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E:\Travail\DOSSIER COMPTABLE ET FISCAL PAR STE\SNA NOUR\credit gestion 2025\"/>
    </mc:Choice>
  </mc:AlternateContent>
  <xr:revisionPtr revIDLastSave="0" documentId="13_ncr:1_{70189F5C-B81D-475F-8DE4-4F09EB629A67}" xr6:coauthVersionLast="47" xr6:coauthVersionMax="47" xr10:uidLastSave="{00000000-0000-0000-0000-000000000000}"/>
  <bookViews>
    <workbookView xWindow="-120" yWindow="-120" windowWidth="20730" windowHeight="11160" tabRatio="869" firstSheet="4" activeTab="4" xr2:uid="{00000000-000D-0000-FFFF-FFFF00000000}"/>
  </bookViews>
  <sheets>
    <sheet name="Prov frs déb 2019" sheetId="6" state="hidden" r:id="rId1"/>
    <sheet name="FRS DEB" sheetId="7" state="hidden" r:id="rId2"/>
    <sheet name="bal Frs 31-12-22" sheetId="8" state="hidden" r:id="rId3"/>
    <sheet name="bal Frs 31-12-23 " sheetId="10" state="hidden" r:id="rId4"/>
    <sheet name="bal Frs 31-12-24" sheetId="13" r:id="rId5"/>
    <sheet name="TCD justif frs" sheetId="5" r:id="rId6"/>
    <sheet name="justif frs au 31-12-24" sheetId="2" r:id="rId7"/>
    <sheet name="GL 31-12-24" sheetId="14" r:id="rId8"/>
  </sheets>
  <definedNames>
    <definedName name="_xlnm._FilterDatabase" localSheetId="2" hidden="1">'bal Frs 31-12-22'!$A$2:$G$239</definedName>
    <definedName name="_xlnm._FilterDatabase" localSheetId="3" hidden="1">'bal Frs 31-12-23 '!$A$2:$L$1218</definedName>
    <definedName name="_xlnm._FilterDatabase" localSheetId="4" hidden="1">'bal Frs 31-12-24'!$A$2:$H$1312</definedName>
    <definedName name="_xlnm._FilterDatabase" localSheetId="6" hidden="1">'justif frs au 31-12-24'!$A$1:$K$2784</definedName>
    <definedName name="_xlnm._FilterDatabase" localSheetId="0" hidden="1">'Prov frs déb 2019'!$A$2:$J$2987</definedName>
    <definedName name="_xlnm._FilterDatabase" localSheetId="5" hidden="1">'TCD justif frs'!$D$3:$F$371</definedName>
    <definedName name="Etc_CodeGroupeAnalyse" localSheetId="0">#REF!</definedName>
    <definedName name="Etc_Compte" localSheetId="0">#REF!</definedName>
  </definedNames>
  <calcPr calcId="191029"/>
  <pivotCaches>
    <pivotCache cacheId="3" r:id="rId9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10" i="13" l="1"/>
  <c r="F110" i="13" s="1"/>
  <c r="G110" i="13" s="1"/>
  <c r="D910" i="13"/>
  <c r="F910" i="13" s="1"/>
  <c r="G910" i="13" s="1"/>
  <c r="F2498" i="2"/>
  <c r="G2498" i="2"/>
  <c r="F1311" i="13"/>
  <c r="G1311" i="13" s="1"/>
  <c r="F1310" i="13"/>
  <c r="G1310" i="13" s="1"/>
  <c r="F1309" i="13"/>
  <c r="G1309" i="13" s="1"/>
  <c r="F1308" i="13"/>
  <c r="G1308" i="13" s="1"/>
  <c r="F1307" i="13"/>
  <c r="G1307" i="13" s="1"/>
  <c r="F1306" i="13"/>
  <c r="G1306" i="13" s="1"/>
  <c r="F1305" i="13"/>
  <c r="G1305" i="13" s="1"/>
  <c r="F1304" i="13"/>
  <c r="G1304" i="13" s="1"/>
  <c r="G1303" i="13"/>
  <c r="F1303" i="13"/>
  <c r="F1302" i="13"/>
  <c r="G1302" i="13" s="1"/>
  <c r="F1301" i="13"/>
  <c r="G1301" i="13" s="1"/>
  <c r="F1300" i="13"/>
  <c r="G1300" i="13" s="1"/>
  <c r="F1299" i="13"/>
  <c r="G1299" i="13" s="1"/>
  <c r="F1298" i="13"/>
  <c r="G1298" i="13" s="1"/>
  <c r="F1297" i="13"/>
  <c r="G1297" i="13" s="1"/>
  <c r="F1296" i="13"/>
  <c r="G1296" i="13" s="1"/>
  <c r="F1295" i="13"/>
  <c r="G1295" i="13" s="1"/>
  <c r="F1294" i="13"/>
  <c r="G1294" i="13" s="1"/>
  <c r="F1293" i="13"/>
  <c r="G1293" i="13" s="1"/>
  <c r="F1292" i="13"/>
  <c r="G1292" i="13" s="1"/>
  <c r="F1291" i="13"/>
  <c r="G1291" i="13" s="1"/>
  <c r="F1290" i="13"/>
  <c r="G1290" i="13" s="1"/>
  <c r="G1289" i="13"/>
  <c r="F1289" i="13"/>
  <c r="F1288" i="13"/>
  <c r="G1288" i="13" s="1"/>
  <c r="F1287" i="13"/>
  <c r="G1287" i="13" s="1"/>
  <c r="F1286" i="13"/>
  <c r="G1286" i="13" s="1"/>
  <c r="F1285" i="13"/>
  <c r="G1285" i="13" s="1"/>
  <c r="F1284" i="13"/>
  <c r="G1284" i="13" s="1"/>
  <c r="F1283" i="13"/>
  <c r="G1283" i="13" s="1"/>
  <c r="F1282" i="13"/>
  <c r="G1282" i="13" s="1"/>
  <c r="F1281" i="13"/>
  <c r="G1281" i="13" s="1"/>
  <c r="F1280" i="13"/>
  <c r="G1280" i="13" s="1"/>
  <c r="F1279" i="13"/>
  <c r="G1279" i="13" s="1"/>
  <c r="F1278" i="13"/>
  <c r="G1278" i="13" s="1"/>
  <c r="F1277" i="13"/>
  <c r="G1277" i="13" s="1"/>
  <c r="F1276" i="13"/>
  <c r="G1276" i="13" s="1"/>
  <c r="G1275" i="13"/>
  <c r="F1275" i="13"/>
  <c r="F1274" i="13"/>
  <c r="G1274" i="13" s="1"/>
  <c r="G1273" i="13"/>
  <c r="F1273" i="13"/>
  <c r="F1272" i="13"/>
  <c r="G1272" i="13" s="1"/>
  <c r="F1271" i="13"/>
  <c r="G1271" i="13" s="1"/>
  <c r="F1270" i="13"/>
  <c r="G1270" i="13" s="1"/>
  <c r="F1269" i="13"/>
  <c r="G1269" i="13" s="1"/>
  <c r="F1268" i="13"/>
  <c r="G1268" i="13" s="1"/>
  <c r="F1267" i="13"/>
  <c r="G1267" i="13" s="1"/>
  <c r="F1266" i="13"/>
  <c r="G1266" i="13" s="1"/>
  <c r="F1265" i="13"/>
  <c r="G1265" i="13" s="1"/>
  <c r="F1264" i="13"/>
  <c r="G1264" i="13" s="1"/>
  <c r="F1263" i="13"/>
  <c r="G1263" i="13" s="1"/>
  <c r="F1262" i="13"/>
  <c r="G1262" i="13" s="1"/>
  <c r="F1261" i="13"/>
  <c r="G1261" i="13" s="1"/>
  <c r="F1260" i="13"/>
  <c r="G1260" i="13" s="1"/>
  <c r="F1259" i="13"/>
  <c r="G1259" i="13" s="1"/>
  <c r="F1258" i="13"/>
  <c r="G1258" i="13" s="1"/>
  <c r="F1257" i="13"/>
  <c r="G1257" i="13" s="1"/>
  <c r="F1256" i="13"/>
  <c r="G1256" i="13" s="1"/>
  <c r="F1255" i="13"/>
  <c r="G1255" i="13" s="1"/>
  <c r="F1254" i="13"/>
  <c r="G1254" i="13" s="1"/>
  <c r="F1253" i="13"/>
  <c r="G1253" i="13" s="1"/>
  <c r="F1252" i="13"/>
  <c r="G1252" i="13" s="1"/>
  <c r="F1251" i="13"/>
  <c r="G1251" i="13" s="1"/>
  <c r="F1250" i="13"/>
  <c r="G1250" i="13" s="1"/>
  <c r="F1249" i="13"/>
  <c r="G1249" i="13" s="1"/>
  <c r="F1248" i="13"/>
  <c r="G1248" i="13" s="1"/>
  <c r="F1247" i="13"/>
  <c r="G1247" i="13" s="1"/>
  <c r="F1246" i="13"/>
  <c r="G1246" i="13" s="1"/>
  <c r="F1245" i="13"/>
  <c r="G1245" i="13" s="1"/>
  <c r="F1244" i="13"/>
  <c r="G1244" i="13" s="1"/>
  <c r="F1243" i="13"/>
  <c r="G1243" i="13" s="1"/>
  <c r="F1242" i="13"/>
  <c r="G1242" i="13" s="1"/>
  <c r="G1241" i="13"/>
  <c r="F1241" i="13"/>
  <c r="F1240" i="13"/>
  <c r="G1240" i="13" s="1"/>
  <c r="F1239" i="13"/>
  <c r="G1239" i="13" s="1"/>
  <c r="F1238" i="13"/>
  <c r="G1238" i="13" s="1"/>
  <c r="F1237" i="13"/>
  <c r="G1237" i="13" s="1"/>
  <c r="F1236" i="13"/>
  <c r="G1236" i="13" s="1"/>
  <c r="F1235" i="13"/>
  <c r="G1235" i="13" s="1"/>
  <c r="F1234" i="13"/>
  <c r="G1234" i="13" s="1"/>
  <c r="G1233" i="13"/>
  <c r="F1233" i="13"/>
  <c r="F1232" i="13"/>
  <c r="G1232" i="13" s="1"/>
  <c r="F1231" i="13"/>
  <c r="G1231" i="13" s="1"/>
  <c r="F1230" i="13"/>
  <c r="G1230" i="13" s="1"/>
  <c r="F1229" i="13"/>
  <c r="G1229" i="13" s="1"/>
  <c r="F1228" i="13"/>
  <c r="G1228" i="13" s="1"/>
  <c r="F1227" i="13"/>
  <c r="G1227" i="13" s="1"/>
  <c r="F1226" i="13"/>
  <c r="G1226" i="13" s="1"/>
  <c r="F1225" i="13"/>
  <c r="G1225" i="13" s="1"/>
  <c r="F1224" i="13"/>
  <c r="G1224" i="13" s="1"/>
  <c r="F1223" i="13"/>
  <c r="G1223" i="13" s="1"/>
  <c r="F1222" i="13"/>
  <c r="G1222" i="13" s="1"/>
  <c r="F1221" i="13"/>
  <c r="G1221" i="13" s="1"/>
  <c r="F1220" i="13"/>
  <c r="G1220" i="13" s="1"/>
  <c r="F1219" i="13"/>
  <c r="G1219" i="13" s="1"/>
  <c r="F1218" i="13"/>
  <c r="G1218" i="13" s="1"/>
  <c r="F1217" i="13"/>
  <c r="G1217" i="13" s="1"/>
  <c r="F1216" i="13"/>
  <c r="G1216" i="13" s="1"/>
  <c r="F1215" i="13"/>
  <c r="G1215" i="13" s="1"/>
  <c r="F1214" i="13"/>
  <c r="G1214" i="13" s="1"/>
  <c r="F1213" i="13"/>
  <c r="G1213" i="13" s="1"/>
  <c r="F1212" i="13"/>
  <c r="G1212" i="13" s="1"/>
  <c r="F1211" i="13"/>
  <c r="G1211" i="13" s="1"/>
  <c r="F1210" i="13"/>
  <c r="G1210" i="13" s="1"/>
  <c r="F1209" i="13"/>
  <c r="G1209" i="13" s="1"/>
  <c r="F1208" i="13"/>
  <c r="G1208" i="13" s="1"/>
  <c r="G1207" i="13"/>
  <c r="F1207" i="13"/>
  <c r="F1206" i="13"/>
  <c r="G1206" i="13" s="1"/>
  <c r="F1205" i="13"/>
  <c r="G1205" i="13" s="1"/>
  <c r="F1204" i="13"/>
  <c r="G1204" i="13" s="1"/>
  <c r="F1203" i="13"/>
  <c r="G1203" i="13" s="1"/>
  <c r="F1202" i="13"/>
  <c r="G1202" i="13" s="1"/>
  <c r="F1201" i="13"/>
  <c r="G1201" i="13" s="1"/>
  <c r="F1200" i="13"/>
  <c r="G1200" i="13" s="1"/>
  <c r="F1199" i="13"/>
  <c r="G1199" i="13" s="1"/>
  <c r="F1198" i="13"/>
  <c r="G1198" i="13" s="1"/>
  <c r="F1197" i="13"/>
  <c r="G1197" i="13" s="1"/>
  <c r="F1196" i="13"/>
  <c r="G1196" i="13" s="1"/>
  <c r="F1195" i="13"/>
  <c r="G1195" i="13" s="1"/>
  <c r="F1194" i="13"/>
  <c r="G1194" i="13" s="1"/>
  <c r="F1193" i="13"/>
  <c r="G1193" i="13" s="1"/>
  <c r="F1192" i="13"/>
  <c r="G1192" i="13" s="1"/>
  <c r="F1191" i="13"/>
  <c r="G1191" i="13" s="1"/>
  <c r="F1190" i="13"/>
  <c r="G1190" i="13" s="1"/>
  <c r="F1189" i="13"/>
  <c r="G1189" i="13" s="1"/>
  <c r="F1188" i="13"/>
  <c r="G1188" i="13" s="1"/>
  <c r="F1187" i="13"/>
  <c r="G1187" i="13" s="1"/>
  <c r="F1186" i="13"/>
  <c r="G1186" i="13" s="1"/>
  <c r="F1185" i="13"/>
  <c r="G1185" i="13" s="1"/>
  <c r="F1184" i="13"/>
  <c r="G1184" i="13" s="1"/>
  <c r="F1183" i="13"/>
  <c r="G1183" i="13" s="1"/>
  <c r="F1182" i="13"/>
  <c r="G1182" i="13" s="1"/>
  <c r="F1181" i="13"/>
  <c r="G1181" i="13" s="1"/>
  <c r="F1180" i="13"/>
  <c r="G1180" i="13" s="1"/>
  <c r="F1179" i="13"/>
  <c r="G1179" i="13" s="1"/>
  <c r="F1178" i="13"/>
  <c r="G1178" i="13" s="1"/>
  <c r="F1177" i="13"/>
  <c r="G1177" i="13" s="1"/>
  <c r="F1176" i="13"/>
  <c r="G1176" i="13" s="1"/>
  <c r="F1175" i="13"/>
  <c r="G1175" i="13" s="1"/>
  <c r="F1174" i="13"/>
  <c r="G1174" i="13" s="1"/>
  <c r="F1173" i="13"/>
  <c r="G1173" i="13" s="1"/>
  <c r="F1172" i="13"/>
  <c r="G1172" i="13" s="1"/>
  <c r="F1171" i="13"/>
  <c r="G1171" i="13" s="1"/>
  <c r="F1170" i="13"/>
  <c r="G1170" i="13" s="1"/>
  <c r="F1169" i="13"/>
  <c r="G1169" i="13" s="1"/>
  <c r="F1168" i="13"/>
  <c r="G1168" i="13" s="1"/>
  <c r="F1167" i="13"/>
  <c r="G1167" i="13" s="1"/>
  <c r="F1166" i="13"/>
  <c r="G1166" i="13" s="1"/>
  <c r="F1165" i="13"/>
  <c r="G1165" i="13" s="1"/>
  <c r="F1164" i="13"/>
  <c r="G1164" i="13" s="1"/>
  <c r="F1163" i="13"/>
  <c r="G1163" i="13" s="1"/>
  <c r="F1162" i="13"/>
  <c r="G1162" i="13" s="1"/>
  <c r="F1161" i="13"/>
  <c r="G1161" i="13" s="1"/>
  <c r="F1160" i="13"/>
  <c r="G1160" i="13" s="1"/>
  <c r="F1159" i="13"/>
  <c r="G1159" i="13" s="1"/>
  <c r="F1158" i="13"/>
  <c r="G1158" i="13" s="1"/>
  <c r="F1157" i="13"/>
  <c r="G1157" i="13" s="1"/>
  <c r="F1156" i="13"/>
  <c r="G1156" i="13" s="1"/>
  <c r="F1155" i="13"/>
  <c r="G1155" i="13" s="1"/>
  <c r="F1154" i="13"/>
  <c r="G1154" i="13" s="1"/>
  <c r="F1153" i="13"/>
  <c r="G1153" i="13" s="1"/>
  <c r="F1152" i="13"/>
  <c r="G1152" i="13" s="1"/>
  <c r="F1151" i="13"/>
  <c r="G1151" i="13" s="1"/>
  <c r="F1150" i="13"/>
  <c r="G1150" i="13" s="1"/>
  <c r="F1149" i="13"/>
  <c r="G1149" i="13" s="1"/>
  <c r="F1148" i="13"/>
  <c r="G1148" i="13" s="1"/>
  <c r="F1147" i="13"/>
  <c r="G1147" i="13" s="1"/>
  <c r="F1146" i="13"/>
  <c r="G1146" i="13" s="1"/>
  <c r="F1145" i="13"/>
  <c r="G1145" i="13" s="1"/>
  <c r="F1144" i="13"/>
  <c r="G1144" i="13" s="1"/>
  <c r="F1143" i="13"/>
  <c r="G1143" i="13" s="1"/>
  <c r="F1142" i="13"/>
  <c r="G1142" i="13" s="1"/>
  <c r="F1141" i="13"/>
  <c r="G1141" i="13" s="1"/>
  <c r="F1140" i="13"/>
  <c r="G1140" i="13" s="1"/>
  <c r="F1139" i="13"/>
  <c r="G1139" i="13" s="1"/>
  <c r="F1138" i="13"/>
  <c r="G1138" i="13" s="1"/>
  <c r="F1137" i="13"/>
  <c r="G1137" i="13" s="1"/>
  <c r="F1136" i="13"/>
  <c r="G1136" i="13" s="1"/>
  <c r="F1135" i="13"/>
  <c r="G1135" i="13" s="1"/>
  <c r="F1134" i="13"/>
  <c r="G1134" i="13" s="1"/>
  <c r="F1133" i="13"/>
  <c r="G1133" i="13" s="1"/>
  <c r="F1132" i="13"/>
  <c r="G1132" i="13" s="1"/>
  <c r="F1131" i="13"/>
  <c r="G1131" i="13" s="1"/>
  <c r="F1130" i="13"/>
  <c r="G1130" i="13" s="1"/>
  <c r="F1129" i="13"/>
  <c r="G1129" i="13" s="1"/>
  <c r="F1128" i="13"/>
  <c r="G1128" i="13" s="1"/>
  <c r="F1127" i="13"/>
  <c r="G1127" i="13" s="1"/>
  <c r="F1126" i="13"/>
  <c r="G1126" i="13" s="1"/>
  <c r="F1125" i="13"/>
  <c r="G1125" i="13" s="1"/>
  <c r="F1124" i="13"/>
  <c r="G1124" i="13" s="1"/>
  <c r="F1123" i="13"/>
  <c r="G1123" i="13" s="1"/>
  <c r="F1122" i="13"/>
  <c r="G1122" i="13" s="1"/>
  <c r="F1121" i="13"/>
  <c r="G1121" i="13" s="1"/>
  <c r="F1120" i="13"/>
  <c r="G1120" i="13" s="1"/>
  <c r="F1119" i="13"/>
  <c r="G1119" i="13" s="1"/>
  <c r="F1118" i="13"/>
  <c r="G1118" i="13" s="1"/>
  <c r="F1117" i="13"/>
  <c r="G1117" i="13" s="1"/>
  <c r="F1116" i="13"/>
  <c r="G1116" i="13" s="1"/>
  <c r="F1115" i="13"/>
  <c r="G1115" i="13" s="1"/>
  <c r="F1114" i="13"/>
  <c r="G1114" i="13" s="1"/>
  <c r="F1113" i="13"/>
  <c r="G1113" i="13" s="1"/>
  <c r="F1112" i="13"/>
  <c r="G1112" i="13" s="1"/>
  <c r="F1111" i="13"/>
  <c r="G1111" i="13" s="1"/>
  <c r="F1110" i="13"/>
  <c r="G1110" i="13" s="1"/>
  <c r="F1109" i="13"/>
  <c r="G1109" i="13" s="1"/>
  <c r="F1108" i="13"/>
  <c r="G1108" i="13" s="1"/>
  <c r="F1107" i="13"/>
  <c r="G1107" i="13" s="1"/>
  <c r="F1106" i="13"/>
  <c r="G1106" i="13" s="1"/>
  <c r="F1105" i="13"/>
  <c r="G1105" i="13" s="1"/>
  <c r="F1104" i="13"/>
  <c r="G1104" i="13" s="1"/>
  <c r="G1103" i="13"/>
  <c r="F1103" i="13"/>
  <c r="F1102" i="13"/>
  <c r="G1102" i="13" s="1"/>
  <c r="F1101" i="13"/>
  <c r="G1101" i="13" s="1"/>
  <c r="F1100" i="13"/>
  <c r="G1100" i="13" s="1"/>
  <c r="F1099" i="13"/>
  <c r="G1099" i="13" s="1"/>
  <c r="F1098" i="13"/>
  <c r="G1098" i="13" s="1"/>
  <c r="F1097" i="13"/>
  <c r="G1097" i="13" s="1"/>
  <c r="F1096" i="13"/>
  <c r="G1096" i="13" s="1"/>
  <c r="F1095" i="13"/>
  <c r="G1095" i="13" s="1"/>
  <c r="F1094" i="13"/>
  <c r="G1094" i="13" s="1"/>
  <c r="F1093" i="13"/>
  <c r="G1093" i="13" s="1"/>
  <c r="F1092" i="13"/>
  <c r="G1092" i="13" s="1"/>
  <c r="F1091" i="13"/>
  <c r="G1091" i="13" s="1"/>
  <c r="F1090" i="13"/>
  <c r="G1090" i="13" s="1"/>
  <c r="F1089" i="13"/>
  <c r="G1089" i="13" s="1"/>
  <c r="F1088" i="13"/>
  <c r="G1088" i="13" s="1"/>
  <c r="F1087" i="13"/>
  <c r="G1087" i="13" s="1"/>
  <c r="F1086" i="13"/>
  <c r="G1086" i="13" s="1"/>
  <c r="F1085" i="13"/>
  <c r="G1085" i="13" s="1"/>
  <c r="F1084" i="13"/>
  <c r="G1084" i="13" s="1"/>
  <c r="F1083" i="13"/>
  <c r="G1083" i="13" s="1"/>
  <c r="F1082" i="13"/>
  <c r="G1082" i="13" s="1"/>
  <c r="F1081" i="13"/>
  <c r="G1081" i="13" s="1"/>
  <c r="F1080" i="13"/>
  <c r="G1080" i="13" s="1"/>
  <c r="F1079" i="13"/>
  <c r="G1079" i="13" s="1"/>
  <c r="F1078" i="13"/>
  <c r="G1078" i="13" s="1"/>
  <c r="F1077" i="13"/>
  <c r="G1077" i="13" s="1"/>
  <c r="F1076" i="13"/>
  <c r="G1076" i="13" s="1"/>
  <c r="F1075" i="13"/>
  <c r="G1075" i="13" s="1"/>
  <c r="F1074" i="13"/>
  <c r="G1074" i="13" s="1"/>
  <c r="F1073" i="13"/>
  <c r="G1073" i="13" s="1"/>
  <c r="F1072" i="13"/>
  <c r="G1072" i="13" s="1"/>
  <c r="F1071" i="13"/>
  <c r="G1071" i="13" s="1"/>
  <c r="F1070" i="13"/>
  <c r="G1070" i="13" s="1"/>
  <c r="F1069" i="13"/>
  <c r="G1069" i="13" s="1"/>
  <c r="F1068" i="13"/>
  <c r="G1068" i="13" s="1"/>
  <c r="F1067" i="13"/>
  <c r="G1067" i="13" s="1"/>
  <c r="F1066" i="13"/>
  <c r="G1066" i="13" s="1"/>
  <c r="F1065" i="13"/>
  <c r="G1065" i="13" s="1"/>
  <c r="F1064" i="13"/>
  <c r="G1064" i="13" s="1"/>
  <c r="F1063" i="13"/>
  <c r="G1063" i="13" s="1"/>
  <c r="F1062" i="13"/>
  <c r="G1062" i="13" s="1"/>
  <c r="F1061" i="13"/>
  <c r="G1061" i="13" s="1"/>
  <c r="F1060" i="13"/>
  <c r="G1060" i="13" s="1"/>
  <c r="F1059" i="13"/>
  <c r="G1059" i="13" s="1"/>
  <c r="F1058" i="13"/>
  <c r="G1058" i="13" s="1"/>
  <c r="F1057" i="13"/>
  <c r="G1057" i="13" s="1"/>
  <c r="F1056" i="13"/>
  <c r="G1056" i="13" s="1"/>
  <c r="F1055" i="13"/>
  <c r="G1055" i="13" s="1"/>
  <c r="F1054" i="13"/>
  <c r="G1054" i="13" s="1"/>
  <c r="F1053" i="13"/>
  <c r="G1053" i="13" s="1"/>
  <c r="F1052" i="13"/>
  <c r="G1052" i="13" s="1"/>
  <c r="F1051" i="13"/>
  <c r="G1051" i="13" s="1"/>
  <c r="F1050" i="13"/>
  <c r="G1050" i="13" s="1"/>
  <c r="F1049" i="13"/>
  <c r="G1049" i="13" s="1"/>
  <c r="F1048" i="13"/>
  <c r="G1048" i="13" s="1"/>
  <c r="F1047" i="13"/>
  <c r="G1047" i="13" s="1"/>
  <c r="F1046" i="13"/>
  <c r="G1046" i="13" s="1"/>
  <c r="F1045" i="13"/>
  <c r="G1045" i="13" s="1"/>
  <c r="F1044" i="13"/>
  <c r="G1044" i="13" s="1"/>
  <c r="F1043" i="13"/>
  <c r="G1043" i="13" s="1"/>
  <c r="F1042" i="13"/>
  <c r="G1042" i="13" s="1"/>
  <c r="F1041" i="13"/>
  <c r="G1041" i="13" s="1"/>
  <c r="F1040" i="13"/>
  <c r="G1040" i="13" s="1"/>
  <c r="F1039" i="13"/>
  <c r="G1039" i="13" s="1"/>
  <c r="F1038" i="13"/>
  <c r="G1038" i="13" s="1"/>
  <c r="F1037" i="13"/>
  <c r="G1037" i="13" s="1"/>
  <c r="F1036" i="13"/>
  <c r="G1036" i="13" s="1"/>
  <c r="F1035" i="13"/>
  <c r="G1035" i="13" s="1"/>
  <c r="F1034" i="13"/>
  <c r="G1034" i="13" s="1"/>
  <c r="F1033" i="13"/>
  <c r="G1033" i="13" s="1"/>
  <c r="F1032" i="13"/>
  <c r="G1032" i="13" s="1"/>
  <c r="F1031" i="13"/>
  <c r="G1031" i="13" s="1"/>
  <c r="F1030" i="13"/>
  <c r="G1030" i="13" s="1"/>
  <c r="F1029" i="13"/>
  <c r="G1029" i="13" s="1"/>
  <c r="F1028" i="13"/>
  <c r="G1028" i="13" s="1"/>
  <c r="F1027" i="13"/>
  <c r="G1027" i="13" s="1"/>
  <c r="F1026" i="13"/>
  <c r="G1026" i="13" s="1"/>
  <c r="F1025" i="13"/>
  <c r="G1025" i="13" s="1"/>
  <c r="F1024" i="13"/>
  <c r="G1024" i="13" s="1"/>
  <c r="F1023" i="13"/>
  <c r="G1023" i="13" s="1"/>
  <c r="F1022" i="13"/>
  <c r="G1022" i="13" s="1"/>
  <c r="F1021" i="13"/>
  <c r="G1021" i="13" s="1"/>
  <c r="F1020" i="13"/>
  <c r="G1020" i="13" s="1"/>
  <c r="F1019" i="13"/>
  <c r="G1019" i="13" s="1"/>
  <c r="F1018" i="13"/>
  <c r="G1018" i="13" s="1"/>
  <c r="F1017" i="13"/>
  <c r="G1017" i="13" s="1"/>
  <c r="F1016" i="13"/>
  <c r="G1016" i="13" s="1"/>
  <c r="F1015" i="13"/>
  <c r="G1015" i="13" s="1"/>
  <c r="F1014" i="13"/>
  <c r="G1014" i="13" s="1"/>
  <c r="F1013" i="13"/>
  <c r="G1013" i="13" s="1"/>
  <c r="F1012" i="13"/>
  <c r="G1012" i="13" s="1"/>
  <c r="F1011" i="13"/>
  <c r="G1011" i="13" s="1"/>
  <c r="F1010" i="13"/>
  <c r="G1010" i="13" s="1"/>
  <c r="F1009" i="13"/>
  <c r="G1009" i="13" s="1"/>
  <c r="F1008" i="13"/>
  <c r="G1008" i="13" s="1"/>
  <c r="F1007" i="13"/>
  <c r="G1007" i="13" s="1"/>
  <c r="F1006" i="13"/>
  <c r="G1006" i="13" s="1"/>
  <c r="F1005" i="13"/>
  <c r="G1005" i="13" s="1"/>
  <c r="F1004" i="13"/>
  <c r="G1004" i="13" s="1"/>
  <c r="F1003" i="13"/>
  <c r="G1003" i="13" s="1"/>
  <c r="F1002" i="13"/>
  <c r="G1002" i="13" s="1"/>
  <c r="F1001" i="13"/>
  <c r="G1001" i="13" s="1"/>
  <c r="F1000" i="13"/>
  <c r="G1000" i="13" s="1"/>
  <c r="F999" i="13"/>
  <c r="G999" i="13" s="1"/>
  <c r="F998" i="13"/>
  <c r="G998" i="13" s="1"/>
  <c r="F997" i="13"/>
  <c r="G997" i="13" s="1"/>
  <c r="F996" i="13"/>
  <c r="G996" i="13" s="1"/>
  <c r="F995" i="13"/>
  <c r="G995" i="13" s="1"/>
  <c r="F994" i="13"/>
  <c r="G994" i="13" s="1"/>
  <c r="F993" i="13"/>
  <c r="G993" i="13" s="1"/>
  <c r="F992" i="13"/>
  <c r="G992" i="13" s="1"/>
  <c r="F991" i="13"/>
  <c r="G991" i="13" s="1"/>
  <c r="F990" i="13"/>
  <c r="G990" i="13" s="1"/>
  <c r="F989" i="13"/>
  <c r="G989" i="13" s="1"/>
  <c r="F988" i="13"/>
  <c r="G988" i="13" s="1"/>
  <c r="F987" i="13"/>
  <c r="G987" i="13" s="1"/>
  <c r="F986" i="13"/>
  <c r="G986" i="13" s="1"/>
  <c r="F985" i="13"/>
  <c r="G985" i="13" s="1"/>
  <c r="F984" i="13"/>
  <c r="G984" i="13" s="1"/>
  <c r="F983" i="13"/>
  <c r="G983" i="13" s="1"/>
  <c r="F982" i="13"/>
  <c r="G982" i="13" s="1"/>
  <c r="F981" i="13"/>
  <c r="G981" i="13" s="1"/>
  <c r="F980" i="13"/>
  <c r="G980" i="13" s="1"/>
  <c r="F979" i="13"/>
  <c r="G979" i="13" s="1"/>
  <c r="F978" i="13"/>
  <c r="G978" i="13" s="1"/>
  <c r="F977" i="13"/>
  <c r="G977" i="13" s="1"/>
  <c r="F976" i="13"/>
  <c r="G976" i="13" s="1"/>
  <c r="F975" i="13"/>
  <c r="G975" i="13" s="1"/>
  <c r="F974" i="13"/>
  <c r="G974" i="13" s="1"/>
  <c r="F973" i="13"/>
  <c r="G973" i="13" s="1"/>
  <c r="F972" i="13"/>
  <c r="G972" i="13" s="1"/>
  <c r="F971" i="13"/>
  <c r="G971" i="13" s="1"/>
  <c r="F970" i="13"/>
  <c r="G970" i="13" s="1"/>
  <c r="F969" i="13"/>
  <c r="G969" i="13" s="1"/>
  <c r="F968" i="13"/>
  <c r="G968" i="13" s="1"/>
  <c r="F967" i="13"/>
  <c r="G967" i="13" s="1"/>
  <c r="F966" i="13"/>
  <c r="G966" i="13" s="1"/>
  <c r="F965" i="13"/>
  <c r="G965" i="13" s="1"/>
  <c r="F964" i="13"/>
  <c r="G964" i="13" s="1"/>
  <c r="F963" i="13"/>
  <c r="G963" i="13" s="1"/>
  <c r="F962" i="13"/>
  <c r="G962" i="13" s="1"/>
  <c r="F961" i="13"/>
  <c r="G961" i="13" s="1"/>
  <c r="F960" i="13"/>
  <c r="G960" i="13" s="1"/>
  <c r="F959" i="13"/>
  <c r="G959" i="13" s="1"/>
  <c r="F958" i="13"/>
  <c r="G958" i="13" s="1"/>
  <c r="F957" i="13"/>
  <c r="G957" i="13" s="1"/>
  <c r="F956" i="13"/>
  <c r="G956" i="13" s="1"/>
  <c r="G955" i="13"/>
  <c r="F955" i="13"/>
  <c r="F954" i="13"/>
  <c r="G954" i="13" s="1"/>
  <c r="F953" i="13"/>
  <c r="G953" i="13" s="1"/>
  <c r="F952" i="13"/>
  <c r="G952" i="13" s="1"/>
  <c r="F951" i="13"/>
  <c r="G951" i="13" s="1"/>
  <c r="F950" i="13"/>
  <c r="G950" i="13" s="1"/>
  <c r="F949" i="13"/>
  <c r="G949" i="13" s="1"/>
  <c r="F948" i="13"/>
  <c r="G948" i="13" s="1"/>
  <c r="F947" i="13"/>
  <c r="G947" i="13" s="1"/>
  <c r="F946" i="13"/>
  <c r="G946" i="13" s="1"/>
  <c r="F945" i="13"/>
  <c r="G945" i="13" s="1"/>
  <c r="F944" i="13"/>
  <c r="G944" i="13" s="1"/>
  <c r="F943" i="13"/>
  <c r="G943" i="13" s="1"/>
  <c r="F942" i="13"/>
  <c r="G942" i="13" s="1"/>
  <c r="F941" i="13"/>
  <c r="G941" i="13" s="1"/>
  <c r="F940" i="13"/>
  <c r="G940" i="13" s="1"/>
  <c r="F939" i="13"/>
  <c r="G939" i="13" s="1"/>
  <c r="F938" i="13"/>
  <c r="G938" i="13" s="1"/>
  <c r="F937" i="13"/>
  <c r="G937" i="13" s="1"/>
  <c r="F936" i="13"/>
  <c r="G936" i="13" s="1"/>
  <c r="F935" i="13"/>
  <c r="G935" i="13" s="1"/>
  <c r="F934" i="13"/>
  <c r="G934" i="13" s="1"/>
  <c r="F933" i="13"/>
  <c r="G933" i="13" s="1"/>
  <c r="F932" i="13"/>
  <c r="G932" i="13" s="1"/>
  <c r="F931" i="13"/>
  <c r="G931" i="13" s="1"/>
  <c r="F930" i="13"/>
  <c r="G930" i="13" s="1"/>
  <c r="F929" i="13"/>
  <c r="G929" i="13" s="1"/>
  <c r="F928" i="13"/>
  <c r="G928" i="13" s="1"/>
  <c r="F927" i="13"/>
  <c r="G927" i="13" s="1"/>
  <c r="F926" i="13"/>
  <c r="G926" i="13" s="1"/>
  <c r="F925" i="13"/>
  <c r="G925" i="13" s="1"/>
  <c r="F924" i="13"/>
  <c r="G924" i="13" s="1"/>
  <c r="F923" i="13"/>
  <c r="G923" i="13" s="1"/>
  <c r="F922" i="13"/>
  <c r="G922" i="13" s="1"/>
  <c r="F921" i="13"/>
  <c r="G921" i="13" s="1"/>
  <c r="F920" i="13"/>
  <c r="G920" i="13" s="1"/>
  <c r="F919" i="13"/>
  <c r="G919" i="13" s="1"/>
  <c r="F918" i="13"/>
  <c r="G918" i="13" s="1"/>
  <c r="F917" i="13"/>
  <c r="G917" i="13" s="1"/>
  <c r="F916" i="13"/>
  <c r="G916" i="13" s="1"/>
  <c r="F915" i="13"/>
  <c r="G915" i="13" s="1"/>
  <c r="F914" i="13"/>
  <c r="G914" i="13" s="1"/>
  <c r="F913" i="13"/>
  <c r="G913" i="13" s="1"/>
  <c r="F912" i="13"/>
  <c r="G912" i="13" s="1"/>
  <c r="F911" i="13"/>
  <c r="G911" i="13" s="1"/>
  <c r="F909" i="13"/>
  <c r="G909" i="13" s="1"/>
  <c r="F908" i="13"/>
  <c r="G908" i="13" s="1"/>
  <c r="F907" i="13"/>
  <c r="G907" i="13" s="1"/>
  <c r="F906" i="13"/>
  <c r="G906" i="13" s="1"/>
  <c r="F905" i="13"/>
  <c r="G905" i="13" s="1"/>
  <c r="F904" i="13"/>
  <c r="G904" i="13" s="1"/>
  <c r="F903" i="13"/>
  <c r="G903" i="13" s="1"/>
  <c r="F902" i="13"/>
  <c r="G902" i="13" s="1"/>
  <c r="F901" i="13"/>
  <c r="G901" i="13" s="1"/>
  <c r="F900" i="13"/>
  <c r="G900" i="13" s="1"/>
  <c r="F899" i="13"/>
  <c r="G899" i="13" s="1"/>
  <c r="F898" i="13"/>
  <c r="G898" i="13" s="1"/>
  <c r="F897" i="13"/>
  <c r="G897" i="13" s="1"/>
  <c r="F896" i="13"/>
  <c r="G896" i="13" s="1"/>
  <c r="F895" i="13"/>
  <c r="G895" i="13" s="1"/>
  <c r="F894" i="13"/>
  <c r="G894" i="13" s="1"/>
  <c r="F893" i="13"/>
  <c r="G893" i="13" s="1"/>
  <c r="F892" i="13"/>
  <c r="G892" i="13" s="1"/>
  <c r="F891" i="13"/>
  <c r="G891" i="13" s="1"/>
  <c r="F890" i="13"/>
  <c r="G890" i="13" s="1"/>
  <c r="F889" i="13"/>
  <c r="G889" i="13" s="1"/>
  <c r="F888" i="13"/>
  <c r="G888" i="13" s="1"/>
  <c r="F887" i="13"/>
  <c r="G887" i="13" s="1"/>
  <c r="F886" i="13"/>
  <c r="G886" i="13" s="1"/>
  <c r="F885" i="13"/>
  <c r="G885" i="13" s="1"/>
  <c r="F884" i="13"/>
  <c r="G884" i="13" s="1"/>
  <c r="F883" i="13"/>
  <c r="G883" i="13" s="1"/>
  <c r="F882" i="13"/>
  <c r="G882" i="13" s="1"/>
  <c r="F881" i="13"/>
  <c r="G881" i="13" s="1"/>
  <c r="F880" i="13"/>
  <c r="G880" i="13" s="1"/>
  <c r="F879" i="13"/>
  <c r="G879" i="13" s="1"/>
  <c r="F878" i="13"/>
  <c r="G878" i="13" s="1"/>
  <c r="F877" i="13"/>
  <c r="G877" i="13" s="1"/>
  <c r="F876" i="13"/>
  <c r="G876" i="13" s="1"/>
  <c r="F875" i="13"/>
  <c r="G875" i="13" s="1"/>
  <c r="F874" i="13"/>
  <c r="G874" i="13" s="1"/>
  <c r="F873" i="13"/>
  <c r="G873" i="13" s="1"/>
  <c r="F872" i="13"/>
  <c r="G872" i="13" s="1"/>
  <c r="F871" i="13"/>
  <c r="G871" i="13" s="1"/>
  <c r="F870" i="13"/>
  <c r="G870" i="13" s="1"/>
  <c r="F869" i="13"/>
  <c r="G869" i="13" s="1"/>
  <c r="F868" i="13"/>
  <c r="G868" i="13" s="1"/>
  <c r="G867" i="13"/>
  <c r="F867" i="13"/>
  <c r="F866" i="13"/>
  <c r="G866" i="13" s="1"/>
  <c r="F865" i="13"/>
  <c r="G865" i="13" s="1"/>
  <c r="F864" i="13"/>
  <c r="G864" i="13" s="1"/>
  <c r="F863" i="13"/>
  <c r="G863" i="13" s="1"/>
  <c r="F862" i="13"/>
  <c r="G862" i="13" s="1"/>
  <c r="F861" i="13"/>
  <c r="G861" i="13" s="1"/>
  <c r="F860" i="13"/>
  <c r="G860" i="13" s="1"/>
  <c r="F859" i="13"/>
  <c r="G859" i="13" s="1"/>
  <c r="F858" i="13"/>
  <c r="G858" i="13" s="1"/>
  <c r="F857" i="13"/>
  <c r="G857" i="13" s="1"/>
  <c r="F856" i="13"/>
  <c r="G856" i="13" s="1"/>
  <c r="F855" i="13"/>
  <c r="G855" i="13" s="1"/>
  <c r="F854" i="13"/>
  <c r="G854" i="13" s="1"/>
  <c r="F853" i="13"/>
  <c r="G853" i="13" s="1"/>
  <c r="F852" i="13"/>
  <c r="G852" i="13" s="1"/>
  <c r="F851" i="13"/>
  <c r="G851" i="13" s="1"/>
  <c r="F850" i="13"/>
  <c r="G850" i="13" s="1"/>
  <c r="F849" i="13"/>
  <c r="G849" i="13" s="1"/>
  <c r="F848" i="13"/>
  <c r="G848" i="13" s="1"/>
  <c r="F847" i="13"/>
  <c r="G847" i="13" s="1"/>
  <c r="F846" i="13"/>
  <c r="G846" i="13" s="1"/>
  <c r="F845" i="13"/>
  <c r="G845" i="13" s="1"/>
  <c r="F844" i="13"/>
  <c r="G844" i="13" s="1"/>
  <c r="F843" i="13"/>
  <c r="G843" i="13" s="1"/>
  <c r="F842" i="13"/>
  <c r="G842" i="13" s="1"/>
  <c r="F841" i="13"/>
  <c r="G841" i="13" s="1"/>
  <c r="F840" i="13"/>
  <c r="G840" i="13" s="1"/>
  <c r="F839" i="13"/>
  <c r="G839" i="13" s="1"/>
  <c r="F838" i="13"/>
  <c r="G838" i="13" s="1"/>
  <c r="F837" i="13"/>
  <c r="G837" i="13" s="1"/>
  <c r="F836" i="13"/>
  <c r="G836" i="13" s="1"/>
  <c r="F835" i="13"/>
  <c r="G835" i="13" s="1"/>
  <c r="F834" i="13"/>
  <c r="G834" i="13" s="1"/>
  <c r="F833" i="13"/>
  <c r="G833" i="13" s="1"/>
  <c r="F832" i="13"/>
  <c r="G832" i="13" s="1"/>
  <c r="F831" i="13"/>
  <c r="G831" i="13" s="1"/>
  <c r="F830" i="13"/>
  <c r="G830" i="13" s="1"/>
  <c r="F829" i="13"/>
  <c r="G829" i="13" s="1"/>
  <c r="F828" i="13"/>
  <c r="G828" i="13" s="1"/>
  <c r="F827" i="13"/>
  <c r="G827" i="13" s="1"/>
  <c r="F826" i="13"/>
  <c r="G826" i="13" s="1"/>
  <c r="F825" i="13"/>
  <c r="G825" i="13" s="1"/>
  <c r="F824" i="13"/>
  <c r="G824" i="13" s="1"/>
  <c r="F823" i="13"/>
  <c r="G823" i="13" s="1"/>
  <c r="F822" i="13"/>
  <c r="G822" i="13" s="1"/>
  <c r="F821" i="13"/>
  <c r="G821" i="13" s="1"/>
  <c r="F820" i="13"/>
  <c r="G820" i="13" s="1"/>
  <c r="F819" i="13"/>
  <c r="G819" i="13" s="1"/>
  <c r="F818" i="13"/>
  <c r="G818" i="13" s="1"/>
  <c r="F817" i="13"/>
  <c r="G817" i="13" s="1"/>
  <c r="F816" i="13"/>
  <c r="G816" i="13" s="1"/>
  <c r="F815" i="13"/>
  <c r="G815" i="13" s="1"/>
  <c r="F814" i="13"/>
  <c r="G814" i="13" s="1"/>
  <c r="F813" i="13"/>
  <c r="G813" i="13" s="1"/>
  <c r="F812" i="13"/>
  <c r="G812" i="13" s="1"/>
  <c r="F811" i="13"/>
  <c r="G811" i="13" s="1"/>
  <c r="F810" i="13"/>
  <c r="G810" i="13" s="1"/>
  <c r="F809" i="13"/>
  <c r="G809" i="13" s="1"/>
  <c r="F808" i="13"/>
  <c r="G808" i="13" s="1"/>
  <c r="F807" i="13"/>
  <c r="G807" i="13" s="1"/>
  <c r="F806" i="13"/>
  <c r="G806" i="13" s="1"/>
  <c r="F805" i="13"/>
  <c r="G805" i="13" s="1"/>
  <c r="F804" i="13"/>
  <c r="G804" i="13" s="1"/>
  <c r="F803" i="13"/>
  <c r="G803" i="13" s="1"/>
  <c r="F802" i="13"/>
  <c r="G802" i="13" s="1"/>
  <c r="F801" i="13"/>
  <c r="G801" i="13" s="1"/>
  <c r="F800" i="13"/>
  <c r="G800" i="13" s="1"/>
  <c r="F799" i="13"/>
  <c r="G799" i="13" s="1"/>
  <c r="F798" i="13"/>
  <c r="G798" i="13" s="1"/>
  <c r="F797" i="13"/>
  <c r="G797" i="13" s="1"/>
  <c r="F796" i="13"/>
  <c r="G796" i="13" s="1"/>
  <c r="F795" i="13"/>
  <c r="G795" i="13" s="1"/>
  <c r="F794" i="13"/>
  <c r="G794" i="13" s="1"/>
  <c r="F793" i="13"/>
  <c r="G793" i="13" s="1"/>
  <c r="F792" i="13"/>
  <c r="G792" i="13" s="1"/>
  <c r="F791" i="13"/>
  <c r="G791" i="13" s="1"/>
  <c r="F790" i="13"/>
  <c r="G790" i="13" s="1"/>
  <c r="F789" i="13"/>
  <c r="G789" i="13" s="1"/>
  <c r="F788" i="13"/>
  <c r="G788" i="13" s="1"/>
  <c r="F787" i="13"/>
  <c r="G787" i="13" s="1"/>
  <c r="F786" i="13"/>
  <c r="G786" i="13" s="1"/>
  <c r="F785" i="13"/>
  <c r="G785" i="13" s="1"/>
  <c r="F784" i="13"/>
  <c r="G784" i="13" s="1"/>
  <c r="F783" i="13"/>
  <c r="G783" i="13" s="1"/>
  <c r="F782" i="13"/>
  <c r="G782" i="13" s="1"/>
  <c r="F781" i="13"/>
  <c r="G781" i="13" s="1"/>
  <c r="F780" i="13"/>
  <c r="G780" i="13" s="1"/>
  <c r="F779" i="13"/>
  <c r="G779" i="13" s="1"/>
  <c r="F778" i="13"/>
  <c r="G778" i="13" s="1"/>
  <c r="F777" i="13"/>
  <c r="G777" i="13" s="1"/>
  <c r="F776" i="13"/>
  <c r="G776" i="13" s="1"/>
  <c r="F775" i="13"/>
  <c r="G775" i="13" s="1"/>
  <c r="F774" i="13"/>
  <c r="G774" i="13" s="1"/>
  <c r="F773" i="13"/>
  <c r="G773" i="13" s="1"/>
  <c r="F772" i="13"/>
  <c r="G772" i="13" s="1"/>
  <c r="F771" i="13"/>
  <c r="G771" i="13" s="1"/>
  <c r="F770" i="13"/>
  <c r="G770" i="13" s="1"/>
  <c r="F769" i="13"/>
  <c r="G769" i="13" s="1"/>
  <c r="F768" i="13"/>
  <c r="G768" i="13" s="1"/>
  <c r="F767" i="13"/>
  <c r="G767" i="13" s="1"/>
  <c r="F766" i="13"/>
  <c r="G766" i="13" s="1"/>
  <c r="F765" i="13"/>
  <c r="G765" i="13" s="1"/>
  <c r="F764" i="13"/>
  <c r="G764" i="13" s="1"/>
  <c r="F763" i="13"/>
  <c r="G763" i="13" s="1"/>
  <c r="F762" i="13"/>
  <c r="G762" i="13" s="1"/>
  <c r="F761" i="13"/>
  <c r="G761" i="13" s="1"/>
  <c r="F760" i="13"/>
  <c r="G760" i="13" s="1"/>
  <c r="F759" i="13"/>
  <c r="G759" i="13" s="1"/>
  <c r="F758" i="13"/>
  <c r="G758" i="13" s="1"/>
  <c r="F757" i="13"/>
  <c r="G757" i="13" s="1"/>
  <c r="F756" i="13"/>
  <c r="G756" i="13" s="1"/>
  <c r="F755" i="13"/>
  <c r="G755" i="13" s="1"/>
  <c r="F754" i="13"/>
  <c r="G754" i="13" s="1"/>
  <c r="F753" i="13"/>
  <c r="G753" i="13" s="1"/>
  <c r="F752" i="13"/>
  <c r="G752" i="13" s="1"/>
  <c r="F751" i="13"/>
  <c r="G751" i="13" s="1"/>
  <c r="F750" i="13"/>
  <c r="G750" i="13" s="1"/>
  <c r="F749" i="13"/>
  <c r="G749" i="13" s="1"/>
  <c r="F748" i="13"/>
  <c r="G748" i="13" s="1"/>
  <c r="F747" i="13"/>
  <c r="G747" i="13" s="1"/>
  <c r="F746" i="13"/>
  <c r="G746" i="13" s="1"/>
  <c r="F745" i="13"/>
  <c r="G745" i="13" s="1"/>
  <c r="F744" i="13"/>
  <c r="G744" i="13" s="1"/>
  <c r="F743" i="13"/>
  <c r="G743" i="13" s="1"/>
  <c r="F742" i="13"/>
  <c r="G742" i="13" s="1"/>
  <c r="F741" i="13"/>
  <c r="G741" i="13" s="1"/>
  <c r="F740" i="13"/>
  <c r="G740" i="13" s="1"/>
  <c r="F739" i="13"/>
  <c r="G739" i="13" s="1"/>
  <c r="F738" i="13"/>
  <c r="G738" i="13" s="1"/>
  <c r="F737" i="13"/>
  <c r="G737" i="13" s="1"/>
  <c r="F736" i="13"/>
  <c r="G736" i="13" s="1"/>
  <c r="F735" i="13"/>
  <c r="G735" i="13" s="1"/>
  <c r="F734" i="13"/>
  <c r="G734" i="13" s="1"/>
  <c r="F733" i="13"/>
  <c r="G733" i="13" s="1"/>
  <c r="F732" i="13"/>
  <c r="G732" i="13" s="1"/>
  <c r="F731" i="13"/>
  <c r="G731" i="13" s="1"/>
  <c r="F730" i="13"/>
  <c r="G730" i="13" s="1"/>
  <c r="F729" i="13"/>
  <c r="G729" i="13" s="1"/>
  <c r="F728" i="13"/>
  <c r="G728" i="13" s="1"/>
  <c r="F727" i="13"/>
  <c r="G727" i="13" s="1"/>
  <c r="F726" i="13"/>
  <c r="G726" i="13" s="1"/>
  <c r="F725" i="13"/>
  <c r="G725" i="13" s="1"/>
  <c r="F724" i="13"/>
  <c r="G724" i="13" s="1"/>
  <c r="F723" i="13"/>
  <c r="G723" i="13" s="1"/>
  <c r="F722" i="13"/>
  <c r="G722" i="13" s="1"/>
  <c r="F721" i="13"/>
  <c r="G721" i="13" s="1"/>
  <c r="F720" i="13"/>
  <c r="G720" i="13" s="1"/>
  <c r="F719" i="13"/>
  <c r="G719" i="13" s="1"/>
  <c r="F718" i="13"/>
  <c r="G718" i="13" s="1"/>
  <c r="F717" i="13"/>
  <c r="G717" i="13" s="1"/>
  <c r="F716" i="13"/>
  <c r="G716" i="13" s="1"/>
  <c r="F715" i="13"/>
  <c r="G715" i="13" s="1"/>
  <c r="F714" i="13"/>
  <c r="G714" i="13" s="1"/>
  <c r="F713" i="13"/>
  <c r="G713" i="13" s="1"/>
  <c r="F712" i="13"/>
  <c r="G712" i="13" s="1"/>
  <c r="F711" i="13"/>
  <c r="G711" i="13" s="1"/>
  <c r="F710" i="13"/>
  <c r="G710" i="13" s="1"/>
  <c r="F709" i="13"/>
  <c r="G709" i="13" s="1"/>
  <c r="F708" i="13"/>
  <c r="G708" i="13" s="1"/>
  <c r="F707" i="13"/>
  <c r="G707" i="13" s="1"/>
  <c r="F706" i="13"/>
  <c r="G706" i="13" s="1"/>
  <c r="F705" i="13"/>
  <c r="G705" i="13" s="1"/>
  <c r="F704" i="13"/>
  <c r="G704" i="13" s="1"/>
  <c r="F703" i="13"/>
  <c r="G703" i="13" s="1"/>
  <c r="F702" i="13"/>
  <c r="G702" i="13" s="1"/>
  <c r="F701" i="13"/>
  <c r="G701" i="13" s="1"/>
  <c r="F700" i="13"/>
  <c r="G700" i="13" s="1"/>
  <c r="F699" i="13"/>
  <c r="G699" i="13" s="1"/>
  <c r="F698" i="13"/>
  <c r="G698" i="13" s="1"/>
  <c r="F697" i="13"/>
  <c r="G697" i="13" s="1"/>
  <c r="F696" i="13"/>
  <c r="G696" i="13" s="1"/>
  <c r="F695" i="13"/>
  <c r="G695" i="13" s="1"/>
  <c r="F694" i="13"/>
  <c r="G694" i="13" s="1"/>
  <c r="F693" i="13"/>
  <c r="G693" i="13" s="1"/>
  <c r="F692" i="13"/>
  <c r="G692" i="13" s="1"/>
  <c r="F691" i="13"/>
  <c r="G691" i="13" s="1"/>
  <c r="F690" i="13"/>
  <c r="G690" i="13" s="1"/>
  <c r="F689" i="13"/>
  <c r="G689" i="13" s="1"/>
  <c r="F688" i="13"/>
  <c r="G688" i="13" s="1"/>
  <c r="F687" i="13"/>
  <c r="G687" i="13" s="1"/>
  <c r="F686" i="13"/>
  <c r="G686" i="13" s="1"/>
  <c r="F685" i="13"/>
  <c r="G685" i="13" s="1"/>
  <c r="F684" i="13"/>
  <c r="G684" i="13" s="1"/>
  <c r="F683" i="13"/>
  <c r="G683" i="13" s="1"/>
  <c r="F682" i="13"/>
  <c r="G682" i="13" s="1"/>
  <c r="F681" i="13"/>
  <c r="G681" i="13" s="1"/>
  <c r="F680" i="13"/>
  <c r="G680" i="13" s="1"/>
  <c r="F679" i="13"/>
  <c r="G679" i="13" s="1"/>
  <c r="F678" i="13"/>
  <c r="G678" i="13" s="1"/>
  <c r="F677" i="13"/>
  <c r="G677" i="13" s="1"/>
  <c r="F676" i="13"/>
  <c r="G676" i="13" s="1"/>
  <c r="F675" i="13"/>
  <c r="G675" i="13" s="1"/>
  <c r="F674" i="13"/>
  <c r="G674" i="13" s="1"/>
  <c r="F673" i="13"/>
  <c r="G673" i="13" s="1"/>
  <c r="F672" i="13"/>
  <c r="G672" i="13" s="1"/>
  <c r="F671" i="13"/>
  <c r="G671" i="13" s="1"/>
  <c r="F670" i="13"/>
  <c r="G670" i="13" s="1"/>
  <c r="F669" i="13"/>
  <c r="G669" i="13" s="1"/>
  <c r="F668" i="13"/>
  <c r="G668" i="13" s="1"/>
  <c r="F667" i="13"/>
  <c r="G667" i="13" s="1"/>
  <c r="F666" i="13"/>
  <c r="G666" i="13" s="1"/>
  <c r="F665" i="13"/>
  <c r="G665" i="13" s="1"/>
  <c r="F664" i="13"/>
  <c r="G664" i="13" s="1"/>
  <c r="F663" i="13"/>
  <c r="G663" i="13" s="1"/>
  <c r="F662" i="13"/>
  <c r="G662" i="13" s="1"/>
  <c r="F661" i="13"/>
  <c r="G661" i="13" s="1"/>
  <c r="F660" i="13"/>
  <c r="G660" i="13" s="1"/>
  <c r="F659" i="13"/>
  <c r="G659" i="13" s="1"/>
  <c r="F658" i="13"/>
  <c r="G658" i="13" s="1"/>
  <c r="F657" i="13"/>
  <c r="G657" i="13" s="1"/>
  <c r="F656" i="13"/>
  <c r="G656" i="13" s="1"/>
  <c r="F655" i="13"/>
  <c r="G655" i="13" s="1"/>
  <c r="G654" i="13"/>
  <c r="F654" i="13"/>
  <c r="F653" i="13"/>
  <c r="G653" i="13" s="1"/>
  <c r="F652" i="13"/>
  <c r="G652" i="13" s="1"/>
  <c r="F651" i="13"/>
  <c r="G651" i="13" s="1"/>
  <c r="F650" i="13"/>
  <c r="G650" i="13" s="1"/>
  <c r="F649" i="13"/>
  <c r="G649" i="13" s="1"/>
  <c r="F648" i="13"/>
  <c r="G648" i="13" s="1"/>
  <c r="F647" i="13"/>
  <c r="G647" i="13" s="1"/>
  <c r="F646" i="13"/>
  <c r="G646" i="13" s="1"/>
  <c r="F645" i="13"/>
  <c r="G645" i="13" s="1"/>
  <c r="F644" i="13"/>
  <c r="G644" i="13" s="1"/>
  <c r="F643" i="13"/>
  <c r="G643" i="13" s="1"/>
  <c r="F642" i="13"/>
  <c r="G642" i="13" s="1"/>
  <c r="F641" i="13"/>
  <c r="G641" i="13" s="1"/>
  <c r="F640" i="13"/>
  <c r="G640" i="13" s="1"/>
  <c r="F639" i="13"/>
  <c r="G639" i="13" s="1"/>
  <c r="F638" i="13"/>
  <c r="G638" i="13" s="1"/>
  <c r="F637" i="13"/>
  <c r="G637" i="13" s="1"/>
  <c r="F636" i="13"/>
  <c r="G636" i="13" s="1"/>
  <c r="F635" i="13"/>
  <c r="G635" i="13" s="1"/>
  <c r="F634" i="13"/>
  <c r="G634" i="13" s="1"/>
  <c r="F633" i="13"/>
  <c r="G633" i="13" s="1"/>
  <c r="F632" i="13"/>
  <c r="G632" i="13" s="1"/>
  <c r="F631" i="13"/>
  <c r="G631" i="13" s="1"/>
  <c r="F630" i="13"/>
  <c r="G630" i="13" s="1"/>
  <c r="F629" i="13"/>
  <c r="G629" i="13" s="1"/>
  <c r="F628" i="13"/>
  <c r="G628" i="13" s="1"/>
  <c r="F627" i="13"/>
  <c r="G627" i="13" s="1"/>
  <c r="F626" i="13"/>
  <c r="G626" i="13" s="1"/>
  <c r="F625" i="13"/>
  <c r="G625" i="13" s="1"/>
  <c r="F624" i="13"/>
  <c r="G624" i="13" s="1"/>
  <c r="F623" i="13"/>
  <c r="G623" i="13" s="1"/>
  <c r="F622" i="13"/>
  <c r="G622" i="13" s="1"/>
  <c r="F621" i="13"/>
  <c r="G621" i="13" s="1"/>
  <c r="F620" i="13"/>
  <c r="G620" i="13" s="1"/>
  <c r="F619" i="13"/>
  <c r="G619" i="13" s="1"/>
  <c r="F618" i="13"/>
  <c r="G618" i="13" s="1"/>
  <c r="F617" i="13"/>
  <c r="G617" i="13" s="1"/>
  <c r="F616" i="13"/>
  <c r="G616" i="13" s="1"/>
  <c r="F615" i="13"/>
  <c r="G615" i="13" s="1"/>
  <c r="F614" i="13"/>
  <c r="G614" i="13" s="1"/>
  <c r="F613" i="13"/>
  <c r="G613" i="13" s="1"/>
  <c r="F612" i="13"/>
  <c r="G612" i="13" s="1"/>
  <c r="F611" i="13"/>
  <c r="G611" i="13" s="1"/>
  <c r="F610" i="13"/>
  <c r="G610" i="13" s="1"/>
  <c r="F609" i="13"/>
  <c r="G609" i="13" s="1"/>
  <c r="F608" i="13"/>
  <c r="G608" i="13" s="1"/>
  <c r="F607" i="13"/>
  <c r="G607" i="13" s="1"/>
  <c r="F606" i="13"/>
  <c r="G606" i="13" s="1"/>
  <c r="F605" i="13"/>
  <c r="G605" i="13" s="1"/>
  <c r="F604" i="13"/>
  <c r="G604" i="13" s="1"/>
  <c r="F603" i="13"/>
  <c r="G603" i="13" s="1"/>
  <c r="F602" i="13"/>
  <c r="G602" i="13" s="1"/>
  <c r="F601" i="13"/>
  <c r="G601" i="13" s="1"/>
  <c r="F600" i="13"/>
  <c r="G600" i="13" s="1"/>
  <c r="F599" i="13"/>
  <c r="G599" i="13" s="1"/>
  <c r="F598" i="13"/>
  <c r="G598" i="13" s="1"/>
  <c r="F597" i="13"/>
  <c r="G597" i="13" s="1"/>
  <c r="F596" i="13"/>
  <c r="G596" i="13" s="1"/>
  <c r="F595" i="13"/>
  <c r="G595" i="13" s="1"/>
  <c r="F594" i="13"/>
  <c r="G594" i="13" s="1"/>
  <c r="F593" i="13"/>
  <c r="G593" i="13" s="1"/>
  <c r="F592" i="13"/>
  <c r="G592" i="13" s="1"/>
  <c r="F591" i="13"/>
  <c r="G591" i="13" s="1"/>
  <c r="G590" i="13"/>
  <c r="F590" i="13"/>
  <c r="F589" i="13"/>
  <c r="G589" i="13" s="1"/>
  <c r="F588" i="13"/>
  <c r="G588" i="13" s="1"/>
  <c r="F587" i="13"/>
  <c r="G587" i="13" s="1"/>
  <c r="F586" i="13"/>
  <c r="G586" i="13" s="1"/>
  <c r="F585" i="13"/>
  <c r="G585" i="13" s="1"/>
  <c r="G584" i="13"/>
  <c r="F584" i="13"/>
  <c r="F583" i="13"/>
  <c r="G583" i="13" s="1"/>
  <c r="F582" i="13"/>
  <c r="G582" i="13" s="1"/>
  <c r="F581" i="13"/>
  <c r="G581" i="13" s="1"/>
  <c r="F580" i="13"/>
  <c r="G580" i="13" s="1"/>
  <c r="F579" i="13"/>
  <c r="G579" i="13" s="1"/>
  <c r="F578" i="13"/>
  <c r="G578" i="13" s="1"/>
  <c r="F577" i="13"/>
  <c r="G577" i="13" s="1"/>
  <c r="F576" i="13"/>
  <c r="G576" i="13" s="1"/>
  <c r="F575" i="13"/>
  <c r="G575" i="13" s="1"/>
  <c r="F574" i="13"/>
  <c r="G574" i="13" s="1"/>
  <c r="F573" i="13"/>
  <c r="G573" i="13" s="1"/>
  <c r="F572" i="13"/>
  <c r="G572" i="13" s="1"/>
  <c r="F571" i="13"/>
  <c r="G571" i="13" s="1"/>
  <c r="F570" i="13"/>
  <c r="G570" i="13" s="1"/>
  <c r="F569" i="13"/>
  <c r="G569" i="13" s="1"/>
  <c r="F568" i="13"/>
  <c r="G568" i="13" s="1"/>
  <c r="F567" i="13"/>
  <c r="G567" i="13" s="1"/>
  <c r="F566" i="13"/>
  <c r="G566" i="13" s="1"/>
  <c r="F565" i="13"/>
  <c r="G565" i="13" s="1"/>
  <c r="F564" i="13"/>
  <c r="G564" i="13" s="1"/>
  <c r="F563" i="13"/>
  <c r="G563" i="13" s="1"/>
  <c r="F562" i="13"/>
  <c r="G562" i="13" s="1"/>
  <c r="F561" i="13"/>
  <c r="G561" i="13" s="1"/>
  <c r="F560" i="13"/>
  <c r="G560" i="13" s="1"/>
  <c r="F559" i="13"/>
  <c r="G559" i="13" s="1"/>
  <c r="F558" i="13"/>
  <c r="G558" i="13" s="1"/>
  <c r="F557" i="13"/>
  <c r="G557" i="13" s="1"/>
  <c r="F556" i="13"/>
  <c r="G556" i="13" s="1"/>
  <c r="F555" i="13"/>
  <c r="G555" i="13" s="1"/>
  <c r="F554" i="13"/>
  <c r="G554" i="13" s="1"/>
  <c r="F553" i="13"/>
  <c r="G553" i="13" s="1"/>
  <c r="F552" i="13"/>
  <c r="G552" i="13" s="1"/>
  <c r="F551" i="13"/>
  <c r="G551" i="13" s="1"/>
  <c r="F550" i="13"/>
  <c r="G550" i="13" s="1"/>
  <c r="F549" i="13"/>
  <c r="G549" i="13" s="1"/>
  <c r="F548" i="13"/>
  <c r="G548" i="13" s="1"/>
  <c r="F547" i="13"/>
  <c r="G547" i="13" s="1"/>
  <c r="F546" i="13"/>
  <c r="G546" i="13" s="1"/>
  <c r="F545" i="13"/>
  <c r="G545" i="13" s="1"/>
  <c r="F544" i="13"/>
  <c r="G544" i="13" s="1"/>
  <c r="F543" i="13"/>
  <c r="G543" i="13" s="1"/>
  <c r="F542" i="13"/>
  <c r="G542" i="13" s="1"/>
  <c r="F541" i="13"/>
  <c r="G541" i="13" s="1"/>
  <c r="F540" i="13"/>
  <c r="G540" i="13" s="1"/>
  <c r="F539" i="13"/>
  <c r="G539" i="13" s="1"/>
  <c r="F538" i="13"/>
  <c r="G538" i="13" s="1"/>
  <c r="F537" i="13"/>
  <c r="G537" i="13" s="1"/>
  <c r="F536" i="13"/>
  <c r="G536" i="13" s="1"/>
  <c r="F535" i="13"/>
  <c r="G535" i="13" s="1"/>
  <c r="F534" i="13"/>
  <c r="G534" i="13" s="1"/>
  <c r="F533" i="13"/>
  <c r="G533" i="13" s="1"/>
  <c r="F532" i="13"/>
  <c r="G532" i="13" s="1"/>
  <c r="F531" i="13"/>
  <c r="G531" i="13" s="1"/>
  <c r="F530" i="13"/>
  <c r="G530" i="13" s="1"/>
  <c r="F529" i="13"/>
  <c r="G529" i="13" s="1"/>
  <c r="F528" i="13"/>
  <c r="G528" i="13" s="1"/>
  <c r="F527" i="13"/>
  <c r="G527" i="13" s="1"/>
  <c r="F526" i="13"/>
  <c r="G526" i="13" s="1"/>
  <c r="F525" i="13"/>
  <c r="G525" i="13" s="1"/>
  <c r="F524" i="13"/>
  <c r="G524" i="13" s="1"/>
  <c r="F523" i="13"/>
  <c r="G523" i="13" s="1"/>
  <c r="G522" i="13"/>
  <c r="F522" i="13"/>
  <c r="F521" i="13"/>
  <c r="G521" i="13" s="1"/>
  <c r="F520" i="13"/>
  <c r="G520" i="13" s="1"/>
  <c r="F519" i="13"/>
  <c r="G519" i="13" s="1"/>
  <c r="F518" i="13"/>
  <c r="G518" i="13" s="1"/>
  <c r="F517" i="13"/>
  <c r="G517" i="13" s="1"/>
  <c r="F516" i="13"/>
  <c r="G516" i="13" s="1"/>
  <c r="F515" i="13"/>
  <c r="G515" i="13" s="1"/>
  <c r="F514" i="13"/>
  <c r="G514" i="13" s="1"/>
  <c r="F513" i="13"/>
  <c r="G513" i="13" s="1"/>
  <c r="F512" i="13"/>
  <c r="G512" i="13" s="1"/>
  <c r="F511" i="13"/>
  <c r="G511" i="13" s="1"/>
  <c r="F510" i="13"/>
  <c r="G510" i="13" s="1"/>
  <c r="F509" i="13"/>
  <c r="G509" i="13" s="1"/>
  <c r="F508" i="13"/>
  <c r="G508" i="13" s="1"/>
  <c r="F507" i="13"/>
  <c r="G507" i="13" s="1"/>
  <c r="F506" i="13"/>
  <c r="G506" i="13" s="1"/>
  <c r="F505" i="13"/>
  <c r="G505" i="13" s="1"/>
  <c r="F504" i="13"/>
  <c r="G504" i="13" s="1"/>
  <c r="F503" i="13"/>
  <c r="G503" i="13" s="1"/>
  <c r="F502" i="13"/>
  <c r="G502" i="13" s="1"/>
  <c r="F501" i="13"/>
  <c r="G501" i="13" s="1"/>
  <c r="F500" i="13"/>
  <c r="G500" i="13" s="1"/>
  <c r="F499" i="13"/>
  <c r="G499" i="13" s="1"/>
  <c r="F498" i="13"/>
  <c r="G498" i="13" s="1"/>
  <c r="F497" i="13"/>
  <c r="G497" i="13" s="1"/>
  <c r="F496" i="13"/>
  <c r="G496" i="13" s="1"/>
  <c r="F495" i="13"/>
  <c r="G495" i="13" s="1"/>
  <c r="F494" i="13"/>
  <c r="G494" i="13" s="1"/>
  <c r="F493" i="13"/>
  <c r="G493" i="13" s="1"/>
  <c r="G492" i="13"/>
  <c r="F492" i="13"/>
  <c r="F491" i="13"/>
  <c r="G491" i="13" s="1"/>
  <c r="F490" i="13"/>
  <c r="G490" i="13" s="1"/>
  <c r="F489" i="13"/>
  <c r="G489" i="13" s="1"/>
  <c r="F488" i="13"/>
  <c r="G488" i="13" s="1"/>
  <c r="F487" i="13"/>
  <c r="G487" i="13" s="1"/>
  <c r="F486" i="13"/>
  <c r="G486" i="13" s="1"/>
  <c r="F485" i="13"/>
  <c r="G485" i="13" s="1"/>
  <c r="F484" i="13"/>
  <c r="G484" i="13" s="1"/>
  <c r="F483" i="13"/>
  <c r="G483" i="13" s="1"/>
  <c r="F482" i="13"/>
  <c r="G482" i="13" s="1"/>
  <c r="F481" i="13"/>
  <c r="G481" i="13" s="1"/>
  <c r="F480" i="13"/>
  <c r="G480" i="13" s="1"/>
  <c r="F479" i="13"/>
  <c r="G479" i="13" s="1"/>
  <c r="F478" i="13"/>
  <c r="G478" i="13" s="1"/>
  <c r="F477" i="13"/>
  <c r="G477" i="13" s="1"/>
  <c r="F476" i="13"/>
  <c r="G476" i="13" s="1"/>
  <c r="F475" i="13"/>
  <c r="G475" i="13" s="1"/>
  <c r="F474" i="13"/>
  <c r="G474" i="13" s="1"/>
  <c r="F473" i="13"/>
  <c r="G473" i="13" s="1"/>
  <c r="F472" i="13"/>
  <c r="G472" i="13" s="1"/>
  <c r="F471" i="13"/>
  <c r="G471" i="13" s="1"/>
  <c r="F470" i="13"/>
  <c r="G470" i="13" s="1"/>
  <c r="F469" i="13"/>
  <c r="G469" i="13" s="1"/>
  <c r="F468" i="13"/>
  <c r="G468" i="13" s="1"/>
  <c r="F467" i="13"/>
  <c r="G467" i="13" s="1"/>
  <c r="F466" i="13"/>
  <c r="G466" i="13" s="1"/>
  <c r="F465" i="13"/>
  <c r="G465" i="13" s="1"/>
  <c r="F464" i="13"/>
  <c r="G464" i="13" s="1"/>
  <c r="F463" i="13"/>
  <c r="G463" i="13" s="1"/>
  <c r="F462" i="13"/>
  <c r="G462" i="13" s="1"/>
  <c r="F461" i="13"/>
  <c r="G461" i="13" s="1"/>
  <c r="F460" i="13"/>
  <c r="G460" i="13" s="1"/>
  <c r="F459" i="13"/>
  <c r="G459" i="13" s="1"/>
  <c r="G458" i="13"/>
  <c r="F458" i="13"/>
  <c r="F457" i="13"/>
  <c r="G457" i="13" s="1"/>
  <c r="F456" i="13"/>
  <c r="G456" i="13" s="1"/>
  <c r="F455" i="13"/>
  <c r="G455" i="13" s="1"/>
  <c r="F454" i="13"/>
  <c r="G454" i="13" s="1"/>
  <c r="F453" i="13"/>
  <c r="G453" i="13" s="1"/>
  <c r="F452" i="13"/>
  <c r="G452" i="13" s="1"/>
  <c r="F451" i="13"/>
  <c r="G451" i="13" s="1"/>
  <c r="F450" i="13"/>
  <c r="G450" i="13" s="1"/>
  <c r="F449" i="13"/>
  <c r="G449" i="13" s="1"/>
  <c r="F448" i="13"/>
  <c r="G448" i="13" s="1"/>
  <c r="F447" i="13"/>
  <c r="G447" i="13" s="1"/>
  <c r="F446" i="13"/>
  <c r="G446" i="13" s="1"/>
  <c r="F445" i="13"/>
  <c r="G445" i="13" s="1"/>
  <c r="F444" i="13"/>
  <c r="G444" i="13" s="1"/>
  <c r="F443" i="13"/>
  <c r="G443" i="13" s="1"/>
  <c r="F442" i="13"/>
  <c r="G442" i="13" s="1"/>
  <c r="F441" i="13"/>
  <c r="G441" i="13" s="1"/>
  <c r="F440" i="13"/>
  <c r="G440" i="13" s="1"/>
  <c r="F439" i="13"/>
  <c r="G439" i="13" s="1"/>
  <c r="G438" i="13"/>
  <c r="F438" i="13"/>
  <c r="F437" i="13"/>
  <c r="G437" i="13" s="1"/>
  <c r="G436" i="13"/>
  <c r="F436" i="13"/>
  <c r="F435" i="13"/>
  <c r="G435" i="13" s="1"/>
  <c r="F434" i="13"/>
  <c r="G434" i="13" s="1"/>
  <c r="F433" i="13"/>
  <c r="G433" i="13" s="1"/>
  <c r="F432" i="13"/>
  <c r="G432" i="13" s="1"/>
  <c r="F431" i="13"/>
  <c r="G431" i="13" s="1"/>
  <c r="F430" i="13"/>
  <c r="G430" i="13" s="1"/>
  <c r="F429" i="13"/>
  <c r="G429" i="13" s="1"/>
  <c r="F428" i="13"/>
  <c r="G428" i="13" s="1"/>
  <c r="F427" i="13"/>
  <c r="G427" i="13" s="1"/>
  <c r="F426" i="13"/>
  <c r="G426" i="13" s="1"/>
  <c r="F425" i="13"/>
  <c r="G425" i="13" s="1"/>
  <c r="G424" i="13"/>
  <c r="F424" i="13"/>
  <c r="F423" i="13"/>
  <c r="G423" i="13" s="1"/>
  <c r="G422" i="13"/>
  <c r="F422" i="13"/>
  <c r="F421" i="13"/>
  <c r="G421" i="13" s="1"/>
  <c r="G420" i="13"/>
  <c r="F420" i="13"/>
  <c r="F419" i="13"/>
  <c r="G419" i="13" s="1"/>
  <c r="F418" i="13"/>
  <c r="G418" i="13" s="1"/>
  <c r="F417" i="13"/>
  <c r="G417" i="13" s="1"/>
  <c r="F416" i="13"/>
  <c r="G416" i="13" s="1"/>
  <c r="F415" i="13"/>
  <c r="G415" i="13" s="1"/>
  <c r="F414" i="13"/>
  <c r="G414" i="13" s="1"/>
  <c r="F413" i="13"/>
  <c r="G413" i="13" s="1"/>
  <c r="F412" i="13"/>
  <c r="G412" i="13" s="1"/>
  <c r="F411" i="13"/>
  <c r="G411" i="13" s="1"/>
  <c r="F410" i="13"/>
  <c r="G410" i="13" s="1"/>
  <c r="F409" i="13"/>
  <c r="G409" i="13" s="1"/>
  <c r="F408" i="13"/>
  <c r="G408" i="13" s="1"/>
  <c r="F407" i="13"/>
  <c r="G407" i="13" s="1"/>
  <c r="F406" i="13"/>
  <c r="G406" i="13" s="1"/>
  <c r="F405" i="13"/>
  <c r="G405" i="13" s="1"/>
  <c r="G404" i="13"/>
  <c r="F404" i="13"/>
  <c r="F403" i="13"/>
  <c r="G403" i="13" s="1"/>
  <c r="F402" i="13"/>
  <c r="G402" i="13" s="1"/>
  <c r="F401" i="13"/>
  <c r="G401" i="13" s="1"/>
  <c r="F400" i="13"/>
  <c r="G400" i="13" s="1"/>
  <c r="F399" i="13"/>
  <c r="G399" i="13" s="1"/>
  <c r="F398" i="13"/>
  <c r="G398" i="13" s="1"/>
  <c r="F397" i="13"/>
  <c r="G397" i="13" s="1"/>
  <c r="F396" i="13"/>
  <c r="G396" i="13" s="1"/>
  <c r="F395" i="13"/>
  <c r="G395" i="13" s="1"/>
  <c r="F394" i="13"/>
  <c r="G394" i="13" s="1"/>
  <c r="F393" i="13"/>
  <c r="G393" i="13" s="1"/>
  <c r="F392" i="13"/>
  <c r="G392" i="13" s="1"/>
  <c r="F391" i="13"/>
  <c r="G391" i="13" s="1"/>
  <c r="G390" i="13"/>
  <c r="F390" i="13"/>
  <c r="F389" i="13"/>
  <c r="G389" i="13" s="1"/>
  <c r="G388" i="13"/>
  <c r="F388" i="13"/>
  <c r="F387" i="13"/>
  <c r="G387" i="13" s="1"/>
  <c r="F386" i="13"/>
  <c r="G386" i="13" s="1"/>
  <c r="F385" i="13"/>
  <c r="G385" i="13" s="1"/>
  <c r="F384" i="13"/>
  <c r="G384" i="13" s="1"/>
  <c r="F383" i="13"/>
  <c r="G383" i="13" s="1"/>
  <c r="F382" i="13"/>
  <c r="G382" i="13" s="1"/>
  <c r="F381" i="13"/>
  <c r="G381" i="13" s="1"/>
  <c r="F380" i="13"/>
  <c r="G380" i="13" s="1"/>
  <c r="F379" i="13"/>
  <c r="G379" i="13" s="1"/>
  <c r="F378" i="13"/>
  <c r="G378" i="13" s="1"/>
  <c r="F377" i="13"/>
  <c r="G377" i="13" s="1"/>
  <c r="F376" i="13"/>
  <c r="G376" i="13" s="1"/>
  <c r="F375" i="13"/>
  <c r="G375" i="13" s="1"/>
  <c r="F374" i="13"/>
  <c r="G374" i="13" s="1"/>
  <c r="F373" i="13"/>
  <c r="G373" i="13" s="1"/>
  <c r="F372" i="13"/>
  <c r="G372" i="13" s="1"/>
  <c r="F371" i="13"/>
  <c r="G371" i="13" s="1"/>
  <c r="F370" i="13"/>
  <c r="G370" i="13" s="1"/>
  <c r="F369" i="13"/>
  <c r="G369" i="13" s="1"/>
  <c r="F368" i="13"/>
  <c r="G368" i="13" s="1"/>
  <c r="F367" i="13"/>
  <c r="G367" i="13" s="1"/>
  <c r="F366" i="13"/>
  <c r="G366" i="13" s="1"/>
  <c r="F365" i="13"/>
  <c r="G365" i="13" s="1"/>
  <c r="F364" i="13"/>
  <c r="G364" i="13" s="1"/>
  <c r="F363" i="13"/>
  <c r="G363" i="13" s="1"/>
  <c r="F362" i="13"/>
  <c r="G362" i="13" s="1"/>
  <c r="F361" i="13"/>
  <c r="G361" i="13" s="1"/>
  <c r="F360" i="13"/>
  <c r="G360" i="13" s="1"/>
  <c r="F359" i="13"/>
  <c r="G359" i="13" s="1"/>
  <c r="F358" i="13"/>
  <c r="G358" i="13" s="1"/>
  <c r="F357" i="13"/>
  <c r="G357" i="13" s="1"/>
  <c r="F356" i="13"/>
  <c r="G356" i="13" s="1"/>
  <c r="F355" i="13"/>
  <c r="G355" i="13" s="1"/>
  <c r="F354" i="13"/>
  <c r="G354" i="13" s="1"/>
  <c r="F353" i="13"/>
  <c r="G353" i="13" s="1"/>
  <c r="F352" i="13"/>
  <c r="G352" i="13" s="1"/>
  <c r="F351" i="13"/>
  <c r="G351" i="13" s="1"/>
  <c r="F350" i="13"/>
  <c r="G350" i="13" s="1"/>
  <c r="F349" i="13"/>
  <c r="G349" i="13" s="1"/>
  <c r="F348" i="13"/>
  <c r="G348" i="13" s="1"/>
  <c r="F347" i="13"/>
  <c r="G347" i="13" s="1"/>
  <c r="F346" i="13"/>
  <c r="G346" i="13" s="1"/>
  <c r="F345" i="13"/>
  <c r="G345" i="13" s="1"/>
  <c r="F344" i="13"/>
  <c r="G344" i="13" s="1"/>
  <c r="F343" i="13"/>
  <c r="G343" i="13" s="1"/>
  <c r="F342" i="13"/>
  <c r="G342" i="13" s="1"/>
  <c r="F341" i="13"/>
  <c r="G341" i="13" s="1"/>
  <c r="F340" i="13"/>
  <c r="G340" i="13" s="1"/>
  <c r="F339" i="13"/>
  <c r="G339" i="13" s="1"/>
  <c r="F338" i="13"/>
  <c r="G338" i="13" s="1"/>
  <c r="F337" i="13"/>
  <c r="G337" i="13" s="1"/>
  <c r="F336" i="13"/>
  <c r="G336" i="13" s="1"/>
  <c r="F335" i="13"/>
  <c r="G335" i="13" s="1"/>
  <c r="F334" i="13"/>
  <c r="G334" i="13" s="1"/>
  <c r="F333" i="13"/>
  <c r="G333" i="13" s="1"/>
  <c r="F332" i="13"/>
  <c r="G332" i="13" s="1"/>
  <c r="F331" i="13"/>
  <c r="G331" i="13" s="1"/>
  <c r="F330" i="13"/>
  <c r="G330" i="13" s="1"/>
  <c r="F329" i="13"/>
  <c r="G329" i="13" s="1"/>
  <c r="F328" i="13"/>
  <c r="G328" i="13" s="1"/>
  <c r="F327" i="13"/>
  <c r="G327" i="13" s="1"/>
  <c r="F326" i="13"/>
  <c r="G326" i="13" s="1"/>
  <c r="F325" i="13"/>
  <c r="G325" i="13" s="1"/>
  <c r="F324" i="13"/>
  <c r="G324" i="13" s="1"/>
  <c r="F323" i="13"/>
  <c r="G323" i="13" s="1"/>
  <c r="F322" i="13"/>
  <c r="G322" i="13" s="1"/>
  <c r="F321" i="13"/>
  <c r="G321" i="13" s="1"/>
  <c r="F320" i="13"/>
  <c r="G320" i="13" s="1"/>
  <c r="F319" i="13"/>
  <c r="G319" i="13" s="1"/>
  <c r="G318" i="13"/>
  <c r="F318" i="13"/>
  <c r="F317" i="13"/>
  <c r="G317" i="13" s="1"/>
  <c r="F316" i="13"/>
  <c r="G316" i="13" s="1"/>
  <c r="F315" i="13"/>
  <c r="G315" i="13" s="1"/>
  <c r="F314" i="13"/>
  <c r="G314" i="13" s="1"/>
  <c r="F313" i="13"/>
  <c r="G313" i="13" s="1"/>
  <c r="F312" i="13"/>
  <c r="G312" i="13" s="1"/>
  <c r="F311" i="13"/>
  <c r="G311" i="13" s="1"/>
  <c r="F310" i="13"/>
  <c r="G310" i="13" s="1"/>
  <c r="F309" i="13"/>
  <c r="G309" i="13" s="1"/>
  <c r="F308" i="13"/>
  <c r="G308" i="13" s="1"/>
  <c r="F307" i="13"/>
  <c r="G307" i="13" s="1"/>
  <c r="F306" i="13"/>
  <c r="G306" i="13" s="1"/>
  <c r="F305" i="13"/>
  <c r="G305" i="13" s="1"/>
  <c r="F304" i="13"/>
  <c r="G304" i="13" s="1"/>
  <c r="F303" i="13"/>
  <c r="G303" i="13" s="1"/>
  <c r="F302" i="13"/>
  <c r="G302" i="13" s="1"/>
  <c r="F301" i="13"/>
  <c r="G301" i="13" s="1"/>
  <c r="F300" i="13"/>
  <c r="G300" i="13" s="1"/>
  <c r="F299" i="13"/>
  <c r="G299" i="13" s="1"/>
  <c r="F298" i="13"/>
  <c r="G298" i="13" s="1"/>
  <c r="F297" i="13"/>
  <c r="G297" i="13" s="1"/>
  <c r="F296" i="13"/>
  <c r="G296" i="13" s="1"/>
  <c r="F295" i="13"/>
  <c r="G295" i="13" s="1"/>
  <c r="F294" i="13"/>
  <c r="G294" i="13" s="1"/>
  <c r="F293" i="13"/>
  <c r="G293" i="13" s="1"/>
  <c r="F292" i="13"/>
  <c r="G292" i="13" s="1"/>
  <c r="F291" i="13"/>
  <c r="G291" i="13" s="1"/>
  <c r="G290" i="13"/>
  <c r="F290" i="13"/>
  <c r="F289" i="13"/>
  <c r="G289" i="13" s="1"/>
  <c r="F288" i="13"/>
  <c r="G288" i="13" s="1"/>
  <c r="F287" i="13"/>
  <c r="G287" i="13" s="1"/>
  <c r="F286" i="13"/>
  <c r="G286" i="13" s="1"/>
  <c r="F285" i="13"/>
  <c r="G285" i="13" s="1"/>
  <c r="F284" i="13"/>
  <c r="G284" i="13" s="1"/>
  <c r="F283" i="13"/>
  <c r="G283" i="13" s="1"/>
  <c r="F282" i="13"/>
  <c r="G282" i="13" s="1"/>
  <c r="F281" i="13"/>
  <c r="G281" i="13" s="1"/>
  <c r="F280" i="13"/>
  <c r="G280" i="13" s="1"/>
  <c r="F279" i="13"/>
  <c r="G279" i="13" s="1"/>
  <c r="F278" i="13"/>
  <c r="G278" i="13" s="1"/>
  <c r="F277" i="13"/>
  <c r="G277" i="13" s="1"/>
  <c r="F276" i="13"/>
  <c r="G276" i="13" s="1"/>
  <c r="F275" i="13"/>
  <c r="G275" i="13" s="1"/>
  <c r="F274" i="13"/>
  <c r="G274" i="13" s="1"/>
  <c r="F273" i="13"/>
  <c r="G273" i="13" s="1"/>
  <c r="F272" i="13"/>
  <c r="G272" i="13" s="1"/>
  <c r="F271" i="13"/>
  <c r="G271" i="13" s="1"/>
  <c r="F270" i="13"/>
  <c r="G270" i="13" s="1"/>
  <c r="F269" i="13"/>
  <c r="G269" i="13" s="1"/>
  <c r="F268" i="13"/>
  <c r="G268" i="13" s="1"/>
  <c r="F267" i="13"/>
  <c r="G267" i="13" s="1"/>
  <c r="F266" i="13"/>
  <c r="G266" i="13" s="1"/>
  <c r="F265" i="13"/>
  <c r="G265" i="13" s="1"/>
  <c r="F264" i="13"/>
  <c r="G264" i="13" s="1"/>
  <c r="F263" i="13"/>
  <c r="G263" i="13" s="1"/>
  <c r="F262" i="13"/>
  <c r="G262" i="13" s="1"/>
  <c r="F261" i="13"/>
  <c r="G261" i="13" s="1"/>
  <c r="F260" i="13"/>
  <c r="G260" i="13" s="1"/>
  <c r="F259" i="13"/>
  <c r="G259" i="13" s="1"/>
  <c r="F258" i="13"/>
  <c r="G258" i="13" s="1"/>
  <c r="F257" i="13"/>
  <c r="G257" i="13" s="1"/>
  <c r="F256" i="13"/>
  <c r="G256" i="13" s="1"/>
  <c r="F255" i="13"/>
  <c r="G255" i="13" s="1"/>
  <c r="G254" i="13"/>
  <c r="F254" i="13"/>
  <c r="F253" i="13"/>
  <c r="G253" i="13" s="1"/>
  <c r="F252" i="13"/>
  <c r="G252" i="13" s="1"/>
  <c r="F251" i="13"/>
  <c r="G251" i="13" s="1"/>
  <c r="F250" i="13"/>
  <c r="G250" i="13" s="1"/>
  <c r="F249" i="13"/>
  <c r="G249" i="13" s="1"/>
  <c r="F248" i="13"/>
  <c r="G248" i="13" s="1"/>
  <c r="F247" i="13"/>
  <c r="G247" i="13" s="1"/>
  <c r="F246" i="13"/>
  <c r="G246" i="13" s="1"/>
  <c r="F245" i="13"/>
  <c r="G245" i="13" s="1"/>
  <c r="F244" i="13"/>
  <c r="G244" i="13" s="1"/>
  <c r="F243" i="13"/>
  <c r="G243" i="13" s="1"/>
  <c r="F242" i="13"/>
  <c r="G242" i="13" s="1"/>
  <c r="F241" i="13"/>
  <c r="G241" i="13" s="1"/>
  <c r="F240" i="13"/>
  <c r="G240" i="13" s="1"/>
  <c r="F239" i="13"/>
  <c r="G239" i="13" s="1"/>
  <c r="F238" i="13"/>
  <c r="G238" i="13" s="1"/>
  <c r="F237" i="13"/>
  <c r="G237" i="13" s="1"/>
  <c r="F236" i="13"/>
  <c r="G236" i="13" s="1"/>
  <c r="F235" i="13"/>
  <c r="G235" i="13" s="1"/>
  <c r="F234" i="13"/>
  <c r="G234" i="13" s="1"/>
  <c r="F233" i="13"/>
  <c r="G233" i="13" s="1"/>
  <c r="F232" i="13"/>
  <c r="G232" i="13" s="1"/>
  <c r="F231" i="13"/>
  <c r="G231" i="13" s="1"/>
  <c r="F230" i="13"/>
  <c r="G230" i="13" s="1"/>
  <c r="F229" i="13"/>
  <c r="G229" i="13" s="1"/>
  <c r="F228" i="13"/>
  <c r="G228" i="13" s="1"/>
  <c r="F227" i="13"/>
  <c r="G227" i="13" s="1"/>
  <c r="F226" i="13"/>
  <c r="G226" i="13" s="1"/>
  <c r="F225" i="13"/>
  <c r="G225" i="13" s="1"/>
  <c r="F224" i="13"/>
  <c r="G224" i="13" s="1"/>
  <c r="F223" i="13"/>
  <c r="G223" i="13" s="1"/>
  <c r="F222" i="13"/>
  <c r="G222" i="13" s="1"/>
  <c r="F221" i="13"/>
  <c r="G221" i="13" s="1"/>
  <c r="F220" i="13"/>
  <c r="G220" i="13" s="1"/>
  <c r="F219" i="13"/>
  <c r="G219" i="13" s="1"/>
  <c r="G218" i="13"/>
  <c r="F218" i="13"/>
  <c r="F217" i="13"/>
  <c r="G217" i="13" s="1"/>
  <c r="F216" i="13"/>
  <c r="G216" i="13" s="1"/>
  <c r="F215" i="13"/>
  <c r="G215" i="13" s="1"/>
  <c r="F214" i="13"/>
  <c r="G214" i="13" s="1"/>
  <c r="F213" i="13"/>
  <c r="G213" i="13" s="1"/>
  <c r="F212" i="13"/>
  <c r="G212" i="13" s="1"/>
  <c r="F211" i="13"/>
  <c r="G211" i="13" s="1"/>
  <c r="F210" i="13"/>
  <c r="G210" i="13" s="1"/>
  <c r="F209" i="13"/>
  <c r="G209" i="13" s="1"/>
  <c r="F208" i="13"/>
  <c r="G208" i="13" s="1"/>
  <c r="F207" i="13"/>
  <c r="G207" i="13" s="1"/>
  <c r="F206" i="13"/>
  <c r="G206" i="13" s="1"/>
  <c r="F205" i="13"/>
  <c r="G205" i="13" s="1"/>
  <c r="F204" i="13"/>
  <c r="G204" i="13" s="1"/>
  <c r="F203" i="13"/>
  <c r="G203" i="13" s="1"/>
  <c r="F202" i="13"/>
  <c r="G202" i="13" s="1"/>
  <c r="F201" i="13"/>
  <c r="G201" i="13" s="1"/>
  <c r="F200" i="13"/>
  <c r="G200" i="13" s="1"/>
  <c r="F199" i="13"/>
  <c r="G199" i="13" s="1"/>
  <c r="F198" i="13"/>
  <c r="G198" i="13" s="1"/>
  <c r="F197" i="13"/>
  <c r="G197" i="13" s="1"/>
  <c r="F196" i="13"/>
  <c r="G196" i="13" s="1"/>
  <c r="F195" i="13"/>
  <c r="G195" i="13" s="1"/>
  <c r="F194" i="13"/>
  <c r="G194" i="13" s="1"/>
  <c r="F193" i="13"/>
  <c r="G193" i="13" s="1"/>
  <c r="F192" i="13"/>
  <c r="G192" i="13" s="1"/>
  <c r="F191" i="13"/>
  <c r="G191" i="13" s="1"/>
  <c r="F190" i="13"/>
  <c r="G190" i="13" s="1"/>
  <c r="F189" i="13"/>
  <c r="G189" i="13" s="1"/>
  <c r="F188" i="13"/>
  <c r="G188" i="13" s="1"/>
  <c r="F187" i="13"/>
  <c r="G187" i="13" s="1"/>
  <c r="F186" i="13"/>
  <c r="G186" i="13" s="1"/>
  <c r="F185" i="13"/>
  <c r="G185" i="13" s="1"/>
  <c r="F184" i="13"/>
  <c r="G184" i="13" s="1"/>
  <c r="F183" i="13"/>
  <c r="G183" i="13" s="1"/>
  <c r="F182" i="13"/>
  <c r="G182" i="13" s="1"/>
  <c r="F181" i="13"/>
  <c r="G181" i="13" s="1"/>
  <c r="F180" i="13"/>
  <c r="G180" i="13" s="1"/>
  <c r="F179" i="13"/>
  <c r="G179" i="13" s="1"/>
  <c r="F178" i="13"/>
  <c r="G178" i="13" s="1"/>
  <c r="F177" i="13"/>
  <c r="G177" i="13" s="1"/>
  <c r="F176" i="13"/>
  <c r="G176" i="13" s="1"/>
  <c r="F175" i="13"/>
  <c r="G175" i="13" s="1"/>
  <c r="F174" i="13"/>
  <c r="G174" i="13" s="1"/>
  <c r="F173" i="13"/>
  <c r="G173" i="13" s="1"/>
  <c r="F172" i="13"/>
  <c r="G172" i="13" s="1"/>
  <c r="F171" i="13"/>
  <c r="G171" i="13" s="1"/>
  <c r="F170" i="13"/>
  <c r="G170" i="13" s="1"/>
  <c r="G169" i="13"/>
  <c r="F169" i="13"/>
  <c r="F168" i="13"/>
  <c r="G168" i="13" s="1"/>
  <c r="F167" i="13"/>
  <c r="G167" i="13" s="1"/>
  <c r="F166" i="13"/>
  <c r="G166" i="13" s="1"/>
  <c r="F165" i="13"/>
  <c r="G165" i="13" s="1"/>
  <c r="F164" i="13"/>
  <c r="G164" i="13" s="1"/>
  <c r="F163" i="13"/>
  <c r="G163" i="13" s="1"/>
  <c r="F162" i="13"/>
  <c r="G162" i="13" s="1"/>
  <c r="F161" i="13"/>
  <c r="G161" i="13" s="1"/>
  <c r="F160" i="13"/>
  <c r="G160" i="13" s="1"/>
  <c r="F159" i="13"/>
  <c r="G159" i="13" s="1"/>
  <c r="F158" i="13"/>
  <c r="G158" i="13" s="1"/>
  <c r="F157" i="13"/>
  <c r="G157" i="13" s="1"/>
  <c r="F156" i="13"/>
  <c r="G156" i="13" s="1"/>
  <c r="F155" i="13"/>
  <c r="G155" i="13" s="1"/>
  <c r="F154" i="13"/>
  <c r="G154" i="13" s="1"/>
  <c r="F153" i="13"/>
  <c r="G153" i="13" s="1"/>
  <c r="F152" i="13"/>
  <c r="G152" i="13" s="1"/>
  <c r="F151" i="13"/>
  <c r="G151" i="13" s="1"/>
  <c r="F150" i="13"/>
  <c r="G150" i="13" s="1"/>
  <c r="F149" i="13"/>
  <c r="G149" i="13" s="1"/>
  <c r="F148" i="13"/>
  <c r="G148" i="13" s="1"/>
  <c r="F147" i="13"/>
  <c r="G147" i="13" s="1"/>
  <c r="F146" i="13"/>
  <c r="G146" i="13" s="1"/>
  <c r="F145" i="13"/>
  <c r="G145" i="13" s="1"/>
  <c r="F144" i="13"/>
  <c r="G144" i="13" s="1"/>
  <c r="F143" i="13"/>
  <c r="G143" i="13" s="1"/>
  <c r="F142" i="13"/>
  <c r="G142" i="13" s="1"/>
  <c r="F141" i="13"/>
  <c r="G141" i="13" s="1"/>
  <c r="F140" i="13"/>
  <c r="G140" i="13" s="1"/>
  <c r="F139" i="13"/>
  <c r="G139" i="13" s="1"/>
  <c r="F138" i="13"/>
  <c r="G138" i="13" s="1"/>
  <c r="F137" i="13"/>
  <c r="G137" i="13" s="1"/>
  <c r="F136" i="13"/>
  <c r="G136" i="13" s="1"/>
  <c r="F135" i="13"/>
  <c r="G135" i="13" s="1"/>
  <c r="F134" i="13"/>
  <c r="G134" i="13" s="1"/>
  <c r="F133" i="13"/>
  <c r="G133" i="13" s="1"/>
  <c r="F132" i="13"/>
  <c r="G132" i="13" s="1"/>
  <c r="F131" i="13"/>
  <c r="G131" i="13" s="1"/>
  <c r="F130" i="13"/>
  <c r="G130" i="13" s="1"/>
  <c r="F129" i="13"/>
  <c r="G129" i="13" s="1"/>
  <c r="F128" i="13"/>
  <c r="G128" i="13" s="1"/>
  <c r="F127" i="13"/>
  <c r="G127" i="13" s="1"/>
  <c r="F126" i="13"/>
  <c r="G126" i="13" s="1"/>
  <c r="F125" i="13"/>
  <c r="G125" i="13" s="1"/>
  <c r="F124" i="13"/>
  <c r="G124" i="13" s="1"/>
  <c r="F123" i="13"/>
  <c r="G123" i="13" s="1"/>
  <c r="F122" i="13"/>
  <c r="G122" i="13" s="1"/>
  <c r="F121" i="13"/>
  <c r="G121" i="13" s="1"/>
  <c r="F120" i="13"/>
  <c r="G120" i="13" s="1"/>
  <c r="F119" i="13"/>
  <c r="G119" i="13" s="1"/>
  <c r="F118" i="13"/>
  <c r="G118" i="13" s="1"/>
  <c r="F117" i="13"/>
  <c r="G117" i="13" s="1"/>
  <c r="F116" i="13"/>
  <c r="G116" i="13" s="1"/>
  <c r="F115" i="13"/>
  <c r="G115" i="13" s="1"/>
  <c r="F114" i="13"/>
  <c r="G114" i="13" s="1"/>
  <c r="F113" i="13"/>
  <c r="G113" i="13" s="1"/>
  <c r="F112" i="13"/>
  <c r="G112" i="13" s="1"/>
  <c r="F111" i="13"/>
  <c r="G111" i="13" s="1"/>
  <c r="F109" i="13"/>
  <c r="G109" i="13" s="1"/>
  <c r="F108" i="13"/>
  <c r="G108" i="13" s="1"/>
  <c r="F107" i="13"/>
  <c r="G107" i="13" s="1"/>
  <c r="F106" i="13"/>
  <c r="G106" i="13" s="1"/>
  <c r="F105" i="13"/>
  <c r="G105" i="13" s="1"/>
  <c r="F104" i="13"/>
  <c r="G104" i="13" s="1"/>
  <c r="F103" i="13"/>
  <c r="G103" i="13" s="1"/>
  <c r="F102" i="13"/>
  <c r="G102" i="13" s="1"/>
  <c r="F101" i="13"/>
  <c r="G101" i="13" s="1"/>
  <c r="F100" i="13"/>
  <c r="G100" i="13" s="1"/>
  <c r="F99" i="13"/>
  <c r="G99" i="13" s="1"/>
  <c r="F98" i="13"/>
  <c r="G98" i="13" s="1"/>
  <c r="F97" i="13"/>
  <c r="G97" i="13" s="1"/>
  <c r="F96" i="13"/>
  <c r="G96" i="13" s="1"/>
  <c r="F95" i="13"/>
  <c r="G95" i="13" s="1"/>
  <c r="F94" i="13"/>
  <c r="G94" i="13" s="1"/>
  <c r="F93" i="13"/>
  <c r="G93" i="13" s="1"/>
  <c r="F92" i="13"/>
  <c r="G92" i="13" s="1"/>
  <c r="F91" i="13"/>
  <c r="G91" i="13" s="1"/>
  <c r="F90" i="13"/>
  <c r="G90" i="13" s="1"/>
  <c r="F89" i="13"/>
  <c r="G89" i="13" s="1"/>
  <c r="F88" i="13"/>
  <c r="G88" i="13" s="1"/>
  <c r="F87" i="13"/>
  <c r="G87" i="13" s="1"/>
  <c r="F86" i="13"/>
  <c r="G86" i="13" s="1"/>
  <c r="F85" i="13"/>
  <c r="G85" i="13" s="1"/>
  <c r="F84" i="13"/>
  <c r="G84" i="13" s="1"/>
  <c r="F83" i="13"/>
  <c r="G83" i="13" s="1"/>
  <c r="F82" i="13"/>
  <c r="G82" i="13" s="1"/>
  <c r="F81" i="13"/>
  <c r="G81" i="13" s="1"/>
  <c r="F80" i="13"/>
  <c r="G80" i="13" s="1"/>
  <c r="F79" i="13"/>
  <c r="G79" i="13" s="1"/>
  <c r="F78" i="13"/>
  <c r="G78" i="13" s="1"/>
  <c r="F77" i="13"/>
  <c r="G77" i="13" s="1"/>
  <c r="F76" i="13"/>
  <c r="G76" i="13" s="1"/>
  <c r="F75" i="13"/>
  <c r="G75" i="13" s="1"/>
  <c r="F74" i="13"/>
  <c r="G74" i="13" s="1"/>
  <c r="F73" i="13"/>
  <c r="G73" i="13" s="1"/>
  <c r="F72" i="13"/>
  <c r="G72" i="13" s="1"/>
  <c r="F71" i="13"/>
  <c r="G71" i="13" s="1"/>
  <c r="F70" i="13"/>
  <c r="G70" i="13" s="1"/>
  <c r="F69" i="13"/>
  <c r="G69" i="13" s="1"/>
  <c r="F68" i="13"/>
  <c r="G68" i="13" s="1"/>
  <c r="F67" i="13"/>
  <c r="G67" i="13" s="1"/>
  <c r="F66" i="13"/>
  <c r="G66" i="13" s="1"/>
  <c r="F65" i="13"/>
  <c r="G65" i="13" s="1"/>
  <c r="F64" i="13"/>
  <c r="G64" i="13" s="1"/>
  <c r="F63" i="13"/>
  <c r="G63" i="13" s="1"/>
  <c r="F62" i="13"/>
  <c r="G62" i="13" s="1"/>
  <c r="F61" i="13"/>
  <c r="G61" i="13" s="1"/>
  <c r="F60" i="13"/>
  <c r="G60" i="13" s="1"/>
  <c r="F59" i="13"/>
  <c r="G59" i="13" s="1"/>
  <c r="F58" i="13"/>
  <c r="G58" i="13" s="1"/>
  <c r="F57" i="13"/>
  <c r="G57" i="13" s="1"/>
  <c r="F56" i="13"/>
  <c r="G56" i="13" s="1"/>
  <c r="F55" i="13"/>
  <c r="G55" i="13" s="1"/>
  <c r="F54" i="13"/>
  <c r="G54" i="13" s="1"/>
  <c r="F53" i="13"/>
  <c r="G53" i="13" s="1"/>
  <c r="F52" i="13"/>
  <c r="G52" i="13" s="1"/>
  <c r="F51" i="13"/>
  <c r="G51" i="13" s="1"/>
  <c r="F50" i="13"/>
  <c r="G50" i="13" s="1"/>
  <c r="F49" i="13"/>
  <c r="G49" i="13" s="1"/>
  <c r="F48" i="13"/>
  <c r="G48" i="13" s="1"/>
  <c r="F47" i="13"/>
  <c r="G47" i="13" s="1"/>
  <c r="F46" i="13"/>
  <c r="G46" i="13" s="1"/>
  <c r="F45" i="13"/>
  <c r="G45" i="13" s="1"/>
  <c r="F44" i="13"/>
  <c r="G44" i="13" s="1"/>
  <c r="F43" i="13"/>
  <c r="G43" i="13" s="1"/>
  <c r="F42" i="13"/>
  <c r="G42" i="13" s="1"/>
  <c r="F41" i="13"/>
  <c r="G41" i="13" s="1"/>
  <c r="F40" i="13"/>
  <c r="G40" i="13" s="1"/>
  <c r="F39" i="13"/>
  <c r="G39" i="13" s="1"/>
  <c r="F38" i="13"/>
  <c r="G38" i="13" s="1"/>
  <c r="F37" i="13"/>
  <c r="G37" i="13" s="1"/>
  <c r="F36" i="13"/>
  <c r="G36" i="13" s="1"/>
  <c r="F35" i="13"/>
  <c r="G35" i="13" s="1"/>
  <c r="F34" i="13"/>
  <c r="G34" i="13" s="1"/>
  <c r="F33" i="13"/>
  <c r="G33" i="13" s="1"/>
  <c r="F32" i="13"/>
  <c r="G32" i="13" s="1"/>
  <c r="F31" i="13"/>
  <c r="G31" i="13" s="1"/>
  <c r="F30" i="13"/>
  <c r="G30" i="13" s="1"/>
  <c r="F29" i="13"/>
  <c r="G29" i="13" s="1"/>
  <c r="F28" i="13"/>
  <c r="G28" i="13" s="1"/>
  <c r="F27" i="13"/>
  <c r="G27" i="13" s="1"/>
  <c r="F26" i="13"/>
  <c r="G26" i="13" s="1"/>
  <c r="F25" i="13"/>
  <c r="G25" i="13" s="1"/>
  <c r="F24" i="13"/>
  <c r="G24" i="13" s="1"/>
  <c r="F23" i="13"/>
  <c r="G23" i="13" s="1"/>
  <c r="F22" i="13"/>
  <c r="G22" i="13" s="1"/>
  <c r="F21" i="13"/>
  <c r="G21" i="13" s="1"/>
  <c r="F20" i="13"/>
  <c r="G20" i="13" s="1"/>
  <c r="F19" i="13"/>
  <c r="G19" i="13" s="1"/>
  <c r="F18" i="13"/>
  <c r="G18" i="13" s="1"/>
  <c r="F17" i="13"/>
  <c r="G17" i="13" s="1"/>
  <c r="F16" i="13"/>
  <c r="G16" i="13" s="1"/>
  <c r="F15" i="13"/>
  <c r="G15" i="13" s="1"/>
  <c r="F14" i="13"/>
  <c r="G14" i="13" s="1"/>
  <c r="F13" i="13"/>
  <c r="G13" i="13" s="1"/>
  <c r="F12" i="13"/>
  <c r="G12" i="13" s="1"/>
  <c r="F11" i="13"/>
  <c r="G11" i="13" s="1"/>
  <c r="F10" i="13"/>
  <c r="G10" i="13" s="1"/>
  <c r="F9" i="13"/>
  <c r="G9" i="13" s="1"/>
  <c r="F8" i="13"/>
  <c r="G8" i="13" s="1"/>
  <c r="F7" i="13"/>
  <c r="G7" i="13" s="1"/>
  <c r="F6" i="13"/>
  <c r="G6" i="13" s="1"/>
  <c r="F5" i="13"/>
  <c r="G5" i="13" s="1"/>
  <c r="F4" i="13"/>
  <c r="G4" i="13" s="1"/>
  <c r="F3" i="13"/>
  <c r="G3" i="13" s="1"/>
  <c r="G334" i="2"/>
  <c r="F334" i="2"/>
  <c r="G1438" i="2"/>
  <c r="F1438" i="2"/>
  <c r="G953" i="2" l="1"/>
  <c r="F953" i="2"/>
  <c r="F1815" i="2"/>
  <c r="G1815" i="2"/>
  <c r="H1814" i="2"/>
  <c r="D406" i="5" l="1"/>
  <c r="H1490" i="2"/>
  <c r="F1491" i="2"/>
  <c r="G1491" i="2"/>
  <c r="F958" i="2"/>
  <c r="G958" i="2"/>
  <c r="G2305" i="2"/>
  <c r="F2305" i="2"/>
  <c r="F2182" i="2"/>
  <c r="G2182" i="2"/>
  <c r="F1165" i="2"/>
  <c r="G1165" i="2"/>
  <c r="D400" i="5"/>
  <c r="D401" i="5"/>
  <c r="D402" i="5"/>
  <c r="D403" i="5"/>
  <c r="D404" i="5"/>
  <c r="D405" i="5"/>
  <c r="G2358" i="2"/>
  <c r="F2358" i="2"/>
  <c r="H2357" i="2"/>
  <c r="G2314" i="2"/>
  <c r="F2314" i="2"/>
  <c r="H2313" i="2"/>
  <c r="H2310" i="2"/>
  <c r="H2311" i="2" s="1"/>
  <c r="G2312" i="2"/>
  <c r="F2312" i="2"/>
  <c r="F2627" i="2"/>
  <c r="G2627" i="2"/>
  <c r="H2626" i="2"/>
  <c r="G1892" i="2"/>
  <c r="F1892" i="2"/>
  <c r="H1889" i="2"/>
  <c r="H1890" i="2" s="1"/>
  <c r="H1891" i="2" s="1"/>
  <c r="H1813" i="2"/>
  <c r="H1812" i="2"/>
  <c r="D398" i="5"/>
  <c r="D399" i="5"/>
  <c r="G1454" i="2"/>
  <c r="F1454" i="2"/>
  <c r="H1453" i="2"/>
  <c r="F1158" i="2"/>
  <c r="G1158" i="2"/>
  <c r="H1157" i="2"/>
  <c r="D397" i="5"/>
  <c r="F725" i="2"/>
  <c r="G725" i="2"/>
  <c r="H724" i="2"/>
  <c r="D396" i="5"/>
  <c r="F711" i="2"/>
  <c r="G711" i="2"/>
  <c r="H710" i="2"/>
  <c r="D395" i="5"/>
  <c r="G193" i="2"/>
  <c r="F193" i="2"/>
  <c r="H190" i="2"/>
  <c r="H191" i="2" s="1"/>
  <c r="H192" i="2" s="1"/>
  <c r="G2248" i="2"/>
  <c r="G2250" i="2"/>
  <c r="F2250" i="2"/>
  <c r="H2289" i="2"/>
  <c r="G2290" i="2"/>
  <c r="F2290" i="2"/>
  <c r="F2323" i="2"/>
  <c r="G2323" i="2"/>
  <c r="F2280" i="2"/>
  <c r="G2280" i="2"/>
  <c r="G2646" i="2"/>
  <c r="F2646" i="2"/>
  <c r="H2684" i="2"/>
  <c r="H2685" i="2" s="1"/>
  <c r="H2686" i="2" s="1"/>
  <c r="H2687" i="2" s="1"/>
  <c r="H2688" i="2" s="1"/>
  <c r="H2689" i="2" s="1"/>
  <c r="H2690" i="2" s="1"/>
  <c r="H2691" i="2" s="1"/>
  <c r="H2692" i="2" s="1"/>
  <c r="H2693" i="2" s="1"/>
  <c r="H2694" i="2" s="1"/>
  <c r="H2695" i="2" s="1"/>
  <c r="H2679" i="2"/>
  <c r="H2680" i="2" s="1"/>
  <c r="H2174" i="2"/>
  <c r="G2165" i="2"/>
  <c r="F2165" i="2"/>
  <c r="G2638" i="2"/>
  <c r="F2638" i="2"/>
  <c r="G2142" i="2"/>
  <c r="F2142" i="2"/>
  <c r="G2635" i="2"/>
  <c r="F2635" i="2"/>
  <c r="G2121" i="2"/>
  <c r="F2121" i="2"/>
  <c r="G2105" i="2"/>
  <c r="F2105" i="2"/>
  <c r="G2623" i="2"/>
  <c r="F2623" i="2"/>
  <c r="F2089" i="2"/>
  <c r="G2089" i="2"/>
  <c r="F2087" i="2"/>
  <c r="G2087" i="2"/>
  <c r="F2056" i="2"/>
  <c r="G2056" i="2"/>
  <c r="F2593" i="2"/>
  <c r="G2593" i="2"/>
  <c r="F2010" i="2"/>
  <c r="G2010" i="2"/>
  <c r="H2627" i="2" l="1"/>
  <c r="H2312" i="2"/>
  <c r="H2314" i="2"/>
  <c r="H2358" i="2"/>
  <c r="H1454" i="2"/>
  <c r="H193" i="2"/>
  <c r="H2696" i="2"/>
  <c r="H1968" i="2"/>
  <c r="H1951" i="2"/>
  <c r="H1952" i="2"/>
  <c r="H1950" i="2"/>
  <c r="H1953" i="2" s="1"/>
  <c r="G1954" i="2"/>
  <c r="F1954" i="2"/>
  <c r="H2554" i="2" l="1"/>
  <c r="H2555" i="2" s="1"/>
  <c r="H2556" i="2" s="1"/>
  <c r="H2557" i="2" s="1"/>
  <c r="H2558" i="2" s="1"/>
  <c r="H2559" i="2" s="1"/>
  <c r="H2560" i="2" s="1"/>
  <c r="H2561" i="2" s="1"/>
  <c r="H2562" i="2" s="1"/>
  <c r="H2563" i="2" s="1"/>
  <c r="H2564" i="2" s="1"/>
  <c r="H2565" i="2" s="1"/>
  <c r="G2566" i="2"/>
  <c r="F2566" i="2"/>
  <c r="H1941" i="2"/>
  <c r="H1936" i="2"/>
  <c r="H1931" i="2"/>
  <c r="H1932" i="2" s="1"/>
  <c r="G1933" i="2"/>
  <c r="F1933" i="2"/>
  <c r="F1928" i="2"/>
  <c r="G1928" i="2"/>
  <c r="H1927" i="2"/>
  <c r="G2745" i="2"/>
  <c r="F2745" i="2"/>
  <c r="F1809" i="2"/>
  <c r="G1809" i="2"/>
  <c r="H2535" i="2"/>
  <c r="H2536" i="2" s="1"/>
  <c r="H2537" i="2" s="1"/>
  <c r="H2538" i="2" s="1"/>
  <c r="H2539" i="2" s="1"/>
  <c r="H2540" i="2" s="1"/>
  <c r="H2541" i="2" s="1"/>
  <c r="F2542" i="2"/>
  <c r="G2542" i="2"/>
  <c r="G1520" i="2"/>
  <c r="F1520" i="2"/>
  <c r="G1489" i="2"/>
  <c r="F1489" i="2"/>
  <c r="H1491" i="2" s="1"/>
  <c r="G2525" i="2"/>
  <c r="F2525" i="2"/>
  <c r="F2516" i="2" l="1"/>
  <c r="G2516" i="2"/>
  <c r="G1424" i="2" l="1"/>
  <c r="F1424" i="2"/>
  <c r="G1420" i="2"/>
  <c r="F1420" i="2"/>
  <c r="H2481" i="2"/>
  <c r="H2482" i="2" s="1"/>
  <c r="H2483" i="2" s="1"/>
  <c r="H2484" i="2" s="1"/>
  <c r="H2485" i="2" s="1"/>
  <c r="H2486" i="2" s="1"/>
  <c r="H2487" i="2" s="1"/>
  <c r="I2482" i="2"/>
  <c r="I2484" i="2" s="1"/>
  <c r="G1406" i="2"/>
  <c r="F1406" i="2"/>
  <c r="H2728" i="2"/>
  <c r="G1148" i="2"/>
  <c r="F1148" i="2"/>
  <c r="G1139" i="2"/>
  <c r="F1139" i="2"/>
  <c r="G974" i="2"/>
  <c r="F974" i="2"/>
  <c r="G936" i="2"/>
  <c r="F936" i="2"/>
  <c r="F794" i="2"/>
  <c r="G794" i="2"/>
  <c r="F782" i="2"/>
  <c r="G782" i="2"/>
  <c r="H2488" i="2" l="1"/>
  <c r="H2489" i="2" s="1"/>
  <c r="H2490" i="2" s="1"/>
  <c r="H2491" i="2" s="1"/>
  <c r="H2492" i="2" s="1"/>
  <c r="H2493" i="2" s="1"/>
  <c r="H2494" i="2" s="1"/>
  <c r="H2495" i="2" s="1"/>
  <c r="H2496" i="2" s="1"/>
  <c r="H2497" i="2" s="1"/>
  <c r="G777" i="2"/>
  <c r="F777" i="2"/>
  <c r="H775" i="2"/>
  <c r="H776" i="2"/>
  <c r="G2474" i="2"/>
  <c r="F2474" i="2"/>
  <c r="H2469" i="2"/>
  <c r="H2471" i="2" s="1"/>
  <c r="H2473" i="2" s="1"/>
  <c r="G769" i="2"/>
  <c r="F769" i="2"/>
  <c r="H768" i="2"/>
  <c r="H759" i="2"/>
  <c r="G760" i="2"/>
  <c r="F760" i="2"/>
  <c r="H2454" i="2"/>
  <c r="H2455" i="2" s="1"/>
  <c r="H2456" i="2" s="1"/>
  <c r="H2457" i="2" s="1"/>
  <c r="G2458" i="2"/>
  <c r="F2458" i="2"/>
  <c r="H2451" i="2"/>
  <c r="H2452" i="2" s="1"/>
  <c r="F2453" i="2"/>
  <c r="G2453" i="2"/>
  <c r="F2450" i="2"/>
  <c r="G2450" i="2"/>
  <c r="H13" i="2"/>
  <c r="H2431" i="2"/>
  <c r="H2432" i="2" s="1"/>
  <c r="H2433" i="2" s="1"/>
  <c r="H2434" i="2" s="1"/>
  <c r="H2435" i="2" s="1"/>
  <c r="H2436" i="2" s="1"/>
  <c r="F2437" i="2"/>
  <c r="G2437" i="2"/>
  <c r="F723" i="2"/>
  <c r="G723" i="2"/>
  <c r="H2424" i="2"/>
  <c r="H2425" i="2" s="1"/>
  <c r="G718" i="2"/>
  <c r="F718" i="2"/>
  <c r="H712" i="2"/>
  <c r="H713" i="2" s="1"/>
  <c r="H714" i="2" s="1"/>
  <c r="H715" i="2" s="1"/>
  <c r="H716" i="2" s="1"/>
  <c r="H719" i="2"/>
  <c r="H720" i="2" s="1"/>
  <c r="H721" i="2" s="1"/>
  <c r="H722" i="2" s="1"/>
  <c r="H726" i="2"/>
  <c r="H728" i="2"/>
  <c r="H730" i="2"/>
  <c r="H732" i="2"/>
  <c r="H734" i="2"/>
  <c r="H736" i="2"/>
  <c r="H738" i="2"/>
  <c r="H740" i="2"/>
  <c r="H741" i="2" s="1"/>
  <c r="H742" i="2" s="1"/>
  <c r="H743" i="2" s="1"/>
  <c r="H744" i="2" s="1"/>
  <c r="H745" i="2" s="1"/>
  <c r="H746" i="2" s="1"/>
  <c r="H748" i="2"/>
  <c r="H749" i="2" s="1"/>
  <c r="H750" i="2" s="1"/>
  <c r="H751" i="2" s="1"/>
  <c r="H752" i="2" s="1"/>
  <c r="H753" i="2" s="1"/>
  <c r="H754" i="2" s="1"/>
  <c r="H755" i="2" s="1"/>
  <c r="H757" i="2"/>
  <c r="H761" i="2"/>
  <c r="H763" i="2"/>
  <c r="H765" i="2"/>
  <c r="H767" i="2"/>
  <c r="H770" i="2"/>
  <c r="H772" i="2"/>
  <c r="H774" i="2"/>
  <c r="H778" i="2"/>
  <c r="H779" i="2" s="1"/>
  <c r="H780" i="2" s="1"/>
  <c r="H781" i="2" s="1"/>
  <c r="H783" i="2"/>
  <c r="H785" i="2"/>
  <c r="H786" i="2" s="1"/>
  <c r="H787" i="2" s="1"/>
  <c r="H788" i="2" s="1"/>
  <c r="H789" i="2" s="1"/>
  <c r="H790" i="2" s="1"/>
  <c r="H791" i="2" s="1"/>
  <c r="H792" i="2" s="1"/>
  <c r="H793" i="2" s="1"/>
  <c r="H795" i="2"/>
  <c r="H796" i="2" s="1"/>
  <c r="H797" i="2" s="1"/>
  <c r="H798" i="2" s="1"/>
  <c r="H799" i="2" s="1"/>
  <c r="H800" i="2" s="1"/>
  <c r="H801" i="2" s="1"/>
  <c r="H802" i="2" s="1"/>
  <c r="H806" i="2"/>
  <c r="H807" i="2" s="1"/>
  <c r="H808" i="2" s="1"/>
  <c r="H809" i="2" s="1"/>
  <c r="H810" i="2" s="1"/>
  <c r="H811" i="2" s="1"/>
  <c r="H812" i="2" s="1"/>
  <c r="H813" i="2" s="1"/>
  <c r="H814" i="2" s="1"/>
  <c r="H815" i="2" s="1"/>
  <c r="H816" i="2" s="1"/>
  <c r="H817" i="2" s="1"/>
  <c r="H818" i="2" s="1"/>
  <c r="H819" i="2" s="1"/>
  <c r="H820" i="2" s="1"/>
  <c r="H821" i="2" s="1"/>
  <c r="H822" i="2" s="1"/>
  <c r="H823" i="2" s="1"/>
  <c r="H824" i="2" s="1"/>
  <c r="H825" i="2" s="1"/>
  <c r="H826" i="2" s="1"/>
  <c r="H827" i="2" s="1"/>
  <c r="H828" i="2" s="1"/>
  <c r="H829" i="2" s="1"/>
  <c r="H830" i="2" s="1"/>
  <c r="H831" i="2" s="1"/>
  <c r="H832" i="2" s="1"/>
  <c r="H833" i="2" s="1"/>
  <c r="H834" i="2" s="1"/>
  <c r="H835" i="2" s="1"/>
  <c r="H836" i="2" s="1"/>
  <c r="H837" i="2" s="1"/>
  <c r="H838" i="2" s="1"/>
  <c r="H839" i="2" s="1"/>
  <c r="H840" i="2" s="1"/>
  <c r="H841" i="2" s="1"/>
  <c r="H842" i="2" s="1"/>
  <c r="H843" i="2" s="1"/>
  <c r="H844" i="2" s="1"/>
  <c r="H845" i="2" s="1"/>
  <c r="H846" i="2" s="1"/>
  <c r="H847" i="2" s="1"/>
  <c r="H848" i="2" s="1"/>
  <c r="H849" i="2" s="1"/>
  <c r="H850" i="2" s="1"/>
  <c r="H851" i="2" s="1"/>
  <c r="H852" i="2" s="1"/>
  <c r="H853" i="2" s="1"/>
  <c r="H854" i="2" s="1"/>
  <c r="H855" i="2" s="1"/>
  <c r="H856" i="2" s="1"/>
  <c r="H857" i="2" s="1"/>
  <c r="H858" i="2" s="1"/>
  <c r="H859" i="2" s="1"/>
  <c r="H860" i="2" s="1"/>
  <c r="H861" i="2" s="1"/>
  <c r="H862" i="2" s="1"/>
  <c r="H863" i="2" s="1"/>
  <c r="H864" i="2" s="1"/>
  <c r="H865" i="2" s="1"/>
  <c r="H866" i="2" s="1"/>
  <c r="H867" i="2" s="1"/>
  <c r="H868" i="2" s="1"/>
  <c r="H869" i="2" s="1"/>
  <c r="H870" i="2" s="1"/>
  <c r="H871" i="2" s="1"/>
  <c r="H872" i="2" s="1"/>
  <c r="H873" i="2" s="1"/>
  <c r="H874" i="2" s="1"/>
  <c r="H875" i="2" s="1"/>
  <c r="H876" i="2" s="1"/>
  <c r="H877" i="2" s="1"/>
  <c r="H878" i="2" s="1"/>
  <c r="H879" i="2" s="1"/>
  <c r="H880" i="2" s="1"/>
  <c r="H881" i="2" s="1"/>
  <c r="H882" i="2" s="1"/>
  <c r="H883" i="2" s="1"/>
  <c r="H884" i="2" s="1"/>
  <c r="H885" i="2" s="1"/>
  <c r="H886" i="2" s="1"/>
  <c r="H887" i="2" s="1"/>
  <c r="H888" i="2" s="1"/>
  <c r="H889" i="2" s="1"/>
  <c r="H890" i="2" s="1"/>
  <c r="H891" i="2" s="1"/>
  <c r="H892" i="2" s="1"/>
  <c r="H893" i="2" s="1"/>
  <c r="H894" i="2" s="1"/>
  <c r="H895" i="2" s="1"/>
  <c r="H896" i="2" s="1"/>
  <c r="H897" i="2" s="1"/>
  <c r="H898" i="2" s="1"/>
  <c r="H899" i="2" s="1"/>
  <c r="H900" i="2" s="1"/>
  <c r="H901" i="2" s="1"/>
  <c r="H902" i="2" s="1"/>
  <c r="H903" i="2" s="1"/>
  <c r="H904" i="2" s="1"/>
  <c r="H905" i="2" s="1"/>
  <c r="H906" i="2" s="1"/>
  <c r="H907" i="2" s="1"/>
  <c r="H908" i="2" s="1"/>
  <c r="H909" i="2" s="1"/>
  <c r="H910" i="2" s="1"/>
  <c r="H911" i="2" s="1"/>
  <c r="H912" i="2" s="1"/>
  <c r="H913" i="2" s="1"/>
  <c r="H914" i="2" s="1"/>
  <c r="H915" i="2" s="1"/>
  <c r="H916" i="2" s="1"/>
  <c r="H917" i="2" s="1"/>
  <c r="H918" i="2" s="1"/>
  <c r="H919" i="2" s="1"/>
  <c r="H920" i="2" s="1"/>
  <c r="H921" i="2" s="1"/>
  <c r="H922" i="2" s="1"/>
  <c r="H923" i="2" s="1"/>
  <c r="H924" i="2" s="1"/>
  <c r="H925" i="2" s="1"/>
  <c r="H926" i="2" s="1"/>
  <c r="H927" i="2" s="1"/>
  <c r="H928" i="2" s="1"/>
  <c r="H929" i="2" s="1"/>
  <c r="H930" i="2" s="1"/>
  <c r="H932" i="2"/>
  <c r="H933" i="2" s="1"/>
  <c r="H934" i="2" s="1"/>
  <c r="H935" i="2" s="1"/>
  <c r="H937" i="2"/>
  <c r="H938" i="2" s="1"/>
  <c r="H939" i="2" s="1"/>
  <c r="H940" i="2" s="1"/>
  <c r="H941" i="2" s="1"/>
  <c r="H942" i="2" s="1"/>
  <c r="H943" i="2" s="1"/>
  <c r="H944" i="2" s="1"/>
  <c r="H945" i="2" s="1"/>
  <c r="H946" i="2" s="1"/>
  <c r="H947" i="2" s="1"/>
  <c r="H948" i="2" s="1"/>
  <c r="H949" i="2" s="1"/>
  <c r="H950" i="2" s="1"/>
  <c r="H951" i="2" s="1"/>
  <c r="H952" i="2" s="1"/>
  <c r="H954" i="2"/>
  <c r="H955" i="2" s="1"/>
  <c r="H956" i="2" s="1"/>
  <c r="H957" i="2" s="1"/>
  <c r="H959" i="2"/>
  <c r="H960" i="2" s="1"/>
  <c r="H961" i="2" s="1"/>
  <c r="H962" i="2" s="1"/>
  <c r="H963" i="2" s="1"/>
  <c r="H964" i="2" s="1"/>
  <c r="H965" i="2" s="1"/>
  <c r="H966" i="2" s="1"/>
  <c r="H967" i="2" s="1"/>
  <c r="H968" i="2" s="1"/>
  <c r="H969" i="2" s="1"/>
  <c r="H970" i="2" s="1"/>
  <c r="H971" i="2" s="1"/>
  <c r="H972" i="2" s="1"/>
  <c r="H973" i="2" s="1"/>
  <c r="H975" i="2"/>
  <c r="H976" i="2" s="1"/>
  <c r="H977" i="2" s="1"/>
  <c r="H978" i="2" s="1"/>
  <c r="H979" i="2" s="1"/>
  <c r="H980" i="2" s="1"/>
  <c r="H981" i="2" s="1"/>
  <c r="H982" i="2" s="1"/>
  <c r="H983" i="2" s="1"/>
  <c r="H984" i="2" s="1"/>
  <c r="H985" i="2" s="1"/>
  <c r="H986" i="2" s="1"/>
  <c r="H987" i="2" s="1"/>
  <c r="H988" i="2" s="1"/>
  <c r="H989" i="2" s="1"/>
  <c r="H990" i="2" s="1"/>
  <c r="H991" i="2" s="1"/>
  <c r="H992" i="2" s="1"/>
  <c r="H993" i="2" s="1"/>
  <c r="H994" i="2" s="1"/>
  <c r="H995" i="2" s="1"/>
  <c r="H996" i="2" s="1"/>
  <c r="H997" i="2" s="1"/>
  <c r="H998" i="2" s="1"/>
  <c r="H999" i="2" s="1"/>
  <c r="H1000" i="2" s="1"/>
  <c r="H1001" i="2" s="1"/>
  <c r="H1002" i="2" s="1"/>
  <c r="H1003" i="2" s="1"/>
  <c r="H1004" i="2" s="1"/>
  <c r="H1005" i="2" s="1"/>
  <c r="H1006" i="2" s="1"/>
  <c r="H1007" i="2" s="1"/>
  <c r="H1008" i="2" s="1"/>
  <c r="H1009" i="2" s="1"/>
  <c r="H1010" i="2" s="1"/>
  <c r="H1011" i="2" s="1"/>
  <c r="H1012" i="2" s="1"/>
  <c r="H1013" i="2" s="1"/>
  <c r="H1014" i="2" s="1"/>
  <c r="H1015" i="2" s="1"/>
  <c r="H1016" i="2" s="1"/>
  <c r="H1017" i="2" s="1"/>
  <c r="H1018" i="2" s="1"/>
  <c r="H1019" i="2" s="1"/>
  <c r="H1020" i="2" s="1"/>
  <c r="H1021" i="2" s="1"/>
  <c r="H1022" i="2" s="1"/>
  <c r="H1023" i="2" s="1"/>
  <c r="H1024" i="2" s="1"/>
  <c r="H1025" i="2" s="1"/>
  <c r="H1026" i="2" s="1"/>
  <c r="H1027" i="2" s="1"/>
  <c r="H1028" i="2" s="1"/>
  <c r="H1029" i="2" s="1"/>
  <c r="H1030" i="2" s="1"/>
  <c r="H1031" i="2" s="1"/>
  <c r="H1032" i="2" s="1"/>
  <c r="H1033" i="2" s="1"/>
  <c r="H1034" i="2" s="1"/>
  <c r="H1035" i="2" s="1"/>
  <c r="H1036" i="2" s="1"/>
  <c r="H1037" i="2" s="1"/>
  <c r="H1038" i="2" s="1"/>
  <c r="H1039" i="2" s="1"/>
  <c r="H1040" i="2" s="1"/>
  <c r="H1041" i="2" s="1"/>
  <c r="H1042" i="2" s="1"/>
  <c r="H1043" i="2" s="1"/>
  <c r="H1044" i="2" s="1"/>
  <c r="H1045" i="2" s="1"/>
  <c r="H1046" i="2" s="1"/>
  <c r="H1047" i="2" s="1"/>
  <c r="H1048" i="2" s="1"/>
  <c r="H1049" i="2" s="1"/>
  <c r="H1050" i="2" s="1"/>
  <c r="H1051" i="2" s="1"/>
  <c r="H1052" i="2" s="1"/>
  <c r="H1053" i="2" s="1"/>
  <c r="H1054" i="2" s="1"/>
  <c r="H1055" i="2" s="1"/>
  <c r="H1056" i="2" s="1"/>
  <c r="H1057" i="2" s="1"/>
  <c r="H1058" i="2" s="1"/>
  <c r="H1059" i="2" s="1"/>
  <c r="H1060" i="2" s="1"/>
  <c r="H1061" i="2" s="1"/>
  <c r="H1062" i="2" s="1"/>
  <c r="H1063" i="2" s="1"/>
  <c r="H1064" i="2" s="1"/>
  <c r="H1065" i="2" s="1"/>
  <c r="H1066" i="2" s="1"/>
  <c r="H1067" i="2" s="1"/>
  <c r="H1068" i="2" s="1"/>
  <c r="H1069" i="2" s="1"/>
  <c r="H1070" i="2" s="1"/>
  <c r="H1071" i="2" s="1"/>
  <c r="H1072" i="2" s="1"/>
  <c r="H1073" i="2" s="1"/>
  <c r="H1074" i="2" s="1"/>
  <c r="H1075" i="2" s="1"/>
  <c r="H1076" i="2" s="1"/>
  <c r="H1077" i="2" s="1"/>
  <c r="H1078" i="2" s="1"/>
  <c r="H1079" i="2" s="1"/>
  <c r="H1080" i="2" s="1"/>
  <c r="H1081" i="2" s="1"/>
  <c r="H1082" i="2" s="1"/>
  <c r="H1083" i="2" s="1"/>
  <c r="H1084" i="2" s="1"/>
  <c r="H1085" i="2" s="1"/>
  <c r="H1086" i="2" s="1"/>
  <c r="H1087" i="2" s="1"/>
  <c r="H1088" i="2" s="1"/>
  <c r="H1089" i="2" s="1"/>
  <c r="H1090" i="2" s="1"/>
  <c r="H1091" i="2" s="1"/>
  <c r="H1092" i="2" s="1"/>
  <c r="H1093" i="2" s="1"/>
  <c r="H1094" i="2" s="1"/>
  <c r="H1095" i="2" s="1"/>
  <c r="H1096" i="2" s="1"/>
  <c r="H1097" i="2" s="1"/>
  <c r="H1098" i="2" s="1"/>
  <c r="H1099" i="2" s="1"/>
  <c r="H1100" i="2" s="1"/>
  <c r="H1101" i="2" s="1"/>
  <c r="H1102" i="2" s="1"/>
  <c r="H1103" i="2" s="1"/>
  <c r="H1104" i="2" s="1"/>
  <c r="H1105" i="2" s="1"/>
  <c r="H1106" i="2" s="1"/>
  <c r="H1107" i="2" s="1"/>
  <c r="H1108" i="2" s="1"/>
  <c r="H1109" i="2" s="1"/>
  <c r="H1110" i="2" s="1"/>
  <c r="H1111" i="2" s="1"/>
  <c r="H1112" i="2" s="1"/>
  <c r="H1113" i="2" s="1"/>
  <c r="H1114" i="2" s="1"/>
  <c r="H1115" i="2" s="1"/>
  <c r="H1116" i="2" s="1"/>
  <c r="H1117" i="2" s="1"/>
  <c r="H1118" i="2" s="1"/>
  <c r="H1119" i="2" s="1"/>
  <c r="H1120" i="2" s="1"/>
  <c r="H1121" i="2" s="1"/>
  <c r="H1122" i="2" s="1"/>
  <c r="H1123" i="2" s="1"/>
  <c r="H1124" i="2" s="1"/>
  <c r="H1125" i="2" s="1"/>
  <c r="H1126" i="2" s="1"/>
  <c r="H1127" i="2" s="1"/>
  <c r="H1128" i="2" s="1"/>
  <c r="H1129" i="2" s="1"/>
  <c r="H1130" i="2" s="1"/>
  <c r="H1131" i="2" s="1"/>
  <c r="H1132" i="2" s="1"/>
  <c r="H1133" i="2" s="1"/>
  <c r="H1134" i="2" s="1"/>
  <c r="H1135" i="2" s="1"/>
  <c r="H1136" i="2" s="1"/>
  <c r="H1137" i="2" s="1"/>
  <c r="H1138" i="2" s="1"/>
  <c r="H1140" i="2"/>
  <c r="H1142" i="2"/>
  <c r="H1144" i="2"/>
  <c r="H1145" i="2" s="1"/>
  <c r="H1146" i="2" s="1"/>
  <c r="H1147" i="2" s="1"/>
  <c r="H1149" i="2"/>
  <c r="H1150" i="2" s="1"/>
  <c r="H1151" i="2" s="1"/>
  <c r="H1152" i="2" s="1"/>
  <c r="H1153" i="2" s="1"/>
  <c r="H1154" i="2" s="1"/>
  <c r="H1155" i="2" s="1"/>
  <c r="H1159" i="2"/>
  <c r="H1160" i="2" s="1"/>
  <c r="H1162" i="2"/>
  <c r="H1163" i="2" s="1"/>
  <c r="H1164" i="2" s="1"/>
  <c r="H1166" i="2"/>
  <c r="H1168" i="2"/>
  <c r="H1169" i="2" s="1"/>
  <c r="H1170" i="2" s="1"/>
  <c r="H1171" i="2" s="1"/>
  <c r="H1172" i="2" s="1"/>
  <c r="H1173" i="2" s="1"/>
  <c r="H1174" i="2" s="1"/>
  <c r="H1175" i="2" s="1"/>
  <c r="H1176" i="2" s="1"/>
  <c r="H1177" i="2" s="1"/>
  <c r="H1178" i="2" s="1"/>
  <c r="H1179" i="2" s="1"/>
  <c r="H1180" i="2" s="1"/>
  <c r="H1181" i="2" s="1"/>
  <c r="H1182" i="2" s="1"/>
  <c r="H1183" i="2" s="1"/>
  <c r="H1184" i="2" s="1"/>
  <c r="H1185" i="2" s="1"/>
  <c r="H1186" i="2" s="1"/>
  <c r="H1187" i="2" s="1"/>
  <c r="H1188" i="2" s="1"/>
  <c r="H1189" i="2" s="1"/>
  <c r="H1190" i="2" s="1"/>
  <c r="H1191" i="2" s="1"/>
  <c r="H1192" i="2" s="1"/>
  <c r="H1193" i="2" s="1"/>
  <c r="H1194" i="2" s="1"/>
  <c r="H1195" i="2" s="1"/>
  <c r="H1196" i="2" s="1"/>
  <c r="H1197" i="2" s="1"/>
  <c r="H1198" i="2" s="1"/>
  <c r="H1199" i="2" s="1"/>
  <c r="H1200" i="2" s="1"/>
  <c r="H1201" i="2" s="1"/>
  <c r="H1202" i="2" s="1"/>
  <c r="H1203" i="2" s="1"/>
  <c r="H1204" i="2" s="1"/>
  <c r="H1205" i="2" s="1"/>
  <c r="H1206" i="2" s="1"/>
  <c r="H1207" i="2" s="1"/>
  <c r="H1208" i="2" s="1"/>
  <c r="H1209" i="2" s="1"/>
  <c r="H1210" i="2" s="1"/>
  <c r="H1211" i="2" s="1"/>
  <c r="H1212" i="2" s="1"/>
  <c r="H1213" i="2" s="1"/>
  <c r="H1214" i="2" s="1"/>
  <c r="H1215" i="2" s="1"/>
  <c r="H1216" i="2" s="1"/>
  <c r="H1217" i="2" s="1"/>
  <c r="H1218" i="2" s="1"/>
  <c r="H1219" i="2" s="1"/>
  <c r="H1220" i="2" s="1"/>
  <c r="H1221" i="2" s="1"/>
  <c r="H1222" i="2" s="1"/>
  <c r="H1223" i="2" s="1"/>
  <c r="H1224" i="2" s="1"/>
  <c r="H1225" i="2" s="1"/>
  <c r="H1226" i="2" s="1"/>
  <c r="H1227" i="2" s="1"/>
  <c r="H1228" i="2" s="1"/>
  <c r="H1229" i="2" s="1"/>
  <c r="H1230" i="2" s="1"/>
  <c r="H1231" i="2" s="1"/>
  <c r="H1232" i="2" s="1"/>
  <c r="H1233" i="2" s="1"/>
  <c r="H1234" i="2" s="1"/>
  <c r="H1235" i="2" s="1"/>
  <c r="H1236" i="2" s="1"/>
  <c r="H1237" i="2" s="1"/>
  <c r="H1238" i="2" s="1"/>
  <c r="H1239" i="2" s="1"/>
  <c r="H1240" i="2" s="1"/>
  <c r="H1241" i="2" s="1"/>
  <c r="H1242" i="2" s="1"/>
  <c r="H1243" i="2" s="1"/>
  <c r="H1244" i="2" s="1"/>
  <c r="H1245" i="2" s="1"/>
  <c r="H1246" i="2" s="1"/>
  <c r="H1247" i="2" s="1"/>
  <c r="H1248" i="2" s="1"/>
  <c r="H1249" i="2" s="1"/>
  <c r="H1250" i="2" s="1"/>
  <c r="H1251" i="2" s="1"/>
  <c r="H1252" i="2" s="1"/>
  <c r="H1253" i="2" s="1"/>
  <c r="H1254" i="2" s="1"/>
  <c r="H1255" i="2" s="1"/>
  <c r="H1256" i="2" s="1"/>
  <c r="H1257" i="2" s="1"/>
  <c r="H1258" i="2" s="1"/>
  <c r="H1259" i="2" s="1"/>
  <c r="H1260" i="2" s="1"/>
  <c r="H1261" i="2" s="1"/>
  <c r="H1262" i="2" s="1"/>
  <c r="H1263" i="2" s="1"/>
  <c r="H1264" i="2" s="1"/>
  <c r="H1265" i="2" s="1"/>
  <c r="H1266" i="2" s="1"/>
  <c r="H1267" i="2" s="1"/>
  <c r="H1268" i="2" s="1"/>
  <c r="H1269" i="2" s="1"/>
  <c r="H1270" i="2" s="1"/>
  <c r="H1271" i="2" s="1"/>
  <c r="H1272" i="2" s="1"/>
  <c r="H1273" i="2" s="1"/>
  <c r="H1274" i="2" s="1"/>
  <c r="H1275" i="2" s="1"/>
  <c r="H1276" i="2" s="1"/>
  <c r="H1277" i="2" s="1"/>
  <c r="H1278" i="2" s="1"/>
  <c r="H1279" i="2" s="1"/>
  <c r="H1280" i="2" s="1"/>
  <c r="H1281" i="2" s="1"/>
  <c r="H1282" i="2" s="1"/>
  <c r="H1283" i="2" s="1"/>
  <c r="H1284" i="2" s="1"/>
  <c r="H1285" i="2" s="1"/>
  <c r="H1286" i="2" s="1"/>
  <c r="H1287" i="2" s="1"/>
  <c r="H1288" i="2" s="1"/>
  <c r="H1289" i="2" s="1"/>
  <c r="H1290" i="2" s="1"/>
  <c r="H1291" i="2" s="1"/>
  <c r="H1292" i="2" s="1"/>
  <c r="H1293" i="2" s="1"/>
  <c r="H1294" i="2" s="1"/>
  <c r="H1295" i="2" s="1"/>
  <c r="H1296" i="2" s="1"/>
  <c r="H1297" i="2" s="1"/>
  <c r="H1298" i="2" s="1"/>
  <c r="H1299" i="2" s="1"/>
  <c r="H1300" i="2" s="1"/>
  <c r="H1301" i="2" s="1"/>
  <c r="H1302" i="2" s="1"/>
  <c r="H1303" i="2" s="1"/>
  <c r="H1304" i="2" s="1"/>
  <c r="H1305" i="2" s="1"/>
  <c r="H1306" i="2" s="1"/>
  <c r="H1307" i="2" s="1"/>
  <c r="H1308" i="2" s="1"/>
  <c r="H1309" i="2" s="1"/>
  <c r="H1310" i="2" s="1"/>
  <c r="H1311" i="2" s="1"/>
  <c r="H1312" i="2" s="1"/>
  <c r="H1313" i="2" s="1"/>
  <c r="H1314" i="2" s="1"/>
  <c r="H1315" i="2" s="1"/>
  <c r="H1316" i="2" s="1"/>
  <c r="H1317" i="2" s="1"/>
  <c r="H1318" i="2" s="1"/>
  <c r="H1319" i="2" s="1"/>
  <c r="H1320" i="2" s="1"/>
  <c r="H1321" i="2" s="1"/>
  <c r="H1322" i="2" s="1"/>
  <c r="H1323" i="2" s="1"/>
  <c r="H1324" i="2" s="1"/>
  <c r="H1325" i="2" s="1"/>
  <c r="H1326" i="2" s="1"/>
  <c r="H1327" i="2" s="1"/>
  <c r="H1328" i="2" s="1"/>
  <c r="H1329" i="2" s="1"/>
  <c r="H1330" i="2" s="1"/>
  <c r="H1331" i="2" s="1"/>
  <c r="H1332" i="2" s="1"/>
  <c r="H1333" i="2" s="1"/>
  <c r="H1334" i="2" s="1"/>
  <c r="H1335" i="2" s="1"/>
  <c r="H1336" i="2" s="1"/>
  <c r="H1337" i="2" s="1"/>
  <c r="H1338" i="2" s="1"/>
  <c r="H1339" i="2" s="1"/>
  <c r="H1340" i="2" s="1"/>
  <c r="H1341" i="2" s="1"/>
  <c r="H1342" i="2" s="1"/>
  <c r="H1343" i="2" s="1"/>
  <c r="H1344" i="2" s="1"/>
  <c r="H1345" i="2" s="1"/>
  <c r="H1346" i="2" s="1"/>
  <c r="H1347" i="2" s="1"/>
  <c r="H1348" i="2" s="1"/>
  <c r="H1349" i="2" s="1"/>
  <c r="H1350" i="2" s="1"/>
  <c r="H1351" i="2" s="1"/>
  <c r="H1352" i="2" s="1"/>
  <c r="H1353" i="2" s="1"/>
  <c r="H1354" i="2" s="1"/>
  <c r="H1355" i="2" s="1"/>
  <c r="H1356" i="2" s="1"/>
  <c r="H1357" i="2" s="1"/>
  <c r="H1358" i="2" s="1"/>
  <c r="H1359" i="2" s="1"/>
  <c r="H1360" i="2" s="1"/>
  <c r="H1361" i="2" s="1"/>
  <c r="H1362" i="2" s="1"/>
  <c r="H1363" i="2" s="1"/>
  <c r="H1364" i="2" s="1"/>
  <c r="H1365" i="2" s="1"/>
  <c r="H1366" i="2" s="1"/>
  <c r="H1367" i="2" s="1"/>
  <c r="H1368" i="2" s="1"/>
  <c r="H1369" i="2" s="1"/>
  <c r="H1370" i="2" s="1"/>
  <c r="H1371" i="2" s="1"/>
  <c r="H1372" i="2" s="1"/>
  <c r="H1373" i="2" s="1"/>
  <c r="H1374" i="2" s="1"/>
  <c r="H1375" i="2" s="1"/>
  <c r="H1376" i="2" s="1"/>
  <c r="H1377" i="2" s="1"/>
  <c r="H1378" i="2" s="1"/>
  <c r="H1379" i="2" s="1"/>
  <c r="H1380" i="2" s="1"/>
  <c r="H1381" i="2" s="1"/>
  <c r="H1382" i="2" s="1"/>
  <c r="H1383" i="2" s="1"/>
  <c r="H1384" i="2" s="1"/>
  <c r="H1385" i="2" s="1"/>
  <c r="H1386" i="2" s="1"/>
  <c r="H1387" i="2" s="1"/>
  <c r="H1388" i="2" s="1"/>
  <c r="H1389" i="2" s="1"/>
  <c r="H1390" i="2" s="1"/>
  <c r="H1391" i="2" s="1"/>
  <c r="H1392" i="2" s="1"/>
  <c r="H1393" i="2" s="1"/>
  <c r="H1394" i="2" s="1"/>
  <c r="H1395" i="2" s="1"/>
  <c r="H1396" i="2" s="1"/>
  <c r="H1397" i="2" s="1"/>
  <c r="H1398" i="2" s="1"/>
  <c r="H1399" i="2" s="1"/>
  <c r="H1400" i="2" s="1"/>
  <c r="H1401" i="2" s="1"/>
  <c r="H1402" i="2" s="1"/>
  <c r="H1403" i="2" s="1"/>
  <c r="H1404" i="2" s="1"/>
  <c r="H1405" i="2" s="1"/>
  <c r="H1407" i="2"/>
  <c r="H1408" i="2" s="1"/>
  <c r="H1409" i="2" s="1"/>
  <c r="H1410" i="2" s="1"/>
  <c r="H1412" i="2"/>
  <c r="H1414" i="2"/>
  <c r="H1416" i="2"/>
  <c r="H1418" i="2"/>
  <c r="H1419" i="2" s="1"/>
  <c r="H1421" i="2"/>
  <c r="H1422" i="2" s="1"/>
  <c r="H1423" i="2" s="1"/>
  <c r="H1425" i="2"/>
  <c r="H1427" i="2"/>
  <c r="H1428" i="2" s="1"/>
  <c r="H1429" i="2" s="1"/>
  <c r="H1430" i="2" s="1"/>
  <c r="H1431" i="2" s="1"/>
  <c r="H1432" i="2" s="1"/>
  <c r="H1433" i="2" s="1"/>
  <c r="H1434" i="2" s="1"/>
  <c r="H1435" i="2" s="1"/>
  <c r="H1436" i="2" s="1"/>
  <c r="H1437" i="2" s="1"/>
  <c r="H1439" i="2"/>
  <c r="H1441" i="2"/>
  <c r="H1442" i="2" s="1"/>
  <c r="H1443" i="2" s="1"/>
  <c r="H1445" i="2"/>
  <c r="H1447" i="2"/>
  <c r="H1448" i="2" s="1"/>
  <c r="H1449" i="2" s="1"/>
  <c r="H1451" i="2"/>
  <c r="H1455" i="2"/>
  <c r="H1456" i="2" s="1"/>
  <c r="H1457" i="2" s="1"/>
  <c r="H1458" i="2" s="1"/>
  <c r="H1459" i="2" s="1"/>
  <c r="H1460" i="2" s="1"/>
  <c r="H1461" i="2" s="1"/>
  <c r="H1462" i="2" s="1"/>
  <c r="H1463" i="2" s="1"/>
  <c r="H1464" i="2" s="1"/>
  <c r="H1465" i="2" s="1"/>
  <c r="H1466" i="2" s="1"/>
  <c r="H1467" i="2" s="1"/>
  <c r="H1468" i="2" s="1"/>
  <c r="H1469" i="2" s="1"/>
  <c r="H1470" i="2" s="1"/>
  <c r="H1471" i="2" s="1"/>
  <c r="H1472" i="2" s="1"/>
  <c r="H1473" i="2" s="1"/>
  <c r="H1474" i="2" s="1"/>
  <c r="H1475" i="2" s="1"/>
  <c r="H1477" i="2"/>
  <c r="H1478" i="2" s="1"/>
  <c r="H1479" i="2" s="1"/>
  <c r="H1480" i="2" s="1"/>
  <c r="H1481" i="2" s="1"/>
  <c r="H1482" i="2" s="1"/>
  <c r="H1483" i="2" s="1"/>
  <c r="H1484" i="2" s="1"/>
  <c r="H1485" i="2" s="1"/>
  <c r="H1486" i="2" s="1"/>
  <c r="H1487" i="2" s="1"/>
  <c r="H1488" i="2" s="1"/>
  <c r="H1492" i="2"/>
  <c r="H1493" i="2" s="1"/>
  <c r="H1494" i="2" s="1"/>
  <c r="H1495" i="2" s="1"/>
  <c r="H1496" i="2" s="1"/>
  <c r="H1498" i="2"/>
  <c r="H1499" i="2" s="1"/>
  <c r="H1501" i="2"/>
  <c r="H1503" i="2"/>
  <c r="H1504" i="2" s="1"/>
  <c r="H1505" i="2" s="1"/>
  <c r="H1506" i="2" s="1"/>
  <c r="H1507" i="2" s="1"/>
  <c r="H1508" i="2" s="1"/>
  <c r="H1509" i="2" s="1"/>
  <c r="H1510" i="2" s="1"/>
  <c r="H1511" i="2" s="1"/>
  <c r="H1513" i="2"/>
  <c r="H1515" i="2"/>
  <c r="H1516" i="2" s="1"/>
  <c r="H1517" i="2" s="1"/>
  <c r="H1518" i="2" s="1"/>
  <c r="H1519" i="2" s="1"/>
  <c r="H1521" i="2"/>
  <c r="H1522" i="2" s="1"/>
  <c r="H1523" i="2" s="1"/>
  <c r="H1524" i="2" s="1"/>
  <c r="H1525" i="2" s="1"/>
  <c r="H1526" i="2" s="1"/>
  <c r="H1527" i="2" s="1"/>
  <c r="H1528" i="2" s="1"/>
  <c r="H1529" i="2" s="1"/>
  <c r="H1530" i="2" s="1"/>
  <c r="H1531" i="2" s="1"/>
  <c r="H1532" i="2" s="1"/>
  <c r="H1533" i="2" s="1"/>
  <c r="H1534" i="2" s="1"/>
  <c r="H1535" i="2" s="1"/>
  <c r="H1536" i="2" s="1"/>
  <c r="H1537" i="2" s="1"/>
  <c r="H1538" i="2" s="1"/>
  <c r="H1539" i="2" s="1"/>
  <c r="H1540" i="2" s="1"/>
  <c r="H1541" i="2" s="1"/>
  <c r="H1542" i="2" s="1"/>
  <c r="H1543" i="2" s="1"/>
  <c r="H1544" i="2" s="1"/>
  <c r="H1545" i="2" s="1"/>
  <c r="H1546" i="2" s="1"/>
  <c r="H1547" i="2" s="1"/>
  <c r="H1548" i="2" s="1"/>
  <c r="H1549" i="2" s="1"/>
  <c r="H1550" i="2" s="1"/>
  <c r="H1551" i="2" s="1"/>
  <c r="H1552" i="2" s="1"/>
  <c r="H1553" i="2" s="1"/>
  <c r="H1554" i="2" s="1"/>
  <c r="H1555" i="2" s="1"/>
  <c r="H1556" i="2" s="1"/>
  <c r="H1557" i="2" s="1"/>
  <c r="H1558" i="2" s="1"/>
  <c r="H1559" i="2" s="1"/>
  <c r="H1560" i="2" s="1"/>
  <c r="H1561" i="2" s="1"/>
  <c r="H1562" i="2" s="1"/>
  <c r="H1563" i="2" s="1"/>
  <c r="H1564" i="2" s="1"/>
  <c r="H1565" i="2" s="1"/>
  <c r="H1566" i="2" s="1"/>
  <c r="H1567" i="2" s="1"/>
  <c r="H1568" i="2" s="1"/>
  <c r="H1569" i="2" s="1"/>
  <c r="H1570" i="2" s="1"/>
  <c r="H1571" i="2" s="1"/>
  <c r="H1572" i="2" s="1"/>
  <c r="H1573" i="2" s="1"/>
  <c r="H1574" i="2" s="1"/>
  <c r="H1575" i="2" s="1"/>
  <c r="H1576" i="2" s="1"/>
  <c r="H1577" i="2" s="1"/>
  <c r="H1578" i="2" s="1"/>
  <c r="H1579" i="2" s="1"/>
  <c r="H1580" i="2" s="1"/>
  <c r="H1581" i="2" s="1"/>
  <c r="H1582" i="2" s="1"/>
  <c r="H1583" i="2" s="1"/>
  <c r="H1584" i="2" s="1"/>
  <c r="H1585" i="2" s="1"/>
  <c r="H1586" i="2" s="1"/>
  <c r="H1587" i="2" s="1"/>
  <c r="H1588" i="2" s="1"/>
  <c r="H1589" i="2" s="1"/>
  <c r="H1590" i="2" s="1"/>
  <c r="H1591" i="2" s="1"/>
  <c r="H1592" i="2" s="1"/>
  <c r="H1593" i="2" s="1"/>
  <c r="H1594" i="2" s="1"/>
  <c r="H1595" i="2" s="1"/>
  <c r="H1596" i="2" s="1"/>
  <c r="H1597" i="2" s="1"/>
  <c r="H1598" i="2" s="1"/>
  <c r="H1599" i="2" s="1"/>
  <c r="H1600" i="2" s="1"/>
  <c r="H1601" i="2" s="1"/>
  <c r="H1602" i="2" s="1"/>
  <c r="H1603" i="2" s="1"/>
  <c r="H1604" i="2" s="1"/>
  <c r="H1605" i="2" s="1"/>
  <c r="H1606" i="2" s="1"/>
  <c r="H1607" i="2" s="1"/>
  <c r="H1608" i="2" s="1"/>
  <c r="H1609" i="2" s="1"/>
  <c r="H1610" i="2" s="1"/>
  <c r="H1611" i="2" s="1"/>
  <c r="H1612" i="2" s="1"/>
  <c r="H1613" i="2" s="1"/>
  <c r="H1614" i="2" s="1"/>
  <c r="H1615" i="2" s="1"/>
  <c r="H1616" i="2" s="1"/>
  <c r="H1617" i="2" s="1"/>
  <c r="H1618" i="2" s="1"/>
  <c r="H1619" i="2" s="1"/>
  <c r="H1620" i="2" s="1"/>
  <c r="H1621" i="2" s="1"/>
  <c r="H1622" i="2" s="1"/>
  <c r="H1623" i="2" s="1"/>
  <c r="H1624" i="2" s="1"/>
  <c r="H1625" i="2" s="1"/>
  <c r="H1626" i="2" s="1"/>
  <c r="H1627" i="2" s="1"/>
  <c r="H1628" i="2" s="1"/>
  <c r="H1629" i="2" s="1"/>
  <c r="H1630" i="2" s="1"/>
  <c r="H1631" i="2" s="1"/>
  <c r="H1632" i="2" s="1"/>
  <c r="H1633" i="2" s="1"/>
  <c r="H1634" i="2" s="1"/>
  <c r="H1635" i="2" s="1"/>
  <c r="H1636" i="2" s="1"/>
  <c r="H1637" i="2" s="1"/>
  <c r="H1638" i="2" s="1"/>
  <c r="H1639" i="2" s="1"/>
  <c r="H1640" i="2" s="1"/>
  <c r="H1641" i="2" s="1"/>
  <c r="H1642" i="2" s="1"/>
  <c r="H1643" i="2" s="1"/>
  <c r="H1644" i="2" s="1"/>
  <c r="H1645" i="2" s="1"/>
  <c r="H1646" i="2" s="1"/>
  <c r="H1647" i="2" s="1"/>
  <c r="H1648" i="2" s="1"/>
  <c r="H1649" i="2" s="1"/>
  <c r="H1650" i="2" s="1"/>
  <c r="H1651" i="2" s="1"/>
  <c r="H1652" i="2" s="1"/>
  <c r="H1653" i="2" s="1"/>
  <c r="H1654" i="2" s="1"/>
  <c r="H1655" i="2" s="1"/>
  <c r="H1656" i="2" s="1"/>
  <c r="H1657" i="2" s="1"/>
  <c r="H1658" i="2" s="1"/>
  <c r="H1659" i="2" s="1"/>
  <c r="H1660" i="2" s="1"/>
  <c r="H1661" i="2" s="1"/>
  <c r="H1662" i="2" s="1"/>
  <c r="H1663" i="2" s="1"/>
  <c r="H1664" i="2" s="1"/>
  <c r="H1665" i="2" s="1"/>
  <c r="H1666" i="2" s="1"/>
  <c r="H1667" i="2" s="1"/>
  <c r="H1668" i="2" s="1"/>
  <c r="H1669" i="2" s="1"/>
  <c r="H1670" i="2" s="1"/>
  <c r="H1671" i="2" s="1"/>
  <c r="H1672" i="2" s="1"/>
  <c r="H1673" i="2" s="1"/>
  <c r="H1674" i="2" s="1"/>
  <c r="H1675" i="2" s="1"/>
  <c r="H1676" i="2" s="1"/>
  <c r="H1677" i="2" s="1"/>
  <c r="H1678" i="2" s="1"/>
  <c r="H1679" i="2" s="1"/>
  <c r="H1680" i="2" s="1"/>
  <c r="H1681" i="2" s="1"/>
  <c r="H1682" i="2" s="1"/>
  <c r="H1683" i="2" s="1"/>
  <c r="H1684" i="2" s="1"/>
  <c r="H1685" i="2" s="1"/>
  <c r="H1686" i="2" s="1"/>
  <c r="H1687" i="2" s="1"/>
  <c r="H1688" i="2" s="1"/>
  <c r="H1689" i="2" s="1"/>
  <c r="H1690" i="2" s="1"/>
  <c r="H1691" i="2" s="1"/>
  <c r="H1692" i="2" s="1"/>
  <c r="H1693" i="2" s="1"/>
  <c r="H1694" i="2" s="1"/>
  <c r="H1695" i="2" s="1"/>
  <c r="H1696" i="2" s="1"/>
  <c r="H1697" i="2" s="1"/>
  <c r="H1698" i="2" s="1"/>
  <c r="H1699" i="2" s="1"/>
  <c r="H1700" i="2" s="1"/>
  <c r="H1701" i="2" s="1"/>
  <c r="H1702" i="2" s="1"/>
  <c r="H1703" i="2" s="1"/>
  <c r="H1704" i="2" s="1"/>
  <c r="H1705" i="2" s="1"/>
  <c r="H1706" i="2" s="1"/>
  <c r="H1707" i="2" s="1"/>
  <c r="H1708" i="2" s="1"/>
  <c r="H1709" i="2" s="1"/>
  <c r="H1710" i="2" s="1"/>
  <c r="H1711" i="2" s="1"/>
  <c r="H1712" i="2" s="1"/>
  <c r="H1713" i="2" s="1"/>
  <c r="H1714" i="2" s="1"/>
  <c r="H1715" i="2" s="1"/>
  <c r="H1716" i="2" s="1"/>
  <c r="H1717" i="2" s="1"/>
  <c r="H1718" i="2" s="1"/>
  <c r="H1719" i="2" s="1"/>
  <c r="H1720" i="2" s="1"/>
  <c r="H1721" i="2" s="1"/>
  <c r="H1722" i="2" s="1"/>
  <c r="H1723" i="2" s="1"/>
  <c r="H1724" i="2" s="1"/>
  <c r="H1725" i="2" s="1"/>
  <c r="H1726" i="2" s="1"/>
  <c r="H1727" i="2" s="1"/>
  <c r="H1728" i="2" s="1"/>
  <c r="H1729" i="2" s="1"/>
  <c r="H1730" i="2" s="1"/>
  <c r="H1731" i="2" s="1"/>
  <c r="H1732" i="2" s="1"/>
  <c r="H1733" i="2" s="1"/>
  <c r="H1734" i="2" s="1"/>
  <c r="H1735" i="2" s="1"/>
  <c r="H1736" i="2" s="1"/>
  <c r="H1737" i="2" s="1"/>
  <c r="H1738" i="2" s="1"/>
  <c r="H1739" i="2" s="1"/>
  <c r="H1740" i="2" s="1"/>
  <c r="H1741" i="2" s="1"/>
  <c r="H1742" i="2" s="1"/>
  <c r="H1743" i="2" s="1"/>
  <c r="H1744" i="2" s="1"/>
  <c r="H1745" i="2" s="1"/>
  <c r="H1746" i="2" s="1"/>
  <c r="H1747" i="2" s="1"/>
  <c r="H1748" i="2" s="1"/>
  <c r="H1749" i="2" s="1"/>
  <c r="H1750" i="2" s="1"/>
  <c r="H1751" i="2" s="1"/>
  <c r="H1752" i="2" s="1"/>
  <c r="H1753" i="2" s="1"/>
  <c r="H1754" i="2" s="1"/>
  <c r="H1755" i="2" s="1"/>
  <c r="H1756" i="2" s="1"/>
  <c r="H1757" i="2" s="1"/>
  <c r="H1758" i="2" s="1"/>
  <c r="H1759" i="2" s="1"/>
  <c r="H1760" i="2" s="1"/>
  <c r="H1761" i="2" s="1"/>
  <c r="H1762" i="2" s="1"/>
  <c r="H1763" i="2" s="1"/>
  <c r="H1764" i="2" s="1"/>
  <c r="H1765" i="2" s="1"/>
  <c r="H1766" i="2" s="1"/>
  <c r="H1767" i="2" s="1"/>
  <c r="H1768" i="2" s="1"/>
  <c r="H1769" i="2" s="1"/>
  <c r="H1770" i="2" s="1"/>
  <c r="H1771" i="2" s="1"/>
  <c r="H1772" i="2" s="1"/>
  <c r="H1773" i="2" s="1"/>
  <c r="H1774" i="2" s="1"/>
  <c r="H1775" i="2" s="1"/>
  <c r="H1776" i="2" s="1"/>
  <c r="H1777" i="2" s="1"/>
  <c r="H1778" i="2" s="1"/>
  <c r="H1779" i="2" s="1"/>
  <c r="H1780" i="2" s="1"/>
  <c r="H1781" i="2" s="1"/>
  <c r="H1782" i="2" s="1"/>
  <c r="H1783" i="2" s="1"/>
  <c r="H1784" i="2" s="1"/>
  <c r="H1785" i="2" s="1"/>
  <c r="H1786" i="2" s="1"/>
  <c r="H1787" i="2" s="1"/>
  <c r="H1788" i="2" s="1"/>
  <c r="H1789" i="2" s="1"/>
  <c r="H1790" i="2" s="1"/>
  <c r="H1791" i="2" s="1"/>
  <c r="H1792" i="2" s="1"/>
  <c r="H1793" i="2" s="1"/>
  <c r="H1794" i="2" s="1"/>
  <c r="H1795" i="2" s="1"/>
  <c r="H1796" i="2" s="1"/>
  <c r="H1797" i="2" s="1"/>
  <c r="H1798" i="2" s="1"/>
  <c r="H1799" i="2" s="1"/>
  <c r="H1800" i="2" s="1"/>
  <c r="H1801" i="2" s="1"/>
  <c r="H1802" i="2" s="1"/>
  <c r="H1803" i="2" s="1"/>
  <c r="H1804" i="2" s="1"/>
  <c r="H1805" i="2" s="1"/>
  <c r="H1806" i="2" s="1"/>
  <c r="H1807" i="2" s="1"/>
  <c r="H1808" i="2" s="1"/>
  <c r="H1810" i="2"/>
  <c r="H1816" i="2"/>
  <c r="H1817" i="2"/>
  <c r="H1818" i="2"/>
  <c r="H1819" i="2"/>
  <c r="H1821" i="2"/>
  <c r="H1822" i="2" s="1"/>
  <c r="H1823" i="2" s="1"/>
  <c r="H1824" i="2" s="1"/>
  <c r="H1825" i="2" s="1"/>
  <c r="H1826" i="2" s="1"/>
  <c r="H1827" i="2" s="1"/>
  <c r="H1828" i="2" s="1"/>
  <c r="H1829" i="2" s="1"/>
  <c r="H1830" i="2" s="1"/>
  <c r="H1831" i="2" s="1"/>
  <c r="H1832" i="2" s="1"/>
  <c r="H1833" i="2" s="1"/>
  <c r="H1834" i="2" s="1"/>
  <c r="H1835" i="2" s="1"/>
  <c r="H1836" i="2" s="1"/>
  <c r="H1837" i="2" s="1"/>
  <c r="H1838" i="2" s="1"/>
  <c r="H1839" i="2" s="1"/>
  <c r="H1840" i="2" s="1"/>
  <c r="H1841" i="2" s="1"/>
  <c r="H1843" i="2"/>
  <c r="H1845" i="2"/>
  <c r="H1846" i="2" s="1"/>
  <c r="H1847" i="2" s="1"/>
  <c r="H1849" i="2"/>
  <c r="H1851" i="2"/>
  <c r="H1852" i="2" s="1"/>
  <c r="H1853" i="2" s="1"/>
  <c r="H1854" i="2" s="1"/>
  <c r="H1855" i="2" s="1"/>
  <c r="H1856" i="2" s="1"/>
  <c r="H1857" i="2" s="1"/>
  <c r="H1858" i="2" s="1"/>
  <c r="H1859" i="2" s="1"/>
  <c r="H1860" i="2" s="1"/>
  <c r="H1861" i="2" s="1"/>
  <c r="H1862" i="2" s="1"/>
  <c r="H1863" i="2" s="1"/>
  <c r="H1864" i="2" s="1"/>
  <c r="H1865" i="2" s="1"/>
  <c r="H1866" i="2" s="1"/>
  <c r="H1867" i="2" s="1"/>
  <c r="H1868" i="2" s="1"/>
  <c r="H1869" i="2" s="1"/>
  <c r="H1870" i="2" s="1"/>
  <c r="H1871" i="2" s="1"/>
  <c r="H1872" i="2" s="1"/>
  <c r="H1873" i="2" s="1"/>
  <c r="H1874" i="2" s="1"/>
  <c r="H1875" i="2" s="1"/>
  <c r="H1876" i="2" s="1"/>
  <c r="H1877" i="2" s="1"/>
  <c r="H1878" i="2" s="1"/>
  <c r="H1879" i="2" s="1"/>
  <c r="H1880" i="2" s="1"/>
  <c r="H1881" i="2" s="1"/>
  <c r="H1882" i="2" s="1"/>
  <c r="H1883" i="2" s="1"/>
  <c r="H1884" i="2" s="1"/>
  <c r="H1885" i="2" s="1"/>
  <c r="H1886" i="2" s="1"/>
  <c r="H1887" i="2" s="1"/>
  <c r="H1893" i="2"/>
  <c r="H1894" i="2" s="1"/>
  <c r="H1895" i="2" s="1"/>
  <c r="H1896" i="2" s="1"/>
  <c r="H1897" i="2" s="1"/>
  <c r="H1898" i="2" s="1"/>
  <c r="H1899" i="2" s="1"/>
  <c r="H1900" i="2" s="1"/>
  <c r="H1901" i="2" s="1"/>
  <c r="H1902" i="2" s="1"/>
  <c r="H1903" i="2" s="1"/>
  <c r="H1904" i="2" s="1"/>
  <c r="H1905" i="2" s="1"/>
  <c r="H1906" i="2" s="1"/>
  <c r="H1907" i="2" s="1"/>
  <c r="H1908" i="2" s="1"/>
  <c r="H1909" i="2" s="1"/>
  <c r="H1910" i="2" s="1"/>
  <c r="H1911" i="2" s="1"/>
  <c r="H1912" i="2" s="1"/>
  <c r="H1913" i="2" s="1"/>
  <c r="H1914" i="2" s="1"/>
  <c r="H1915" i="2" s="1"/>
  <c r="H1916" i="2" s="1"/>
  <c r="H1917" i="2" s="1"/>
  <c r="H1918" i="2" s="1"/>
  <c r="H1919" i="2" s="1"/>
  <c r="H1920" i="2" s="1"/>
  <c r="H1921" i="2" s="1"/>
  <c r="H1922" i="2" s="1"/>
  <c r="H1923" i="2" s="1"/>
  <c r="H1924" i="2" s="1"/>
  <c r="H1926" i="2"/>
  <c r="H1929" i="2"/>
  <c r="H1934" i="2"/>
  <c r="H1938" i="2"/>
  <c r="H1939" i="2" s="1"/>
  <c r="H1942" i="2"/>
  <c r="H1944" i="2"/>
  <c r="H1946" i="2"/>
  <c r="H1948" i="2"/>
  <c r="H1955" i="2"/>
  <c r="H1957" i="2"/>
  <c r="H1959" i="2"/>
  <c r="H1961" i="2"/>
  <c r="H1963" i="2"/>
  <c r="H1964" i="2" s="1"/>
  <c r="H1966" i="2"/>
  <c r="H1970" i="2"/>
  <c r="H1972" i="2"/>
  <c r="H1974" i="2"/>
  <c r="H1976" i="2"/>
  <c r="H1978" i="2"/>
  <c r="H1980" i="2"/>
  <c r="H1981" i="2" s="1"/>
  <c r="H1982" i="2" s="1"/>
  <c r="H1983" i="2" s="1"/>
  <c r="H1984" i="2" s="1"/>
  <c r="H1985" i="2" s="1"/>
  <c r="H1986" i="2" s="1"/>
  <c r="H1987" i="2" s="1"/>
  <c r="H1989" i="2"/>
  <c r="H1991" i="2"/>
  <c r="H1992" i="2" s="1"/>
  <c r="H1993" i="2" s="1"/>
  <c r="H1994" i="2" s="1"/>
  <c r="H1995" i="2" s="1"/>
  <c r="H1996" i="2" s="1"/>
  <c r="H1997" i="2" s="1"/>
  <c r="H1998" i="2" s="1"/>
  <c r="H1999" i="2" s="1"/>
  <c r="H2000" i="2" s="1"/>
  <c r="H2001" i="2" s="1"/>
  <c r="H2002" i="2" s="1"/>
  <c r="H2003" i="2" s="1"/>
  <c r="H2004" i="2" s="1"/>
  <c r="H2005" i="2" s="1"/>
  <c r="H2006" i="2" s="1"/>
  <c r="H2008" i="2"/>
  <c r="H2009" i="2" s="1"/>
  <c r="H2011" i="2"/>
  <c r="H2013" i="2"/>
  <c r="H2015" i="2"/>
  <c r="H2017" i="2"/>
  <c r="H2018" i="2" s="1"/>
  <c r="H2020" i="2"/>
  <c r="H2022" i="2"/>
  <c r="H2024" i="2"/>
  <c r="H2025" i="2" s="1"/>
  <c r="H2026" i="2" s="1"/>
  <c r="H2028" i="2"/>
  <c r="H2030" i="2"/>
  <c r="H2032" i="2"/>
  <c r="H2033" i="2" s="1"/>
  <c r="H2034" i="2" s="1"/>
  <c r="H2036" i="2"/>
  <c r="H2037" i="2" s="1"/>
  <c r="H2038" i="2" s="1"/>
  <c r="H2040" i="2"/>
  <c r="H2041" i="2" s="1"/>
  <c r="H2042" i="2" s="1"/>
  <c r="H2044" i="2"/>
  <c r="H2046" i="2"/>
  <c r="H2048" i="2"/>
  <c r="H2050" i="2" s="1"/>
  <c r="H2052" i="2" s="1"/>
  <c r="H2049" i="2"/>
  <c r="H2051" i="2" s="1"/>
  <c r="H2054" i="2"/>
  <c r="H2055" i="2" s="1"/>
  <c r="H2057" i="2"/>
  <c r="H2059" i="2"/>
  <c r="H2060" i="2" s="1"/>
  <c r="H2073" i="2"/>
  <c r="H2074" i="2" s="1"/>
  <c r="H2075" i="2" s="1"/>
  <c r="H2076" i="2" s="1"/>
  <c r="H2077" i="2" s="1"/>
  <c r="H2078" i="2" s="1"/>
  <c r="H2079" i="2" s="1"/>
  <c r="H2088" i="2"/>
  <c r="H333" i="2" s="1"/>
  <c r="H2090" i="2"/>
  <c r="H2091" i="2" s="1"/>
  <c r="H2092" i="2" s="1"/>
  <c r="H2094" i="2"/>
  <c r="H2095" i="2" s="1"/>
  <c r="H2096" i="2" s="1"/>
  <c r="H2097" i="2" s="1"/>
  <c r="H2098" i="2" s="1"/>
  <c r="H2099" i="2" s="1"/>
  <c r="H2100" i="2" s="1"/>
  <c r="H2101" i="2" s="1"/>
  <c r="H2102" i="2" s="1"/>
  <c r="H2103" i="2" s="1"/>
  <c r="H2104" i="2" s="1"/>
  <c r="H2106" i="2"/>
  <c r="H2107" i="2" s="1"/>
  <c r="H2108" i="2" s="1"/>
  <c r="H2109" i="2" s="1"/>
  <c r="H2110" i="2" s="1"/>
  <c r="H2111" i="2" s="1"/>
  <c r="H2112" i="2" s="1"/>
  <c r="H2113" i="2" s="1"/>
  <c r="H2114" i="2" s="1"/>
  <c r="H2115" i="2" s="1"/>
  <c r="H2116" i="2" s="1"/>
  <c r="H2117" i="2" s="1"/>
  <c r="H2118" i="2" s="1"/>
  <c r="H2119" i="2" s="1"/>
  <c r="H2120" i="2" s="1"/>
  <c r="H2122" i="2"/>
  <c r="H2124" i="2"/>
  <c r="H2126" i="2"/>
  <c r="H2128" i="2"/>
  <c r="H2129" i="2" s="1"/>
  <c r="H2131" i="2"/>
  <c r="H2133" i="2"/>
  <c r="H2134" i="2" s="1"/>
  <c r="H2135" i="2" s="1"/>
  <c r="H2137" i="2"/>
  <c r="H2138" i="2" s="1"/>
  <c r="H2139" i="2" s="1"/>
  <c r="H2140" i="2" s="1"/>
  <c r="H2141" i="2" s="1"/>
  <c r="H2143" i="2"/>
  <c r="H2145" i="2"/>
  <c r="H2147" i="2"/>
  <c r="H2149" i="2"/>
  <c r="H2150" i="2" s="1"/>
  <c r="H2151" i="2" s="1"/>
  <c r="H2152" i="2" s="1"/>
  <c r="H2154" i="2"/>
  <c r="H2155" i="2" s="1"/>
  <c r="H2156" i="2" s="1"/>
  <c r="H2157" i="2" s="1"/>
  <c r="H2158" i="2" s="1"/>
  <c r="H2159" i="2" s="1"/>
  <c r="H2160" i="2" s="1"/>
  <c r="H2161" i="2" s="1"/>
  <c r="H2162" i="2" s="1"/>
  <c r="H2163" i="2" s="1"/>
  <c r="H2164" i="2" s="1"/>
  <c r="H2166" i="2"/>
  <c r="H2167" i="2" s="1"/>
  <c r="H2169" i="2"/>
  <c r="H2170" i="2" s="1"/>
  <c r="H2171" i="2" s="1"/>
  <c r="H2172" i="2" s="1"/>
  <c r="H2176" i="2"/>
  <c r="H2178" i="2"/>
  <c r="H2179" i="2" s="1"/>
  <c r="H2180" i="2" s="1"/>
  <c r="H2181" i="2" s="1"/>
  <c r="H2183" i="2"/>
  <c r="H2185" i="2"/>
  <c r="H2186" i="2" s="1"/>
  <c r="H2188" i="2"/>
  <c r="H2190" i="2"/>
  <c r="H2191" i="2" s="1"/>
  <c r="H2192" i="2" s="1"/>
  <c r="H2193" i="2" s="1"/>
  <c r="H2194" i="2" s="1"/>
  <c r="H2195" i="2" s="1"/>
  <c r="H2196" i="2" s="1"/>
  <c r="H2197" i="2" s="1"/>
  <c r="H2199" i="2"/>
  <c r="H2200" i="2" s="1"/>
  <c r="H2202" i="2"/>
  <c r="H2204" i="2"/>
  <c r="H2206" i="2"/>
  <c r="H2208" i="2"/>
  <c r="H2210" i="2"/>
  <c r="H2212" i="2"/>
  <c r="H2214" i="2"/>
  <c r="H2216" i="2"/>
  <c r="H2217" i="2" s="1"/>
  <c r="H2219" i="2"/>
  <c r="H2221" i="2"/>
  <c r="H2223" i="2"/>
  <c r="H2224" i="2" s="1"/>
  <c r="H2225" i="2" s="1"/>
  <c r="H2226" i="2" s="1"/>
  <c r="H2227" i="2" s="1"/>
  <c r="H2228" i="2" s="1"/>
  <c r="H2229" i="2" s="1"/>
  <c r="H2230" i="2" s="1"/>
  <c r="H2231" i="2" s="1"/>
  <c r="H2232" i="2" s="1"/>
  <c r="H2233" i="2" s="1"/>
  <c r="H2235" i="2"/>
  <c r="H2237" i="2"/>
  <c r="H2238" i="2" s="1"/>
  <c r="H2239" i="2" s="1"/>
  <c r="H2241" i="2"/>
  <c r="H2243" i="2"/>
  <c r="H2244" i="2" s="1"/>
  <c r="H2245" i="2" s="1"/>
  <c r="H2246" i="2" s="1"/>
  <c r="H2247" i="2" s="1"/>
  <c r="H2249" i="2"/>
  <c r="H2251" i="2"/>
  <c r="H2253" i="2"/>
  <c r="H2255" i="2"/>
  <c r="H2257" i="2"/>
  <c r="H2259" i="2"/>
  <c r="H2261" i="2"/>
  <c r="H2263" i="2"/>
  <c r="H2264" i="2" s="1"/>
  <c r="H2268" i="2"/>
  <c r="H2270" i="2"/>
  <c r="H2272" i="2"/>
  <c r="H2274" i="2"/>
  <c r="H2275" i="2" s="1"/>
  <c r="H2276" i="2" s="1"/>
  <c r="H2277" i="2" s="1"/>
  <c r="H2281" i="2"/>
  <c r="H2282" i="2" s="1"/>
  <c r="H2283" i="2" s="1"/>
  <c r="H2284" i="2" s="1"/>
  <c r="H2286" i="2"/>
  <c r="H2288" i="2"/>
  <c r="H2291" i="2"/>
  <c r="H2293" i="2"/>
  <c r="H2295" i="2"/>
  <c r="H2297" i="2"/>
  <c r="H2299" i="2"/>
  <c r="H2301" i="2"/>
  <c r="H2303" i="2"/>
  <c r="H2304" i="2" s="1"/>
  <c r="H2306" i="2"/>
  <c r="H2308" i="2"/>
  <c r="H2315" i="2"/>
  <c r="H2316" i="2" s="1"/>
  <c r="H2317" i="2" s="1"/>
  <c r="H2318" i="2" s="1"/>
  <c r="H2320" i="2"/>
  <c r="H2321" i="2" s="1"/>
  <c r="H2322" i="2" s="1"/>
  <c r="H2324" i="2"/>
  <c r="H2325" i="2" s="1"/>
  <c r="H2327" i="2"/>
  <c r="H2329" i="2"/>
  <c r="H2330" i="2" s="1"/>
  <c r="H2331" i="2" s="1"/>
  <c r="H2332" i="2" s="1"/>
  <c r="H2333" i="2" s="1"/>
  <c r="H2334" i="2" s="1"/>
  <c r="H2335" i="2" s="1"/>
  <c r="H2336" i="2" s="1"/>
  <c r="H2337" i="2" s="1"/>
  <c r="H2338" i="2" s="1"/>
  <c r="H2339" i="2" s="1"/>
  <c r="H2340" i="2" s="1"/>
  <c r="H2341" i="2" s="1"/>
  <c r="H2342" i="2" s="1"/>
  <c r="H2343" i="2" s="1"/>
  <c r="H2344" i="2" s="1"/>
  <c r="H2345" i="2" s="1"/>
  <c r="H2346" i="2" s="1"/>
  <c r="H2347" i="2" s="1"/>
  <c r="H2348" i="2" s="1"/>
  <c r="H2349" i="2" s="1"/>
  <c r="H2351" i="2"/>
  <c r="H2353" i="2"/>
  <c r="H2355" i="2"/>
  <c r="H2359" i="2"/>
  <c r="H2361" i="2"/>
  <c r="H2363" i="2"/>
  <c r="H2365" i="2"/>
  <c r="H2367" i="2"/>
  <c r="H2369" i="2"/>
  <c r="H2371" i="2"/>
  <c r="H2373" i="2"/>
  <c r="H2374" i="2" s="1"/>
  <c r="H2375" i="2" s="1"/>
  <c r="H2376" i="2" s="1"/>
  <c r="H2378" i="2"/>
  <c r="H2380" i="2"/>
  <c r="H2381" i="2" s="1"/>
  <c r="H2382" i="2" s="1"/>
  <c r="H2383" i="2" s="1"/>
  <c r="H2384" i="2" s="1"/>
  <c r="H2385" i="2" s="1"/>
  <c r="H2386" i="2" s="1"/>
  <c r="H2387" i="2" s="1"/>
  <c r="H2388" i="2" s="1"/>
  <c r="H2389" i="2" s="1"/>
  <c r="H2390" i="2" s="1"/>
  <c r="H2391" i="2" s="1"/>
  <c r="H2392" i="2" s="1"/>
  <c r="H2393" i="2" s="1"/>
  <c r="H2394" i="2" s="1"/>
  <c r="H2395" i="2" s="1"/>
  <c r="H2396" i="2" s="1"/>
  <c r="H2397" i="2" s="1"/>
  <c r="H2398" i="2" s="1"/>
  <c r="H2399" i="2" s="1"/>
  <c r="H2400" i="2" s="1"/>
  <c r="H2401" i="2" s="1"/>
  <c r="H2402" i="2" s="1"/>
  <c r="H2403" i="2" s="1"/>
  <c r="H2404" i="2" s="1"/>
  <c r="H2405" i="2" s="1"/>
  <c r="H2407" i="2"/>
  <c r="H2409" i="2"/>
  <c r="H2410" i="2" s="1"/>
  <c r="H2411" i="2" s="1"/>
  <c r="H2412" i="2" s="1"/>
  <c r="H2413" i="2" s="1"/>
  <c r="H2415" i="2"/>
  <c r="H2417" i="2"/>
  <c r="H2419" i="2"/>
  <c r="H2421" i="2"/>
  <c r="H2422" i="2" s="1"/>
  <c r="H2427" i="2"/>
  <c r="H2429" i="2"/>
  <c r="H2438" i="2"/>
  <c r="H2440" i="2"/>
  <c r="H2442" i="2"/>
  <c r="H2443" i="2" s="1"/>
  <c r="H2444" i="2" s="1"/>
  <c r="H2445" i="2" s="1"/>
  <c r="H2446" i="2" s="1"/>
  <c r="H2447" i="2" s="1"/>
  <c r="H2448" i="2" s="1"/>
  <c r="H2449" i="2" s="1"/>
  <c r="H2459" i="2"/>
  <c r="H2461" i="2"/>
  <c r="H2463" i="2"/>
  <c r="H2465" i="2"/>
  <c r="H2466" i="2" s="1"/>
  <c r="H2468" i="2"/>
  <c r="H2470" i="2" s="1"/>
  <c r="H2472" i="2" s="1"/>
  <c r="H2475" i="2"/>
  <c r="H2477" i="2"/>
  <c r="H2479" i="2"/>
  <c r="H2499" i="2"/>
  <c r="H2500" i="2" s="1"/>
  <c r="H2501" i="2" s="1"/>
  <c r="H2502" i="2" s="1"/>
  <c r="H2503" i="2" s="1"/>
  <c r="H2504" i="2" s="1"/>
  <c r="H2506" i="2"/>
  <c r="H2508" i="2"/>
  <c r="H2510" i="2"/>
  <c r="H2511" i="2" s="1"/>
  <c r="H2512" i="2" s="1"/>
  <c r="H2513" i="2" s="1"/>
  <c r="H2514" i="2" s="1"/>
  <c r="H2515" i="2" s="1"/>
  <c r="H2517" i="2"/>
  <c r="H2518" i="2" s="1"/>
  <c r="H2519" i="2" s="1"/>
  <c r="H2520" i="2" s="1"/>
  <c r="H2521" i="2" s="1"/>
  <c r="H2523" i="2"/>
  <c r="H2524" i="2" s="1"/>
  <c r="H2526" i="2"/>
  <c r="H2527" i="2" s="1"/>
  <c r="H2529" i="2"/>
  <c r="H2531" i="2"/>
  <c r="H2533" i="2"/>
  <c r="H2543" i="2"/>
  <c r="H2545" i="2"/>
  <c r="H2547" i="2"/>
  <c r="H2548" i="2" s="1"/>
  <c r="H2549" i="2" s="1"/>
  <c r="H2551" i="2"/>
  <c r="H2552" i="2" s="1"/>
  <c r="H2567" i="2"/>
  <c r="H2569" i="2"/>
  <c r="H2571" i="2"/>
  <c r="H2573" i="2"/>
  <c r="H2574" i="2" s="1"/>
  <c r="H2576" i="2"/>
  <c r="H2577" i="2" s="1"/>
  <c r="H2578" i="2" s="1"/>
  <c r="H2579" i="2" s="1"/>
  <c r="H2580" i="2" s="1"/>
  <c r="H2581" i="2" s="1"/>
  <c r="H2582" i="2" s="1"/>
  <c r="H2583" i="2" s="1"/>
  <c r="H2584" i="2" s="1"/>
  <c r="H2585" i="2" s="1"/>
  <c r="H2586" i="2" s="1"/>
  <c r="H2587" i="2" s="1"/>
  <c r="H2588" i="2" s="1"/>
  <c r="H2594" i="2"/>
  <c r="H2596" i="2"/>
  <c r="H2598" i="2"/>
  <c r="H2600" i="2"/>
  <c r="H2602" i="2"/>
  <c r="H2604" i="2"/>
  <c r="H2606" i="2"/>
  <c r="H2608" i="2"/>
  <c r="H2610" i="2"/>
  <c r="H2611" i="2" s="1"/>
  <c r="H2612" i="2" s="1"/>
  <c r="H2613" i="2" s="1"/>
  <c r="H2614" i="2" s="1"/>
  <c r="H2615" i="2" s="1"/>
  <c r="H2616" i="2" s="1"/>
  <c r="H2617" i="2" s="1"/>
  <c r="H2618" i="2" s="1"/>
  <c r="H2619" i="2" s="1"/>
  <c r="H2620" i="2" s="1"/>
  <c r="H2621" i="2" s="1"/>
  <c r="H2622" i="2" s="1"/>
  <c r="H2624" i="2"/>
  <c r="H2628" i="2"/>
  <c r="H2629" i="2" s="1"/>
  <c r="H2630" i="2" s="1"/>
  <c r="H2632" i="2"/>
  <c r="H2633" i="2" s="1"/>
  <c r="H2634" i="2" s="1"/>
  <c r="H2636" i="2"/>
  <c r="H2637" i="2" s="1"/>
  <c r="H2639" i="2"/>
  <c r="H2641" i="2"/>
  <c r="H2642" i="2" s="1"/>
  <c r="H2643" i="2" s="1"/>
  <c r="H2644" i="2" s="1"/>
  <c r="H2645" i="2" s="1"/>
  <c r="H2647" i="2"/>
  <c r="H2648" i="2" s="1"/>
  <c r="H2649" i="2" s="1"/>
  <c r="H2650" i="2" s="1"/>
  <c r="H2651" i="2" s="1"/>
  <c r="H2653" i="2"/>
  <c r="H2655" i="2"/>
  <c r="H2657" i="2"/>
  <c r="H2658" i="2" s="1"/>
  <c r="H2659" i="2" s="1"/>
  <c r="H2660" i="2" s="1"/>
  <c r="H2662" i="2"/>
  <c r="H2664" i="2"/>
  <c r="H2666" i="2"/>
  <c r="H2668" i="2"/>
  <c r="H2670" i="2"/>
  <c r="H2671" i="2" s="1"/>
  <c r="H2673" i="2"/>
  <c r="H2675" i="2"/>
  <c r="H2677" i="2"/>
  <c r="H2682" i="2"/>
  <c r="H2698" i="2"/>
  <c r="H2700" i="2"/>
  <c r="H2702" i="2"/>
  <c r="H2704" i="2"/>
  <c r="H2706" i="2"/>
  <c r="H2708" i="2"/>
  <c r="H2710" i="2"/>
  <c r="H2712" i="2"/>
  <c r="H2713" i="2" s="1"/>
  <c r="H2715" i="2"/>
  <c r="H2716" i="2" s="1"/>
  <c r="H2717" i="2" s="1"/>
  <c r="H2719" i="2"/>
  <c r="H2720" i="2" s="1"/>
  <c r="H2722" i="2"/>
  <c r="H2724" i="2"/>
  <c r="H2726" i="2"/>
  <c r="H2730" i="2"/>
  <c r="H2732" i="2"/>
  <c r="H2734" i="2"/>
  <c r="H2736" i="2"/>
  <c r="H2738" i="2"/>
  <c r="H2739" i="2" s="1"/>
  <c r="H2740" i="2" s="1"/>
  <c r="H2741" i="2" s="1"/>
  <c r="H2742" i="2" s="1"/>
  <c r="H2743" i="2" s="1"/>
  <c r="H2744" i="2" s="1"/>
  <c r="H2746" i="2"/>
  <c r="H2747" i="2" s="1"/>
  <c r="H2749" i="2"/>
  <c r="H2751" i="2"/>
  <c r="H2753" i="2"/>
  <c r="H2755" i="2"/>
  <c r="H2757" i="2"/>
  <c r="H2759" i="2"/>
  <c r="H2761" i="2"/>
  <c r="H2763" i="2"/>
  <c r="H2765" i="2"/>
  <c r="H2767" i="2"/>
  <c r="H2769" i="2"/>
  <c r="H2771" i="2"/>
  <c r="H2773" i="2"/>
  <c r="H2775" i="2"/>
  <c r="H2776" i="2" s="1"/>
  <c r="H2777" i="2" s="1"/>
  <c r="H2778" i="2" s="1"/>
  <c r="H2780" i="2"/>
  <c r="G709" i="2"/>
  <c r="F709" i="2"/>
  <c r="H711" i="2" s="1"/>
  <c r="F676" i="2"/>
  <c r="G676" i="2"/>
  <c r="F2721" i="2"/>
  <c r="G2721" i="2"/>
  <c r="G2718" i="2"/>
  <c r="F2718" i="2"/>
  <c r="H606" i="2"/>
  <c r="H607" i="2" s="1"/>
  <c r="H608" i="2" s="1"/>
  <c r="H609" i="2" s="1"/>
  <c r="H610" i="2" s="1"/>
  <c r="H611" i="2" s="1"/>
  <c r="H612" i="2" s="1"/>
  <c r="H613" i="2" s="1"/>
  <c r="H615" i="2"/>
  <c r="H617" i="2"/>
  <c r="H618" i="2" s="1"/>
  <c r="H620" i="2"/>
  <c r="H621" i="2" s="1"/>
  <c r="H623" i="2"/>
  <c r="H624" i="2" s="1"/>
  <c r="H625" i="2" s="1"/>
  <c r="H626" i="2" s="1"/>
  <c r="H627" i="2" s="1"/>
  <c r="H628" i="2" s="1"/>
  <c r="H629" i="2" s="1"/>
  <c r="H630" i="2" s="1"/>
  <c r="H631" i="2" s="1"/>
  <c r="H632" i="2" s="1"/>
  <c r="H633" i="2" s="1"/>
  <c r="H634" i="2" s="1"/>
  <c r="H635" i="2" s="1"/>
  <c r="H636" i="2" s="1"/>
  <c r="H637" i="2" s="1"/>
  <c r="H638" i="2" s="1"/>
  <c r="H639" i="2" s="1"/>
  <c r="H640" i="2" s="1"/>
  <c r="H641" i="2" s="1"/>
  <c r="H642" i="2" s="1"/>
  <c r="H643" i="2" s="1"/>
  <c r="H644" i="2" s="1"/>
  <c r="H645" i="2" s="1"/>
  <c r="H646" i="2" s="1"/>
  <c r="H648" i="2"/>
  <c r="H649" i="2" s="1"/>
  <c r="H650" i="2" s="1"/>
  <c r="H651" i="2" s="1"/>
  <c r="H652" i="2" s="1"/>
  <c r="H653" i="2" s="1"/>
  <c r="H654" i="2" s="1"/>
  <c r="H655" i="2" s="1"/>
  <c r="H656" i="2" s="1"/>
  <c r="H658" i="2"/>
  <c r="H659" i="2" s="1"/>
  <c r="H661" i="2"/>
  <c r="H663" i="2"/>
  <c r="H665" i="2"/>
  <c r="H667" i="2"/>
  <c r="H669" i="2"/>
  <c r="H671" i="2"/>
  <c r="H673" i="2"/>
  <c r="H674" i="2" s="1"/>
  <c r="H675" i="2" s="1"/>
  <c r="H677" i="2"/>
  <c r="H678" i="2" s="1"/>
  <c r="H679" i="2" s="1"/>
  <c r="H680" i="2" s="1"/>
  <c r="H681" i="2" s="1"/>
  <c r="H682" i="2" s="1"/>
  <c r="H683" i="2" s="1"/>
  <c r="H684" i="2" s="1"/>
  <c r="H685" i="2" s="1"/>
  <c r="H686" i="2" s="1"/>
  <c r="H687" i="2" s="1"/>
  <c r="H688" i="2" s="1"/>
  <c r="H689" i="2" s="1"/>
  <c r="H690" i="2" s="1"/>
  <c r="H691" i="2" s="1"/>
  <c r="H692" i="2" s="1"/>
  <c r="H693" i="2" s="1"/>
  <c r="H694" i="2" s="1"/>
  <c r="H695" i="2" s="1"/>
  <c r="H696" i="2" s="1"/>
  <c r="H697" i="2" s="1"/>
  <c r="H698" i="2" s="1"/>
  <c r="H699" i="2" s="1"/>
  <c r="H700" i="2" s="1"/>
  <c r="H701" i="2" s="1"/>
  <c r="H702" i="2" s="1"/>
  <c r="H703" i="2" s="1"/>
  <c r="H704" i="2" s="1"/>
  <c r="H705" i="2" s="1"/>
  <c r="H706" i="2" s="1"/>
  <c r="H707" i="2" s="1"/>
  <c r="H708" i="2" s="1"/>
  <c r="F605" i="2"/>
  <c r="G605" i="2"/>
  <c r="H589" i="2"/>
  <c r="F588" i="2"/>
  <c r="G588" i="2"/>
  <c r="F583" i="2"/>
  <c r="G583" i="2"/>
  <c r="H413" i="2"/>
  <c r="H414" i="2" s="1"/>
  <c r="H415" i="2" s="1"/>
  <c r="H416" i="2" s="1"/>
  <c r="F417" i="2"/>
  <c r="G417" i="2"/>
  <c r="H725" i="2" l="1"/>
  <c r="H2265" i="2"/>
  <c r="H2266" i="2" s="1"/>
  <c r="H2278" i="2"/>
  <c r="H2279" i="2" s="1"/>
  <c r="H2080" i="2"/>
  <c r="H2081" i="2" s="1"/>
  <c r="H2082" i="2" s="1"/>
  <c r="H2083" i="2" s="1"/>
  <c r="H2084" i="2" s="1"/>
  <c r="H2085" i="2" s="1"/>
  <c r="H2086" i="2" s="1"/>
  <c r="H2061" i="2"/>
  <c r="H2062" i="2" s="1"/>
  <c r="H2063" i="2" s="1"/>
  <c r="H2064" i="2" s="1"/>
  <c r="H2065" i="2" s="1"/>
  <c r="H2066" i="2" s="1"/>
  <c r="H2067" i="2" s="1"/>
  <c r="H2068" i="2" s="1"/>
  <c r="H2069" i="2" s="1"/>
  <c r="H2070" i="2" s="1"/>
  <c r="H2071" i="2" s="1"/>
  <c r="H2589" i="2"/>
  <c r="H2590" i="2" s="1"/>
  <c r="H2591" i="2" s="1"/>
  <c r="H2592" i="2" s="1"/>
  <c r="H803" i="2"/>
  <c r="H804" i="2" s="1"/>
  <c r="H717" i="2"/>
  <c r="H2721" i="2"/>
  <c r="H2718" i="2"/>
  <c r="H709" i="2"/>
  <c r="H718" i="2"/>
  <c r="H605" i="2"/>
  <c r="F647" i="2"/>
  <c r="G647" i="2"/>
  <c r="G622" i="2"/>
  <c r="F622" i="2"/>
  <c r="H406" i="2"/>
  <c r="H407" i="2" s="1"/>
  <c r="H408" i="2" s="1"/>
  <c r="H409" i="2" s="1"/>
  <c r="F410" i="2"/>
  <c r="G410" i="2"/>
  <c r="F619" i="2"/>
  <c r="G619" i="2"/>
  <c r="G2423" i="2"/>
  <c r="F2423" i="2"/>
  <c r="G386" i="2"/>
  <c r="F386" i="2"/>
  <c r="G2781" i="2"/>
  <c r="F2781" i="2"/>
  <c r="G354" i="2"/>
  <c r="F354" i="2"/>
  <c r="G348" i="2"/>
  <c r="H335" i="2"/>
  <c r="H336" i="2" s="1"/>
  <c r="H337" i="2" s="1"/>
  <c r="H338" i="2" s="1"/>
  <c r="H339" i="2" s="1"/>
  <c r="H340" i="2" s="1"/>
  <c r="H341" i="2" s="1"/>
  <c r="H342" i="2" s="1"/>
  <c r="H343" i="2" s="1"/>
  <c r="H344" i="2" s="1"/>
  <c r="H345" i="2" s="1"/>
  <c r="F348" i="2"/>
  <c r="G189" i="2"/>
  <c r="F189" i="2"/>
  <c r="G180" i="2"/>
  <c r="F180" i="2"/>
  <c r="G175" i="2"/>
  <c r="F175" i="2"/>
  <c r="G136" i="2"/>
  <c r="F136" i="2"/>
  <c r="G133" i="2"/>
  <c r="F133" i="2"/>
  <c r="H93" i="2"/>
  <c r="H94" i="2"/>
  <c r="H95" i="2"/>
  <c r="H92" i="2"/>
  <c r="F96" i="2"/>
  <c r="G96" i="2"/>
  <c r="F91" i="2"/>
  <c r="G91" i="2"/>
  <c r="H85" i="2"/>
  <c r="F77" i="2"/>
  <c r="G77" i="2"/>
  <c r="H38" i="2"/>
  <c r="H37" i="2"/>
  <c r="G39" i="2"/>
  <c r="F39" i="2"/>
  <c r="F32" i="2"/>
  <c r="G32" i="2"/>
  <c r="H25" i="2"/>
  <c r="H26" i="2" s="1"/>
  <c r="F27" i="2"/>
  <c r="G27" i="2"/>
  <c r="H22" i="2"/>
  <c r="H23" i="2" s="1"/>
  <c r="G24" i="2"/>
  <c r="F24" i="2"/>
  <c r="G21" i="2"/>
  <c r="F21" i="2"/>
  <c r="H20" i="2"/>
  <c r="H2" i="2"/>
  <c r="F12" i="2"/>
  <c r="G12" i="2"/>
  <c r="C1" i="13"/>
  <c r="E406" i="5"/>
  <c r="F406" i="5" s="1"/>
  <c r="E395" i="5" l="1"/>
  <c r="F395" i="5" s="1"/>
  <c r="E396" i="5"/>
  <c r="F396" i="5" s="1"/>
  <c r="E401" i="5"/>
  <c r="F401" i="5" s="1"/>
  <c r="E398" i="5"/>
  <c r="F398" i="5" s="1"/>
  <c r="E400" i="5"/>
  <c r="F400" i="5" s="1"/>
  <c r="E402" i="5"/>
  <c r="F402" i="5" s="1"/>
  <c r="E404" i="5"/>
  <c r="F404" i="5" s="1"/>
  <c r="E397" i="5"/>
  <c r="F397" i="5" s="1"/>
  <c r="E403" i="5"/>
  <c r="F403" i="5" s="1"/>
  <c r="E399" i="5"/>
  <c r="F399" i="5" s="1"/>
  <c r="E405" i="5"/>
  <c r="F405" i="5" s="1"/>
  <c r="H2781" i="2"/>
  <c r="H2423" i="2"/>
  <c r="H647" i="2"/>
  <c r="H622" i="2"/>
  <c r="H619" i="2"/>
  <c r="H346" i="2"/>
  <c r="H347" i="2" s="1"/>
  <c r="H3" i="2"/>
  <c r="H4" i="2" s="1"/>
  <c r="G2356" i="2"/>
  <c r="F2356" i="2"/>
  <c r="G2779" i="2"/>
  <c r="F2779" i="2"/>
  <c r="G2298" i="2"/>
  <c r="F2298" i="2"/>
  <c r="G2296" i="2"/>
  <c r="F2296" i="2"/>
  <c r="G2285" i="2"/>
  <c r="F2285" i="2"/>
  <c r="G2697" i="2"/>
  <c r="F2697" i="2"/>
  <c r="G2681" i="2"/>
  <c r="F2681" i="2"/>
  <c r="G2271" i="2"/>
  <c r="F2271" i="2"/>
  <c r="G2269" i="2"/>
  <c r="F2269" i="2"/>
  <c r="G2267" i="2"/>
  <c r="F2267" i="2"/>
  <c r="G2254" i="2"/>
  <c r="F2254" i="2"/>
  <c r="F2248" i="2"/>
  <c r="G2240" i="2"/>
  <c r="F2240" i="2"/>
  <c r="G2760" i="2"/>
  <c r="F2760" i="2"/>
  <c r="G2222" i="2"/>
  <c r="F2222" i="2"/>
  <c r="G2652" i="2"/>
  <c r="F2652" i="2"/>
  <c r="G2218" i="2"/>
  <c r="F2218" i="2"/>
  <c r="G2213" i="2"/>
  <c r="F2213" i="2"/>
  <c r="G2205" i="2"/>
  <c r="F2205" i="2"/>
  <c r="G2201" i="2"/>
  <c r="F2201" i="2"/>
  <c r="G2187" i="2"/>
  <c r="F2187" i="2"/>
  <c r="G2175" i="2"/>
  <c r="F2175" i="2"/>
  <c r="G2173" i="2"/>
  <c r="F2173" i="2"/>
  <c r="G2153" i="2"/>
  <c r="F2153" i="2"/>
  <c r="G2130" i="2"/>
  <c r="F2130" i="2"/>
  <c r="G2123" i="2"/>
  <c r="F2123" i="2"/>
  <c r="G2601" i="2"/>
  <c r="F2601" i="2"/>
  <c r="G2072" i="2"/>
  <c r="F2072" i="2"/>
  <c r="G2043" i="2"/>
  <c r="F2043" i="2"/>
  <c r="G1969" i="2"/>
  <c r="F1969" i="2"/>
  <c r="G1965" i="2"/>
  <c r="F1965" i="2"/>
  <c r="G1962" i="2"/>
  <c r="F1962" i="2"/>
  <c r="G1937" i="2"/>
  <c r="F1937" i="2"/>
  <c r="G2546" i="2"/>
  <c r="F2546" i="2"/>
  <c r="G1842" i="2"/>
  <c r="F1842" i="2"/>
  <c r="G2748" i="2"/>
  <c r="F2748" i="2"/>
  <c r="G1820" i="2"/>
  <c r="F1820" i="2"/>
  <c r="F1811" i="2"/>
  <c r="H1815" i="2" s="1"/>
  <c r="G1811" i="2"/>
  <c r="G1156" i="2"/>
  <c r="F1156" i="2"/>
  <c r="G2729" i="2"/>
  <c r="F2729" i="2"/>
  <c r="G2462" i="2"/>
  <c r="F2462" i="2"/>
  <c r="G747" i="2"/>
  <c r="F747" i="2"/>
  <c r="F931" i="2"/>
  <c r="G931" i="2"/>
  <c r="G2714" i="2"/>
  <c r="F2714" i="2"/>
  <c r="G664" i="2"/>
  <c r="F664" i="2"/>
  <c r="G616" i="2"/>
  <c r="F616" i="2"/>
  <c r="G590" i="2"/>
  <c r="F590" i="2"/>
  <c r="H162" i="2"/>
  <c r="H163" i="2" s="1"/>
  <c r="H164" i="2" s="1"/>
  <c r="H165" i="2" s="1"/>
  <c r="H158" i="2"/>
  <c r="H156" i="2"/>
  <c r="H151" i="2"/>
  <c r="H152" i="2" s="1"/>
  <c r="G148" i="2"/>
  <c r="F148" i="2"/>
  <c r="H139" i="2"/>
  <c r="H137" i="2"/>
  <c r="H80" i="2"/>
  <c r="H81" i="2" s="1"/>
  <c r="G82" i="2"/>
  <c r="F82" i="2"/>
  <c r="H83" i="2"/>
  <c r="H47" i="2"/>
  <c r="H48" i="2" s="1"/>
  <c r="H49" i="2" s="1"/>
  <c r="H50" i="2" s="1"/>
  <c r="H51" i="2" s="1"/>
  <c r="H52" i="2" s="1"/>
  <c r="H53" i="2" s="1"/>
  <c r="H54" i="2" s="1"/>
  <c r="H55" i="2" s="1"/>
  <c r="H56" i="2" s="1"/>
  <c r="H57" i="2" s="1"/>
  <c r="H58" i="2" s="1"/>
  <c r="H59" i="2" s="1"/>
  <c r="H60" i="2" s="1"/>
  <c r="H61" i="2" s="1"/>
  <c r="H62" i="2" s="1"/>
  <c r="H63" i="2" s="1"/>
  <c r="H64" i="2" s="1"/>
  <c r="H65" i="2" s="1"/>
  <c r="H66" i="2" s="1"/>
  <c r="H67" i="2" s="1"/>
  <c r="H68" i="2" s="1"/>
  <c r="H69" i="2" s="1"/>
  <c r="H70" i="2" s="1"/>
  <c r="H71" i="2" s="1"/>
  <c r="H72" i="2" s="1"/>
  <c r="H73" i="2" s="1"/>
  <c r="H74" i="2" s="1"/>
  <c r="H75" i="2" s="1"/>
  <c r="H76" i="2" s="1"/>
  <c r="H78" i="2"/>
  <c r="H18" i="2"/>
  <c r="G14" i="2"/>
  <c r="F14" i="2"/>
  <c r="D388" i="5"/>
  <c r="E388" i="5"/>
  <c r="D389" i="5"/>
  <c r="E389" i="5"/>
  <c r="D390" i="5"/>
  <c r="E390" i="5"/>
  <c r="D391" i="5"/>
  <c r="E391" i="5"/>
  <c r="D392" i="5"/>
  <c r="E392" i="5"/>
  <c r="D393" i="5"/>
  <c r="E393" i="5"/>
  <c r="D394" i="5"/>
  <c r="E394" i="5"/>
  <c r="G2362" i="2"/>
  <c r="F2362" i="2"/>
  <c r="G2309" i="2"/>
  <c r="F2309" i="2"/>
  <c r="G2307" i="2"/>
  <c r="F2307" i="2"/>
  <c r="G2302" i="2"/>
  <c r="F2302" i="2"/>
  <c r="G2132" i="2"/>
  <c r="F2132" i="2"/>
  <c r="G1990" i="2"/>
  <c r="F1990" i="2"/>
  <c r="D385" i="5"/>
  <c r="E385" i="5"/>
  <c r="D386" i="5"/>
  <c r="E386" i="5"/>
  <c r="D387" i="5"/>
  <c r="E387" i="5"/>
  <c r="G1977" i="2"/>
  <c r="F1977" i="2"/>
  <c r="G1973" i="2"/>
  <c r="F1973" i="2"/>
  <c r="G1971" i="2"/>
  <c r="F1971" i="2"/>
  <c r="D382" i="5"/>
  <c r="E382" i="5"/>
  <c r="D383" i="5"/>
  <c r="E383" i="5"/>
  <c r="D384" i="5"/>
  <c r="E384" i="5"/>
  <c r="G1452" i="2"/>
  <c r="F1452" i="2"/>
  <c r="G1446" i="2"/>
  <c r="F1446" i="2"/>
  <c r="D375" i="5"/>
  <c r="E375" i="5"/>
  <c r="D376" i="5"/>
  <c r="E376" i="5"/>
  <c r="D377" i="5"/>
  <c r="E377" i="5"/>
  <c r="D378" i="5"/>
  <c r="E378" i="5"/>
  <c r="D379" i="5"/>
  <c r="E379" i="5"/>
  <c r="D380" i="5"/>
  <c r="E380" i="5"/>
  <c r="D381" i="5"/>
  <c r="E381" i="5"/>
  <c r="G1440" i="2"/>
  <c r="F1440" i="2"/>
  <c r="H584" i="2"/>
  <c r="H585" i="2" s="1"/>
  <c r="H586" i="2" s="1"/>
  <c r="H587" i="2" s="1"/>
  <c r="D372" i="5"/>
  <c r="E372" i="5"/>
  <c r="D373" i="5"/>
  <c r="E373" i="5"/>
  <c r="D374" i="5"/>
  <c r="E374" i="5"/>
  <c r="H187" i="2"/>
  <c r="H188" i="2" s="1"/>
  <c r="G186" i="2"/>
  <c r="F186" i="2"/>
  <c r="H185" i="2"/>
  <c r="G184" i="2"/>
  <c r="F184" i="2"/>
  <c r="H183" i="2"/>
  <c r="D370" i="5"/>
  <c r="E370" i="5"/>
  <c r="D371" i="5"/>
  <c r="E371" i="5"/>
  <c r="H97" i="2"/>
  <c r="G98" i="2"/>
  <c r="F98" i="2"/>
  <c r="H1158" i="2" l="1"/>
  <c r="H931" i="2"/>
  <c r="H1811" i="2"/>
  <c r="H777" i="2"/>
  <c r="H1452" i="2"/>
  <c r="H1973" i="2"/>
  <c r="H2132" i="2"/>
  <c r="H2305" i="2"/>
  <c r="H2309" i="2"/>
  <c r="H2437" i="2"/>
  <c r="H2450" i="2"/>
  <c r="H747" i="2"/>
  <c r="H2462" i="2"/>
  <c r="H953" i="2"/>
  <c r="H974" i="2"/>
  <c r="H2729" i="2"/>
  <c r="H2498" i="2"/>
  <c r="H1406" i="2"/>
  <c r="H2516" i="2"/>
  <c r="H2542" i="2"/>
  <c r="H1809" i="2"/>
  <c r="H1820" i="2"/>
  <c r="H1842" i="2"/>
  <c r="H1937" i="2"/>
  <c r="H1962" i="2"/>
  <c r="H1969" i="2"/>
  <c r="H2043" i="2"/>
  <c r="H2601" i="2"/>
  <c r="H2105" i="2"/>
  <c r="H2123" i="2"/>
  <c r="H2142" i="2"/>
  <c r="H2165" i="2"/>
  <c r="H2175" i="2"/>
  <c r="H2187" i="2"/>
  <c r="H2205" i="2"/>
  <c r="H2218" i="2"/>
  <c r="H2222" i="2"/>
  <c r="H2240" i="2"/>
  <c r="H2254" i="2"/>
  <c r="H2269" i="2"/>
  <c r="H2280" i="2"/>
  <c r="H2697" i="2"/>
  <c r="H2296" i="2"/>
  <c r="H2779" i="2"/>
  <c r="H769" i="2"/>
  <c r="H1440" i="2"/>
  <c r="H1446" i="2"/>
  <c r="H1933" i="2"/>
  <c r="H1971" i="2"/>
  <c r="H1977" i="2"/>
  <c r="H1990" i="2"/>
  <c r="H2302" i="2"/>
  <c r="H2307" i="2"/>
  <c r="H2362" i="2"/>
  <c r="H2714" i="2"/>
  <c r="H2453" i="2"/>
  <c r="H2458" i="2"/>
  <c r="H782" i="2"/>
  <c r="H958" i="2"/>
  <c r="H1139" i="2"/>
  <c r="H1156" i="2"/>
  <c r="H1165" i="2"/>
  <c r="H1438" i="2"/>
  <c r="H1520" i="2"/>
  <c r="H2745" i="2"/>
  <c r="H2748" i="2"/>
  <c r="H2546" i="2"/>
  <c r="H2566" i="2"/>
  <c r="H1965" i="2"/>
  <c r="H2593" i="2"/>
  <c r="H2072" i="2"/>
  <c r="H2087" i="2"/>
  <c r="H2121" i="2"/>
  <c r="H2130" i="2"/>
  <c r="H2153" i="2"/>
  <c r="H2173" i="2"/>
  <c r="H2182" i="2"/>
  <c r="H2201" i="2"/>
  <c r="H2213" i="2"/>
  <c r="H2652" i="2"/>
  <c r="H2760" i="2"/>
  <c r="H2248" i="2"/>
  <c r="H2267" i="2"/>
  <c r="H2271" i="2"/>
  <c r="H2681" i="2"/>
  <c r="H2285" i="2"/>
  <c r="H2298" i="2"/>
  <c r="H2356" i="2"/>
  <c r="H664" i="2"/>
  <c r="H616" i="2"/>
  <c r="H5" i="2"/>
  <c r="H6" i="2" s="1"/>
  <c r="H7" i="2" s="1"/>
  <c r="H8" i="2" s="1"/>
  <c r="H9" i="2" s="1"/>
  <c r="H10" i="2" s="1"/>
  <c r="H11" i="2" s="1"/>
  <c r="H417" i="2"/>
  <c r="F392" i="5"/>
  <c r="F388" i="5"/>
  <c r="F391" i="5"/>
  <c r="F394" i="5"/>
  <c r="F390" i="5"/>
  <c r="F389" i="5"/>
  <c r="F393" i="5"/>
  <c r="F387" i="5"/>
  <c r="F385" i="5"/>
  <c r="F383" i="5"/>
  <c r="F386" i="5"/>
  <c r="F373" i="5"/>
  <c r="F379" i="5"/>
  <c r="F382" i="5"/>
  <c r="F381" i="5"/>
  <c r="F384" i="5"/>
  <c r="F370" i="5"/>
  <c r="F377" i="5"/>
  <c r="F374" i="5"/>
  <c r="F376" i="5"/>
  <c r="F371" i="5"/>
  <c r="F375" i="5"/>
  <c r="F372" i="5"/>
  <c r="F378" i="5"/>
  <c r="F380" i="5"/>
  <c r="H186" i="2"/>
  <c r="H189" i="2"/>
  <c r="H98" i="2"/>
  <c r="H184" i="2"/>
  <c r="H96" i="2"/>
  <c r="H418" i="2"/>
  <c r="H404" i="2"/>
  <c r="H400" i="2"/>
  <c r="G367" i="2"/>
  <c r="F367" i="2"/>
  <c r="H366" i="2"/>
  <c r="H351" i="2"/>
  <c r="H352" i="2" s="1"/>
  <c r="H353" i="2" s="1"/>
  <c r="H30" i="2"/>
  <c r="H31" i="2" s="1"/>
  <c r="G2184" i="2"/>
  <c r="F2184" i="2"/>
  <c r="G1967" i="2"/>
  <c r="F1967" i="2"/>
  <c r="G735" i="2"/>
  <c r="F735" i="2"/>
  <c r="H420" i="2"/>
  <c r="G421" i="2"/>
  <c r="F421" i="2"/>
  <c r="G1426" i="2"/>
  <c r="F1426" i="2"/>
  <c r="H15" i="2"/>
  <c r="H16" i="2" s="1"/>
  <c r="G17" i="2"/>
  <c r="F17" i="2"/>
  <c r="B17" i="2"/>
  <c r="G2027" i="2"/>
  <c r="G1947" i="2"/>
  <c r="F1947" i="2"/>
  <c r="G419" i="2"/>
  <c r="F419" i="2"/>
  <c r="G2770" i="2"/>
  <c r="F2770" i="2"/>
  <c r="G2146" i="2"/>
  <c r="F2146" i="2"/>
  <c r="G2701" i="2"/>
  <c r="F2701" i="2"/>
  <c r="G2669" i="2"/>
  <c r="F2669" i="2"/>
  <c r="F2661" i="2"/>
  <c r="G2656" i="2"/>
  <c r="F2656" i="2"/>
  <c r="G2209" i="2"/>
  <c r="F2209" i="2"/>
  <c r="G2198" i="2"/>
  <c r="F2198" i="2"/>
  <c r="G2168" i="2"/>
  <c r="F2168" i="2"/>
  <c r="G2148" i="2"/>
  <c r="F2148" i="2"/>
  <c r="G365" i="2"/>
  <c r="F365" i="2"/>
  <c r="H364" i="2"/>
  <c r="G2754" i="2"/>
  <c r="F2754" i="2"/>
  <c r="G2021" i="2"/>
  <c r="F2021" i="2"/>
  <c r="G2007" i="2"/>
  <c r="F2007" i="2"/>
  <c r="G1988" i="2"/>
  <c r="F1988" i="2"/>
  <c r="F2568" i="2"/>
  <c r="G2568" i="2"/>
  <c r="G1848" i="2"/>
  <c r="F1848" i="2"/>
  <c r="F1850" i="2"/>
  <c r="G1850" i="2"/>
  <c r="H2754" i="2" l="1"/>
  <c r="H2623" i="2"/>
  <c r="H2007" i="2"/>
  <c r="H2701" i="2"/>
  <c r="H2770" i="2"/>
  <c r="H1947" i="2"/>
  <c r="H1848" i="2"/>
  <c r="H1988" i="2"/>
  <c r="H2021" i="2"/>
  <c r="H2089" i="2"/>
  <c r="H2635" i="2"/>
  <c r="H2669" i="2"/>
  <c r="H2146" i="2"/>
  <c r="H1954" i="2"/>
  <c r="H2184" i="2"/>
  <c r="H735" i="2"/>
  <c r="H1967" i="2"/>
  <c r="H1850" i="2"/>
  <c r="H2568" i="2"/>
  <c r="H2168" i="2"/>
  <c r="H2209" i="2"/>
  <c r="H2148" i="2"/>
  <c r="H2198" i="2"/>
  <c r="H2656" i="2"/>
  <c r="H1426" i="2"/>
  <c r="H17" i="2"/>
  <c r="G2733" i="2"/>
  <c r="F2733" i="2"/>
  <c r="G784" i="2"/>
  <c r="F784" i="2"/>
  <c r="G2725" i="2"/>
  <c r="F2725" i="2"/>
  <c r="G2430" i="2"/>
  <c r="F2430" i="2"/>
  <c r="H676" i="2"/>
  <c r="G672" i="2"/>
  <c r="F672" i="2"/>
  <c r="G662" i="2"/>
  <c r="F662" i="2"/>
  <c r="H588" i="2"/>
  <c r="G405" i="2"/>
  <c r="F405" i="2"/>
  <c r="G401" i="2"/>
  <c r="F401" i="2"/>
  <c r="G2372" i="2"/>
  <c r="F2372" i="2"/>
  <c r="H349" i="2"/>
  <c r="G350" i="2"/>
  <c r="F350" i="2"/>
  <c r="H672" i="2" l="1"/>
  <c r="H662" i="2"/>
  <c r="H2372" i="2"/>
  <c r="H2430" i="2"/>
  <c r="H2725" i="2"/>
  <c r="H784" i="2"/>
  <c r="H1148" i="2"/>
  <c r="H1424" i="2"/>
  <c r="H2525" i="2"/>
  <c r="H760" i="2"/>
  <c r="H2474" i="2"/>
  <c r="H936" i="2"/>
  <c r="H1420" i="2"/>
  <c r="H2733" i="2"/>
  <c r="H1489" i="2"/>
  <c r="H169" i="2"/>
  <c r="G170" i="2"/>
  <c r="F170" i="2"/>
  <c r="G44" i="2"/>
  <c r="F44" i="2"/>
  <c r="D38" i="5"/>
  <c r="E38" i="5"/>
  <c r="D39" i="5"/>
  <c r="E39" i="5"/>
  <c r="D40" i="5"/>
  <c r="E40" i="5"/>
  <c r="D41" i="5"/>
  <c r="E41" i="5"/>
  <c r="D42" i="5"/>
  <c r="E42" i="5"/>
  <c r="D43" i="5"/>
  <c r="E43" i="5"/>
  <c r="D44" i="5"/>
  <c r="E44" i="5"/>
  <c r="D45" i="5"/>
  <c r="E45" i="5"/>
  <c r="D46" i="5"/>
  <c r="E46" i="5"/>
  <c r="D47" i="5"/>
  <c r="E47" i="5"/>
  <c r="D48" i="5"/>
  <c r="E48" i="5"/>
  <c r="D49" i="5"/>
  <c r="E49" i="5"/>
  <c r="D50" i="5"/>
  <c r="E50" i="5"/>
  <c r="D51" i="5"/>
  <c r="E51" i="5"/>
  <c r="D52" i="5"/>
  <c r="E52" i="5"/>
  <c r="D53" i="5"/>
  <c r="E53" i="5"/>
  <c r="D54" i="5"/>
  <c r="E54" i="5"/>
  <c r="D55" i="5"/>
  <c r="E55" i="5"/>
  <c r="D56" i="5"/>
  <c r="E56" i="5"/>
  <c r="D57" i="5"/>
  <c r="E57" i="5"/>
  <c r="D58" i="5"/>
  <c r="E58" i="5"/>
  <c r="D59" i="5"/>
  <c r="E59" i="5"/>
  <c r="D60" i="5"/>
  <c r="E60" i="5"/>
  <c r="D61" i="5"/>
  <c r="E61" i="5"/>
  <c r="D62" i="5"/>
  <c r="E62" i="5"/>
  <c r="D63" i="5"/>
  <c r="E63" i="5"/>
  <c r="D64" i="5"/>
  <c r="E64" i="5"/>
  <c r="D65" i="5"/>
  <c r="E65" i="5"/>
  <c r="D66" i="5"/>
  <c r="E66" i="5"/>
  <c r="D67" i="5"/>
  <c r="E67" i="5"/>
  <c r="D68" i="5"/>
  <c r="E68" i="5"/>
  <c r="D69" i="5"/>
  <c r="E69" i="5"/>
  <c r="D70" i="5"/>
  <c r="E70" i="5"/>
  <c r="D71" i="5"/>
  <c r="E71" i="5"/>
  <c r="D72" i="5"/>
  <c r="E72" i="5"/>
  <c r="D73" i="5"/>
  <c r="E73" i="5"/>
  <c r="D74" i="5"/>
  <c r="E74" i="5"/>
  <c r="D75" i="5"/>
  <c r="E75" i="5"/>
  <c r="D76" i="5"/>
  <c r="E76" i="5"/>
  <c r="D77" i="5"/>
  <c r="E77" i="5"/>
  <c r="D78" i="5"/>
  <c r="E78" i="5"/>
  <c r="D79" i="5"/>
  <c r="E79" i="5"/>
  <c r="D80" i="5"/>
  <c r="E80" i="5"/>
  <c r="D81" i="5"/>
  <c r="E81" i="5"/>
  <c r="D82" i="5"/>
  <c r="E82" i="5"/>
  <c r="D83" i="5"/>
  <c r="E83" i="5"/>
  <c r="D84" i="5"/>
  <c r="E84" i="5"/>
  <c r="D85" i="5"/>
  <c r="E85" i="5"/>
  <c r="D86" i="5"/>
  <c r="E86" i="5"/>
  <c r="D87" i="5"/>
  <c r="E87" i="5"/>
  <c r="D88" i="5"/>
  <c r="E88" i="5"/>
  <c r="D89" i="5"/>
  <c r="E89" i="5"/>
  <c r="D90" i="5"/>
  <c r="E90" i="5"/>
  <c r="D91" i="5"/>
  <c r="E91" i="5"/>
  <c r="D92" i="5"/>
  <c r="E92" i="5"/>
  <c r="D93" i="5"/>
  <c r="E93" i="5"/>
  <c r="D94" i="5"/>
  <c r="E94" i="5"/>
  <c r="D95" i="5"/>
  <c r="E95" i="5"/>
  <c r="D96" i="5"/>
  <c r="E96" i="5"/>
  <c r="D97" i="5"/>
  <c r="E97" i="5"/>
  <c r="D98" i="5"/>
  <c r="E98" i="5"/>
  <c r="D99" i="5"/>
  <c r="E99" i="5"/>
  <c r="D100" i="5"/>
  <c r="E100" i="5"/>
  <c r="D101" i="5"/>
  <c r="E101" i="5"/>
  <c r="D102" i="5"/>
  <c r="E102" i="5"/>
  <c r="D103" i="5"/>
  <c r="E103" i="5"/>
  <c r="D104" i="5"/>
  <c r="E104" i="5"/>
  <c r="D105" i="5"/>
  <c r="E105" i="5"/>
  <c r="D106" i="5"/>
  <c r="E106" i="5"/>
  <c r="D107" i="5"/>
  <c r="E107" i="5"/>
  <c r="D108" i="5"/>
  <c r="E108" i="5"/>
  <c r="D109" i="5"/>
  <c r="E109" i="5"/>
  <c r="D110" i="5"/>
  <c r="E110" i="5"/>
  <c r="D111" i="5"/>
  <c r="E111" i="5"/>
  <c r="D112" i="5"/>
  <c r="E112" i="5"/>
  <c r="D113" i="5"/>
  <c r="E113" i="5"/>
  <c r="D114" i="5"/>
  <c r="E114" i="5"/>
  <c r="D115" i="5"/>
  <c r="E115" i="5"/>
  <c r="D116" i="5"/>
  <c r="E116" i="5"/>
  <c r="D117" i="5"/>
  <c r="E117" i="5"/>
  <c r="D118" i="5"/>
  <c r="E118" i="5"/>
  <c r="D119" i="5"/>
  <c r="E119" i="5"/>
  <c r="D120" i="5"/>
  <c r="E120" i="5"/>
  <c r="D121" i="5"/>
  <c r="E121" i="5"/>
  <c r="D122" i="5"/>
  <c r="E122" i="5"/>
  <c r="D123" i="5"/>
  <c r="E123" i="5"/>
  <c r="D124" i="5"/>
  <c r="E124" i="5"/>
  <c r="D125" i="5"/>
  <c r="E125" i="5"/>
  <c r="D126" i="5"/>
  <c r="E126" i="5"/>
  <c r="D127" i="5"/>
  <c r="E127" i="5"/>
  <c r="D128" i="5"/>
  <c r="E128" i="5"/>
  <c r="D129" i="5"/>
  <c r="E129" i="5"/>
  <c r="D130" i="5"/>
  <c r="E130" i="5"/>
  <c r="D131" i="5"/>
  <c r="E131" i="5"/>
  <c r="D132" i="5"/>
  <c r="E132" i="5"/>
  <c r="D133" i="5"/>
  <c r="E133" i="5"/>
  <c r="D134" i="5"/>
  <c r="E134" i="5"/>
  <c r="D135" i="5"/>
  <c r="E135" i="5"/>
  <c r="D136" i="5"/>
  <c r="E136" i="5"/>
  <c r="D137" i="5"/>
  <c r="E137" i="5"/>
  <c r="D138" i="5"/>
  <c r="E138" i="5"/>
  <c r="D139" i="5"/>
  <c r="E139" i="5"/>
  <c r="D140" i="5"/>
  <c r="E140" i="5"/>
  <c r="D141" i="5"/>
  <c r="E141" i="5"/>
  <c r="D142" i="5"/>
  <c r="E142" i="5"/>
  <c r="D143" i="5"/>
  <c r="E143" i="5"/>
  <c r="D144" i="5"/>
  <c r="E144" i="5"/>
  <c r="D145" i="5"/>
  <c r="E145" i="5"/>
  <c r="D146" i="5"/>
  <c r="E146" i="5"/>
  <c r="D147" i="5"/>
  <c r="E147" i="5"/>
  <c r="D148" i="5"/>
  <c r="E148" i="5"/>
  <c r="D149" i="5"/>
  <c r="E149" i="5"/>
  <c r="D150" i="5"/>
  <c r="E150" i="5"/>
  <c r="D151" i="5"/>
  <c r="E151" i="5"/>
  <c r="D152" i="5"/>
  <c r="E152" i="5"/>
  <c r="D153" i="5"/>
  <c r="E153" i="5"/>
  <c r="D154" i="5"/>
  <c r="E154" i="5"/>
  <c r="D155" i="5"/>
  <c r="E155" i="5"/>
  <c r="D156" i="5"/>
  <c r="E156" i="5"/>
  <c r="D157" i="5"/>
  <c r="E157" i="5"/>
  <c r="D158" i="5"/>
  <c r="E158" i="5"/>
  <c r="D159" i="5"/>
  <c r="E159" i="5"/>
  <c r="D160" i="5"/>
  <c r="E160" i="5"/>
  <c r="D161" i="5"/>
  <c r="E161" i="5"/>
  <c r="D162" i="5"/>
  <c r="E162" i="5"/>
  <c r="D163" i="5"/>
  <c r="E163" i="5"/>
  <c r="D164" i="5"/>
  <c r="E164" i="5"/>
  <c r="D165" i="5"/>
  <c r="E165" i="5"/>
  <c r="D166" i="5"/>
  <c r="E166" i="5"/>
  <c r="D167" i="5"/>
  <c r="E167" i="5"/>
  <c r="D168" i="5"/>
  <c r="E168" i="5"/>
  <c r="D169" i="5"/>
  <c r="E169" i="5"/>
  <c r="D170" i="5"/>
  <c r="D171" i="5"/>
  <c r="E171" i="5"/>
  <c r="D172" i="5"/>
  <c r="E172" i="5"/>
  <c r="D173" i="5"/>
  <c r="E173" i="5"/>
  <c r="D174" i="5"/>
  <c r="E174" i="5"/>
  <c r="D175" i="5"/>
  <c r="E175" i="5"/>
  <c r="D176" i="5"/>
  <c r="E176" i="5"/>
  <c r="D177" i="5"/>
  <c r="E177" i="5"/>
  <c r="D178" i="5"/>
  <c r="E178" i="5"/>
  <c r="D179" i="5"/>
  <c r="E179" i="5"/>
  <c r="D180" i="5"/>
  <c r="E180" i="5"/>
  <c r="D181" i="5"/>
  <c r="E181" i="5"/>
  <c r="D182" i="5"/>
  <c r="E182" i="5"/>
  <c r="D183" i="5"/>
  <c r="E183" i="5"/>
  <c r="D184" i="5"/>
  <c r="E184" i="5"/>
  <c r="D185" i="5"/>
  <c r="E185" i="5"/>
  <c r="D186" i="5"/>
  <c r="E186" i="5"/>
  <c r="D187" i="5"/>
  <c r="E187" i="5"/>
  <c r="D188" i="5"/>
  <c r="E188" i="5"/>
  <c r="D189" i="5"/>
  <c r="E189" i="5"/>
  <c r="D190" i="5"/>
  <c r="E190" i="5"/>
  <c r="D191" i="5"/>
  <c r="E191" i="5"/>
  <c r="D192" i="5"/>
  <c r="E192" i="5"/>
  <c r="D193" i="5"/>
  <c r="E193" i="5"/>
  <c r="D194" i="5"/>
  <c r="E194" i="5"/>
  <c r="D195" i="5"/>
  <c r="E195" i="5"/>
  <c r="D196" i="5"/>
  <c r="E196" i="5"/>
  <c r="D197" i="5"/>
  <c r="E197" i="5"/>
  <c r="D198" i="5"/>
  <c r="E198" i="5"/>
  <c r="D199" i="5"/>
  <c r="E199" i="5"/>
  <c r="D200" i="5"/>
  <c r="E200" i="5"/>
  <c r="D201" i="5"/>
  <c r="E201" i="5"/>
  <c r="D202" i="5"/>
  <c r="E202" i="5"/>
  <c r="D203" i="5"/>
  <c r="E203" i="5"/>
  <c r="D204" i="5"/>
  <c r="E204" i="5"/>
  <c r="D205" i="5"/>
  <c r="E205" i="5"/>
  <c r="D206" i="5"/>
  <c r="E206" i="5"/>
  <c r="D207" i="5"/>
  <c r="E207" i="5"/>
  <c r="D208" i="5"/>
  <c r="E208" i="5"/>
  <c r="D209" i="5"/>
  <c r="E209" i="5"/>
  <c r="D210" i="5"/>
  <c r="E210" i="5"/>
  <c r="D211" i="5"/>
  <c r="E211" i="5"/>
  <c r="D212" i="5"/>
  <c r="E212" i="5"/>
  <c r="D213" i="5"/>
  <c r="E213" i="5"/>
  <c r="D214" i="5"/>
  <c r="E214" i="5"/>
  <c r="D215" i="5"/>
  <c r="E215" i="5"/>
  <c r="D216" i="5"/>
  <c r="E216" i="5"/>
  <c r="D217" i="5"/>
  <c r="E217" i="5"/>
  <c r="D218" i="5"/>
  <c r="E218" i="5"/>
  <c r="D219" i="5"/>
  <c r="E219" i="5"/>
  <c r="D220" i="5"/>
  <c r="E220" i="5"/>
  <c r="D221" i="5"/>
  <c r="E221" i="5"/>
  <c r="D222" i="5"/>
  <c r="E222" i="5"/>
  <c r="D223" i="5"/>
  <c r="E223" i="5"/>
  <c r="D224" i="5"/>
  <c r="E224" i="5"/>
  <c r="D225" i="5"/>
  <c r="E225" i="5"/>
  <c r="D226" i="5"/>
  <c r="E226" i="5"/>
  <c r="D227" i="5"/>
  <c r="E227" i="5"/>
  <c r="D228" i="5"/>
  <c r="E228" i="5"/>
  <c r="D229" i="5"/>
  <c r="E229" i="5"/>
  <c r="D230" i="5"/>
  <c r="E230" i="5"/>
  <c r="D231" i="5"/>
  <c r="E231" i="5"/>
  <c r="D232" i="5"/>
  <c r="E232" i="5"/>
  <c r="D233" i="5"/>
  <c r="E233" i="5"/>
  <c r="D234" i="5"/>
  <c r="E234" i="5"/>
  <c r="D235" i="5"/>
  <c r="E235" i="5"/>
  <c r="D236" i="5"/>
  <c r="E236" i="5"/>
  <c r="D237" i="5"/>
  <c r="E237" i="5"/>
  <c r="D238" i="5"/>
  <c r="E238" i="5"/>
  <c r="D239" i="5"/>
  <c r="E239" i="5"/>
  <c r="D240" i="5"/>
  <c r="E240" i="5"/>
  <c r="D241" i="5"/>
  <c r="E241" i="5"/>
  <c r="D242" i="5"/>
  <c r="E242" i="5"/>
  <c r="D243" i="5"/>
  <c r="E243" i="5"/>
  <c r="D244" i="5"/>
  <c r="E244" i="5"/>
  <c r="D245" i="5"/>
  <c r="E245" i="5"/>
  <c r="D246" i="5"/>
  <c r="E246" i="5"/>
  <c r="D247" i="5"/>
  <c r="E247" i="5"/>
  <c r="D248" i="5"/>
  <c r="E248" i="5"/>
  <c r="D249" i="5"/>
  <c r="E249" i="5"/>
  <c r="D250" i="5"/>
  <c r="E250" i="5"/>
  <c r="D251" i="5"/>
  <c r="E251" i="5"/>
  <c r="D252" i="5"/>
  <c r="E252" i="5"/>
  <c r="D253" i="5"/>
  <c r="E253" i="5"/>
  <c r="D254" i="5"/>
  <c r="E254" i="5"/>
  <c r="D255" i="5"/>
  <c r="E255" i="5"/>
  <c r="D256" i="5"/>
  <c r="E256" i="5"/>
  <c r="D257" i="5"/>
  <c r="E257" i="5"/>
  <c r="D258" i="5"/>
  <c r="E258" i="5"/>
  <c r="D259" i="5"/>
  <c r="E259" i="5"/>
  <c r="D260" i="5"/>
  <c r="E260" i="5"/>
  <c r="D261" i="5"/>
  <c r="E261" i="5"/>
  <c r="D262" i="5"/>
  <c r="E262" i="5"/>
  <c r="D263" i="5"/>
  <c r="E263" i="5"/>
  <c r="D264" i="5"/>
  <c r="E264" i="5"/>
  <c r="D265" i="5"/>
  <c r="E265" i="5"/>
  <c r="D266" i="5"/>
  <c r="E266" i="5"/>
  <c r="D267" i="5"/>
  <c r="E267" i="5"/>
  <c r="D268" i="5"/>
  <c r="E268" i="5"/>
  <c r="D269" i="5"/>
  <c r="E269" i="5"/>
  <c r="D270" i="5"/>
  <c r="E270" i="5"/>
  <c r="D271" i="5"/>
  <c r="E271" i="5"/>
  <c r="D272" i="5"/>
  <c r="E272" i="5"/>
  <c r="D273" i="5"/>
  <c r="E273" i="5"/>
  <c r="D274" i="5"/>
  <c r="E274" i="5"/>
  <c r="D275" i="5"/>
  <c r="E275" i="5"/>
  <c r="D276" i="5"/>
  <c r="E276" i="5"/>
  <c r="D277" i="5"/>
  <c r="E277" i="5"/>
  <c r="D278" i="5"/>
  <c r="E278" i="5"/>
  <c r="D279" i="5"/>
  <c r="E279" i="5"/>
  <c r="D280" i="5"/>
  <c r="E280" i="5"/>
  <c r="D281" i="5"/>
  <c r="E281" i="5"/>
  <c r="D282" i="5"/>
  <c r="E282" i="5"/>
  <c r="D283" i="5"/>
  <c r="E283" i="5"/>
  <c r="D284" i="5"/>
  <c r="E284" i="5"/>
  <c r="D285" i="5"/>
  <c r="E285" i="5"/>
  <c r="D286" i="5"/>
  <c r="E286" i="5"/>
  <c r="D287" i="5"/>
  <c r="E287" i="5"/>
  <c r="D288" i="5"/>
  <c r="E288" i="5"/>
  <c r="D289" i="5"/>
  <c r="E289" i="5"/>
  <c r="D290" i="5"/>
  <c r="E290" i="5"/>
  <c r="D291" i="5"/>
  <c r="E291" i="5"/>
  <c r="D292" i="5"/>
  <c r="E292" i="5"/>
  <c r="D293" i="5"/>
  <c r="E293" i="5"/>
  <c r="D294" i="5"/>
  <c r="E294" i="5"/>
  <c r="D295" i="5"/>
  <c r="E295" i="5"/>
  <c r="D296" i="5"/>
  <c r="E296" i="5"/>
  <c r="D297" i="5"/>
  <c r="E297" i="5"/>
  <c r="D298" i="5"/>
  <c r="E298" i="5"/>
  <c r="D299" i="5"/>
  <c r="E299" i="5"/>
  <c r="D300" i="5"/>
  <c r="E300" i="5"/>
  <c r="D301" i="5"/>
  <c r="E301" i="5"/>
  <c r="D302" i="5"/>
  <c r="E302" i="5"/>
  <c r="D303" i="5"/>
  <c r="E303" i="5"/>
  <c r="D304" i="5"/>
  <c r="E304" i="5"/>
  <c r="D305" i="5"/>
  <c r="E305" i="5"/>
  <c r="D306" i="5"/>
  <c r="E306" i="5"/>
  <c r="D307" i="5"/>
  <c r="E307" i="5"/>
  <c r="D308" i="5"/>
  <c r="E308" i="5"/>
  <c r="D309" i="5"/>
  <c r="E309" i="5"/>
  <c r="D310" i="5"/>
  <c r="E310" i="5"/>
  <c r="D311" i="5"/>
  <c r="E311" i="5"/>
  <c r="D312" i="5"/>
  <c r="E312" i="5"/>
  <c r="D313" i="5"/>
  <c r="E313" i="5"/>
  <c r="D314" i="5"/>
  <c r="E314" i="5"/>
  <c r="D315" i="5"/>
  <c r="E315" i="5"/>
  <c r="D316" i="5"/>
  <c r="E316" i="5"/>
  <c r="D317" i="5"/>
  <c r="E317" i="5"/>
  <c r="D318" i="5"/>
  <c r="E318" i="5"/>
  <c r="D319" i="5"/>
  <c r="E319" i="5"/>
  <c r="D320" i="5"/>
  <c r="E320" i="5"/>
  <c r="D321" i="5"/>
  <c r="E321" i="5"/>
  <c r="D322" i="5"/>
  <c r="E322" i="5"/>
  <c r="D323" i="5"/>
  <c r="E323" i="5"/>
  <c r="D324" i="5"/>
  <c r="E324" i="5"/>
  <c r="D325" i="5"/>
  <c r="E325" i="5"/>
  <c r="D326" i="5"/>
  <c r="E326" i="5"/>
  <c r="D327" i="5"/>
  <c r="E327" i="5"/>
  <c r="D328" i="5"/>
  <c r="E328" i="5"/>
  <c r="D329" i="5"/>
  <c r="E329" i="5"/>
  <c r="D330" i="5"/>
  <c r="E330" i="5"/>
  <c r="D331" i="5"/>
  <c r="E331" i="5"/>
  <c r="D332" i="5"/>
  <c r="E332" i="5"/>
  <c r="D333" i="5"/>
  <c r="E333" i="5"/>
  <c r="D334" i="5"/>
  <c r="E334" i="5"/>
  <c r="D335" i="5"/>
  <c r="E335" i="5"/>
  <c r="D336" i="5"/>
  <c r="E336" i="5"/>
  <c r="D337" i="5"/>
  <c r="E337" i="5"/>
  <c r="D338" i="5"/>
  <c r="E338" i="5"/>
  <c r="D339" i="5"/>
  <c r="E339" i="5"/>
  <c r="D340" i="5"/>
  <c r="E340" i="5"/>
  <c r="D341" i="5"/>
  <c r="E341" i="5"/>
  <c r="D342" i="5"/>
  <c r="E342" i="5"/>
  <c r="D343" i="5"/>
  <c r="E343" i="5"/>
  <c r="D344" i="5"/>
  <c r="E344" i="5"/>
  <c r="D345" i="5"/>
  <c r="E345" i="5"/>
  <c r="D346" i="5"/>
  <c r="E346" i="5"/>
  <c r="D347" i="5"/>
  <c r="E347" i="5"/>
  <c r="D348" i="5"/>
  <c r="E348" i="5"/>
  <c r="D349" i="5"/>
  <c r="E349" i="5"/>
  <c r="D350" i="5"/>
  <c r="E350" i="5"/>
  <c r="D351" i="5"/>
  <c r="E351" i="5"/>
  <c r="D352" i="5"/>
  <c r="E352" i="5"/>
  <c r="D353" i="5"/>
  <c r="E353" i="5"/>
  <c r="D354" i="5"/>
  <c r="E354" i="5"/>
  <c r="D355" i="5"/>
  <c r="E355" i="5"/>
  <c r="D356" i="5"/>
  <c r="E356" i="5"/>
  <c r="D357" i="5"/>
  <c r="E357" i="5"/>
  <c r="D358" i="5"/>
  <c r="E358" i="5"/>
  <c r="D359" i="5"/>
  <c r="E359" i="5"/>
  <c r="D360" i="5"/>
  <c r="E360" i="5"/>
  <c r="D361" i="5"/>
  <c r="E361" i="5"/>
  <c r="D362" i="5"/>
  <c r="E362" i="5"/>
  <c r="D363" i="5"/>
  <c r="E363" i="5"/>
  <c r="D364" i="5"/>
  <c r="E364" i="5"/>
  <c r="D365" i="5"/>
  <c r="E365" i="5"/>
  <c r="D366" i="5"/>
  <c r="E366" i="5"/>
  <c r="D367" i="5"/>
  <c r="E367" i="5"/>
  <c r="D368" i="5"/>
  <c r="E368" i="5"/>
  <c r="D369" i="5"/>
  <c r="E369" i="5"/>
  <c r="D17" i="5"/>
  <c r="E17" i="5"/>
  <c r="D18" i="5"/>
  <c r="E18" i="5"/>
  <c r="D19" i="5"/>
  <c r="E19" i="5"/>
  <c r="D20" i="5"/>
  <c r="E20" i="5"/>
  <c r="D21" i="5"/>
  <c r="E21" i="5"/>
  <c r="D22" i="5"/>
  <c r="E22" i="5"/>
  <c r="D23" i="5"/>
  <c r="E23" i="5"/>
  <c r="D24" i="5"/>
  <c r="E24" i="5"/>
  <c r="D25" i="5"/>
  <c r="E25" i="5"/>
  <c r="D26" i="5"/>
  <c r="E26" i="5"/>
  <c r="D27" i="5"/>
  <c r="E27" i="5"/>
  <c r="D28" i="5"/>
  <c r="E28" i="5"/>
  <c r="D29" i="5"/>
  <c r="E29" i="5"/>
  <c r="F29" i="5" s="1"/>
  <c r="D30" i="5"/>
  <c r="E30" i="5"/>
  <c r="D31" i="5"/>
  <c r="E31" i="5"/>
  <c r="D32" i="5"/>
  <c r="E32" i="5"/>
  <c r="D33" i="5"/>
  <c r="E33" i="5"/>
  <c r="D34" i="5"/>
  <c r="E34" i="5"/>
  <c r="D35" i="5"/>
  <c r="E35" i="5"/>
  <c r="D36" i="5"/>
  <c r="E36" i="5"/>
  <c r="D37" i="5"/>
  <c r="E37" i="5"/>
  <c r="G19" i="2"/>
  <c r="F19" i="2"/>
  <c r="G2300" i="2"/>
  <c r="F2300" i="2"/>
  <c r="G2203" i="2"/>
  <c r="F2203" i="2"/>
  <c r="G182" i="2"/>
  <c r="F182" i="2"/>
  <c r="H181" i="2"/>
  <c r="H134" i="2"/>
  <c r="H135" i="2" s="1"/>
  <c r="G29" i="2"/>
  <c r="F29" i="2"/>
  <c r="B29" i="2"/>
  <c r="H28" i="2"/>
  <c r="G2414" i="2"/>
  <c r="F2414" i="2"/>
  <c r="F309" i="5" l="1"/>
  <c r="F305" i="5"/>
  <c r="F301" i="5"/>
  <c r="F285" i="5"/>
  <c r="F277" i="5"/>
  <c r="F273" i="5"/>
  <c r="F177" i="5"/>
  <c r="H2414" i="2"/>
  <c r="H2300" i="2"/>
  <c r="H2203" i="2"/>
  <c r="F178" i="5"/>
  <c r="F31" i="5"/>
  <c r="F311" i="5"/>
  <c r="F271" i="5"/>
  <c r="F366" i="5"/>
  <c r="F362" i="5"/>
  <c r="F162" i="5"/>
  <c r="F130" i="5"/>
  <c r="F118" i="5"/>
  <c r="F42" i="5"/>
  <c r="F38" i="5"/>
  <c r="F191" i="5"/>
  <c r="F183" i="5"/>
  <c r="F167" i="5"/>
  <c r="F63" i="5"/>
  <c r="F55" i="5"/>
  <c r="F39" i="5"/>
  <c r="F69" i="5"/>
  <c r="F65" i="5"/>
  <c r="F61" i="5"/>
  <c r="F45" i="5"/>
  <c r="F41" i="5"/>
  <c r="F204" i="5"/>
  <c r="F221" i="5"/>
  <c r="F356" i="5"/>
  <c r="F324" i="5"/>
  <c r="F351" i="5"/>
  <c r="F343" i="5"/>
  <c r="F319" i="5"/>
  <c r="F76" i="5"/>
  <c r="F68" i="5"/>
  <c r="F64" i="5"/>
  <c r="F60" i="5"/>
  <c r="F52" i="5"/>
  <c r="F44" i="5"/>
  <c r="F40" i="5"/>
  <c r="F302" i="5"/>
  <c r="F294" i="5"/>
  <c r="F258" i="5"/>
  <c r="F349" i="5"/>
  <c r="F303" i="5"/>
  <c r="F287" i="5"/>
  <c r="F228" i="5"/>
  <c r="F164" i="5"/>
  <c r="F160" i="5"/>
  <c r="F132" i="5"/>
  <c r="F128" i="5"/>
  <c r="F124" i="5"/>
  <c r="F120" i="5"/>
  <c r="F116" i="5"/>
  <c r="F112" i="5"/>
  <c r="F100" i="5"/>
  <c r="F92" i="5"/>
  <c r="F84" i="5"/>
  <c r="F259" i="5"/>
  <c r="F251" i="5"/>
  <c r="F243" i="5"/>
  <c r="F143" i="5"/>
  <c r="F127" i="5"/>
  <c r="F119" i="5"/>
  <c r="F103" i="5"/>
  <c r="F95" i="5"/>
  <c r="F79" i="5"/>
  <c r="F230" i="5"/>
  <c r="F218" i="5"/>
  <c r="F214" i="5"/>
  <c r="F24" i="5"/>
  <c r="F110" i="5"/>
  <c r="F106" i="5"/>
  <c r="F90" i="5"/>
  <c r="F86" i="5"/>
  <c r="F82" i="5"/>
  <c r="F213" i="5"/>
  <c r="F205" i="5"/>
  <c r="F292" i="5"/>
  <c r="F288" i="5"/>
  <c r="F284" i="5"/>
  <c r="F276" i="5"/>
  <c r="F157" i="5"/>
  <c r="F141" i="5"/>
  <c r="F133" i="5"/>
  <c r="F129" i="5"/>
  <c r="F125" i="5"/>
  <c r="F109" i="5"/>
  <c r="F93" i="5"/>
  <c r="F89" i="5"/>
  <c r="F18" i="5"/>
  <c r="F359" i="5"/>
  <c r="F336" i="5"/>
  <c r="F312" i="5"/>
  <c r="F283" i="5"/>
  <c r="F231" i="5"/>
  <c r="F223" i="5"/>
  <c r="F215" i="5"/>
  <c r="F196" i="5"/>
  <c r="F192" i="5"/>
  <c r="F188" i="5"/>
  <c r="F184" i="5"/>
  <c r="F180" i="5"/>
  <c r="F176" i="5"/>
  <c r="F165" i="5"/>
  <c r="F149" i="5"/>
  <c r="F85" i="5"/>
  <c r="F73" i="5"/>
  <c r="F304" i="5"/>
  <c r="F300" i="5"/>
  <c r="F282" i="5"/>
  <c r="F278" i="5"/>
  <c r="F274" i="5"/>
  <c r="F207" i="5"/>
  <c r="F140" i="5"/>
  <c r="F339" i="5"/>
  <c r="F331" i="5"/>
  <c r="F203" i="5"/>
  <c r="F20" i="5"/>
  <c r="F369" i="5"/>
  <c r="F365" i="5"/>
  <c r="F361" i="5"/>
  <c r="F357" i="5"/>
  <c r="F318" i="5"/>
  <c r="F295" i="5"/>
  <c r="F269" i="5"/>
  <c r="F261" i="5"/>
  <c r="F194" i="5"/>
  <c r="F182" i="5"/>
  <c r="F174" i="5"/>
  <c r="F159" i="5"/>
  <c r="F155" i="5"/>
  <c r="F139" i="5"/>
  <c r="F111" i="5"/>
  <c r="F71" i="5"/>
  <c r="F35" i="5"/>
  <c r="F23" i="5"/>
  <c r="F368" i="5"/>
  <c r="F360" i="5"/>
  <c r="F341" i="5"/>
  <c r="F317" i="5"/>
  <c r="F268" i="5"/>
  <c r="F260" i="5"/>
  <c r="F252" i="5"/>
  <c r="F248" i="5"/>
  <c r="F244" i="5"/>
  <c r="F220" i="5"/>
  <c r="F197" i="5"/>
  <c r="F193" i="5"/>
  <c r="F189" i="5"/>
  <c r="F181" i="5"/>
  <c r="F173" i="5"/>
  <c r="F263" i="5"/>
  <c r="F108" i="5"/>
  <c r="F81" i="5"/>
  <c r="F67" i="5"/>
  <c r="F59" i="5"/>
  <c r="F30" i="5"/>
  <c r="F26" i="5"/>
  <c r="F344" i="5"/>
  <c r="F337" i="5"/>
  <c r="F333" i="5"/>
  <c r="F329" i="5"/>
  <c r="F325" i="5"/>
  <c r="F307" i="5"/>
  <c r="F267" i="5"/>
  <c r="F255" i="5"/>
  <c r="F247" i="5"/>
  <c r="F239" i="5"/>
  <c r="F224" i="5"/>
  <c r="F210" i="5"/>
  <c r="F199" i="5"/>
  <c r="F172" i="5"/>
  <c r="F145" i="5"/>
  <c r="F131" i="5"/>
  <c r="F123" i="5"/>
  <c r="F96" i="5"/>
  <c r="F77" i="5"/>
  <c r="F66" i="5"/>
  <c r="F54" i="5"/>
  <c r="F50" i="5"/>
  <c r="F46" i="5"/>
  <c r="F25" i="5"/>
  <c r="F367" i="5"/>
  <c r="F363" i="5"/>
  <c r="F238" i="5"/>
  <c r="F209" i="5"/>
  <c r="F195" i="5"/>
  <c r="F187" i="5"/>
  <c r="F175" i="5"/>
  <c r="F148" i="5"/>
  <c r="F137" i="5"/>
  <c r="F49" i="5"/>
  <c r="F354" i="5"/>
  <c r="F332" i="5"/>
  <c r="F297" i="5"/>
  <c r="F265" i="5"/>
  <c r="F156" i="5"/>
  <c r="F117" i="5"/>
  <c r="F113" i="5"/>
  <c r="F99" i="5"/>
  <c r="F87" i="5"/>
  <c r="F72" i="5"/>
  <c r="F53" i="5"/>
  <c r="F32" i="5"/>
  <c r="F335" i="5"/>
  <c r="F327" i="5"/>
  <c r="F293" i="5"/>
  <c r="F279" i="5"/>
  <c r="F257" i="5"/>
  <c r="F253" i="5"/>
  <c r="F245" i="5"/>
  <c r="F241" i="5"/>
  <c r="F237" i="5"/>
  <c r="F226" i="5"/>
  <c r="F212" i="5"/>
  <c r="F201" i="5"/>
  <c r="F166" i="5"/>
  <c r="F151" i="5"/>
  <c r="F98" i="5"/>
  <c r="F91" i="5"/>
  <c r="F48" i="5"/>
  <c r="F27" i="5"/>
  <c r="F334" i="5"/>
  <c r="F330" i="5"/>
  <c r="F322" i="5"/>
  <c r="F240" i="5"/>
  <c r="F236" i="5"/>
  <c r="F229" i="5"/>
  <c r="F219" i="5"/>
  <c r="F154" i="5"/>
  <c r="F150" i="5"/>
  <c r="F146" i="5"/>
  <c r="F135" i="5"/>
  <c r="F101" i="5"/>
  <c r="F75" i="5"/>
  <c r="F47" i="5"/>
  <c r="F56" i="5"/>
  <c r="F43" i="5"/>
  <c r="F299" i="5"/>
  <c r="F171" i="5"/>
  <c r="F34" i="5"/>
  <c r="F19" i="5"/>
  <c r="F358" i="5"/>
  <c r="F355" i="5"/>
  <c r="F348" i="5"/>
  <c r="F326" i="5"/>
  <c r="F323" i="5"/>
  <c r="F316" i="5"/>
  <c r="F298" i="5"/>
  <c r="F281" i="5"/>
  <c r="F275" i="5"/>
  <c r="F264" i="5"/>
  <c r="F254" i="5"/>
  <c r="F234" i="5"/>
  <c r="F217" i="5"/>
  <c r="F211" i="5"/>
  <c r="F200" i="5"/>
  <c r="F190" i="5"/>
  <c r="F153" i="5"/>
  <c r="F147" i="5"/>
  <c r="F136" i="5"/>
  <c r="F126" i="5"/>
  <c r="F83" i="5"/>
  <c r="F62" i="5"/>
  <c r="F102" i="5"/>
  <c r="F107" i="5"/>
  <c r="F37" i="5"/>
  <c r="F33" i="5"/>
  <c r="F22" i="5"/>
  <c r="F350" i="5"/>
  <c r="F347" i="5"/>
  <c r="F340" i="5"/>
  <c r="F315" i="5"/>
  <c r="F308" i="5"/>
  <c r="F291" i="5"/>
  <c r="F280" i="5"/>
  <c r="F270" i="5"/>
  <c r="F250" i="5"/>
  <c r="F233" i="5"/>
  <c r="F227" i="5"/>
  <c r="F216" i="5"/>
  <c r="F206" i="5"/>
  <c r="F186" i="5"/>
  <c r="F169" i="5"/>
  <c r="F163" i="5"/>
  <c r="F152" i="5"/>
  <c r="F142" i="5"/>
  <c r="F122" i="5"/>
  <c r="F105" i="5"/>
  <c r="F88" i="5"/>
  <c r="F78" i="5"/>
  <c r="F58" i="5"/>
  <c r="F353" i="5"/>
  <c r="F346" i="5"/>
  <c r="F328" i="5"/>
  <c r="F321" i="5"/>
  <c r="F314" i="5"/>
  <c r="F290" i="5"/>
  <c r="F256" i="5"/>
  <c r="F246" i="5"/>
  <c r="F235" i="5"/>
  <c r="F36" i="5"/>
  <c r="F21" i="5"/>
  <c r="F364" i="5"/>
  <c r="F342" i="5"/>
  <c r="F310" i="5"/>
  <c r="F296" i="5"/>
  <c r="F286" i="5"/>
  <c r="F266" i="5"/>
  <c r="F249" i="5"/>
  <c r="F232" i="5"/>
  <c r="F222" i="5"/>
  <c r="F202" i="5"/>
  <c r="F185" i="5"/>
  <c r="F179" i="5"/>
  <c r="F168" i="5"/>
  <c r="F158" i="5"/>
  <c r="F138" i="5"/>
  <c r="F121" i="5"/>
  <c r="F115" i="5"/>
  <c r="F104" i="5"/>
  <c r="F94" i="5"/>
  <c r="F74" i="5"/>
  <c r="F57" i="5"/>
  <c r="F51" i="5"/>
  <c r="F28" i="5"/>
  <c r="F17" i="5"/>
  <c r="F352" i="5"/>
  <c r="F345" i="5"/>
  <c r="F338" i="5"/>
  <c r="F320" i="5"/>
  <c r="F313" i="5"/>
  <c r="F306" i="5"/>
  <c r="F289" i="5"/>
  <c r="F272" i="5"/>
  <c r="F262" i="5"/>
  <c r="F242" i="5"/>
  <c r="F225" i="5"/>
  <c r="F208" i="5"/>
  <c r="F198" i="5"/>
  <c r="F161" i="5"/>
  <c r="F144" i="5"/>
  <c r="F134" i="5"/>
  <c r="F114" i="5"/>
  <c r="F97" i="5"/>
  <c r="F80" i="5"/>
  <c r="F70" i="5"/>
  <c r="H29" i="2"/>
  <c r="H182" i="2"/>
  <c r="G2326" i="2" l="1"/>
  <c r="F2326" i="2"/>
  <c r="H2326" i="2" l="1"/>
  <c r="G1949" i="2"/>
  <c r="G1945" i="2" l="1"/>
  <c r="F1945" i="2"/>
  <c r="F1935" i="2"/>
  <c r="G1935" i="2"/>
  <c r="G733" i="2"/>
  <c r="F733" i="2"/>
  <c r="F2027" i="2"/>
  <c r="H2027" i="2" s="1"/>
  <c r="G34" i="2"/>
  <c r="H1935" i="2" l="1"/>
  <c r="H723" i="2"/>
  <c r="H733" i="2"/>
  <c r="H1945" i="2"/>
  <c r="F2260" i="2"/>
  <c r="G2260" i="2"/>
  <c r="F2242" i="2"/>
  <c r="G2242" i="2"/>
  <c r="F2136" i="2"/>
  <c r="G2136" i="2"/>
  <c r="G2125" i="2"/>
  <c r="F2125" i="2"/>
  <c r="H2125" i="2" l="1"/>
  <c r="H2638" i="2"/>
  <c r="H2136" i="2"/>
  <c r="H2242" i="2"/>
  <c r="H2260" i="2"/>
  <c r="F2597" i="2"/>
  <c r="G2597" i="2"/>
  <c r="F2029" i="2"/>
  <c r="G2029" i="2"/>
  <c r="H2597" i="2" l="1"/>
  <c r="H2029" i="2"/>
  <c r="F2750" i="2"/>
  <c r="G2750" i="2"/>
  <c r="F2478" i="2"/>
  <c r="G2478" i="2"/>
  <c r="F2476" i="2"/>
  <c r="G2476" i="2"/>
  <c r="H2750" i="2" l="1"/>
  <c r="H2476" i="2"/>
  <c r="H2478" i="2"/>
  <c r="G84" i="2"/>
  <c r="F84" i="2"/>
  <c r="G2292" i="2"/>
  <c r="F2292" i="2"/>
  <c r="G1979" i="2"/>
  <c r="F1979" i="2"/>
  <c r="G1960" i="2"/>
  <c r="F1960" i="2"/>
  <c r="F1949" i="2"/>
  <c r="H1949" i="2" s="1"/>
  <c r="H2292" i="2" l="1"/>
  <c r="H1960" i="2"/>
  <c r="H1979" i="2"/>
  <c r="H136" i="2"/>
  <c r="G2699" i="2"/>
  <c r="F2699" i="2"/>
  <c r="G2220" i="2"/>
  <c r="F2220" i="2"/>
  <c r="G2211" i="2"/>
  <c r="F2211" i="2"/>
  <c r="G2625" i="2"/>
  <c r="F2625" i="2"/>
  <c r="G1167" i="2"/>
  <c r="F1167" i="2"/>
  <c r="G729" i="2"/>
  <c r="F729" i="2"/>
  <c r="H1167" i="2" l="1"/>
  <c r="H2625" i="2"/>
  <c r="H2220" i="2"/>
  <c r="H729" i="2"/>
  <c r="H2211" i="2"/>
  <c r="H2699" i="2"/>
  <c r="F356" i="2"/>
  <c r="G356" i="2"/>
  <c r="G155" i="2"/>
  <c r="F155" i="2"/>
  <c r="H40" i="2"/>
  <c r="H41" i="2" s="1"/>
  <c r="H42" i="2" s="1"/>
  <c r="H43" i="2" s="1"/>
  <c r="G2294" i="2"/>
  <c r="F2294" i="2"/>
  <c r="G2287" i="2"/>
  <c r="F2287" i="2"/>
  <c r="G1958" i="2"/>
  <c r="F1958" i="2"/>
  <c r="G773" i="2"/>
  <c r="F773" i="2"/>
  <c r="G739" i="2"/>
  <c r="F739" i="2"/>
  <c r="H421" i="2"/>
  <c r="F412" i="2"/>
  <c r="G412" i="2"/>
  <c r="H411" i="2"/>
  <c r="H178" i="2"/>
  <c r="H179" i="2" s="1"/>
  <c r="F34" i="2"/>
  <c r="B34" i="2"/>
  <c r="H33" i="2"/>
  <c r="H739" i="2" l="1"/>
  <c r="H773" i="2"/>
  <c r="H2287" i="2"/>
  <c r="H1958" i="2"/>
  <c r="H2294" i="2"/>
  <c r="H12" i="2"/>
  <c r="H412" i="2"/>
  <c r="H419" i="2"/>
  <c r="H180" i="2"/>
  <c r="H34" i="2"/>
  <c r="H398" i="2" l="1"/>
  <c r="H368" i="2"/>
  <c r="H369" i="2" s="1"/>
  <c r="G2256" i="2" l="1"/>
  <c r="F2256" i="2"/>
  <c r="G2177" i="2"/>
  <c r="F2177" i="2"/>
  <c r="G2609" i="2"/>
  <c r="F2609" i="2"/>
  <c r="G2603" i="2"/>
  <c r="F2603" i="2"/>
  <c r="G1956" i="2"/>
  <c r="F1956" i="2"/>
  <c r="F2570" i="2"/>
  <c r="G2570" i="2"/>
  <c r="G2528" i="2"/>
  <c r="F2528" i="2"/>
  <c r="H2570" i="2" l="1"/>
  <c r="H1956" i="2"/>
  <c r="H2256" i="2"/>
  <c r="H2528" i="2"/>
  <c r="H2609" i="2"/>
  <c r="H2603" i="2"/>
  <c r="H2177" i="2"/>
  <c r="G1413" i="2"/>
  <c r="F1413" i="2"/>
  <c r="G1411" i="2"/>
  <c r="F1411" i="2"/>
  <c r="G766" i="2"/>
  <c r="F766" i="2"/>
  <c r="G2441" i="2"/>
  <c r="F2441" i="2"/>
  <c r="F2439" i="2"/>
  <c r="H2439" i="2" s="1"/>
  <c r="H1411" i="2" l="1"/>
  <c r="H2441" i="2"/>
  <c r="H766" i="2"/>
  <c r="H1413" i="2"/>
  <c r="G2416" i="2"/>
  <c r="F2416" i="2"/>
  <c r="G399" i="2"/>
  <c r="F399" i="2"/>
  <c r="G166" i="2"/>
  <c r="F166" i="2"/>
  <c r="H160" i="2"/>
  <c r="G161" i="2"/>
  <c r="F161" i="2"/>
  <c r="G2352" i="2"/>
  <c r="F2352" i="2"/>
  <c r="G2328" i="2"/>
  <c r="F2756" i="2"/>
  <c r="G2756" i="2"/>
  <c r="F1975" i="2"/>
  <c r="G1975" i="2"/>
  <c r="G1940" i="2"/>
  <c r="F1940" i="2"/>
  <c r="G1844" i="2"/>
  <c r="F1844" i="2"/>
  <c r="G1500" i="2"/>
  <c r="F1500" i="2"/>
  <c r="F1415" i="2"/>
  <c r="G1141" i="2"/>
  <c r="F1141" i="2"/>
  <c r="G737" i="2"/>
  <c r="F737" i="2"/>
  <c r="G727" i="2"/>
  <c r="F727" i="2"/>
  <c r="H171" i="2"/>
  <c r="H172" i="2" s="1"/>
  <c r="H173" i="2" s="1"/>
  <c r="H174" i="2" s="1"/>
  <c r="G177" i="2"/>
  <c r="F177" i="2"/>
  <c r="H176" i="2"/>
  <c r="H86" i="2"/>
  <c r="H87" i="2" s="1"/>
  <c r="H88" i="2" s="1"/>
  <c r="H89" i="2" s="1"/>
  <c r="H90" i="2" s="1"/>
  <c r="E16" i="5"/>
  <c r="E15" i="5"/>
  <c r="E14" i="5"/>
  <c r="E13" i="5"/>
  <c r="E12" i="5"/>
  <c r="E11" i="5"/>
  <c r="E10" i="5"/>
  <c r="E9" i="5"/>
  <c r="E8" i="5"/>
  <c r="E7" i="5"/>
  <c r="E6" i="5"/>
  <c r="E5" i="5"/>
  <c r="L1115" i="13"/>
  <c r="D1" i="13"/>
  <c r="H4" i="10"/>
  <c r="H5" i="10"/>
  <c r="H6" i="10"/>
  <c r="H7" i="10"/>
  <c r="H8" i="10"/>
  <c r="H9" i="10"/>
  <c r="H10" i="10"/>
  <c r="H11" i="10"/>
  <c r="H12" i="10"/>
  <c r="H13" i="10"/>
  <c r="H14" i="10"/>
  <c r="H15" i="10"/>
  <c r="H16" i="10"/>
  <c r="H17" i="10"/>
  <c r="H18" i="10"/>
  <c r="H19" i="10"/>
  <c r="H20" i="10"/>
  <c r="H21" i="10"/>
  <c r="H22" i="10"/>
  <c r="H23" i="10"/>
  <c r="H24" i="10"/>
  <c r="H25" i="10"/>
  <c r="H26" i="10"/>
  <c r="H27" i="10"/>
  <c r="H28" i="10"/>
  <c r="H29" i="10"/>
  <c r="H30" i="10"/>
  <c r="H31" i="10"/>
  <c r="H32" i="10"/>
  <c r="H33" i="10"/>
  <c r="H34" i="10"/>
  <c r="H35" i="10"/>
  <c r="H36" i="10"/>
  <c r="H37" i="10"/>
  <c r="H38" i="10"/>
  <c r="H39" i="10"/>
  <c r="H40" i="10"/>
  <c r="H41" i="10"/>
  <c r="H42" i="10"/>
  <c r="H43" i="10"/>
  <c r="H44" i="10"/>
  <c r="H45" i="10"/>
  <c r="H46" i="10"/>
  <c r="H47" i="10"/>
  <c r="H48" i="10"/>
  <c r="H49" i="10"/>
  <c r="H50" i="10"/>
  <c r="H51" i="10"/>
  <c r="H52" i="10"/>
  <c r="H53" i="10"/>
  <c r="H54" i="10"/>
  <c r="H55" i="10"/>
  <c r="H56" i="10"/>
  <c r="H57" i="10"/>
  <c r="H58" i="10"/>
  <c r="H59" i="10"/>
  <c r="H60" i="10"/>
  <c r="H61" i="10"/>
  <c r="H62" i="10"/>
  <c r="H63" i="10"/>
  <c r="H64" i="10"/>
  <c r="H65" i="10"/>
  <c r="H66" i="10"/>
  <c r="H67" i="10"/>
  <c r="H68" i="10"/>
  <c r="H69" i="10"/>
  <c r="H70" i="10"/>
  <c r="H71" i="10"/>
  <c r="H72" i="10"/>
  <c r="H73" i="10"/>
  <c r="H74" i="10"/>
  <c r="H75" i="10"/>
  <c r="H76" i="10"/>
  <c r="H77" i="10"/>
  <c r="H78" i="10"/>
  <c r="H79" i="10"/>
  <c r="H80" i="10"/>
  <c r="H81" i="10"/>
  <c r="H82" i="10"/>
  <c r="H83" i="10"/>
  <c r="H84" i="10"/>
  <c r="H85" i="10"/>
  <c r="H86" i="10"/>
  <c r="H87" i="10"/>
  <c r="H88" i="10"/>
  <c r="H89" i="10"/>
  <c r="H90" i="10"/>
  <c r="H91" i="10"/>
  <c r="H92" i="10"/>
  <c r="H93" i="10"/>
  <c r="H94" i="10"/>
  <c r="H95" i="10"/>
  <c r="H96" i="10"/>
  <c r="H97" i="10"/>
  <c r="H98" i="10"/>
  <c r="H99" i="10"/>
  <c r="H100" i="10"/>
  <c r="H101" i="10"/>
  <c r="H102" i="10"/>
  <c r="H103" i="10"/>
  <c r="H104" i="10"/>
  <c r="H105" i="10"/>
  <c r="H106" i="10"/>
  <c r="H107" i="10"/>
  <c r="H108" i="10"/>
  <c r="H109" i="10"/>
  <c r="H110" i="10"/>
  <c r="H111" i="10"/>
  <c r="H112" i="10"/>
  <c r="H113" i="10"/>
  <c r="H114" i="10"/>
  <c r="H115" i="10"/>
  <c r="H116" i="10"/>
  <c r="H117" i="10"/>
  <c r="H118" i="10"/>
  <c r="H119" i="10"/>
  <c r="H120" i="10"/>
  <c r="H121" i="10"/>
  <c r="H122" i="10"/>
  <c r="H123" i="10"/>
  <c r="H124" i="10"/>
  <c r="H125" i="10"/>
  <c r="H126" i="10"/>
  <c r="H127" i="10"/>
  <c r="H128" i="10"/>
  <c r="H129" i="10"/>
  <c r="H130" i="10"/>
  <c r="H131" i="10"/>
  <c r="H132" i="10"/>
  <c r="H133" i="10"/>
  <c r="H134" i="10"/>
  <c r="H135" i="10"/>
  <c r="H136" i="10"/>
  <c r="H137" i="10"/>
  <c r="H138" i="10"/>
  <c r="H139" i="10"/>
  <c r="H140" i="10"/>
  <c r="H141" i="10"/>
  <c r="H142" i="10"/>
  <c r="H143" i="10"/>
  <c r="H144" i="10"/>
  <c r="H145" i="10"/>
  <c r="H146" i="10"/>
  <c r="H147" i="10"/>
  <c r="H148" i="10"/>
  <c r="H149" i="10"/>
  <c r="H150" i="10"/>
  <c r="H151" i="10"/>
  <c r="H152" i="10"/>
  <c r="H153" i="10"/>
  <c r="H154" i="10"/>
  <c r="H155" i="10"/>
  <c r="H156" i="10"/>
  <c r="H157" i="10"/>
  <c r="H158" i="10"/>
  <c r="H159" i="10"/>
  <c r="H160" i="10"/>
  <c r="H161" i="10"/>
  <c r="H162" i="10"/>
  <c r="H163" i="10"/>
  <c r="H164" i="10"/>
  <c r="H165" i="10"/>
  <c r="H166" i="10"/>
  <c r="H167" i="10"/>
  <c r="H168" i="10"/>
  <c r="H169" i="10"/>
  <c r="H170" i="10"/>
  <c r="H171" i="10"/>
  <c r="H172" i="10"/>
  <c r="H173" i="10"/>
  <c r="H174" i="10"/>
  <c r="H175" i="10"/>
  <c r="H176" i="10"/>
  <c r="H177" i="10"/>
  <c r="H178" i="10"/>
  <c r="H179" i="10"/>
  <c r="H180" i="10"/>
  <c r="H181" i="10"/>
  <c r="H182" i="10"/>
  <c r="H183" i="10"/>
  <c r="H184" i="10"/>
  <c r="H185" i="10"/>
  <c r="H186" i="10"/>
  <c r="H187" i="10"/>
  <c r="H188" i="10"/>
  <c r="H189" i="10"/>
  <c r="H190" i="10"/>
  <c r="H191" i="10"/>
  <c r="H192" i="10"/>
  <c r="H193" i="10"/>
  <c r="H194" i="10"/>
  <c r="H195" i="10"/>
  <c r="H196" i="10"/>
  <c r="H197" i="10"/>
  <c r="H198" i="10"/>
  <c r="H199" i="10"/>
  <c r="H200" i="10"/>
  <c r="H201" i="10"/>
  <c r="H202" i="10"/>
  <c r="H203" i="10"/>
  <c r="H204" i="10"/>
  <c r="H205" i="10"/>
  <c r="H206" i="10"/>
  <c r="H207" i="10"/>
  <c r="H208" i="10"/>
  <c r="H209" i="10"/>
  <c r="H210" i="10"/>
  <c r="H211" i="10"/>
  <c r="H212" i="10"/>
  <c r="H213" i="10"/>
  <c r="H214" i="10"/>
  <c r="H215" i="10"/>
  <c r="H216" i="10"/>
  <c r="H217" i="10"/>
  <c r="H218" i="10"/>
  <c r="H219" i="10"/>
  <c r="H220" i="10"/>
  <c r="H221" i="10"/>
  <c r="H222" i="10"/>
  <c r="H223" i="10"/>
  <c r="H224" i="10"/>
  <c r="H225" i="10"/>
  <c r="H226" i="10"/>
  <c r="H227" i="10"/>
  <c r="H228" i="10"/>
  <c r="H229" i="10"/>
  <c r="H230" i="10"/>
  <c r="H231" i="10"/>
  <c r="H232" i="10"/>
  <c r="H233" i="10"/>
  <c r="H234" i="10"/>
  <c r="H235" i="10"/>
  <c r="H236" i="10"/>
  <c r="H237" i="10"/>
  <c r="H238" i="10"/>
  <c r="H239" i="10"/>
  <c r="H240" i="10"/>
  <c r="H241" i="10"/>
  <c r="H242" i="10"/>
  <c r="H243" i="10"/>
  <c r="H244" i="10"/>
  <c r="H245" i="10"/>
  <c r="H246" i="10"/>
  <c r="H247" i="10"/>
  <c r="H248" i="10"/>
  <c r="H249" i="10"/>
  <c r="H250" i="10"/>
  <c r="H251" i="10"/>
  <c r="H252" i="10"/>
  <c r="H253" i="10"/>
  <c r="H254" i="10"/>
  <c r="H255" i="10"/>
  <c r="H256" i="10"/>
  <c r="H257" i="10"/>
  <c r="H258" i="10"/>
  <c r="H259" i="10"/>
  <c r="H260" i="10"/>
  <c r="H261" i="10"/>
  <c r="H262" i="10"/>
  <c r="H263" i="10"/>
  <c r="H264" i="10"/>
  <c r="H265" i="10"/>
  <c r="H266" i="10"/>
  <c r="H267" i="10"/>
  <c r="H268" i="10"/>
  <c r="H269" i="10"/>
  <c r="H270" i="10"/>
  <c r="H271" i="10"/>
  <c r="H272" i="10"/>
  <c r="H273" i="10"/>
  <c r="H274" i="10"/>
  <c r="H275" i="10"/>
  <c r="H276" i="10"/>
  <c r="H277" i="10"/>
  <c r="H278" i="10"/>
  <c r="H279" i="10"/>
  <c r="H280" i="10"/>
  <c r="H281" i="10"/>
  <c r="H282" i="10"/>
  <c r="H283" i="10"/>
  <c r="H284" i="10"/>
  <c r="H285" i="10"/>
  <c r="H286" i="10"/>
  <c r="H287" i="10"/>
  <c r="H288" i="10"/>
  <c r="H289" i="10"/>
  <c r="H290" i="10"/>
  <c r="H291" i="10"/>
  <c r="H292" i="10"/>
  <c r="H293" i="10"/>
  <c r="H294" i="10"/>
  <c r="H295" i="10"/>
  <c r="H296" i="10"/>
  <c r="H297" i="10"/>
  <c r="H298" i="10"/>
  <c r="H299" i="10"/>
  <c r="H300" i="10"/>
  <c r="H301" i="10"/>
  <c r="H302" i="10"/>
  <c r="H303" i="10"/>
  <c r="H304" i="10"/>
  <c r="H305" i="10"/>
  <c r="H306" i="10"/>
  <c r="H307" i="10"/>
  <c r="H308" i="10"/>
  <c r="H309" i="10"/>
  <c r="H310" i="10"/>
  <c r="H311" i="10"/>
  <c r="H312" i="10"/>
  <c r="H313" i="10"/>
  <c r="H314" i="10"/>
  <c r="H315" i="10"/>
  <c r="H316" i="10"/>
  <c r="H317" i="10"/>
  <c r="H318" i="10"/>
  <c r="H319" i="10"/>
  <c r="H320" i="10"/>
  <c r="H321" i="10"/>
  <c r="H322" i="10"/>
  <c r="H323" i="10"/>
  <c r="H324" i="10"/>
  <c r="H325" i="10"/>
  <c r="H326" i="10"/>
  <c r="H327" i="10"/>
  <c r="H328" i="10"/>
  <c r="H329" i="10"/>
  <c r="H330" i="10"/>
  <c r="H331" i="10"/>
  <c r="H332" i="10"/>
  <c r="H333" i="10"/>
  <c r="H334" i="10"/>
  <c r="H335" i="10"/>
  <c r="H336" i="10"/>
  <c r="H337" i="10"/>
  <c r="H338" i="10"/>
  <c r="H339" i="10"/>
  <c r="H340" i="10"/>
  <c r="H341" i="10"/>
  <c r="H342" i="10"/>
  <c r="H343" i="10"/>
  <c r="H344" i="10"/>
  <c r="H345" i="10"/>
  <c r="H346" i="10"/>
  <c r="H347" i="10"/>
  <c r="H348" i="10"/>
  <c r="H349" i="10"/>
  <c r="H350" i="10"/>
  <c r="H351" i="10"/>
  <c r="H352" i="10"/>
  <c r="H353" i="10"/>
  <c r="H354" i="10"/>
  <c r="H355" i="10"/>
  <c r="H356" i="10"/>
  <c r="H357" i="10"/>
  <c r="H358" i="10"/>
  <c r="H359" i="10"/>
  <c r="H360" i="10"/>
  <c r="H361" i="10"/>
  <c r="H362" i="10"/>
  <c r="H363" i="10"/>
  <c r="H364" i="10"/>
  <c r="H365" i="10"/>
  <c r="H366" i="10"/>
  <c r="H367" i="10"/>
  <c r="H368" i="10"/>
  <c r="H369" i="10"/>
  <c r="H370" i="10"/>
  <c r="H371" i="10"/>
  <c r="H372" i="10"/>
  <c r="H373" i="10"/>
  <c r="H374" i="10"/>
  <c r="H375" i="10"/>
  <c r="H376" i="10"/>
  <c r="H377" i="10"/>
  <c r="H378" i="10"/>
  <c r="H379" i="10"/>
  <c r="H380" i="10"/>
  <c r="H381" i="10"/>
  <c r="H382" i="10"/>
  <c r="H383" i="10"/>
  <c r="H384" i="10"/>
  <c r="H385" i="10"/>
  <c r="H386" i="10"/>
  <c r="H387" i="10"/>
  <c r="H388" i="10"/>
  <c r="H389" i="10"/>
  <c r="H390" i="10"/>
  <c r="H391" i="10"/>
  <c r="H392" i="10"/>
  <c r="H393" i="10"/>
  <c r="H394" i="10"/>
  <c r="H395" i="10"/>
  <c r="H396" i="10"/>
  <c r="H397" i="10"/>
  <c r="H398" i="10"/>
  <c r="H399" i="10"/>
  <c r="H400" i="10"/>
  <c r="H401" i="10"/>
  <c r="H402" i="10"/>
  <c r="H403" i="10"/>
  <c r="H404" i="10"/>
  <c r="H405" i="10"/>
  <c r="H406" i="10"/>
  <c r="H407" i="10"/>
  <c r="H408" i="10"/>
  <c r="H409" i="10"/>
  <c r="H410" i="10"/>
  <c r="H411" i="10"/>
  <c r="H412" i="10"/>
  <c r="H413" i="10"/>
  <c r="H414" i="10"/>
  <c r="H415" i="10"/>
  <c r="H416" i="10"/>
  <c r="H417" i="10"/>
  <c r="H418" i="10"/>
  <c r="H419" i="10"/>
  <c r="H420" i="10"/>
  <c r="H421" i="10"/>
  <c r="H422" i="10"/>
  <c r="H423" i="10"/>
  <c r="H424" i="10"/>
  <c r="H425" i="10"/>
  <c r="H426" i="10"/>
  <c r="H427" i="10"/>
  <c r="H428" i="10"/>
  <c r="H429" i="10"/>
  <c r="H430" i="10"/>
  <c r="H431" i="10"/>
  <c r="H432" i="10"/>
  <c r="H433" i="10"/>
  <c r="H434" i="10"/>
  <c r="H435" i="10"/>
  <c r="H436" i="10"/>
  <c r="H437" i="10"/>
  <c r="H438" i="10"/>
  <c r="H439" i="10"/>
  <c r="H440" i="10"/>
  <c r="H441" i="10"/>
  <c r="H442" i="10"/>
  <c r="H443" i="10"/>
  <c r="H444" i="10"/>
  <c r="H445" i="10"/>
  <c r="H446" i="10"/>
  <c r="H447" i="10"/>
  <c r="H448" i="10"/>
  <c r="H449" i="10"/>
  <c r="H450" i="10"/>
  <c r="H451" i="10"/>
  <c r="H452" i="10"/>
  <c r="H453" i="10"/>
  <c r="H454" i="10"/>
  <c r="H455" i="10"/>
  <c r="H456" i="10"/>
  <c r="H457" i="10"/>
  <c r="H458" i="10"/>
  <c r="H459" i="10"/>
  <c r="H460" i="10"/>
  <c r="H461" i="10"/>
  <c r="H462" i="10"/>
  <c r="H463" i="10"/>
  <c r="H464" i="10"/>
  <c r="H465" i="10"/>
  <c r="H466" i="10"/>
  <c r="H467" i="10"/>
  <c r="H468" i="10"/>
  <c r="H469" i="10"/>
  <c r="H470" i="10"/>
  <c r="H471" i="10"/>
  <c r="H472" i="10"/>
  <c r="H473" i="10"/>
  <c r="H474" i="10"/>
  <c r="H475" i="10"/>
  <c r="H476" i="10"/>
  <c r="H477" i="10"/>
  <c r="H478" i="10"/>
  <c r="H479" i="10"/>
  <c r="H480" i="10"/>
  <c r="H481" i="10"/>
  <c r="H482" i="10"/>
  <c r="H483" i="10"/>
  <c r="H484" i="10"/>
  <c r="H485" i="10"/>
  <c r="H486" i="10"/>
  <c r="H487" i="10"/>
  <c r="H488" i="10"/>
  <c r="H489" i="10"/>
  <c r="H490" i="10"/>
  <c r="H491" i="10"/>
  <c r="H492" i="10"/>
  <c r="H493" i="10"/>
  <c r="H494" i="10"/>
  <c r="H495" i="10"/>
  <c r="H496" i="10"/>
  <c r="H497" i="10"/>
  <c r="H498" i="10"/>
  <c r="H499" i="10"/>
  <c r="H500" i="10"/>
  <c r="H501" i="10"/>
  <c r="H502" i="10"/>
  <c r="H503" i="10"/>
  <c r="H504" i="10"/>
  <c r="H505" i="10"/>
  <c r="H506" i="10"/>
  <c r="H507" i="10"/>
  <c r="H508" i="10"/>
  <c r="H509" i="10"/>
  <c r="H510" i="10"/>
  <c r="H511" i="10"/>
  <c r="H512" i="10"/>
  <c r="H513" i="10"/>
  <c r="H514" i="10"/>
  <c r="H515" i="10"/>
  <c r="H516" i="10"/>
  <c r="H517" i="10"/>
  <c r="H518" i="10"/>
  <c r="H519" i="10"/>
  <c r="H520" i="10"/>
  <c r="H521" i="10"/>
  <c r="H522" i="10"/>
  <c r="H523" i="10"/>
  <c r="H524" i="10"/>
  <c r="H525" i="10"/>
  <c r="H526" i="10"/>
  <c r="H527" i="10"/>
  <c r="H528" i="10"/>
  <c r="H529" i="10"/>
  <c r="H530" i="10"/>
  <c r="H531" i="10"/>
  <c r="H532" i="10"/>
  <c r="H533" i="10"/>
  <c r="H534" i="10"/>
  <c r="H535" i="10"/>
  <c r="H536" i="10"/>
  <c r="H537" i="10"/>
  <c r="H538" i="10"/>
  <c r="H539" i="10"/>
  <c r="H540" i="10"/>
  <c r="H541" i="10"/>
  <c r="H542" i="10"/>
  <c r="H543" i="10"/>
  <c r="H544" i="10"/>
  <c r="H545" i="10"/>
  <c r="H546" i="10"/>
  <c r="H547" i="10"/>
  <c r="H548" i="10"/>
  <c r="H549" i="10"/>
  <c r="H550" i="10"/>
  <c r="H551" i="10"/>
  <c r="H552" i="10"/>
  <c r="H553" i="10"/>
  <c r="H554" i="10"/>
  <c r="H555" i="10"/>
  <c r="H556" i="10"/>
  <c r="H557" i="10"/>
  <c r="H558" i="10"/>
  <c r="H559" i="10"/>
  <c r="H560" i="10"/>
  <c r="H561" i="10"/>
  <c r="H562" i="10"/>
  <c r="H563" i="10"/>
  <c r="H564" i="10"/>
  <c r="H565" i="10"/>
  <c r="H566" i="10"/>
  <c r="H567" i="10"/>
  <c r="H568" i="10"/>
  <c r="H569" i="10"/>
  <c r="H570" i="10"/>
  <c r="H571" i="10"/>
  <c r="H572" i="10"/>
  <c r="H573" i="10"/>
  <c r="H574" i="10"/>
  <c r="H575" i="10"/>
  <c r="H576" i="10"/>
  <c r="H577" i="10"/>
  <c r="H578" i="10"/>
  <c r="H579" i="10"/>
  <c r="H580" i="10"/>
  <c r="H581" i="10"/>
  <c r="H582" i="10"/>
  <c r="H583" i="10"/>
  <c r="H584" i="10"/>
  <c r="H585" i="10"/>
  <c r="H586" i="10"/>
  <c r="H587" i="10"/>
  <c r="H588" i="10"/>
  <c r="H589" i="10"/>
  <c r="H590" i="10"/>
  <c r="H591" i="10"/>
  <c r="H592" i="10"/>
  <c r="H593" i="10"/>
  <c r="H594" i="10"/>
  <c r="H595" i="10"/>
  <c r="H596" i="10"/>
  <c r="H597" i="10"/>
  <c r="H598" i="10"/>
  <c r="H599" i="10"/>
  <c r="H600" i="10"/>
  <c r="H601" i="10"/>
  <c r="H602" i="10"/>
  <c r="H603" i="10"/>
  <c r="H604" i="10"/>
  <c r="H605" i="10"/>
  <c r="H606" i="10"/>
  <c r="H607" i="10"/>
  <c r="H608" i="10"/>
  <c r="H609" i="10"/>
  <c r="H610" i="10"/>
  <c r="H611" i="10"/>
  <c r="H612" i="10"/>
  <c r="H613" i="10"/>
  <c r="H614" i="10"/>
  <c r="H615" i="10"/>
  <c r="H616" i="10"/>
  <c r="H617" i="10"/>
  <c r="H618" i="10"/>
  <c r="H619" i="10"/>
  <c r="H620" i="10"/>
  <c r="H621" i="10"/>
  <c r="H622" i="10"/>
  <c r="H623" i="10"/>
  <c r="H624" i="10"/>
  <c r="H625" i="10"/>
  <c r="H626" i="10"/>
  <c r="H627" i="10"/>
  <c r="H628" i="10"/>
  <c r="H629" i="10"/>
  <c r="H630" i="10"/>
  <c r="H631" i="10"/>
  <c r="H632" i="10"/>
  <c r="H633" i="10"/>
  <c r="H634" i="10"/>
  <c r="H635" i="10"/>
  <c r="H636" i="10"/>
  <c r="H637" i="10"/>
  <c r="H638" i="10"/>
  <c r="H639" i="10"/>
  <c r="H640" i="10"/>
  <c r="H641" i="10"/>
  <c r="H642" i="10"/>
  <c r="H643" i="10"/>
  <c r="H644" i="10"/>
  <c r="H645" i="10"/>
  <c r="H646" i="10"/>
  <c r="H647" i="10"/>
  <c r="H648" i="10"/>
  <c r="H649" i="10"/>
  <c r="H650" i="10"/>
  <c r="H651" i="10"/>
  <c r="H652" i="10"/>
  <c r="H653" i="10"/>
  <c r="H654" i="10"/>
  <c r="H655" i="10"/>
  <c r="H656" i="10"/>
  <c r="H657" i="10"/>
  <c r="H658" i="10"/>
  <c r="H659" i="10"/>
  <c r="H660" i="10"/>
  <c r="H661" i="10"/>
  <c r="H662" i="10"/>
  <c r="H663" i="10"/>
  <c r="H664" i="10"/>
  <c r="H665" i="10"/>
  <c r="H666" i="10"/>
  <c r="H667" i="10"/>
  <c r="H668" i="10"/>
  <c r="H669" i="10"/>
  <c r="H670" i="10"/>
  <c r="H671" i="10"/>
  <c r="H672" i="10"/>
  <c r="H673" i="10"/>
  <c r="H674" i="10"/>
  <c r="H675" i="10"/>
  <c r="H676" i="10"/>
  <c r="H677" i="10"/>
  <c r="H678" i="10"/>
  <c r="H679" i="10"/>
  <c r="H680" i="10"/>
  <c r="H681" i="10"/>
  <c r="H682" i="10"/>
  <c r="H683" i="10"/>
  <c r="H684" i="10"/>
  <c r="H685" i="10"/>
  <c r="H686" i="10"/>
  <c r="H687" i="10"/>
  <c r="H688" i="10"/>
  <c r="H689" i="10"/>
  <c r="H690" i="10"/>
  <c r="H691" i="10"/>
  <c r="H692" i="10"/>
  <c r="H693" i="10"/>
  <c r="H694" i="10"/>
  <c r="H695" i="10"/>
  <c r="H696" i="10"/>
  <c r="H697" i="10"/>
  <c r="H698" i="10"/>
  <c r="H699" i="10"/>
  <c r="H700" i="10"/>
  <c r="H701" i="10"/>
  <c r="H702" i="10"/>
  <c r="H703" i="10"/>
  <c r="H704" i="10"/>
  <c r="H705" i="10"/>
  <c r="H706" i="10"/>
  <c r="H707" i="10"/>
  <c r="H708" i="10"/>
  <c r="H709" i="10"/>
  <c r="H710" i="10"/>
  <c r="H711" i="10"/>
  <c r="H712" i="10"/>
  <c r="H713" i="10"/>
  <c r="H714" i="10"/>
  <c r="H715" i="10"/>
  <c r="H716" i="10"/>
  <c r="H717" i="10"/>
  <c r="H718" i="10"/>
  <c r="H719" i="10"/>
  <c r="H720" i="10"/>
  <c r="H721" i="10"/>
  <c r="H722" i="10"/>
  <c r="H723" i="10"/>
  <c r="H724" i="10"/>
  <c r="H725" i="10"/>
  <c r="H726" i="10"/>
  <c r="H727" i="10"/>
  <c r="H728" i="10"/>
  <c r="H729" i="10"/>
  <c r="H730" i="10"/>
  <c r="H731" i="10"/>
  <c r="H732" i="10"/>
  <c r="H733" i="10"/>
  <c r="H734" i="10"/>
  <c r="H735" i="10"/>
  <c r="H736" i="10"/>
  <c r="H737" i="10"/>
  <c r="H738" i="10"/>
  <c r="H739" i="10"/>
  <c r="H740" i="10"/>
  <c r="H741" i="10"/>
  <c r="H742" i="10"/>
  <c r="H743" i="10"/>
  <c r="H744" i="10"/>
  <c r="H745" i="10"/>
  <c r="H746" i="10"/>
  <c r="H747" i="10"/>
  <c r="H748" i="10"/>
  <c r="H749" i="10"/>
  <c r="H750" i="10"/>
  <c r="H751" i="10"/>
  <c r="H752" i="10"/>
  <c r="H753" i="10"/>
  <c r="H754" i="10"/>
  <c r="H755" i="10"/>
  <c r="H756" i="10"/>
  <c r="H757" i="10"/>
  <c r="H758" i="10"/>
  <c r="H759" i="10"/>
  <c r="H760" i="10"/>
  <c r="H761" i="10"/>
  <c r="H762" i="10"/>
  <c r="H763" i="10"/>
  <c r="H764" i="10"/>
  <c r="H765" i="10"/>
  <c r="H766" i="10"/>
  <c r="H767" i="10"/>
  <c r="H768" i="10"/>
  <c r="H769" i="10"/>
  <c r="H770" i="10"/>
  <c r="H771" i="10"/>
  <c r="H772" i="10"/>
  <c r="H773" i="10"/>
  <c r="H774" i="10"/>
  <c r="H775" i="10"/>
  <c r="H776" i="10"/>
  <c r="H777" i="10"/>
  <c r="H778" i="10"/>
  <c r="H779" i="10"/>
  <c r="H780" i="10"/>
  <c r="H781" i="10"/>
  <c r="H782" i="10"/>
  <c r="H783" i="10"/>
  <c r="H784" i="10"/>
  <c r="H785" i="10"/>
  <c r="H786" i="10"/>
  <c r="H787" i="10"/>
  <c r="H788" i="10"/>
  <c r="H789" i="10"/>
  <c r="H790" i="10"/>
  <c r="H791" i="10"/>
  <c r="H792" i="10"/>
  <c r="H793" i="10"/>
  <c r="H794" i="10"/>
  <c r="H795" i="10"/>
  <c r="H796" i="10"/>
  <c r="H797" i="10"/>
  <c r="H798" i="10"/>
  <c r="H799" i="10"/>
  <c r="H800" i="10"/>
  <c r="H801" i="10"/>
  <c r="H802" i="10"/>
  <c r="H803" i="10"/>
  <c r="H804" i="10"/>
  <c r="H805" i="10"/>
  <c r="H806" i="10"/>
  <c r="H807" i="10"/>
  <c r="H808" i="10"/>
  <c r="H809" i="10"/>
  <c r="H810" i="10"/>
  <c r="H811" i="10"/>
  <c r="H812" i="10"/>
  <c r="H813" i="10"/>
  <c r="H814" i="10"/>
  <c r="H815" i="10"/>
  <c r="H816" i="10"/>
  <c r="H817" i="10"/>
  <c r="H818" i="10"/>
  <c r="H819" i="10"/>
  <c r="H820" i="10"/>
  <c r="H821" i="10"/>
  <c r="H822" i="10"/>
  <c r="H823" i="10"/>
  <c r="H824" i="10"/>
  <c r="H825" i="10"/>
  <c r="H826" i="10"/>
  <c r="H827" i="10"/>
  <c r="H828" i="10"/>
  <c r="H829" i="10"/>
  <c r="H830" i="10"/>
  <c r="H831" i="10"/>
  <c r="H832" i="10"/>
  <c r="H833" i="10"/>
  <c r="H834" i="10"/>
  <c r="H835" i="10"/>
  <c r="H836" i="10"/>
  <c r="H837" i="10"/>
  <c r="H838" i="10"/>
  <c r="H839" i="10"/>
  <c r="H840" i="10"/>
  <c r="H841" i="10"/>
  <c r="H842" i="10"/>
  <c r="H843" i="10"/>
  <c r="H844" i="10"/>
  <c r="H845" i="10"/>
  <c r="H846" i="10"/>
  <c r="H847" i="10"/>
  <c r="H848" i="10"/>
  <c r="H849" i="10"/>
  <c r="H850" i="10"/>
  <c r="H851" i="10"/>
  <c r="H852" i="10"/>
  <c r="H853" i="10"/>
  <c r="H854" i="10"/>
  <c r="H855" i="10"/>
  <c r="H856" i="10"/>
  <c r="H857" i="10"/>
  <c r="H858" i="10"/>
  <c r="H859" i="10"/>
  <c r="H860" i="10"/>
  <c r="H861" i="10"/>
  <c r="H862" i="10"/>
  <c r="H863" i="10"/>
  <c r="H864" i="10"/>
  <c r="H865" i="10"/>
  <c r="H866" i="10"/>
  <c r="H867" i="10"/>
  <c r="H868" i="10"/>
  <c r="H869" i="10"/>
  <c r="H870" i="10"/>
  <c r="H871" i="10"/>
  <c r="H872" i="10"/>
  <c r="H873" i="10"/>
  <c r="H874" i="10"/>
  <c r="H875" i="10"/>
  <c r="H876" i="10"/>
  <c r="H877" i="10"/>
  <c r="H878" i="10"/>
  <c r="H879" i="10"/>
  <c r="H880" i="10"/>
  <c r="H881" i="10"/>
  <c r="H882" i="10"/>
  <c r="H883" i="10"/>
  <c r="H884" i="10"/>
  <c r="H885" i="10"/>
  <c r="H886" i="10"/>
  <c r="H887" i="10"/>
  <c r="H888" i="10"/>
  <c r="H889" i="10"/>
  <c r="H890" i="10"/>
  <c r="H891" i="10"/>
  <c r="H892" i="10"/>
  <c r="H893" i="10"/>
  <c r="H894" i="10"/>
  <c r="H895" i="10"/>
  <c r="H896" i="10"/>
  <c r="H897" i="10"/>
  <c r="H898" i="10"/>
  <c r="H899" i="10"/>
  <c r="H900" i="10"/>
  <c r="H901" i="10"/>
  <c r="H902" i="10"/>
  <c r="H903" i="10"/>
  <c r="H904" i="10"/>
  <c r="H905" i="10"/>
  <c r="H906" i="10"/>
  <c r="H907" i="10"/>
  <c r="H908" i="10"/>
  <c r="H909" i="10"/>
  <c r="H910" i="10"/>
  <c r="H911" i="10"/>
  <c r="H912" i="10"/>
  <c r="H913" i="10"/>
  <c r="H914" i="10"/>
  <c r="H915" i="10"/>
  <c r="H916" i="10"/>
  <c r="H917" i="10"/>
  <c r="H918" i="10"/>
  <c r="H919" i="10"/>
  <c r="H920" i="10"/>
  <c r="H921" i="10"/>
  <c r="H922" i="10"/>
  <c r="H923" i="10"/>
  <c r="H924" i="10"/>
  <c r="H925" i="10"/>
  <c r="H926" i="10"/>
  <c r="H927" i="10"/>
  <c r="H928" i="10"/>
  <c r="H929" i="10"/>
  <c r="H930" i="10"/>
  <c r="H931" i="10"/>
  <c r="H932" i="10"/>
  <c r="H933" i="10"/>
  <c r="H934" i="10"/>
  <c r="H935" i="10"/>
  <c r="H936" i="10"/>
  <c r="H937" i="10"/>
  <c r="H938" i="10"/>
  <c r="H939" i="10"/>
  <c r="H940" i="10"/>
  <c r="H941" i="10"/>
  <c r="H942" i="10"/>
  <c r="H943" i="10"/>
  <c r="H944" i="10"/>
  <c r="H945" i="10"/>
  <c r="H946" i="10"/>
  <c r="H947" i="10"/>
  <c r="H948" i="10"/>
  <c r="H949" i="10"/>
  <c r="H950" i="10"/>
  <c r="H951" i="10"/>
  <c r="H952" i="10"/>
  <c r="H953" i="10"/>
  <c r="H954" i="10"/>
  <c r="H955" i="10"/>
  <c r="H956" i="10"/>
  <c r="H957" i="10"/>
  <c r="H958" i="10"/>
  <c r="H959" i="10"/>
  <c r="H960" i="10"/>
  <c r="H961" i="10"/>
  <c r="H962" i="10"/>
  <c r="H963" i="10"/>
  <c r="H964" i="10"/>
  <c r="H965" i="10"/>
  <c r="H966" i="10"/>
  <c r="H967" i="10"/>
  <c r="H968" i="10"/>
  <c r="H969" i="10"/>
  <c r="H970" i="10"/>
  <c r="H971" i="10"/>
  <c r="H972" i="10"/>
  <c r="H973" i="10"/>
  <c r="H974" i="10"/>
  <c r="H975" i="10"/>
  <c r="H976" i="10"/>
  <c r="H977" i="10"/>
  <c r="H978" i="10"/>
  <c r="H979" i="10"/>
  <c r="H980" i="10"/>
  <c r="H981" i="10"/>
  <c r="H982" i="10"/>
  <c r="H983" i="10"/>
  <c r="H984" i="10"/>
  <c r="H985" i="10"/>
  <c r="H986" i="10"/>
  <c r="H987" i="10"/>
  <c r="H988" i="10"/>
  <c r="H989" i="10"/>
  <c r="H990" i="10"/>
  <c r="H991" i="10"/>
  <c r="H992" i="10"/>
  <c r="H993" i="10"/>
  <c r="H994" i="10"/>
  <c r="H995" i="10"/>
  <c r="H996" i="10"/>
  <c r="H997" i="10"/>
  <c r="H998" i="10"/>
  <c r="H999" i="10"/>
  <c r="H1000" i="10"/>
  <c r="H1001" i="10"/>
  <c r="H1002" i="10"/>
  <c r="H1003" i="10"/>
  <c r="H1004" i="10"/>
  <c r="H1005" i="10"/>
  <c r="H1006" i="10"/>
  <c r="H1007" i="10"/>
  <c r="H1008" i="10"/>
  <c r="H1009" i="10"/>
  <c r="H1010" i="10"/>
  <c r="H1011" i="10"/>
  <c r="H1012" i="10"/>
  <c r="H1013" i="10"/>
  <c r="H1014" i="10"/>
  <c r="H1015" i="10"/>
  <c r="H1016" i="10"/>
  <c r="H1017" i="10"/>
  <c r="H1018" i="10"/>
  <c r="H1019" i="10"/>
  <c r="H1020" i="10"/>
  <c r="H1021" i="10"/>
  <c r="H1022" i="10"/>
  <c r="H1023" i="10"/>
  <c r="H1024" i="10"/>
  <c r="H1025" i="10"/>
  <c r="H1026" i="10"/>
  <c r="H1027" i="10"/>
  <c r="H1028" i="10"/>
  <c r="H1029" i="10"/>
  <c r="H1030" i="10"/>
  <c r="H1031" i="10"/>
  <c r="H1032" i="10"/>
  <c r="H1033" i="10"/>
  <c r="H1034" i="10"/>
  <c r="H1035" i="10"/>
  <c r="H1036" i="10"/>
  <c r="H1037" i="10"/>
  <c r="H1038" i="10"/>
  <c r="H1039" i="10"/>
  <c r="H1040" i="10"/>
  <c r="H1041" i="10"/>
  <c r="H1042" i="10"/>
  <c r="H1043" i="10"/>
  <c r="H1044" i="10"/>
  <c r="H1045" i="10"/>
  <c r="H1046" i="10"/>
  <c r="H1047" i="10"/>
  <c r="H1048" i="10"/>
  <c r="H1049" i="10"/>
  <c r="H1050" i="10"/>
  <c r="H1051" i="10"/>
  <c r="H1052" i="10"/>
  <c r="H1053" i="10"/>
  <c r="H1054" i="10"/>
  <c r="H1055" i="10"/>
  <c r="H1056" i="10"/>
  <c r="H1057" i="10"/>
  <c r="H1058" i="10"/>
  <c r="H1059" i="10"/>
  <c r="H1060" i="10"/>
  <c r="H1061" i="10"/>
  <c r="H1062" i="10"/>
  <c r="H1063" i="10"/>
  <c r="H1064" i="10"/>
  <c r="H1065" i="10"/>
  <c r="H1066" i="10"/>
  <c r="H1067" i="10"/>
  <c r="H1068" i="10"/>
  <c r="H1069" i="10"/>
  <c r="H1070" i="10"/>
  <c r="H1071" i="10"/>
  <c r="H1072" i="10"/>
  <c r="H1073" i="10"/>
  <c r="H1074" i="10"/>
  <c r="H1075" i="10"/>
  <c r="H1076" i="10"/>
  <c r="H1077" i="10"/>
  <c r="H1078" i="10"/>
  <c r="H1079" i="10"/>
  <c r="H1080" i="10"/>
  <c r="H1081" i="10"/>
  <c r="H1082" i="10"/>
  <c r="H1083" i="10"/>
  <c r="H1084" i="10"/>
  <c r="H1085" i="10"/>
  <c r="H1086" i="10"/>
  <c r="H1087" i="10"/>
  <c r="H1088" i="10"/>
  <c r="H1089" i="10"/>
  <c r="H1090" i="10"/>
  <c r="H1091" i="10"/>
  <c r="H1092" i="10"/>
  <c r="H1093" i="10"/>
  <c r="H1094" i="10"/>
  <c r="H1095" i="10"/>
  <c r="H1096" i="10"/>
  <c r="H1097" i="10"/>
  <c r="H1098" i="10"/>
  <c r="H1099" i="10"/>
  <c r="H1100" i="10"/>
  <c r="H1101" i="10"/>
  <c r="H1102" i="10"/>
  <c r="H1103" i="10"/>
  <c r="H1104" i="10"/>
  <c r="H1105" i="10"/>
  <c r="H1106" i="10"/>
  <c r="H1107" i="10"/>
  <c r="H1108" i="10"/>
  <c r="H1109" i="10"/>
  <c r="H1110" i="10"/>
  <c r="H1111" i="10"/>
  <c r="H1112" i="10"/>
  <c r="H1113" i="10"/>
  <c r="H1114" i="10"/>
  <c r="H1115" i="10"/>
  <c r="H1116" i="10"/>
  <c r="H1117" i="10"/>
  <c r="H1118" i="10"/>
  <c r="H1119" i="10"/>
  <c r="H1120" i="10"/>
  <c r="H1121" i="10"/>
  <c r="H1122" i="10"/>
  <c r="H1123" i="10"/>
  <c r="H1124" i="10"/>
  <c r="H1125" i="10"/>
  <c r="H1126" i="10"/>
  <c r="H1127" i="10"/>
  <c r="H1128" i="10"/>
  <c r="H1129" i="10"/>
  <c r="H1130" i="10"/>
  <c r="H1131" i="10"/>
  <c r="H1132" i="10"/>
  <c r="H1133" i="10"/>
  <c r="H1134" i="10"/>
  <c r="H1135" i="10"/>
  <c r="H1136" i="10"/>
  <c r="H1137" i="10"/>
  <c r="H1138" i="10"/>
  <c r="H1139" i="10"/>
  <c r="H1140" i="10"/>
  <c r="H1141" i="10"/>
  <c r="H1142" i="10"/>
  <c r="H1143" i="10"/>
  <c r="H1144" i="10"/>
  <c r="H1145" i="10"/>
  <c r="H1146" i="10"/>
  <c r="H1147" i="10"/>
  <c r="H1148" i="10"/>
  <c r="H1149" i="10"/>
  <c r="H1150" i="10"/>
  <c r="H1151" i="10"/>
  <c r="H1152" i="10"/>
  <c r="H1153" i="10"/>
  <c r="H1154" i="10"/>
  <c r="H1155" i="10"/>
  <c r="H1156" i="10"/>
  <c r="H1157" i="10"/>
  <c r="H1158" i="10"/>
  <c r="H1159" i="10"/>
  <c r="H1160" i="10"/>
  <c r="H1161" i="10"/>
  <c r="H1162" i="10"/>
  <c r="H1163" i="10"/>
  <c r="H1164" i="10"/>
  <c r="H1165" i="10"/>
  <c r="H1166" i="10"/>
  <c r="H1167" i="10"/>
  <c r="H1168" i="10"/>
  <c r="H1169" i="10"/>
  <c r="H1170" i="10"/>
  <c r="H1171" i="10"/>
  <c r="H1172" i="10"/>
  <c r="H1173" i="10"/>
  <c r="H1174" i="10"/>
  <c r="H1175" i="10"/>
  <c r="H1176" i="10"/>
  <c r="H1177" i="10"/>
  <c r="H1178" i="10"/>
  <c r="H1179" i="10"/>
  <c r="H1180" i="10"/>
  <c r="H1181" i="10"/>
  <c r="H1182" i="10"/>
  <c r="H1183" i="10"/>
  <c r="H1184" i="10"/>
  <c r="H1185" i="10"/>
  <c r="H1186" i="10"/>
  <c r="H1187" i="10"/>
  <c r="H1188" i="10"/>
  <c r="H1189" i="10"/>
  <c r="H1190" i="10"/>
  <c r="H1191" i="10"/>
  <c r="H1192" i="10"/>
  <c r="H1193" i="10"/>
  <c r="H1194" i="10"/>
  <c r="H1195" i="10"/>
  <c r="H1196" i="10"/>
  <c r="H1197" i="10"/>
  <c r="H1198" i="10"/>
  <c r="H1199" i="10"/>
  <c r="H1200" i="10"/>
  <c r="H1201" i="10"/>
  <c r="H1202" i="10"/>
  <c r="H1203" i="10"/>
  <c r="H1204" i="10"/>
  <c r="H1205" i="10"/>
  <c r="H1206" i="10"/>
  <c r="H1207" i="10"/>
  <c r="H1208" i="10"/>
  <c r="H1209" i="10"/>
  <c r="H1210" i="10"/>
  <c r="H1211" i="10"/>
  <c r="H1212" i="10"/>
  <c r="H1213" i="10"/>
  <c r="H1214" i="10"/>
  <c r="H1215" i="10"/>
  <c r="H1216" i="10"/>
  <c r="H1217" i="10"/>
  <c r="H1218" i="10"/>
  <c r="H3" i="10"/>
  <c r="F1218" i="10"/>
  <c r="G1218" i="10" s="1"/>
  <c r="F1217" i="10"/>
  <c r="G1217" i="10" s="1"/>
  <c r="F1216" i="10"/>
  <c r="G1216" i="10" s="1"/>
  <c r="F1215" i="10"/>
  <c r="G1215" i="10" s="1"/>
  <c r="F1214" i="10"/>
  <c r="G1214" i="10" s="1"/>
  <c r="F1213" i="10"/>
  <c r="G1213" i="10" s="1"/>
  <c r="F1212" i="10"/>
  <c r="G1212" i="10" s="1"/>
  <c r="F1211" i="10"/>
  <c r="G1211" i="10" s="1"/>
  <c r="F1210" i="10"/>
  <c r="G1210" i="10" s="1"/>
  <c r="F1209" i="10"/>
  <c r="G1209" i="10" s="1"/>
  <c r="F1208" i="10"/>
  <c r="G1208" i="10" s="1"/>
  <c r="F1207" i="10"/>
  <c r="G1207" i="10" s="1"/>
  <c r="F1206" i="10"/>
  <c r="G1206" i="10" s="1"/>
  <c r="F1205" i="10"/>
  <c r="G1205" i="10" s="1"/>
  <c r="F1204" i="10"/>
  <c r="G1204" i="10" s="1"/>
  <c r="F1203" i="10"/>
  <c r="G1203" i="10" s="1"/>
  <c r="F1202" i="10"/>
  <c r="G1202" i="10" s="1"/>
  <c r="F1201" i="10"/>
  <c r="G1201" i="10" s="1"/>
  <c r="F1200" i="10"/>
  <c r="G1200" i="10" s="1"/>
  <c r="F1199" i="10"/>
  <c r="G1199" i="10" s="1"/>
  <c r="F1198" i="10"/>
  <c r="G1198" i="10" s="1"/>
  <c r="F1197" i="10"/>
  <c r="G1197" i="10" s="1"/>
  <c r="F1196" i="10"/>
  <c r="G1196" i="10" s="1"/>
  <c r="F1195" i="10"/>
  <c r="G1195" i="10" s="1"/>
  <c r="F1194" i="10"/>
  <c r="G1194" i="10" s="1"/>
  <c r="F1193" i="10"/>
  <c r="G1193" i="10" s="1"/>
  <c r="F1192" i="10"/>
  <c r="G1192" i="10" s="1"/>
  <c r="F1191" i="10"/>
  <c r="G1191" i="10" s="1"/>
  <c r="F1190" i="10"/>
  <c r="G1190" i="10" s="1"/>
  <c r="F1189" i="10"/>
  <c r="G1189" i="10" s="1"/>
  <c r="F1188" i="10"/>
  <c r="G1188" i="10" s="1"/>
  <c r="F1187" i="10"/>
  <c r="G1187" i="10" s="1"/>
  <c r="F1186" i="10"/>
  <c r="G1186" i="10" s="1"/>
  <c r="F1185" i="10"/>
  <c r="G1185" i="10" s="1"/>
  <c r="F1184" i="10"/>
  <c r="G1184" i="10" s="1"/>
  <c r="F1183" i="10"/>
  <c r="G1183" i="10" s="1"/>
  <c r="F1182" i="10"/>
  <c r="G1182" i="10" s="1"/>
  <c r="F1181" i="10"/>
  <c r="G1181" i="10" s="1"/>
  <c r="F1180" i="10"/>
  <c r="G1180" i="10" s="1"/>
  <c r="F1179" i="10"/>
  <c r="G1179" i="10" s="1"/>
  <c r="F1178" i="10"/>
  <c r="G1178" i="10" s="1"/>
  <c r="F1177" i="10"/>
  <c r="G1177" i="10" s="1"/>
  <c r="F1176" i="10"/>
  <c r="G1176" i="10" s="1"/>
  <c r="F1175" i="10"/>
  <c r="G1175" i="10" s="1"/>
  <c r="F1174" i="10"/>
  <c r="G1174" i="10" s="1"/>
  <c r="F1173" i="10"/>
  <c r="G1173" i="10" s="1"/>
  <c r="F1172" i="10"/>
  <c r="G1172" i="10" s="1"/>
  <c r="F1171" i="10"/>
  <c r="G1171" i="10" s="1"/>
  <c r="F1170" i="10"/>
  <c r="G1170" i="10" s="1"/>
  <c r="F1169" i="10"/>
  <c r="G1169" i="10" s="1"/>
  <c r="F1168" i="10"/>
  <c r="G1168" i="10" s="1"/>
  <c r="F1167" i="10"/>
  <c r="G1167" i="10" s="1"/>
  <c r="F1166" i="10"/>
  <c r="G1166" i="10" s="1"/>
  <c r="F1165" i="10"/>
  <c r="G1165" i="10" s="1"/>
  <c r="F1164" i="10"/>
  <c r="G1164" i="10" s="1"/>
  <c r="F1163" i="10"/>
  <c r="G1163" i="10" s="1"/>
  <c r="F1162" i="10"/>
  <c r="G1162" i="10" s="1"/>
  <c r="F1161" i="10"/>
  <c r="G1161" i="10" s="1"/>
  <c r="F1160" i="10"/>
  <c r="G1160" i="10" s="1"/>
  <c r="F1159" i="10"/>
  <c r="G1159" i="10" s="1"/>
  <c r="F1158" i="10"/>
  <c r="G1158" i="10" s="1"/>
  <c r="F1157" i="10"/>
  <c r="G1157" i="10" s="1"/>
  <c r="F1156" i="10"/>
  <c r="G1156" i="10" s="1"/>
  <c r="F1155" i="10"/>
  <c r="G1155" i="10" s="1"/>
  <c r="F1154" i="10"/>
  <c r="G1154" i="10" s="1"/>
  <c r="F1153" i="10"/>
  <c r="G1153" i="10" s="1"/>
  <c r="F1152" i="10"/>
  <c r="G1152" i="10" s="1"/>
  <c r="F1151" i="10"/>
  <c r="G1151" i="10" s="1"/>
  <c r="F1150" i="10"/>
  <c r="G1150" i="10" s="1"/>
  <c r="F1149" i="10"/>
  <c r="G1149" i="10" s="1"/>
  <c r="F1148" i="10"/>
  <c r="G1148" i="10" s="1"/>
  <c r="F1147" i="10"/>
  <c r="G1147" i="10" s="1"/>
  <c r="F1146" i="10"/>
  <c r="G1146" i="10" s="1"/>
  <c r="F1145" i="10"/>
  <c r="G1145" i="10" s="1"/>
  <c r="F1144" i="10"/>
  <c r="G1144" i="10" s="1"/>
  <c r="F1143" i="10"/>
  <c r="G1143" i="10" s="1"/>
  <c r="F1142" i="10"/>
  <c r="G1142" i="10" s="1"/>
  <c r="F1141" i="10"/>
  <c r="G1141" i="10" s="1"/>
  <c r="F1140" i="10"/>
  <c r="G1140" i="10" s="1"/>
  <c r="F1139" i="10"/>
  <c r="G1139" i="10" s="1"/>
  <c r="F1138" i="10"/>
  <c r="G1138" i="10" s="1"/>
  <c r="F1137" i="10"/>
  <c r="G1137" i="10" s="1"/>
  <c r="F1136" i="10"/>
  <c r="G1136" i="10" s="1"/>
  <c r="F1135" i="10"/>
  <c r="G1135" i="10" s="1"/>
  <c r="F1134" i="10"/>
  <c r="G1134" i="10" s="1"/>
  <c r="F1133" i="10"/>
  <c r="G1133" i="10" s="1"/>
  <c r="F1132" i="10"/>
  <c r="G1132" i="10" s="1"/>
  <c r="F1131" i="10"/>
  <c r="G1131" i="10" s="1"/>
  <c r="F1130" i="10"/>
  <c r="G1130" i="10" s="1"/>
  <c r="F1129" i="10"/>
  <c r="G1129" i="10" s="1"/>
  <c r="F1128" i="10"/>
  <c r="G1128" i="10" s="1"/>
  <c r="F1127" i="10"/>
  <c r="G1127" i="10" s="1"/>
  <c r="F1126" i="10"/>
  <c r="G1126" i="10" s="1"/>
  <c r="F1125" i="10"/>
  <c r="G1125" i="10" s="1"/>
  <c r="F1124" i="10"/>
  <c r="G1124" i="10" s="1"/>
  <c r="F1123" i="10"/>
  <c r="G1123" i="10" s="1"/>
  <c r="F1122" i="10"/>
  <c r="G1122" i="10" s="1"/>
  <c r="F1121" i="10"/>
  <c r="G1121" i="10" s="1"/>
  <c r="F1120" i="10"/>
  <c r="G1120" i="10" s="1"/>
  <c r="F1119" i="10"/>
  <c r="G1119" i="10" s="1"/>
  <c r="F1118" i="10"/>
  <c r="G1118" i="10" s="1"/>
  <c r="F1117" i="10"/>
  <c r="G1117" i="10" s="1"/>
  <c r="F1116" i="10"/>
  <c r="G1116" i="10" s="1"/>
  <c r="F1115" i="10"/>
  <c r="G1115" i="10" s="1"/>
  <c r="F1114" i="10"/>
  <c r="G1114" i="10" s="1"/>
  <c r="F1113" i="10"/>
  <c r="G1113" i="10" s="1"/>
  <c r="F1112" i="10"/>
  <c r="G1112" i="10" s="1"/>
  <c r="F1111" i="10"/>
  <c r="G1111" i="10" s="1"/>
  <c r="F1110" i="10"/>
  <c r="G1110" i="10" s="1"/>
  <c r="F1109" i="10"/>
  <c r="G1109" i="10" s="1"/>
  <c r="F1108" i="10"/>
  <c r="G1108" i="10" s="1"/>
  <c r="F1107" i="10"/>
  <c r="G1107" i="10" s="1"/>
  <c r="F1106" i="10"/>
  <c r="G1106" i="10" s="1"/>
  <c r="F1105" i="10"/>
  <c r="G1105" i="10" s="1"/>
  <c r="F1104" i="10"/>
  <c r="G1104" i="10" s="1"/>
  <c r="F1103" i="10"/>
  <c r="G1103" i="10" s="1"/>
  <c r="F1102" i="10"/>
  <c r="G1102" i="10" s="1"/>
  <c r="F1101" i="10"/>
  <c r="G1101" i="10" s="1"/>
  <c r="F1100" i="10"/>
  <c r="G1100" i="10" s="1"/>
  <c r="F1099" i="10"/>
  <c r="G1099" i="10" s="1"/>
  <c r="F1098" i="10"/>
  <c r="G1098" i="10" s="1"/>
  <c r="F1097" i="10"/>
  <c r="G1097" i="10" s="1"/>
  <c r="F1096" i="10"/>
  <c r="G1096" i="10" s="1"/>
  <c r="F1095" i="10"/>
  <c r="G1095" i="10" s="1"/>
  <c r="F1094" i="10"/>
  <c r="G1094" i="10" s="1"/>
  <c r="F1093" i="10"/>
  <c r="G1093" i="10" s="1"/>
  <c r="F1092" i="10"/>
  <c r="G1092" i="10" s="1"/>
  <c r="F1091" i="10"/>
  <c r="G1091" i="10" s="1"/>
  <c r="F1090" i="10"/>
  <c r="G1090" i="10" s="1"/>
  <c r="F1089" i="10"/>
  <c r="G1089" i="10" s="1"/>
  <c r="F1088" i="10"/>
  <c r="G1088" i="10" s="1"/>
  <c r="F1087" i="10"/>
  <c r="G1087" i="10" s="1"/>
  <c r="F1086" i="10"/>
  <c r="G1086" i="10" s="1"/>
  <c r="F1085" i="10"/>
  <c r="G1085" i="10" s="1"/>
  <c r="F1084" i="10"/>
  <c r="G1084" i="10" s="1"/>
  <c r="F1083" i="10"/>
  <c r="G1083" i="10" s="1"/>
  <c r="F1082" i="10"/>
  <c r="G1082" i="10" s="1"/>
  <c r="F1081" i="10"/>
  <c r="G1081" i="10" s="1"/>
  <c r="F1080" i="10"/>
  <c r="G1080" i="10" s="1"/>
  <c r="F1079" i="10"/>
  <c r="G1079" i="10" s="1"/>
  <c r="F1078" i="10"/>
  <c r="G1078" i="10" s="1"/>
  <c r="F1077" i="10"/>
  <c r="G1077" i="10" s="1"/>
  <c r="F1076" i="10"/>
  <c r="G1076" i="10" s="1"/>
  <c r="F1075" i="10"/>
  <c r="G1075" i="10" s="1"/>
  <c r="F1074" i="10"/>
  <c r="G1074" i="10" s="1"/>
  <c r="F1073" i="10"/>
  <c r="G1073" i="10" s="1"/>
  <c r="F1072" i="10"/>
  <c r="G1072" i="10" s="1"/>
  <c r="F1071" i="10"/>
  <c r="G1071" i="10" s="1"/>
  <c r="F1070" i="10"/>
  <c r="G1070" i="10" s="1"/>
  <c r="F1069" i="10"/>
  <c r="G1069" i="10" s="1"/>
  <c r="F1068" i="10"/>
  <c r="G1068" i="10" s="1"/>
  <c r="F1067" i="10"/>
  <c r="G1067" i="10" s="1"/>
  <c r="F1066" i="10"/>
  <c r="G1066" i="10" s="1"/>
  <c r="F1065" i="10"/>
  <c r="G1065" i="10" s="1"/>
  <c r="F1064" i="10"/>
  <c r="G1064" i="10" s="1"/>
  <c r="F1063" i="10"/>
  <c r="G1063" i="10" s="1"/>
  <c r="F1062" i="10"/>
  <c r="G1062" i="10" s="1"/>
  <c r="F1061" i="10"/>
  <c r="G1061" i="10" s="1"/>
  <c r="F1060" i="10"/>
  <c r="G1060" i="10" s="1"/>
  <c r="F1059" i="10"/>
  <c r="G1059" i="10" s="1"/>
  <c r="F1058" i="10"/>
  <c r="G1058" i="10" s="1"/>
  <c r="F1057" i="10"/>
  <c r="G1057" i="10" s="1"/>
  <c r="F1056" i="10"/>
  <c r="G1056" i="10" s="1"/>
  <c r="F1055" i="10"/>
  <c r="G1055" i="10" s="1"/>
  <c r="F1054" i="10"/>
  <c r="G1054" i="10" s="1"/>
  <c r="F1053" i="10"/>
  <c r="G1053" i="10" s="1"/>
  <c r="F1052" i="10"/>
  <c r="G1052" i="10" s="1"/>
  <c r="F1051" i="10"/>
  <c r="G1051" i="10" s="1"/>
  <c r="F1050" i="10"/>
  <c r="G1050" i="10" s="1"/>
  <c r="F1049" i="10"/>
  <c r="G1049" i="10" s="1"/>
  <c r="F1048" i="10"/>
  <c r="G1048" i="10" s="1"/>
  <c r="F1047" i="10"/>
  <c r="G1047" i="10" s="1"/>
  <c r="F1046" i="10"/>
  <c r="G1046" i="10" s="1"/>
  <c r="F1045" i="10"/>
  <c r="G1045" i="10" s="1"/>
  <c r="F1044" i="10"/>
  <c r="G1044" i="10" s="1"/>
  <c r="F1043" i="10"/>
  <c r="G1043" i="10" s="1"/>
  <c r="F1042" i="10"/>
  <c r="G1042" i="10" s="1"/>
  <c r="F1041" i="10"/>
  <c r="G1041" i="10" s="1"/>
  <c r="F1040" i="10"/>
  <c r="G1040" i="10" s="1"/>
  <c r="F1039" i="10"/>
  <c r="G1039" i="10" s="1"/>
  <c r="F1038" i="10"/>
  <c r="G1038" i="10" s="1"/>
  <c r="F1037" i="10"/>
  <c r="G1037" i="10" s="1"/>
  <c r="F1036" i="10"/>
  <c r="G1036" i="10" s="1"/>
  <c r="F1035" i="10"/>
  <c r="G1035" i="10" s="1"/>
  <c r="F1034" i="10"/>
  <c r="G1034" i="10" s="1"/>
  <c r="F1033" i="10"/>
  <c r="G1033" i="10" s="1"/>
  <c r="F1032" i="10"/>
  <c r="G1032" i="10" s="1"/>
  <c r="F1031" i="10"/>
  <c r="G1031" i="10" s="1"/>
  <c r="F1030" i="10"/>
  <c r="G1030" i="10" s="1"/>
  <c r="F1029" i="10"/>
  <c r="G1029" i="10" s="1"/>
  <c r="F1028" i="10"/>
  <c r="G1028" i="10" s="1"/>
  <c r="F1027" i="10"/>
  <c r="G1027" i="10" s="1"/>
  <c r="F1026" i="10"/>
  <c r="G1026" i="10" s="1"/>
  <c r="F1025" i="10"/>
  <c r="G1025" i="10" s="1"/>
  <c r="F1024" i="10"/>
  <c r="G1024" i="10" s="1"/>
  <c r="F1023" i="10"/>
  <c r="G1023" i="10" s="1"/>
  <c r="F1022" i="10"/>
  <c r="G1022" i="10" s="1"/>
  <c r="F1021" i="10"/>
  <c r="G1021" i="10" s="1"/>
  <c r="F1020" i="10"/>
  <c r="G1020" i="10" s="1"/>
  <c r="F1019" i="10"/>
  <c r="G1019" i="10" s="1"/>
  <c r="F1018" i="10"/>
  <c r="G1018" i="10" s="1"/>
  <c r="F1017" i="10"/>
  <c r="G1017" i="10" s="1"/>
  <c r="F1016" i="10"/>
  <c r="G1016" i="10" s="1"/>
  <c r="F1015" i="10"/>
  <c r="G1015" i="10" s="1"/>
  <c r="F1014" i="10"/>
  <c r="G1014" i="10" s="1"/>
  <c r="F1013" i="10"/>
  <c r="G1013" i="10" s="1"/>
  <c r="F1012" i="10"/>
  <c r="G1012" i="10" s="1"/>
  <c r="F1011" i="10"/>
  <c r="G1011" i="10" s="1"/>
  <c r="F1010" i="10"/>
  <c r="G1010" i="10" s="1"/>
  <c r="F1009" i="10"/>
  <c r="G1009" i="10" s="1"/>
  <c r="F1008" i="10"/>
  <c r="G1008" i="10" s="1"/>
  <c r="F1007" i="10"/>
  <c r="G1007" i="10" s="1"/>
  <c r="F1006" i="10"/>
  <c r="G1006" i="10" s="1"/>
  <c r="F1005" i="10"/>
  <c r="G1005" i="10" s="1"/>
  <c r="F1004" i="10"/>
  <c r="G1004" i="10" s="1"/>
  <c r="F1003" i="10"/>
  <c r="G1003" i="10" s="1"/>
  <c r="F1002" i="10"/>
  <c r="G1002" i="10" s="1"/>
  <c r="F1001" i="10"/>
  <c r="G1001" i="10" s="1"/>
  <c r="F1000" i="10"/>
  <c r="G1000" i="10" s="1"/>
  <c r="F999" i="10"/>
  <c r="G999" i="10" s="1"/>
  <c r="F998" i="10"/>
  <c r="G998" i="10" s="1"/>
  <c r="F997" i="10"/>
  <c r="G997" i="10" s="1"/>
  <c r="F996" i="10"/>
  <c r="G996" i="10" s="1"/>
  <c r="F995" i="10"/>
  <c r="G995" i="10" s="1"/>
  <c r="F994" i="10"/>
  <c r="G994" i="10" s="1"/>
  <c r="F993" i="10"/>
  <c r="G993" i="10" s="1"/>
  <c r="F992" i="10"/>
  <c r="G992" i="10" s="1"/>
  <c r="F991" i="10"/>
  <c r="G991" i="10" s="1"/>
  <c r="F990" i="10"/>
  <c r="G990" i="10" s="1"/>
  <c r="F989" i="10"/>
  <c r="G989" i="10" s="1"/>
  <c r="F988" i="10"/>
  <c r="G988" i="10" s="1"/>
  <c r="F987" i="10"/>
  <c r="G987" i="10" s="1"/>
  <c r="F986" i="10"/>
  <c r="G986" i="10" s="1"/>
  <c r="F985" i="10"/>
  <c r="G985" i="10" s="1"/>
  <c r="F984" i="10"/>
  <c r="G984" i="10" s="1"/>
  <c r="F983" i="10"/>
  <c r="G983" i="10" s="1"/>
  <c r="F982" i="10"/>
  <c r="G982" i="10" s="1"/>
  <c r="F981" i="10"/>
  <c r="G981" i="10" s="1"/>
  <c r="F980" i="10"/>
  <c r="G980" i="10" s="1"/>
  <c r="F979" i="10"/>
  <c r="G979" i="10" s="1"/>
  <c r="F978" i="10"/>
  <c r="G978" i="10" s="1"/>
  <c r="F977" i="10"/>
  <c r="G977" i="10" s="1"/>
  <c r="F976" i="10"/>
  <c r="G976" i="10" s="1"/>
  <c r="F975" i="10"/>
  <c r="G975" i="10" s="1"/>
  <c r="F974" i="10"/>
  <c r="G974" i="10" s="1"/>
  <c r="F973" i="10"/>
  <c r="G973" i="10" s="1"/>
  <c r="F972" i="10"/>
  <c r="G972" i="10" s="1"/>
  <c r="F971" i="10"/>
  <c r="G971" i="10" s="1"/>
  <c r="F970" i="10"/>
  <c r="G970" i="10" s="1"/>
  <c r="F969" i="10"/>
  <c r="G969" i="10" s="1"/>
  <c r="F968" i="10"/>
  <c r="G968" i="10" s="1"/>
  <c r="F967" i="10"/>
  <c r="G967" i="10" s="1"/>
  <c r="F966" i="10"/>
  <c r="G966" i="10" s="1"/>
  <c r="F965" i="10"/>
  <c r="G965" i="10" s="1"/>
  <c r="F964" i="10"/>
  <c r="G964" i="10" s="1"/>
  <c r="F963" i="10"/>
  <c r="G963" i="10" s="1"/>
  <c r="F962" i="10"/>
  <c r="G962" i="10" s="1"/>
  <c r="F961" i="10"/>
  <c r="G961" i="10" s="1"/>
  <c r="F960" i="10"/>
  <c r="G960" i="10" s="1"/>
  <c r="F959" i="10"/>
  <c r="G959" i="10" s="1"/>
  <c r="F958" i="10"/>
  <c r="G958" i="10" s="1"/>
  <c r="F957" i="10"/>
  <c r="G957" i="10" s="1"/>
  <c r="F956" i="10"/>
  <c r="G956" i="10" s="1"/>
  <c r="F955" i="10"/>
  <c r="G955" i="10" s="1"/>
  <c r="F954" i="10"/>
  <c r="G954" i="10" s="1"/>
  <c r="F953" i="10"/>
  <c r="G953" i="10" s="1"/>
  <c r="F952" i="10"/>
  <c r="G952" i="10" s="1"/>
  <c r="F951" i="10"/>
  <c r="G951" i="10" s="1"/>
  <c r="F950" i="10"/>
  <c r="G950" i="10" s="1"/>
  <c r="F949" i="10"/>
  <c r="G949" i="10" s="1"/>
  <c r="F948" i="10"/>
  <c r="G948" i="10" s="1"/>
  <c r="F947" i="10"/>
  <c r="G947" i="10" s="1"/>
  <c r="F946" i="10"/>
  <c r="G946" i="10" s="1"/>
  <c r="F945" i="10"/>
  <c r="G945" i="10" s="1"/>
  <c r="F944" i="10"/>
  <c r="G944" i="10" s="1"/>
  <c r="F943" i="10"/>
  <c r="G943" i="10" s="1"/>
  <c r="F942" i="10"/>
  <c r="G942" i="10" s="1"/>
  <c r="F941" i="10"/>
  <c r="G941" i="10" s="1"/>
  <c r="F940" i="10"/>
  <c r="G940" i="10" s="1"/>
  <c r="F939" i="10"/>
  <c r="G939" i="10" s="1"/>
  <c r="F938" i="10"/>
  <c r="G938" i="10" s="1"/>
  <c r="F937" i="10"/>
  <c r="G937" i="10" s="1"/>
  <c r="F936" i="10"/>
  <c r="G936" i="10" s="1"/>
  <c r="F935" i="10"/>
  <c r="G935" i="10" s="1"/>
  <c r="F934" i="10"/>
  <c r="G934" i="10" s="1"/>
  <c r="F933" i="10"/>
  <c r="G933" i="10" s="1"/>
  <c r="F932" i="10"/>
  <c r="G932" i="10" s="1"/>
  <c r="F931" i="10"/>
  <c r="G931" i="10" s="1"/>
  <c r="F930" i="10"/>
  <c r="G930" i="10" s="1"/>
  <c r="F929" i="10"/>
  <c r="G929" i="10" s="1"/>
  <c r="F928" i="10"/>
  <c r="G928" i="10" s="1"/>
  <c r="F927" i="10"/>
  <c r="G927" i="10" s="1"/>
  <c r="F926" i="10"/>
  <c r="G926" i="10" s="1"/>
  <c r="F925" i="10"/>
  <c r="G925" i="10" s="1"/>
  <c r="F924" i="10"/>
  <c r="G924" i="10" s="1"/>
  <c r="F923" i="10"/>
  <c r="G923" i="10" s="1"/>
  <c r="F922" i="10"/>
  <c r="G922" i="10" s="1"/>
  <c r="F921" i="10"/>
  <c r="G921" i="10" s="1"/>
  <c r="F920" i="10"/>
  <c r="G920" i="10" s="1"/>
  <c r="F919" i="10"/>
  <c r="G919" i="10" s="1"/>
  <c r="F918" i="10"/>
  <c r="G918" i="10" s="1"/>
  <c r="F917" i="10"/>
  <c r="G917" i="10" s="1"/>
  <c r="F916" i="10"/>
  <c r="G916" i="10" s="1"/>
  <c r="F915" i="10"/>
  <c r="G915" i="10" s="1"/>
  <c r="F914" i="10"/>
  <c r="G914" i="10" s="1"/>
  <c r="F913" i="10"/>
  <c r="G913" i="10" s="1"/>
  <c r="F912" i="10"/>
  <c r="G912" i="10" s="1"/>
  <c r="F911" i="10"/>
  <c r="G911" i="10" s="1"/>
  <c r="F910" i="10"/>
  <c r="G910" i="10" s="1"/>
  <c r="F909" i="10"/>
  <c r="G909" i="10" s="1"/>
  <c r="F908" i="10"/>
  <c r="G908" i="10" s="1"/>
  <c r="F907" i="10"/>
  <c r="G907" i="10" s="1"/>
  <c r="F906" i="10"/>
  <c r="G906" i="10" s="1"/>
  <c r="F905" i="10"/>
  <c r="G905" i="10" s="1"/>
  <c r="F904" i="10"/>
  <c r="G904" i="10" s="1"/>
  <c r="F903" i="10"/>
  <c r="G903" i="10" s="1"/>
  <c r="F902" i="10"/>
  <c r="G902" i="10" s="1"/>
  <c r="F901" i="10"/>
  <c r="G901" i="10" s="1"/>
  <c r="F900" i="10"/>
  <c r="G900" i="10" s="1"/>
  <c r="F899" i="10"/>
  <c r="G899" i="10" s="1"/>
  <c r="F898" i="10"/>
  <c r="G898" i="10" s="1"/>
  <c r="F897" i="10"/>
  <c r="G897" i="10" s="1"/>
  <c r="F896" i="10"/>
  <c r="G896" i="10" s="1"/>
  <c r="F895" i="10"/>
  <c r="G895" i="10" s="1"/>
  <c r="F894" i="10"/>
  <c r="G894" i="10" s="1"/>
  <c r="F893" i="10"/>
  <c r="G893" i="10" s="1"/>
  <c r="F892" i="10"/>
  <c r="G892" i="10" s="1"/>
  <c r="F891" i="10"/>
  <c r="G891" i="10" s="1"/>
  <c r="F890" i="10"/>
  <c r="G890" i="10" s="1"/>
  <c r="F889" i="10"/>
  <c r="G889" i="10" s="1"/>
  <c r="F888" i="10"/>
  <c r="G888" i="10" s="1"/>
  <c r="F887" i="10"/>
  <c r="G887" i="10" s="1"/>
  <c r="F886" i="10"/>
  <c r="G886" i="10" s="1"/>
  <c r="F885" i="10"/>
  <c r="G885" i="10" s="1"/>
  <c r="F884" i="10"/>
  <c r="G884" i="10" s="1"/>
  <c r="F883" i="10"/>
  <c r="G883" i="10" s="1"/>
  <c r="F882" i="10"/>
  <c r="G882" i="10" s="1"/>
  <c r="F881" i="10"/>
  <c r="G881" i="10" s="1"/>
  <c r="F880" i="10"/>
  <c r="G880" i="10" s="1"/>
  <c r="F879" i="10"/>
  <c r="G879" i="10" s="1"/>
  <c r="F878" i="10"/>
  <c r="G878" i="10" s="1"/>
  <c r="F877" i="10"/>
  <c r="G877" i="10" s="1"/>
  <c r="F876" i="10"/>
  <c r="G876" i="10" s="1"/>
  <c r="F875" i="10"/>
  <c r="G875" i="10" s="1"/>
  <c r="F874" i="10"/>
  <c r="G874" i="10" s="1"/>
  <c r="F873" i="10"/>
  <c r="G873" i="10" s="1"/>
  <c r="F872" i="10"/>
  <c r="G872" i="10" s="1"/>
  <c r="F871" i="10"/>
  <c r="G871" i="10" s="1"/>
  <c r="F870" i="10"/>
  <c r="G870" i="10" s="1"/>
  <c r="F869" i="10"/>
  <c r="G869" i="10" s="1"/>
  <c r="F868" i="10"/>
  <c r="G868" i="10" s="1"/>
  <c r="F867" i="10"/>
  <c r="G867" i="10" s="1"/>
  <c r="F866" i="10"/>
  <c r="G866" i="10" s="1"/>
  <c r="F865" i="10"/>
  <c r="G865" i="10" s="1"/>
  <c r="F864" i="10"/>
  <c r="G864" i="10" s="1"/>
  <c r="F863" i="10"/>
  <c r="G863" i="10" s="1"/>
  <c r="F862" i="10"/>
  <c r="G862" i="10" s="1"/>
  <c r="F861" i="10"/>
  <c r="G861" i="10" s="1"/>
  <c r="F860" i="10"/>
  <c r="G860" i="10" s="1"/>
  <c r="F859" i="10"/>
  <c r="G859" i="10" s="1"/>
  <c r="F858" i="10"/>
  <c r="G858" i="10" s="1"/>
  <c r="F857" i="10"/>
  <c r="G857" i="10" s="1"/>
  <c r="F856" i="10"/>
  <c r="G856" i="10" s="1"/>
  <c r="F855" i="10"/>
  <c r="G855" i="10" s="1"/>
  <c r="F854" i="10"/>
  <c r="G854" i="10" s="1"/>
  <c r="F853" i="10"/>
  <c r="G853" i="10" s="1"/>
  <c r="F852" i="10"/>
  <c r="G852" i="10" s="1"/>
  <c r="F851" i="10"/>
  <c r="G851" i="10" s="1"/>
  <c r="F850" i="10"/>
  <c r="G850" i="10" s="1"/>
  <c r="F849" i="10"/>
  <c r="G849" i="10" s="1"/>
  <c r="F848" i="10"/>
  <c r="G848" i="10" s="1"/>
  <c r="F847" i="10"/>
  <c r="G847" i="10" s="1"/>
  <c r="F846" i="10"/>
  <c r="G846" i="10" s="1"/>
  <c r="F845" i="10"/>
  <c r="G845" i="10" s="1"/>
  <c r="F844" i="10"/>
  <c r="G844" i="10" s="1"/>
  <c r="F843" i="10"/>
  <c r="G843" i="10" s="1"/>
  <c r="F842" i="10"/>
  <c r="G842" i="10" s="1"/>
  <c r="F841" i="10"/>
  <c r="G841" i="10" s="1"/>
  <c r="F840" i="10"/>
  <c r="G840" i="10" s="1"/>
  <c r="F839" i="10"/>
  <c r="G839" i="10" s="1"/>
  <c r="F838" i="10"/>
  <c r="G838" i="10" s="1"/>
  <c r="F837" i="10"/>
  <c r="G837" i="10" s="1"/>
  <c r="F836" i="10"/>
  <c r="G836" i="10" s="1"/>
  <c r="F835" i="10"/>
  <c r="G835" i="10" s="1"/>
  <c r="F834" i="10"/>
  <c r="G834" i="10" s="1"/>
  <c r="F833" i="10"/>
  <c r="G833" i="10" s="1"/>
  <c r="F832" i="10"/>
  <c r="G832" i="10" s="1"/>
  <c r="F831" i="10"/>
  <c r="G831" i="10" s="1"/>
  <c r="F830" i="10"/>
  <c r="G830" i="10" s="1"/>
  <c r="F829" i="10"/>
  <c r="G829" i="10" s="1"/>
  <c r="F828" i="10"/>
  <c r="G828" i="10" s="1"/>
  <c r="F827" i="10"/>
  <c r="G827" i="10" s="1"/>
  <c r="F826" i="10"/>
  <c r="G826" i="10" s="1"/>
  <c r="F825" i="10"/>
  <c r="G825" i="10" s="1"/>
  <c r="F824" i="10"/>
  <c r="G824" i="10" s="1"/>
  <c r="F823" i="10"/>
  <c r="G823" i="10" s="1"/>
  <c r="F822" i="10"/>
  <c r="G822" i="10" s="1"/>
  <c r="F821" i="10"/>
  <c r="G821" i="10" s="1"/>
  <c r="F820" i="10"/>
  <c r="G820" i="10" s="1"/>
  <c r="F819" i="10"/>
  <c r="G819" i="10" s="1"/>
  <c r="F818" i="10"/>
  <c r="G818" i="10" s="1"/>
  <c r="F817" i="10"/>
  <c r="G817" i="10" s="1"/>
  <c r="F816" i="10"/>
  <c r="G816" i="10" s="1"/>
  <c r="F815" i="10"/>
  <c r="G815" i="10" s="1"/>
  <c r="F814" i="10"/>
  <c r="G814" i="10" s="1"/>
  <c r="F813" i="10"/>
  <c r="G813" i="10" s="1"/>
  <c r="F812" i="10"/>
  <c r="G812" i="10" s="1"/>
  <c r="F811" i="10"/>
  <c r="G811" i="10" s="1"/>
  <c r="F810" i="10"/>
  <c r="G810" i="10" s="1"/>
  <c r="F809" i="10"/>
  <c r="G809" i="10" s="1"/>
  <c r="F808" i="10"/>
  <c r="G808" i="10" s="1"/>
  <c r="F807" i="10"/>
  <c r="G807" i="10" s="1"/>
  <c r="F806" i="10"/>
  <c r="G806" i="10" s="1"/>
  <c r="F805" i="10"/>
  <c r="G805" i="10" s="1"/>
  <c r="F804" i="10"/>
  <c r="G804" i="10" s="1"/>
  <c r="F803" i="10"/>
  <c r="G803" i="10" s="1"/>
  <c r="F802" i="10"/>
  <c r="G802" i="10" s="1"/>
  <c r="F801" i="10"/>
  <c r="G801" i="10" s="1"/>
  <c r="F800" i="10"/>
  <c r="G800" i="10" s="1"/>
  <c r="F799" i="10"/>
  <c r="G799" i="10" s="1"/>
  <c r="F798" i="10"/>
  <c r="G798" i="10" s="1"/>
  <c r="F797" i="10"/>
  <c r="G797" i="10" s="1"/>
  <c r="F796" i="10"/>
  <c r="G796" i="10" s="1"/>
  <c r="F795" i="10"/>
  <c r="G795" i="10" s="1"/>
  <c r="F794" i="10"/>
  <c r="G794" i="10" s="1"/>
  <c r="F793" i="10"/>
  <c r="G793" i="10" s="1"/>
  <c r="F792" i="10"/>
  <c r="G792" i="10" s="1"/>
  <c r="F791" i="10"/>
  <c r="G791" i="10" s="1"/>
  <c r="F790" i="10"/>
  <c r="G790" i="10" s="1"/>
  <c r="F789" i="10"/>
  <c r="G789" i="10" s="1"/>
  <c r="F788" i="10"/>
  <c r="G788" i="10" s="1"/>
  <c r="F787" i="10"/>
  <c r="G787" i="10" s="1"/>
  <c r="F786" i="10"/>
  <c r="G786" i="10" s="1"/>
  <c r="F785" i="10"/>
  <c r="G785" i="10" s="1"/>
  <c r="F784" i="10"/>
  <c r="G784" i="10" s="1"/>
  <c r="F783" i="10"/>
  <c r="G783" i="10" s="1"/>
  <c r="F782" i="10"/>
  <c r="G782" i="10" s="1"/>
  <c r="F781" i="10"/>
  <c r="G781" i="10" s="1"/>
  <c r="F780" i="10"/>
  <c r="G780" i="10" s="1"/>
  <c r="F779" i="10"/>
  <c r="G779" i="10" s="1"/>
  <c r="F778" i="10"/>
  <c r="G778" i="10" s="1"/>
  <c r="F777" i="10"/>
  <c r="G777" i="10" s="1"/>
  <c r="F776" i="10"/>
  <c r="G776" i="10" s="1"/>
  <c r="F775" i="10"/>
  <c r="G775" i="10" s="1"/>
  <c r="F774" i="10"/>
  <c r="G774" i="10" s="1"/>
  <c r="F773" i="10"/>
  <c r="G773" i="10" s="1"/>
  <c r="F772" i="10"/>
  <c r="G772" i="10" s="1"/>
  <c r="F771" i="10"/>
  <c r="G771" i="10" s="1"/>
  <c r="F770" i="10"/>
  <c r="G770" i="10" s="1"/>
  <c r="F769" i="10"/>
  <c r="G769" i="10" s="1"/>
  <c r="F768" i="10"/>
  <c r="G768" i="10" s="1"/>
  <c r="F767" i="10"/>
  <c r="G767" i="10" s="1"/>
  <c r="F766" i="10"/>
  <c r="G766" i="10" s="1"/>
  <c r="F765" i="10"/>
  <c r="G765" i="10" s="1"/>
  <c r="F764" i="10"/>
  <c r="G764" i="10" s="1"/>
  <c r="F763" i="10"/>
  <c r="G763" i="10" s="1"/>
  <c r="F762" i="10"/>
  <c r="G762" i="10" s="1"/>
  <c r="F761" i="10"/>
  <c r="G761" i="10" s="1"/>
  <c r="F760" i="10"/>
  <c r="G760" i="10" s="1"/>
  <c r="F759" i="10"/>
  <c r="G759" i="10" s="1"/>
  <c r="F758" i="10"/>
  <c r="G758" i="10" s="1"/>
  <c r="F757" i="10"/>
  <c r="G757" i="10" s="1"/>
  <c r="F756" i="10"/>
  <c r="G756" i="10" s="1"/>
  <c r="F755" i="10"/>
  <c r="G755" i="10" s="1"/>
  <c r="F754" i="10"/>
  <c r="G754" i="10" s="1"/>
  <c r="F753" i="10"/>
  <c r="G753" i="10" s="1"/>
  <c r="F752" i="10"/>
  <c r="G752" i="10" s="1"/>
  <c r="F751" i="10"/>
  <c r="G751" i="10" s="1"/>
  <c r="F750" i="10"/>
  <c r="G750" i="10" s="1"/>
  <c r="F749" i="10"/>
  <c r="G749" i="10" s="1"/>
  <c r="F748" i="10"/>
  <c r="G748" i="10" s="1"/>
  <c r="F747" i="10"/>
  <c r="G747" i="10" s="1"/>
  <c r="F746" i="10"/>
  <c r="G746" i="10" s="1"/>
  <c r="F745" i="10"/>
  <c r="G745" i="10" s="1"/>
  <c r="F744" i="10"/>
  <c r="G744" i="10" s="1"/>
  <c r="F743" i="10"/>
  <c r="G743" i="10" s="1"/>
  <c r="F742" i="10"/>
  <c r="G742" i="10" s="1"/>
  <c r="F741" i="10"/>
  <c r="G741" i="10" s="1"/>
  <c r="F740" i="10"/>
  <c r="G740" i="10" s="1"/>
  <c r="F739" i="10"/>
  <c r="G739" i="10" s="1"/>
  <c r="F738" i="10"/>
  <c r="G738" i="10" s="1"/>
  <c r="F737" i="10"/>
  <c r="G737" i="10" s="1"/>
  <c r="F736" i="10"/>
  <c r="G736" i="10" s="1"/>
  <c r="F735" i="10"/>
  <c r="G735" i="10" s="1"/>
  <c r="F734" i="10"/>
  <c r="G734" i="10" s="1"/>
  <c r="F733" i="10"/>
  <c r="G733" i="10" s="1"/>
  <c r="F732" i="10"/>
  <c r="G732" i="10" s="1"/>
  <c r="F731" i="10"/>
  <c r="G731" i="10" s="1"/>
  <c r="F730" i="10"/>
  <c r="G730" i="10" s="1"/>
  <c r="F729" i="10"/>
  <c r="G729" i="10" s="1"/>
  <c r="F728" i="10"/>
  <c r="G728" i="10" s="1"/>
  <c r="F727" i="10"/>
  <c r="G727" i="10" s="1"/>
  <c r="F726" i="10"/>
  <c r="G726" i="10" s="1"/>
  <c r="F725" i="10"/>
  <c r="G725" i="10" s="1"/>
  <c r="F724" i="10"/>
  <c r="G724" i="10" s="1"/>
  <c r="F723" i="10"/>
  <c r="G723" i="10" s="1"/>
  <c r="F722" i="10"/>
  <c r="G722" i="10" s="1"/>
  <c r="F721" i="10"/>
  <c r="G721" i="10" s="1"/>
  <c r="F720" i="10"/>
  <c r="G720" i="10" s="1"/>
  <c r="F719" i="10"/>
  <c r="G719" i="10" s="1"/>
  <c r="F718" i="10"/>
  <c r="G718" i="10" s="1"/>
  <c r="F717" i="10"/>
  <c r="G717" i="10" s="1"/>
  <c r="F716" i="10"/>
  <c r="G716" i="10" s="1"/>
  <c r="F715" i="10"/>
  <c r="G715" i="10" s="1"/>
  <c r="F714" i="10"/>
  <c r="G714" i="10" s="1"/>
  <c r="F713" i="10"/>
  <c r="G713" i="10" s="1"/>
  <c r="F712" i="10"/>
  <c r="G712" i="10" s="1"/>
  <c r="F711" i="10"/>
  <c r="G711" i="10" s="1"/>
  <c r="F710" i="10"/>
  <c r="G710" i="10" s="1"/>
  <c r="F709" i="10"/>
  <c r="G709" i="10" s="1"/>
  <c r="F708" i="10"/>
  <c r="G708" i="10" s="1"/>
  <c r="F707" i="10"/>
  <c r="G707" i="10" s="1"/>
  <c r="F706" i="10"/>
  <c r="G706" i="10" s="1"/>
  <c r="F705" i="10"/>
  <c r="G705" i="10" s="1"/>
  <c r="F704" i="10"/>
  <c r="G704" i="10" s="1"/>
  <c r="F703" i="10"/>
  <c r="G703" i="10" s="1"/>
  <c r="F702" i="10"/>
  <c r="G702" i="10" s="1"/>
  <c r="F701" i="10"/>
  <c r="G701" i="10" s="1"/>
  <c r="F700" i="10"/>
  <c r="G700" i="10" s="1"/>
  <c r="F699" i="10"/>
  <c r="G699" i="10" s="1"/>
  <c r="F698" i="10"/>
  <c r="G698" i="10" s="1"/>
  <c r="F697" i="10"/>
  <c r="G697" i="10" s="1"/>
  <c r="F696" i="10"/>
  <c r="G696" i="10" s="1"/>
  <c r="F695" i="10"/>
  <c r="G695" i="10" s="1"/>
  <c r="F694" i="10"/>
  <c r="G694" i="10" s="1"/>
  <c r="F693" i="10"/>
  <c r="G693" i="10" s="1"/>
  <c r="F692" i="10"/>
  <c r="G692" i="10" s="1"/>
  <c r="F691" i="10"/>
  <c r="G691" i="10" s="1"/>
  <c r="F690" i="10"/>
  <c r="G690" i="10" s="1"/>
  <c r="F689" i="10"/>
  <c r="G689" i="10" s="1"/>
  <c r="F688" i="10"/>
  <c r="G688" i="10" s="1"/>
  <c r="F687" i="10"/>
  <c r="G687" i="10" s="1"/>
  <c r="F686" i="10"/>
  <c r="G686" i="10" s="1"/>
  <c r="F685" i="10"/>
  <c r="G685" i="10" s="1"/>
  <c r="F684" i="10"/>
  <c r="G684" i="10" s="1"/>
  <c r="F683" i="10"/>
  <c r="G683" i="10" s="1"/>
  <c r="F682" i="10"/>
  <c r="G682" i="10" s="1"/>
  <c r="F681" i="10"/>
  <c r="G681" i="10" s="1"/>
  <c r="F680" i="10"/>
  <c r="G680" i="10" s="1"/>
  <c r="F679" i="10"/>
  <c r="G679" i="10" s="1"/>
  <c r="F678" i="10"/>
  <c r="G678" i="10" s="1"/>
  <c r="F677" i="10"/>
  <c r="G677" i="10" s="1"/>
  <c r="F676" i="10"/>
  <c r="G676" i="10" s="1"/>
  <c r="F675" i="10"/>
  <c r="G675" i="10" s="1"/>
  <c r="F674" i="10"/>
  <c r="G674" i="10" s="1"/>
  <c r="F673" i="10"/>
  <c r="G673" i="10" s="1"/>
  <c r="F672" i="10"/>
  <c r="G672" i="10" s="1"/>
  <c r="F671" i="10"/>
  <c r="G671" i="10" s="1"/>
  <c r="F670" i="10"/>
  <c r="G670" i="10" s="1"/>
  <c r="F669" i="10"/>
  <c r="G669" i="10" s="1"/>
  <c r="F668" i="10"/>
  <c r="G668" i="10" s="1"/>
  <c r="F667" i="10"/>
  <c r="G667" i="10" s="1"/>
  <c r="F666" i="10"/>
  <c r="G666" i="10" s="1"/>
  <c r="F665" i="10"/>
  <c r="G665" i="10" s="1"/>
  <c r="F664" i="10"/>
  <c r="G664" i="10" s="1"/>
  <c r="F663" i="10"/>
  <c r="G663" i="10" s="1"/>
  <c r="F662" i="10"/>
  <c r="G662" i="10" s="1"/>
  <c r="F661" i="10"/>
  <c r="G661" i="10" s="1"/>
  <c r="F660" i="10"/>
  <c r="G660" i="10" s="1"/>
  <c r="F659" i="10"/>
  <c r="G659" i="10" s="1"/>
  <c r="F658" i="10"/>
  <c r="G658" i="10" s="1"/>
  <c r="F657" i="10"/>
  <c r="G657" i="10" s="1"/>
  <c r="F656" i="10"/>
  <c r="G656" i="10" s="1"/>
  <c r="F655" i="10"/>
  <c r="G655" i="10" s="1"/>
  <c r="F654" i="10"/>
  <c r="G654" i="10" s="1"/>
  <c r="F653" i="10"/>
  <c r="G653" i="10" s="1"/>
  <c r="F652" i="10"/>
  <c r="G652" i="10" s="1"/>
  <c r="F651" i="10"/>
  <c r="G651" i="10" s="1"/>
  <c r="F650" i="10"/>
  <c r="G650" i="10" s="1"/>
  <c r="F649" i="10"/>
  <c r="G649" i="10" s="1"/>
  <c r="F648" i="10"/>
  <c r="G648" i="10" s="1"/>
  <c r="F647" i="10"/>
  <c r="G647" i="10" s="1"/>
  <c r="F646" i="10"/>
  <c r="G646" i="10" s="1"/>
  <c r="F645" i="10"/>
  <c r="G645" i="10" s="1"/>
  <c r="F644" i="10"/>
  <c r="G644" i="10" s="1"/>
  <c r="F643" i="10"/>
  <c r="G643" i="10" s="1"/>
  <c r="F642" i="10"/>
  <c r="G642" i="10" s="1"/>
  <c r="F641" i="10"/>
  <c r="G641" i="10" s="1"/>
  <c r="F640" i="10"/>
  <c r="G640" i="10" s="1"/>
  <c r="F639" i="10"/>
  <c r="G639" i="10" s="1"/>
  <c r="F638" i="10"/>
  <c r="G638" i="10" s="1"/>
  <c r="F637" i="10"/>
  <c r="G637" i="10" s="1"/>
  <c r="F636" i="10"/>
  <c r="G636" i="10" s="1"/>
  <c r="F635" i="10"/>
  <c r="G635" i="10" s="1"/>
  <c r="F634" i="10"/>
  <c r="G634" i="10" s="1"/>
  <c r="F633" i="10"/>
  <c r="G633" i="10" s="1"/>
  <c r="F632" i="10"/>
  <c r="G632" i="10" s="1"/>
  <c r="F631" i="10"/>
  <c r="G631" i="10" s="1"/>
  <c r="F630" i="10"/>
  <c r="G630" i="10" s="1"/>
  <c r="F629" i="10"/>
  <c r="G629" i="10" s="1"/>
  <c r="F628" i="10"/>
  <c r="G628" i="10" s="1"/>
  <c r="F627" i="10"/>
  <c r="G627" i="10" s="1"/>
  <c r="F626" i="10"/>
  <c r="G626" i="10" s="1"/>
  <c r="F625" i="10"/>
  <c r="G625" i="10" s="1"/>
  <c r="F624" i="10"/>
  <c r="G624" i="10" s="1"/>
  <c r="F623" i="10"/>
  <c r="G623" i="10" s="1"/>
  <c r="F622" i="10"/>
  <c r="G622" i="10" s="1"/>
  <c r="F621" i="10"/>
  <c r="G621" i="10" s="1"/>
  <c r="F620" i="10"/>
  <c r="G620" i="10" s="1"/>
  <c r="F619" i="10"/>
  <c r="G619" i="10" s="1"/>
  <c r="F618" i="10"/>
  <c r="G618" i="10" s="1"/>
  <c r="F617" i="10"/>
  <c r="G617" i="10" s="1"/>
  <c r="F616" i="10"/>
  <c r="G616" i="10" s="1"/>
  <c r="F615" i="10"/>
  <c r="G615" i="10" s="1"/>
  <c r="F614" i="10"/>
  <c r="G614" i="10" s="1"/>
  <c r="F613" i="10"/>
  <c r="G613" i="10" s="1"/>
  <c r="F612" i="10"/>
  <c r="G612" i="10" s="1"/>
  <c r="F611" i="10"/>
  <c r="G611" i="10" s="1"/>
  <c r="F610" i="10"/>
  <c r="G610" i="10" s="1"/>
  <c r="F609" i="10"/>
  <c r="G609" i="10" s="1"/>
  <c r="F608" i="10"/>
  <c r="G608" i="10" s="1"/>
  <c r="F607" i="10"/>
  <c r="G607" i="10" s="1"/>
  <c r="F606" i="10"/>
  <c r="G606" i="10" s="1"/>
  <c r="F605" i="10"/>
  <c r="G605" i="10" s="1"/>
  <c r="F604" i="10"/>
  <c r="G604" i="10" s="1"/>
  <c r="F603" i="10"/>
  <c r="G603" i="10" s="1"/>
  <c r="F602" i="10"/>
  <c r="G602" i="10" s="1"/>
  <c r="F601" i="10"/>
  <c r="G601" i="10" s="1"/>
  <c r="F600" i="10"/>
  <c r="G600" i="10" s="1"/>
  <c r="F599" i="10"/>
  <c r="G599" i="10" s="1"/>
  <c r="F598" i="10"/>
  <c r="G598" i="10" s="1"/>
  <c r="F597" i="10"/>
  <c r="G597" i="10" s="1"/>
  <c r="F596" i="10"/>
  <c r="G596" i="10" s="1"/>
  <c r="F595" i="10"/>
  <c r="G595" i="10" s="1"/>
  <c r="F594" i="10"/>
  <c r="G594" i="10" s="1"/>
  <c r="F593" i="10"/>
  <c r="G593" i="10" s="1"/>
  <c r="F592" i="10"/>
  <c r="G592" i="10" s="1"/>
  <c r="F591" i="10"/>
  <c r="G591" i="10" s="1"/>
  <c r="F590" i="10"/>
  <c r="G590" i="10" s="1"/>
  <c r="F589" i="10"/>
  <c r="G589" i="10" s="1"/>
  <c r="F588" i="10"/>
  <c r="G588" i="10" s="1"/>
  <c r="F587" i="10"/>
  <c r="G587" i="10" s="1"/>
  <c r="F586" i="10"/>
  <c r="G586" i="10" s="1"/>
  <c r="F585" i="10"/>
  <c r="G585" i="10" s="1"/>
  <c r="F584" i="10"/>
  <c r="G584" i="10" s="1"/>
  <c r="F583" i="10"/>
  <c r="G583" i="10" s="1"/>
  <c r="F582" i="10"/>
  <c r="G582" i="10" s="1"/>
  <c r="F581" i="10"/>
  <c r="G581" i="10" s="1"/>
  <c r="F580" i="10"/>
  <c r="G580" i="10" s="1"/>
  <c r="F579" i="10"/>
  <c r="G579" i="10" s="1"/>
  <c r="F578" i="10"/>
  <c r="G578" i="10" s="1"/>
  <c r="F577" i="10"/>
  <c r="G577" i="10" s="1"/>
  <c r="F576" i="10"/>
  <c r="G576" i="10" s="1"/>
  <c r="F575" i="10"/>
  <c r="G575" i="10" s="1"/>
  <c r="F574" i="10"/>
  <c r="G574" i="10" s="1"/>
  <c r="F573" i="10"/>
  <c r="G573" i="10" s="1"/>
  <c r="F572" i="10"/>
  <c r="G572" i="10" s="1"/>
  <c r="F571" i="10"/>
  <c r="G571" i="10" s="1"/>
  <c r="F570" i="10"/>
  <c r="G570" i="10" s="1"/>
  <c r="F569" i="10"/>
  <c r="G569" i="10" s="1"/>
  <c r="F568" i="10"/>
  <c r="G568" i="10" s="1"/>
  <c r="F567" i="10"/>
  <c r="G567" i="10" s="1"/>
  <c r="F566" i="10"/>
  <c r="G566" i="10" s="1"/>
  <c r="F565" i="10"/>
  <c r="G565" i="10" s="1"/>
  <c r="F564" i="10"/>
  <c r="G564" i="10" s="1"/>
  <c r="F563" i="10"/>
  <c r="G563" i="10" s="1"/>
  <c r="F562" i="10"/>
  <c r="G562" i="10" s="1"/>
  <c r="F561" i="10"/>
  <c r="G561" i="10" s="1"/>
  <c r="F560" i="10"/>
  <c r="G560" i="10" s="1"/>
  <c r="F559" i="10"/>
  <c r="G559" i="10" s="1"/>
  <c r="F558" i="10"/>
  <c r="G558" i="10" s="1"/>
  <c r="F557" i="10"/>
  <c r="G557" i="10" s="1"/>
  <c r="F556" i="10"/>
  <c r="G556" i="10" s="1"/>
  <c r="F555" i="10"/>
  <c r="G555" i="10" s="1"/>
  <c r="F554" i="10"/>
  <c r="G554" i="10" s="1"/>
  <c r="F553" i="10"/>
  <c r="G553" i="10" s="1"/>
  <c r="F552" i="10"/>
  <c r="G552" i="10" s="1"/>
  <c r="F551" i="10"/>
  <c r="G551" i="10" s="1"/>
  <c r="F550" i="10"/>
  <c r="G550" i="10" s="1"/>
  <c r="F549" i="10"/>
  <c r="G549" i="10" s="1"/>
  <c r="F548" i="10"/>
  <c r="G548" i="10" s="1"/>
  <c r="F547" i="10"/>
  <c r="G547" i="10" s="1"/>
  <c r="F546" i="10"/>
  <c r="G546" i="10" s="1"/>
  <c r="F545" i="10"/>
  <c r="G545" i="10" s="1"/>
  <c r="F544" i="10"/>
  <c r="G544" i="10" s="1"/>
  <c r="F543" i="10"/>
  <c r="G543" i="10" s="1"/>
  <c r="F542" i="10"/>
  <c r="G542" i="10" s="1"/>
  <c r="F541" i="10"/>
  <c r="G541" i="10" s="1"/>
  <c r="F540" i="10"/>
  <c r="G540" i="10" s="1"/>
  <c r="F539" i="10"/>
  <c r="G539" i="10" s="1"/>
  <c r="F538" i="10"/>
  <c r="G538" i="10" s="1"/>
  <c r="F537" i="10"/>
  <c r="G537" i="10" s="1"/>
  <c r="F536" i="10"/>
  <c r="G536" i="10" s="1"/>
  <c r="F535" i="10"/>
  <c r="G535" i="10" s="1"/>
  <c r="F534" i="10"/>
  <c r="G534" i="10" s="1"/>
  <c r="F533" i="10"/>
  <c r="G533" i="10" s="1"/>
  <c r="F532" i="10"/>
  <c r="G532" i="10" s="1"/>
  <c r="F531" i="10"/>
  <c r="G531" i="10" s="1"/>
  <c r="F530" i="10"/>
  <c r="G530" i="10" s="1"/>
  <c r="F529" i="10"/>
  <c r="G529" i="10" s="1"/>
  <c r="F528" i="10"/>
  <c r="G528" i="10" s="1"/>
  <c r="F527" i="10"/>
  <c r="G527" i="10" s="1"/>
  <c r="F526" i="10"/>
  <c r="G526" i="10" s="1"/>
  <c r="F525" i="10"/>
  <c r="G525" i="10" s="1"/>
  <c r="F524" i="10"/>
  <c r="G524" i="10" s="1"/>
  <c r="F523" i="10"/>
  <c r="G523" i="10" s="1"/>
  <c r="F522" i="10"/>
  <c r="G522" i="10" s="1"/>
  <c r="F521" i="10"/>
  <c r="G521" i="10" s="1"/>
  <c r="F520" i="10"/>
  <c r="G520" i="10" s="1"/>
  <c r="F519" i="10"/>
  <c r="G519" i="10" s="1"/>
  <c r="F518" i="10"/>
  <c r="G518" i="10" s="1"/>
  <c r="F517" i="10"/>
  <c r="G517" i="10" s="1"/>
  <c r="F516" i="10"/>
  <c r="G516" i="10" s="1"/>
  <c r="F515" i="10"/>
  <c r="G515" i="10" s="1"/>
  <c r="F514" i="10"/>
  <c r="G514" i="10" s="1"/>
  <c r="F513" i="10"/>
  <c r="G513" i="10" s="1"/>
  <c r="F512" i="10"/>
  <c r="G512" i="10" s="1"/>
  <c r="F511" i="10"/>
  <c r="G511" i="10" s="1"/>
  <c r="F510" i="10"/>
  <c r="G510" i="10" s="1"/>
  <c r="F509" i="10"/>
  <c r="G509" i="10" s="1"/>
  <c r="F508" i="10"/>
  <c r="G508" i="10" s="1"/>
  <c r="F507" i="10"/>
  <c r="G507" i="10" s="1"/>
  <c r="F506" i="10"/>
  <c r="G506" i="10" s="1"/>
  <c r="F505" i="10"/>
  <c r="G505" i="10" s="1"/>
  <c r="F504" i="10"/>
  <c r="G504" i="10" s="1"/>
  <c r="F503" i="10"/>
  <c r="G503" i="10" s="1"/>
  <c r="F502" i="10"/>
  <c r="G502" i="10" s="1"/>
  <c r="F501" i="10"/>
  <c r="G501" i="10" s="1"/>
  <c r="F500" i="10"/>
  <c r="G500" i="10" s="1"/>
  <c r="F499" i="10"/>
  <c r="G499" i="10" s="1"/>
  <c r="F498" i="10"/>
  <c r="G498" i="10" s="1"/>
  <c r="F497" i="10"/>
  <c r="G497" i="10" s="1"/>
  <c r="F496" i="10"/>
  <c r="G496" i="10" s="1"/>
  <c r="F495" i="10"/>
  <c r="G495" i="10" s="1"/>
  <c r="F494" i="10"/>
  <c r="G494" i="10" s="1"/>
  <c r="F493" i="10"/>
  <c r="G493" i="10" s="1"/>
  <c r="F492" i="10"/>
  <c r="G492" i="10" s="1"/>
  <c r="F491" i="10"/>
  <c r="G491" i="10" s="1"/>
  <c r="F490" i="10"/>
  <c r="G490" i="10" s="1"/>
  <c r="F489" i="10"/>
  <c r="G489" i="10" s="1"/>
  <c r="F488" i="10"/>
  <c r="G488" i="10" s="1"/>
  <c r="F487" i="10"/>
  <c r="G487" i="10" s="1"/>
  <c r="F486" i="10"/>
  <c r="G486" i="10" s="1"/>
  <c r="F485" i="10"/>
  <c r="G485" i="10" s="1"/>
  <c r="F484" i="10"/>
  <c r="G484" i="10" s="1"/>
  <c r="F483" i="10"/>
  <c r="G483" i="10" s="1"/>
  <c r="F482" i="10"/>
  <c r="G482" i="10" s="1"/>
  <c r="F481" i="10"/>
  <c r="G481" i="10" s="1"/>
  <c r="F480" i="10"/>
  <c r="G480" i="10" s="1"/>
  <c r="F479" i="10"/>
  <c r="G479" i="10" s="1"/>
  <c r="F478" i="10"/>
  <c r="G478" i="10" s="1"/>
  <c r="F477" i="10"/>
  <c r="G477" i="10" s="1"/>
  <c r="F476" i="10"/>
  <c r="G476" i="10" s="1"/>
  <c r="F475" i="10"/>
  <c r="G475" i="10" s="1"/>
  <c r="F474" i="10"/>
  <c r="G474" i="10" s="1"/>
  <c r="F473" i="10"/>
  <c r="G473" i="10" s="1"/>
  <c r="F472" i="10"/>
  <c r="G472" i="10" s="1"/>
  <c r="F471" i="10"/>
  <c r="G471" i="10" s="1"/>
  <c r="F470" i="10"/>
  <c r="G470" i="10" s="1"/>
  <c r="F469" i="10"/>
  <c r="G469" i="10" s="1"/>
  <c r="F468" i="10"/>
  <c r="G468" i="10" s="1"/>
  <c r="F467" i="10"/>
  <c r="G467" i="10" s="1"/>
  <c r="F466" i="10"/>
  <c r="G466" i="10" s="1"/>
  <c r="F465" i="10"/>
  <c r="G465" i="10" s="1"/>
  <c r="F464" i="10"/>
  <c r="G464" i="10" s="1"/>
  <c r="F463" i="10"/>
  <c r="G463" i="10" s="1"/>
  <c r="F462" i="10"/>
  <c r="G462" i="10" s="1"/>
  <c r="F461" i="10"/>
  <c r="G461" i="10" s="1"/>
  <c r="F460" i="10"/>
  <c r="G460" i="10" s="1"/>
  <c r="F459" i="10"/>
  <c r="G459" i="10" s="1"/>
  <c r="F458" i="10"/>
  <c r="G458" i="10" s="1"/>
  <c r="F457" i="10"/>
  <c r="G457" i="10" s="1"/>
  <c r="F456" i="10"/>
  <c r="G456" i="10" s="1"/>
  <c r="F455" i="10"/>
  <c r="G455" i="10" s="1"/>
  <c r="F454" i="10"/>
  <c r="G454" i="10" s="1"/>
  <c r="F453" i="10"/>
  <c r="G453" i="10" s="1"/>
  <c r="F452" i="10"/>
  <c r="G452" i="10" s="1"/>
  <c r="F451" i="10"/>
  <c r="G451" i="10" s="1"/>
  <c r="F450" i="10"/>
  <c r="G450" i="10" s="1"/>
  <c r="F449" i="10"/>
  <c r="G449" i="10" s="1"/>
  <c r="F448" i="10"/>
  <c r="G448" i="10" s="1"/>
  <c r="F447" i="10"/>
  <c r="G447" i="10" s="1"/>
  <c r="F446" i="10"/>
  <c r="G446" i="10" s="1"/>
  <c r="F445" i="10"/>
  <c r="G445" i="10" s="1"/>
  <c r="F444" i="10"/>
  <c r="G444" i="10" s="1"/>
  <c r="F443" i="10"/>
  <c r="G443" i="10" s="1"/>
  <c r="F442" i="10"/>
  <c r="G442" i="10" s="1"/>
  <c r="F441" i="10"/>
  <c r="G441" i="10" s="1"/>
  <c r="F440" i="10"/>
  <c r="G440" i="10" s="1"/>
  <c r="F439" i="10"/>
  <c r="G439" i="10" s="1"/>
  <c r="F438" i="10"/>
  <c r="G438" i="10" s="1"/>
  <c r="F437" i="10"/>
  <c r="G437" i="10" s="1"/>
  <c r="F436" i="10"/>
  <c r="G436" i="10" s="1"/>
  <c r="F435" i="10"/>
  <c r="G435" i="10" s="1"/>
  <c r="F434" i="10"/>
  <c r="G434" i="10" s="1"/>
  <c r="F433" i="10"/>
  <c r="G433" i="10" s="1"/>
  <c r="F432" i="10"/>
  <c r="G432" i="10" s="1"/>
  <c r="F431" i="10"/>
  <c r="G431" i="10" s="1"/>
  <c r="F430" i="10"/>
  <c r="G430" i="10" s="1"/>
  <c r="F429" i="10"/>
  <c r="G429" i="10" s="1"/>
  <c r="F428" i="10"/>
  <c r="G428" i="10" s="1"/>
  <c r="F427" i="10"/>
  <c r="G427" i="10" s="1"/>
  <c r="F426" i="10"/>
  <c r="G426" i="10" s="1"/>
  <c r="F425" i="10"/>
  <c r="G425" i="10" s="1"/>
  <c r="F424" i="10"/>
  <c r="G424" i="10" s="1"/>
  <c r="F423" i="10"/>
  <c r="G423" i="10" s="1"/>
  <c r="F422" i="10"/>
  <c r="G422" i="10" s="1"/>
  <c r="F421" i="10"/>
  <c r="G421" i="10" s="1"/>
  <c r="F420" i="10"/>
  <c r="G420" i="10" s="1"/>
  <c r="F419" i="10"/>
  <c r="G419" i="10" s="1"/>
  <c r="F418" i="10"/>
  <c r="G418" i="10" s="1"/>
  <c r="F417" i="10"/>
  <c r="G417" i="10" s="1"/>
  <c r="F416" i="10"/>
  <c r="G416" i="10" s="1"/>
  <c r="F415" i="10"/>
  <c r="G415" i="10" s="1"/>
  <c r="F414" i="10"/>
  <c r="G414" i="10" s="1"/>
  <c r="F413" i="10"/>
  <c r="G413" i="10" s="1"/>
  <c r="F412" i="10"/>
  <c r="G412" i="10" s="1"/>
  <c r="F411" i="10"/>
  <c r="G411" i="10" s="1"/>
  <c r="F410" i="10"/>
  <c r="G410" i="10" s="1"/>
  <c r="F409" i="10"/>
  <c r="G409" i="10" s="1"/>
  <c r="F408" i="10"/>
  <c r="G408" i="10" s="1"/>
  <c r="F407" i="10"/>
  <c r="G407" i="10" s="1"/>
  <c r="F406" i="10"/>
  <c r="G406" i="10" s="1"/>
  <c r="F405" i="10"/>
  <c r="G405" i="10" s="1"/>
  <c r="F404" i="10"/>
  <c r="G404" i="10" s="1"/>
  <c r="F403" i="10"/>
  <c r="G403" i="10" s="1"/>
  <c r="F402" i="10"/>
  <c r="G402" i="10" s="1"/>
  <c r="F401" i="10"/>
  <c r="G401" i="10" s="1"/>
  <c r="F400" i="10"/>
  <c r="G400" i="10" s="1"/>
  <c r="F399" i="10"/>
  <c r="G399" i="10" s="1"/>
  <c r="F398" i="10"/>
  <c r="G398" i="10" s="1"/>
  <c r="F397" i="10"/>
  <c r="G397" i="10" s="1"/>
  <c r="F396" i="10"/>
  <c r="G396" i="10" s="1"/>
  <c r="F395" i="10"/>
  <c r="G395" i="10" s="1"/>
  <c r="F394" i="10"/>
  <c r="G394" i="10" s="1"/>
  <c r="F393" i="10"/>
  <c r="G393" i="10" s="1"/>
  <c r="F392" i="10"/>
  <c r="G392" i="10" s="1"/>
  <c r="F391" i="10"/>
  <c r="G391" i="10" s="1"/>
  <c r="F390" i="10"/>
  <c r="G390" i="10" s="1"/>
  <c r="F389" i="10"/>
  <c r="G389" i="10" s="1"/>
  <c r="F388" i="10"/>
  <c r="G388" i="10" s="1"/>
  <c r="F387" i="10"/>
  <c r="G387" i="10" s="1"/>
  <c r="F386" i="10"/>
  <c r="G386" i="10" s="1"/>
  <c r="F385" i="10"/>
  <c r="G385" i="10" s="1"/>
  <c r="F384" i="10"/>
  <c r="G384" i="10" s="1"/>
  <c r="F383" i="10"/>
  <c r="G383" i="10" s="1"/>
  <c r="F382" i="10"/>
  <c r="G382" i="10" s="1"/>
  <c r="F381" i="10"/>
  <c r="G381" i="10" s="1"/>
  <c r="F380" i="10"/>
  <c r="G380" i="10" s="1"/>
  <c r="F379" i="10"/>
  <c r="G379" i="10" s="1"/>
  <c r="F378" i="10"/>
  <c r="G378" i="10" s="1"/>
  <c r="F377" i="10"/>
  <c r="G377" i="10" s="1"/>
  <c r="F376" i="10"/>
  <c r="G376" i="10" s="1"/>
  <c r="F375" i="10"/>
  <c r="G375" i="10" s="1"/>
  <c r="F374" i="10"/>
  <c r="G374" i="10" s="1"/>
  <c r="F373" i="10"/>
  <c r="G373" i="10" s="1"/>
  <c r="F372" i="10"/>
  <c r="G372" i="10" s="1"/>
  <c r="F371" i="10"/>
  <c r="G371" i="10" s="1"/>
  <c r="F370" i="10"/>
  <c r="G370" i="10" s="1"/>
  <c r="F369" i="10"/>
  <c r="G369" i="10" s="1"/>
  <c r="F368" i="10"/>
  <c r="G368" i="10" s="1"/>
  <c r="F367" i="10"/>
  <c r="G367" i="10" s="1"/>
  <c r="F366" i="10"/>
  <c r="G366" i="10" s="1"/>
  <c r="F365" i="10"/>
  <c r="G365" i="10" s="1"/>
  <c r="F364" i="10"/>
  <c r="G364" i="10" s="1"/>
  <c r="F363" i="10"/>
  <c r="G363" i="10" s="1"/>
  <c r="F362" i="10"/>
  <c r="G362" i="10" s="1"/>
  <c r="F361" i="10"/>
  <c r="G361" i="10" s="1"/>
  <c r="F360" i="10"/>
  <c r="G360" i="10" s="1"/>
  <c r="F359" i="10"/>
  <c r="G359" i="10" s="1"/>
  <c r="F358" i="10"/>
  <c r="G358" i="10" s="1"/>
  <c r="F357" i="10"/>
  <c r="G357" i="10" s="1"/>
  <c r="F356" i="10"/>
  <c r="G356" i="10" s="1"/>
  <c r="F355" i="10"/>
  <c r="G355" i="10" s="1"/>
  <c r="F354" i="10"/>
  <c r="G354" i="10" s="1"/>
  <c r="F353" i="10"/>
  <c r="G353" i="10" s="1"/>
  <c r="F352" i="10"/>
  <c r="G352" i="10" s="1"/>
  <c r="F351" i="10"/>
  <c r="G351" i="10" s="1"/>
  <c r="F350" i="10"/>
  <c r="G350" i="10" s="1"/>
  <c r="F349" i="10"/>
  <c r="G349" i="10" s="1"/>
  <c r="F348" i="10"/>
  <c r="G348" i="10" s="1"/>
  <c r="F347" i="10"/>
  <c r="G347" i="10" s="1"/>
  <c r="F346" i="10"/>
  <c r="G346" i="10" s="1"/>
  <c r="F345" i="10"/>
  <c r="G345" i="10" s="1"/>
  <c r="F344" i="10"/>
  <c r="G344" i="10" s="1"/>
  <c r="F343" i="10"/>
  <c r="G343" i="10" s="1"/>
  <c r="F342" i="10"/>
  <c r="G342" i="10" s="1"/>
  <c r="F341" i="10"/>
  <c r="G341" i="10" s="1"/>
  <c r="F340" i="10"/>
  <c r="G340" i="10" s="1"/>
  <c r="F339" i="10"/>
  <c r="G339" i="10" s="1"/>
  <c r="F338" i="10"/>
  <c r="G338" i="10" s="1"/>
  <c r="F337" i="10"/>
  <c r="G337" i="10" s="1"/>
  <c r="F336" i="10"/>
  <c r="G336" i="10" s="1"/>
  <c r="F335" i="10"/>
  <c r="G335" i="10" s="1"/>
  <c r="F334" i="10"/>
  <c r="G334" i="10" s="1"/>
  <c r="F333" i="10"/>
  <c r="G333" i="10" s="1"/>
  <c r="F332" i="10"/>
  <c r="G332" i="10" s="1"/>
  <c r="F331" i="10"/>
  <c r="G331" i="10" s="1"/>
  <c r="F330" i="10"/>
  <c r="G330" i="10" s="1"/>
  <c r="F329" i="10"/>
  <c r="G329" i="10" s="1"/>
  <c r="F328" i="10"/>
  <c r="G328" i="10" s="1"/>
  <c r="F327" i="10"/>
  <c r="G327" i="10" s="1"/>
  <c r="F326" i="10"/>
  <c r="G326" i="10" s="1"/>
  <c r="F325" i="10"/>
  <c r="G325" i="10" s="1"/>
  <c r="F324" i="10"/>
  <c r="G324" i="10" s="1"/>
  <c r="F323" i="10"/>
  <c r="G323" i="10" s="1"/>
  <c r="F322" i="10"/>
  <c r="G322" i="10" s="1"/>
  <c r="F321" i="10"/>
  <c r="G321" i="10" s="1"/>
  <c r="F320" i="10"/>
  <c r="G320" i="10" s="1"/>
  <c r="F319" i="10"/>
  <c r="G319" i="10" s="1"/>
  <c r="F318" i="10"/>
  <c r="G318" i="10" s="1"/>
  <c r="F317" i="10"/>
  <c r="G317" i="10" s="1"/>
  <c r="F316" i="10"/>
  <c r="G316" i="10" s="1"/>
  <c r="F315" i="10"/>
  <c r="G315" i="10" s="1"/>
  <c r="F314" i="10"/>
  <c r="G314" i="10" s="1"/>
  <c r="F313" i="10"/>
  <c r="G313" i="10" s="1"/>
  <c r="F312" i="10"/>
  <c r="G312" i="10" s="1"/>
  <c r="F311" i="10"/>
  <c r="G311" i="10" s="1"/>
  <c r="F310" i="10"/>
  <c r="G310" i="10" s="1"/>
  <c r="F309" i="10"/>
  <c r="G309" i="10" s="1"/>
  <c r="F308" i="10"/>
  <c r="G308" i="10" s="1"/>
  <c r="F307" i="10"/>
  <c r="G307" i="10" s="1"/>
  <c r="F306" i="10"/>
  <c r="G306" i="10" s="1"/>
  <c r="F305" i="10"/>
  <c r="G305" i="10" s="1"/>
  <c r="F304" i="10"/>
  <c r="G304" i="10" s="1"/>
  <c r="F303" i="10"/>
  <c r="G303" i="10" s="1"/>
  <c r="F302" i="10"/>
  <c r="G302" i="10" s="1"/>
  <c r="F301" i="10"/>
  <c r="G301" i="10" s="1"/>
  <c r="F300" i="10"/>
  <c r="G300" i="10" s="1"/>
  <c r="F299" i="10"/>
  <c r="G299" i="10" s="1"/>
  <c r="F298" i="10"/>
  <c r="G298" i="10" s="1"/>
  <c r="F297" i="10"/>
  <c r="G297" i="10" s="1"/>
  <c r="F296" i="10"/>
  <c r="G296" i="10" s="1"/>
  <c r="F295" i="10"/>
  <c r="G295" i="10" s="1"/>
  <c r="F294" i="10"/>
  <c r="G294" i="10" s="1"/>
  <c r="F293" i="10"/>
  <c r="G293" i="10" s="1"/>
  <c r="F292" i="10"/>
  <c r="G292" i="10" s="1"/>
  <c r="F291" i="10"/>
  <c r="G291" i="10" s="1"/>
  <c r="F290" i="10"/>
  <c r="G290" i="10" s="1"/>
  <c r="F289" i="10"/>
  <c r="G289" i="10" s="1"/>
  <c r="F288" i="10"/>
  <c r="G288" i="10" s="1"/>
  <c r="F287" i="10"/>
  <c r="G287" i="10" s="1"/>
  <c r="F286" i="10"/>
  <c r="G286" i="10" s="1"/>
  <c r="F285" i="10"/>
  <c r="G285" i="10" s="1"/>
  <c r="F284" i="10"/>
  <c r="G284" i="10" s="1"/>
  <c r="F283" i="10"/>
  <c r="G283" i="10" s="1"/>
  <c r="F282" i="10"/>
  <c r="G282" i="10" s="1"/>
  <c r="F281" i="10"/>
  <c r="G281" i="10" s="1"/>
  <c r="F280" i="10"/>
  <c r="G280" i="10" s="1"/>
  <c r="F279" i="10"/>
  <c r="G279" i="10" s="1"/>
  <c r="F278" i="10"/>
  <c r="G278" i="10" s="1"/>
  <c r="F277" i="10"/>
  <c r="G277" i="10" s="1"/>
  <c r="F276" i="10"/>
  <c r="G276" i="10" s="1"/>
  <c r="F275" i="10"/>
  <c r="G275" i="10" s="1"/>
  <c r="F274" i="10"/>
  <c r="G274" i="10" s="1"/>
  <c r="F273" i="10"/>
  <c r="G273" i="10" s="1"/>
  <c r="F272" i="10"/>
  <c r="G272" i="10" s="1"/>
  <c r="F271" i="10"/>
  <c r="G271" i="10" s="1"/>
  <c r="F270" i="10"/>
  <c r="G270" i="10" s="1"/>
  <c r="F269" i="10"/>
  <c r="G269" i="10" s="1"/>
  <c r="F268" i="10"/>
  <c r="G268" i="10" s="1"/>
  <c r="F267" i="10"/>
  <c r="G267" i="10" s="1"/>
  <c r="F266" i="10"/>
  <c r="G266" i="10" s="1"/>
  <c r="F265" i="10"/>
  <c r="G265" i="10" s="1"/>
  <c r="F264" i="10"/>
  <c r="G264" i="10" s="1"/>
  <c r="F263" i="10"/>
  <c r="G263" i="10" s="1"/>
  <c r="F262" i="10"/>
  <c r="G262" i="10" s="1"/>
  <c r="F261" i="10"/>
  <c r="G261" i="10" s="1"/>
  <c r="F260" i="10"/>
  <c r="G260" i="10" s="1"/>
  <c r="F259" i="10"/>
  <c r="G259" i="10" s="1"/>
  <c r="F258" i="10"/>
  <c r="G258" i="10" s="1"/>
  <c r="F257" i="10"/>
  <c r="G257" i="10" s="1"/>
  <c r="F256" i="10"/>
  <c r="G256" i="10" s="1"/>
  <c r="F255" i="10"/>
  <c r="G255" i="10" s="1"/>
  <c r="F254" i="10"/>
  <c r="G254" i="10" s="1"/>
  <c r="F253" i="10"/>
  <c r="G253" i="10" s="1"/>
  <c r="F252" i="10"/>
  <c r="G252" i="10" s="1"/>
  <c r="F251" i="10"/>
  <c r="G251" i="10" s="1"/>
  <c r="F250" i="10"/>
  <c r="G250" i="10" s="1"/>
  <c r="F249" i="10"/>
  <c r="G249" i="10" s="1"/>
  <c r="F248" i="10"/>
  <c r="G248" i="10" s="1"/>
  <c r="F247" i="10"/>
  <c r="G247" i="10" s="1"/>
  <c r="F246" i="10"/>
  <c r="G246" i="10" s="1"/>
  <c r="F245" i="10"/>
  <c r="G245" i="10" s="1"/>
  <c r="F244" i="10"/>
  <c r="G244" i="10" s="1"/>
  <c r="F243" i="10"/>
  <c r="G243" i="10" s="1"/>
  <c r="F242" i="10"/>
  <c r="G242" i="10" s="1"/>
  <c r="F241" i="10"/>
  <c r="G241" i="10" s="1"/>
  <c r="F240" i="10"/>
  <c r="G240" i="10" s="1"/>
  <c r="F239" i="10"/>
  <c r="G239" i="10" s="1"/>
  <c r="F238" i="10"/>
  <c r="G238" i="10" s="1"/>
  <c r="F237" i="10"/>
  <c r="G237" i="10" s="1"/>
  <c r="F236" i="10"/>
  <c r="G236" i="10" s="1"/>
  <c r="F235" i="10"/>
  <c r="G235" i="10" s="1"/>
  <c r="F234" i="10"/>
  <c r="G234" i="10" s="1"/>
  <c r="F233" i="10"/>
  <c r="G233" i="10" s="1"/>
  <c r="F232" i="10"/>
  <c r="G232" i="10" s="1"/>
  <c r="F231" i="10"/>
  <c r="G231" i="10" s="1"/>
  <c r="F230" i="10"/>
  <c r="G230" i="10" s="1"/>
  <c r="F229" i="10"/>
  <c r="G229" i="10" s="1"/>
  <c r="F228" i="10"/>
  <c r="G228" i="10" s="1"/>
  <c r="F227" i="10"/>
  <c r="G227" i="10" s="1"/>
  <c r="F226" i="10"/>
  <c r="G226" i="10" s="1"/>
  <c r="F225" i="10"/>
  <c r="G225" i="10" s="1"/>
  <c r="F224" i="10"/>
  <c r="G224" i="10" s="1"/>
  <c r="F223" i="10"/>
  <c r="G223" i="10" s="1"/>
  <c r="F222" i="10"/>
  <c r="G222" i="10" s="1"/>
  <c r="F221" i="10"/>
  <c r="G221" i="10" s="1"/>
  <c r="F220" i="10"/>
  <c r="G220" i="10" s="1"/>
  <c r="F219" i="10"/>
  <c r="G219" i="10" s="1"/>
  <c r="F218" i="10"/>
  <c r="G218" i="10" s="1"/>
  <c r="F217" i="10"/>
  <c r="G217" i="10" s="1"/>
  <c r="F216" i="10"/>
  <c r="G216" i="10" s="1"/>
  <c r="F215" i="10"/>
  <c r="G215" i="10" s="1"/>
  <c r="F214" i="10"/>
  <c r="G214" i="10" s="1"/>
  <c r="F213" i="10"/>
  <c r="G213" i="10" s="1"/>
  <c r="F212" i="10"/>
  <c r="G212" i="10" s="1"/>
  <c r="F211" i="10"/>
  <c r="G211" i="10" s="1"/>
  <c r="F210" i="10"/>
  <c r="G210" i="10" s="1"/>
  <c r="F209" i="10"/>
  <c r="G209" i="10" s="1"/>
  <c r="F208" i="10"/>
  <c r="G208" i="10" s="1"/>
  <c r="F207" i="10"/>
  <c r="G207" i="10" s="1"/>
  <c r="F206" i="10"/>
  <c r="G206" i="10" s="1"/>
  <c r="F205" i="10"/>
  <c r="G205" i="10" s="1"/>
  <c r="F204" i="10"/>
  <c r="G204" i="10" s="1"/>
  <c r="F203" i="10"/>
  <c r="G203" i="10" s="1"/>
  <c r="F202" i="10"/>
  <c r="G202" i="10" s="1"/>
  <c r="F201" i="10"/>
  <c r="G201" i="10" s="1"/>
  <c r="F200" i="10"/>
  <c r="G200" i="10" s="1"/>
  <c r="F199" i="10"/>
  <c r="G199" i="10" s="1"/>
  <c r="F198" i="10"/>
  <c r="G198" i="10" s="1"/>
  <c r="F197" i="10"/>
  <c r="G197" i="10" s="1"/>
  <c r="F196" i="10"/>
  <c r="G196" i="10" s="1"/>
  <c r="F195" i="10"/>
  <c r="G195" i="10" s="1"/>
  <c r="F194" i="10"/>
  <c r="G194" i="10" s="1"/>
  <c r="F193" i="10"/>
  <c r="G193" i="10" s="1"/>
  <c r="F192" i="10"/>
  <c r="G192" i="10" s="1"/>
  <c r="F191" i="10"/>
  <c r="G191" i="10" s="1"/>
  <c r="F190" i="10"/>
  <c r="G190" i="10" s="1"/>
  <c r="F189" i="10"/>
  <c r="G189" i="10" s="1"/>
  <c r="F188" i="10"/>
  <c r="G188" i="10" s="1"/>
  <c r="F187" i="10"/>
  <c r="G187" i="10" s="1"/>
  <c r="F186" i="10"/>
  <c r="G186" i="10" s="1"/>
  <c r="F185" i="10"/>
  <c r="G185" i="10" s="1"/>
  <c r="F184" i="10"/>
  <c r="G184" i="10" s="1"/>
  <c r="F183" i="10"/>
  <c r="G183" i="10" s="1"/>
  <c r="F182" i="10"/>
  <c r="G182" i="10" s="1"/>
  <c r="F181" i="10"/>
  <c r="G181" i="10" s="1"/>
  <c r="F180" i="10"/>
  <c r="G180" i="10" s="1"/>
  <c r="F179" i="10"/>
  <c r="G179" i="10" s="1"/>
  <c r="F178" i="10"/>
  <c r="G178" i="10" s="1"/>
  <c r="F177" i="10"/>
  <c r="G177" i="10" s="1"/>
  <c r="F176" i="10"/>
  <c r="G176" i="10" s="1"/>
  <c r="F175" i="10"/>
  <c r="G175" i="10" s="1"/>
  <c r="F174" i="10"/>
  <c r="G174" i="10" s="1"/>
  <c r="F173" i="10"/>
  <c r="G173" i="10" s="1"/>
  <c r="F172" i="10"/>
  <c r="G172" i="10" s="1"/>
  <c r="F171" i="10"/>
  <c r="G171" i="10" s="1"/>
  <c r="F170" i="10"/>
  <c r="G170" i="10" s="1"/>
  <c r="F169" i="10"/>
  <c r="G169" i="10" s="1"/>
  <c r="F168" i="10"/>
  <c r="G168" i="10" s="1"/>
  <c r="F167" i="10"/>
  <c r="G167" i="10" s="1"/>
  <c r="F166" i="10"/>
  <c r="G166" i="10" s="1"/>
  <c r="F165" i="10"/>
  <c r="G165" i="10" s="1"/>
  <c r="F164" i="10"/>
  <c r="G164" i="10" s="1"/>
  <c r="F163" i="10"/>
  <c r="G163" i="10" s="1"/>
  <c r="F162" i="10"/>
  <c r="G162" i="10" s="1"/>
  <c r="F161" i="10"/>
  <c r="G161" i="10" s="1"/>
  <c r="F160" i="10"/>
  <c r="G160" i="10" s="1"/>
  <c r="F159" i="10"/>
  <c r="G159" i="10" s="1"/>
  <c r="F158" i="10"/>
  <c r="G158" i="10" s="1"/>
  <c r="F157" i="10"/>
  <c r="G157" i="10" s="1"/>
  <c r="F156" i="10"/>
  <c r="G156" i="10" s="1"/>
  <c r="F155" i="10"/>
  <c r="G155" i="10" s="1"/>
  <c r="F154" i="10"/>
  <c r="G154" i="10" s="1"/>
  <c r="F153" i="10"/>
  <c r="G153" i="10" s="1"/>
  <c r="F152" i="10"/>
  <c r="G152" i="10" s="1"/>
  <c r="F151" i="10"/>
  <c r="G151" i="10" s="1"/>
  <c r="F150" i="10"/>
  <c r="G150" i="10" s="1"/>
  <c r="F149" i="10"/>
  <c r="G149" i="10" s="1"/>
  <c r="F148" i="10"/>
  <c r="G148" i="10" s="1"/>
  <c r="F147" i="10"/>
  <c r="G147" i="10" s="1"/>
  <c r="F146" i="10"/>
  <c r="G146" i="10" s="1"/>
  <c r="F145" i="10"/>
  <c r="G145" i="10" s="1"/>
  <c r="F144" i="10"/>
  <c r="G144" i="10" s="1"/>
  <c r="F143" i="10"/>
  <c r="G143" i="10" s="1"/>
  <c r="F142" i="10"/>
  <c r="G142" i="10" s="1"/>
  <c r="F141" i="10"/>
  <c r="G141" i="10" s="1"/>
  <c r="F140" i="10"/>
  <c r="G140" i="10" s="1"/>
  <c r="F139" i="10"/>
  <c r="G139" i="10" s="1"/>
  <c r="F138" i="10"/>
  <c r="G138" i="10" s="1"/>
  <c r="F137" i="10"/>
  <c r="G137" i="10" s="1"/>
  <c r="F136" i="10"/>
  <c r="G136" i="10" s="1"/>
  <c r="F135" i="10"/>
  <c r="G135" i="10" s="1"/>
  <c r="F134" i="10"/>
  <c r="G134" i="10" s="1"/>
  <c r="F133" i="10"/>
  <c r="G133" i="10" s="1"/>
  <c r="F132" i="10"/>
  <c r="G132" i="10" s="1"/>
  <c r="F131" i="10"/>
  <c r="G131" i="10" s="1"/>
  <c r="F130" i="10"/>
  <c r="G130" i="10" s="1"/>
  <c r="F129" i="10"/>
  <c r="G129" i="10" s="1"/>
  <c r="F128" i="10"/>
  <c r="G128" i="10" s="1"/>
  <c r="F127" i="10"/>
  <c r="G127" i="10" s="1"/>
  <c r="F126" i="10"/>
  <c r="G126" i="10" s="1"/>
  <c r="F125" i="10"/>
  <c r="G125" i="10" s="1"/>
  <c r="F124" i="10"/>
  <c r="G124" i="10" s="1"/>
  <c r="F123" i="10"/>
  <c r="G123" i="10" s="1"/>
  <c r="F122" i="10"/>
  <c r="G122" i="10" s="1"/>
  <c r="F121" i="10"/>
  <c r="G121" i="10" s="1"/>
  <c r="F120" i="10"/>
  <c r="G120" i="10" s="1"/>
  <c r="F119" i="10"/>
  <c r="G119" i="10" s="1"/>
  <c r="F118" i="10"/>
  <c r="G118" i="10" s="1"/>
  <c r="F117" i="10"/>
  <c r="G117" i="10" s="1"/>
  <c r="F116" i="10"/>
  <c r="G116" i="10" s="1"/>
  <c r="F115" i="10"/>
  <c r="G115" i="10" s="1"/>
  <c r="F114" i="10"/>
  <c r="G114" i="10" s="1"/>
  <c r="F113" i="10"/>
  <c r="G113" i="10" s="1"/>
  <c r="F112" i="10"/>
  <c r="G112" i="10" s="1"/>
  <c r="F111" i="10"/>
  <c r="G111" i="10" s="1"/>
  <c r="F110" i="10"/>
  <c r="G110" i="10" s="1"/>
  <c r="F109" i="10"/>
  <c r="G109" i="10" s="1"/>
  <c r="F108" i="10"/>
  <c r="G108" i="10" s="1"/>
  <c r="F107" i="10"/>
  <c r="G107" i="10" s="1"/>
  <c r="F106" i="10"/>
  <c r="G106" i="10" s="1"/>
  <c r="F105" i="10"/>
  <c r="G105" i="10" s="1"/>
  <c r="F104" i="10"/>
  <c r="G104" i="10" s="1"/>
  <c r="F103" i="10"/>
  <c r="G103" i="10" s="1"/>
  <c r="F102" i="10"/>
  <c r="G102" i="10" s="1"/>
  <c r="F101" i="10"/>
  <c r="G101" i="10" s="1"/>
  <c r="F100" i="10"/>
  <c r="G100" i="10" s="1"/>
  <c r="F99" i="10"/>
  <c r="G99" i="10" s="1"/>
  <c r="F98" i="10"/>
  <c r="G98" i="10" s="1"/>
  <c r="F97" i="10"/>
  <c r="G97" i="10" s="1"/>
  <c r="F96" i="10"/>
  <c r="G96" i="10" s="1"/>
  <c r="F95" i="10"/>
  <c r="G95" i="10" s="1"/>
  <c r="F94" i="10"/>
  <c r="G94" i="10" s="1"/>
  <c r="F93" i="10"/>
  <c r="G93" i="10" s="1"/>
  <c r="F92" i="10"/>
  <c r="G92" i="10" s="1"/>
  <c r="F91" i="10"/>
  <c r="G91" i="10" s="1"/>
  <c r="F90" i="10"/>
  <c r="G90" i="10" s="1"/>
  <c r="F89" i="10"/>
  <c r="G89" i="10" s="1"/>
  <c r="F88" i="10"/>
  <c r="G88" i="10" s="1"/>
  <c r="F87" i="10"/>
  <c r="G87" i="10" s="1"/>
  <c r="F86" i="10"/>
  <c r="G86" i="10" s="1"/>
  <c r="F85" i="10"/>
  <c r="G85" i="10" s="1"/>
  <c r="F84" i="10"/>
  <c r="G84" i="10" s="1"/>
  <c r="F83" i="10"/>
  <c r="G83" i="10" s="1"/>
  <c r="F82" i="10"/>
  <c r="G82" i="10" s="1"/>
  <c r="F81" i="10"/>
  <c r="G81" i="10" s="1"/>
  <c r="F80" i="10"/>
  <c r="G80" i="10" s="1"/>
  <c r="F79" i="10"/>
  <c r="G79" i="10" s="1"/>
  <c r="F78" i="10"/>
  <c r="G78" i="10" s="1"/>
  <c r="F77" i="10"/>
  <c r="G77" i="10" s="1"/>
  <c r="F76" i="10"/>
  <c r="G76" i="10" s="1"/>
  <c r="F75" i="10"/>
  <c r="G75" i="10" s="1"/>
  <c r="F74" i="10"/>
  <c r="G74" i="10" s="1"/>
  <c r="F73" i="10"/>
  <c r="G73" i="10" s="1"/>
  <c r="F72" i="10"/>
  <c r="G72" i="10" s="1"/>
  <c r="F71" i="10"/>
  <c r="G71" i="10" s="1"/>
  <c r="F70" i="10"/>
  <c r="G70" i="10" s="1"/>
  <c r="F69" i="10"/>
  <c r="G69" i="10" s="1"/>
  <c r="F68" i="10"/>
  <c r="G68" i="10" s="1"/>
  <c r="F67" i="10"/>
  <c r="G67" i="10" s="1"/>
  <c r="F66" i="10"/>
  <c r="G66" i="10" s="1"/>
  <c r="F65" i="10"/>
  <c r="G65" i="10" s="1"/>
  <c r="F64" i="10"/>
  <c r="G64" i="10" s="1"/>
  <c r="F63" i="10"/>
  <c r="G63" i="10" s="1"/>
  <c r="F62" i="10"/>
  <c r="G62" i="10" s="1"/>
  <c r="F61" i="10"/>
  <c r="G61" i="10" s="1"/>
  <c r="F60" i="10"/>
  <c r="G60" i="10" s="1"/>
  <c r="F59" i="10"/>
  <c r="G59" i="10" s="1"/>
  <c r="F58" i="10"/>
  <c r="G58" i="10" s="1"/>
  <c r="F57" i="10"/>
  <c r="G57" i="10" s="1"/>
  <c r="F56" i="10"/>
  <c r="G56" i="10" s="1"/>
  <c r="F55" i="10"/>
  <c r="G55" i="10" s="1"/>
  <c r="F54" i="10"/>
  <c r="G54" i="10" s="1"/>
  <c r="F53" i="10"/>
  <c r="G53" i="10" s="1"/>
  <c r="F52" i="10"/>
  <c r="G52" i="10" s="1"/>
  <c r="F51" i="10"/>
  <c r="G51" i="10" s="1"/>
  <c r="F50" i="10"/>
  <c r="G50" i="10" s="1"/>
  <c r="F49" i="10"/>
  <c r="G49" i="10" s="1"/>
  <c r="F48" i="10"/>
  <c r="G48" i="10" s="1"/>
  <c r="F47" i="10"/>
  <c r="G47" i="10" s="1"/>
  <c r="F46" i="10"/>
  <c r="G46" i="10" s="1"/>
  <c r="F45" i="10"/>
  <c r="G45" i="10" s="1"/>
  <c r="F44" i="10"/>
  <c r="G44" i="10" s="1"/>
  <c r="F43" i="10"/>
  <c r="G43" i="10" s="1"/>
  <c r="F42" i="10"/>
  <c r="G42" i="10" s="1"/>
  <c r="F41" i="10"/>
  <c r="G41" i="10" s="1"/>
  <c r="F40" i="10"/>
  <c r="G40" i="10" s="1"/>
  <c r="F39" i="10"/>
  <c r="G39" i="10" s="1"/>
  <c r="F38" i="10"/>
  <c r="G38" i="10" s="1"/>
  <c r="F37" i="10"/>
  <c r="G37" i="10" s="1"/>
  <c r="F36" i="10"/>
  <c r="G36" i="10" s="1"/>
  <c r="F35" i="10"/>
  <c r="G35" i="10" s="1"/>
  <c r="F34" i="10"/>
  <c r="G34" i="10" s="1"/>
  <c r="F33" i="10"/>
  <c r="G33" i="10" s="1"/>
  <c r="F32" i="10"/>
  <c r="G32" i="10" s="1"/>
  <c r="F31" i="10"/>
  <c r="G31" i="10" s="1"/>
  <c r="F30" i="10"/>
  <c r="G30" i="10" s="1"/>
  <c r="F29" i="10"/>
  <c r="G29" i="10" s="1"/>
  <c r="F28" i="10"/>
  <c r="G28" i="10" s="1"/>
  <c r="F27" i="10"/>
  <c r="G27" i="10" s="1"/>
  <c r="F26" i="10"/>
  <c r="G26" i="10" s="1"/>
  <c r="F25" i="10"/>
  <c r="G25" i="10" s="1"/>
  <c r="F24" i="10"/>
  <c r="G24" i="10" s="1"/>
  <c r="F23" i="10"/>
  <c r="G23" i="10" s="1"/>
  <c r="F22" i="10"/>
  <c r="G22" i="10" s="1"/>
  <c r="F21" i="10"/>
  <c r="G21" i="10" s="1"/>
  <c r="F20" i="10"/>
  <c r="G20" i="10" s="1"/>
  <c r="F19" i="10"/>
  <c r="G19" i="10" s="1"/>
  <c r="F18" i="10"/>
  <c r="G18" i="10" s="1"/>
  <c r="F17" i="10"/>
  <c r="G17" i="10" s="1"/>
  <c r="F16" i="10"/>
  <c r="G16" i="10" s="1"/>
  <c r="F15" i="10"/>
  <c r="G15" i="10" s="1"/>
  <c r="F14" i="10"/>
  <c r="G14" i="10" s="1"/>
  <c r="F13" i="10"/>
  <c r="G13" i="10" s="1"/>
  <c r="F12" i="10"/>
  <c r="G12" i="10" s="1"/>
  <c r="F11" i="10"/>
  <c r="G11" i="10" s="1"/>
  <c r="F10" i="10"/>
  <c r="G10" i="10" s="1"/>
  <c r="F9" i="10"/>
  <c r="G9" i="10" s="1"/>
  <c r="F8" i="10"/>
  <c r="G8" i="10" s="1"/>
  <c r="F7" i="10"/>
  <c r="G7" i="10" s="1"/>
  <c r="F6" i="10"/>
  <c r="G6" i="10" s="1"/>
  <c r="F5" i="10"/>
  <c r="G5" i="10" s="1"/>
  <c r="F4" i="10"/>
  <c r="G4" i="10" s="1"/>
  <c r="F3" i="10"/>
  <c r="G3" i="10" s="1"/>
  <c r="H402" i="2"/>
  <c r="H45" i="2"/>
  <c r="H35" i="2"/>
  <c r="G2707" i="2"/>
  <c r="F2707" i="2"/>
  <c r="G2661" i="2"/>
  <c r="H2661" i="2" s="1"/>
  <c r="G2019" i="2"/>
  <c r="F2019" i="2"/>
  <c r="H2056" i="2" l="1"/>
  <c r="H737" i="2"/>
  <c r="H2019" i="2"/>
  <c r="H727" i="2"/>
  <c r="H1141" i="2"/>
  <c r="H2290" i="2"/>
  <c r="H2352" i="2"/>
  <c r="H2707" i="2"/>
  <c r="H1975" i="2"/>
  <c r="H2756" i="2"/>
  <c r="H2323" i="2"/>
  <c r="H1844" i="2"/>
  <c r="H2416" i="2"/>
  <c r="H1500" i="2"/>
  <c r="H1940" i="2"/>
  <c r="H410" i="2"/>
  <c r="H405" i="2"/>
  <c r="H170" i="2"/>
  <c r="H177" i="2"/>
  <c r="H175" i="2"/>
  <c r="H91" i="2"/>
  <c r="G2727" i="2" l="1"/>
  <c r="F2727" i="2"/>
  <c r="G771" i="2"/>
  <c r="F771" i="2"/>
  <c r="H771" i="2" l="1"/>
  <c r="H2727" i="2"/>
  <c r="G762" i="2"/>
  <c r="G764" i="2" s="1"/>
  <c r="F762" i="2"/>
  <c r="G2723" i="2"/>
  <c r="F2723" i="2"/>
  <c r="G2426" i="2"/>
  <c r="F2426" i="2"/>
  <c r="G666" i="2"/>
  <c r="F666" i="2"/>
  <c r="G2420" i="2"/>
  <c r="F2420" i="2"/>
  <c r="G2418" i="2"/>
  <c r="F2418" i="2"/>
  <c r="G2379" i="2"/>
  <c r="F2379" i="2"/>
  <c r="F2370" i="2"/>
  <c r="G2370" i="2"/>
  <c r="G2711" i="2"/>
  <c r="F2711" i="2"/>
  <c r="G2364" i="2"/>
  <c r="F2364" i="2"/>
  <c r="G150" i="2"/>
  <c r="F150" i="2"/>
  <c r="H2370" i="2" l="1"/>
  <c r="H2711" i="2"/>
  <c r="H2379" i="2"/>
  <c r="H2420" i="2"/>
  <c r="H2426" i="2"/>
  <c r="H762" i="2"/>
  <c r="H2364" i="2"/>
  <c r="H2418" i="2"/>
  <c r="H2723" i="2"/>
  <c r="F764" i="2"/>
  <c r="H764" i="2" s="1"/>
  <c r="H666" i="2"/>
  <c r="G2045" i="2"/>
  <c r="F2045" i="2"/>
  <c r="G2031" i="2"/>
  <c r="F2031" i="2"/>
  <c r="G2023" i="2"/>
  <c r="F2023" i="2"/>
  <c r="G670" i="2"/>
  <c r="F670" i="2"/>
  <c r="G403" i="2"/>
  <c r="F403" i="2"/>
  <c r="B19" i="2"/>
  <c r="B14" i="2"/>
  <c r="H108" i="2"/>
  <c r="H109" i="2" s="1"/>
  <c r="H110" i="2" s="1"/>
  <c r="H111" i="2" s="1"/>
  <c r="H112" i="2" s="1"/>
  <c r="H113" i="2" s="1"/>
  <c r="H114" i="2" s="1"/>
  <c r="H115" i="2" s="1"/>
  <c r="H116" i="2" s="1"/>
  <c r="H117" i="2" s="1"/>
  <c r="H118" i="2" s="1"/>
  <c r="H119" i="2" s="1"/>
  <c r="H120" i="2" s="1"/>
  <c r="H121" i="2" s="1"/>
  <c r="H122" i="2" s="1"/>
  <c r="H123" i="2" s="1"/>
  <c r="H124" i="2" s="1"/>
  <c r="H125" i="2" s="1"/>
  <c r="H126" i="2" s="1"/>
  <c r="H127" i="2" s="1"/>
  <c r="H128" i="2" s="1"/>
  <c r="H129" i="2" s="1"/>
  <c r="H130" i="2" s="1"/>
  <c r="H131" i="2" s="1"/>
  <c r="H132" i="2" s="1"/>
  <c r="G2683" i="2"/>
  <c r="F2683" i="2"/>
  <c r="G2667" i="2"/>
  <c r="F2667" i="2"/>
  <c r="F2595" i="2"/>
  <c r="G2595" i="2"/>
  <c r="G2752" i="2"/>
  <c r="F2752" i="2"/>
  <c r="G2553" i="2"/>
  <c r="F2553" i="2"/>
  <c r="G2550" i="2"/>
  <c r="F2550" i="2"/>
  <c r="H2553" i="2" l="1"/>
  <c r="H2683" i="2"/>
  <c r="H2550" i="2"/>
  <c r="H2752" i="2"/>
  <c r="H2667" i="2"/>
  <c r="H2595" i="2"/>
  <c r="H2010" i="2"/>
  <c r="H2031" i="2"/>
  <c r="H2023" i="2"/>
  <c r="H2045" i="2"/>
  <c r="H670" i="2"/>
  <c r="H14" i="2"/>
  <c r="H19" i="2"/>
  <c r="H403" i="2"/>
  <c r="G2532" i="2"/>
  <c r="F2532" i="2"/>
  <c r="G2530" i="2"/>
  <c r="F2530" i="2"/>
  <c r="G1502" i="2"/>
  <c r="F1512" i="2"/>
  <c r="F1502" i="2"/>
  <c r="G2731" i="2"/>
  <c r="F2731" i="2"/>
  <c r="G805" i="2"/>
  <c r="F805" i="2"/>
  <c r="G2428" i="2"/>
  <c r="F2428" i="2"/>
  <c r="G2408" i="2"/>
  <c r="F2408" i="2"/>
  <c r="G2366" i="2"/>
  <c r="F2366" i="2"/>
  <c r="H357" i="2"/>
  <c r="H358" i="2" s="1"/>
  <c r="H359" i="2" s="1"/>
  <c r="H360" i="2" s="1"/>
  <c r="H361" i="2" s="1"/>
  <c r="H362" i="2" s="1"/>
  <c r="H371" i="2"/>
  <c r="H372" i="2" s="1"/>
  <c r="H373" i="2" s="1"/>
  <c r="H374" i="2" s="1"/>
  <c r="H375" i="2" s="1"/>
  <c r="H376" i="2" s="1"/>
  <c r="H377" i="2" s="1"/>
  <c r="H378" i="2" s="1"/>
  <c r="H379" i="2" s="1"/>
  <c r="H380" i="2" s="1"/>
  <c r="H381" i="2" s="1"/>
  <c r="H382" i="2" s="1"/>
  <c r="H383" i="2" s="1"/>
  <c r="H384" i="2" s="1"/>
  <c r="H385" i="2" s="1"/>
  <c r="H387" i="2"/>
  <c r="H388" i="2" s="1"/>
  <c r="H389" i="2" s="1"/>
  <c r="H390" i="2" s="1"/>
  <c r="H391" i="2" s="1"/>
  <c r="H392" i="2" s="1"/>
  <c r="H393" i="2" s="1"/>
  <c r="H394" i="2" s="1"/>
  <c r="H395" i="2" s="1"/>
  <c r="H396" i="2" s="1"/>
  <c r="H422" i="2"/>
  <c r="H423" i="2" s="1"/>
  <c r="H424" i="2" s="1"/>
  <c r="H425" i="2" s="1"/>
  <c r="H426" i="2" s="1"/>
  <c r="H427" i="2" s="1"/>
  <c r="H428" i="2" s="1"/>
  <c r="H429" i="2" s="1"/>
  <c r="H430" i="2" s="1"/>
  <c r="H431" i="2" s="1"/>
  <c r="H432" i="2" s="1"/>
  <c r="H433" i="2" s="1"/>
  <c r="H434" i="2" s="1"/>
  <c r="H435" i="2" s="1"/>
  <c r="H436" i="2" s="1"/>
  <c r="H437" i="2" s="1"/>
  <c r="H438" i="2" s="1"/>
  <c r="H439" i="2" s="1"/>
  <c r="H440" i="2" s="1"/>
  <c r="H441" i="2" s="1"/>
  <c r="H442" i="2" s="1"/>
  <c r="H443" i="2" s="1"/>
  <c r="H444" i="2" s="1"/>
  <c r="H445" i="2" s="1"/>
  <c r="H446" i="2" s="1"/>
  <c r="H447" i="2" s="1"/>
  <c r="H448" i="2" s="1"/>
  <c r="H449" i="2" s="1"/>
  <c r="H450" i="2" s="1"/>
  <c r="H451" i="2" s="1"/>
  <c r="H452" i="2" s="1"/>
  <c r="H453" i="2" s="1"/>
  <c r="H454" i="2" s="1"/>
  <c r="H455" i="2" s="1"/>
  <c r="H456" i="2" s="1"/>
  <c r="H457" i="2" s="1"/>
  <c r="H458" i="2" s="1"/>
  <c r="H459" i="2" s="1"/>
  <c r="H460" i="2" s="1"/>
  <c r="H461" i="2" s="1"/>
  <c r="H462" i="2" s="1"/>
  <c r="H463" i="2" s="1"/>
  <c r="H464" i="2" s="1"/>
  <c r="H465" i="2" s="1"/>
  <c r="H466" i="2" s="1"/>
  <c r="H467" i="2" s="1"/>
  <c r="H468" i="2" s="1"/>
  <c r="H469" i="2" s="1"/>
  <c r="H470" i="2" s="1"/>
  <c r="H471" i="2" s="1"/>
  <c r="H472" i="2" s="1"/>
  <c r="H473" i="2" s="1"/>
  <c r="H474" i="2" s="1"/>
  <c r="H475" i="2" s="1"/>
  <c r="H476" i="2" s="1"/>
  <c r="H477" i="2" s="1"/>
  <c r="H478" i="2" s="1"/>
  <c r="H479" i="2" s="1"/>
  <c r="H480" i="2" s="1"/>
  <c r="H481" i="2" s="1"/>
  <c r="H482" i="2" s="1"/>
  <c r="H483" i="2" s="1"/>
  <c r="H484" i="2" s="1"/>
  <c r="H485" i="2" s="1"/>
  <c r="H486" i="2" s="1"/>
  <c r="H487" i="2" s="1"/>
  <c r="H488" i="2" s="1"/>
  <c r="H489" i="2" s="1"/>
  <c r="H490" i="2" s="1"/>
  <c r="H491" i="2" s="1"/>
  <c r="H492" i="2" s="1"/>
  <c r="H493" i="2" s="1"/>
  <c r="H494" i="2" s="1"/>
  <c r="H495" i="2" s="1"/>
  <c r="H496" i="2" s="1"/>
  <c r="H497" i="2" s="1"/>
  <c r="H498" i="2" s="1"/>
  <c r="H499" i="2" s="1"/>
  <c r="H500" i="2" s="1"/>
  <c r="H501" i="2" s="1"/>
  <c r="H502" i="2" s="1"/>
  <c r="H503" i="2" s="1"/>
  <c r="H504" i="2" s="1"/>
  <c r="H505" i="2" s="1"/>
  <c r="H506" i="2" s="1"/>
  <c r="H507" i="2" s="1"/>
  <c r="H508" i="2" s="1"/>
  <c r="H509" i="2" s="1"/>
  <c r="H510" i="2" s="1"/>
  <c r="H511" i="2" s="1"/>
  <c r="H512" i="2" s="1"/>
  <c r="H513" i="2" s="1"/>
  <c r="H514" i="2" s="1"/>
  <c r="H515" i="2" s="1"/>
  <c r="H516" i="2" s="1"/>
  <c r="H517" i="2" s="1"/>
  <c r="H518" i="2" s="1"/>
  <c r="H519" i="2" s="1"/>
  <c r="H520" i="2" s="1"/>
  <c r="H521" i="2" s="1"/>
  <c r="H522" i="2" s="1"/>
  <c r="H523" i="2" s="1"/>
  <c r="H524" i="2" s="1"/>
  <c r="H525" i="2" s="1"/>
  <c r="H526" i="2" s="1"/>
  <c r="H527" i="2" s="1"/>
  <c r="H528" i="2" s="1"/>
  <c r="H529" i="2" s="1"/>
  <c r="H530" i="2" s="1"/>
  <c r="H531" i="2" s="1"/>
  <c r="H532" i="2" s="1"/>
  <c r="H533" i="2" s="1"/>
  <c r="H534" i="2" s="1"/>
  <c r="H535" i="2" s="1"/>
  <c r="H536" i="2" s="1"/>
  <c r="H537" i="2" s="1"/>
  <c r="H538" i="2" s="1"/>
  <c r="H539" i="2" s="1"/>
  <c r="H540" i="2" s="1"/>
  <c r="H541" i="2" s="1"/>
  <c r="H542" i="2" s="1"/>
  <c r="H543" i="2" s="1"/>
  <c r="H544" i="2" s="1"/>
  <c r="H545" i="2" s="1"/>
  <c r="H546" i="2" s="1"/>
  <c r="H547" i="2" s="1"/>
  <c r="H548" i="2" s="1"/>
  <c r="H549" i="2" s="1"/>
  <c r="H550" i="2" s="1"/>
  <c r="H551" i="2" s="1"/>
  <c r="H552" i="2" s="1"/>
  <c r="H553" i="2" s="1"/>
  <c r="H554" i="2" s="1"/>
  <c r="H555" i="2" s="1"/>
  <c r="H556" i="2" s="1"/>
  <c r="H557" i="2" s="1"/>
  <c r="H558" i="2" s="1"/>
  <c r="H559" i="2" s="1"/>
  <c r="H560" i="2" s="1"/>
  <c r="H561" i="2" s="1"/>
  <c r="H562" i="2" s="1"/>
  <c r="H563" i="2" s="1"/>
  <c r="H564" i="2" s="1"/>
  <c r="H565" i="2" s="1"/>
  <c r="H566" i="2" s="1"/>
  <c r="H567" i="2" s="1"/>
  <c r="H568" i="2" s="1"/>
  <c r="H569" i="2" s="1"/>
  <c r="H570" i="2" s="1"/>
  <c r="H571" i="2" s="1"/>
  <c r="H572" i="2" s="1"/>
  <c r="H573" i="2" s="1"/>
  <c r="H574" i="2" s="1"/>
  <c r="H575" i="2" s="1"/>
  <c r="H576" i="2" s="1"/>
  <c r="H577" i="2" s="1"/>
  <c r="H578" i="2" s="1"/>
  <c r="H579" i="2" s="1"/>
  <c r="H580" i="2" s="1"/>
  <c r="H581" i="2" s="1"/>
  <c r="H582" i="2" s="1"/>
  <c r="H591" i="2"/>
  <c r="H592" i="2" s="1"/>
  <c r="H593" i="2" s="1"/>
  <c r="H594" i="2" s="1"/>
  <c r="H595" i="2" s="1"/>
  <c r="H355" i="2"/>
  <c r="G2360" i="2"/>
  <c r="F2360" i="2"/>
  <c r="G2273" i="2"/>
  <c r="F2273" i="2"/>
  <c r="G2039" i="2"/>
  <c r="G2047" i="2"/>
  <c r="G2016" i="2"/>
  <c r="F2016" i="2"/>
  <c r="G2014" i="2"/>
  <c r="F2014" i="2"/>
  <c r="G2012" i="2"/>
  <c r="F2012" i="2"/>
  <c r="B32" i="2"/>
  <c r="B27" i="2"/>
  <c r="H2530" i="2" l="1"/>
  <c r="H2532" i="2"/>
  <c r="H2366" i="2"/>
  <c r="H2428" i="2"/>
  <c r="H2731" i="2"/>
  <c r="H2014" i="2"/>
  <c r="H2360" i="2"/>
  <c r="H2012" i="2"/>
  <c r="H2016" i="2"/>
  <c r="H2273" i="2"/>
  <c r="H2408" i="2"/>
  <c r="H805" i="2"/>
  <c r="H1502" i="2"/>
  <c r="H596" i="2"/>
  <c r="H597" i="2" s="1"/>
  <c r="H598" i="2" s="1"/>
  <c r="H599" i="2" s="1"/>
  <c r="H600" i="2" s="1"/>
  <c r="H601" i="2" s="1"/>
  <c r="H602" i="2" s="1"/>
  <c r="H603" i="2" s="1"/>
  <c r="H604" i="2" s="1"/>
  <c r="H356" i="2"/>
  <c r="H401" i="2"/>
  <c r="H399" i="2"/>
  <c r="H84" i="2"/>
  <c r="H32" i="2"/>
  <c r="H27" i="2"/>
  <c r="G2774" i="2" l="1"/>
  <c r="F2774" i="2"/>
  <c r="G2772" i="2"/>
  <c r="F2772" i="2"/>
  <c r="G2768" i="2"/>
  <c r="F2768" i="2"/>
  <c r="G2766" i="2"/>
  <c r="F2766" i="2"/>
  <c r="G2764" i="2"/>
  <c r="F2764" i="2"/>
  <c r="G2762" i="2"/>
  <c r="F2762" i="2"/>
  <c r="G2758" i="2"/>
  <c r="F2758" i="2"/>
  <c r="G2737" i="2"/>
  <c r="G2735" i="2"/>
  <c r="G2703" i="2"/>
  <c r="F2703" i="2"/>
  <c r="G2665" i="2"/>
  <c r="F2665" i="2"/>
  <c r="G2663" i="2"/>
  <c r="F2663" i="2"/>
  <c r="G2654" i="2"/>
  <c r="F2654" i="2"/>
  <c r="G2215" i="2"/>
  <c r="F2215" i="2"/>
  <c r="G2640" i="2"/>
  <c r="F2640" i="2"/>
  <c r="G2127" i="2"/>
  <c r="G2534" i="2"/>
  <c r="F2534" i="2"/>
  <c r="G1161" i="2"/>
  <c r="F1161" i="2"/>
  <c r="G2464" i="2"/>
  <c r="F2464" i="2"/>
  <c r="G2460" i="2"/>
  <c r="F2460" i="2"/>
  <c r="G657" i="2"/>
  <c r="F657" i="2"/>
  <c r="H2534" i="2" l="1"/>
  <c r="H2464" i="2"/>
  <c r="H1161" i="2"/>
  <c r="H1928" i="2"/>
  <c r="H2460" i="2"/>
  <c r="H2654" i="2"/>
  <c r="H2665" i="2"/>
  <c r="H2215" i="2"/>
  <c r="H2663" i="2"/>
  <c r="H2703" i="2"/>
  <c r="H2758" i="2"/>
  <c r="H2764" i="2"/>
  <c r="H2768" i="2"/>
  <c r="H2774" i="2"/>
  <c r="H2640" i="2"/>
  <c r="H2762" i="2"/>
  <c r="H2766" i="2"/>
  <c r="H2772" i="2"/>
  <c r="H657" i="2"/>
  <c r="H590" i="2"/>
  <c r="H583" i="2"/>
  <c r="F2127" i="2"/>
  <c r="H2127" i="2" s="1"/>
  <c r="F2735" i="2" l="1"/>
  <c r="H2735" i="2" s="1"/>
  <c r="F2737" i="2" l="1"/>
  <c r="H2737" i="2" s="1"/>
  <c r="G2368" i="2" l="1"/>
  <c r="F2368" i="2"/>
  <c r="H367" i="2"/>
  <c r="H2368" i="2" l="1"/>
  <c r="H350" i="2"/>
  <c r="H354" i="2"/>
  <c r="H348" i="2"/>
  <c r="G153" i="2"/>
  <c r="F153" i="2"/>
  <c r="G138" i="2"/>
  <c r="F138" i="2"/>
  <c r="G140" i="2"/>
  <c r="F140" i="2"/>
  <c r="G2672" i="2"/>
  <c r="F2672" i="2"/>
  <c r="F2674" i="2"/>
  <c r="G2674" i="2"/>
  <c r="L1115" i="10"/>
  <c r="G2053" i="2"/>
  <c r="F2053" i="2"/>
  <c r="H2053" i="2" l="1"/>
  <c r="H2674" i="2"/>
  <c r="H2672" i="2"/>
  <c r="H161" i="2"/>
  <c r="I432" i="2"/>
  <c r="I437" i="2"/>
  <c r="I443" i="2"/>
  <c r="H194" i="2" l="1"/>
  <c r="H195" i="2" s="1"/>
  <c r="H196" i="2" s="1"/>
  <c r="H197" i="2" s="1"/>
  <c r="H198" i="2" s="1"/>
  <c r="H199" i="2" s="1"/>
  <c r="H200" i="2" s="1"/>
  <c r="H201" i="2" s="1"/>
  <c r="H202" i="2" s="1"/>
  <c r="H203" i="2" s="1"/>
  <c r="H204" i="2" s="1"/>
  <c r="H205" i="2" s="1"/>
  <c r="H206" i="2" s="1"/>
  <c r="H207" i="2" s="1"/>
  <c r="H208" i="2" s="1"/>
  <c r="H209" i="2" s="1"/>
  <c r="H210" i="2" s="1"/>
  <c r="H211" i="2" s="1"/>
  <c r="H212" i="2" s="1"/>
  <c r="H213" i="2" s="1"/>
  <c r="H214" i="2" s="1"/>
  <c r="H215" i="2" s="1"/>
  <c r="H216" i="2" s="1"/>
  <c r="H217" i="2" s="1"/>
  <c r="H218" i="2" s="1"/>
  <c r="H219" i="2" s="1"/>
  <c r="H220" i="2" s="1"/>
  <c r="H221" i="2" s="1"/>
  <c r="H222" i="2" s="1"/>
  <c r="H223" i="2" s="1"/>
  <c r="H224" i="2" s="1"/>
  <c r="H225" i="2" s="1"/>
  <c r="H226" i="2" s="1"/>
  <c r="G168" i="2"/>
  <c r="F168" i="2"/>
  <c r="H167" i="2"/>
  <c r="G159" i="2"/>
  <c r="F159" i="2"/>
  <c r="G157" i="2"/>
  <c r="F157" i="2"/>
  <c r="H154" i="2"/>
  <c r="H149" i="2"/>
  <c r="H141" i="2"/>
  <c r="H142" i="2" s="1"/>
  <c r="H143" i="2" s="1"/>
  <c r="H144" i="2" s="1"/>
  <c r="H145" i="2" s="1"/>
  <c r="H146" i="2" s="1"/>
  <c r="H147" i="2" s="1"/>
  <c r="B12" i="2"/>
  <c r="G2709" i="2"/>
  <c r="F2709" i="2"/>
  <c r="G2705" i="2"/>
  <c r="F2705" i="2"/>
  <c r="G2678" i="2"/>
  <c r="F2678" i="2"/>
  <c r="G2676" i="2"/>
  <c r="F2676" i="2"/>
  <c r="G2631" i="2"/>
  <c r="F2631" i="2"/>
  <c r="G2607" i="2"/>
  <c r="F2607" i="2"/>
  <c r="G2605" i="2"/>
  <c r="F2605" i="2"/>
  <c r="G2599" i="2"/>
  <c r="F2599" i="2"/>
  <c r="G2575" i="2"/>
  <c r="F2575" i="2"/>
  <c r="G2572" i="2"/>
  <c r="F2572" i="2"/>
  <c r="G2544" i="2"/>
  <c r="F2544" i="2"/>
  <c r="G2522" i="2"/>
  <c r="F2522" i="2"/>
  <c r="G2509" i="2"/>
  <c r="F2509" i="2"/>
  <c r="G2507" i="2"/>
  <c r="F2507" i="2"/>
  <c r="G2505" i="2"/>
  <c r="F2505" i="2"/>
  <c r="G2480" i="2"/>
  <c r="F2480" i="2"/>
  <c r="G2467" i="2"/>
  <c r="F2467" i="2"/>
  <c r="G2406" i="2"/>
  <c r="F2406" i="2"/>
  <c r="G2377" i="2"/>
  <c r="F2377" i="2"/>
  <c r="G2354" i="2"/>
  <c r="F2354" i="2"/>
  <c r="G2350" i="2"/>
  <c r="F2350" i="2"/>
  <c r="F2328" i="2"/>
  <c r="H2328" i="2" s="1"/>
  <c r="G2319" i="2"/>
  <c r="F2319" i="2"/>
  <c r="G2262" i="2"/>
  <c r="F2262" i="2"/>
  <c r="G2258" i="2"/>
  <c r="F2258" i="2"/>
  <c r="G2252" i="2"/>
  <c r="F2252" i="2"/>
  <c r="G2236" i="2"/>
  <c r="F2236" i="2"/>
  <c r="G2234" i="2"/>
  <c r="F2234" i="2"/>
  <c r="G2207" i="2"/>
  <c r="F2207" i="2"/>
  <c r="G2189" i="2"/>
  <c r="F2189" i="2"/>
  <c r="G2144" i="2"/>
  <c r="F2144" i="2"/>
  <c r="G2093" i="2"/>
  <c r="F2093" i="2"/>
  <c r="G2058" i="2"/>
  <c r="F2058" i="2"/>
  <c r="F2039" i="2"/>
  <c r="H2039" i="2" s="1"/>
  <c r="G2035" i="2"/>
  <c r="F2035" i="2"/>
  <c r="G1943" i="2"/>
  <c r="F1943" i="2"/>
  <c r="G1930" i="2"/>
  <c r="F1930" i="2"/>
  <c r="G1925" i="2"/>
  <c r="F1925" i="2"/>
  <c r="G1888" i="2"/>
  <c r="F1888" i="2"/>
  <c r="H1892" i="2" s="1"/>
  <c r="G1514" i="2"/>
  <c r="F1514" i="2"/>
  <c r="G1512" i="2"/>
  <c r="H1512" i="2" s="1"/>
  <c r="G1497" i="2"/>
  <c r="F1497" i="2"/>
  <c r="G1476" i="2"/>
  <c r="F1476" i="2"/>
  <c r="G1450" i="2"/>
  <c r="F1450" i="2"/>
  <c r="G1444" i="2"/>
  <c r="F1444" i="2"/>
  <c r="G1417" i="2"/>
  <c r="F1417" i="2"/>
  <c r="G1415" i="2"/>
  <c r="H1415" i="2" s="1"/>
  <c r="G1143" i="2"/>
  <c r="F1143" i="2"/>
  <c r="G758" i="2"/>
  <c r="F758" i="2"/>
  <c r="G756" i="2"/>
  <c r="F756" i="2"/>
  <c r="G731" i="2"/>
  <c r="F731" i="2"/>
  <c r="G668" i="2"/>
  <c r="F668" i="2"/>
  <c r="G660" i="2"/>
  <c r="F660" i="2"/>
  <c r="G614" i="2"/>
  <c r="F614" i="2"/>
  <c r="G397" i="2"/>
  <c r="F397" i="2"/>
  <c r="G370" i="2"/>
  <c r="F370" i="2"/>
  <c r="G363" i="2"/>
  <c r="F363" i="2"/>
  <c r="G107" i="2"/>
  <c r="F107" i="2"/>
  <c r="G105" i="2"/>
  <c r="F105" i="2"/>
  <c r="G103" i="2"/>
  <c r="F103" i="2"/>
  <c r="G79" i="2"/>
  <c r="F79" i="2"/>
  <c r="G46" i="2"/>
  <c r="F46" i="2"/>
  <c r="G36" i="2"/>
  <c r="F36" i="2"/>
  <c r="H99" i="2"/>
  <c r="H100" i="2" s="1"/>
  <c r="H101" i="2" s="1"/>
  <c r="H102" i="2" s="1"/>
  <c r="H104" i="2"/>
  <c r="H106" i="2"/>
  <c r="G2782" i="2" l="1"/>
  <c r="H2207" i="2"/>
  <c r="H2236" i="2"/>
  <c r="H2252" i="2"/>
  <c r="H2262" i="2"/>
  <c r="H1450" i="2"/>
  <c r="H2144" i="2"/>
  <c r="H1497" i="2"/>
  <c r="H2058" i="2"/>
  <c r="H1417" i="2"/>
  <c r="H1476" i="2"/>
  <c r="H2093" i="2"/>
  <c r="H2189" i="2"/>
  <c r="H2234" i="2"/>
  <c r="H2250" i="2"/>
  <c r="H2258" i="2"/>
  <c r="H2319" i="2"/>
  <c r="H1444" i="2"/>
  <c r="H756" i="2"/>
  <c r="H794" i="2"/>
  <c r="H1514" i="2"/>
  <c r="H1925" i="2"/>
  <c r="H1943" i="2"/>
  <c r="H2354" i="2"/>
  <c r="H2406" i="2"/>
  <c r="H2480" i="2"/>
  <c r="H2507" i="2"/>
  <c r="H2522" i="2"/>
  <c r="H2572" i="2"/>
  <c r="H2599" i="2"/>
  <c r="H2607" i="2"/>
  <c r="H2646" i="2"/>
  <c r="H2678" i="2"/>
  <c r="H2709" i="2"/>
  <c r="H660" i="2"/>
  <c r="H731" i="2"/>
  <c r="H758" i="2"/>
  <c r="H1143" i="2"/>
  <c r="H1888" i="2"/>
  <c r="H1930" i="2"/>
  <c r="H2035" i="2"/>
  <c r="H2350" i="2"/>
  <c r="H2377" i="2"/>
  <c r="H2467" i="2"/>
  <c r="H2505" i="2"/>
  <c r="H2509" i="2"/>
  <c r="H2544" i="2"/>
  <c r="H2575" i="2"/>
  <c r="H2605" i="2"/>
  <c r="H2631" i="2"/>
  <c r="H2676" i="2"/>
  <c r="H2705" i="2"/>
  <c r="H614" i="2"/>
  <c r="H668" i="2"/>
  <c r="H365" i="2"/>
  <c r="H397" i="2"/>
  <c r="H386" i="2"/>
  <c r="H363" i="2"/>
  <c r="H370" i="2"/>
  <c r="H168" i="2"/>
  <c r="H150" i="2"/>
  <c r="H148" i="2"/>
  <c r="H159" i="2"/>
  <c r="H157" i="2"/>
  <c r="H153" i="2"/>
  <c r="H44" i="2"/>
  <c r="H82" i="2"/>
  <c r="H24" i="2"/>
  <c r="H155" i="2"/>
  <c r="H21" i="2"/>
  <c r="H140" i="2"/>
  <c r="H166" i="2"/>
  <c r="H138" i="2"/>
  <c r="H77" i="2"/>
  <c r="H107" i="2"/>
  <c r="H46" i="2"/>
  <c r="H105" i="2"/>
  <c r="H36" i="2"/>
  <c r="H79" i="2"/>
  <c r="H133" i="2"/>
  <c r="H39" i="2"/>
  <c r="H103" i="2"/>
  <c r="F1" i="10"/>
  <c r="E1" i="10"/>
  <c r="D1" i="10"/>
  <c r="C1" i="10"/>
  <c r="G92" i="8"/>
  <c r="H5" i="8"/>
  <c r="I5" i="8" s="1"/>
  <c r="H6" i="8"/>
  <c r="I6" i="8"/>
  <c r="H7" i="8"/>
  <c r="I7" i="8" s="1"/>
  <c r="H8" i="8"/>
  <c r="I8" i="8" s="1"/>
  <c r="H9" i="8"/>
  <c r="I9" i="8" s="1"/>
  <c r="H10" i="8"/>
  <c r="I10" i="8" s="1"/>
  <c r="H11" i="8"/>
  <c r="I11" i="8" s="1"/>
  <c r="H12" i="8"/>
  <c r="I12" i="8" s="1"/>
  <c r="H13" i="8"/>
  <c r="I13" i="8" s="1"/>
  <c r="H14" i="8"/>
  <c r="I14" i="8" s="1"/>
  <c r="H15" i="8"/>
  <c r="I15" i="8" s="1"/>
  <c r="H16" i="8"/>
  <c r="I16" i="8" s="1"/>
  <c r="H17" i="8"/>
  <c r="I17" i="8" s="1"/>
  <c r="H18" i="8"/>
  <c r="I18" i="8" s="1"/>
  <c r="H19" i="8"/>
  <c r="I19" i="8" s="1"/>
  <c r="H20" i="8"/>
  <c r="I20" i="8" s="1"/>
  <c r="H21" i="8"/>
  <c r="I21" i="8" s="1"/>
  <c r="H22" i="8"/>
  <c r="I22" i="8" s="1"/>
  <c r="H23" i="8"/>
  <c r="I23" i="8" s="1"/>
  <c r="H24" i="8"/>
  <c r="I24" i="8" s="1"/>
  <c r="H25" i="8"/>
  <c r="I25" i="8" s="1"/>
  <c r="H26" i="8"/>
  <c r="I26" i="8" s="1"/>
  <c r="H27" i="8"/>
  <c r="I27" i="8" s="1"/>
  <c r="H28" i="8"/>
  <c r="I28" i="8" s="1"/>
  <c r="H29" i="8"/>
  <c r="I29" i="8" s="1"/>
  <c r="H30" i="8"/>
  <c r="I30" i="8" s="1"/>
  <c r="H31" i="8"/>
  <c r="I31" i="8" s="1"/>
  <c r="H32" i="8"/>
  <c r="I32" i="8" s="1"/>
  <c r="H33" i="8"/>
  <c r="I33" i="8" s="1"/>
  <c r="H34" i="8"/>
  <c r="I34" i="8" s="1"/>
  <c r="H35" i="8"/>
  <c r="I35" i="8" s="1"/>
  <c r="H36" i="8"/>
  <c r="I36" i="8" s="1"/>
  <c r="H37" i="8"/>
  <c r="I37" i="8" s="1"/>
  <c r="H38" i="8"/>
  <c r="I38" i="8" s="1"/>
  <c r="H39" i="8"/>
  <c r="I39" i="8" s="1"/>
  <c r="H40" i="8"/>
  <c r="I40" i="8" s="1"/>
  <c r="H41" i="8"/>
  <c r="I41" i="8" s="1"/>
  <c r="H42" i="8"/>
  <c r="I42" i="8" s="1"/>
  <c r="H43" i="8"/>
  <c r="I43" i="8" s="1"/>
  <c r="H44" i="8"/>
  <c r="I44" i="8" s="1"/>
  <c r="H45" i="8"/>
  <c r="I45" i="8" s="1"/>
  <c r="H46" i="8"/>
  <c r="I46" i="8" s="1"/>
  <c r="H47" i="8"/>
  <c r="I47" i="8" s="1"/>
  <c r="H48" i="8"/>
  <c r="I48" i="8" s="1"/>
  <c r="H49" i="8"/>
  <c r="I49" i="8" s="1"/>
  <c r="H50" i="8"/>
  <c r="I50" i="8" s="1"/>
  <c r="H51" i="8"/>
  <c r="I51" i="8" s="1"/>
  <c r="H52" i="8"/>
  <c r="I52" i="8" s="1"/>
  <c r="H53" i="8"/>
  <c r="I53" i="8" s="1"/>
  <c r="H54" i="8"/>
  <c r="I54" i="8" s="1"/>
  <c r="H55" i="8"/>
  <c r="I55" i="8" s="1"/>
  <c r="H56" i="8"/>
  <c r="I56" i="8" s="1"/>
  <c r="H57" i="8"/>
  <c r="I57" i="8" s="1"/>
  <c r="H58" i="8"/>
  <c r="I58" i="8" s="1"/>
  <c r="H59" i="8"/>
  <c r="I59" i="8" s="1"/>
  <c r="H60" i="8"/>
  <c r="I60" i="8" s="1"/>
  <c r="H61" i="8"/>
  <c r="I61" i="8" s="1"/>
  <c r="H62" i="8"/>
  <c r="I62" i="8" s="1"/>
  <c r="H63" i="8"/>
  <c r="I63" i="8" s="1"/>
  <c r="H64" i="8"/>
  <c r="I64" i="8" s="1"/>
  <c r="H65" i="8"/>
  <c r="I65" i="8" s="1"/>
  <c r="H66" i="8"/>
  <c r="I66" i="8" s="1"/>
  <c r="H67" i="8"/>
  <c r="I67" i="8" s="1"/>
  <c r="H68" i="8"/>
  <c r="I68" i="8" s="1"/>
  <c r="H69" i="8"/>
  <c r="I69" i="8" s="1"/>
  <c r="H70" i="8"/>
  <c r="I70" i="8" s="1"/>
  <c r="H71" i="8"/>
  <c r="I71" i="8" s="1"/>
  <c r="H72" i="8"/>
  <c r="I72" i="8" s="1"/>
  <c r="H73" i="8"/>
  <c r="I73" i="8" s="1"/>
  <c r="H74" i="8"/>
  <c r="I74" i="8" s="1"/>
  <c r="H75" i="8"/>
  <c r="I75" i="8" s="1"/>
  <c r="H76" i="8"/>
  <c r="I76" i="8" s="1"/>
  <c r="H77" i="8"/>
  <c r="I77" i="8" s="1"/>
  <c r="H78" i="8"/>
  <c r="I78" i="8" s="1"/>
  <c r="H79" i="8"/>
  <c r="I79" i="8" s="1"/>
  <c r="H80" i="8"/>
  <c r="I80" i="8" s="1"/>
  <c r="H81" i="8"/>
  <c r="I81" i="8" s="1"/>
  <c r="H82" i="8"/>
  <c r="I82" i="8" s="1"/>
  <c r="H83" i="8"/>
  <c r="I83" i="8" s="1"/>
  <c r="H84" i="8"/>
  <c r="I84" i="8" s="1"/>
  <c r="H85" i="8"/>
  <c r="I85" i="8" s="1"/>
  <c r="H86" i="8"/>
  <c r="I86" i="8" s="1"/>
  <c r="H87" i="8"/>
  <c r="I87" i="8" s="1"/>
  <c r="H88" i="8"/>
  <c r="I88" i="8" s="1"/>
  <c r="H89" i="8"/>
  <c r="I89" i="8" s="1"/>
  <c r="H90" i="8"/>
  <c r="I90" i="8" s="1"/>
  <c r="H91" i="8"/>
  <c r="I91" i="8" s="1"/>
  <c r="H92" i="8"/>
  <c r="H93" i="8"/>
  <c r="I93" i="8" s="1"/>
  <c r="H94" i="8"/>
  <c r="I94" i="8" s="1"/>
  <c r="H95" i="8"/>
  <c r="I95" i="8" s="1"/>
  <c r="H96" i="8"/>
  <c r="I96" i="8" s="1"/>
  <c r="H97" i="8"/>
  <c r="I97" i="8" s="1"/>
  <c r="H98" i="8"/>
  <c r="I98" i="8" s="1"/>
  <c r="H99" i="8"/>
  <c r="I99" i="8" s="1"/>
  <c r="H100" i="8"/>
  <c r="I100" i="8" s="1"/>
  <c r="H101" i="8"/>
  <c r="I101" i="8" s="1"/>
  <c r="H102" i="8"/>
  <c r="I102" i="8" s="1"/>
  <c r="H103" i="8"/>
  <c r="I103" i="8" s="1"/>
  <c r="H104" i="8"/>
  <c r="I104" i="8" s="1"/>
  <c r="H105" i="8"/>
  <c r="I105" i="8" s="1"/>
  <c r="H106" i="8"/>
  <c r="I106" i="8" s="1"/>
  <c r="H107" i="8"/>
  <c r="I107" i="8" s="1"/>
  <c r="H108" i="8"/>
  <c r="I108" i="8" s="1"/>
  <c r="H109" i="8"/>
  <c r="I109" i="8" s="1"/>
  <c r="H110" i="8"/>
  <c r="I110" i="8" s="1"/>
  <c r="H111" i="8"/>
  <c r="I111" i="8" s="1"/>
  <c r="H112" i="8"/>
  <c r="I112" i="8" s="1"/>
  <c r="H113" i="8"/>
  <c r="I113" i="8" s="1"/>
  <c r="H114" i="8"/>
  <c r="I114" i="8" s="1"/>
  <c r="H115" i="8"/>
  <c r="I115" i="8" s="1"/>
  <c r="H116" i="8"/>
  <c r="I116" i="8" s="1"/>
  <c r="H117" i="8"/>
  <c r="I117" i="8" s="1"/>
  <c r="H118" i="8"/>
  <c r="I118" i="8" s="1"/>
  <c r="H119" i="8"/>
  <c r="I119" i="8" s="1"/>
  <c r="H120" i="8"/>
  <c r="I120" i="8" s="1"/>
  <c r="H121" i="8"/>
  <c r="I121" i="8" s="1"/>
  <c r="H122" i="8"/>
  <c r="I122" i="8" s="1"/>
  <c r="H123" i="8"/>
  <c r="I123" i="8" s="1"/>
  <c r="H124" i="8"/>
  <c r="I124" i="8" s="1"/>
  <c r="H125" i="8"/>
  <c r="I125" i="8" s="1"/>
  <c r="H126" i="8"/>
  <c r="I126" i="8" s="1"/>
  <c r="H127" i="8"/>
  <c r="I127" i="8" s="1"/>
  <c r="H128" i="8"/>
  <c r="I128" i="8" s="1"/>
  <c r="H129" i="8"/>
  <c r="I129" i="8" s="1"/>
  <c r="H130" i="8"/>
  <c r="I130" i="8" s="1"/>
  <c r="H131" i="8"/>
  <c r="I131" i="8" s="1"/>
  <c r="H132" i="8"/>
  <c r="I132" i="8" s="1"/>
  <c r="H133" i="8"/>
  <c r="I133" i="8" s="1"/>
  <c r="H134" i="8"/>
  <c r="I134" i="8" s="1"/>
  <c r="H135" i="8"/>
  <c r="I135" i="8" s="1"/>
  <c r="H136" i="8"/>
  <c r="I136" i="8" s="1"/>
  <c r="H137" i="8"/>
  <c r="I137" i="8" s="1"/>
  <c r="H138" i="8"/>
  <c r="I138" i="8" s="1"/>
  <c r="H139" i="8"/>
  <c r="I139" i="8" s="1"/>
  <c r="H140" i="8"/>
  <c r="I140" i="8" s="1"/>
  <c r="H141" i="8"/>
  <c r="I141" i="8" s="1"/>
  <c r="H142" i="8"/>
  <c r="I142" i="8" s="1"/>
  <c r="H143" i="8"/>
  <c r="I143" i="8" s="1"/>
  <c r="H144" i="8"/>
  <c r="I144" i="8" s="1"/>
  <c r="H145" i="8"/>
  <c r="I145" i="8" s="1"/>
  <c r="H146" i="8"/>
  <c r="I146" i="8" s="1"/>
  <c r="H147" i="8"/>
  <c r="I147" i="8" s="1"/>
  <c r="H148" i="8"/>
  <c r="I148" i="8" s="1"/>
  <c r="H149" i="8"/>
  <c r="I149" i="8" s="1"/>
  <c r="H150" i="8"/>
  <c r="I150" i="8" s="1"/>
  <c r="H151" i="8"/>
  <c r="I151" i="8" s="1"/>
  <c r="H152" i="8"/>
  <c r="I152" i="8" s="1"/>
  <c r="H153" i="8"/>
  <c r="I153" i="8" s="1"/>
  <c r="H154" i="8"/>
  <c r="I154" i="8" s="1"/>
  <c r="H155" i="8"/>
  <c r="I155" i="8" s="1"/>
  <c r="H156" i="8"/>
  <c r="I156" i="8" s="1"/>
  <c r="H157" i="8"/>
  <c r="I157" i="8" s="1"/>
  <c r="H158" i="8"/>
  <c r="I158" i="8" s="1"/>
  <c r="H159" i="8"/>
  <c r="I159" i="8" s="1"/>
  <c r="H160" i="8"/>
  <c r="I160" i="8" s="1"/>
  <c r="H161" i="8"/>
  <c r="I161" i="8" s="1"/>
  <c r="H162" i="8"/>
  <c r="I162" i="8" s="1"/>
  <c r="H163" i="8"/>
  <c r="I163" i="8" s="1"/>
  <c r="H164" i="8"/>
  <c r="I164" i="8" s="1"/>
  <c r="H165" i="8"/>
  <c r="I165" i="8" s="1"/>
  <c r="H166" i="8"/>
  <c r="I166" i="8" s="1"/>
  <c r="H167" i="8"/>
  <c r="I167" i="8" s="1"/>
  <c r="H168" i="8"/>
  <c r="I168" i="8" s="1"/>
  <c r="H169" i="8"/>
  <c r="I169" i="8" s="1"/>
  <c r="H170" i="8"/>
  <c r="I170" i="8" s="1"/>
  <c r="H171" i="8"/>
  <c r="I171" i="8" s="1"/>
  <c r="H172" i="8"/>
  <c r="I172" i="8" s="1"/>
  <c r="H173" i="8"/>
  <c r="I173" i="8" s="1"/>
  <c r="H174" i="8"/>
  <c r="I174" i="8" s="1"/>
  <c r="H175" i="8"/>
  <c r="I175" i="8" s="1"/>
  <c r="H176" i="8"/>
  <c r="I176" i="8" s="1"/>
  <c r="H177" i="8"/>
  <c r="I177" i="8" s="1"/>
  <c r="H178" i="8"/>
  <c r="I178" i="8" s="1"/>
  <c r="H179" i="8"/>
  <c r="I179" i="8" s="1"/>
  <c r="H180" i="8"/>
  <c r="I180" i="8" s="1"/>
  <c r="H181" i="8"/>
  <c r="I181" i="8" s="1"/>
  <c r="H182" i="8"/>
  <c r="I182" i="8" s="1"/>
  <c r="H183" i="8"/>
  <c r="I183" i="8" s="1"/>
  <c r="H184" i="8"/>
  <c r="I184" i="8" s="1"/>
  <c r="H185" i="8"/>
  <c r="I185" i="8" s="1"/>
  <c r="H186" i="8"/>
  <c r="I186" i="8" s="1"/>
  <c r="H187" i="8"/>
  <c r="I187" i="8" s="1"/>
  <c r="H188" i="8"/>
  <c r="I188" i="8" s="1"/>
  <c r="H189" i="8"/>
  <c r="I189" i="8" s="1"/>
  <c r="H190" i="8"/>
  <c r="I190" i="8" s="1"/>
  <c r="H191" i="8"/>
  <c r="I191" i="8" s="1"/>
  <c r="H192" i="8"/>
  <c r="I192" i="8" s="1"/>
  <c r="H193" i="8"/>
  <c r="I193" i="8" s="1"/>
  <c r="H194" i="8"/>
  <c r="I194" i="8" s="1"/>
  <c r="H195" i="8"/>
  <c r="I195" i="8" s="1"/>
  <c r="H196" i="8"/>
  <c r="I196" i="8" s="1"/>
  <c r="H198" i="8"/>
  <c r="I198" i="8" s="1"/>
  <c r="H199" i="8"/>
  <c r="I199" i="8" s="1"/>
  <c r="H200" i="8"/>
  <c r="I200" i="8" s="1"/>
  <c r="H201" i="8"/>
  <c r="I201" i="8" s="1"/>
  <c r="H202" i="8"/>
  <c r="I202" i="8" s="1"/>
  <c r="H203" i="8"/>
  <c r="I203" i="8" s="1"/>
  <c r="H204" i="8"/>
  <c r="I204" i="8" s="1"/>
  <c r="H205" i="8"/>
  <c r="I205" i="8" s="1"/>
  <c r="H206" i="8"/>
  <c r="I206" i="8" s="1"/>
  <c r="H207" i="8"/>
  <c r="I207" i="8" s="1"/>
  <c r="H208" i="8"/>
  <c r="I208" i="8" s="1"/>
  <c r="H209" i="8"/>
  <c r="I209" i="8" s="1"/>
  <c r="H210" i="8"/>
  <c r="I210" i="8" s="1"/>
  <c r="H211" i="8"/>
  <c r="I211" i="8" s="1"/>
  <c r="H212" i="8"/>
  <c r="I212" i="8" s="1"/>
  <c r="H213" i="8"/>
  <c r="I213" i="8" s="1"/>
  <c r="H214" i="8"/>
  <c r="I214" i="8" s="1"/>
  <c r="H215" i="8"/>
  <c r="I215" i="8" s="1"/>
  <c r="H216" i="8"/>
  <c r="I216" i="8" s="1"/>
  <c r="H217" i="8"/>
  <c r="I217" i="8" s="1"/>
  <c r="H218" i="8"/>
  <c r="I218" i="8" s="1"/>
  <c r="H219" i="8"/>
  <c r="I219" i="8" s="1"/>
  <c r="H220" i="8"/>
  <c r="I220" i="8" s="1"/>
  <c r="H221" i="8"/>
  <c r="I221" i="8" s="1"/>
  <c r="H222" i="8"/>
  <c r="I222" i="8" s="1"/>
  <c r="H223" i="8"/>
  <c r="I223" i="8" s="1"/>
  <c r="H224" i="8"/>
  <c r="I224" i="8" s="1"/>
  <c r="H225" i="8"/>
  <c r="I225" i="8" s="1"/>
  <c r="H226" i="8"/>
  <c r="I226" i="8" s="1"/>
  <c r="H227" i="8"/>
  <c r="I227" i="8" s="1"/>
  <c r="H228" i="8"/>
  <c r="I228" i="8" s="1"/>
  <c r="H229" i="8"/>
  <c r="I229" i="8" s="1"/>
  <c r="H230" i="8"/>
  <c r="I230" i="8" s="1"/>
  <c r="H231" i="8"/>
  <c r="I231" i="8" s="1"/>
  <c r="H232" i="8"/>
  <c r="I232" i="8" s="1"/>
  <c r="H233" i="8"/>
  <c r="I233" i="8" s="1"/>
  <c r="H234" i="8"/>
  <c r="I234" i="8" s="1"/>
  <c r="H235" i="8"/>
  <c r="I235" i="8" s="1"/>
  <c r="H236" i="8"/>
  <c r="I236" i="8" s="1"/>
  <c r="H237" i="8"/>
  <c r="I237" i="8" s="1"/>
  <c r="H238" i="8"/>
  <c r="I238" i="8" s="1"/>
  <c r="H239" i="8"/>
  <c r="I239" i="8" s="1"/>
  <c r="H197" i="8"/>
  <c r="I197" i="8" s="1"/>
  <c r="F2047" i="2" l="1"/>
  <c r="H227" i="2"/>
  <c r="H228" i="2" s="1"/>
  <c r="I92" i="8"/>
  <c r="G1" i="10"/>
  <c r="H2047" i="2" l="1"/>
  <c r="F2782" i="2"/>
  <c r="H2782" i="2" s="1"/>
  <c r="H229" i="2"/>
  <c r="H230" i="2" s="1"/>
  <c r="H231" i="2" s="1"/>
  <c r="G1" i="8"/>
  <c r="F1" i="8"/>
  <c r="E1" i="8"/>
  <c r="D1" i="8"/>
  <c r="C1" i="8"/>
  <c r="H232" i="2" l="1"/>
  <c r="H233" i="2" s="1"/>
  <c r="G27" i="7"/>
  <c r="H234" i="2" l="1"/>
  <c r="H235" i="2" s="1"/>
  <c r="H236" i="2" l="1"/>
  <c r="H237" i="2" s="1"/>
  <c r="H238" i="2" s="1"/>
  <c r="H239" i="2" s="1"/>
  <c r="H240" i="2" s="1"/>
  <c r="H241" i="2" s="1"/>
  <c r="H242" i="2" s="1"/>
  <c r="H243" i="2" s="1"/>
  <c r="H244" i="2" s="1"/>
  <c r="H245" i="2" s="1"/>
  <c r="H246" i="2" s="1"/>
  <c r="H247" i="2" s="1"/>
  <c r="H248" i="2" s="1"/>
  <c r="H249" i="2" s="1"/>
  <c r="H250" i="2" s="1"/>
  <c r="H251" i="2" s="1"/>
  <c r="H252" i="2" s="1"/>
  <c r="H253" i="2" s="1"/>
  <c r="H254" i="2" s="1"/>
  <c r="H255" i="2" s="1"/>
  <c r="H256" i="2" s="1"/>
  <c r="H257" i="2" s="1"/>
  <c r="H258" i="2" s="1"/>
  <c r="H259" i="2" s="1"/>
  <c r="H260" i="2" s="1"/>
  <c r="H261" i="2" s="1"/>
  <c r="H262" i="2" s="1"/>
  <c r="H263" i="2" s="1"/>
  <c r="H264" i="2" s="1"/>
  <c r="H265" i="2" s="1"/>
  <c r="H266" i="2" s="1"/>
  <c r="H267" i="2" s="1"/>
  <c r="H268" i="2" s="1"/>
  <c r="H269" i="2" s="1"/>
  <c r="H270" i="2" s="1"/>
  <c r="H271" i="2" s="1"/>
  <c r="H272" i="2" s="1"/>
  <c r="H273" i="2" s="1"/>
  <c r="H274" i="2" s="1"/>
  <c r="H275" i="2" s="1"/>
  <c r="H276" i="2" s="1"/>
  <c r="H277" i="2" s="1"/>
  <c r="H278" i="2" s="1"/>
  <c r="H279" i="2" s="1"/>
  <c r="H280" i="2" s="1"/>
  <c r="H281" i="2" s="1"/>
  <c r="H282" i="2" s="1"/>
  <c r="H283" i="2" s="1"/>
  <c r="H284" i="2" s="1"/>
  <c r="H285" i="2" s="1"/>
  <c r="H286" i="2" s="1"/>
  <c r="H287" i="2" s="1"/>
  <c r="H288" i="2" s="1"/>
  <c r="H289" i="2" s="1"/>
  <c r="H290" i="2" s="1"/>
  <c r="H291" i="2" s="1"/>
  <c r="H292" i="2" s="1"/>
  <c r="H293" i="2" s="1"/>
  <c r="H294" i="2" s="1"/>
  <c r="H295" i="2" s="1"/>
  <c r="H296" i="2" s="1"/>
  <c r="H297" i="2" s="1"/>
  <c r="H298" i="2" s="1"/>
  <c r="H299" i="2" s="1"/>
  <c r="H300" i="2" s="1"/>
  <c r="H301" i="2" s="1"/>
  <c r="H302" i="2" s="1"/>
  <c r="H303" i="2" s="1"/>
  <c r="H304" i="2" s="1"/>
  <c r="H305" i="2" s="1"/>
  <c r="H306" i="2" s="1"/>
  <c r="H307" i="2" s="1"/>
  <c r="H308" i="2" s="1"/>
  <c r="H309" i="2" s="1"/>
  <c r="H310" i="2" s="1"/>
  <c r="H311" i="2" s="1"/>
  <c r="H312" i="2" s="1"/>
  <c r="H313" i="2" s="1"/>
  <c r="H314" i="2" s="1"/>
  <c r="H315" i="2" s="1"/>
  <c r="D6" i="5"/>
  <c r="D7" i="5"/>
  <c r="D8" i="5"/>
  <c r="D9" i="5"/>
  <c r="D10" i="5"/>
  <c r="D11" i="5"/>
  <c r="D12" i="5"/>
  <c r="D13" i="5"/>
  <c r="D14" i="5"/>
  <c r="D15" i="5"/>
  <c r="D16" i="5"/>
  <c r="D5" i="5"/>
  <c r="D407" i="5" s="1"/>
  <c r="H316" i="2" l="1"/>
  <c r="H317" i="2" s="1"/>
  <c r="H318" i="2" s="1"/>
  <c r="H319" i="2" s="1"/>
  <c r="H320" i="2" s="1"/>
  <c r="H321" i="2" s="1"/>
  <c r="H322" i="2" s="1"/>
  <c r="H323" i="2" s="1"/>
  <c r="H324" i="2" s="1"/>
  <c r="H325" i="2" s="1"/>
  <c r="H326" i="2" s="1"/>
  <c r="H327" i="2" s="1"/>
  <c r="H328" i="2" s="1"/>
  <c r="H329" i="2" s="1"/>
  <c r="H330" i="2" s="1"/>
  <c r="H331" i="2" s="1"/>
  <c r="H332" i="2" s="1"/>
  <c r="H2979" i="6"/>
  <c r="G2979" i="6"/>
  <c r="I2976" i="6"/>
  <c r="I2977" i="6" s="1"/>
  <c r="I2978" i="6" s="1"/>
  <c r="H2975" i="6"/>
  <c r="G2975" i="6"/>
  <c r="I2974" i="6"/>
  <c r="H2973" i="6"/>
  <c r="G2973" i="6"/>
  <c r="J2972" i="6"/>
  <c r="I2972" i="6"/>
  <c r="H2971" i="6"/>
  <c r="G2971" i="6"/>
  <c r="I2969" i="6"/>
  <c r="I2970" i="6" s="1"/>
  <c r="H2968" i="6"/>
  <c r="G2968" i="6"/>
  <c r="J2967" i="6"/>
  <c r="J2966" i="6"/>
  <c r="J2965" i="6"/>
  <c r="J2964" i="6"/>
  <c r="J2963" i="6"/>
  <c r="J2962" i="6"/>
  <c r="J2961" i="6"/>
  <c r="J2960" i="6"/>
  <c r="J2959" i="6"/>
  <c r="J2958" i="6"/>
  <c r="J2957" i="6"/>
  <c r="J2956" i="6"/>
  <c r="J2955" i="6"/>
  <c r="J2954" i="6"/>
  <c r="J2953" i="6"/>
  <c r="J2952" i="6"/>
  <c r="J2951" i="6"/>
  <c r="J2950" i="6"/>
  <c r="J2949" i="6"/>
  <c r="J2948" i="6"/>
  <c r="J2947" i="6"/>
  <c r="I2947" i="6"/>
  <c r="I2948" i="6" s="1"/>
  <c r="I2949" i="6" s="1"/>
  <c r="I2950" i="6" s="1"/>
  <c r="I2951" i="6" s="1"/>
  <c r="I2952" i="6" s="1"/>
  <c r="I2953" i="6" s="1"/>
  <c r="I2954" i="6" s="1"/>
  <c r="I2955" i="6" s="1"/>
  <c r="I2956" i="6" s="1"/>
  <c r="I2957" i="6" s="1"/>
  <c r="I2958" i="6" s="1"/>
  <c r="I2959" i="6" s="1"/>
  <c r="I2960" i="6" s="1"/>
  <c r="I2961" i="6" s="1"/>
  <c r="I2962" i="6" s="1"/>
  <c r="I2963" i="6" s="1"/>
  <c r="I2964" i="6" s="1"/>
  <c r="I2965" i="6" s="1"/>
  <c r="I2966" i="6" s="1"/>
  <c r="I2967" i="6" s="1"/>
  <c r="H2946" i="6"/>
  <c r="G2946" i="6"/>
  <c r="I2943" i="6"/>
  <c r="I2944" i="6" s="1"/>
  <c r="I2945" i="6" s="1"/>
  <c r="H2942" i="6"/>
  <c r="G2942" i="6"/>
  <c r="I2940" i="6"/>
  <c r="I2941" i="6" s="1"/>
  <c r="H2939" i="6"/>
  <c r="G2939" i="6"/>
  <c r="I2937" i="6"/>
  <c r="I2938" i="6" s="1"/>
  <c r="H2936" i="6"/>
  <c r="G2936" i="6"/>
  <c r="I2930" i="6"/>
  <c r="I2931" i="6" s="1"/>
  <c r="I2932" i="6" s="1"/>
  <c r="I2933" i="6" s="1"/>
  <c r="I2934" i="6" s="1"/>
  <c r="I2935" i="6" s="1"/>
  <c r="H2929" i="6"/>
  <c r="G2929" i="6"/>
  <c r="I2925" i="6"/>
  <c r="I2926" i="6" s="1"/>
  <c r="I2927" i="6" s="1"/>
  <c r="I2928" i="6" s="1"/>
  <c r="H2924" i="6"/>
  <c r="G2924" i="6"/>
  <c r="I2921" i="6"/>
  <c r="I2922" i="6" s="1"/>
  <c r="I2923" i="6" s="1"/>
  <c r="H2920" i="6"/>
  <c r="G2920" i="6"/>
  <c r="I2905" i="6"/>
  <c r="I2906" i="6" s="1"/>
  <c r="I2907" i="6" s="1"/>
  <c r="I2908" i="6" s="1"/>
  <c r="I2909" i="6" s="1"/>
  <c r="I2910" i="6" s="1"/>
  <c r="I2911" i="6" s="1"/>
  <c r="I2912" i="6" s="1"/>
  <c r="I2913" i="6" s="1"/>
  <c r="I2914" i="6" s="1"/>
  <c r="I2915" i="6" s="1"/>
  <c r="I2916" i="6" s="1"/>
  <c r="I2917" i="6" s="1"/>
  <c r="I2918" i="6" s="1"/>
  <c r="I2919" i="6" s="1"/>
  <c r="H2904" i="6"/>
  <c r="G2904" i="6"/>
  <c r="I2903" i="6"/>
  <c r="H2902" i="6"/>
  <c r="G2902" i="6"/>
  <c r="I2900" i="6"/>
  <c r="I2901" i="6" s="1"/>
  <c r="H2899" i="6"/>
  <c r="G2899" i="6"/>
  <c r="I2898" i="6"/>
  <c r="H2897" i="6"/>
  <c r="G2897" i="6"/>
  <c r="I2896" i="6"/>
  <c r="H2895" i="6"/>
  <c r="G2895" i="6"/>
  <c r="I2894" i="6"/>
  <c r="H2893" i="6"/>
  <c r="G2893" i="6"/>
  <c r="I2892" i="6"/>
  <c r="H2891" i="6"/>
  <c r="G2891" i="6"/>
  <c r="I2890" i="6"/>
  <c r="H2889" i="6"/>
  <c r="G2889" i="6"/>
  <c r="I2887" i="6"/>
  <c r="I2888" i="6" s="1"/>
  <c r="H2886" i="6"/>
  <c r="G2886" i="6"/>
  <c r="J2885" i="6"/>
  <c r="J2884" i="6"/>
  <c r="J2883" i="6"/>
  <c r="I2883" i="6"/>
  <c r="I2884" i="6" s="1"/>
  <c r="I2885" i="6" s="1"/>
  <c r="H2882" i="6"/>
  <c r="G2882" i="6"/>
  <c r="I2877" i="6"/>
  <c r="I2878" i="6" s="1"/>
  <c r="I2879" i="6" s="1"/>
  <c r="I2880" i="6" s="1"/>
  <c r="I2881" i="6" s="1"/>
  <c r="H2876" i="6"/>
  <c r="G2876" i="6"/>
  <c r="I2875" i="6"/>
  <c r="H2874" i="6"/>
  <c r="G2874" i="6"/>
  <c r="I2873" i="6"/>
  <c r="H2872" i="6"/>
  <c r="G2872" i="6"/>
  <c r="I2868" i="6"/>
  <c r="I2869" i="6" s="1"/>
  <c r="I2870" i="6" s="1"/>
  <c r="I2871" i="6" s="1"/>
  <c r="H2867" i="6"/>
  <c r="G2867" i="6"/>
  <c r="I2863" i="6"/>
  <c r="I2864" i="6" s="1"/>
  <c r="I2865" i="6" s="1"/>
  <c r="I2866" i="6" s="1"/>
  <c r="H2862" i="6"/>
  <c r="G2862" i="6"/>
  <c r="I2858" i="6"/>
  <c r="I2859" i="6" s="1"/>
  <c r="I2860" i="6" s="1"/>
  <c r="I2861" i="6" s="1"/>
  <c r="H2857" i="6"/>
  <c r="G2857" i="6"/>
  <c r="I2856" i="6"/>
  <c r="H2855" i="6"/>
  <c r="G2855" i="6"/>
  <c r="I2854" i="6"/>
  <c r="H2853" i="6"/>
  <c r="G2853" i="6"/>
  <c r="I2852" i="6"/>
  <c r="H2851" i="6"/>
  <c r="G2851" i="6"/>
  <c r="I2841" i="6"/>
  <c r="I2842" i="6" s="1"/>
  <c r="I2843" i="6" s="1"/>
  <c r="I2844" i="6" s="1"/>
  <c r="I2845" i="6" s="1"/>
  <c r="I2846" i="6" s="1"/>
  <c r="I2847" i="6" s="1"/>
  <c r="I2848" i="6" s="1"/>
  <c r="I2849" i="6" s="1"/>
  <c r="I2850" i="6" s="1"/>
  <c r="H2840" i="6"/>
  <c r="G2840" i="6"/>
  <c r="I2839" i="6"/>
  <c r="H2838" i="6"/>
  <c r="G2838" i="6"/>
  <c r="I2833" i="6"/>
  <c r="I2834" i="6" s="1"/>
  <c r="I2835" i="6" s="1"/>
  <c r="I2836" i="6" s="1"/>
  <c r="I2837" i="6" s="1"/>
  <c r="H2832" i="6"/>
  <c r="G2832" i="6"/>
  <c r="I2814" i="6"/>
  <c r="I2815" i="6" s="1"/>
  <c r="I2816" i="6" s="1"/>
  <c r="I2817" i="6" s="1"/>
  <c r="I2818" i="6" s="1"/>
  <c r="I2819" i="6" s="1"/>
  <c r="I2820" i="6" s="1"/>
  <c r="I2821" i="6" s="1"/>
  <c r="I2822" i="6" s="1"/>
  <c r="I2823" i="6" s="1"/>
  <c r="I2824" i="6" s="1"/>
  <c r="I2825" i="6" s="1"/>
  <c r="I2826" i="6" s="1"/>
  <c r="I2827" i="6" s="1"/>
  <c r="I2828" i="6" s="1"/>
  <c r="I2829" i="6" s="1"/>
  <c r="I2830" i="6" s="1"/>
  <c r="I2831" i="6" s="1"/>
  <c r="H2813" i="6"/>
  <c r="G2813" i="6"/>
  <c r="I2812" i="6"/>
  <c r="H2811" i="6"/>
  <c r="G2811" i="6"/>
  <c r="I2805" i="6"/>
  <c r="I2806" i="6" s="1"/>
  <c r="I2807" i="6" s="1"/>
  <c r="I2808" i="6" s="1"/>
  <c r="I2809" i="6" s="1"/>
  <c r="I2810" i="6" s="1"/>
  <c r="H2804" i="6"/>
  <c r="G2804" i="6"/>
  <c r="I2803" i="6"/>
  <c r="H2802" i="6"/>
  <c r="G2802" i="6"/>
  <c r="I2798" i="6"/>
  <c r="I2799" i="6" s="1"/>
  <c r="I2800" i="6" s="1"/>
  <c r="I2801" i="6" s="1"/>
  <c r="H2797" i="6"/>
  <c r="G2797" i="6"/>
  <c r="I2794" i="6"/>
  <c r="I2795" i="6" s="1"/>
  <c r="I2796" i="6" s="1"/>
  <c r="H2793" i="6"/>
  <c r="G2793" i="6"/>
  <c r="I2789" i="6"/>
  <c r="I2790" i="6" s="1"/>
  <c r="I2791" i="6" s="1"/>
  <c r="I2792" i="6" s="1"/>
  <c r="H2788" i="6"/>
  <c r="G2788" i="6"/>
  <c r="I2783" i="6"/>
  <c r="I2784" i="6" s="1"/>
  <c r="I2785" i="6" s="1"/>
  <c r="I2786" i="6" s="1"/>
  <c r="I2787" i="6" s="1"/>
  <c r="H2782" i="6"/>
  <c r="G2782" i="6"/>
  <c r="I2777" i="6"/>
  <c r="I2778" i="6" s="1"/>
  <c r="I2779" i="6" s="1"/>
  <c r="I2780" i="6" s="1"/>
  <c r="I2781" i="6" s="1"/>
  <c r="H2776" i="6"/>
  <c r="G2776" i="6"/>
  <c r="I2774" i="6"/>
  <c r="I2775" i="6" s="1"/>
  <c r="H2773" i="6"/>
  <c r="G2773" i="6"/>
  <c r="I2772" i="6"/>
  <c r="H2771" i="6"/>
  <c r="G2771" i="6"/>
  <c r="I2770" i="6"/>
  <c r="H2769" i="6"/>
  <c r="G2769" i="6"/>
  <c r="I2766" i="6"/>
  <c r="I2767" i="6" s="1"/>
  <c r="I2768" i="6" s="1"/>
  <c r="H2765" i="6"/>
  <c r="G2765" i="6"/>
  <c r="I2764" i="6"/>
  <c r="H2763" i="6"/>
  <c r="G2763" i="6"/>
  <c r="I2762" i="6"/>
  <c r="H2761" i="6"/>
  <c r="G2761" i="6"/>
  <c r="I2758" i="6"/>
  <c r="I2759" i="6" s="1"/>
  <c r="I2760" i="6" s="1"/>
  <c r="H2757" i="6"/>
  <c r="G2757" i="6"/>
  <c r="I2756" i="6"/>
  <c r="H2755" i="6"/>
  <c r="G2755" i="6"/>
  <c r="K2752" i="6"/>
  <c r="I2734" i="6"/>
  <c r="I2735" i="6" s="1"/>
  <c r="I2736" i="6" s="1"/>
  <c r="I2737" i="6" s="1"/>
  <c r="I2738" i="6" s="1"/>
  <c r="I2739" i="6" s="1"/>
  <c r="I2740" i="6" s="1"/>
  <c r="I2741" i="6" s="1"/>
  <c r="I2742" i="6" s="1"/>
  <c r="I2743" i="6" s="1"/>
  <c r="I2744" i="6" s="1"/>
  <c r="I2745" i="6" s="1"/>
  <c r="I2746" i="6" s="1"/>
  <c r="I2747" i="6" s="1"/>
  <c r="I2748" i="6" s="1"/>
  <c r="I2749" i="6" s="1"/>
  <c r="I2750" i="6" s="1"/>
  <c r="I2751" i="6" s="1"/>
  <c r="I2752" i="6" s="1"/>
  <c r="I2753" i="6" s="1"/>
  <c r="I2754" i="6" s="1"/>
  <c r="H2733" i="6"/>
  <c r="G2733" i="6"/>
  <c r="I2729" i="6"/>
  <c r="I2730" i="6" s="1"/>
  <c r="I2731" i="6" s="1"/>
  <c r="I2732" i="6" s="1"/>
  <c r="H2728" i="6"/>
  <c r="G2728" i="6"/>
  <c r="I2724" i="6"/>
  <c r="I2725" i="6" s="1"/>
  <c r="I2726" i="6" s="1"/>
  <c r="I2727" i="6" s="1"/>
  <c r="H2723" i="6"/>
  <c r="G2723" i="6"/>
  <c r="I2719" i="6"/>
  <c r="I2720" i="6" s="1"/>
  <c r="I2721" i="6" s="1"/>
  <c r="I2722" i="6" s="1"/>
  <c r="H2718" i="6"/>
  <c r="G2718" i="6"/>
  <c r="I2717" i="6"/>
  <c r="H2716" i="6"/>
  <c r="G2716" i="6"/>
  <c r="J2715" i="6"/>
  <c r="J2714" i="6"/>
  <c r="J2713" i="6"/>
  <c r="J2712" i="6"/>
  <c r="J2711" i="6"/>
  <c r="J2710" i="6"/>
  <c r="J2709" i="6"/>
  <c r="J2708" i="6"/>
  <c r="J2707" i="6"/>
  <c r="J2706" i="6"/>
  <c r="J2705" i="6"/>
  <c r="J2704" i="6"/>
  <c r="J2703" i="6"/>
  <c r="J2702" i="6"/>
  <c r="J2701" i="6"/>
  <c r="J2700" i="6"/>
  <c r="J2699" i="6"/>
  <c r="J2698" i="6"/>
  <c r="J2697" i="6"/>
  <c r="J2696" i="6"/>
  <c r="J2695" i="6"/>
  <c r="J2694" i="6"/>
  <c r="J2693" i="6"/>
  <c r="J2692" i="6"/>
  <c r="J2691" i="6"/>
  <c r="J2690" i="6"/>
  <c r="J2689" i="6"/>
  <c r="J2688" i="6"/>
  <c r="J2687" i="6"/>
  <c r="J2686" i="6"/>
  <c r="J2685" i="6"/>
  <c r="J2684" i="6"/>
  <c r="J2683" i="6"/>
  <c r="I2683" i="6"/>
  <c r="I2684" i="6" s="1"/>
  <c r="I2685" i="6" s="1"/>
  <c r="I2686" i="6" s="1"/>
  <c r="I2687" i="6" s="1"/>
  <c r="I2688" i="6" s="1"/>
  <c r="I2689" i="6" s="1"/>
  <c r="I2690" i="6" s="1"/>
  <c r="I2691" i="6" s="1"/>
  <c r="I2692" i="6" s="1"/>
  <c r="I2693" i="6" s="1"/>
  <c r="I2694" i="6" s="1"/>
  <c r="I2695" i="6" s="1"/>
  <c r="I2696" i="6" s="1"/>
  <c r="I2697" i="6" s="1"/>
  <c r="I2698" i="6" s="1"/>
  <c r="I2699" i="6" s="1"/>
  <c r="I2700" i="6" s="1"/>
  <c r="I2701" i="6" s="1"/>
  <c r="I2702" i="6" s="1"/>
  <c r="I2703" i="6" s="1"/>
  <c r="I2704" i="6" s="1"/>
  <c r="I2705" i="6" s="1"/>
  <c r="I2706" i="6" s="1"/>
  <c r="I2707" i="6" s="1"/>
  <c r="I2708" i="6" s="1"/>
  <c r="I2709" i="6" s="1"/>
  <c r="I2710" i="6" s="1"/>
  <c r="I2711" i="6" s="1"/>
  <c r="I2712" i="6" s="1"/>
  <c r="I2713" i="6" s="1"/>
  <c r="I2714" i="6" s="1"/>
  <c r="I2715" i="6" s="1"/>
  <c r="H2682" i="6"/>
  <c r="G2682" i="6"/>
  <c r="I2680" i="6"/>
  <c r="I2681" i="6" s="1"/>
  <c r="H2679" i="6"/>
  <c r="G2679" i="6"/>
  <c r="I2677" i="6"/>
  <c r="I2678" i="6" s="1"/>
  <c r="H2676" i="6"/>
  <c r="G2676" i="6"/>
  <c r="J2675" i="6"/>
  <c r="J2674" i="6"/>
  <c r="J2673" i="6"/>
  <c r="J2672" i="6"/>
  <c r="J2671" i="6"/>
  <c r="J2670" i="6"/>
  <c r="J2669" i="6"/>
  <c r="J2668" i="6"/>
  <c r="J2667" i="6"/>
  <c r="I2667" i="6"/>
  <c r="I2668" i="6" s="1"/>
  <c r="I2669" i="6" s="1"/>
  <c r="I2670" i="6" s="1"/>
  <c r="I2671" i="6" s="1"/>
  <c r="I2672" i="6" s="1"/>
  <c r="I2673" i="6" s="1"/>
  <c r="I2674" i="6" s="1"/>
  <c r="I2675" i="6" s="1"/>
  <c r="H2666" i="6"/>
  <c r="G2666" i="6"/>
  <c r="I2661" i="6"/>
  <c r="I2662" i="6" s="1"/>
  <c r="I2663" i="6" s="1"/>
  <c r="I2664" i="6" s="1"/>
  <c r="I2665" i="6" s="1"/>
  <c r="H2660" i="6"/>
  <c r="G2660" i="6"/>
  <c r="I2659" i="6"/>
  <c r="H2658" i="6"/>
  <c r="G2658" i="6"/>
  <c r="I2653" i="6"/>
  <c r="I2654" i="6" s="1"/>
  <c r="I2655" i="6" s="1"/>
  <c r="I2656" i="6" s="1"/>
  <c r="I2657" i="6" s="1"/>
  <c r="H2652" i="6"/>
  <c r="G2652" i="6"/>
  <c r="I2651" i="6"/>
  <c r="H2650" i="6"/>
  <c r="G2650" i="6"/>
  <c r="I2638" i="6"/>
  <c r="I2639" i="6" s="1"/>
  <c r="I2640" i="6" s="1"/>
  <c r="I2641" i="6" s="1"/>
  <c r="I2642" i="6" s="1"/>
  <c r="I2643" i="6" s="1"/>
  <c r="I2644" i="6" s="1"/>
  <c r="I2645" i="6" s="1"/>
  <c r="I2646" i="6" s="1"/>
  <c r="I2647" i="6" s="1"/>
  <c r="I2648" i="6" s="1"/>
  <c r="I2649" i="6" s="1"/>
  <c r="H2637" i="6"/>
  <c r="G2637" i="6"/>
  <c r="J2636" i="6"/>
  <c r="J2635" i="6"/>
  <c r="J2634" i="6"/>
  <c r="J2633" i="6"/>
  <c r="J2632" i="6"/>
  <c r="J2631" i="6"/>
  <c r="J2630" i="6"/>
  <c r="J2629" i="6"/>
  <c r="J2628" i="6"/>
  <c r="J2627" i="6"/>
  <c r="J2626" i="6"/>
  <c r="J2625" i="6"/>
  <c r="J2624" i="6"/>
  <c r="J2623" i="6"/>
  <c r="J2622" i="6"/>
  <c r="J2621" i="6"/>
  <c r="J2620" i="6"/>
  <c r="J2619" i="6"/>
  <c r="J2618" i="6"/>
  <c r="J2617" i="6"/>
  <c r="J2616" i="6"/>
  <c r="J2615" i="6"/>
  <c r="I2615" i="6"/>
  <c r="I2616" i="6" s="1"/>
  <c r="I2617" i="6" s="1"/>
  <c r="I2618" i="6" s="1"/>
  <c r="I2619" i="6" s="1"/>
  <c r="I2620" i="6" s="1"/>
  <c r="I2621" i="6" s="1"/>
  <c r="I2622" i="6" s="1"/>
  <c r="I2623" i="6" s="1"/>
  <c r="I2624" i="6" s="1"/>
  <c r="I2625" i="6" s="1"/>
  <c r="I2626" i="6" s="1"/>
  <c r="I2627" i="6" s="1"/>
  <c r="I2628" i="6" s="1"/>
  <c r="I2629" i="6" s="1"/>
  <c r="I2630" i="6" s="1"/>
  <c r="I2631" i="6" s="1"/>
  <c r="I2632" i="6" s="1"/>
  <c r="I2633" i="6" s="1"/>
  <c r="I2634" i="6" s="1"/>
  <c r="I2635" i="6" s="1"/>
  <c r="I2636" i="6" s="1"/>
  <c r="H2614" i="6"/>
  <c r="G2614" i="6"/>
  <c r="I2606" i="6"/>
  <c r="I2607" i="6" s="1"/>
  <c r="I2608" i="6" s="1"/>
  <c r="I2609" i="6" s="1"/>
  <c r="I2610" i="6" s="1"/>
  <c r="I2611" i="6" s="1"/>
  <c r="I2612" i="6" s="1"/>
  <c r="I2613" i="6" s="1"/>
  <c r="H2605" i="6"/>
  <c r="G2605" i="6"/>
  <c r="I2565" i="6"/>
  <c r="I2566" i="6" s="1"/>
  <c r="I2567" i="6" s="1"/>
  <c r="I2568" i="6" s="1"/>
  <c r="I2569" i="6" s="1"/>
  <c r="I2570" i="6" s="1"/>
  <c r="I2571" i="6" s="1"/>
  <c r="I2572" i="6" s="1"/>
  <c r="I2573" i="6" s="1"/>
  <c r="I2574" i="6" s="1"/>
  <c r="I2575" i="6" s="1"/>
  <c r="I2576" i="6" s="1"/>
  <c r="I2577" i="6" s="1"/>
  <c r="I2578" i="6" s="1"/>
  <c r="I2579" i="6" s="1"/>
  <c r="I2580" i="6" s="1"/>
  <c r="I2581" i="6" s="1"/>
  <c r="I2582" i="6" s="1"/>
  <c r="I2583" i="6" s="1"/>
  <c r="I2584" i="6" s="1"/>
  <c r="I2585" i="6" s="1"/>
  <c r="I2586" i="6" s="1"/>
  <c r="I2587" i="6" s="1"/>
  <c r="I2588" i="6" s="1"/>
  <c r="I2589" i="6" s="1"/>
  <c r="I2590" i="6" s="1"/>
  <c r="I2591" i="6" s="1"/>
  <c r="I2592" i="6" s="1"/>
  <c r="I2593" i="6" s="1"/>
  <c r="I2594" i="6" s="1"/>
  <c r="I2595" i="6" s="1"/>
  <c r="I2596" i="6" s="1"/>
  <c r="I2597" i="6" s="1"/>
  <c r="I2598" i="6" s="1"/>
  <c r="I2599" i="6" s="1"/>
  <c r="I2600" i="6" s="1"/>
  <c r="I2601" i="6" s="1"/>
  <c r="I2602" i="6" s="1"/>
  <c r="I2603" i="6" s="1"/>
  <c r="I2604" i="6" s="1"/>
  <c r="H2564" i="6"/>
  <c r="G2564" i="6"/>
  <c r="I2405" i="6"/>
  <c r="I2406" i="6" s="1"/>
  <c r="I2407" i="6" s="1"/>
  <c r="I2408" i="6" s="1"/>
  <c r="I2409" i="6" s="1"/>
  <c r="I2410" i="6" s="1"/>
  <c r="I2411" i="6" s="1"/>
  <c r="I2412" i="6" s="1"/>
  <c r="I2413" i="6" s="1"/>
  <c r="I2414" i="6" s="1"/>
  <c r="I2415" i="6" s="1"/>
  <c r="I2416" i="6" s="1"/>
  <c r="I2417" i="6" s="1"/>
  <c r="I2418" i="6" s="1"/>
  <c r="I2419" i="6" s="1"/>
  <c r="I2420" i="6" s="1"/>
  <c r="I2421" i="6" s="1"/>
  <c r="I2422" i="6" s="1"/>
  <c r="I2423" i="6" s="1"/>
  <c r="I2424" i="6" s="1"/>
  <c r="I2425" i="6" s="1"/>
  <c r="I2426" i="6" s="1"/>
  <c r="I2427" i="6" s="1"/>
  <c r="I2428" i="6" s="1"/>
  <c r="I2429" i="6" s="1"/>
  <c r="I2430" i="6" s="1"/>
  <c r="I2431" i="6" s="1"/>
  <c r="I2432" i="6" s="1"/>
  <c r="I2433" i="6" s="1"/>
  <c r="I2434" i="6" s="1"/>
  <c r="I2435" i="6" s="1"/>
  <c r="I2436" i="6" s="1"/>
  <c r="I2437" i="6" s="1"/>
  <c r="I2438" i="6" s="1"/>
  <c r="I2439" i="6" s="1"/>
  <c r="I2440" i="6" s="1"/>
  <c r="I2441" i="6" s="1"/>
  <c r="I2442" i="6" s="1"/>
  <c r="I2443" i="6" s="1"/>
  <c r="I2444" i="6" s="1"/>
  <c r="I2445" i="6" s="1"/>
  <c r="I2446" i="6" s="1"/>
  <c r="I2447" i="6" s="1"/>
  <c r="I2448" i="6" s="1"/>
  <c r="I2449" i="6" s="1"/>
  <c r="I2450" i="6" s="1"/>
  <c r="I2451" i="6" s="1"/>
  <c r="I2452" i="6" s="1"/>
  <c r="I2453" i="6" s="1"/>
  <c r="I2454" i="6" s="1"/>
  <c r="I2455" i="6" s="1"/>
  <c r="I2456" i="6" s="1"/>
  <c r="I2457" i="6" s="1"/>
  <c r="I2458" i="6" s="1"/>
  <c r="I2459" i="6" s="1"/>
  <c r="I2460" i="6" s="1"/>
  <c r="I2461" i="6" s="1"/>
  <c r="I2462" i="6" s="1"/>
  <c r="I2463" i="6" s="1"/>
  <c r="I2464" i="6" s="1"/>
  <c r="I2465" i="6" s="1"/>
  <c r="I2466" i="6" s="1"/>
  <c r="I2467" i="6" s="1"/>
  <c r="I2468" i="6" s="1"/>
  <c r="I2469" i="6" s="1"/>
  <c r="I2470" i="6" s="1"/>
  <c r="I2471" i="6" s="1"/>
  <c r="I2472" i="6" s="1"/>
  <c r="I2473" i="6" s="1"/>
  <c r="I2474" i="6" s="1"/>
  <c r="I2475" i="6" s="1"/>
  <c r="I2476" i="6" s="1"/>
  <c r="I2477" i="6" s="1"/>
  <c r="I2478" i="6" s="1"/>
  <c r="I2479" i="6" s="1"/>
  <c r="I2480" i="6" s="1"/>
  <c r="I2481" i="6" s="1"/>
  <c r="I2482" i="6" s="1"/>
  <c r="I2483" i="6" s="1"/>
  <c r="I2484" i="6" s="1"/>
  <c r="I2485" i="6" s="1"/>
  <c r="I2486" i="6" s="1"/>
  <c r="I2487" i="6" s="1"/>
  <c r="I2488" i="6" s="1"/>
  <c r="I2489" i="6" s="1"/>
  <c r="I2490" i="6" s="1"/>
  <c r="I2491" i="6" s="1"/>
  <c r="I2492" i="6" s="1"/>
  <c r="I2493" i="6" s="1"/>
  <c r="I2494" i="6" s="1"/>
  <c r="I2495" i="6" s="1"/>
  <c r="I2496" i="6" s="1"/>
  <c r="I2497" i="6" s="1"/>
  <c r="I2498" i="6" s="1"/>
  <c r="I2499" i="6" s="1"/>
  <c r="I2500" i="6" s="1"/>
  <c r="I2501" i="6" s="1"/>
  <c r="I2502" i="6" s="1"/>
  <c r="I2503" i="6" s="1"/>
  <c r="I2504" i="6" s="1"/>
  <c r="I2505" i="6" s="1"/>
  <c r="I2506" i="6" s="1"/>
  <c r="I2507" i="6" s="1"/>
  <c r="I2508" i="6" s="1"/>
  <c r="I2509" i="6" s="1"/>
  <c r="I2510" i="6" s="1"/>
  <c r="I2511" i="6" s="1"/>
  <c r="I2512" i="6" s="1"/>
  <c r="I2513" i="6" s="1"/>
  <c r="I2514" i="6" s="1"/>
  <c r="I2515" i="6" s="1"/>
  <c r="I2516" i="6" s="1"/>
  <c r="I2517" i="6" s="1"/>
  <c r="I2518" i="6" s="1"/>
  <c r="I2519" i="6" s="1"/>
  <c r="I2520" i="6" s="1"/>
  <c r="I2521" i="6" s="1"/>
  <c r="I2522" i="6" s="1"/>
  <c r="I2523" i="6" s="1"/>
  <c r="I2524" i="6" s="1"/>
  <c r="I2525" i="6" s="1"/>
  <c r="I2526" i="6" s="1"/>
  <c r="I2527" i="6" s="1"/>
  <c r="I2528" i="6" s="1"/>
  <c r="I2529" i="6" s="1"/>
  <c r="I2530" i="6" s="1"/>
  <c r="I2531" i="6" s="1"/>
  <c r="I2532" i="6" s="1"/>
  <c r="I2533" i="6" s="1"/>
  <c r="I2534" i="6" s="1"/>
  <c r="I2535" i="6" s="1"/>
  <c r="I2536" i="6" s="1"/>
  <c r="I2537" i="6" s="1"/>
  <c r="I2538" i="6" s="1"/>
  <c r="I2539" i="6" s="1"/>
  <c r="I2540" i="6" s="1"/>
  <c r="I2541" i="6" s="1"/>
  <c r="I2542" i="6" s="1"/>
  <c r="I2543" i="6" s="1"/>
  <c r="I2544" i="6" s="1"/>
  <c r="I2545" i="6" s="1"/>
  <c r="I2546" i="6" s="1"/>
  <c r="I2547" i="6" s="1"/>
  <c r="I2548" i="6" s="1"/>
  <c r="I2549" i="6" s="1"/>
  <c r="I2550" i="6" s="1"/>
  <c r="I2551" i="6" s="1"/>
  <c r="I2552" i="6" s="1"/>
  <c r="I2553" i="6" s="1"/>
  <c r="I2554" i="6" s="1"/>
  <c r="I2555" i="6" s="1"/>
  <c r="I2556" i="6" s="1"/>
  <c r="I2557" i="6" s="1"/>
  <c r="I2558" i="6" s="1"/>
  <c r="I2559" i="6" s="1"/>
  <c r="I2560" i="6" s="1"/>
  <c r="I2561" i="6" s="1"/>
  <c r="I2562" i="6" s="1"/>
  <c r="I2563" i="6" s="1"/>
  <c r="H2404" i="6"/>
  <c r="G2404" i="6"/>
  <c r="I2381" i="6"/>
  <c r="I2382" i="6" s="1"/>
  <c r="I2383" i="6" s="1"/>
  <c r="I2384" i="6" s="1"/>
  <c r="I2385" i="6" s="1"/>
  <c r="I2386" i="6" s="1"/>
  <c r="I2387" i="6" s="1"/>
  <c r="I2388" i="6" s="1"/>
  <c r="I2389" i="6" s="1"/>
  <c r="I2390" i="6" s="1"/>
  <c r="I2391" i="6" s="1"/>
  <c r="I2392" i="6" s="1"/>
  <c r="I2393" i="6" s="1"/>
  <c r="I2394" i="6" s="1"/>
  <c r="I2395" i="6" s="1"/>
  <c r="I2396" i="6" s="1"/>
  <c r="I2397" i="6" s="1"/>
  <c r="I2398" i="6" s="1"/>
  <c r="I2399" i="6" s="1"/>
  <c r="I2400" i="6" s="1"/>
  <c r="I2401" i="6" s="1"/>
  <c r="I2402" i="6" s="1"/>
  <c r="I2403" i="6" s="1"/>
  <c r="H2380" i="6"/>
  <c r="G2380" i="6"/>
  <c r="I2377" i="6"/>
  <c r="I2378" i="6" s="1"/>
  <c r="I2379" i="6" s="1"/>
  <c r="H2376" i="6"/>
  <c r="G2376" i="6"/>
  <c r="I2375" i="6"/>
  <c r="H2374" i="6"/>
  <c r="G2374" i="6"/>
  <c r="I2373" i="6"/>
  <c r="H2372" i="6"/>
  <c r="G2372" i="6"/>
  <c r="I2367" i="6"/>
  <c r="I2368" i="6" s="1"/>
  <c r="I2369" i="6" s="1"/>
  <c r="I2370" i="6" s="1"/>
  <c r="I2371" i="6" s="1"/>
  <c r="H2366" i="6"/>
  <c r="G2366" i="6"/>
  <c r="I2354" i="6"/>
  <c r="I2355" i="6" s="1"/>
  <c r="I2356" i="6" s="1"/>
  <c r="I2357" i="6" s="1"/>
  <c r="I2358" i="6" s="1"/>
  <c r="I2359" i="6" s="1"/>
  <c r="I2360" i="6" s="1"/>
  <c r="I2361" i="6" s="1"/>
  <c r="I2362" i="6" s="1"/>
  <c r="I2363" i="6" s="1"/>
  <c r="I2364" i="6" s="1"/>
  <c r="I2365" i="6" s="1"/>
  <c r="H2353" i="6"/>
  <c r="G2353" i="6"/>
  <c r="I2351" i="6"/>
  <c r="I2352" i="6" s="1"/>
  <c r="H2350" i="6"/>
  <c r="G2350" i="6"/>
  <c r="I2346" i="6"/>
  <c r="I2347" i="6" s="1"/>
  <c r="I2348" i="6" s="1"/>
  <c r="I2349" i="6" s="1"/>
  <c r="H2345" i="6"/>
  <c r="G2345" i="6"/>
  <c r="I2344" i="6"/>
  <c r="H2343" i="6"/>
  <c r="G2343" i="6"/>
  <c r="I2342" i="6"/>
  <c r="H2341" i="6"/>
  <c r="G2341" i="6"/>
  <c r="I2340" i="6"/>
  <c r="H2339" i="6"/>
  <c r="G2339" i="6"/>
  <c r="J2244" i="6"/>
  <c r="J2243" i="6"/>
  <c r="J2242" i="6"/>
  <c r="J2239" i="6"/>
  <c r="J2237" i="6"/>
  <c r="J2236" i="6"/>
  <c r="J2235" i="6"/>
  <c r="J2234" i="6"/>
  <c r="J2233" i="6"/>
  <c r="J2232" i="6"/>
  <c r="J2231" i="6"/>
  <c r="J2230" i="6"/>
  <c r="J2229" i="6"/>
  <c r="J2228" i="6"/>
  <c r="J2227" i="6"/>
  <c r="J2226" i="6"/>
  <c r="J2225" i="6"/>
  <c r="J2224" i="6"/>
  <c r="J2223" i="6"/>
  <c r="J2222" i="6"/>
  <c r="J2221" i="6"/>
  <c r="J2220" i="6"/>
  <c r="J2219" i="6"/>
  <c r="J2218" i="6"/>
  <c r="J2217" i="6"/>
  <c r="J2216" i="6"/>
  <c r="J2215" i="6"/>
  <c r="J2214" i="6"/>
  <c r="J2213" i="6"/>
  <c r="J2212" i="6"/>
  <c r="J2211" i="6"/>
  <c r="J2210" i="6"/>
  <c r="J2209" i="6"/>
  <c r="J2208" i="6"/>
  <c r="J2207" i="6"/>
  <c r="J2206" i="6"/>
  <c r="J2205" i="6"/>
  <c r="J2204" i="6"/>
  <c r="J2203" i="6"/>
  <c r="J2202" i="6"/>
  <c r="J2201" i="6"/>
  <c r="J2200" i="6"/>
  <c r="J2199" i="6"/>
  <c r="J2198" i="6"/>
  <c r="J2197" i="6"/>
  <c r="J2196" i="6"/>
  <c r="J2195" i="6"/>
  <c r="J2194" i="6"/>
  <c r="J2193" i="6"/>
  <c r="J2192" i="6"/>
  <c r="J2191" i="6"/>
  <c r="J2190" i="6"/>
  <c r="J2189" i="6"/>
  <c r="J2188" i="6"/>
  <c r="J2187" i="6"/>
  <c r="J2186" i="6"/>
  <c r="J2185" i="6"/>
  <c r="J2184" i="6"/>
  <c r="J2183" i="6"/>
  <c r="J2182" i="6"/>
  <c r="J2181" i="6"/>
  <c r="J2180" i="6"/>
  <c r="J2179" i="6"/>
  <c r="J2178" i="6"/>
  <c r="J2177" i="6"/>
  <c r="J2176" i="6"/>
  <c r="J2175" i="6"/>
  <c r="J2174" i="6"/>
  <c r="J2173" i="6"/>
  <c r="J2172" i="6"/>
  <c r="J2171" i="6"/>
  <c r="J2170" i="6"/>
  <c r="J2169" i="6"/>
  <c r="J2168" i="6"/>
  <c r="J2167" i="6"/>
  <c r="J2166" i="6"/>
  <c r="J2165" i="6"/>
  <c r="J2164" i="6"/>
  <c r="J2163" i="6"/>
  <c r="J2162" i="6"/>
  <c r="J2161" i="6"/>
  <c r="J2160" i="6"/>
  <c r="J2159" i="6"/>
  <c r="J2158" i="6"/>
  <c r="J2157" i="6"/>
  <c r="J2156" i="6"/>
  <c r="J2155" i="6"/>
  <c r="J2154" i="6"/>
  <c r="J2153" i="6"/>
  <c r="J2152" i="6"/>
  <c r="J2151" i="6"/>
  <c r="J2150" i="6"/>
  <c r="J2149" i="6"/>
  <c r="J2148" i="6"/>
  <c r="J2147" i="6"/>
  <c r="J2146" i="6"/>
  <c r="J2145" i="6"/>
  <c r="J2144" i="6"/>
  <c r="J2143" i="6"/>
  <c r="J2142" i="6"/>
  <c r="J2141" i="6"/>
  <c r="J2140" i="6"/>
  <c r="J2139" i="6"/>
  <c r="J2138" i="6"/>
  <c r="J2137" i="6"/>
  <c r="J2136" i="6"/>
  <c r="J2135" i="6"/>
  <c r="J2134" i="6"/>
  <c r="J2133" i="6"/>
  <c r="J2132" i="6"/>
  <c r="J2131" i="6"/>
  <c r="J2130" i="6"/>
  <c r="J2129" i="6"/>
  <c r="J2128" i="6"/>
  <c r="J2127" i="6"/>
  <c r="J2126" i="6"/>
  <c r="J2125" i="6"/>
  <c r="J2124" i="6"/>
  <c r="J2123" i="6"/>
  <c r="J2122" i="6"/>
  <c r="J2121" i="6"/>
  <c r="J2120" i="6"/>
  <c r="J2119" i="6"/>
  <c r="J2118" i="6"/>
  <c r="J2117" i="6"/>
  <c r="J2116" i="6"/>
  <c r="J2115" i="6"/>
  <c r="J2114" i="6"/>
  <c r="J2113" i="6"/>
  <c r="J2112" i="6"/>
  <c r="J2111" i="6"/>
  <c r="J2110" i="6"/>
  <c r="J2109" i="6"/>
  <c r="J2108" i="6"/>
  <c r="J2107" i="6"/>
  <c r="J2106" i="6"/>
  <c r="J2105" i="6"/>
  <c r="J2104" i="6"/>
  <c r="J2103" i="6"/>
  <c r="J2102" i="6"/>
  <c r="J2101" i="6"/>
  <c r="J2100" i="6"/>
  <c r="J2099" i="6"/>
  <c r="J2098" i="6"/>
  <c r="J2097" i="6"/>
  <c r="J2096" i="6"/>
  <c r="J2095" i="6"/>
  <c r="J2094" i="6"/>
  <c r="J2093" i="6"/>
  <c r="J2092" i="6"/>
  <c r="J2091" i="6"/>
  <c r="J2090" i="6"/>
  <c r="J2089" i="6"/>
  <c r="J2088" i="6"/>
  <c r="J2087" i="6"/>
  <c r="J2086" i="6"/>
  <c r="J2085" i="6"/>
  <c r="J2084" i="6"/>
  <c r="J2083" i="6"/>
  <c r="J2082" i="6"/>
  <c r="J2081" i="6"/>
  <c r="J2080" i="6"/>
  <c r="J2079" i="6"/>
  <c r="J2078" i="6"/>
  <c r="J2077" i="6"/>
  <c r="J2076" i="6"/>
  <c r="J2075" i="6"/>
  <c r="J2074" i="6"/>
  <c r="J2073" i="6"/>
  <c r="J2072" i="6"/>
  <c r="J2071" i="6"/>
  <c r="J2070" i="6"/>
  <c r="J2069" i="6"/>
  <c r="J2068" i="6"/>
  <c r="J2067" i="6"/>
  <c r="J2066" i="6"/>
  <c r="J2065" i="6"/>
  <c r="J2064" i="6"/>
  <c r="J2063" i="6"/>
  <c r="J2062" i="6"/>
  <c r="J2061" i="6"/>
  <c r="J2060" i="6"/>
  <c r="J2059" i="6"/>
  <c r="J2058" i="6"/>
  <c r="J2057" i="6"/>
  <c r="J2056" i="6"/>
  <c r="J2055" i="6"/>
  <c r="J2054" i="6"/>
  <c r="J2053" i="6"/>
  <c r="J2052" i="6"/>
  <c r="J2051" i="6"/>
  <c r="J2050" i="6"/>
  <c r="J2049" i="6"/>
  <c r="J2048" i="6"/>
  <c r="J2047" i="6"/>
  <c r="J2046" i="6"/>
  <c r="J2045" i="6"/>
  <c r="J2044" i="6"/>
  <c r="J2043" i="6"/>
  <c r="J2042" i="6"/>
  <c r="J2041" i="6"/>
  <c r="J2040" i="6"/>
  <c r="J2039" i="6"/>
  <c r="J2038" i="6"/>
  <c r="J2037" i="6"/>
  <c r="J2036" i="6"/>
  <c r="J2035" i="6"/>
  <c r="J2034" i="6"/>
  <c r="J2033" i="6"/>
  <c r="J2032" i="6"/>
  <c r="J2031" i="6"/>
  <c r="J2030" i="6"/>
  <c r="J2029" i="6"/>
  <c r="J2028" i="6"/>
  <c r="J2027" i="6"/>
  <c r="J2026" i="6"/>
  <c r="J2025" i="6"/>
  <c r="J2024" i="6"/>
  <c r="J2023" i="6"/>
  <c r="J2022" i="6"/>
  <c r="J2021" i="6"/>
  <c r="J2020" i="6"/>
  <c r="J2019" i="6"/>
  <c r="J2018" i="6"/>
  <c r="J2017" i="6"/>
  <c r="J2016" i="6"/>
  <c r="J2015" i="6"/>
  <c r="J2014" i="6"/>
  <c r="J2013" i="6"/>
  <c r="J2012" i="6"/>
  <c r="J2011" i="6"/>
  <c r="J2010" i="6"/>
  <c r="J2009" i="6"/>
  <c r="J2008" i="6"/>
  <c r="J2007" i="6"/>
  <c r="J2006" i="6"/>
  <c r="J2005" i="6"/>
  <c r="J2004" i="6"/>
  <c r="J2003" i="6"/>
  <c r="J2002" i="6"/>
  <c r="J2001" i="6"/>
  <c r="J2000" i="6"/>
  <c r="J1999" i="6"/>
  <c r="J1998" i="6"/>
  <c r="J1997" i="6"/>
  <c r="J1996" i="6"/>
  <c r="J1995" i="6"/>
  <c r="J1994" i="6"/>
  <c r="J1993" i="6"/>
  <c r="J1992" i="6"/>
  <c r="J1991" i="6"/>
  <c r="J1990" i="6"/>
  <c r="J1989" i="6"/>
  <c r="J1988" i="6"/>
  <c r="J1987" i="6"/>
  <c r="J1986" i="6"/>
  <c r="J1985" i="6"/>
  <c r="J1984" i="6"/>
  <c r="J1983" i="6"/>
  <c r="J1982" i="6"/>
  <c r="J1981" i="6"/>
  <c r="J1980" i="6"/>
  <c r="J1979" i="6"/>
  <c r="J1978" i="6"/>
  <c r="J1977" i="6"/>
  <c r="J1976" i="6"/>
  <c r="J1975" i="6"/>
  <c r="J1974" i="6"/>
  <c r="J1973" i="6"/>
  <c r="J1972" i="6"/>
  <c r="J1971" i="6"/>
  <c r="J1970" i="6"/>
  <c r="J1969" i="6"/>
  <c r="J1968" i="6"/>
  <c r="J1967" i="6"/>
  <c r="J1966" i="6"/>
  <c r="J1965" i="6"/>
  <c r="J1964" i="6"/>
  <c r="J1963" i="6"/>
  <c r="J1962" i="6"/>
  <c r="J1961" i="6"/>
  <c r="J1960" i="6"/>
  <c r="J1959" i="6"/>
  <c r="J1958" i="6"/>
  <c r="J1957" i="6"/>
  <c r="J1956" i="6"/>
  <c r="J1955" i="6"/>
  <c r="J1954" i="6"/>
  <c r="J1953" i="6"/>
  <c r="J1952" i="6"/>
  <c r="J1951" i="6"/>
  <c r="J1950" i="6"/>
  <c r="J1949" i="6"/>
  <c r="J1948" i="6"/>
  <c r="J1947" i="6"/>
  <c r="J1946" i="6"/>
  <c r="J1945" i="6"/>
  <c r="J1944" i="6"/>
  <c r="J1943" i="6"/>
  <c r="J1942" i="6"/>
  <c r="J1941" i="6"/>
  <c r="J1940" i="6"/>
  <c r="J1939" i="6"/>
  <c r="J1938" i="6"/>
  <c r="J1937" i="6"/>
  <c r="J1936" i="6"/>
  <c r="J1935" i="6"/>
  <c r="J1934" i="6"/>
  <c r="J1933" i="6"/>
  <c r="J1932" i="6"/>
  <c r="J1931" i="6"/>
  <c r="J1930" i="6"/>
  <c r="J1929" i="6"/>
  <c r="J1928" i="6"/>
  <c r="J1927" i="6"/>
  <c r="J1926" i="6"/>
  <c r="J1925" i="6"/>
  <c r="J1924" i="6"/>
  <c r="J1923" i="6"/>
  <c r="J1922" i="6"/>
  <c r="J1921" i="6"/>
  <c r="J1920" i="6"/>
  <c r="J1919" i="6"/>
  <c r="J1918" i="6"/>
  <c r="J1917" i="6"/>
  <c r="J1916" i="6"/>
  <c r="J1915" i="6"/>
  <c r="J1914" i="6"/>
  <c r="J1913" i="6"/>
  <c r="J1912" i="6"/>
  <c r="J1911" i="6"/>
  <c r="J1910" i="6"/>
  <c r="J1909" i="6"/>
  <c r="J1908" i="6"/>
  <c r="J1907" i="6"/>
  <c r="J1906" i="6"/>
  <c r="J1905" i="6"/>
  <c r="J1904" i="6"/>
  <c r="J1903" i="6"/>
  <c r="J1902" i="6"/>
  <c r="J1901" i="6"/>
  <c r="J1900" i="6"/>
  <c r="J1899" i="6"/>
  <c r="J1898" i="6"/>
  <c r="J1897" i="6"/>
  <c r="J1896" i="6"/>
  <c r="J1895" i="6"/>
  <c r="J1894" i="6"/>
  <c r="J1893" i="6"/>
  <c r="J1892" i="6"/>
  <c r="J1891" i="6"/>
  <c r="J1890" i="6"/>
  <c r="J1889" i="6"/>
  <c r="J1888" i="6"/>
  <c r="J1887" i="6"/>
  <c r="J1886" i="6"/>
  <c r="J1885" i="6"/>
  <c r="J1884" i="6"/>
  <c r="J1883" i="6"/>
  <c r="J1882" i="6"/>
  <c r="J1881" i="6"/>
  <c r="J1880" i="6"/>
  <c r="J1879" i="6"/>
  <c r="J1878" i="6"/>
  <c r="J1877" i="6"/>
  <c r="J1876" i="6"/>
  <c r="J1875" i="6"/>
  <c r="J1874" i="6"/>
  <c r="J1873" i="6"/>
  <c r="J1872" i="6"/>
  <c r="J1871" i="6"/>
  <c r="J1870" i="6"/>
  <c r="J1869" i="6"/>
  <c r="J1868" i="6"/>
  <c r="J1867" i="6"/>
  <c r="J1866" i="6"/>
  <c r="J1865" i="6"/>
  <c r="J1864" i="6"/>
  <c r="J1863" i="6"/>
  <c r="J1862" i="6"/>
  <c r="J1861" i="6"/>
  <c r="J1860" i="6"/>
  <c r="J1859" i="6"/>
  <c r="J1858" i="6"/>
  <c r="J1857" i="6"/>
  <c r="J1856" i="6"/>
  <c r="J1855" i="6"/>
  <c r="J1854" i="6"/>
  <c r="J1853" i="6"/>
  <c r="J1852" i="6"/>
  <c r="J1851" i="6"/>
  <c r="J1850" i="6"/>
  <c r="J1849" i="6"/>
  <c r="J1848" i="6"/>
  <c r="J1847" i="6"/>
  <c r="J1846" i="6"/>
  <c r="J1845" i="6"/>
  <c r="J1844" i="6"/>
  <c r="J1843" i="6"/>
  <c r="J1842" i="6"/>
  <c r="J1841" i="6"/>
  <c r="J1840" i="6"/>
  <c r="J1839" i="6"/>
  <c r="J1838" i="6"/>
  <c r="J1837" i="6"/>
  <c r="J1836" i="6"/>
  <c r="J1835" i="6"/>
  <c r="J1834" i="6"/>
  <c r="J1833" i="6"/>
  <c r="J1832" i="6"/>
  <c r="J1831" i="6"/>
  <c r="J1830" i="6"/>
  <c r="J1829" i="6"/>
  <c r="J1828" i="6"/>
  <c r="J1827" i="6"/>
  <c r="J1826" i="6"/>
  <c r="J1825" i="6"/>
  <c r="J1824" i="6"/>
  <c r="J1823" i="6"/>
  <c r="J1822" i="6"/>
  <c r="J1821" i="6"/>
  <c r="J1820" i="6"/>
  <c r="J1819" i="6"/>
  <c r="J1818" i="6"/>
  <c r="J1817" i="6"/>
  <c r="J1816" i="6"/>
  <c r="J1815" i="6"/>
  <c r="J1814" i="6"/>
  <c r="J1813" i="6"/>
  <c r="J1812" i="6"/>
  <c r="J1811" i="6"/>
  <c r="J1810" i="6"/>
  <c r="J1809" i="6"/>
  <c r="J1808" i="6"/>
  <c r="J1807" i="6"/>
  <c r="J1806" i="6"/>
  <c r="J1805" i="6"/>
  <c r="J1804" i="6"/>
  <c r="J1803" i="6"/>
  <c r="J1802" i="6"/>
  <c r="J1801" i="6"/>
  <c r="J1800" i="6"/>
  <c r="J1799" i="6"/>
  <c r="J1798" i="6"/>
  <c r="J1797" i="6"/>
  <c r="J1796" i="6"/>
  <c r="J1795" i="6"/>
  <c r="J1794" i="6"/>
  <c r="J1793" i="6"/>
  <c r="J1792" i="6"/>
  <c r="J1791" i="6"/>
  <c r="J1790" i="6"/>
  <c r="J1789" i="6"/>
  <c r="J1788" i="6"/>
  <c r="J1787" i="6"/>
  <c r="J1786" i="6"/>
  <c r="J1785" i="6"/>
  <c r="J1784" i="6"/>
  <c r="J1783" i="6"/>
  <c r="J1782" i="6"/>
  <c r="J1781" i="6"/>
  <c r="J1780" i="6"/>
  <c r="J1779" i="6"/>
  <c r="J1778" i="6"/>
  <c r="J1777" i="6"/>
  <c r="J1776" i="6"/>
  <c r="J1775" i="6"/>
  <c r="J1774" i="6"/>
  <c r="J1773" i="6"/>
  <c r="J1772" i="6"/>
  <c r="J1771" i="6"/>
  <c r="J1770" i="6"/>
  <c r="J1769" i="6"/>
  <c r="J1768" i="6"/>
  <c r="J1767" i="6"/>
  <c r="J1766" i="6"/>
  <c r="J1765" i="6"/>
  <c r="J1764" i="6"/>
  <c r="J1763" i="6"/>
  <c r="J1762" i="6"/>
  <c r="J1761" i="6"/>
  <c r="J1760" i="6"/>
  <c r="J1759" i="6"/>
  <c r="J1758" i="6"/>
  <c r="J1757" i="6"/>
  <c r="J1756" i="6"/>
  <c r="J1755" i="6"/>
  <c r="J1754" i="6"/>
  <c r="J1753" i="6"/>
  <c r="J1752" i="6"/>
  <c r="J1751" i="6"/>
  <c r="J1750" i="6"/>
  <c r="J1749" i="6"/>
  <c r="J1748" i="6"/>
  <c r="J1747" i="6"/>
  <c r="J1746" i="6"/>
  <c r="J1745" i="6"/>
  <c r="J1744" i="6"/>
  <c r="J1743" i="6"/>
  <c r="J1742" i="6"/>
  <c r="J1741" i="6"/>
  <c r="J1740" i="6"/>
  <c r="J1739" i="6"/>
  <c r="J1738" i="6"/>
  <c r="J1737" i="6"/>
  <c r="J1736" i="6"/>
  <c r="J1735" i="6"/>
  <c r="J1734" i="6"/>
  <c r="J1733" i="6"/>
  <c r="J1732" i="6"/>
  <c r="J1731" i="6"/>
  <c r="J1730" i="6"/>
  <c r="J1729" i="6"/>
  <c r="J1728" i="6"/>
  <c r="J1727" i="6"/>
  <c r="J1726" i="6"/>
  <c r="J1725" i="6"/>
  <c r="J1724" i="6"/>
  <c r="J1723" i="6"/>
  <c r="J1722" i="6"/>
  <c r="J1721" i="6"/>
  <c r="J1720" i="6"/>
  <c r="J1719" i="6"/>
  <c r="J1718" i="6"/>
  <c r="J1717" i="6"/>
  <c r="J1716" i="6"/>
  <c r="J1715" i="6"/>
  <c r="J1714" i="6"/>
  <c r="J1713" i="6"/>
  <c r="J1712" i="6"/>
  <c r="J1711" i="6"/>
  <c r="J1710" i="6"/>
  <c r="J1709" i="6"/>
  <c r="J1708" i="6"/>
  <c r="J1707" i="6"/>
  <c r="J1706" i="6"/>
  <c r="J1705" i="6"/>
  <c r="J1704" i="6"/>
  <c r="J1703" i="6"/>
  <c r="J1702" i="6"/>
  <c r="J1701" i="6"/>
  <c r="J1700" i="6"/>
  <c r="J1699" i="6"/>
  <c r="J1698" i="6"/>
  <c r="J1697" i="6"/>
  <c r="J1696" i="6"/>
  <c r="J1695" i="6"/>
  <c r="J1694" i="6"/>
  <c r="J1693" i="6"/>
  <c r="J1692" i="6"/>
  <c r="J1691" i="6"/>
  <c r="J1690" i="6"/>
  <c r="J1689" i="6"/>
  <c r="J1688" i="6"/>
  <c r="J1687" i="6"/>
  <c r="J1686" i="6"/>
  <c r="J1685" i="6"/>
  <c r="J1684" i="6"/>
  <c r="J1683" i="6"/>
  <c r="J1682" i="6"/>
  <c r="J1681" i="6"/>
  <c r="J1680" i="6"/>
  <c r="J1679" i="6"/>
  <c r="J1678" i="6"/>
  <c r="J1677" i="6"/>
  <c r="J1676" i="6"/>
  <c r="J1675" i="6"/>
  <c r="J1674" i="6"/>
  <c r="J1673" i="6"/>
  <c r="J1672" i="6"/>
  <c r="J1671" i="6"/>
  <c r="J1670" i="6"/>
  <c r="J1669" i="6"/>
  <c r="J1668" i="6"/>
  <c r="J1667" i="6"/>
  <c r="J1666" i="6"/>
  <c r="J1665" i="6"/>
  <c r="J1664" i="6"/>
  <c r="J1663" i="6"/>
  <c r="J1662" i="6"/>
  <c r="J1661" i="6"/>
  <c r="J1660" i="6"/>
  <c r="J1659" i="6"/>
  <c r="J1658" i="6"/>
  <c r="J1657" i="6"/>
  <c r="J1656" i="6"/>
  <c r="J1655" i="6"/>
  <c r="J1654" i="6"/>
  <c r="J1653" i="6"/>
  <c r="J1652" i="6"/>
  <c r="J1651" i="6"/>
  <c r="J1650" i="6"/>
  <c r="J1649" i="6"/>
  <c r="J1648" i="6"/>
  <c r="J1647" i="6"/>
  <c r="J1646" i="6"/>
  <c r="J1645" i="6"/>
  <c r="J1644" i="6"/>
  <c r="J1643" i="6"/>
  <c r="J1642" i="6"/>
  <c r="J1641" i="6"/>
  <c r="J1640" i="6"/>
  <c r="J1639" i="6"/>
  <c r="J1638" i="6"/>
  <c r="J1637" i="6"/>
  <c r="J1636" i="6"/>
  <c r="J1635" i="6"/>
  <c r="J1634" i="6"/>
  <c r="J1633" i="6"/>
  <c r="J1632" i="6"/>
  <c r="J1631" i="6"/>
  <c r="J1630" i="6"/>
  <c r="J1629" i="6"/>
  <c r="J1628" i="6"/>
  <c r="J1627" i="6"/>
  <c r="J1626" i="6"/>
  <c r="J1625" i="6"/>
  <c r="J1624" i="6"/>
  <c r="J1623" i="6"/>
  <c r="J1622" i="6"/>
  <c r="J1621" i="6"/>
  <c r="J1620" i="6"/>
  <c r="J1619" i="6"/>
  <c r="J1618" i="6"/>
  <c r="J1617" i="6"/>
  <c r="J1616" i="6"/>
  <c r="J1615" i="6"/>
  <c r="J1614" i="6"/>
  <c r="J1613" i="6"/>
  <c r="J1612" i="6"/>
  <c r="J1611" i="6"/>
  <c r="J1610" i="6"/>
  <c r="J1609" i="6"/>
  <c r="J1608" i="6"/>
  <c r="J1607" i="6"/>
  <c r="J1606" i="6"/>
  <c r="J1605" i="6"/>
  <c r="J1604" i="6"/>
  <c r="J1603" i="6"/>
  <c r="J1602" i="6"/>
  <c r="J1601" i="6"/>
  <c r="J1600" i="6"/>
  <c r="J1599" i="6"/>
  <c r="J1598" i="6"/>
  <c r="J1597" i="6"/>
  <c r="J1596" i="6"/>
  <c r="J1595" i="6"/>
  <c r="J1594" i="6"/>
  <c r="J1593" i="6"/>
  <c r="J1592" i="6"/>
  <c r="J1591" i="6"/>
  <c r="J1590" i="6"/>
  <c r="J1589" i="6"/>
  <c r="J1588" i="6"/>
  <c r="J1587" i="6"/>
  <c r="J1586" i="6"/>
  <c r="J1585" i="6"/>
  <c r="J1584" i="6"/>
  <c r="J1583" i="6"/>
  <c r="J1582" i="6"/>
  <c r="J1581" i="6"/>
  <c r="J1580" i="6"/>
  <c r="J1579" i="6"/>
  <c r="J1578" i="6"/>
  <c r="J1577" i="6"/>
  <c r="J1576" i="6"/>
  <c r="J1575" i="6"/>
  <c r="J1574" i="6"/>
  <c r="J1573" i="6"/>
  <c r="J1572" i="6"/>
  <c r="J1571" i="6"/>
  <c r="J1570" i="6"/>
  <c r="J1569" i="6"/>
  <c r="J1568" i="6"/>
  <c r="J1567" i="6"/>
  <c r="J1566" i="6"/>
  <c r="J1565" i="6"/>
  <c r="J1564" i="6"/>
  <c r="J1563" i="6"/>
  <c r="J1562" i="6"/>
  <c r="J1561" i="6"/>
  <c r="J1560" i="6"/>
  <c r="J1559" i="6"/>
  <c r="J1558" i="6"/>
  <c r="J1557" i="6"/>
  <c r="J1556" i="6"/>
  <c r="J1555" i="6"/>
  <c r="J1554" i="6"/>
  <c r="J1553" i="6"/>
  <c r="J1552" i="6"/>
  <c r="J1551" i="6"/>
  <c r="J1550" i="6"/>
  <c r="J1549" i="6"/>
  <c r="J1548" i="6"/>
  <c r="J1547" i="6"/>
  <c r="J1546" i="6"/>
  <c r="J1545" i="6"/>
  <c r="J1544" i="6"/>
  <c r="J1543" i="6"/>
  <c r="J1542" i="6"/>
  <c r="J1541" i="6"/>
  <c r="J1540" i="6"/>
  <c r="J1539" i="6"/>
  <c r="J1538" i="6"/>
  <c r="J1537" i="6"/>
  <c r="J1536" i="6"/>
  <c r="J1535" i="6"/>
  <c r="J1534" i="6"/>
  <c r="J1533" i="6"/>
  <c r="J1532" i="6"/>
  <c r="J1531" i="6"/>
  <c r="J1530" i="6"/>
  <c r="J1529" i="6"/>
  <c r="J1528" i="6"/>
  <c r="J1527" i="6"/>
  <c r="J1526" i="6"/>
  <c r="J1525" i="6"/>
  <c r="J1524" i="6"/>
  <c r="J1523" i="6"/>
  <c r="J1522" i="6"/>
  <c r="J1521" i="6"/>
  <c r="J1520" i="6"/>
  <c r="J1519" i="6"/>
  <c r="J1518" i="6"/>
  <c r="J1517" i="6"/>
  <c r="J1516" i="6"/>
  <c r="J1515" i="6"/>
  <c r="J1514" i="6"/>
  <c r="J1513" i="6"/>
  <c r="J1512" i="6"/>
  <c r="J1511" i="6"/>
  <c r="J1510" i="6"/>
  <c r="J1509" i="6"/>
  <c r="J1508" i="6"/>
  <c r="J1507" i="6"/>
  <c r="J1506" i="6"/>
  <c r="J1505" i="6"/>
  <c r="J1504" i="6"/>
  <c r="J1503" i="6"/>
  <c r="J1502" i="6"/>
  <c r="J1501" i="6"/>
  <c r="J1500" i="6"/>
  <c r="J1499" i="6"/>
  <c r="J1498" i="6"/>
  <c r="J1497" i="6"/>
  <c r="J1496" i="6"/>
  <c r="J1495" i="6"/>
  <c r="J1494" i="6"/>
  <c r="J1493" i="6"/>
  <c r="J1492" i="6"/>
  <c r="J1491" i="6"/>
  <c r="J1490" i="6"/>
  <c r="J1489" i="6"/>
  <c r="J1488" i="6"/>
  <c r="J1487" i="6"/>
  <c r="J1486" i="6"/>
  <c r="J1485" i="6"/>
  <c r="J1484" i="6"/>
  <c r="J1483" i="6"/>
  <c r="J1482" i="6"/>
  <c r="J1481" i="6"/>
  <c r="J1480" i="6"/>
  <c r="J1479" i="6"/>
  <c r="J1478" i="6"/>
  <c r="J1477" i="6"/>
  <c r="J1476" i="6"/>
  <c r="J1475" i="6"/>
  <c r="J1474" i="6"/>
  <c r="J1473" i="6"/>
  <c r="J1472" i="6"/>
  <c r="J1471" i="6"/>
  <c r="J1470" i="6"/>
  <c r="J1469" i="6"/>
  <c r="J1468" i="6"/>
  <c r="J1467" i="6"/>
  <c r="J1466" i="6"/>
  <c r="J1465" i="6"/>
  <c r="J1464" i="6"/>
  <c r="J1463" i="6"/>
  <c r="J1462" i="6"/>
  <c r="J1461" i="6"/>
  <c r="J1460" i="6"/>
  <c r="J1459" i="6"/>
  <c r="J1458" i="6"/>
  <c r="J1457" i="6"/>
  <c r="J1456" i="6"/>
  <c r="J1455" i="6"/>
  <c r="J1454" i="6"/>
  <c r="J1453" i="6"/>
  <c r="J1452" i="6"/>
  <c r="J1451" i="6"/>
  <c r="J1450" i="6"/>
  <c r="J1449" i="6"/>
  <c r="J1448" i="6"/>
  <c r="J1447" i="6"/>
  <c r="J1446" i="6"/>
  <c r="J1445" i="6"/>
  <c r="J1444" i="6"/>
  <c r="J1443" i="6"/>
  <c r="J1442" i="6"/>
  <c r="J1441" i="6"/>
  <c r="J1440" i="6"/>
  <c r="J1439" i="6"/>
  <c r="J1438" i="6"/>
  <c r="J1437" i="6"/>
  <c r="J1436" i="6"/>
  <c r="J1435" i="6"/>
  <c r="J1434" i="6"/>
  <c r="J1433" i="6"/>
  <c r="J1432" i="6"/>
  <c r="J1431" i="6"/>
  <c r="J1430" i="6"/>
  <c r="J1429" i="6"/>
  <c r="J1428" i="6"/>
  <c r="J1427" i="6"/>
  <c r="J1426" i="6"/>
  <c r="J1425" i="6"/>
  <c r="J1424" i="6"/>
  <c r="J1423" i="6"/>
  <c r="J1422" i="6"/>
  <c r="J1421" i="6"/>
  <c r="J1420" i="6"/>
  <c r="J1419" i="6"/>
  <c r="J1418" i="6"/>
  <c r="J1417" i="6"/>
  <c r="J1416" i="6"/>
  <c r="J1415" i="6"/>
  <c r="J1414" i="6"/>
  <c r="J1413" i="6"/>
  <c r="J1412" i="6"/>
  <c r="J1411" i="6"/>
  <c r="J1410" i="6"/>
  <c r="J1409" i="6"/>
  <c r="J1408" i="6"/>
  <c r="J1407" i="6"/>
  <c r="J1406" i="6"/>
  <c r="J1405" i="6"/>
  <c r="J1404" i="6"/>
  <c r="J1403" i="6"/>
  <c r="J1402" i="6"/>
  <c r="J1401" i="6"/>
  <c r="J1400" i="6"/>
  <c r="J1399" i="6"/>
  <c r="J1398" i="6"/>
  <c r="J1397" i="6"/>
  <c r="J1396" i="6"/>
  <c r="J1395" i="6"/>
  <c r="J1394" i="6"/>
  <c r="J1393" i="6"/>
  <c r="J1392" i="6"/>
  <c r="J1391" i="6"/>
  <c r="J1390" i="6"/>
  <c r="J1389" i="6"/>
  <c r="J1388" i="6"/>
  <c r="J1387" i="6"/>
  <c r="J1386" i="6"/>
  <c r="J1385" i="6"/>
  <c r="J1384" i="6"/>
  <c r="J1383" i="6"/>
  <c r="J1382" i="6"/>
  <c r="J1381" i="6"/>
  <c r="J1380" i="6"/>
  <c r="J1379" i="6"/>
  <c r="J1378" i="6"/>
  <c r="J1377" i="6"/>
  <c r="J1376" i="6"/>
  <c r="J1375" i="6"/>
  <c r="J1374" i="6"/>
  <c r="J1373" i="6"/>
  <c r="J1372" i="6"/>
  <c r="J1371" i="6"/>
  <c r="J1370" i="6"/>
  <c r="J1369" i="6"/>
  <c r="J1368" i="6"/>
  <c r="J1367" i="6"/>
  <c r="J1366" i="6"/>
  <c r="J1365" i="6"/>
  <c r="J1364" i="6"/>
  <c r="J1363" i="6"/>
  <c r="J1362" i="6"/>
  <c r="J1361" i="6"/>
  <c r="J1360" i="6"/>
  <c r="J1359" i="6"/>
  <c r="J1358" i="6"/>
  <c r="J1357" i="6"/>
  <c r="J1356" i="6"/>
  <c r="J1355" i="6"/>
  <c r="J1354" i="6"/>
  <c r="J1353" i="6"/>
  <c r="J1352" i="6"/>
  <c r="J1351" i="6"/>
  <c r="J1350" i="6"/>
  <c r="J1349" i="6"/>
  <c r="J1348" i="6"/>
  <c r="J1347" i="6"/>
  <c r="J1346" i="6"/>
  <c r="J1345" i="6"/>
  <c r="J1344" i="6"/>
  <c r="J1343" i="6"/>
  <c r="J1342" i="6"/>
  <c r="J1341" i="6"/>
  <c r="J1340" i="6"/>
  <c r="J1339" i="6"/>
  <c r="J1338" i="6"/>
  <c r="J1337" i="6"/>
  <c r="J1336" i="6"/>
  <c r="J1335" i="6"/>
  <c r="J1334" i="6"/>
  <c r="J1333" i="6"/>
  <c r="J1332" i="6"/>
  <c r="J1331" i="6"/>
  <c r="J1330" i="6"/>
  <c r="J1329" i="6"/>
  <c r="J1328" i="6"/>
  <c r="J1327" i="6"/>
  <c r="J1326" i="6"/>
  <c r="J1325" i="6"/>
  <c r="J1324" i="6"/>
  <c r="J1323" i="6"/>
  <c r="J1322" i="6"/>
  <c r="J1321" i="6"/>
  <c r="J1320" i="6"/>
  <c r="J1319" i="6"/>
  <c r="J1318" i="6"/>
  <c r="J1317" i="6"/>
  <c r="J1316" i="6"/>
  <c r="J1315" i="6"/>
  <c r="J1314" i="6"/>
  <c r="J1313" i="6"/>
  <c r="J1312" i="6"/>
  <c r="J1311" i="6"/>
  <c r="J1310" i="6"/>
  <c r="J1309" i="6"/>
  <c r="J1308" i="6"/>
  <c r="J1307" i="6"/>
  <c r="J1306" i="6"/>
  <c r="J1305" i="6"/>
  <c r="J1304" i="6"/>
  <c r="J1303" i="6"/>
  <c r="J1302" i="6"/>
  <c r="J1301" i="6"/>
  <c r="J1300" i="6"/>
  <c r="J1299" i="6"/>
  <c r="J1298" i="6"/>
  <c r="J1297" i="6"/>
  <c r="J1296" i="6"/>
  <c r="J1295" i="6"/>
  <c r="J1294" i="6"/>
  <c r="J1293" i="6"/>
  <c r="J1292" i="6"/>
  <c r="J1291" i="6"/>
  <c r="J1290" i="6"/>
  <c r="J1289" i="6"/>
  <c r="J1288" i="6"/>
  <c r="J1287" i="6"/>
  <c r="J1286" i="6"/>
  <c r="J1285" i="6"/>
  <c r="J1284" i="6"/>
  <c r="J1283" i="6"/>
  <c r="J1282" i="6"/>
  <c r="J1281" i="6"/>
  <c r="J1280" i="6"/>
  <c r="J1279" i="6"/>
  <c r="J1278" i="6"/>
  <c r="J1277" i="6"/>
  <c r="J1276" i="6"/>
  <c r="J1275" i="6"/>
  <c r="J1274" i="6"/>
  <c r="J1273" i="6"/>
  <c r="J1272" i="6"/>
  <c r="J1271" i="6"/>
  <c r="J1270" i="6"/>
  <c r="J1269" i="6"/>
  <c r="J1268" i="6"/>
  <c r="J1267" i="6"/>
  <c r="J1266" i="6"/>
  <c r="J1265" i="6"/>
  <c r="J1264" i="6"/>
  <c r="J1263" i="6"/>
  <c r="J1262" i="6"/>
  <c r="J1261" i="6"/>
  <c r="J1260" i="6"/>
  <c r="I1260" i="6"/>
  <c r="I1261" i="6" s="1"/>
  <c r="I1262" i="6" s="1"/>
  <c r="I1263" i="6" s="1"/>
  <c r="I1264" i="6" s="1"/>
  <c r="I1265" i="6" s="1"/>
  <c r="I1266" i="6" s="1"/>
  <c r="I1267" i="6" s="1"/>
  <c r="I1268" i="6" s="1"/>
  <c r="I1269" i="6" s="1"/>
  <c r="I1270" i="6" s="1"/>
  <c r="I1271" i="6" s="1"/>
  <c r="I1272" i="6" s="1"/>
  <c r="I1273" i="6" s="1"/>
  <c r="I1274" i="6" s="1"/>
  <c r="I1275" i="6" s="1"/>
  <c r="I1276" i="6" s="1"/>
  <c r="I1277" i="6" s="1"/>
  <c r="I1278" i="6" s="1"/>
  <c r="I1279" i="6" s="1"/>
  <c r="I1280" i="6" s="1"/>
  <c r="I1281" i="6" s="1"/>
  <c r="I1282" i="6" s="1"/>
  <c r="I1283" i="6" s="1"/>
  <c r="I1284" i="6" s="1"/>
  <c r="I1285" i="6" s="1"/>
  <c r="I1286" i="6" s="1"/>
  <c r="I1287" i="6" s="1"/>
  <c r="I1288" i="6" s="1"/>
  <c r="I1289" i="6" s="1"/>
  <c r="I1290" i="6" s="1"/>
  <c r="I1291" i="6" s="1"/>
  <c r="I1292" i="6" s="1"/>
  <c r="I1293" i="6" s="1"/>
  <c r="I1294" i="6" s="1"/>
  <c r="I1295" i="6" s="1"/>
  <c r="I1296" i="6" s="1"/>
  <c r="I1297" i="6" s="1"/>
  <c r="I1298" i="6" s="1"/>
  <c r="I1299" i="6" s="1"/>
  <c r="I1300" i="6" s="1"/>
  <c r="I1301" i="6" s="1"/>
  <c r="I1302" i="6" s="1"/>
  <c r="I1303" i="6" s="1"/>
  <c r="I1304" i="6" s="1"/>
  <c r="I1305" i="6" s="1"/>
  <c r="I1306" i="6" s="1"/>
  <c r="I1307" i="6" s="1"/>
  <c r="I1308" i="6" s="1"/>
  <c r="I1309" i="6" s="1"/>
  <c r="I1310" i="6" s="1"/>
  <c r="I1311" i="6" s="1"/>
  <c r="I1312" i="6" s="1"/>
  <c r="I1313" i="6" s="1"/>
  <c r="I1314" i="6" s="1"/>
  <c r="I1315" i="6" s="1"/>
  <c r="I1316" i="6" s="1"/>
  <c r="I1317" i="6" s="1"/>
  <c r="I1318" i="6" s="1"/>
  <c r="I1319" i="6" s="1"/>
  <c r="I1320" i="6" s="1"/>
  <c r="I1321" i="6" s="1"/>
  <c r="I1322" i="6" s="1"/>
  <c r="I1323" i="6" s="1"/>
  <c r="I1324" i="6" s="1"/>
  <c r="I1325" i="6" s="1"/>
  <c r="I1326" i="6" s="1"/>
  <c r="I1327" i="6" s="1"/>
  <c r="I1328" i="6" s="1"/>
  <c r="I1329" i="6" s="1"/>
  <c r="I1330" i="6" s="1"/>
  <c r="I1331" i="6" s="1"/>
  <c r="I1332" i="6" s="1"/>
  <c r="I1333" i="6" s="1"/>
  <c r="I1334" i="6" s="1"/>
  <c r="I1335" i="6" s="1"/>
  <c r="I1336" i="6" s="1"/>
  <c r="I1337" i="6" s="1"/>
  <c r="I1338" i="6" s="1"/>
  <c r="I1339" i="6" s="1"/>
  <c r="I1340" i="6" s="1"/>
  <c r="I1341" i="6" s="1"/>
  <c r="I1342" i="6" s="1"/>
  <c r="I1343" i="6" s="1"/>
  <c r="I1344" i="6" s="1"/>
  <c r="I1345" i="6" s="1"/>
  <c r="I1346" i="6" s="1"/>
  <c r="I1347" i="6" s="1"/>
  <c r="I1348" i="6" s="1"/>
  <c r="I1349" i="6" s="1"/>
  <c r="I1350" i="6" s="1"/>
  <c r="I1351" i="6" s="1"/>
  <c r="I1352" i="6" s="1"/>
  <c r="I1353" i="6" s="1"/>
  <c r="I1354" i="6" s="1"/>
  <c r="I1355" i="6" s="1"/>
  <c r="I1356" i="6" s="1"/>
  <c r="I1357" i="6" s="1"/>
  <c r="I1358" i="6" s="1"/>
  <c r="I1359" i="6" s="1"/>
  <c r="I1360" i="6" s="1"/>
  <c r="I1361" i="6" s="1"/>
  <c r="I1362" i="6" s="1"/>
  <c r="I1363" i="6" s="1"/>
  <c r="I1364" i="6" s="1"/>
  <c r="I1365" i="6" s="1"/>
  <c r="I1366" i="6" s="1"/>
  <c r="I1367" i="6" s="1"/>
  <c r="I1368" i="6" s="1"/>
  <c r="I1369" i="6" s="1"/>
  <c r="I1370" i="6" s="1"/>
  <c r="I1371" i="6" s="1"/>
  <c r="I1372" i="6" s="1"/>
  <c r="I1373" i="6" s="1"/>
  <c r="I1374" i="6" s="1"/>
  <c r="I1375" i="6" s="1"/>
  <c r="I1376" i="6" s="1"/>
  <c r="I1377" i="6" s="1"/>
  <c r="I1378" i="6" s="1"/>
  <c r="I1379" i="6" s="1"/>
  <c r="I1380" i="6" s="1"/>
  <c r="I1381" i="6" s="1"/>
  <c r="I1382" i="6" s="1"/>
  <c r="I1383" i="6" s="1"/>
  <c r="I1384" i="6" s="1"/>
  <c r="I1385" i="6" s="1"/>
  <c r="I1386" i="6" s="1"/>
  <c r="I1387" i="6" s="1"/>
  <c r="I1388" i="6" s="1"/>
  <c r="I1389" i="6" s="1"/>
  <c r="I1390" i="6" s="1"/>
  <c r="I1391" i="6" s="1"/>
  <c r="I1392" i="6" s="1"/>
  <c r="I1393" i="6" s="1"/>
  <c r="I1394" i="6" s="1"/>
  <c r="I1395" i="6" s="1"/>
  <c r="I1396" i="6" s="1"/>
  <c r="I1397" i="6" s="1"/>
  <c r="I1398" i="6" s="1"/>
  <c r="I1399" i="6" s="1"/>
  <c r="I1400" i="6" s="1"/>
  <c r="I1401" i="6" s="1"/>
  <c r="I1402" i="6" s="1"/>
  <c r="I1403" i="6" s="1"/>
  <c r="I1404" i="6" s="1"/>
  <c r="I1405" i="6" s="1"/>
  <c r="I1406" i="6" s="1"/>
  <c r="I1407" i="6" s="1"/>
  <c r="I1408" i="6" s="1"/>
  <c r="I1409" i="6" s="1"/>
  <c r="I1410" i="6" s="1"/>
  <c r="I1411" i="6" s="1"/>
  <c r="I1412" i="6" s="1"/>
  <c r="I1413" i="6" s="1"/>
  <c r="I1414" i="6" s="1"/>
  <c r="I1415" i="6" s="1"/>
  <c r="I1416" i="6" s="1"/>
  <c r="I1417" i="6" s="1"/>
  <c r="I1418" i="6" s="1"/>
  <c r="I1419" i="6" s="1"/>
  <c r="I1420" i="6" s="1"/>
  <c r="I1421" i="6" s="1"/>
  <c r="I1422" i="6" s="1"/>
  <c r="I1423" i="6" s="1"/>
  <c r="I1424" i="6" s="1"/>
  <c r="I1425" i="6" s="1"/>
  <c r="I1426" i="6" s="1"/>
  <c r="I1427" i="6" s="1"/>
  <c r="I1428" i="6" s="1"/>
  <c r="I1429" i="6" s="1"/>
  <c r="I1430" i="6" s="1"/>
  <c r="I1431" i="6" s="1"/>
  <c r="I1432" i="6" s="1"/>
  <c r="I1433" i="6" s="1"/>
  <c r="I1434" i="6" s="1"/>
  <c r="I1435" i="6" s="1"/>
  <c r="I1436" i="6" s="1"/>
  <c r="I1437" i="6" s="1"/>
  <c r="I1438" i="6" s="1"/>
  <c r="I1439" i="6" s="1"/>
  <c r="I1440" i="6" s="1"/>
  <c r="I1441" i="6" s="1"/>
  <c r="I1442" i="6" s="1"/>
  <c r="I1443" i="6" s="1"/>
  <c r="I1444" i="6" s="1"/>
  <c r="I1445" i="6" s="1"/>
  <c r="I1446" i="6" s="1"/>
  <c r="I1447" i="6" s="1"/>
  <c r="I1448" i="6" s="1"/>
  <c r="I1449" i="6" s="1"/>
  <c r="I1450" i="6" s="1"/>
  <c r="I1451" i="6" s="1"/>
  <c r="I1452" i="6" s="1"/>
  <c r="I1453" i="6" s="1"/>
  <c r="I1454" i="6" s="1"/>
  <c r="I1455" i="6" s="1"/>
  <c r="I1456" i="6" s="1"/>
  <c r="I1457" i="6" s="1"/>
  <c r="I1458" i="6" s="1"/>
  <c r="I1459" i="6" s="1"/>
  <c r="I1460" i="6" s="1"/>
  <c r="I1461" i="6" s="1"/>
  <c r="I1462" i="6" s="1"/>
  <c r="I1463" i="6" s="1"/>
  <c r="I1464" i="6" s="1"/>
  <c r="I1465" i="6" s="1"/>
  <c r="I1466" i="6" s="1"/>
  <c r="I1467" i="6" s="1"/>
  <c r="I1468" i="6" s="1"/>
  <c r="I1469" i="6" s="1"/>
  <c r="I1470" i="6" s="1"/>
  <c r="I1471" i="6" s="1"/>
  <c r="I1472" i="6" s="1"/>
  <c r="I1473" i="6" s="1"/>
  <c r="I1474" i="6" s="1"/>
  <c r="I1475" i="6" s="1"/>
  <c r="I1476" i="6" s="1"/>
  <c r="I1477" i="6" s="1"/>
  <c r="I1478" i="6" s="1"/>
  <c r="I1479" i="6" s="1"/>
  <c r="I1480" i="6" s="1"/>
  <c r="I1481" i="6" s="1"/>
  <c r="I1482" i="6" s="1"/>
  <c r="I1483" i="6" s="1"/>
  <c r="I1484" i="6" s="1"/>
  <c r="I1485" i="6" s="1"/>
  <c r="I1486" i="6" s="1"/>
  <c r="I1487" i="6" s="1"/>
  <c r="I1488" i="6" s="1"/>
  <c r="I1489" i="6" s="1"/>
  <c r="I1490" i="6" s="1"/>
  <c r="I1491" i="6" s="1"/>
  <c r="I1492" i="6" s="1"/>
  <c r="I1493" i="6" s="1"/>
  <c r="I1494" i="6" s="1"/>
  <c r="I1495" i="6" s="1"/>
  <c r="I1496" i="6" s="1"/>
  <c r="I1497" i="6" s="1"/>
  <c r="I1498" i="6" s="1"/>
  <c r="I1499" i="6" s="1"/>
  <c r="I1500" i="6" s="1"/>
  <c r="I1501" i="6" s="1"/>
  <c r="I1502" i="6" s="1"/>
  <c r="I1503" i="6" s="1"/>
  <c r="I1504" i="6" s="1"/>
  <c r="I1505" i="6" s="1"/>
  <c r="I1506" i="6" s="1"/>
  <c r="I1507" i="6" s="1"/>
  <c r="I1508" i="6" s="1"/>
  <c r="I1509" i="6" s="1"/>
  <c r="I1510" i="6" s="1"/>
  <c r="I1511" i="6" s="1"/>
  <c r="I1512" i="6" s="1"/>
  <c r="I1513" i="6" s="1"/>
  <c r="I1514" i="6" s="1"/>
  <c r="I1515" i="6" s="1"/>
  <c r="I1516" i="6" s="1"/>
  <c r="I1517" i="6" s="1"/>
  <c r="I1518" i="6" s="1"/>
  <c r="I1519" i="6" s="1"/>
  <c r="I1520" i="6" s="1"/>
  <c r="I1521" i="6" s="1"/>
  <c r="I1522" i="6" s="1"/>
  <c r="I1523" i="6" s="1"/>
  <c r="I1524" i="6" s="1"/>
  <c r="I1525" i="6" s="1"/>
  <c r="I1526" i="6" s="1"/>
  <c r="I1527" i="6" s="1"/>
  <c r="I1528" i="6" s="1"/>
  <c r="I1529" i="6" s="1"/>
  <c r="I1530" i="6" s="1"/>
  <c r="I1531" i="6" s="1"/>
  <c r="I1532" i="6" s="1"/>
  <c r="I1533" i="6" s="1"/>
  <c r="I1534" i="6" s="1"/>
  <c r="I1535" i="6" s="1"/>
  <c r="I1536" i="6" s="1"/>
  <c r="I1537" i="6" s="1"/>
  <c r="I1538" i="6" s="1"/>
  <c r="I1539" i="6" s="1"/>
  <c r="I1540" i="6" s="1"/>
  <c r="I1541" i="6" s="1"/>
  <c r="I1542" i="6" s="1"/>
  <c r="I1543" i="6" s="1"/>
  <c r="I1544" i="6" s="1"/>
  <c r="I1545" i="6" s="1"/>
  <c r="I1546" i="6" s="1"/>
  <c r="I1547" i="6" s="1"/>
  <c r="I1548" i="6" s="1"/>
  <c r="I1549" i="6" s="1"/>
  <c r="I1550" i="6" s="1"/>
  <c r="I1551" i="6" s="1"/>
  <c r="I1552" i="6" s="1"/>
  <c r="I1553" i="6" s="1"/>
  <c r="I1554" i="6" s="1"/>
  <c r="I1555" i="6" s="1"/>
  <c r="I1556" i="6" s="1"/>
  <c r="I1557" i="6" s="1"/>
  <c r="I1558" i="6" s="1"/>
  <c r="I1559" i="6" s="1"/>
  <c r="I1560" i="6" s="1"/>
  <c r="I1561" i="6" s="1"/>
  <c r="I1562" i="6" s="1"/>
  <c r="I1563" i="6" s="1"/>
  <c r="I1564" i="6" s="1"/>
  <c r="I1565" i="6" s="1"/>
  <c r="I1566" i="6" s="1"/>
  <c r="I1567" i="6" s="1"/>
  <c r="I1568" i="6" s="1"/>
  <c r="I1569" i="6" s="1"/>
  <c r="I1570" i="6" s="1"/>
  <c r="I1571" i="6" s="1"/>
  <c r="I1572" i="6" s="1"/>
  <c r="I1573" i="6" s="1"/>
  <c r="I1574" i="6" s="1"/>
  <c r="I1575" i="6" s="1"/>
  <c r="I1576" i="6" s="1"/>
  <c r="I1577" i="6" s="1"/>
  <c r="I1578" i="6" s="1"/>
  <c r="I1579" i="6" s="1"/>
  <c r="I1580" i="6" s="1"/>
  <c r="I1581" i="6" s="1"/>
  <c r="I1582" i="6" s="1"/>
  <c r="I1583" i="6" s="1"/>
  <c r="I1584" i="6" s="1"/>
  <c r="I1585" i="6" s="1"/>
  <c r="I1586" i="6" s="1"/>
  <c r="I1587" i="6" s="1"/>
  <c r="I1588" i="6" s="1"/>
  <c r="I1589" i="6" s="1"/>
  <c r="I1590" i="6" s="1"/>
  <c r="I1591" i="6" s="1"/>
  <c r="I1592" i="6" s="1"/>
  <c r="I1593" i="6" s="1"/>
  <c r="I1594" i="6" s="1"/>
  <c r="I1595" i="6" s="1"/>
  <c r="I1596" i="6" s="1"/>
  <c r="I1597" i="6" s="1"/>
  <c r="I1598" i="6" s="1"/>
  <c r="I1599" i="6" s="1"/>
  <c r="I1600" i="6" s="1"/>
  <c r="I1601" i="6" s="1"/>
  <c r="I1602" i="6" s="1"/>
  <c r="I1603" i="6" s="1"/>
  <c r="I1604" i="6" s="1"/>
  <c r="I1605" i="6" s="1"/>
  <c r="I1606" i="6" s="1"/>
  <c r="I1607" i="6" s="1"/>
  <c r="I1608" i="6" s="1"/>
  <c r="I1609" i="6" s="1"/>
  <c r="I1610" i="6" s="1"/>
  <c r="I1611" i="6" s="1"/>
  <c r="I1612" i="6" s="1"/>
  <c r="I1613" i="6" s="1"/>
  <c r="I1614" i="6" s="1"/>
  <c r="I1615" i="6" s="1"/>
  <c r="I1616" i="6" s="1"/>
  <c r="I1617" i="6" s="1"/>
  <c r="I1618" i="6" s="1"/>
  <c r="I1619" i="6" s="1"/>
  <c r="I1620" i="6" s="1"/>
  <c r="I1621" i="6" s="1"/>
  <c r="I1622" i="6" s="1"/>
  <c r="I1623" i="6" s="1"/>
  <c r="I1624" i="6" s="1"/>
  <c r="I1625" i="6" s="1"/>
  <c r="I1626" i="6" s="1"/>
  <c r="I1627" i="6" s="1"/>
  <c r="I1628" i="6" s="1"/>
  <c r="I1629" i="6" s="1"/>
  <c r="I1630" i="6" s="1"/>
  <c r="I1631" i="6" s="1"/>
  <c r="I1632" i="6" s="1"/>
  <c r="I1633" i="6" s="1"/>
  <c r="I1634" i="6" s="1"/>
  <c r="I1635" i="6" s="1"/>
  <c r="I1636" i="6" s="1"/>
  <c r="I1637" i="6" s="1"/>
  <c r="I1638" i="6" s="1"/>
  <c r="I1639" i="6" s="1"/>
  <c r="I1640" i="6" s="1"/>
  <c r="I1641" i="6" s="1"/>
  <c r="I1642" i="6" s="1"/>
  <c r="I1643" i="6" s="1"/>
  <c r="I1644" i="6" s="1"/>
  <c r="I1645" i="6" s="1"/>
  <c r="I1646" i="6" s="1"/>
  <c r="I1647" i="6" s="1"/>
  <c r="I1648" i="6" s="1"/>
  <c r="I1649" i="6" s="1"/>
  <c r="I1650" i="6" s="1"/>
  <c r="I1651" i="6" s="1"/>
  <c r="I1652" i="6" s="1"/>
  <c r="I1653" i="6" s="1"/>
  <c r="I1654" i="6" s="1"/>
  <c r="I1655" i="6" s="1"/>
  <c r="I1656" i="6" s="1"/>
  <c r="I1657" i="6" s="1"/>
  <c r="I1658" i="6" s="1"/>
  <c r="I1659" i="6" s="1"/>
  <c r="I1660" i="6" s="1"/>
  <c r="I1661" i="6" s="1"/>
  <c r="I1662" i="6" s="1"/>
  <c r="I1663" i="6" s="1"/>
  <c r="I1664" i="6" s="1"/>
  <c r="I1665" i="6" s="1"/>
  <c r="I1666" i="6" s="1"/>
  <c r="I1667" i="6" s="1"/>
  <c r="I1668" i="6" s="1"/>
  <c r="I1669" i="6" s="1"/>
  <c r="I1670" i="6" s="1"/>
  <c r="I1671" i="6" s="1"/>
  <c r="I1672" i="6" s="1"/>
  <c r="I1673" i="6" s="1"/>
  <c r="I1674" i="6" s="1"/>
  <c r="I1675" i="6" s="1"/>
  <c r="I1676" i="6" s="1"/>
  <c r="I1677" i="6" s="1"/>
  <c r="I1678" i="6" s="1"/>
  <c r="I1679" i="6" s="1"/>
  <c r="I1680" i="6" s="1"/>
  <c r="I1681" i="6" s="1"/>
  <c r="I1682" i="6" s="1"/>
  <c r="I1683" i="6" s="1"/>
  <c r="I1684" i="6" s="1"/>
  <c r="I1685" i="6" s="1"/>
  <c r="I1686" i="6" s="1"/>
  <c r="I1687" i="6" s="1"/>
  <c r="I1688" i="6" s="1"/>
  <c r="I1689" i="6" s="1"/>
  <c r="I1690" i="6" s="1"/>
  <c r="I1691" i="6" s="1"/>
  <c r="I1692" i="6" s="1"/>
  <c r="I1693" i="6" s="1"/>
  <c r="I1694" i="6" s="1"/>
  <c r="I1695" i="6" s="1"/>
  <c r="I1696" i="6" s="1"/>
  <c r="I1697" i="6" s="1"/>
  <c r="I1698" i="6" s="1"/>
  <c r="I1699" i="6" s="1"/>
  <c r="I1700" i="6" s="1"/>
  <c r="I1701" i="6" s="1"/>
  <c r="I1702" i="6" s="1"/>
  <c r="I1703" i="6" s="1"/>
  <c r="I1704" i="6" s="1"/>
  <c r="I1705" i="6" s="1"/>
  <c r="I1706" i="6" s="1"/>
  <c r="I1707" i="6" s="1"/>
  <c r="I1708" i="6" s="1"/>
  <c r="I1709" i="6" s="1"/>
  <c r="I1710" i="6" s="1"/>
  <c r="I1711" i="6" s="1"/>
  <c r="I1712" i="6" s="1"/>
  <c r="I1713" i="6" s="1"/>
  <c r="I1714" i="6" s="1"/>
  <c r="I1715" i="6" s="1"/>
  <c r="I1716" i="6" s="1"/>
  <c r="I1717" i="6" s="1"/>
  <c r="I1718" i="6" s="1"/>
  <c r="I1719" i="6" s="1"/>
  <c r="I1720" i="6" s="1"/>
  <c r="I1721" i="6" s="1"/>
  <c r="I1722" i="6" s="1"/>
  <c r="I1723" i="6" s="1"/>
  <c r="I1724" i="6" s="1"/>
  <c r="I1725" i="6" s="1"/>
  <c r="I1726" i="6" s="1"/>
  <c r="I1727" i="6" s="1"/>
  <c r="I1728" i="6" s="1"/>
  <c r="I1729" i="6" s="1"/>
  <c r="I1730" i="6" s="1"/>
  <c r="I1731" i="6" s="1"/>
  <c r="I1732" i="6" s="1"/>
  <c r="I1733" i="6" s="1"/>
  <c r="I1734" i="6" s="1"/>
  <c r="I1735" i="6" s="1"/>
  <c r="I1736" i="6" s="1"/>
  <c r="I1737" i="6" s="1"/>
  <c r="I1738" i="6" s="1"/>
  <c r="I1739" i="6" s="1"/>
  <c r="I1740" i="6" s="1"/>
  <c r="I1741" i="6" s="1"/>
  <c r="I1742" i="6" s="1"/>
  <c r="I1743" i="6" s="1"/>
  <c r="I1744" i="6" s="1"/>
  <c r="I1745" i="6" s="1"/>
  <c r="I1746" i="6" s="1"/>
  <c r="I1747" i="6" s="1"/>
  <c r="I1748" i="6" s="1"/>
  <c r="I1749" i="6" s="1"/>
  <c r="I1750" i="6" s="1"/>
  <c r="I1751" i="6" s="1"/>
  <c r="I1752" i="6" s="1"/>
  <c r="I1753" i="6" s="1"/>
  <c r="I1754" i="6" s="1"/>
  <c r="I1755" i="6" s="1"/>
  <c r="I1756" i="6" s="1"/>
  <c r="I1757" i="6" s="1"/>
  <c r="I1758" i="6" s="1"/>
  <c r="I1759" i="6" s="1"/>
  <c r="I1760" i="6" s="1"/>
  <c r="I1761" i="6" s="1"/>
  <c r="I1762" i="6" s="1"/>
  <c r="I1763" i="6" s="1"/>
  <c r="I1764" i="6" s="1"/>
  <c r="I1765" i="6" s="1"/>
  <c r="I1766" i="6" s="1"/>
  <c r="I1767" i="6" s="1"/>
  <c r="I1768" i="6" s="1"/>
  <c r="I1769" i="6" s="1"/>
  <c r="I1770" i="6" s="1"/>
  <c r="I1771" i="6" s="1"/>
  <c r="I1772" i="6" s="1"/>
  <c r="I1773" i="6" s="1"/>
  <c r="I1774" i="6" s="1"/>
  <c r="I1775" i="6" s="1"/>
  <c r="I1776" i="6" s="1"/>
  <c r="I1777" i="6" s="1"/>
  <c r="I1778" i="6" s="1"/>
  <c r="I1779" i="6" s="1"/>
  <c r="I1780" i="6" s="1"/>
  <c r="I1781" i="6" s="1"/>
  <c r="I1782" i="6" s="1"/>
  <c r="I1783" i="6" s="1"/>
  <c r="I1784" i="6" s="1"/>
  <c r="I1785" i="6" s="1"/>
  <c r="I1786" i="6" s="1"/>
  <c r="I1787" i="6" s="1"/>
  <c r="I1788" i="6" s="1"/>
  <c r="I1789" i="6" s="1"/>
  <c r="I1790" i="6" s="1"/>
  <c r="I1791" i="6" s="1"/>
  <c r="I1792" i="6" s="1"/>
  <c r="I1793" i="6" s="1"/>
  <c r="I1794" i="6" s="1"/>
  <c r="I1795" i="6" s="1"/>
  <c r="I1796" i="6" s="1"/>
  <c r="I1797" i="6" s="1"/>
  <c r="I1798" i="6" s="1"/>
  <c r="I1799" i="6" s="1"/>
  <c r="I1800" i="6" s="1"/>
  <c r="I1801" i="6" s="1"/>
  <c r="I1802" i="6" s="1"/>
  <c r="I1803" i="6" s="1"/>
  <c r="I1804" i="6" s="1"/>
  <c r="I1805" i="6" s="1"/>
  <c r="I1806" i="6" s="1"/>
  <c r="I1807" i="6" s="1"/>
  <c r="I1808" i="6" s="1"/>
  <c r="I1809" i="6" s="1"/>
  <c r="I1810" i="6" s="1"/>
  <c r="I1811" i="6" s="1"/>
  <c r="I1812" i="6" s="1"/>
  <c r="I1813" i="6" s="1"/>
  <c r="I1814" i="6" s="1"/>
  <c r="I1815" i="6" s="1"/>
  <c r="I1816" i="6" s="1"/>
  <c r="I1817" i="6" s="1"/>
  <c r="I1818" i="6" s="1"/>
  <c r="I1819" i="6" s="1"/>
  <c r="I1820" i="6" s="1"/>
  <c r="I1821" i="6" s="1"/>
  <c r="I1822" i="6" s="1"/>
  <c r="I1823" i="6" s="1"/>
  <c r="I1824" i="6" s="1"/>
  <c r="I1825" i="6" s="1"/>
  <c r="I1826" i="6" s="1"/>
  <c r="I1827" i="6" s="1"/>
  <c r="I1828" i="6" s="1"/>
  <c r="I1829" i="6" s="1"/>
  <c r="I1830" i="6" s="1"/>
  <c r="I1831" i="6" s="1"/>
  <c r="I1832" i="6" s="1"/>
  <c r="I1833" i="6" s="1"/>
  <c r="I1834" i="6" s="1"/>
  <c r="I1835" i="6" s="1"/>
  <c r="I1836" i="6" s="1"/>
  <c r="I1837" i="6" s="1"/>
  <c r="I1838" i="6" s="1"/>
  <c r="I1839" i="6" s="1"/>
  <c r="I1840" i="6" s="1"/>
  <c r="I1841" i="6" s="1"/>
  <c r="I1842" i="6" s="1"/>
  <c r="I1843" i="6" s="1"/>
  <c r="I1844" i="6" s="1"/>
  <c r="I1845" i="6" s="1"/>
  <c r="I1846" i="6" s="1"/>
  <c r="I1847" i="6" s="1"/>
  <c r="I1848" i="6" s="1"/>
  <c r="I1849" i="6" s="1"/>
  <c r="I1850" i="6" s="1"/>
  <c r="I1851" i="6" s="1"/>
  <c r="I1852" i="6" s="1"/>
  <c r="I1853" i="6" s="1"/>
  <c r="I1854" i="6" s="1"/>
  <c r="I1855" i="6" s="1"/>
  <c r="I1856" i="6" s="1"/>
  <c r="I1857" i="6" s="1"/>
  <c r="I1858" i="6" s="1"/>
  <c r="I1859" i="6" s="1"/>
  <c r="I1860" i="6" s="1"/>
  <c r="I1861" i="6" s="1"/>
  <c r="I1862" i="6" s="1"/>
  <c r="I1863" i="6" s="1"/>
  <c r="I1864" i="6" s="1"/>
  <c r="I1865" i="6" s="1"/>
  <c r="I1866" i="6" s="1"/>
  <c r="I1867" i="6" s="1"/>
  <c r="I1868" i="6" s="1"/>
  <c r="I1869" i="6" s="1"/>
  <c r="I1870" i="6" s="1"/>
  <c r="I1871" i="6" s="1"/>
  <c r="I1872" i="6" s="1"/>
  <c r="I1873" i="6" s="1"/>
  <c r="I1874" i="6" s="1"/>
  <c r="I1875" i="6" s="1"/>
  <c r="I1876" i="6" s="1"/>
  <c r="I1877" i="6" s="1"/>
  <c r="I1878" i="6" s="1"/>
  <c r="I1879" i="6" s="1"/>
  <c r="I1880" i="6" s="1"/>
  <c r="I1881" i="6" s="1"/>
  <c r="I1882" i="6" s="1"/>
  <c r="I1883" i="6" s="1"/>
  <c r="I1884" i="6" s="1"/>
  <c r="I1885" i="6" s="1"/>
  <c r="I1886" i="6" s="1"/>
  <c r="I1887" i="6" s="1"/>
  <c r="I1888" i="6" s="1"/>
  <c r="I1889" i="6" s="1"/>
  <c r="I1890" i="6" s="1"/>
  <c r="I1891" i="6" s="1"/>
  <c r="I1892" i="6" s="1"/>
  <c r="I1893" i="6" s="1"/>
  <c r="I1894" i="6" s="1"/>
  <c r="I1895" i="6" s="1"/>
  <c r="I1896" i="6" s="1"/>
  <c r="I1897" i="6" s="1"/>
  <c r="I1898" i="6" s="1"/>
  <c r="I1899" i="6" s="1"/>
  <c r="I1900" i="6" s="1"/>
  <c r="I1901" i="6" s="1"/>
  <c r="I1902" i="6" s="1"/>
  <c r="I1903" i="6" s="1"/>
  <c r="I1904" i="6" s="1"/>
  <c r="I1905" i="6" s="1"/>
  <c r="I1906" i="6" s="1"/>
  <c r="I1907" i="6" s="1"/>
  <c r="I1908" i="6" s="1"/>
  <c r="I1909" i="6" s="1"/>
  <c r="I1910" i="6" s="1"/>
  <c r="I1911" i="6" s="1"/>
  <c r="I1912" i="6" s="1"/>
  <c r="I1913" i="6" s="1"/>
  <c r="I1914" i="6" s="1"/>
  <c r="I1915" i="6" s="1"/>
  <c r="I1916" i="6" s="1"/>
  <c r="I1917" i="6" s="1"/>
  <c r="I1918" i="6" s="1"/>
  <c r="I1919" i="6" s="1"/>
  <c r="I1920" i="6" s="1"/>
  <c r="I1921" i="6" s="1"/>
  <c r="I1922" i="6" s="1"/>
  <c r="I1923" i="6" s="1"/>
  <c r="I1924" i="6" s="1"/>
  <c r="I1925" i="6" s="1"/>
  <c r="I1926" i="6" s="1"/>
  <c r="I1927" i="6" s="1"/>
  <c r="I1928" i="6" s="1"/>
  <c r="I1929" i="6" s="1"/>
  <c r="I1930" i="6" s="1"/>
  <c r="I1931" i="6" s="1"/>
  <c r="I1932" i="6" s="1"/>
  <c r="I1933" i="6" s="1"/>
  <c r="I1934" i="6" s="1"/>
  <c r="I1935" i="6" s="1"/>
  <c r="I1936" i="6" s="1"/>
  <c r="I1937" i="6" s="1"/>
  <c r="I1938" i="6" s="1"/>
  <c r="I1939" i="6" s="1"/>
  <c r="I1940" i="6" s="1"/>
  <c r="I1941" i="6" s="1"/>
  <c r="I1942" i="6" s="1"/>
  <c r="I1943" i="6" s="1"/>
  <c r="I1944" i="6" s="1"/>
  <c r="I1945" i="6" s="1"/>
  <c r="I1946" i="6" s="1"/>
  <c r="I1947" i="6" s="1"/>
  <c r="I1948" i="6" s="1"/>
  <c r="I1949" i="6" s="1"/>
  <c r="I1950" i="6" s="1"/>
  <c r="I1951" i="6" s="1"/>
  <c r="I1952" i="6" s="1"/>
  <c r="I1953" i="6" s="1"/>
  <c r="I1954" i="6" s="1"/>
  <c r="I1955" i="6" s="1"/>
  <c r="I1956" i="6" s="1"/>
  <c r="I1957" i="6" s="1"/>
  <c r="I1958" i="6" s="1"/>
  <c r="I1959" i="6" s="1"/>
  <c r="I1960" i="6" s="1"/>
  <c r="I1961" i="6" s="1"/>
  <c r="I1962" i="6" s="1"/>
  <c r="I1963" i="6" s="1"/>
  <c r="I1964" i="6" s="1"/>
  <c r="I1965" i="6" s="1"/>
  <c r="I1966" i="6" s="1"/>
  <c r="I1967" i="6" s="1"/>
  <c r="I1968" i="6" s="1"/>
  <c r="I1969" i="6" s="1"/>
  <c r="I1970" i="6" s="1"/>
  <c r="I1971" i="6" s="1"/>
  <c r="I1972" i="6" s="1"/>
  <c r="I1973" i="6" s="1"/>
  <c r="I1974" i="6" s="1"/>
  <c r="I1975" i="6" s="1"/>
  <c r="I1976" i="6" s="1"/>
  <c r="I1977" i="6" s="1"/>
  <c r="I1978" i="6" s="1"/>
  <c r="I1979" i="6" s="1"/>
  <c r="I1980" i="6" s="1"/>
  <c r="I1981" i="6" s="1"/>
  <c r="I1982" i="6" s="1"/>
  <c r="I1983" i="6" s="1"/>
  <c r="I1984" i="6" s="1"/>
  <c r="I1985" i="6" s="1"/>
  <c r="I1986" i="6" s="1"/>
  <c r="I1987" i="6" s="1"/>
  <c r="I1988" i="6" s="1"/>
  <c r="I1989" i="6" s="1"/>
  <c r="I1990" i="6" s="1"/>
  <c r="I1991" i="6" s="1"/>
  <c r="I1992" i="6" s="1"/>
  <c r="I1993" i="6" s="1"/>
  <c r="I1994" i="6" s="1"/>
  <c r="I1995" i="6" s="1"/>
  <c r="I1996" i="6" s="1"/>
  <c r="I1997" i="6" s="1"/>
  <c r="I1998" i="6" s="1"/>
  <c r="I1999" i="6" s="1"/>
  <c r="I2000" i="6" s="1"/>
  <c r="I2001" i="6" s="1"/>
  <c r="I2002" i="6" s="1"/>
  <c r="I2003" i="6" s="1"/>
  <c r="I2004" i="6" s="1"/>
  <c r="I2005" i="6" s="1"/>
  <c r="I2006" i="6" s="1"/>
  <c r="I2007" i="6" s="1"/>
  <c r="I2008" i="6" s="1"/>
  <c r="I2009" i="6" s="1"/>
  <c r="I2010" i="6" s="1"/>
  <c r="I2011" i="6" s="1"/>
  <c r="I2012" i="6" s="1"/>
  <c r="I2013" i="6" s="1"/>
  <c r="I2014" i="6" s="1"/>
  <c r="I2015" i="6" s="1"/>
  <c r="I2016" i="6" s="1"/>
  <c r="I2017" i="6" s="1"/>
  <c r="I2018" i="6" s="1"/>
  <c r="I2019" i="6" s="1"/>
  <c r="I2020" i="6" s="1"/>
  <c r="I2021" i="6" s="1"/>
  <c r="I2022" i="6" s="1"/>
  <c r="I2023" i="6" s="1"/>
  <c r="I2024" i="6" s="1"/>
  <c r="I2025" i="6" s="1"/>
  <c r="I2026" i="6" s="1"/>
  <c r="I2027" i="6" s="1"/>
  <c r="I2028" i="6" s="1"/>
  <c r="I2029" i="6" s="1"/>
  <c r="I2030" i="6" s="1"/>
  <c r="I2031" i="6" s="1"/>
  <c r="I2032" i="6" s="1"/>
  <c r="I2033" i="6" s="1"/>
  <c r="I2034" i="6" s="1"/>
  <c r="I2035" i="6" s="1"/>
  <c r="I2036" i="6" s="1"/>
  <c r="I2037" i="6" s="1"/>
  <c r="I2038" i="6" s="1"/>
  <c r="I2039" i="6" s="1"/>
  <c r="I2040" i="6" s="1"/>
  <c r="I2041" i="6" s="1"/>
  <c r="I2042" i="6" s="1"/>
  <c r="I2043" i="6" s="1"/>
  <c r="I2044" i="6" s="1"/>
  <c r="I2045" i="6" s="1"/>
  <c r="I2046" i="6" s="1"/>
  <c r="I2047" i="6" s="1"/>
  <c r="I2048" i="6" s="1"/>
  <c r="I2049" i="6" s="1"/>
  <c r="I2050" i="6" s="1"/>
  <c r="I2051" i="6" s="1"/>
  <c r="I2052" i="6" s="1"/>
  <c r="I2053" i="6" s="1"/>
  <c r="I2054" i="6" s="1"/>
  <c r="I2055" i="6" s="1"/>
  <c r="I2056" i="6" s="1"/>
  <c r="I2057" i="6" s="1"/>
  <c r="I2058" i="6" s="1"/>
  <c r="I2059" i="6" s="1"/>
  <c r="I2060" i="6" s="1"/>
  <c r="I2061" i="6" s="1"/>
  <c r="I2062" i="6" s="1"/>
  <c r="I2063" i="6" s="1"/>
  <c r="I2064" i="6" s="1"/>
  <c r="I2065" i="6" s="1"/>
  <c r="I2066" i="6" s="1"/>
  <c r="I2067" i="6" s="1"/>
  <c r="I2068" i="6" s="1"/>
  <c r="I2069" i="6" s="1"/>
  <c r="I2070" i="6" s="1"/>
  <c r="I2071" i="6" s="1"/>
  <c r="I2072" i="6" s="1"/>
  <c r="I2073" i="6" s="1"/>
  <c r="I2074" i="6" s="1"/>
  <c r="I2075" i="6" s="1"/>
  <c r="I2076" i="6" s="1"/>
  <c r="I2077" i="6" s="1"/>
  <c r="I2078" i="6" s="1"/>
  <c r="I2079" i="6" s="1"/>
  <c r="I2080" i="6" s="1"/>
  <c r="I2081" i="6" s="1"/>
  <c r="I2082" i="6" s="1"/>
  <c r="I2083" i="6" s="1"/>
  <c r="I2084" i="6" s="1"/>
  <c r="I2085" i="6" s="1"/>
  <c r="I2086" i="6" s="1"/>
  <c r="I2087" i="6" s="1"/>
  <c r="I2088" i="6" s="1"/>
  <c r="I2089" i="6" s="1"/>
  <c r="I2090" i="6" s="1"/>
  <c r="I2091" i="6" s="1"/>
  <c r="I2092" i="6" s="1"/>
  <c r="I2093" i="6" s="1"/>
  <c r="I2094" i="6" s="1"/>
  <c r="I2095" i="6" s="1"/>
  <c r="I2096" i="6" s="1"/>
  <c r="I2097" i="6" s="1"/>
  <c r="I2098" i="6" s="1"/>
  <c r="I2099" i="6" s="1"/>
  <c r="I2100" i="6" s="1"/>
  <c r="I2101" i="6" s="1"/>
  <c r="I2102" i="6" s="1"/>
  <c r="I2103" i="6" s="1"/>
  <c r="I2104" i="6" s="1"/>
  <c r="I2105" i="6" s="1"/>
  <c r="I2106" i="6" s="1"/>
  <c r="I2107" i="6" s="1"/>
  <c r="I2108" i="6" s="1"/>
  <c r="I2109" i="6" s="1"/>
  <c r="I2110" i="6" s="1"/>
  <c r="I2111" i="6" s="1"/>
  <c r="I2112" i="6" s="1"/>
  <c r="I2113" i="6" s="1"/>
  <c r="I2114" i="6" s="1"/>
  <c r="I2115" i="6" s="1"/>
  <c r="I2116" i="6" s="1"/>
  <c r="I2117" i="6" s="1"/>
  <c r="I2118" i="6" s="1"/>
  <c r="I2119" i="6" s="1"/>
  <c r="I2120" i="6" s="1"/>
  <c r="I2121" i="6" s="1"/>
  <c r="I2122" i="6" s="1"/>
  <c r="I2123" i="6" s="1"/>
  <c r="I2124" i="6" s="1"/>
  <c r="I2125" i="6" s="1"/>
  <c r="I2126" i="6" s="1"/>
  <c r="I2127" i="6" s="1"/>
  <c r="I2128" i="6" s="1"/>
  <c r="I2129" i="6" s="1"/>
  <c r="I2130" i="6" s="1"/>
  <c r="I2131" i="6" s="1"/>
  <c r="I2132" i="6" s="1"/>
  <c r="I2133" i="6" s="1"/>
  <c r="I2134" i="6" s="1"/>
  <c r="I2135" i="6" s="1"/>
  <c r="I2136" i="6" s="1"/>
  <c r="I2137" i="6" s="1"/>
  <c r="I2138" i="6" s="1"/>
  <c r="I2139" i="6" s="1"/>
  <c r="I2140" i="6" s="1"/>
  <c r="I2141" i="6" s="1"/>
  <c r="I2142" i="6" s="1"/>
  <c r="I2143" i="6" s="1"/>
  <c r="I2144" i="6" s="1"/>
  <c r="I2145" i="6" s="1"/>
  <c r="I2146" i="6" s="1"/>
  <c r="I2147" i="6" s="1"/>
  <c r="I2148" i="6" s="1"/>
  <c r="I2149" i="6" s="1"/>
  <c r="I2150" i="6" s="1"/>
  <c r="I2151" i="6" s="1"/>
  <c r="I2152" i="6" s="1"/>
  <c r="I2153" i="6" s="1"/>
  <c r="I2154" i="6" s="1"/>
  <c r="I2155" i="6" s="1"/>
  <c r="I2156" i="6" s="1"/>
  <c r="I2157" i="6" s="1"/>
  <c r="I2158" i="6" s="1"/>
  <c r="I2159" i="6" s="1"/>
  <c r="I2160" i="6" s="1"/>
  <c r="I2161" i="6" s="1"/>
  <c r="I2162" i="6" s="1"/>
  <c r="I2163" i="6" s="1"/>
  <c r="I2164" i="6" s="1"/>
  <c r="I2165" i="6" s="1"/>
  <c r="I2166" i="6" s="1"/>
  <c r="I2167" i="6" s="1"/>
  <c r="I2168" i="6" s="1"/>
  <c r="I2169" i="6" s="1"/>
  <c r="I2170" i="6" s="1"/>
  <c r="I2171" i="6" s="1"/>
  <c r="I2172" i="6" s="1"/>
  <c r="I2173" i="6" s="1"/>
  <c r="I2174" i="6" s="1"/>
  <c r="I2175" i="6" s="1"/>
  <c r="I2176" i="6" s="1"/>
  <c r="I2177" i="6" s="1"/>
  <c r="I2178" i="6" s="1"/>
  <c r="I2179" i="6" s="1"/>
  <c r="I2180" i="6" s="1"/>
  <c r="I2181" i="6" s="1"/>
  <c r="I2182" i="6" s="1"/>
  <c r="I2183" i="6" s="1"/>
  <c r="I2184" i="6" s="1"/>
  <c r="I2185" i="6" s="1"/>
  <c r="I2186" i="6" s="1"/>
  <c r="I2187" i="6" s="1"/>
  <c r="I2188" i="6" s="1"/>
  <c r="I2189" i="6" s="1"/>
  <c r="I2190" i="6" s="1"/>
  <c r="I2191" i="6" s="1"/>
  <c r="I2192" i="6" s="1"/>
  <c r="I2193" i="6" s="1"/>
  <c r="I2194" i="6" s="1"/>
  <c r="I2195" i="6" s="1"/>
  <c r="I2196" i="6" s="1"/>
  <c r="I2197" i="6" s="1"/>
  <c r="I2198" i="6" s="1"/>
  <c r="I2199" i="6" s="1"/>
  <c r="I2200" i="6" s="1"/>
  <c r="I2201" i="6" s="1"/>
  <c r="I2202" i="6" s="1"/>
  <c r="I2203" i="6" s="1"/>
  <c r="I2204" i="6" s="1"/>
  <c r="I2205" i="6" s="1"/>
  <c r="I2206" i="6" s="1"/>
  <c r="I2207" i="6" s="1"/>
  <c r="I2208" i="6" s="1"/>
  <c r="I2209" i="6" s="1"/>
  <c r="I2210" i="6" s="1"/>
  <c r="I2211" i="6" s="1"/>
  <c r="I2212" i="6" s="1"/>
  <c r="I2213" i="6" s="1"/>
  <c r="I2214" i="6" s="1"/>
  <c r="I2215" i="6" s="1"/>
  <c r="I2216" i="6" s="1"/>
  <c r="I2217" i="6" s="1"/>
  <c r="I2218" i="6" s="1"/>
  <c r="I2219" i="6" s="1"/>
  <c r="I2220" i="6" s="1"/>
  <c r="I2221" i="6" s="1"/>
  <c r="I2222" i="6" s="1"/>
  <c r="I2223" i="6" s="1"/>
  <c r="I2224" i="6" s="1"/>
  <c r="I2225" i="6" s="1"/>
  <c r="I2226" i="6" s="1"/>
  <c r="I2227" i="6" s="1"/>
  <c r="I2228" i="6" s="1"/>
  <c r="I2229" i="6" s="1"/>
  <c r="I2230" i="6" s="1"/>
  <c r="I2231" i="6" s="1"/>
  <c r="I2232" i="6" s="1"/>
  <c r="I2233" i="6" s="1"/>
  <c r="I2234" i="6" s="1"/>
  <c r="I2235" i="6" s="1"/>
  <c r="I2236" i="6" s="1"/>
  <c r="I2237" i="6" s="1"/>
  <c r="I2238" i="6" s="1"/>
  <c r="I2239" i="6" s="1"/>
  <c r="I2240" i="6" s="1"/>
  <c r="I2241" i="6" s="1"/>
  <c r="I2242" i="6" s="1"/>
  <c r="I2243" i="6" s="1"/>
  <c r="I2244" i="6" s="1"/>
  <c r="I2245" i="6" s="1"/>
  <c r="I2246" i="6" s="1"/>
  <c r="I2247" i="6" s="1"/>
  <c r="I2248" i="6" s="1"/>
  <c r="I2249" i="6" s="1"/>
  <c r="I2250" i="6" s="1"/>
  <c r="I2251" i="6" s="1"/>
  <c r="I2252" i="6" s="1"/>
  <c r="I2253" i="6" s="1"/>
  <c r="I2254" i="6" s="1"/>
  <c r="I2255" i="6" s="1"/>
  <c r="I2256" i="6" s="1"/>
  <c r="I2257" i="6" s="1"/>
  <c r="I2258" i="6" s="1"/>
  <c r="I2259" i="6" s="1"/>
  <c r="I2260" i="6" s="1"/>
  <c r="I2261" i="6" s="1"/>
  <c r="I2262" i="6" s="1"/>
  <c r="I2263" i="6" s="1"/>
  <c r="I2264" i="6" s="1"/>
  <c r="I2265" i="6" s="1"/>
  <c r="I2266" i="6" s="1"/>
  <c r="I2267" i="6" s="1"/>
  <c r="I2268" i="6" s="1"/>
  <c r="I2269" i="6" s="1"/>
  <c r="I2270" i="6" s="1"/>
  <c r="I2271" i="6" s="1"/>
  <c r="I2272" i="6" s="1"/>
  <c r="I2273" i="6" s="1"/>
  <c r="I2274" i="6" s="1"/>
  <c r="I2275" i="6" s="1"/>
  <c r="I2276" i="6" s="1"/>
  <c r="I2277" i="6" s="1"/>
  <c r="I2278" i="6" s="1"/>
  <c r="I2279" i="6" s="1"/>
  <c r="I2280" i="6" s="1"/>
  <c r="I2281" i="6" s="1"/>
  <c r="I2282" i="6" s="1"/>
  <c r="I2283" i="6" s="1"/>
  <c r="I2284" i="6" s="1"/>
  <c r="I2285" i="6" s="1"/>
  <c r="I2286" i="6" s="1"/>
  <c r="I2287" i="6" s="1"/>
  <c r="I2288" i="6" s="1"/>
  <c r="I2289" i="6" s="1"/>
  <c r="I2290" i="6" s="1"/>
  <c r="I2291" i="6" s="1"/>
  <c r="I2292" i="6" s="1"/>
  <c r="I2293" i="6" s="1"/>
  <c r="I2294" i="6" s="1"/>
  <c r="I2295" i="6" s="1"/>
  <c r="I2296" i="6" s="1"/>
  <c r="I2297" i="6" s="1"/>
  <c r="I2298" i="6" s="1"/>
  <c r="I2299" i="6" s="1"/>
  <c r="I2300" i="6" s="1"/>
  <c r="I2301" i="6" s="1"/>
  <c r="I2302" i="6" s="1"/>
  <c r="I2303" i="6" s="1"/>
  <c r="I2304" i="6" s="1"/>
  <c r="I2305" i="6" s="1"/>
  <c r="I2306" i="6" s="1"/>
  <c r="I2307" i="6" s="1"/>
  <c r="I2308" i="6" s="1"/>
  <c r="I2309" i="6" s="1"/>
  <c r="I2310" i="6" s="1"/>
  <c r="I2311" i="6" s="1"/>
  <c r="I2312" i="6" s="1"/>
  <c r="I2313" i="6" s="1"/>
  <c r="I2314" i="6" s="1"/>
  <c r="I2315" i="6" s="1"/>
  <c r="I2316" i="6" s="1"/>
  <c r="I2317" i="6" s="1"/>
  <c r="I2318" i="6" s="1"/>
  <c r="I2319" i="6" s="1"/>
  <c r="I2320" i="6" s="1"/>
  <c r="I2321" i="6" s="1"/>
  <c r="I2322" i="6" s="1"/>
  <c r="I2323" i="6" s="1"/>
  <c r="I2324" i="6" s="1"/>
  <c r="I2325" i="6" s="1"/>
  <c r="I2326" i="6" s="1"/>
  <c r="I2327" i="6" s="1"/>
  <c r="I2328" i="6" s="1"/>
  <c r="I2329" i="6" s="1"/>
  <c r="I2330" i="6" s="1"/>
  <c r="I2331" i="6" s="1"/>
  <c r="I2332" i="6" s="1"/>
  <c r="I2333" i="6" s="1"/>
  <c r="I2334" i="6" s="1"/>
  <c r="I2335" i="6" s="1"/>
  <c r="I2336" i="6" s="1"/>
  <c r="I2337" i="6" s="1"/>
  <c r="I2338" i="6" s="1"/>
  <c r="H1259" i="6"/>
  <c r="G1259" i="6"/>
  <c r="I1254" i="6"/>
  <c r="I1255" i="6" s="1"/>
  <c r="I1256" i="6" s="1"/>
  <c r="I1257" i="6" s="1"/>
  <c r="I1258" i="6" s="1"/>
  <c r="H1253" i="6"/>
  <c r="G1253" i="6"/>
  <c r="I1247" i="6"/>
  <c r="I1248" i="6" s="1"/>
  <c r="I1249" i="6" s="1"/>
  <c r="I1250" i="6" s="1"/>
  <c r="I1251" i="6" s="1"/>
  <c r="I1252" i="6" s="1"/>
  <c r="H1246" i="6"/>
  <c r="G1246" i="6"/>
  <c r="I1244" i="6"/>
  <c r="I1245" i="6" s="1"/>
  <c r="H1243" i="6"/>
  <c r="G1243" i="6"/>
  <c r="I1239" i="6"/>
  <c r="I1240" i="6" s="1"/>
  <c r="I1241" i="6" s="1"/>
  <c r="I1242" i="6" s="1"/>
  <c r="H1238" i="6"/>
  <c r="G1238" i="6"/>
  <c r="K1236" i="6"/>
  <c r="K1233" i="6"/>
  <c r="I1146" i="6"/>
  <c r="I1147" i="6" s="1"/>
  <c r="I1148" i="6" s="1"/>
  <c r="I1149" i="6" s="1"/>
  <c r="I1150" i="6" s="1"/>
  <c r="I1151" i="6" s="1"/>
  <c r="I1152" i="6" s="1"/>
  <c r="I1153" i="6" s="1"/>
  <c r="I1154" i="6" s="1"/>
  <c r="I1155" i="6" s="1"/>
  <c r="I1156" i="6" s="1"/>
  <c r="I1157" i="6" s="1"/>
  <c r="I1158" i="6" s="1"/>
  <c r="I1159" i="6" s="1"/>
  <c r="I1160" i="6" s="1"/>
  <c r="I1161" i="6" s="1"/>
  <c r="I1162" i="6" s="1"/>
  <c r="I1163" i="6" s="1"/>
  <c r="I1164" i="6" s="1"/>
  <c r="I1165" i="6" s="1"/>
  <c r="I1166" i="6" s="1"/>
  <c r="I1167" i="6" s="1"/>
  <c r="I1168" i="6" s="1"/>
  <c r="I1169" i="6" s="1"/>
  <c r="I1170" i="6" s="1"/>
  <c r="I1171" i="6" s="1"/>
  <c r="I1172" i="6" s="1"/>
  <c r="I1173" i="6" s="1"/>
  <c r="I1174" i="6" s="1"/>
  <c r="I1175" i="6" s="1"/>
  <c r="I1176" i="6" s="1"/>
  <c r="I1177" i="6" s="1"/>
  <c r="I1178" i="6" s="1"/>
  <c r="I1179" i="6" s="1"/>
  <c r="I1180" i="6" s="1"/>
  <c r="I1181" i="6" s="1"/>
  <c r="I1182" i="6" s="1"/>
  <c r="I1183" i="6" s="1"/>
  <c r="I1184" i="6" s="1"/>
  <c r="I1185" i="6" s="1"/>
  <c r="I1186" i="6" s="1"/>
  <c r="I1187" i="6" s="1"/>
  <c r="I1188" i="6" s="1"/>
  <c r="I1189" i="6" s="1"/>
  <c r="I1190" i="6" s="1"/>
  <c r="I1191" i="6" s="1"/>
  <c r="I1192" i="6" s="1"/>
  <c r="I1193" i="6" s="1"/>
  <c r="I1194" i="6" s="1"/>
  <c r="I1195" i="6" s="1"/>
  <c r="I1196" i="6" s="1"/>
  <c r="I1197" i="6" s="1"/>
  <c r="I1198" i="6" s="1"/>
  <c r="I1199" i="6" s="1"/>
  <c r="I1200" i="6" s="1"/>
  <c r="I1201" i="6" s="1"/>
  <c r="I1202" i="6" s="1"/>
  <c r="I1203" i="6" s="1"/>
  <c r="I1204" i="6" s="1"/>
  <c r="I1205" i="6" s="1"/>
  <c r="I1206" i="6" s="1"/>
  <c r="I1207" i="6" s="1"/>
  <c r="I1208" i="6" s="1"/>
  <c r="I1209" i="6" s="1"/>
  <c r="I1210" i="6" s="1"/>
  <c r="I1211" i="6" s="1"/>
  <c r="I1212" i="6" s="1"/>
  <c r="I1213" i="6" s="1"/>
  <c r="I1214" i="6" s="1"/>
  <c r="I1215" i="6" s="1"/>
  <c r="I1216" i="6" s="1"/>
  <c r="I1217" i="6" s="1"/>
  <c r="I1218" i="6" s="1"/>
  <c r="I1219" i="6" s="1"/>
  <c r="I1220" i="6" s="1"/>
  <c r="I1221" i="6" s="1"/>
  <c r="I1222" i="6" s="1"/>
  <c r="I1223" i="6" s="1"/>
  <c r="I1224" i="6" s="1"/>
  <c r="I1225" i="6" s="1"/>
  <c r="I1226" i="6" s="1"/>
  <c r="I1227" i="6" s="1"/>
  <c r="I1228" i="6" s="1"/>
  <c r="I1229" i="6" s="1"/>
  <c r="I1230" i="6" s="1"/>
  <c r="I1231" i="6" s="1"/>
  <c r="I1232" i="6" s="1"/>
  <c r="I1233" i="6" s="1"/>
  <c r="I1234" i="6" s="1"/>
  <c r="I1235" i="6" s="1"/>
  <c r="I1236" i="6" s="1"/>
  <c r="I1237" i="6" s="1"/>
  <c r="H1145" i="6"/>
  <c r="G1145" i="6"/>
  <c r="I1072" i="6"/>
  <c r="I1073" i="6" s="1"/>
  <c r="I1074" i="6" s="1"/>
  <c r="I1075" i="6" s="1"/>
  <c r="I1076" i="6" s="1"/>
  <c r="I1077" i="6" s="1"/>
  <c r="I1078" i="6" s="1"/>
  <c r="I1079" i="6" s="1"/>
  <c r="I1080" i="6" s="1"/>
  <c r="I1081" i="6" s="1"/>
  <c r="I1082" i="6" s="1"/>
  <c r="I1083" i="6" s="1"/>
  <c r="I1084" i="6" s="1"/>
  <c r="I1085" i="6" s="1"/>
  <c r="I1086" i="6" s="1"/>
  <c r="I1087" i="6" s="1"/>
  <c r="I1088" i="6" s="1"/>
  <c r="I1089" i="6" s="1"/>
  <c r="I1090" i="6" s="1"/>
  <c r="I1091" i="6" s="1"/>
  <c r="I1092" i="6" s="1"/>
  <c r="I1093" i="6" s="1"/>
  <c r="I1094" i="6" s="1"/>
  <c r="I1095" i="6" s="1"/>
  <c r="I1096" i="6" s="1"/>
  <c r="I1097" i="6" s="1"/>
  <c r="I1098" i="6" s="1"/>
  <c r="I1099" i="6" s="1"/>
  <c r="I1100" i="6" s="1"/>
  <c r="I1101" i="6" s="1"/>
  <c r="I1102" i="6" s="1"/>
  <c r="I1103" i="6" s="1"/>
  <c r="I1104" i="6" s="1"/>
  <c r="I1105" i="6" s="1"/>
  <c r="I1106" i="6" s="1"/>
  <c r="I1107" i="6" s="1"/>
  <c r="I1108" i="6" s="1"/>
  <c r="I1109" i="6" s="1"/>
  <c r="I1110" i="6" s="1"/>
  <c r="I1111" i="6" s="1"/>
  <c r="I1112" i="6" s="1"/>
  <c r="I1113" i="6" s="1"/>
  <c r="I1114" i="6" s="1"/>
  <c r="I1115" i="6" s="1"/>
  <c r="I1116" i="6" s="1"/>
  <c r="I1117" i="6" s="1"/>
  <c r="I1118" i="6" s="1"/>
  <c r="I1119" i="6" s="1"/>
  <c r="I1120" i="6" s="1"/>
  <c r="I1121" i="6" s="1"/>
  <c r="I1122" i="6" s="1"/>
  <c r="I1123" i="6" s="1"/>
  <c r="I1124" i="6" s="1"/>
  <c r="I1125" i="6" s="1"/>
  <c r="I1126" i="6" s="1"/>
  <c r="I1127" i="6" s="1"/>
  <c r="I1128" i="6" s="1"/>
  <c r="I1129" i="6" s="1"/>
  <c r="I1130" i="6" s="1"/>
  <c r="I1131" i="6" s="1"/>
  <c r="I1132" i="6" s="1"/>
  <c r="I1133" i="6" s="1"/>
  <c r="I1134" i="6" s="1"/>
  <c r="I1135" i="6" s="1"/>
  <c r="I1136" i="6" s="1"/>
  <c r="I1137" i="6" s="1"/>
  <c r="I1138" i="6" s="1"/>
  <c r="I1139" i="6" s="1"/>
  <c r="I1140" i="6" s="1"/>
  <c r="I1141" i="6" s="1"/>
  <c r="I1142" i="6" s="1"/>
  <c r="I1143" i="6" s="1"/>
  <c r="I1144" i="6" s="1"/>
  <c r="H1071" i="6"/>
  <c r="G1071" i="6"/>
  <c r="I1066" i="6"/>
  <c r="I1067" i="6" s="1"/>
  <c r="I1068" i="6" s="1"/>
  <c r="I1069" i="6" s="1"/>
  <c r="I1070" i="6" s="1"/>
  <c r="H1065" i="6"/>
  <c r="G1065" i="6"/>
  <c r="I1064" i="6"/>
  <c r="H1063" i="6"/>
  <c r="G1063" i="6"/>
  <c r="I1062" i="6"/>
  <c r="H1061" i="6"/>
  <c r="G1061" i="6"/>
  <c r="I1060" i="6"/>
  <c r="H1059" i="6"/>
  <c r="G1059" i="6"/>
  <c r="I1051" i="6"/>
  <c r="I1052" i="6" s="1"/>
  <c r="I1053" i="6" s="1"/>
  <c r="I1054" i="6" s="1"/>
  <c r="I1055" i="6" s="1"/>
  <c r="I1056" i="6" s="1"/>
  <c r="I1057" i="6" s="1"/>
  <c r="I1058" i="6" s="1"/>
  <c r="H1050" i="6"/>
  <c r="G1050" i="6"/>
  <c r="I1049" i="6"/>
  <c r="H1048" i="6"/>
  <c r="G1048" i="6"/>
  <c r="I1043" i="6"/>
  <c r="I1044" i="6" s="1"/>
  <c r="I1045" i="6" s="1"/>
  <c r="I1046" i="6" s="1"/>
  <c r="I1047" i="6" s="1"/>
  <c r="H1042" i="6"/>
  <c r="G1042" i="6"/>
  <c r="I1041" i="6"/>
  <c r="H1040" i="6"/>
  <c r="G1040" i="6"/>
  <c r="I1039" i="6"/>
  <c r="H1038" i="6"/>
  <c r="G1038" i="6"/>
  <c r="I1035" i="6"/>
  <c r="I1036" i="6" s="1"/>
  <c r="I1037" i="6" s="1"/>
  <c r="H1034" i="6"/>
  <c r="G1034" i="6"/>
  <c r="I1032" i="6"/>
  <c r="I1033" i="6" s="1"/>
  <c r="H1031" i="6"/>
  <c r="G1031" i="6"/>
  <c r="I1027" i="6"/>
  <c r="I1028" i="6" s="1"/>
  <c r="I1029" i="6" s="1"/>
  <c r="I1030" i="6" s="1"/>
  <c r="H1026" i="6"/>
  <c r="G1026" i="6"/>
  <c r="I1023" i="6"/>
  <c r="I1024" i="6" s="1"/>
  <c r="I1025" i="6" s="1"/>
  <c r="H1022" i="6"/>
  <c r="G1022" i="6"/>
  <c r="I1020" i="6"/>
  <c r="I1021" i="6" s="1"/>
  <c r="H1019" i="6"/>
  <c r="G1019" i="6"/>
  <c r="I983" i="6"/>
  <c r="I984" i="6" s="1"/>
  <c r="I985" i="6" s="1"/>
  <c r="I986" i="6" s="1"/>
  <c r="I987" i="6" s="1"/>
  <c r="I988" i="6" s="1"/>
  <c r="I989" i="6" s="1"/>
  <c r="I990" i="6" s="1"/>
  <c r="I991" i="6" s="1"/>
  <c r="I992" i="6" s="1"/>
  <c r="I993" i="6" s="1"/>
  <c r="I994" i="6" s="1"/>
  <c r="I995" i="6" s="1"/>
  <c r="I996" i="6" s="1"/>
  <c r="I997" i="6" s="1"/>
  <c r="I998" i="6" s="1"/>
  <c r="I999" i="6" s="1"/>
  <c r="I1000" i="6" s="1"/>
  <c r="I1001" i="6" s="1"/>
  <c r="I1002" i="6" s="1"/>
  <c r="I1003" i="6" s="1"/>
  <c r="I1004" i="6" s="1"/>
  <c r="I1005" i="6" s="1"/>
  <c r="I1006" i="6" s="1"/>
  <c r="I1007" i="6" s="1"/>
  <c r="I1008" i="6" s="1"/>
  <c r="I1009" i="6" s="1"/>
  <c r="I1010" i="6" s="1"/>
  <c r="I1011" i="6" s="1"/>
  <c r="I1012" i="6" s="1"/>
  <c r="I1013" i="6" s="1"/>
  <c r="I1014" i="6" s="1"/>
  <c r="I1015" i="6" s="1"/>
  <c r="I1016" i="6" s="1"/>
  <c r="I1017" i="6" s="1"/>
  <c r="I1018" i="6" s="1"/>
  <c r="H982" i="6"/>
  <c r="G982" i="6"/>
  <c r="I958" i="6"/>
  <c r="I959" i="6" s="1"/>
  <c r="I960" i="6" s="1"/>
  <c r="I961" i="6" s="1"/>
  <c r="I962" i="6" s="1"/>
  <c r="I963" i="6" s="1"/>
  <c r="I964" i="6" s="1"/>
  <c r="I965" i="6" s="1"/>
  <c r="I966" i="6" s="1"/>
  <c r="I967" i="6" s="1"/>
  <c r="I968" i="6" s="1"/>
  <c r="I969" i="6" s="1"/>
  <c r="I970" i="6" s="1"/>
  <c r="I971" i="6" s="1"/>
  <c r="I972" i="6" s="1"/>
  <c r="I973" i="6" s="1"/>
  <c r="I974" i="6" s="1"/>
  <c r="I975" i="6" s="1"/>
  <c r="I976" i="6" s="1"/>
  <c r="I977" i="6" s="1"/>
  <c r="I978" i="6" s="1"/>
  <c r="I979" i="6" s="1"/>
  <c r="I980" i="6" s="1"/>
  <c r="I981" i="6" s="1"/>
  <c r="H957" i="6"/>
  <c r="G957" i="6"/>
  <c r="I947" i="6"/>
  <c r="I948" i="6" s="1"/>
  <c r="I949" i="6" s="1"/>
  <c r="I950" i="6" s="1"/>
  <c r="I951" i="6" s="1"/>
  <c r="I952" i="6" s="1"/>
  <c r="I953" i="6" s="1"/>
  <c r="I954" i="6" s="1"/>
  <c r="I955" i="6" s="1"/>
  <c r="I956" i="6" s="1"/>
  <c r="H946" i="6"/>
  <c r="G946" i="6"/>
  <c r="I943" i="6"/>
  <c r="I944" i="6" s="1"/>
  <c r="I945" i="6" s="1"/>
  <c r="H942" i="6"/>
  <c r="G942" i="6"/>
  <c r="I325" i="6"/>
  <c r="I326" i="6" s="1"/>
  <c r="I327" i="6" s="1"/>
  <c r="I328" i="6" s="1"/>
  <c r="I329" i="6" s="1"/>
  <c r="I330" i="6" s="1"/>
  <c r="I331" i="6" s="1"/>
  <c r="I332" i="6" s="1"/>
  <c r="I333" i="6" s="1"/>
  <c r="I334" i="6" s="1"/>
  <c r="I335" i="6" s="1"/>
  <c r="I336" i="6" s="1"/>
  <c r="I337" i="6" s="1"/>
  <c r="I338" i="6" s="1"/>
  <c r="I339" i="6" s="1"/>
  <c r="I340" i="6" s="1"/>
  <c r="I341" i="6" s="1"/>
  <c r="I342" i="6" s="1"/>
  <c r="I343" i="6" s="1"/>
  <c r="I344" i="6" s="1"/>
  <c r="I345" i="6" s="1"/>
  <c r="I346" i="6" s="1"/>
  <c r="I347" i="6" s="1"/>
  <c r="I348" i="6" s="1"/>
  <c r="I349" i="6" s="1"/>
  <c r="I350" i="6" s="1"/>
  <c r="I351" i="6" s="1"/>
  <c r="I352" i="6" s="1"/>
  <c r="I353" i="6" s="1"/>
  <c r="I354" i="6" s="1"/>
  <c r="I355" i="6" s="1"/>
  <c r="I356" i="6" s="1"/>
  <c r="I357" i="6" s="1"/>
  <c r="I358" i="6" s="1"/>
  <c r="I359" i="6" s="1"/>
  <c r="I360" i="6" s="1"/>
  <c r="I361" i="6" s="1"/>
  <c r="I362" i="6" s="1"/>
  <c r="I363" i="6" s="1"/>
  <c r="I364" i="6" s="1"/>
  <c r="I365" i="6" s="1"/>
  <c r="I366" i="6" s="1"/>
  <c r="I367" i="6" s="1"/>
  <c r="I368" i="6" s="1"/>
  <c r="I369" i="6" s="1"/>
  <c r="I370" i="6" s="1"/>
  <c r="I371" i="6" s="1"/>
  <c r="I372" i="6" s="1"/>
  <c r="I373" i="6" s="1"/>
  <c r="I374" i="6" s="1"/>
  <c r="I375" i="6" s="1"/>
  <c r="I376" i="6" s="1"/>
  <c r="I377" i="6" s="1"/>
  <c r="I378" i="6" s="1"/>
  <c r="I379" i="6" s="1"/>
  <c r="I380" i="6" s="1"/>
  <c r="I381" i="6" s="1"/>
  <c r="I382" i="6" s="1"/>
  <c r="I383" i="6" s="1"/>
  <c r="I384" i="6" s="1"/>
  <c r="I385" i="6" s="1"/>
  <c r="I386" i="6" s="1"/>
  <c r="I387" i="6" s="1"/>
  <c r="I388" i="6" s="1"/>
  <c r="I389" i="6" s="1"/>
  <c r="I390" i="6" s="1"/>
  <c r="I391" i="6" s="1"/>
  <c r="I392" i="6" s="1"/>
  <c r="I393" i="6" s="1"/>
  <c r="I394" i="6" s="1"/>
  <c r="I395" i="6" s="1"/>
  <c r="I396" i="6" s="1"/>
  <c r="I397" i="6" s="1"/>
  <c r="I398" i="6" s="1"/>
  <c r="I399" i="6" s="1"/>
  <c r="I400" i="6" s="1"/>
  <c r="I401" i="6" s="1"/>
  <c r="I402" i="6" s="1"/>
  <c r="I403" i="6" s="1"/>
  <c r="I404" i="6" s="1"/>
  <c r="I405" i="6" s="1"/>
  <c r="I406" i="6" s="1"/>
  <c r="I407" i="6" s="1"/>
  <c r="I408" i="6" s="1"/>
  <c r="I409" i="6" s="1"/>
  <c r="I410" i="6" s="1"/>
  <c r="I411" i="6" s="1"/>
  <c r="I412" i="6" s="1"/>
  <c r="I413" i="6" s="1"/>
  <c r="I414" i="6" s="1"/>
  <c r="I415" i="6" s="1"/>
  <c r="I416" i="6" s="1"/>
  <c r="I417" i="6" s="1"/>
  <c r="I418" i="6" s="1"/>
  <c r="I419" i="6" s="1"/>
  <c r="I420" i="6" s="1"/>
  <c r="I421" i="6" s="1"/>
  <c r="I422" i="6" s="1"/>
  <c r="I423" i="6" s="1"/>
  <c r="I424" i="6" s="1"/>
  <c r="I425" i="6" s="1"/>
  <c r="I426" i="6" s="1"/>
  <c r="I427" i="6" s="1"/>
  <c r="I428" i="6" s="1"/>
  <c r="I429" i="6" s="1"/>
  <c r="I430" i="6" s="1"/>
  <c r="I431" i="6" s="1"/>
  <c r="I432" i="6" s="1"/>
  <c r="I433" i="6" s="1"/>
  <c r="I434" i="6" s="1"/>
  <c r="I435" i="6" s="1"/>
  <c r="I436" i="6" s="1"/>
  <c r="I437" i="6" s="1"/>
  <c r="I438" i="6" s="1"/>
  <c r="I439" i="6" s="1"/>
  <c r="I440" i="6" s="1"/>
  <c r="I441" i="6" s="1"/>
  <c r="I442" i="6" s="1"/>
  <c r="I443" i="6" s="1"/>
  <c r="I444" i="6" s="1"/>
  <c r="I445" i="6" s="1"/>
  <c r="I446" i="6" s="1"/>
  <c r="I447" i="6" s="1"/>
  <c r="I448" i="6" s="1"/>
  <c r="I449" i="6" s="1"/>
  <c r="I450" i="6" s="1"/>
  <c r="I451" i="6" s="1"/>
  <c r="I452" i="6" s="1"/>
  <c r="I453" i="6" s="1"/>
  <c r="I454" i="6" s="1"/>
  <c r="I455" i="6" s="1"/>
  <c r="I456" i="6" s="1"/>
  <c r="I457" i="6" s="1"/>
  <c r="I458" i="6" s="1"/>
  <c r="I459" i="6" s="1"/>
  <c r="I460" i="6" s="1"/>
  <c r="I461" i="6" s="1"/>
  <c r="I462" i="6" s="1"/>
  <c r="I463" i="6" s="1"/>
  <c r="I464" i="6" s="1"/>
  <c r="I465" i="6" s="1"/>
  <c r="I466" i="6" s="1"/>
  <c r="I467" i="6" s="1"/>
  <c r="I468" i="6" s="1"/>
  <c r="I469" i="6" s="1"/>
  <c r="I470" i="6" s="1"/>
  <c r="I471" i="6" s="1"/>
  <c r="I472" i="6" s="1"/>
  <c r="I473" i="6" s="1"/>
  <c r="I474" i="6" s="1"/>
  <c r="I475" i="6" s="1"/>
  <c r="I476" i="6" s="1"/>
  <c r="I477" i="6" s="1"/>
  <c r="I478" i="6" s="1"/>
  <c r="I479" i="6" s="1"/>
  <c r="I480" i="6" s="1"/>
  <c r="I481" i="6" s="1"/>
  <c r="I482" i="6" s="1"/>
  <c r="I483" i="6" s="1"/>
  <c r="I484" i="6" s="1"/>
  <c r="I485" i="6" s="1"/>
  <c r="I486" i="6" s="1"/>
  <c r="I487" i="6" s="1"/>
  <c r="I488" i="6" s="1"/>
  <c r="I489" i="6" s="1"/>
  <c r="I490" i="6" s="1"/>
  <c r="I491" i="6" s="1"/>
  <c r="I492" i="6" s="1"/>
  <c r="I493" i="6" s="1"/>
  <c r="I494" i="6" s="1"/>
  <c r="I495" i="6" s="1"/>
  <c r="I496" i="6" s="1"/>
  <c r="I497" i="6" s="1"/>
  <c r="I498" i="6" s="1"/>
  <c r="I499" i="6" s="1"/>
  <c r="I500" i="6" s="1"/>
  <c r="I501" i="6" s="1"/>
  <c r="I502" i="6" s="1"/>
  <c r="I503" i="6" s="1"/>
  <c r="I504" i="6" s="1"/>
  <c r="I505" i="6" s="1"/>
  <c r="I506" i="6" s="1"/>
  <c r="I507" i="6" s="1"/>
  <c r="I508" i="6" s="1"/>
  <c r="I509" i="6" s="1"/>
  <c r="I510" i="6" s="1"/>
  <c r="I511" i="6" s="1"/>
  <c r="I512" i="6" s="1"/>
  <c r="I513" i="6" s="1"/>
  <c r="I514" i="6" s="1"/>
  <c r="I515" i="6" s="1"/>
  <c r="I516" i="6" s="1"/>
  <c r="I517" i="6" s="1"/>
  <c r="I518" i="6" s="1"/>
  <c r="I519" i="6" s="1"/>
  <c r="I520" i="6" s="1"/>
  <c r="I521" i="6" s="1"/>
  <c r="I522" i="6" s="1"/>
  <c r="I523" i="6" s="1"/>
  <c r="I524" i="6" s="1"/>
  <c r="I525" i="6" s="1"/>
  <c r="I526" i="6" s="1"/>
  <c r="I527" i="6" s="1"/>
  <c r="I528" i="6" s="1"/>
  <c r="I529" i="6" s="1"/>
  <c r="I530" i="6" s="1"/>
  <c r="I531" i="6" s="1"/>
  <c r="I532" i="6" s="1"/>
  <c r="I533" i="6" s="1"/>
  <c r="I534" i="6" s="1"/>
  <c r="I535" i="6" s="1"/>
  <c r="I536" i="6" s="1"/>
  <c r="I537" i="6" s="1"/>
  <c r="I538" i="6" s="1"/>
  <c r="I539" i="6" s="1"/>
  <c r="I540" i="6" s="1"/>
  <c r="I541" i="6" s="1"/>
  <c r="I542" i="6" s="1"/>
  <c r="I543" i="6" s="1"/>
  <c r="I544" i="6" s="1"/>
  <c r="I545" i="6" s="1"/>
  <c r="I546" i="6" s="1"/>
  <c r="I547" i="6" s="1"/>
  <c r="I548" i="6" s="1"/>
  <c r="I549" i="6" s="1"/>
  <c r="I550" i="6" s="1"/>
  <c r="I551" i="6" s="1"/>
  <c r="I552" i="6" s="1"/>
  <c r="I553" i="6" s="1"/>
  <c r="I554" i="6" s="1"/>
  <c r="I555" i="6" s="1"/>
  <c r="I556" i="6" s="1"/>
  <c r="I557" i="6" s="1"/>
  <c r="I558" i="6" s="1"/>
  <c r="I559" i="6" s="1"/>
  <c r="I560" i="6" s="1"/>
  <c r="I561" i="6" s="1"/>
  <c r="I562" i="6" s="1"/>
  <c r="I563" i="6" s="1"/>
  <c r="I564" i="6" s="1"/>
  <c r="I565" i="6" s="1"/>
  <c r="I566" i="6" s="1"/>
  <c r="I567" i="6" s="1"/>
  <c r="I568" i="6" s="1"/>
  <c r="I569" i="6" s="1"/>
  <c r="I570" i="6" s="1"/>
  <c r="I571" i="6" s="1"/>
  <c r="I572" i="6" s="1"/>
  <c r="I573" i="6" s="1"/>
  <c r="I574" i="6" s="1"/>
  <c r="I575" i="6" s="1"/>
  <c r="I576" i="6" s="1"/>
  <c r="I577" i="6" s="1"/>
  <c r="I578" i="6" s="1"/>
  <c r="I579" i="6" s="1"/>
  <c r="I580" i="6" s="1"/>
  <c r="I581" i="6" s="1"/>
  <c r="I582" i="6" s="1"/>
  <c r="I583" i="6" s="1"/>
  <c r="I584" i="6" s="1"/>
  <c r="I585" i="6" s="1"/>
  <c r="I586" i="6" s="1"/>
  <c r="I587" i="6" s="1"/>
  <c r="I588" i="6" s="1"/>
  <c r="I589" i="6" s="1"/>
  <c r="I590" i="6" s="1"/>
  <c r="I591" i="6" s="1"/>
  <c r="I592" i="6" s="1"/>
  <c r="I593" i="6" s="1"/>
  <c r="I594" i="6" s="1"/>
  <c r="I595" i="6" s="1"/>
  <c r="I596" i="6" s="1"/>
  <c r="I597" i="6" s="1"/>
  <c r="I598" i="6" s="1"/>
  <c r="I599" i="6" s="1"/>
  <c r="I600" i="6" s="1"/>
  <c r="I601" i="6" s="1"/>
  <c r="I602" i="6" s="1"/>
  <c r="I603" i="6" s="1"/>
  <c r="I604" i="6" s="1"/>
  <c r="I605" i="6" s="1"/>
  <c r="I606" i="6" s="1"/>
  <c r="I607" i="6" s="1"/>
  <c r="I608" i="6" s="1"/>
  <c r="I609" i="6" s="1"/>
  <c r="I610" i="6" s="1"/>
  <c r="I611" i="6" s="1"/>
  <c r="I612" i="6" s="1"/>
  <c r="I613" i="6" s="1"/>
  <c r="I614" i="6" s="1"/>
  <c r="I615" i="6" s="1"/>
  <c r="I616" i="6" s="1"/>
  <c r="I617" i="6" s="1"/>
  <c r="I618" i="6" s="1"/>
  <c r="I619" i="6" s="1"/>
  <c r="I620" i="6" s="1"/>
  <c r="I621" i="6" s="1"/>
  <c r="I622" i="6" s="1"/>
  <c r="I623" i="6" s="1"/>
  <c r="I624" i="6" s="1"/>
  <c r="I625" i="6" s="1"/>
  <c r="I626" i="6" s="1"/>
  <c r="I627" i="6" s="1"/>
  <c r="I628" i="6" s="1"/>
  <c r="I629" i="6" s="1"/>
  <c r="I630" i="6" s="1"/>
  <c r="I631" i="6" s="1"/>
  <c r="I632" i="6" s="1"/>
  <c r="I633" i="6" s="1"/>
  <c r="I634" i="6" s="1"/>
  <c r="I635" i="6" s="1"/>
  <c r="I636" i="6" s="1"/>
  <c r="I637" i="6" s="1"/>
  <c r="I638" i="6" s="1"/>
  <c r="I639" i="6" s="1"/>
  <c r="I640" i="6" s="1"/>
  <c r="I641" i="6" s="1"/>
  <c r="I642" i="6" s="1"/>
  <c r="I643" i="6" s="1"/>
  <c r="I644" i="6" s="1"/>
  <c r="I645" i="6" s="1"/>
  <c r="I646" i="6" s="1"/>
  <c r="I647" i="6" s="1"/>
  <c r="I648" i="6" s="1"/>
  <c r="I649" i="6" s="1"/>
  <c r="I650" i="6" s="1"/>
  <c r="I651" i="6" s="1"/>
  <c r="I652" i="6" s="1"/>
  <c r="I653" i="6" s="1"/>
  <c r="I654" i="6" s="1"/>
  <c r="I655" i="6" s="1"/>
  <c r="I656" i="6" s="1"/>
  <c r="I657" i="6" s="1"/>
  <c r="I658" i="6" s="1"/>
  <c r="I659" i="6" s="1"/>
  <c r="I660" i="6" s="1"/>
  <c r="I661" i="6" s="1"/>
  <c r="I662" i="6" s="1"/>
  <c r="I663" i="6" s="1"/>
  <c r="I664" i="6" s="1"/>
  <c r="I665" i="6" s="1"/>
  <c r="I666" i="6" s="1"/>
  <c r="I667" i="6" s="1"/>
  <c r="I668" i="6" s="1"/>
  <c r="I669" i="6" s="1"/>
  <c r="I670" i="6" s="1"/>
  <c r="I671" i="6" s="1"/>
  <c r="I672" i="6" s="1"/>
  <c r="I673" i="6" s="1"/>
  <c r="I674" i="6" s="1"/>
  <c r="I675" i="6" s="1"/>
  <c r="I676" i="6" s="1"/>
  <c r="I677" i="6" s="1"/>
  <c r="I678" i="6" s="1"/>
  <c r="I679" i="6" s="1"/>
  <c r="I680" i="6" s="1"/>
  <c r="I681" i="6" s="1"/>
  <c r="I682" i="6" s="1"/>
  <c r="I683" i="6" s="1"/>
  <c r="I684" i="6" s="1"/>
  <c r="I685" i="6" s="1"/>
  <c r="I686" i="6" s="1"/>
  <c r="I687" i="6" s="1"/>
  <c r="I688" i="6" s="1"/>
  <c r="I689" i="6" s="1"/>
  <c r="I690" i="6" s="1"/>
  <c r="I691" i="6" s="1"/>
  <c r="I692" i="6" s="1"/>
  <c r="I693" i="6" s="1"/>
  <c r="I694" i="6" s="1"/>
  <c r="I695" i="6" s="1"/>
  <c r="I696" i="6" s="1"/>
  <c r="I697" i="6" s="1"/>
  <c r="I698" i="6" s="1"/>
  <c r="I699" i="6" s="1"/>
  <c r="I700" i="6" s="1"/>
  <c r="I701" i="6" s="1"/>
  <c r="I702" i="6" s="1"/>
  <c r="I703" i="6" s="1"/>
  <c r="I704" i="6" s="1"/>
  <c r="I705" i="6" s="1"/>
  <c r="I706" i="6" s="1"/>
  <c r="I707" i="6" s="1"/>
  <c r="I708" i="6" s="1"/>
  <c r="I709" i="6" s="1"/>
  <c r="I710" i="6" s="1"/>
  <c r="I711" i="6" s="1"/>
  <c r="I712" i="6" s="1"/>
  <c r="I713" i="6" s="1"/>
  <c r="I714" i="6" s="1"/>
  <c r="I715" i="6" s="1"/>
  <c r="I716" i="6" s="1"/>
  <c r="I717" i="6" s="1"/>
  <c r="I718" i="6" s="1"/>
  <c r="I719" i="6" s="1"/>
  <c r="I720" i="6" s="1"/>
  <c r="I721" i="6" s="1"/>
  <c r="I722" i="6" s="1"/>
  <c r="I723" i="6" s="1"/>
  <c r="I724" i="6" s="1"/>
  <c r="I725" i="6" s="1"/>
  <c r="I726" i="6" s="1"/>
  <c r="I727" i="6" s="1"/>
  <c r="I728" i="6" s="1"/>
  <c r="I729" i="6" s="1"/>
  <c r="I730" i="6" s="1"/>
  <c r="I731" i="6" s="1"/>
  <c r="I732" i="6" s="1"/>
  <c r="I733" i="6" s="1"/>
  <c r="I734" i="6" s="1"/>
  <c r="I735" i="6" s="1"/>
  <c r="I736" i="6" s="1"/>
  <c r="I737" i="6" s="1"/>
  <c r="I738" i="6" s="1"/>
  <c r="I739" i="6" s="1"/>
  <c r="I740" i="6" s="1"/>
  <c r="I741" i="6" s="1"/>
  <c r="I742" i="6" s="1"/>
  <c r="I743" i="6" s="1"/>
  <c r="I744" i="6" s="1"/>
  <c r="I745" i="6" s="1"/>
  <c r="I746" i="6" s="1"/>
  <c r="I747" i="6" s="1"/>
  <c r="I748" i="6" s="1"/>
  <c r="I749" i="6" s="1"/>
  <c r="I750" i="6" s="1"/>
  <c r="I751" i="6" s="1"/>
  <c r="I752" i="6" s="1"/>
  <c r="I753" i="6" s="1"/>
  <c r="I754" i="6" s="1"/>
  <c r="I755" i="6" s="1"/>
  <c r="I756" i="6" s="1"/>
  <c r="I757" i="6" s="1"/>
  <c r="I758" i="6" s="1"/>
  <c r="I759" i="6" s="1"/>
  <c r="I760" i="6" s="1"/>
  <c r="I761" i="6" s="1"/>
  <c r="I762" i="6" s="1"/>
  <c r="I763" i="6" s="1"/>
  <c r="I764" i="6" s="1"/>
  <c r="I765" i="6" s="1"/>
  <c r="I766" i="6" s="1"/>
  <c r="I767" i="6" s="1"/>
  <c r="I768" i="6" s="1"/>
  <c r="I769" i="6" s="1"/>
  <c r="I770" i="6" s="1"/>
  <c r="I771" i="6" s="1"/>
  <c r="I772" i="6" s="1"/>
  <c r="I773" i="6" s="1"/>
  <c r="I774" i="6" s="1"/>
  <c r="I775" i="6" s="1"/>
  <c r="I776" i="6" s="1"/>
  <c r="I777" i="6" s="1"/>
  <c r="I778" i="6" s="1"/>
  <c r="I779" i="6" s="1"/>
  <c r="I780" i="6" s="1"/>
  <c r="I781" i="6" s="1"/>
  <c r="I782" i="6" s="1"/>
  <c r="I783" i="6" s="1"/>
  <c r="I784" i="6" s="1"/>
  <c r="I785" i="6" s="1"/>
  <c r="I786" i="6" s="1"/>
  <c r="I787" i="6" s="1"/>
  <c r="I788" i="6" s="1"/>
  <c r="I789" i="6" s="1"/>
  <c r="I790" i="6" s="1"/>
  <c r="I791" i="6" s="1"/>
  <c r="I792" i="6" s="1"/>
  <c r="I793" i="6" s="1"/>
  <c r="I794" i="6" s="1"/>
  <c r="I795" i="6" s="1"/>
  <c r="I796" i="6" s="1"/>
  <c r="I797" i="6" s="1"/>
  <c r="I798" i="6" s="1"/>
  <c r="I799" i="6" s="1"/>
  <c r="I800" i="6" s="1"/>
  <c r="I801" i="6" s="1"/>
  <c r="I802" i="6" s="1"/>
  <c r="I803" i="6" s="1"/>
  <c r="I804" i="6" s="1"/>
  <c r="I805" i="6" s="1"/>
  <c r="I806" i="6" s="1"/>
  <c r="I807" i="6" s="1"/>
  <c r="I808" i="6" s="1"/>
  <c r="I809" i="6" s="1"/>
  <c r="I810" i="6" s="1"/>
  <c r="I811" i="6" s="1"/>
  <c r="I812" i="6" s="1"/>
  <c r="I813" i="6" s="1"/>
  <c r="I814" i="6" s="1"/>
  <c r="I815" i="6" s="1"/>
  <c r="I816" i="6" s="1"/>
  <c r="I817" i="6" s="1"/>
  <c r="I818" i="6" s="1"/>
  <c r="I819" i="6" s="1"/>
  <c r="I820" i="6" s="1"/>
  <c r="I821" i="6" s="1"/>
  <c r="I822" i="6" s="1"/>
  <c r="I823" i="6" s="1"/>
  <c r="I824" i="6" s="1"/>
  <c r="I825" i="6" s="1"/>
  <c r="I826" i="6" s="1"/>
  <c r="I827" i="6" s="1"/>
  <c r="I828" i="6" s="1"/>
  <c r="I829" i="6" s="1"/>
  <c r="I830" i="6" s="1"/>
  <c r="I831" i="6" s="1"/>
  <c r="I832" i="6" s="1"/>
  <c r="I833" i="6" s="1"/>
  <c r="I834" i="6" s="1"/>
  <c r="I835" i="6" s="1"/>
  <c r="I836" i="6" s="1"/>
  <c r="I837" i="6" s="1"/>
  <c r="I838" i="6" s="1"/>
  <c r="I839" i="6" s="1"/>
  <c r="I840" i="6" s="1"/>
  <c r="I841" i="6" s="1"/>
  <c r="I842" i="6" s="1"/>
  <c r="I843" i="6" s="1"/>
  <c r="I844" i="6" s="1"/>
  <c r="I845" i="6" s="1"/>
  <c r="I846" i="6" s="1"/>
  <c r="I847" i="6" s="1"/>
  <c r="I848" i="6" s="1"/>
  <c r="I849" i="6" s="1"/>
  <c r="I850" i="6" s="1"/>
  <c r="I851" i="6" s="1"/>
  <c r="I852" i="6" s="1"/>
  <c r="I853" i="6" s="1"/>
  <c r="I854" i="6" s="1"/>
  <c r="I855" i="6" s="1"/>
  <c r="I856" i="6" s="1"/>
  <c r="I857" i="6" s="1"/>
  <c r="I858" i="6" s="1"/>
  <c r="I859" i="6" s="1"/>
  <c r="I860" i="6" s="1"/>
  <c r="I861" i="6" s="1"/>
  <c r="I862" i="6" s="1"/>
  <c r="I863" i="6" s="1"/>
  <c r="I864" i="6" s="1"/>
  <c r="I865" i="6" s="1"/>
  <c r="I866" i="6" s="1"/>
  <c r="I867" i="6" s="1"/>
  <c r="I868" i="6" s="1"/>
  <c r="I869" i="6" s="1"/>
  <c r="I870" i="6" s="1"/>
  <c r="I871" i="6" s="1"/>
  <c r="I872" i="6" s="1"/>
  <c r="I873" i="6" s="1"/>
  <c r="I874" i="6" s="1"/>
  <c r="I875" i="6" s="1"/>
  <c r="I876" i="6" s="1"/>
  <c r="I877" i="6" s="1"/>
  <c r="I878" i="6" s="1"/>
  <c r="I879" i="6" s="1"/>
  <c r="I880" i="6" s="1"/>
  <c r="I881" i="6" s="1"/>
  <c r="I882" i="6" s="1"/>
  <c r="I883" i="6" s="1"/>
  <c r="I884" i="6" s="1"/>
  <c r="I885" i="6" s="1"/>
  <c r="I886" i="6" s="1"/>
  <c r="I887" i="6" s="1"/>
  <c r="I888" i="6" s="1"/>
  <c r="I889" i="6" s="1"/>
  <c r="I890" i="6" s="1"/>
  <c r="I891" i="6" s="1"/>
  <c r="I892" i="6" s="1"/>
  <c r="I893" i="6" s="1"/>
  <c r="I894" i="6" s="1"/>
  <c r="I895" i="6" s="1"/>
  <c r="I896" i="6" s="1"/>
  <c r="I897" i="6" s="1"/>
  <c r="I898" i="6" s="1"/>
  <c r="I899" i="6" s="1"/>
  <c r="I900" i="6" s="1"/>
  <c r="I901" i="6" s="1"/>
  <c r="I902" i="6" s="1"/>
  <c r="I903" i="6" s="1"/>
  <c r="I904" i="6" s="1"/>
  <c r="I905" i="6" s="1"/>
  <c r="I906" i="6" s="1"/>
  <c r="I907" i="6" s="1"/>
  <c r="I908" i="6" s="1"/>
  <c r="I909" i="6" s="1"/>
  <c r="I910" i="6" s="1"/>
  <c r="I911" i="6" s="1"/>
  <c r="I912" i="6" s="1"/>
  <c r="I913" i="6" s="1"/>
  <c r="I914" i="6" s="1"/>
  <c r="I915" i="6" s="1"/>
  <c r="I916" i="6" s="1"/>
  <c r="I917" i="6" s="1"/>
  <c r="I918" i="6" s="1"/>
  <c r="I919" i="6" s="1"/>
  <c r="I920" i="6" s="1"/>
  <c r="I921" i="6" s="1"/>
  <c r="I922" i="6" s="1"/>
  <c r="I923" i="6" s="1"/>
  <c r="I924" i="6" s="1"/>
  <c r="I925" i="6" s="1"/>
  <c r="I926" i="6" s="1"/>
  <c r="I927" i="6" s="1"/>
  <c r="I928" i="6" s="1"/>
  <c r="I929" i="6" s="1"/>
  <c r="I930" i="6" s="1"/>
  <c r="I931" i="6" s="1"/>
  <c r="I932" i="6" s="1"/>
  <c r="I933" i="6" s="1"/>
  <c r="I934" i="6" s="1"/>
  <c r="I935" i="6" s="1"/>
  <c r="I936" i="6" s="1"/>
  <c r="I937" i="6" s="1"/>
  <c r="I938" i="6" s="1"/>
  <c r="I939" i="6" s="1"/>
  <c r="I940" i="6" s="1"/>
  <c r="I941" i="6" s="1"/>
  <c r="H324" i="6"/>
  <c r="G324" i="6"/>
  <c r="I245" i="6"/>
  <c r="I246" i="6" s="1"/>
  <c r="I247" i="6" s="1"/>
  <c r="I248" i="6" s="1"/>
  <c r="I249" i="6" s="1"/>
  <c r="I250" i="6" s="1"/>
  <c r="I251" i="6" s="1"/>
  <c r="I252" i="6" s="1"/>
  <c r="I253" i="6" s="1"/>
  <c r="I254" i="6" s="1"/>
  <c r="I255" i="6" s="1"/>
  <c r="I256" i="6" s="1"/>
  <c r="I257" i="6" s="1"/>
  <c r="I258" i="6" s="1"/>
  <c r="I259" i="6" s="1"/>
  <c r="I260" i="6" s="1"/>
  <c r="I261" i="6" s="1"/>
  <c r="I262" i="6" s="1"/>
  <c r="I263" i="6" s="1"/>
  <c r="I264" i="6" s="1"/>
  <c r="I265" i="6" s="1"/>
  <c r="I266" i="6" s="1"/>
  <c r="I267" i="6" s="1"/>
  <c r="I268" i="6" s="1"/>
  <c r="I269" i="6" s="1"/>
  <c r="I270" i="6" s="1"/>
  <c r="I271" i="6" s="1"/>
  <c r="I272" i="6" s="1"/>
  <c r="I273" i="6" s="1"/>
  <c r="I274" i="6" s="1"/>
  <c r="I275" i="6" s="1"/>
  <c r="I276" i="6" s="1"/>
  <c r="I277" i="6" s="1"/>
  <c r="I278" i="6" s="1"/>
  <c r="I279" i="6" s="1"/>
  <c r="I280" i="6" s="1"/>
  <c r="I281" i="6" s="1"/>
  <c r="I282" i="6" s="1"/>
  <c r="I283" i="6" s="1"/>
  <c r="I284" i="6" s="1"/>
  <c r="I285" i="6" s="1"/>
  <c r="I286" i="6" s="1"/>
  <c r="I287" i="6" s="1"/>
  <c r="I288" i="6" s="1"/>
  <c r="I289" i="6" s="1"/>
  <c r="I290" i="6" s="1"/>
  <c r="I291" i="6" s="1"/>
  <c r="I292" i="6" s="1"/>
  <c r="I293" i="6" s="1"/>
  <c r="I294" i="6" s="1"/>
  <c r="I295" i="6" s="1"/>
  <c r="I296" i="6" s="1"/>
  <c r="I297" i="6" s="1"/>
  <c r="I298" i="6" s="1"/>
  <c r="I299" i="6" s="1"/>
  <c r="I300" i="6" s="1"/>
  <c r="I301" i="6" s="1"/>
  <c r="I302" i="6" s="1"/>
  <c r="I303" i="6" s="1"/>
  <c r="I304" i="6" s="1"/>
  <c r="I305" i="6" s="1"/>
  <c r="I306" i="6" s="1"/>
  <c r="I307" i="6" s="1"/>
  <c r="I308" i="6" s="1"/>
  <c r="I309" i="6" s="1"/>
  <c r="I310" i="6" s="1"/>
  <c r="I311" i="6" s="1"/>
  <c r="I312" i="6" s="1"/>
  <c r="I313" i="6" s="1"/>
  <c r="I314" i="6" s="1"/>
  <c r="I315" i="6" s="1"/>
  <c r="I316" i="6" s="1"/>
  <c r="I317" i="6" s="1"/>
  <c r="I318" i="6" s="1"/>
  <c r="I319" i="6" s="1"/>
  <c r="I320" i="6" s="1"/>
  <c r="I321" i="6" s="1"/>
  <c r="I322" i="6" s="1"/>
  <c r="I323" i="6" s="1"/>
  <c r="H244" i="6"/>
  <c r="G244" i="6"/>
  <c r="I243" i="6"/>
  <c r="H242" i="6"/>
  <c r="G242" i="6"/>
  <c r="I224" i="6"/>
  <c r="I225" i="6" s="1"/>
  <c r="I226" i="6" s="1"/>
  <c r="I227" i="6" s="1"/>
  <c r="I228" i="6" s="1"/>
  <c r="I229" i="6" s="1"/>
  <c r="I230" i="6" s="1"/>
  <c r="I231" i="6" s="1"/>
  <c r="I232" i="6" s="1"/>
  <c r="I233" i="6" s="1"/>
  <c r="I234" i="6" s="1"/>
  <c r="I235" i="6" s="1"/>
  <c r="I236" i="6" s="1"/>
  <c r="I237" i="6" s="1"/>
  <c r="I238" i="6" s="1"/>
  <c r="I239" i="6" s="1"/>
  <c r="I240" i="6" s="1"/>
  <c r="I241" i="6" s="1"/>
  <c r="H223" i="6"/>
  <c r="G223" i="6"/>
  <c r="I214" i="6"/>
  <c r="I215" i="6" s="1"/>
  <c r="I216" i="6" s="1"/>
  <c r="I217" i="6" s="1"/>
  <c r="I218" i="6" s="1"/>
  <c r="I219" i="6" s="1"/>
  <c r="I220" i="6" s="1"/>
  <c r="I221" i="6" s="1"/>
  <c r="H213" i="6"/>
  <c r="G213" i="6"/>
  <c r="K212" i="6"/>
  <c r="I211" i="6"/>
  <c r="I212" i="6" s="1"/>
  <c r="H210" i="6"/>
  <c r="G210" i="6"/>
  <c r="I209" i="6"/>
  <c r="H208" i="6"/>
  <c r="G208" i="6"/>
  <c r="I207" i="6"/>
  <c r="H206" i="6"/>
  <c r="G206" i="6"/>
  <c r="I134" i="6"/>
  <c r="I135" i="6" s="1"/>
  <c r="I136" i="6" s="1"/>
  <c r="I137" i="6" s="1"/>
  <c r="I138" i="6" s="1"/>
  <c r="I139" i="6" s="1"/>
  <c r="I140" i="6" s="1"/>
  <c r="I141" i="6" s="1"/>
  <c r="I142" i="6" s="1"/>
  <c r="I143" i="6" s="1"/>
  <c r="I144" i="6" s="1"/>
  <c r="I145" i="6" s="1"/>
  <c r="I146" i="6" s="1"/>
  <c r="I147" i="6" s="1"/>
  <c r="I148" i="6" s="1"/>
  <c r="I149" i="6" s="1"/>
  <c r="I150" i="6" s="1"/>
  <c r="I151" i="6" s="1"/>
  <c r="I152" i="6" s="1"/>
  <c r="I153" i="6" s="1"/>
  <c r="I154" i="6" s="1"/>
  <c r="I155" i="6" s="1"/>
  <c r="I156" i="6" s="1"/>
  <c r="I157" i="6" s="1"/>
  <c r="I158" i="6" s="1"/>
  <c r="I159" i="6" s="1"/>
  <c r="I160" i="6" s="1"/>
  <c r="I161" i="6" s="1"/>
  <c r="I162" i="6" s="1"/>
  <c r="I163" i="6" s="1"/>
  <c r="I164" i="6" s="1"/>
  <c r="I165" i="6" s="1"/>
  <c r="I166" i="6" s="1"/>
  <c r="I167" i="6" s="1"/>
  <c r="I168" i="6" s="1"/>
  <c r="I169" i="6" s="1"/>
  <c r="I170" i="6" s="1"/>
  <c r="I171" i="6" s="1"/>
  <c r="I172" i="6" s="1"/>
  <c r="I173" i="6" s="1"/>
  <c r="I174" i="6" s="1"/>
  <c r="I175" i="6" s="1"/>
  <c r="I176" i="6" s="1"/>
  <c r="I177" i="6" s="1"/>
  <c r="I178" i="6" s="1"/>
  <c r="I179" i="6" s="1"/>
  <c r="I180" i="6" s="1"/>
  <c r="I181" i="6" s="1"/>
  <c r="I182" i="6" s="1"/>
  <c r="I183" i="6" s="1"/>
  <c r="I184" i="6" s="1"/>
  <c r="I185" i="6" s="1"/>
  <c r="I186" i="6" s="1"/>
  <c r="I187" i="6" s="1"/>
  <c r="I188" i="6" s="1"/>
  <c r="I189" i="6" s="1"/>
  <c r="I190" i="6" s="1"/>
  <c r="I191" i="6" s="1"/>
  <c r="I192" i="6" s="1"/>
  <c r="I193" i="6" s="1"/>
  <c r="I194" i="6" s="1"/>
  <c r="I195" i="6" s="1"/>
  <c r="I196" i="6" s="1"/>
  <c r="I197" i="6" s="1"/>
  <c r="I198" i="6" s="1"/>
  <c r="I199" i="6" s="1"/>
  <c r="I200" i="6" s="1"/>
  <c r="I201" i="6" s="1"/>
  <c r="I202" i="6" s="1"/>
  <c r="I203" i="6" s="1"/>
  <c r="I204" i="6" s="1"/>
  <c r="I205" i="6" s="1"/>
  <c r="H133" i="6"/>
  <c r="G133" i="6"/>
  <c r="I128" i="6"/>
  <c r="I129" i="6" s="1"/>
  <c r="I130" i="6" s="1"/>
  <c r="I131" i="6" s="1"/>
  <c r="I132" i="6" s="1"/>
  <c r="H127" i="6"/>
  <c r="G127" i="6"/>
  <c r="I126" i="6"/>
  <c r="H125" i="6"/>
  <c r="G125" i="6"/>
  <c r="I121" i="6"/>
  <c r="I122" i="6" s="1"/>
  <c r="I123" i="6" s="1"/>
  <c r="I124" i="6" s="1"/>
  <c r="H120" i="6"/>
  <c r="G120" i="6"/>
  <c r="I49" i="6"/>
  <c r="I50" i="6" s="1"/>
  <c r="I51" i="6" s="1"/>
  <c r="I52" i="6" s="1"/>
  <c r="I53" i="6" s="1"/>
  <c r="I54" i="6" s="1"/>
  <c r="I55" i="6" s="1"/>
  <c r="I56" i="6" s="1"/>
  <c r="I57" i="6" s="1"/>
  <c r="I58" i="6" s="1"/>
  <c r="I59" i="6" s="1"/>
  <c r="I60" i="6" s="1"/>
  <c r="I61" i="6" s="1"/>
  <c r="I62" i="6" s="1"/>
  <c r="I63" i="6" s="1"/>
  <c r="I64" i="6" s="1"/>
  <c r="I65" i="6" s="1"/>
  <c r="I66" i="6" s="1"/>
  <c r="I67" i="6" s="1"/>
  <c r="I68" i="6" s="1"/>
  <c r="I69" i="6" s="1"/>
  <c r="I70" i="6" s="1"/>
  <c r="I71" i="6" s="1"/>
  <c r="I72" i="6" s="1"/>
  <c r="I73" i="6" s="1"/>
  <c r="I74" i="6" s="1"/>
  <c r="I75" i="6" s="1"/>
  <c r="I76" i="6" s="1"/>
  <c r="I77" i="6" s="1"/>
  <c r="I78" i="6" s="1"/>
  <c r="I79" i="6" s="1"/>
  <c r="I80" i="6" s="1"/>
  <c r="I81" i="6" s="1"/>
  <c r="I82" i="6" s="1"/>
  <c r="I83" i="6" s="1"/>
  <c r="I84" i="6" s="1"/>
  <c r="I85" i="6" s="1"/>
  <c r="I86" i="6" s="1"/>
  <c r="I87" i="6" s="1"/>
  <c r="I88" i="6" s="1"/>
  <c r="I89" i="6" s="1"/>
  <c r="I90" i="6" s="1"/>
  <c r="I91" i="6" s="1"/>
  <c r="I92" i="6" s="1"/>
  <c r="I93" i="6" s="1"/>
  <c r="I94" i="6" s="1"/>
  <c r="I95" i="6" s="1"/>
  <c r="I96" i="6" s="1"/>
  <c r="I97" i="6" s="1"/>
  <c r="I98" i="6" s="1"/>
  <c r="I99" i="6" s="1"/>
  <c r="I100" i="6" s="1"/>
  <c r="I101" i="6" s="1"/>
  <c r="I102" i="6" s="1"/>
  <c r="I103" i="6" s="1"/>
  <c r="I104" i="6" s="1"/>
  <c r="I105" i="6" s="1"/>
  <c r="I106" i="6" s="1"/>
  <c r="I107" i="6" s="1"/>
  <c r="I108" i="6" s="1"/>
  <c r="I109" i="6" s="1"/>
  <c r="I110" i="6" s="1"/>
  <c r="I111" i="6" s="1"/>
  <c r="I112" i="6" s="1"/>
  <c r="I113" i="6" s="1"/>
  <c r="I114" i="6" s="1"/>
  <c r="I115" i="6" s="1"/>
  <c r="I116" i="6" s="1"/>
  <c r="I117" i="6" s="1"/>
  <c r="I118" i="6" s="1"/>
  <c r="I119" i="6" s="1"/>
  <c r="K48" i="6"/>
  <c r="L48" i="6" s="1"/>
  <c r="H48" i="6"/>
  <c r="G48" i="6"/>
  <c r="I37" i="6"/>
  <c r="I38" i="6" s="1"/>
  <c r="I39" i="6" s="1"/>
  <c r="I40" i="6" s="1"/>
  <c r="I41" i="6" s="1"/>
  <c r="I42" i="6" s="1"/>
  <c r="I43" i="6" s="1"/>
  <c r="I44" i="6" s="1"/>
  <c r="I45" i="6" s="1"/>
  <c r="I46" i="6" s="1"/>
  <c r="I47" i="6" s="1"/>
  <c r="H36" i="6"/>
  <c r="G36" i="6"/>
  <c r="L35" i="6"/>
  <c r="M35" i="6" s="1"/>
  <c r="I35" i="6"/>
  <c r="K34" i="6"/>
  <c r="L34" i="6" s="1"/>
  <c r="H34" i="6"/>
  <c r="G34" i="6"/>
  <c r="I32" i="6"/>
  <c r="I33" i="6" s="1"/>
  <c r="H31" i="6"/>
  <c r="G31" i="6"/>
  <c r="L30" i="6"/>
  <c r="M30" i="6" s="1"/>
  <c r="I30" i="6"/>
  <c r="H29" i="6"/>
  <c r="G29" i="6"/>
  <c r="L27" i="6"/>
  <c r="M27" i="6" s="1"/>
  <c r="I27" i="6"/>
  <c r="I28" i="6" s="1"/>
  <c r="H26" i="6"/>
  <c r="G26" i="6"/>
  <c r="I24" i="6"/>
  <c r="I25" i="6" s="1"/>
  <c r="H23" i="6"/>
  <c r="G23" i="6"/>
  <c r="I21" i="6"/>
  <c r="I22" i="6" s="1"/>
  <c r="H20" i="6"/>
  <c r="G20" i="6"/>
  <c r="L18" i="6"/>
  <c r="M18" i="6" s="1"/>
  <c r="I17" i="6"/>
  <c r="I18" i="6" s="1"/>
  <c r="I19" i="6" s="1"/>
  <c r="H16" i="6"/>
  <c r="G16" i="6"/>
  <c r="L15" i="6"/>
  <c r="M15" i="6" s="1"/>
  <c r="I15" i="6"/>
  <c r="K14" i="6"/>
  <c r="L14" i="6" s="1"/>
  <c r="H14" i="6"/>
  <c r="G14" i="6"/>
  <c r="I3" i="6"/>
  <c r="I4" i="6" s="1"/>
  <c r="I5" i="6" s="1"/>
  <c r="I6" i="6" s="1"/>
  <c r="I7" i="6" s="1"/>
  <c r="I8" i="6" s="1"/>
  <c r="I9" i="6" s="1"/>
  <c r="I10" i="6" s="1"/>
  <c r="I11" i="6" s="1"/>
  <c r="I12" i="6" s="1"/>
  <c r="I13" i="6" s="1"/>
  <c r="M14" i="6" l="1"/>
  <c r="M34" i="6"/>
  <c r="M48" i="6"/>
  <c r="G2988" i="6"/>
  <c r="H2988" i="6"/>
  <c r="J2991" i="6"/>
  <c r="I2988" i="6" l="1"/>
  <c r="I2990" i="6" s="1"/>
  <c r="K1" i="6" s="1"/>
  <c r="I106" i="2" l="1"/>
  <c r="J106" i="2" s="1"/>
  <c r="J104" i="2"/>
  <c r="J45" i="2"/>
  <c r="J35" i="2"/>
  <c r="F6" i="5" l="1"/>
  <c r="F7" i="5"/>
  <c r="F8" i="5"/>
  <c r="F9" i="5"/>
  <c r="F10" i="5"/>
  <c r="F11" i="5"/>
  <c r="F12" i="5"/>
  <c r="F13" i="5"/>
  <c r="F14" i="5"/>
  <c r="F15" i="5"/>
  <c r="F16" i="5"/>
  <c r="F5" i="5"/>
  <c r="J2993" i="6" l="1"/>
  <c r="H334" i="2"/>
  <c r="E1" i="13" l="1"/>
  <c r="G1" i="13" l="1"/>
  <c r="H2783" i="2" s="1"/>
  <c r="G2784" i="2" s="1"/>
  <c r="E170" i="5"/>
  <c r="E407" i="5" s="1"/>
  <c r="F1" i="13"/>
  <c r="F170" i="5" l="1"/>
  <c r="F407" i="5" s="1"/>
</calcChain>
</file>

<file path=xl/sharedStrings.xml><?xml version="1.0" encoding="utf-8"?>
<sst xmlns="http://schemas.openxmlformats.org/spreadsheetml/2006/main" count="68325" uniqueCount="12418">
  <si>
    <t>CompteAux</t>
  </si>
  <si>
    <t>Libelle</t>
  </si>
  <si>
    <t>SoldeDebut</t>
  </si>
  <si>
    <t>Debit</t>
  </si>
  <si>
    <t>Credit</t>
  </si>
  <si>
    <t>Variation</t>
  </si>
  <si>
    <t>SoldeFin</t>
  </si>
  <si>
    <t>SOVEMA</t>
  </si>
  <si>
    <t>RECUP'44</t>
  </si>
  <si>
    <t>L04375</t>
  </si>
  <si>
    <t>L10003</t>
  </si>
  <si>
    <t>CHIMEX</t>
  </si>
  <si>
    <t>L10015</t>
  </si>
  <si>
    <t>L10106</t>
  </si>
  <si>
    <t>L10138</t>
  </si>
  <si>
    <t>STA NOUR</t>
  </si>
  <si>
    <t>L10162</t>
  </si>
  <si>
    <t>SOTRAM</t>
  </si>
  <si>
    <t>L10186</t>
  </si>
  <si>
    <t>L20009</t>
  </si>
  <si>
    <t>S O N E D E</t>
  </si>
  <si>
    <t>L20044</t>
  </si>
  <si>
    <t>L20071</t>
  </si>
  <si>
    <t>T.I.P</t>
  </si>
  <si>
    <t>L30059</t>
  </si>
  <si>
    <t>TOTAL TUNISIE</t>
  </si>
  <si>
    <t>L30195</t>
  </si>
  <si>
    <t>L30257</t>
  </si>
  <si>
    <t>L30272</t>
  </si>
  <si>
    <t>FBI</t>
  </si>
  <si>
    <t>L30288</t>
  </si>
  <si>
    <t>LYS IMPRESSION</t>
  </si>
  <si>
    <t>L30359</t>
  </si>
  <si>
    <t>HYDRO WATER</t>
  </si>
  <si>
    <t>L30367</t>
  </si>
  <si>
    <t>L30368</t>
  </si>
  <si>
    <t>GAZ TUNISIE</t>
  </si>
  <si>
    <t>L50018</t>
  </si>
  <si>
    <t>C I L</t>
  </si>
  <si>
    <t>L50019</t>
  </si>
  <si>
    <t>LA DOUANE</t>
  </si>
  <si>
    <t>L50031</t>
  </si>
  <si>
    <t>L50044</t>
  </si>
  <si>
    <t>ROMULUS VOYAGE</t>
  </si>
  <si>
    <t>L50045</t>
  </si>
  <si>
    <t>S. T. E. G.</t>
  </si>
  <si>
    <t>L50070</t>
  </si>
  <si>
    <t>L50096</t>
  </si>
  <si>
    <t>STAM</t>
  </si>
  <si>
    <t>L50102</t>
  </si>
  <si>
    <t>ASS MAGHREBIA</t>
  </si>
  <si>
    <t>L50136</t>
  </si>
  <si>
    <t>NORD INDUSTRIE</t>
  </si>
  <si>
    <t>L50152</t>
  </si>
  <si>
    <t>L50216</t>
  </si>
  <si>
    <t>SHTM</t>
  </si>
  <si>
    <t>L50255</t>
  </si>
  <si>
    <t>SITEM</t>
  </si>
  <si>
    <t>L50280</t>
  </si>
  <si>
    <t>MSC</t>
  </si>
  <si>
    <t>L50284</t>
  </si>
  <si>
    <t>COTECH</t>
  </si>
  <si>
    <t>L50297</t>
  </si>
  <si>
    <t>CMA CGM Tunisie</t>
  </si>
  <si>
    <t>L50335</t>
  </si>
  <si>
    <t>L50366</t>
  </si>
  <si>
    <t>L50401</t>
  </si>
  <si>
    <t>L50408</t>
  </si>
  <si>
    <t>Trans Glory Tunise</t>
  </si>
  <si>
    <t>L50432</t>
  </si>
  <si>
    <t>L50438</t>
  </si>
  <si>
    <t>ENK</t>
  </si>
  <si>
    <t>L50468</t>
  </si>
  <si>
    <t>CHAMBRE DE COMMERCE</t>
  </si>
  <si>
    <t>L50522</t>
  </si>
  <si>
    <t>GLOBAL CONTAINER AGENCY TUNI</t>
  </si>
  <si>
    <t>L50541</t>
  </si>
  <si>
    <t>L50554</t>
  </si>
  <si>
    <t>L50588</t>
  </si>
  <si>
    <t>L50607</t>
  </si>
  <si>
    <t>L50612</t>
  </si>
  <si>
    <t>GOLDEN SHIPPING ASSISTANCE</t>
  </si>
  <si>
    <t>L50694</t>
  </si>
  <si>
    <t>L50737</t>
  </si>
  <si>
    <t>L50751</t>
  </si>
  <si>
    <t>SSP</t>
  </si>
  <si>
    <t>L50759</t>
  </si>
  <si>
    <t>TIMAR TUNISIE</t>
  </si>
  <si>
    <t>L50766</t>
  </si>
  <si>
    <t>VECTORYS</t>
  </si>
  <si>
    <t>L50780</t>
  </si>
  <si>
    <t>L50806</t>
  </si>
  <si>
    <t>L50832</t>
  </si>
  <si>
    <t>HASSEN GHARBI</t>
  </si>
  <si>
    <t>L50880</t>
  </si>
  <si>
    <t>BSA</t>
  </si>
  <si>
    <t>L60003</t>
  </si>
  <si>
    <t>COGEFO</t>
  </si>
  <si>
    <t>L60006</t>
  </si>
  <si>
    <t>L60025</t>
  </si>
  <si>
    <t>L60033</t>
  </si>
  <si>
    <t>L60042</t>
  </si>
  <si>
    <t>L60053</t>
  </si>
  <si>
    <t>L60071</t>
  </si>
  <si>
    <t>L60078</t>
  </si>
  <si>
    <t>L60083</t>
  </si>
  <si>
    <t>L60085</t>
  </si>
  <si>
    <t>Boudrant</t>
  </si>
  <si>
    <t>L60123</t>
  </si>
  <si>
    <t>SOCOOPEC</t>
  </si>
  <si>
    <t>L60126</t>
  </si>
  <si>
    <t>ROYALTYRE</t>
  </si>
  <si>
    <t>L60129</t>
  </si>
  <si>
    <t>2RE</t>
  </si>
  <si>
    <t>L60136</t>
  </si>
  <si>
    <t>INTER METAL</t>
  </si>
  <si>
    <t>L60153</t>
  </si>
  <si>
    <t>MATECH</t>
  </si>
  <si>
    <t>L60160</t>
  </si>
  <si>
    <t>L60179</t>
  </si>
  <si>
    <t>L60226</t>
  </si>
  <si>
    <t>L60254</t>
  </si>
  <si>
    <t>L60267</t>
  </si>
  <si>
    <t>EL WIFEK</t>
  </si>
  <si>
    <t>L60300</t>
  </si>
  <si>
    <t>H2M</t>
  </si>
  <si>
    <t>L60303</t>
  </si>
  <si>
    <t>L60316</t>
  </si>
  <si>
    <t>Générale Industrie</t>
  </si>
  <si>
    <t>L60325</t>
  </si>
  <si>
    <t>L60350</t>
  </si>
  <si>
    <t>MULTIJOINT</t>
  </si>
  <si>
    <t>L60397</t>
  </si>
  <si>
    <t>L60403</t>
  </si>
  <si>
    <t>MODELEC</t>
  </si>
  <si>
    <t>L60423</t>
  </si>
  <si>
    <t>L60430</t>
  </si>
  <si>
    <t>SOQUIBAT</t>
  </si>
  <si>
    <t>L60447</t>
  </si>
  <si>
    <t>L60448</t>
  </si>
  <si>
    <t>L60458</t>
  </si>
  <si>
    <t>SOGIM</t>
  </si>
  <si>
    <t>L80046</t>
  </si>
  <si>
    <t>L80047</t>
  </si>
  <si>
    <t>L80052</t>
  </si>
  <si>
    <t>SNDP AGIL</t>
  </si>
  <si>
    <t>L80081</t>
  </si>
  <si>
    <t>ABDELBEKI B.SAID BELHAJ</t>
  </si>
  <si>
    <t>L80086</t>
  </si>
  <si>
    <t>L80121</t>
  </si>
  <si>
    <t>OKBY INDUSTRIE</t>
  </si>
  <si>
    <t>ARTES renault</t>
  </si>
  <si>
    <t>TRANSACT FOURNISSEUR</t>
  </si>
  <si>
    <t>L10171</t>
  </si>
  <si>
    <t>AKUMSAN1</t>
  </si>
  <si>
    <t>Date</t>
  </si>
  <si>
    <t>Tiers</t>
  </si>
  <si>
    <t>Piece</t>
  </si>
  <si>
    <t>Description</t>
  </si>
  <si>
    <t>ACCUMA3</t>
  </si>
  <si>
    <t>ACCUMA4</t>
  </si>
  <si>
    <t>ACCUMA1</t>
  </si>
  <si>
    <t>ACCUMA8</t>
  </si>
  <si>
    <t>ACCUMA9</t>
  </si>
  <si>
    <t>ACCUMA5</t>
  </si>
  <si>
    <t>CK 5617560133</t>
  </si>
  <si>
    <t>CK 5617560137</t>
  </si>
  <si>
    <t>CK 5617560193</t>
  </si>
  <si>
    <t>CK 5017500060</t>
  </si>
  <si>
    <t>VO B1700371</t>
  </si>
  <si>
    <t>GOONVEAN1</t>
  </si>
  <si>
    <t>CK 5617560264</t>
  </si>
  <si>
    <t>CK 5617560265</t>
  </si>
  <si>
    <t>CK 5617566051</t>
  </si>
  <si>
    <t>TR01035</t>
  </si>
  <si>
    <t>CK 5617566052</t>
  </si>
  <si>
    <t>TR01036</t>
  </si>
  <si>
    <t>CK 5617566053</t>
  </si>
  <si>
    <t>TR01034</t>
  </si>
  <si>
    <t>CK 5617566054</t>
  </si>
  <si>
    <t>TR01033</t>
  </si>
  <si>
    <t>CK 5617566055</t>
  </si>
  <si>
    <t>TR01032</t>
  </si>
  <si>
    <t>CK 5617566056</t>
  </si>
  <si>
    <t>TR01031</t>
  </si>
  <si>
    <t>CK 5617566057</t>
  </si>
  <si>
    <t>TR01037</t>
  </si>
  <si>
    <t>CK 5617566058</t>
  </si>
  <si>
    <t>TR01038</t>
  </si>
  <si>
    <t>CK 5617560300</t>
  </si>
  <si>
    <t>CK 5617560319</t>
  </si>
  <si>
    <t>SOVEMA3</t>
  </si>
  <si>
    <t>CK 5617560463</t>
  </si>
  <si>
    <t>VO B1700810</t>
  </si>
  <si>
    <t>CK 5617566089</t>
  </si>
  <si>
    <t>TR01071</t>
  </si>
  <si>
    <t>CK 5617566090</t>
  </si>
  <si>
    <t>TR01069</t>
  </si>
  <si>
    <t>CK 5617566091</t>
  </si>
  <si>
    <t>TR01070</t>
  </si>
  <si>
    <t>CK 5617560515</t>
  </si>
  <si>
    <t>ACCUMA2</t>
  </si>
  <si>
    <t>MED ENERGY</t>
  </si>
  <si>
    <t>SOVEMA-10</t>
  </si>
  <si>
    <t>sovema1-11</t>
  </si>
  <si>
    <t>F0000676</t>
  </si>
  <si>
    <t>EAU</t>
  </si>
  <si>
    <t>0116010143</t>
  </si>
  <si>
    <t>DEP 11/10</t>
  </si>
  <si>
    <t>5016501047</t>
  </si>
  <si>
    <t>0008021</t>
  </si>
  <si>
    <t>5016501108</t>
  </si>
  <si>
    <t>0008008</t>
  </si>
  <si>
    <t>0000020</t>
  </si>
  <si>
    <t>STE PROBAT</t>
  </si>
  <si>
    <t>Pièce CF</t>
  </si>
  <si>
    <t>0000038</t>
  </si>
  <si>
    <t>Règlement CF</t>
  </si>
  <si>
    <t>A0000143</t>
  </si>
  <si>
    <t>L20047</t>
  </si>
  <si>
    <t>AKUMSAN3</t>
  </si>
  <si>
    <t>ACCUMA21</t>
  </si>
  <si>
    <t>ANN</t>
  </si>
  <si>
    <t>ACCUMA 68</t>
  </si>
  <si>
    <t>AV SUR T</t>
  </si>
  <si>
    <t>509500003</t>
  </si>
  <si>
    <t>509500004</t>
  </si>
  <si>
    <t>809808503</t>
  </si>
  <si>
    <t>809808504</t>
  </si>
  <si>
    <t>509500001</t>
  </si>
  <si>
    <t>509500026</t>
  </si>
  <si>
    <t>509509006</t>
  </si>
  <si>
    <t>VR00010</t>
  </si>
  <si>
    <t>N0000584</t>
  </si>
  <si>
    <t>509500273</t>
  </si>
  <si>
    <t>0000343</t>
  </si>
  <si>
    <t>509500335</t>
  </si>
  <si>
    <t>0000416</t>
  </si>
  <si>
    <t>N0001368</t>
  </si>
  <si>
    <t>N0001369</t>
  </si>
  <si>
    <t>5010506012</t>
  </si>
  <si>
    <t>TR00099</t>
  </si>
  <si>
    <t>5010500273</t>
  </si>
  <si>
    <t>0000832</t>
  </si>
  <si>
    <t>5010500311</t>
  </si>
  <si>
    <t>0000887</t>
  </si>
  <si>
    <t>5010500402</t>
  </si>
  <si>
    <t>0000942</t>
  </si>
  <si>
    <t>5010500404</t>
  </si>
  <si>
    <t>0001017</t>
  </si>
  <si>
    <t>5010506051</t>
  </si>
  <si>
    <t>TR00161</t>
  </si>
  <si>
    <t>5010506052</t>
  </si>
  <si>
    <t>TR00162</t>
  </si>
  <si>
    <t>5010506053</t>
  </si>
  <si>
    <t>TR00163</t>
  </si>
  <si>
    <t>5010506054</t>
  </si>
  <si>
    <t>TR00164</t>
  </si>
  <si>
    <t>5010506055</t>
  </si>
  <si>
    <t>TR00165</t>
  </si>
  <si>
    <t>5011500130</t>
  </si>
  <si>
    <t>CHQ N° 1207</t>
  </si>
  <si>
    <t>A0001850</t>
  </si>
  <si>
    <t>4112416005</t>
  </si>
  <si>
    <t>TR00279</t>
  </si>
  <si>
    <t>4112416006</t>
  </si>
  <si>
    <t>TR00280</t>
  </si>
  <si>
    <t>5012500093</t>
  </si>
  <si>
    <t>0002167</t>
  </si>
  <si>
    <t>5012500489</t>
  </si>
  <si>
    <t>0002641</t>
  </si>
  <si>
    <t>5012500655</t>
  </si>
  <si>
    <t>0002827</t>
  </si>
  <si>
    <t>5513556002</t>
  </si>
  <si>
    <t>TR00374</t>
  </si>
  <si>
    <t>5513550001</t>
  </si>
  <si>
    <t>0000001</t>
  </si>
  <si>
    <t>5513550005</t>
  </si>
  <si>
    <t>0000006</t>
  </si>
  <si>
    <t>5513550006</t>
  </si>
  <si>
    <t>0000007</t>
  </si>
  <si>
    <t>5513556015</t>
  </si>
  <si>
    <t>TR00410</t>
  </si>
  <si>
    <t>5513556016</t>
  </si>
  <si>
    <t>TR00411</t>
  </si>
  <si>
    <t>5513556017</t>
  </si>
  <si>
    <t>TR00421</t>
  </si>
  <si>
    <t>5513556018</t>
  </si>
  <si>
    <t>TR00422</t>
  </si>
  <si>
    <t>L0001706</t>
  </si>
  <si>
    <t>5014500070</t>
  </si>
  <si>
    <t>0004205</t>
  </si>
  <si>
    <t>5514550003</t>
  </si>
  <si>
    <t>0000014</t>
  </si>
  <si>
    <t>5514556001</t>
  </si>
  <si>
    <t>TR00438</t>
  </si>
  <si>
    <t>5514556002</t>
  </si>
  <si>
    <t>TR00437</t>
  </si>
  <si>
    <t>5514556003</t>
  </si>
  <si>
    <t>TR00436</t>
  </si>
  <si>
    <t>5514556004</t>
  </si>
  <si>
    <t>TR00455</t>
  </si>
  <si>
    <t>5514556005</t>
  </si>
  <si>
    <t>TR00454</t>
  </si>
  <si>
    <t>5514556006</t>
  </si>
  <si>
    <t>TR00453</t>
  </si>
  <si>
    <t>5514556007</t>
  </si>
  <si>
    <t>TR00487</t>
  </si>
  <si>
    <t>5514556008</t>
  </si>
  <si>
    <t>TR00488</t>
  </si>
  <si>
    <t>5014500539</t>
  </si>
  <si>
    <t>0004692</t>
  </si>
  <si>
    <t>5014500599</t>
  </si>
  <si>
    <t>0004785</t>
  </si>
  <si>
    <t>5514556009</t>
  </si>
  <si>
    <t>TR00527</t>
  </si>
  <si>
    <t>5514556010</t>
  </si>
  <si>
    <t>TR00526</t>
  </si>
  <si>
    <t>E0001231</t>
  </si>
  <si>
    <t>constrction</t>
  </si>
  <si>
    <t>E0001232</t>
  </si>
  <si>
    <t>5514556011</t>
  </si>
  <si>
    <t>TR00545</t>
  </si>
  <si>
    <t>5514556012</t>
  </si>
  <si>
    <t>TR00544</t>
  </si>
  <si>
    <t>5014500897</t>
  </si>
  <si>
    <t>0005058</t>
  </si>
  <si>
    <t>5014500941</t>
  </si>
  <si>
    <t>0005143</t>
  </si>
  <si>
    <t>5514556013</t>
  </si>
  <si>
    <t>TR00559</t>
  </si>
  <si>
    <t>5514556014</t>
  </si>
  <si>
    <t>TR00560</t>
  </si>
  <si>
    <t>5514556015</t>
  </si>
  <si>
    <t>TR00561</t>
  </si>
  <si>
    <t>5514556016</t>
  </si>
  <si>
    <t>TR00562</t>
  </si>
  <si>
    <t>5514550013</t>
  </si>
  <si>
    <t>0000026</t>
  </si>
  <si>
    <t>5514556017</t>
  </si>
  <si>
    <t>TR00585</t>
  </si>
  <si>
    <t>5514556018</t>
  </si>
  <si>
    <t>TR00586</t>
  </si>
  <si>
    <t>5014501038</t>
  </si>
  <si>
    <t>0005331</t>
  </si>
  <si>
    <t>5014501051</t>
  </si>
  <si>
    <t>0005303</t>
  </si>
  <si>
    <t>E0002125</t>
  </si>
  <si>
    <t>TRAVAUS GENI</t>
  </si>
  <si>
    <t>5015500117</t>
  </si>
  <si>
    <t>0005637</t>
  </si>
  <si>
    <t>5015500129</t>
  </si>
  <si>
    <t>0005619</t>
  </si>
  <si>
    <t>5515556001</t>
  </si>
  <si>
    <t>TR00622</t>
  </si>
  <si>
    <t>5515556002</t>
  </si>
  <si>
    <t>TR00621</t>
  </si>
  <si>
    <t>5515556003</t>
  </si>
  <si>
    <t>TR00620</t>
  </si>
  <si>
    <t>5015500354</t>
  </si>
  <si>
    <t>0005820</t>
  </si>
  <si>
    <t>5515556004</t>
  </si>
  <si>
    <t>TR00650</t>
  </si>
  <si>
    <t>5515556005</t>
  </si>
  <si>
    <t>TR00652</t>
  </si>
  <si>
    <t>5515556006</t>
  </si>
  <si>
    <t>TR00651</t>
  </si>
  <si>
    <t>5015500413</t>
  </si>
  <si>
    <t>0005749</t>
  </si>
  <si>
    <t>5015500454</t>
  </si>
  <si>
    <t>0005856</t>
  </si>
  <si>
    <t>5015500484</t>
  </si>
  <si>
    <t>0005960</t>
  </si>
  <si>
    <t>5015500622</t>
  </si>
  <si>
    <t>0006133</t>
  </si>
  <si>
    <t>5515556007</t>
  </si>
  <si>
    <t>TR00688</t>
  </si>
  <si>
    <t>5515556008</t>
  </si>
  <si>
    <t>TR00689</t>
  </si>
  <si>
    <t>5015500644</t>
  </si>
  <si>
    <t>0006202</t>
  </si>
  <si>
    <t>5015500787</t>
  </si>
  <si>
    <t>0006318</t>
  </si>
  <si>
    <t>5015500974</t>
  </si>
  <si>
    <t>0006429</t>
  </si>
  <si>
    <t>5515556009</t>
  </si>
  <si>
    <t>TR00715</t>
  </si>
  <si>
    <t>5515556010</t>
  </si>
  <si>
    <t>TR00716</t>
  </si>
  <si>
    <t>5515556011</t>
  </si>
  <si>
    <t>TR00726</t>
  </si>
  <si>
    <t>5515556012</t>
  </si>
  <si>
    <t>TR00727</t>
  </si>
  <si>
    <t>5015501141</t>
  </si>
  <si>
    <t>0006636</t>
  </si>
  <si>
    <t>5015501274</t>
  </si>
  <si>
    <t>0006748</t>
  </si>
  <si>
    <t>B0002178</t>
  </si>
  <si>
    <t>5516556001</t>
  </si>
  <si>
    <t>TR00780</t>
  </si>
  <si>
    <t>5016500324</t>
  </si>
  <si>
    <t>0007306</t>
  </si>
  <si>
    <t>5516556002</t>
  </si>
  <si>
    <t>TR00816</t>
  </si>
  <si>
    <t>5516556003</t>
  </si>
  <si>
    <t>TR00817</t>
  </si>
  <si>
    <t>5516556004</t>
  </si>
  <si>
    <t>TR00818</t>
  </si>
  <si>
    <t>8016800004</t>
  </si>
  <si>
    <t>3013290</t>
  </si>
  <si>
    <t>5016500616</t>
  </si>
  <si>
    <t>0007460</t>
  </si>
  <si>
    <t>F0001029</t>
  </si>
  <si>
    <t>TRAVAUX USINE</t>
  </si>
  <si>
    <t>5516556005</t>
  </si>
  <si>
    <t>TR00895</t>
  </si>
  <si>
    <t>5516556006</t>
  </si>
  <si>
    <t>TR00897</t>
  </si>
  <si>
    <t>5516556007</t>
  </si>
  <si>
    <t>TR00894</t>
  </si>
  <si>
    <t>5516556008</t>
  </si>
  <si>
    <t>TR00896</t>
  </si>
  <si>
    <t>5016500730</t>
  </si>
  <si>
    <t>0007633</t>
  </si>
  <si>
    <t>5516556009</t>
  </si>
  <si>
    <t>TR00940</t>
  </si>
  <si>
    <t>5516556010</t>
  </si>
  <si>
    <t>TR00939</t>
  </si>
  <si>
    <t>5516556011</t>
  </si>
  <si>
    <t>TR00942</t>
  </si>
  <si>
    <t>5516556012</t>
  </si>
  <si>
    <t>TR00941</t>
  </si>
  <si>
    <t>5016501093</t>
  </si>
  <si>
    <t>0008022</t>
  </si>
  <si>
    <t>F0002184</t>
  </si>
  <si>
    <t>F0002555</t>
  </si>
  <si>
    <t>0002150</t>
  </si>
  <si>
    <t>5012500329</t>
  </si>
  <si>
    <t>0002224</t>
  </si>
  <si>
    <t>H0000534</t>
  </si>
  <si>
    <t>H0000535</t>
  </si>
  <si>
    <t>H0000536</t>
  </si>
  <si>
    <t>H0000537</t>
  </si>
  <si>
    <t>H0000538</t>
  </si>
  <si>
    <t>H0000539</t>
  </si>
  <si>
    <t>5012500523</t>
  </si>
  <si>
    <t>0002191</t>
  </si>
  <si>
    <t>5012500545</t>
  </si>
  <si>
    <t>0002375</t>
  </si>
  <si>
    <t>0002556</t>
  </si>
  <si>
    <t>0002552</t>
  </si>
  <si>
    <t>0002466</t>
  </si>
  <si>
    <t>0002530</t>
  </si>
  <si>
    <t>5012500781</t>
  </si>
  <si>
    <t>0002864</t>
  </si>
  <si>
    <t>0003557</t>
  </si>
  <si>
    <t>0003619</t>
  </si>
  <si>
    <t>0003623</t>
  </si>
  <si>
    <t>0004561</t>
  </si>
  <si>
    <t>0004778</t>
  </si>
  <si>
    <t>0004869</t>
  </si>
  <si>
    <t>5010500274</t>
  </si>
  <si>
    <t>0000830</t>
  </si>
  <si>
    <t>5010500275</t>
  </si>
  <si>
    <t>0000831</t>
  </si>
  <si>
    <t>L0000947</t>
  </si>
  <si>
    <t>E0001825</t>
  </si>
  <si>
    <t>CONTISATION</t>
  </si>
  <si>
    <t>E0001826</t>
  </si>
  <si>
    <t>COTISATION 3TR</t>
  </si>
  <si>
    <t>B0000961</t>
  </si>
  <si>
    <t>HONORAIRE</t>
  </si>
  <si>
    <t>B0000962</t>
  </si>
  <si>
    <t>COTISATION</t>
  </si>
  <si>
    <t>B0002039</t>
  </si>
  <si>
    <t>COTIS/TRIMESTRIELL</t>
  </si>
  <si>
    <t>B0002683</t>
  </si>
  <si>
    <t>B0002770</t>
  </si>
  <si>
    <t>G0001044</t>
  </si>
  <si>
    <t>G0001072</t>
  </si>
  <si>
    <t>B0000876</t>
  </si>
  <si>
    <t>B0001443</t>
  </si>
  <si>
    <t>F0000473</t>
  </si>
  <si>
    <t>0002435</t>
  </si>
  <si>
    <t>0003684</t>
  </si>
  <si>
    <t>0004340</t>
  </si>
  <si>
    <t>0004647</t>
  </si>
  <si>
    <t>0004879</t>
  </si>
  <si>
    <t>0005071</t>
  </si>
  <si>
    <t>0005411</t>
  </si>
  <si>
    <t>B0002786</t>
  </si>
  <si>
    <t>EXPORT</t>
  </si>
  <si>
    <t>B0002793</t>
  </si>
  <si>
    <t>FAC STA/REG SNA</t>
  </si>
  <si>
    <t>509500113</t>
  </si>
  <si>
    <t>0000182</t>
  </si>
  <si>
    <t>N0000435</t>
  </si>
  <si>
    <t>N0001126</t>
  </si>
  <si>
    <t>F0002507</t>
  </si>
  <si>
    <t>N0000329</t>
  </si>
  <si>
    <t>N0000410</t>
  </si>
  <si>
    <t>5012500442</t>
  </si>
  <si>
    <t>0002586</t>
  </si>
  <si>
    <t>5013500404</t>
  </si>
  <si>
    <t>0003422</t>
  </si>
  <si>
    <t>5013500492</t>
  </si>
  <si>
    <t>0003484</t>
  </si>
  <si>
    <t>5513556001</t>
  </si>
  <si>
    <t>TR00373</t>
  </si>
  <si>
    <t>L0001647</t>
  </si>
  <si>
    <t>L0001648</t>
  </si>
  <si>
    <t>5514550002</t>
  </si>
  <si>
    <t>0000013</t>
  </si>
  <si>
    <t>5514550004</t>
  </si>
  <si>
    <t>0000017</t>
  </si>
  <si>
    <t>5514550006</t>
  </si>
  <si>
    <t>0000018</t>
  </si>
  <si>
    <t>5514550007</t>
  </si>
  <si>
    <t>0000019</t>
  </si>
  <si>
    <t>5514550008</t>
  </si>
  <si>
    <t>5514550011</t>
  </si>
  <si>
    <t>0000023</t>
  </si>
  <si>
    <t>5014500726</t>
  </si>
  <si>
    <t>0004910</t>
  </si>
  <si>
    <t>5014500734</t>
  </si>
  <si>
    <t>0004937</t>
  </si>
  <si>
    <t>5014500745</t>
  </si>
  <si>
    <t>0004929</t>
  </si>
  <si>
    <t>5014501003</t>
  </si>
  <si>
    <t>0005252</t>
  </si>
  <si>
    <t>5514550014</t>
  </si>
  <si>
    <t>0000028</t>
  </si>
  <si>
    <t>5515550009</t>
  </si>
  <si>
    <t>5015500368</t>
  </si>
  <si>
    <t>0005843</t>
  </si>
  <si>
    <t>8116810001</t>
  </si>
  <si>
    <t>6180077</t>
  </si>
  <si>
    <t>8116810002</t>
  </si>
  <si>
    <t>6180078</t>
  </si>
  <si>
    <t>5015500838</t>
  </si>
  <si>
    <t>0006246</t>
  </si>
  <si>
    <t>B0001522</t>
  </si>
  <si>
    <t>B0001622</t>
  </si>
  <si>
    <t>B0001791</t>
  </si>
  <si>
    <t>B0001836</t>
  </si>
  <si>
    <t>B0001848</t>
  </si>
  <si>
    <t>B0001853</t>
  </si>
  <si>
    <t>5015501060</t>
  </si>
  <si>
    <t>0006292</t>
  </si>
  <si>
    <t>5015501075</t>
  </si>
  <si>
    <t>0006522</t>
  </si>
  <si>
    <t>5015501077</t>
  </si>
  <si>
    <t>0006446</t>
  </si>
  <si>
    <t>5015501082</t>
  </si>
  <si>
    <t>0006555</t>
  </si>
  <si>
    <t>5015501083</t>
  </si>
  <si>
    <t>0006563</t>
  </si>
  <si>
    <t>5015501269</t>
  </si>
  <si>
    <t>0006597</t>
  </si>
  <si>
    <t>B0002123</t>
  </si>
  <si>
    <t>B0002332</t>
  </si>
  <si>
    <t>ACCUMA 75</t>
  </si>
  <si>
    <t>5016500030</t>
  </si>
  <si>
    <t>0006724</t>
  </si>
  <si>
    <t>B0002553</t>
  </si>
  <si>
    <t>B0002615</t>
  </si>
  <si>
    <t>B0002719</t>
  </si>
  <si>
    <t>AKUMSAN 03</t>
  </si>
  <si>
    <t>F0000097</t>
  </si>
  <si>
    <t>5016500262</t>
  </si>
  <si>
    <t>0006731</t>
  </si>
  <si>
    <t>5016500263</t>
  </si>
  <si>
    <t>0006941</t>
  </si>
  <si>
    <t>F0000597</t>
  </si>
  <si>
    <t>5016500481</t>
  </si>
  <si>
    <t>0007328</t>
  </si>
  <si>
    <t>5016500484</t>
  </si>
  <si>
    <t>0007314</t>
  </si>
  <si>
    <t>F0000659</t>
  </si>
  <si>
    <t>F0000660</t>
  </si>
  <si>
    <t>F0000664</t>
  </si>
  <si>
    <t>F0000665</t>
  </si>
  <si>
    <t>5016500978</t>
  </si>
  <si>
    <t>0007828</t>
  </si>
  <si>
    <t>l50442</t>
  </si>
  <si>
    <t>Total général</t>
  </si>
  <si>
    <t>Somme de Debit</t>
  </si>
  <si>
    <t>Somme de Credit</t>
  </si>
  <si>
    <t>Ecart</t>
  </si>
  <si>
    <t>N0000266</t>
  </si>
  <si>
    <t>N0001318</t>
  </si>
  <si>
    <t>N0001358</t>
  </si>
  <si>
    <t>N0001359</t>
  </si>
  <si>
    <t>N0001360</t>
  </si>
  <si>
    <t>A0000157</t>
  </si>
  <si>
    <t>A0000971</t>
  </si>
  <si>
    <t>G0001041</t>
  </si>
  <si>
    <t>5011500652</t>
  </si>
  <si>
    <t>0001935</t>
  </si>
  <si>
    <t>0002807</t>
  </si>
  <si>
    <t>5012500685</t>
  </si>
  <si>
    <t>0002868</t>
  </si>
  <si>
    <t>0002918</t>
  </si>
  <si>
    <t>5012500814</t>
  </si>
  <si>
    <t>0002953</t>
  </si>
  <si>
    <t>H0001568</t>
  </si>
  <si>
    <t>5013500046</t>
  </si>
  <si>
    <t>0003055</t>
  </si>
  <si>
    <t>5013500315</t>
  </si>
  <si>
    <t>0003311</t>
  </si>
  <si>
    <t>5013500323</t>
  </si>
  <si>
    <t>0003314</t>
  </si>
  <si>
    <t>5013500324</t>
  </si>
  <si>
    <t>0003315</t>
  </si>
  <si>
    <t>5013500700</t>
  </si>
  <si>
    <t>0003712</t>
  </si>
  <si>
    <t>B0000684</t>
  </si>
  <si>
    <t>amed</t>
  </si>
  <si>
    <t>B0000924</t>
  </si>
  <si>
    <t>caisse sna</t>
  </si>
  <si>
    <t>B0001546</t>
  </si>
  <si>
    <t>B0001994</t>
  </si>
  <si>
    <t>ECART</t>
  </si>
  <si>
    <t>F0001749</t>
  </si>
  <si>
    <t>L50889</t>
  </si>
  <si>
    <t>L80166</t>
  </si>
  <si>
    <t>SEMAT</t>
  </si>
  <si>
    <t>CK 5617566094</t>
  </si>
  <si>
    <t>TR01085</t>
  </si>
  <si>
    <t>CK 5617566095</t>
  </si>
  <si>
    <t>TR01084</t>
  </si>
  <si>
    <t>CK 5617566096</t>
  </si>
  <si>
    <t>TR01083</t>
  </si>
  <si>
    <t>CK 5617566097</t>
  </si>
  <si>
    <t>TR01082</t>
  </si>
  <si>
    <t>CK 5617566098</t>
  </si>
  <si>
    <t>TR01081</t>
  </si>
  <si>
    <t>CK 5617566099</t>
  </si>
  <si>
    <t>TR01080</t>
  </si>
  <si>
    <t>CK 5617560588</t>
  </si>
  <si>
    <t>L10192</t>
  </si>
  <si>
    <t>INNORPI</t>
  </si>
  <si>
    <t>L60473</t>
  </si>
  <si>
    <t>B1701578</t>
  </si>
  <si>
    <t>B1701579</t>
  </si>
  <si>
    <t>B1701581</t>
  </si>
  <si>
    <t>B1701583</t>
  </si>
  <si>
    <t>B1701587</t>
  </si>
  <si>
    <t>B1701588</t>
  </si>
  <si>
    <t>B1701592</t>
  </si>
  <si>
    <t>B1701580</t>
  </si>
  <si>
    <t>BEC CHALIMEAUX</t>
  </si>
  <si>
    <t>B1701582</t>
  </si>
  <si>
    <t>B1701706</t>
  </si>
  <si>
    <t xml:space="preserve">TRANSACT FOURNISSEUR </t>
  </si>
  <si>
    <t xml:space="preserve">TRANSACT FOURNISSEUR  </t>
  </si>
  <si>
    <t xml:space="preserve">B1702224    </t>
  </si>
  <si>
    <t>L10191</t>
  </si>
  <si>
    <t>L10198</t>
  </si>
  <si>
    <t>NBI</t>
  </si>
  <si>
    <t>L10199</t>
  </si>
  <si>
    <t>L30434</t>
  </si>
  <si>
    <t>SONAF ALU</t>
  </si>
  <si>
    <t>L50017</t>
  </si>
  <si>
    <t>COTUNACE</t>
  </si>
  <si>
    <t>L50240</t>
  </si>
  <si>
    <t>ooredoo</t>
  </si>
  <si>
    <t>L50886</t>
  </si>
  <si>
    <t>L50930</t>
  </si>
  <si>
    <t>Ets LAOUANI</t>
  </si>
  <si>
    <t>L60270</t>
  </si>
  <si>
    <t>L60481</t>
  </si>
  <si>
    <t>L60498</t>
  </si>
  <si>
    <t>L60502</t>
  </si>
  <si>
    <t>L60506</t>
  </si>
  <si>
    <t>F1801029</t>
  </si>
  <si>
    <t>F1801464</t>
  </si>
  <si>
    <t>THERM+GAZ+NET&amp;ENTR</t>
  </si>
  <si>
    <t>F1801884</t>
  </si>
  <si>
    <t>DEP 364</t>
  </si>
  <si>
    <t>F1801992</t>
  </si>
  <si>
    <t>HONORAIRE MEDICAUX</t>
  </si>
  <si>
    <t>S1900077</t>
  </si>
  <si>
    <t>S1900078</t>
  </si>
  <si>
    <t>GHDEHEM ISSAM</t>
  </si>
  <si>
    <t>DECHET PLAQUE</t>
  </si>
  <si>
    <t>F1801515</t>
  </si>
  <si>
    <t>CONFECTION PLAQUE</t>
  </si>
  <si>
    <t>F1801820</t>
  </si>
  <si>
    <t>F1802321</t>
  </si>
  <si>
    <t xml:space="preserve">F1802322 </t>
  </si>
  <si>
    <t xml:space="preserve">PLAQUE PLANE&amp;TUBUL </t>
  </si>
  <si>
    <t>F1802097</t>
  </si>
  <si>
    <t>F1801824</t>
  </si>
  <si>
    <t>F1801823</t>
  </si>
  <si>
    <t>F1801827</t>
  </si>
  <si>
    <t>DEMONTAGE+INSTALLA</t>
  </si>
  <si>
    <t>0001653 (L80151)</t>
  </si>
  <si>
    <t>0001651 (L80151)</t>
  </si>
  <si>
    <t>0001652 (L80151)</t>
  </si>
  <si>
    <t>F1802302</t>
  </si>
  <si>
    <t>F1802303</t>
  </si>
  <si>
    <t>F1802304</t>
  </si>
  <si>
    <t>PREHAUT STOCK CRAS</t>
  </si>
  <si>
    <t>F1801329</t>
  </si>
  <si>
    <t>SACCOUCHE &amp; CD</t>
  </si>
  <si>
    <t xml:space="preserve">F1800982 </t>
  </si>
  <si>
    <t>L30404</t>
  </si>
  <si>
    <t>F1802334</t>
  </si>
  <si>
    <t xml:space="preserve">ASSU INC2018 </t>
  </si>
  <si>
    <t xml:space="preserve">AV SUR T   </t>
  </si>
  <si>
    <t xml:space="preserve">TR01255   </t>
  </si>
  <si>
    <t>TR01256</t>
  </si>
  <si>
    <t>TR01257</t>
  </si>
  <si>
    <t xml:space="preserve">TR01258 </t>
  </si>
  <si>
    <t xml:space="preserve">TR01259   </t>
  </si>
  <si>
    <t>TR01260</t>
  </si>
  <si>
    <t>TR01267</t>
  </si>
  <si>
    <t xml:space="preserve">TR01265   </t>
  </si>
  <si>
    <t>TR01266</t>
  </si>
  <si>
    <t>TR01264</t>
  </si>
  <si>
    <t>TR01263</t>
  </si>
  <si>
    <t xml:space="preserve">TR01262 </t>
  </si>
  <si>
    <t>F1802360</t>
  </si>
  <si>
    <t>F1802361</t>
  </si>
  <si>
    <t>ALI.CIRCUITeau/gaz</t>
  </si>
  <si>
    <t>F1802146</t>
  </si>
  <si>
    <t>F1802147</t>
  </si>
  <si>
    <t>F1802148</t>
  </si>
  <si>
    <t>F1802149</t>
  </si>
  <si>
    <t>F1802150</t>
  </si>
  <si>
    <t>F1802151</t>
  </si>
  <si>
    <t>F1802152</t>
  </si>
  <si>
    <t>F1802153</t>
  </si>
  <si>
    <t>F1802154</t>
  </si>
  <si>
    <t>F1802155</t>
  </si>
  <si>
    <t>F1802156</t>
  </si>
  <si>
    <t>F1802157</t>
  </si>
  <si>
    <t>F1802158</t>
  </si>
  <si>
    <t>F1802159</t>
  </si>
  <si>
    <t>F1802160</t>
  </si>
  <si>
    <t>F1802161</t>
  </si>
  <si>
    <t>F1802162</t>
  </si>
  <si>
    <t>TRANSP.PAR COMION</t>
  </si>
  <si>
    <t>5012500304</t>
  </si>
  <si>
    <t>5013500717</t>
  </si>
  <si>
    <t>5013500813</t>
  </si>
  <si>
    <t>5013500814</t>
  </si>
  <si>
    <t>5014500646</t>
  </si>
  <si>
    <t>5014500883</t>
  </si>
  <si>
    <t>5014501123</t>
  </si>
  <si>
    <t>5012500518</t>
  </si>
  <si>
    <t>5013500722</t>
  </si>
  <si>
    <t>5014500264</t>
  </si>
  <si>
    <t>5014500613</t>
  </si>
  <si>
    <t>5014500847</t>
  </si>
  <si>
    <t>5014500888</t>
  </si>
  <si>
    <t>5014501242</t>
  </si>
  <si>
    <t>F1800851</t>
  </si>
  <si>
    <t>F1800499</t>
  </si>
  <si>
    <t xml:space="preserve">F1800876 </t>
  </si>
  <si>
    <t xml:space="preserve">TR01396    </t>
  </si>
  <si>
    <t xml:space="preserve">F1801822 </t>
  </si>
  <si>
    <t>FOURNISSEURS ACHATS</t>
  </si>
  <si>
    <t>FONDERIE EL HNAYA</t>
  </si>
  <si>
    <t>AIR LIQUIDE TUNISIE</t>
  </si>
  <si>
    <t>GENERAL INCENDIE</t>
  </si>
  <si>
    <t>AFRICA INDUSTRIE</t>
  </si>
  <si>
    <t>DISCOVRY INFORMATIQUE</t>
  </si>
  <si>
    <t>TUNISIE TELECOM   ( FIXE )</t>
  </si>
  <si>
    <t>Maître  Nabil dabboussi</t>
  </si>
  <si>
    <t>R.FINANCE MEGRINE</t>
  </si>
  <si>
    <t>STE MAHDI TRANSPORT</t>
  </si>
  <si>
    <t>GROUPMENT MEDECIN DE TRAVAIL</t>
  </si>
  <si>
    <t>SOCIETE BEN ALIA FRERES</t>
  </si>
  <si>
    <t>LOUKIL VEHICULES INDUSTRIELS</t>
  </si>
  <si>
    <t>IMEC INTERNATIONAL</t>
  </si>
  <si>
    <t>AST (AVENIR SERVICE TRANSPOR</t>
  </si>
  <si>
    <t>EQUIPEMENT MODERNE</t>
  </si>
  <si>
    <t>SOCIETE REVOLON</t>
  </si>
  <si>
    <t>SFAXIEN INDUSTRI.AUTOMOBILE</t>
  </si>
  <si>
    <t>H.P. AUTOMATISME</t>
  </si>
  <si>
    <t>ETS NAJAR ABDESSALEM</t>
  </si>
  <si>
    <t>STE TOP ETANCHEITE</t>
  </si>
  <si>
    <t>STE REGUIGUI PNEUMATIQUE</t>
  </si>
  <si>
    <t>STE MOHSEN GUEDRI</t>
  </si>
  <si>
    <t>TEI - TUNISIE ELECTRICITE</t>
  </si>
  <si>
    <t>ABDELBASSET ABDALLAH</t>
  </si>
  <si>
    <t>Sté GARGOURI et Fils</t>
  </si>
  <si>
    <t>RESSORT BEN AISSA</t>
  </si>
  <si>
    <t>Ulysse Spare Parts</t>
  </si>
  <si>
    <t>MAISON DE LA BALANCE</t>
  </si>
  <si>
    <t xml:space="preserve">F1801127 </t>
  </si>
  <si>
    <t xml:space="preserve">F1802181 </t>
  </si>
  <si>
    <t>F1802343</t>
  </si>
  <si>
    <t xml:space="preserve">ROULEMENT  </t>
  </si>
  <si>
    <t>F1802372</t>
  </si>
  <si>
    <t>SOCIETE SFAX COLLECTE</t>
  </si>
  <si>
    <t>STE VALDEQ</t>
  </si>
  <si>
    <t>L10200</t>
  </si>
  <si>
    <t>ATIK MOHAMED</t>
  </si>
  <si>
    <t>L10201</t>
  </si>
  <si>
    <t>ACTD</t>
  </si>
  <si>
    <t>MEDWAYS Internatioal</t>
  </si>
  <si>
    <t>S1900362</t>
  </si>
  <si>
    <t xml:space="preserve">S1900343  </t>
  </si>
  <si>
    <t>MECONDOR1</t>
  </si>
  <si>
    <t xml:space="preserve">TR01531 </t>
  </si>
  <si>
    <t>S1900069</t>
  </si>
  <si>
    <t>S1900634</t>
  </si>
  <si>
    <t>MAINTENANCE XRT</t>
  </si>
  <si>
    <t>L50602</t>
  </si>
  <si>
    <t>MTL</t>
  </si>
  <si>
    <t>S1900687</t>
  </si>
  <si>
    <t>ANALYSE</t>
  </si>
  <si>
    <t xml:space="preserve">TR01630  </t>
  </si>
  <si>
    <t>TR01629</t>
  </si>
  <si>
    <t>TR01628</t>
  </si>
  <si>
    <t>TR01550</t>
  </si>
  <si>
    <t>S1900780</t>
  </si>
  <si>
    <t>L30444</t>
  </si>
  <si>
    <t>L50935</t>
  </si>
  <si>
    <t>ABDKARIM BOUDHAOUIA</t>
  </si>
  <si>
    <t>L50936</t>
  </si>
  <si>
    <t>AQUA PARTNERS</t>
  </si>
  <si>
    <t>S1901085</t>
  </si>
  <si>
    <t>S1901086</t>
  </si>
  <si>
    <t>S1901088</t>
  </si>
  <si>
    <t>S1901089</t>
  </si>
  <si>
    <t>sous trai PLAQUE+-</t>
  </si>
  <si>
    <t>S1901121</t>
  </si>
  <si>
    <t>S1901122</t>
  </si>
  <si>
    <t xml:space="preserve">DIVER TRAVEAUX </t>
  </si>
  <si>
    <t>S1901091</t>
  </si>
  <si>
    <t>S1901092</t>
  </si>
  <si>
    <t>S1901093</t>
  </si>
  <si>
    <t>L30449</t>
  </si>
  <si>
    <t>GLOBAL Design Plus</t>
  </si>
  <si>
    <t>L50939</t>
  </si>
  <si>
    <t>UNIVERSEL TRANSFORMATEURS</t>
  </si>
  <si>
    <t>L60512</t>
  </si>
  <si>
    <t>STI-RELEC</t>
  </si>
  <si>
    <t>S1901342</t>
  </si>
  <si>
    <t xml:space="preserve">PRIME/RC/DCA 0719 </t>
  </si>
  <si>
    <t>S1901330</t>
  </si>
  <si>
    <t>SOCIETE TUNISO UKRAINE  TUNO</t>
  </si>
  <si>
    <t>ok polystyrène</t>
  </si>
  <si>
    <t>SOCIETE EL KOUKI</t>
  </si>
  <si>
    <t>LAB EQUIPEMENT</t>
  </si>
  <si>
    <t>L30451</t>
  </si>
  <si>
    <t>RFT</t>
  </si>
  <si>
    <t>EMPS</t>
  </si>
  <si>
    <t>PROSID</t>
  </si>
  <si>
    <t>STIRELEC COMMERCE</t>
  </si>
  <si>
    <t>TUNISIE VEHICULES INDUSTRIEL</t>
  </si>
  <si>
    <t>LIN</t>
  </si>
  <si>
    <t>L60381</t>
  </si>
  <si>
    <t>BYMS</t>
  </si>
  <si>
    <t>EQUIPEMENT MODERNE HARDWARE</t>
  </si>
  <si>
    <t>EEI</t>
  </si>
  <si>
    <t>UNIVERS AUTOMATISME</t>
  </si>
  <si>
    <t>COMPTOIR HAMMAMI</t>
  </si>
  <si>
    <t>STE ACHREF SERVICES</t>
  </si>
  <si>
    <t>TUNISIE COAL</t>
  </si>
  <si>
    <t>TECHNO FILM</t>
  </si>
  <si>
    <t>LES GRANDS ATELIERS DU NORD</t>
  </si>
  <si>
    <t>NAWFIL HAMZI</t>
  </si>
  <si>
    <t>L50938</t>
  </si>
  <si>
    <t>FERCAM</t>
  </si>
  <si>
    <t>L60414</t>
  </si>
  <si>
    <t>AMAL ELECTRIC</t>
  </si>
  <si>
    <t>S.E.M.R</t>
  </si>
  <si>
    <t>GreenLab</t>
  </si>
  <si>
    <t>L30396</t>
  </si>
  <si>
    <t>ALPHA TRADING</t>
  </si>
  <si>
    <t>SODISERV</t>
  </si>
  <si>
    <t>STE HECOMED</t>
  </si>
  <si>
    <t>MPE INDUSTRIAL</t>
  </si>
  <si>
    <t>L50195</t>
  </si>
  <si>
    <t>TUNISIE AUTOROUTES</t>
  </si>
  <si>
    <t>REBOBINAGE SAMIR BELGACEM</t>
  </si>
  <si>
    <t>MAGHREB SOLUTIONS</t>
  </si>
  <si>
    <t>L50755</t>
  </si>
  <si>
    <t>TUNISHIP</t>
  </si>
  <si>
    <t>L50763</t>
  </si>
  <si>
    <t>REBOBNIAGE SAMIR BELGACEM</t>
  </si>
  <si>
    <t>CRA2E</t>
  </si>
  <si>
    <t>F4T</t>
  </si>
  <si>
    <t>L60116</t>
  </si>
  <si>
    <t>LA MAISON DU CAOUTCHOU</t>
  </si>
  <si>
    <t>L60145</t>
  </si>
  <si>
    <t>COTTASC</t>
  </si>
  <si>
    <t>L60260</t>
  </si>
  <si>
    <t>BIOPharm Industrie</t>
  </si>
  <si>
    <t>STAR EQUIPEMENT</t>
  </si>
  <si>
    <t>SPZ</t>
  </si>
  <si>
    <t>TECHNOPREST</t>
  </si>
  <si>
    <t>PDR INDUSTRIE</t>
  </si>
  <si>
    <t xml:space="preserve">SIA INDUSTIA  </t>
  </si>
  <si>
    <t xml:space="preserve">S1901694  </t>
  </si>
  <si>
    <t>L30454</t>
  </si>
  <si>
    <t>ATUPAL</t>
  </si>
  <si>
    <t>SIA INDUST</t>
  </si>
  <si>
    <t>S1901757</t>
  </si>
  <si>
    <t xml:space="preserve">S1901765 </t>
  </si>
  <si>
    <t>GS1 TUNISIA</t>
  </si>
  <si>
    <t>S1901867</t>
  </si>
  <si>
    <t>SIA</t>
  </si>
  <si>
    <t>2 BATTERIE INDISTU</t>
  </si>
  <si>
    <t xml:space="preserve">S1902207 </t>
  </si>
  <si>
    <t>L60517</t>
  </si>
  <si>
    <t>SAJA PURE</t>
  </si>
  <si>
    <t>S1902406</t>
  </si>
  <si>
    <t>S1902266</t>
  </si>
  <si>
    <t>S1902193</t>
  </si>
  <si>
    <t>S1902477</t>
  </si>
  <si>
    <t>S1902627</t>
  </si>
  <si>
    <t>S1902631</t>
  </si>
  <si>
    <t>OXYDE+GAINE</t>
  </si>
  <si>
    <t>S1902654</t>
  </si>
  <si>
    <t xml:space="preserve">S1902636 </t>
  </si>
  <si>
    <t>S1902647</t>
  </si>
  <si>
    <t>S1902664</t>
  </si>
  <si>
    <t>EQUILIBRAGE</t>
  </si>
  <si>
    <t>S1902666</t>
  </si>
  <si>
    <t>S1902667</t>
  </si>
  <si>
    <t>S1902683</t>
  </si>
  <si>
    <t>S1902684</t>
  </si>
  <si>
    <t>S1902685</t>
  </si>
  <si>
    <t>S1902687</t>
  </si>
  <si>
    <t>S1902688</t>
  </si>
  <si>
    <t>S1902689</t>
  </si>
  <si>
    <t>S1902690</t>
  </si>
  <si>
    <t>S1902691</t>
  </si>
  <si>
    <t>S1902692</t>
  </si>
  <si>
    <t>S1902777</t>
  </si>
  <si>
    <t>S1902780</t>
  </si>
  <si>
    <t>DIFF DE REGLEMENT</t>
  </si>
  <si>
    <t>S1902782</t>
  </si>
  <si>
    <t>CTN°01/22/23657</t>
  </si>
  <si>
    <t>S1902787</t>
  </si>
  <si>
    <t xml:space="preserve">FRAIS 12/19 </t>
  </si>
  <si>
    <t>AP</t>
  </si>
  <si>
    <t>S1902885</t>
  </si>
  <si>
    <t>S1902898</t>
  </si>
  <si>
    <t>S1902794</t>
  </si>
  <si>
    <t>L10180</t>
  </si>
  <si>
    <t>EXCEL PLAST</t>
  </si>
  <si>
    <t>L20084</t>
  </si>
  <si>
    <t>Sté HW Confection</t>
  </si>
  <si>
    <t>L30240</t>
  </si>
  <si>
    <t>STE MOKHTAR SLAMA</t>
  </si>
  <si>
    <t>L30459</t>
  </si>
  <si>
    <t>L50269</t>
  </si>
  <si>
    <t>TECMAN</t>
  </si>
  <si>
    <t>L50364</t>
  </si>
  <si>
    <t>T.T.N</t>
  </si>
  <si>
    <t>L50706</t>
  </si>
  <si>
    <t>EXPRESS TRANSIT</t>
  </si>
  <si>
    <t>L50813</t>
  </si>
  <si>
    <t>STAR CONTAINER TUNISIE</t>
  </si>
  <si>
    <t>L60118</t>
  </si>
  <si>
    <t>L60122</t>
  </si>
  <si>
    <t>Electro Diesel Tunisie</t>
  </si>
  <si>
    <t>L60258</t>
  </si>
  <si>
    <t>LA BROSSE</t>
  </si>
  <si>
    <t>L60516</t>
  </si>
  <si>
    <t>STIVI INDUSTRIES</t>
  </si>
  <si>
    <t>A0200475</t>
  </si>
  <si>
    <t>A0200016</t>
  </si>
  <si>
    <t>S1902646</t>
  </si>
  <si>
    <t>L20082</t>
  </si>
  <si>
    <t>VI00304</t>
  </si>
  <si>
    <t>A0200664</t>
  </si>
  <si>
    <t>A0200774</t>
  </si>
  <si>
    <t>FRAIS SURVEILLANCE</t>
  </si>
  <si>
    <t>E10001</t>
  </si>
  <si>
    <t>A C C U M A</t>
  </si>
  <si>
    <t>E10005</t>
  </si>
  <si>
    <t>DARAMIC SAS</t>
  </si>
  <si>
    <t>E10032</t>
  </si>
  <si>
    <t>AKÜMSAN</t>
  </si>
  <si>
    <t>E80016</t>
  </si>
  <si>
    <t>JIANGSU DONGSHUN NEW TECH</t>
  </si>
  <si>
    <t>E10052</t>
  </si>
  <si>
    <t>METACONCEPT</t>
  </si>
  <si>
    <t>E10077</t>
  </si>
  <si>
    <t>HEMPE</t>
  </si>
  <si>
    <t>E30002</t>
  </si>
  <si>
    <t>MED ENERGY BATTERY</t>
  </si>
  <si>
    <t>E60031</t>
  </si>
  <si>
    <t>Nour Akkumulatoren GmbH</t>
  </si>
  <si>
    <t>E80018</t>
  </si>
  <si>
    <t>S1902771</t>
  </si>
  <si>
    <t>B0002527</t>
  </si>
  <si>
    <t>N0000832</t>
  </si>
  <si>
    <t>A0000047</t>
  </si>
  <si>
    <t>A0000117</t>
  </si>
  <si>
    <t>A0001575</t>
  </si>
  <si>
    <t>G0000631</t>
  </si>
  <si>
    <t>G0000609</t>
  </si>
  <si>
    <t>L0000680</t>
  </si>
  <si>
    <t>E0001097</t>
  </si>
  <si>
    <t xml:space="preserve">F1800219  </t>
  </si>
  <si>
    <t xml:space="preserve">SOVEMA1 </t>
  </si>
  <si>
    <t xml:space="preserve">S1900518  </t>
  </si>
  <si>
    <t>S1902728</t>
  </si>
  <si>
    <t>FACT MACH PUNCHING</t>
  </si>
  <si>
    <t>E10078</t>
  </si>
  <si>
    <t>CT N°0111852</t>
  </si>
  <si>
    <t>A0200770</t>
  </si>
  <si>
    <t>A0201011</t>
  </si>
  <si>
    <t>A0201012</t>
  </si>
  <si>
    <t>GANT+LUNETTE</t>
  </si>
  <si>
    <t>A0201121</t>
  </si>
  <si>
    <t>CH.BLLE.OXYGENE</t>
  </si>
  <si>
    <t>MICROPOROUS GmbH</t>
  </si>
  <si>
    <t>E20013</t>
  </si>
  <si>
    <t>ELINOIL HELLENIC PETROLEUM</t>
  </si>
  <si>
    <t>A0201293</t>
  </si>
  <si>
    <t>Solde</t>
  </si>
  <si>
    <t>NomFRS</t>
  </si>
  <si>
    <t>A0201522</t>
  </si>
  <si>
    <t>Total Balance</t>
  </si>
  <si>
    <t>ACCUMA10</t>
  </si>
  <si>
    <t>BATTERIE USAGE</t>
  </si>
  <si>
    <t>A0201778</t>
  </si>
  <si>
    <t xml:space="preserve">REBOBINAGE MOT  </t>
  </si>
  <si>
    <t>E10083</t>
  </si>
  <si>
    <t>L60549</t>
  </si>
  <si>
    <t>PLOMB Pi Industrielle</t>
  </si>
  <si>
    <t xml:space="preserve">A0201820 </t>
  </si>
  <si>
    <t>A0201968</t>
  </si>
  <si>
    <t>L60553</t>
  </si>
  <si>
    <t>STG</t>
  </si>
  <si>
    <t>A0202091</t>
  </si>
  <si>
    <t>A0202086</t>
  </si>
  <si>
    <t>L10205</t>
  </si>
  <si>
    <t>RAJHI ASSAD</t>
  </si>
  <si>
    <t>L60555</t>
  </si>
  <si>
    <t>DEVELOPPEMENT TECHNIQUE</t>
  </si>
  <si>
    <t>METACONCEPT4</t>
  </si>
  <si>
    <t>ACCUMA17</t>
  </si>
  <si>
    <t>A0202338</t>
  </si>
  <si>
    <t>SAVON+JAV+OMO+CHOC</t>
  </si>
  <si>
    <t>L60556</t>
  </si>
  <si>
    <t>SOCIETE NOUR</t>
  </si>
  <si>
    <t>E80039</t>
  </si>
  <si>
    <t>L30468</t>
  </si>
  <si>
    <t>THAMER CREATIVITY</t>
  </si>
  <si>
    <t>HABIBA BEL HAJ SGHAIER</t>
  </si>
  <si>
    <t>ELINOIL1</t>
  </si>
  <si>
    <t>A0202428</t>
  </si>
  <si>
    <t>A0202580</t>
  </si>
  <si>
    <t>ELINOIL5</t>
  </si>
  <si>
    <t>ACCUMA</t>
  </si>
  <si>
    <t>elinoil3</t>
  </si>
  <si>
    <t>A0202429</t>
  </si>
  <si>
    <t>A0202430</t>
  </si>
  <si>
    <t>A0202435</t>
  </si>
  <si>
    <t>A0202436</t>
  </si>
  <si>
    <t>A0202480</t>
  </si>
  <si>
    <t>A0202634</t>
  </si>
  <si>
    <t>TAXE/ASS INC20</t>
  </si>
  <si>
    <t>ACCUMA19</t>
  </si>
  <si>
    <t>ACCUMA20</t>
  </si>
  <si>
    <t xml:space="preserve">A0202653 </t>
  </si>
  <si>
    <t>L60552</t>
  </si>
  <si>
    <t>STE EQUIPEMENT GENERAL ABID</t>
  </si>
  <si>
    <t xml:space="preserve">A0202660 </t>
  </si>
  <si>
    <t>REMB CHQ 288</t>
  </si>
  <si>
    <t>A0202710</t>
  </si>
  <si>
    <t>TR02298</t>
  </si>
  <si>
    <t>TR02299</t>
  </si>
  <si>
    <t>TR02300</t>
  </si>
  <si>
    <t>TR02297</t>
  </si>
  <si>
    <t>A0202754</t>
  </si>
  <si>
    <t>A0202743</t>
  </si>
  <si>
    <t>SORFIN</t>
  </si>
  <si>
    <t>A0202821</t>
  </si>
  <si>
    <t>A0202822</t>
  </si>
  <si>
    <t>A0202846</t>
  </si>
  <si>
    <t xml:space="preserve">A0202805 </t>
  </si>
  <si>
    <t>Total E10001</t>
  </si>
  <si>
    <t>Total E10077</t>
  </si>
  <si>
    <t>Total E30002</t>
  </si>
  <si>
    <t>Total E60031</t>
  </si>
  <si>
    <t>Total E80016</t>
  </si>
  <si>
    <t>Total E80018</t>
  </si>
  <si>
    <t>Total L04375</t>
  </si>
  <si>
    <t>Total L10003</t>
  </si>
  <si>
    <t>Total L10015</t>
  </si>
  <si>
    <t>Total L10106</t>
  </si>
  <si>
    <t>Total L10138</t>
  </si>
  <si>
    <t>Total L10171</t>
  </si>
  <si>
    <t>Total L10186</t>
  </si>
  <si>
    <t>Total L10191</t>
  </si>
  <si>
    <t>Total L10192</t>
  </si>
  <si>
    <t>Total L10198</t>
  </si>
  <si>
    <t>Total L10199</t>
  </si>
  <si>
    <t>Total L10200</t>
  </si>
  <si>
    <t>Total L20009</t>
  </si>
  <si>
    <t>Total L20044</t>
  </si>
  <si>
    <t>Total L20047</t>
  </si>
  <si>
    <t>Total L20071</t>
  </si>
  <si>
    <t>Total L30059</t>
  </si>
  <si>
    <t>Total L30272</t>
  </si>
  <si>
    <t>Total L30288</t>
  </si>
  <si>
    <t>Total L30359</t>
  </si>
  <si>
    <t>Total L30396</t>
  </si>
  <si>
    <t>Total L30404</t>
  </si>
  <si>
    <t>Total L30449</t>
  </si>
  <si>
    <t>Total L50017</t>
  </si>
  <si>
    <t>Total L50019</t>
  </si>
  <si>
    <t>Total L50045</t>
  </si>
  <si>
    <t>Total L50070</t>
  </si>
  <si>
    <t>Total L50102</t>
  </si>
  <si>
    <t>Total L50240</t>
  </si>
  <si>
    <t>Total L50280</t>
  </si>
  <si>
    <t>Total L50284</t>
  </si>
  <si>
    <t>Total L50335</t>
  </si>
  <si>
    <t>Total L50438</t>
  </si>
  <si>
    <t>Total l50442</t>
  </si>
  <si>
    <t>Total L50522</t>
  </si>
  <si>
    <t>Total L50541</t>
  </si>
  <si>
    <t>Total L50588</t>
  </si>
  <si>
    <t>Total L50607</t>
  </si>
  <si>
    <t>Total L50612</t>
  </si>
  <si>
    <t>Total L50694</t>
  </si>
  <si>
    <t>Total L50751</t>
  </si>
  <si>
    <t>Total L50759</t>
  </si>
  <si>
    <t>Total L50880</t>
  </si>
  <si>
    <t>Total L50886</t>
  </si>
  <si>
    <t>Total L50930</t>
  </si>
  <si>
    <t>Total L50935</t>
  </si>
  <si>
    <t>Total L60006</t>
  </si>
  <si>
    <t>Total L60025</t>
  </si>
  <si>
    <t>Total L60033</t>
  </si>
  <si>
    <t>Total L60053</t>
  </si>
  <si>
    <t>Total L60071</t>
  </si>
  <si>
    <t>Total L60078</t>
  </si>
  <si>
    <t>Total L60085</t>
  </si>
  <si>
    <t>Total L60123</t>
  </si>
  <si>
    <t>Total L60126</t>
  </si>
  <si>
    <t>Total L60129</t>
  </si>
  <si>
    <t>Total L60153</t>
  </si>
  <si>
    <t>Total L60160</t>
  </si>
  <si>
    <t>Total L60179</t>
  </si>
  <si>
    <t>Total L60267</t>
  </si>
  <si>
    <t>Total L60300</t>
  </si>
  <si>
    <t>Total L60316</t>
  </si>
  <si>
    <t>Total L60325</t>
  </si>
  <si>
    <t>Total L60403</t>
  </si>
  <si>
    <t>Total L60414</t>
  </si>
  <si>
    <t>Total L60423</t>
  </si>
  <si>
    <t>Total L60447</t>
  </si>
  <si>
    <t>Total L60458</t>
  </si>
  <si>
    <t>Total L60473</t>
  </si>
  <si>
    <t>Total L60502</t>
  </si>
  <si>
    <t>Total L60517</t>
  </si>
  <si>
    <t>Total L80047</t>
  </si>
  <si>
    <t>Total L80052</t>
  </si>
  <si>
    <t>Total L80081</t>
  </si>
  <si>
    <t>Total L80121</t>
  </si>
  <si>
    <t>Total L80166</t>
  </si>
  <si>
    <t>Étiquettes de lignes</t>
  </si>
  <si>
    <t>Solde Justif</t>
  </si>
  <si>
    <t>Bal Aux</t>
  </si>
  <si>
    <t>Frs</t>
  </si>
  <si>
    <t>DateEffet</t>
  </si>
  <si>
    <t>RefPiece</t>
  </si>
  <si>
    <t>Provision 2019</t>
  </si>
  <si>
    <t>S1901831</t>
  </si>
  <si>
    <t>S1902226</t>
  </si>
  <si>
    <t>S1902232</t>
  </si>
  <si>
    <t>S1902238</t>
  </si>
  <si>
    <t>S1902261</t>
  </si>
  <si>
    <t>S1902436</t>
  </si>
  <si>
    <t>S1902549</t>
  </si>
  <si>
    <t xml:space="preserve">S1902446   </t>
  </si>
  <si>
    <t>S1902394</t>
  </si>
  <si>
    <t>S1902672</t>
  </si>
  <si>
    <t>S1902668</t>
  </si>
  <si>
    <t>Gain de change</t>
  </si>
  <si>
    <t xml:space="preserve">DARAMIC5  </t>
  </si>
  <si>
    <t>S1902222</t>
  </si>
  <si>
    <t>Total E10005</t>
  </si>
  <si>
    <t>AKUMSAN4</t>
  </si>
  <si>
    <t>B0002264</t>
  </si>
  <si>
    <t>réglé avec la facture de 8602,34 eur stb eur</t>
  </si>
  <si>
    <t>S1902216</t>
  </si>
  <si>
    <t>Perte de change</t>
  </si>
  <si>
    <t>Total E10032</t>
  </si>
  <si>
    <t>E10043</t>
  </si>
  <si>
    <t>AGIC Industrie s.a.</t>
  </si>
  <si>
    <t>AGIC 2</t>
  </si>
  <si>
    <t>B0001596</t>
  </si>
  <si>
    <t>Total E10043</t>
  </si>
  <si>
    <t>E10046</t>
  </si>
  <si>
    <t>METALLIANCE LLP</t>
  </si>
  <si>
    <t>METALLIANCE1</t>
  </si>
  <si>
    <t>B0000359</t>
  </si>
  <si>
    <t>VR DU 10/3/15</t>
  </si>
  <si>
    <t>5252151006</t>
  </si>
  <si>
    <t>Total E10046</t>
  </si>
  <si>
    <t>clt frs</t>
  </si>
  <si>
    <t xml:space="preserve">S1902676 </t>
  </si>
  <si>
    <t>SOVEMA2</t>
  </si>
  <si>
    <t>S1902504</t>
  </si>
  <si>
    <t>5012500645</t>
  </si>
  <si>
    <t>5012500758</t>
  </si>
  <si>
    <t>VO B1700103</t>
  </si>
  <si>
    <t>305</t>
  </si>
  <si>
    <t>383</t>
  </si>
  <si>
    <t>637</t>
  </si>
  <si>
    <t xml:space="preserve">DEP 26/03    </t>
  </si>
  <si>
    <t>118010034</t>
  </si>
  <si>
    <t>1717</t>
  </si>
  <si>
    <t>5618560476</t>
  </si>
  <si>
    <t>2064</t>
  </si>
  <si>
    <t>5618560731</t>
  </si>
  <si>
    <t>1829</t>
  </si>
  <si>
    <t>5618560696</t>
  </si>
  <si>
    <t>2370</t>
  </si>
  <si>
    <t>5618560846</t>
  </si>
  <si>
    <t>2504</t>
  </si>
  <si>
    <t>5618561007</t>
  </si>
  <si>
    <t>2551</t>
  </si>
  <si>
    <t>5618561030</t>
  </si>
  <si>
    <t>2580</t>
  </si>
  <si>
    <t>5618561227</t>
  </si>
  <si>
    <t>3007</t>
  </si>
  <si>
    <t>5618561298</t>
  </si>
  <si>
    <t>3143</t>
  </si>
  <si>
    <t>5619560321</t>
  </si>
  <si>
    <t>3667</t>
  </si>
  <si>
    <t>5619560621</t>
  </si>
  <si>
    <t>4009</t>
  </si>
  <si>
    <t>5619560876</t>
  </si>
  <si>
    <t>4267</t>
  </si>
  <si>
    <t>5619561193</t>
  </si>
  <si>
    <t>REP VOITURE</t>
  </si>
  <si>
    <t>S1902291</t>
  </si>
  <si>
    <t>réglé en 2020</t>
  </si>
  <si>
    <t>4391</t>
  </si>
  <si>
    <t>5619561302</t>
  </si>
  <si>
    <t>4490</t>
  </si>
  <si>
    <t>5619561389</t>
  </si>
  <si>
    <t>CHANGEMENT COUPEL</t>
  </si>
  <si>
    <t>S1902584</t>
  </si>
  <si>
    <t>S1902597</t>
  </si>
  <si>
    <t>BRIQUE</t>
  </si>
  <si>
    <t xml:space="preserve">S1902715 </t>
  </si>
  <si>
    <t>CAISSE DEP31/12</t>
  </si>
  <si>
    <t xml:space="preserve">S1902791 </t>
  </si>
  <si>
    <t>S1902330</t>
  </si>
  <si>
    <t>S1902331</t>
  </si>
  <si>
    <t>S1902403</t>
  </si>
  <si>
    <t>S1902650</t>
  </si>
  <si>
    <t>POINCON DE MARQUAG</t>
  </si>
  <si>
    <t>S1902511</t>
  </si>
  <si>
    <t>F1801821</t>
  </si>
  <si>
    <t>8271</t>
  </si>
  <si>
    <t>5018500008</t>
  </si>
  <si>
    <t>3210</t>
  </si>
  <si>
    <t>5619560166</t>
  </si>
  <si>
    <t>3920</t>
  </si>
  <si>
    <t>5619560841</t>
  </si>
  <si>
    <t xml:space="preserve">B1702271 </t>
  </si>
  <si>
    <t xml:space="preserve">F1802033 </t>
  </si>
  <si>
    <t>DIVERS ACHATS STA</t>
  </si>
  <si>
    <t>F1802043</t>
  </si>
  <si>
    <t>TR01489</t>
  </si>
  <si>
    <t>5618566261</t>
  </si>
  <si>
    <t>TR01490</t>
  </si>
  <si>
    <t>5618566262</t>
  </si>
  <si>
    <t>8270</t>
  </si>
  <si>
    <t>5018500007</t>
  </si>
  <si>
    <t>SOUTRAITANCE</t>
  </si>
  <si>
    <t>F1802394</t>
  </si>
  <si>
    <t>F1802300</t>
  </si>
  <si>
    <t xml:space="preserve">F1802299     </t>
  </si>
  <si>
    <t xml:space="preserve">CHARGE FINITION </t>
  </si>
  <si>
    <t>F1802301</t>
  </si>
  <si>
    <t>3209</t>
  </si>
  <si>
    <t>5619560165</t>
  </si>
  <si>
    <t xml:space="preserve">S1900334  </t>
  </si>
  <si>
    <t>S1900335</t>
  </si>
  <si>
    <t>S1900337</t>
  </si>
  <si>
    <t>S1900336</t>
  </si>
  <si>
    <t>S1900531</t>
  </si>
  <si>
    <t>8272</t>
  </si>
  <si>
    <t>5019500001</t>
  </si>
  <si>
    <t>S1900532</t>
  </si>
  <si>
    <t>3408</t>
  </si>
  <si>
    <t>5619560324</t>
  </si>
  <si>
    <t>3409</t>
  </si>
  <si>
    <t>5619560353</t>
  </si>
  <si>
    <t>S1900739</t>
  </si>
  <si>
    <t>DECHET PLAQUES</t>
  </si>
  <si>
    <t>S1900951</t>
  </si>
  <si>
    <t>3627</t>
  </si>
  <si>
    <t>5619560559</t>
  </si>
  <si>
    <t>S1900998</t>
  </si>
  <si>
    <t>3633</t>
  </si>
  <si>
    <t>5619560602</t>
  </si>
  <si>
    <t>3764</t>
  </si>
  <si>
    <t>5619560695</t>
  </si>
  <si>
    <t>3876</t>
  </si>
  <si>
    <t>5619560782</t>
  </si>
  <si>
    <t>DECHETS PLAQUES</t>
  </si>
  <si>
    <t>S1901455</t>
  </si>
  <si>
    <t>S1901458</t>
  </si>
  <si>
    <t>S1901625</t>
  </si>
  <si>
    <t>S1901623</t>
  </si>
  <si>
    <t>S1901624</t>
  </si>
  <si>
    <t xml:space="preserve">S1901621 </t>
  </si>
  <si>
    <t>S1901622</t>
  </si>
  <si>
    <t>S1901738</t>
  </si>
  <si>
    <t>S1901740</t>
  </si>
  <si>
    <t>S1901739</t>
  </si>
  <si>
    <t>4222</t>
  </si>
  <si>
    <t>5619561108</t>
  </si>
  <si>
    <t>S1901875</t>
  </si>
  <si>
    <t>S1901876</t>
  </si>
  <si>
    <t>S1901878</t>
  </si>
  <si>
    <t>S1901877</t>
  </si>
  <si>
    <t>S1901874</t>
  </si>
  <si>
    <t>ACIDE SULFURIQ</t>
  </si>
  <si>
    <t>S1902288</t>
  </si>
  <si>
    <t>S1902287</t>
  </si>
  <si>
    <t>S1902282</t>
  </si>
  <si>
    <t>S1902283</t>
  </si>
  <si>
    <t>S1902285</t>
  </si>
  <si>
    <t>S1902280</t>
  </si>
  <si>
    <t>S1902281</t>
  </si>
  <si>
    <t>S1902286</t>
  </si>
  <si>
    <t>S1902284</t>
  </si>
  <si>
    <t>S1902361</t>
  </si>
  <si>
    <t>S1902343</t>
  </si>
  <si>
    <t>S1902348</t>
  </si>
  <si>
    <t>S1902344</t>
  </si>
  <si>
    <t>SOUS traitance</t>
  </si>
  <si>
    <t>S1902350</t>
  </si>
  <si>
    <t>S1902346</t>
  </si>
  <si>
    <t>S1902347</t>
  </si>
  <si>
    <t>S1902369</t>
  </si>
  <si>
    <t>S1902345</t>
  </si>
  <si>
    <t>S1902349</t>
  </si>
  <si>
    <t>S1902630</t>
  </si>
  <si>
    <t>4476</t>
  </si>
  <si>
    <t>5619561351</t>
  </si>
  <si>
    <t>S1902629</t>
  </si>
  <si>
    <t xml:space="preserve">S1902628 </t>
  </si>
  <si>
    <t>4556</t>
  </si>
  <si>
    <t>5619561414</t>
  </si>
  <si>
    <t>S1902682</t>
  </si>
  <si>
    <t>S1902686</t>
  </si>
  <si>
    <t>PLOMB D'OEUVRE</t>
  </si>
  <si>
    <t xml:space="preserve">S1902790 </t>
  </si>
  <si>
    <t>4562</t>
  </si>
  <si>
    <t>5619561424</t>
  </si>
  <si>
    <t>S1902478</t>
  </si>
  <si>
    <t>S1902499</t>
  </si>
  <si>
    <t>3095</t>
  </si>
  <si>
    <t>5619560325</t>
  </si>
  <si>
    <t>prk cette difference</t>
  </si>
  <si>
    <t>4515</t>
  </si>
  <si>
    <t>5619561394</t>
  </si>
  <si>
    <t>4516</t>
  </si>
  <si>
    <t>5619561395</t>
  </si>
  <si>
    <t>S1902594</t>
  </si>
  <si>
    <t>S1902595</t>
  </si>
  <si>
    <t>S1902591</t>
  </si>
  <si>
    <t>S1902592</t>
  </si>
  <si>
    <t>S1902593</t>
  </si>
  <si>
    <t>achat de 8040 kg + 12980 kg + 10660 kg de plaques (seront facturées par VALDEQ) : réception de sotram et annulée en comptabilisée</t>
  </si>
  <si>
    <t>2496</t>
  </si>
  <si>
    <t>5618560971</t>
  </si>
  <si>
    <t>2847</t>
  </si>
  <si>
    <t>5618561171</t>
  </si>
  <si>
    <t>3056</t>
  </si>
  <si>
    <t>5619560029</t>
  </si>
  <si>
    <t>3747</t>
  </si>
  <si>
    <t>5619560675</t>
  </si>
  <si>
    <t>8283</t>
  </si>
  <si>
    <t>5019500011</t>
  </si>
  <si>
    <t>3866</t>
  </si>
  <si>
    <t>5619560780</t>
  </si>
  <si>
    <t>4424</t>
  </si>
  <si>
    <t>5619561320</t>
  </si>
  <si>
    <t>FILM ETIRABLE</t>
  </si>
  <si>
    <t>S1902607</t>
  </si>
  <si>
    <t>S1900413</t>
  </si>
  <si>
    <t>S1900373</t>
  </si>
  <si>
    <t>3139</t>
  </si>
  <si>
    <t>5619560255</t>
  </si>
  <si>
    <t>3044</t>
  </si>
  <si>
    <t>5619560250</t>
  </si>
  <si>
    <t>3071</t>
  </si>
  <si>
    <t>5619560251</t>
  </si>
  <si>
    <t>3072</t>
  </si>
  <si>
    <t>5619560252</t>
  </si>
  <si>
    <t>3112</t>
  </si>
  <si>
    <t>5619560253</t>
  </si>
  <si>
    <t>3113</t>
  </si>
  <si>
    <t>5619560254</t>
  </si>
  <si>
    <t>S1900372</t>
  </si>
  <si>
    <t>S1900412</t>
  </si>
  <si>
    <t>S1900371</t>
  </si>
  <si>
    <t>S1900369</t>
  </si>
  <si>
    <t>S1900370</t>
  </si>
  <si>
    <t>3284</t>
  </si>
  <si>
    <t>5619560247</t>
  </si>
  <si>
    <t>3285</t>
  </si>
  <si>
    <t>5619560280</t>
  </si>
  <si>
    <t>3417</t>
  </si>
  <si>
    <t>5619560348</t>
  </si>
  <si>
    <t>3483</t>
  </si>
  <si>
    <t>5619560424</t>
  </si>
  <si>
    <t>S1900821</t>
  </si>
  <si>
    <t>S1900820</t>
  </si>
  <si>
    <t>S1900822</t>
  </si>
  <si>
    <t>3535</t>
  </si>
  <si>
    <t>5619560478</t>
  </si>
  <si>
    <t>3536</t>
  </si>
  <si>
    <t>5619560479</t>
  </si>
  <si>
    <t>3617</t>
  </si>
  <si>
    <t>5619560556</t>
  </si>
  <si>
    <t>S1900984</t>
  </si>
  <si>
    <t>S1900983</t>
  </si>
  <si>
    <t>3660</t>
  </si>
  <si>
    <t>5619560622</t>
  </si>
  <si>
    <t>3659</t>
  </si>
  <si>
    <t>5619560623</t>
  </si>
  <si>
    <t>3707</t>
  </si>
  <si>
    <t>5619560642</t>
  </si>
  <si>
    <t>8281</t>
  </si>
  <si>
    <t>5019500010</t>
  </si>
  <si>
    <t>S1901256</t>
  </si>
  <si>
    <t>S1901257</t>
  </si>
  <si>
    <t>S1901255</t>
  </si>
  <si>
    <t>3708</t>
  </si>
  <si>
    <t>5619560703</t>
  </si>
  <si>
    <t>3786</t>
  </si>
  <si>
    <t>5619560704</t>
  </si>
  <si>
    <t>3787</t>
  </si>
  <si>
    <t>5619560705</t>
  </si>
  <si>
    <t>3827</t>
  </si>
  <si>
    <t>5619560736</t>
  </si>
  <si>
    <t>3828</t>
  </si>
  <si>
    <t>5619560737</t>
  </si>
  <si>
    <t>3849</t>
  </si>
  <si>
    <t>5619560738</t>
  </si>
  <si>
    <t>3850</t>
  </si>
  <si>
    <t>5619560739</t>
  </si>
  <si>
    <t>S1901451</t>
  </si>
  <si>
    <t>S1901452</t>
  </si>
  <si>
    <t>3829</t>
  </si>
  <si>
    <t>5619560789</t>
  </si>
  <si>
    <t>3925</t>
  </si>
  <si>
    <t>5619560840</t>
  </si>
  <si>
    <t>3924</t>
  </si>
  <si>
    <t>5619560842</t>
  </si>
  <si>
    <t>4002</t>
  </si>
  <si>
    <t>5619560858</t>
  </si>
  <si>
    <t>4003</t>
  </si>
  <si>
    <t>5619560859</t>
  </si>
  <si>
    <t>4026</t>
  </si>
  <si>
    <t>5619560873</t>
  </si>
  <si>
    <t>4027</t>
  </si>
  <si>
    <t>5619560874</t>
  </si>
  <si>
    <t>S1901594</t>
  </si>
  <si>
    <t>S1901593</t>
  </si>
  <si>
    <t>S1901595</t>
  </si>
  <si>
    <t>4047</t>
  </si>
  <si>
    <t>5619561010</t>
  </si>
  <si>
    <t>4075</t>
  </si>
  <si>
    <t>5619561011</t>
  </si>
  <si>
    <t>4076</t>
  </si>
  <si>
    <t>5619561012</t>
  </si>
  <si>
    <t>S1901756</t>
  </si>
  <si>
    <t>S1901755</t>
  </si>
  <si>
    <t>4200</t>
  </si>
  <si>
    <t>5619561042</t>
  </si>
  <si>
    <t>VIEUX PLOMB</t>
  </si>
  <si>
    <t>S1901843</t>
  </si>
  <si>
    <t>3989</t>
  </si>
  <si>
    <t>5619561102</t>
  </si>
  <si>
    <t>S1902153</t>
  </si>
  <si>
    <t>S1902151</t>
  </si>
  <si>
    <t>S1902152</t>
  </si>
  <si>
    <t>S1902150</t>
  </si>
  <si>
    <t>4259</t>
  </si>
  <si>
    <t>5619561140</t>
  </si>
  <si>
    <t>4258</t>
  </si>
  <si>
    <t>5619561142</t>
  </si>
  <si>
    <t>4297</t>
  </si>
  <si>
    <t>5619561166</t>
  </si>
  <si>
    <t>4298</t>
  </si>
  <si>
    <t>5619561167</t>
  </si>
  <si>
    <t>S1902359</t>
  </si>
  <si>
    <t>4363</t>
  </si>
  <si>
    <t>5619561290</t>
  </si>
  <si>
    <t>4364</t>
  </si>
  <si>
    <t>5619561291</t>
  </si>
  <si>
    <t>S1902360</t>
  </si>
  <si>
    <t>S1902358</t>
  </si>
  <si>
    <t>4422</t>
  </si>
  <si>
    <t>5619561321</t>
  </si>
  <si>
    <t>4445</t>
  </si>
  <si>
    <t>5619561332</t>
  </si>
  <si>
    <t>4446</t>
  </si>
  <si>
    <t>5619561333</t>
  </si>
  <si>
    <t>4506</t>
  </si>
  <si>
    <t>5619561379</t>
  </si>
  <si>
    <t>4507</t>
  </si>
  <si>
    <t>5619561380</t>
  </si>
  <si>
    <t xml:space="preserve">S1902635 </t>
  </si>
  <si>
    <t>PLOMB D'OUVRE</t>
  </si>
  <si>
    <t>S1902641</t>
  </si>
  <si>
    <t>0002083</t>
  </si>
  <si>
    <t>5012500028</t>
  </si>
  <si>
    <t>0002239</t>
  </si>
  <si>
    <t>5012500174</t>
  </si>
  <si>
    <t>0002377</t>
  </si>
  <si>
    <t>5012500278</t>
  </si>
  <si>
    <t>L0000894</t>
  </si>
  <si>
    <t>0003657</t>
  </si>
  <si>
    <t>5013500616</t>
  </si>
  <si>
    <t>0003683</t>
  </si>
  <si>
    <t>5013500663</t>
  </si>
  <si>
    <t>0003691</t>
  </si>
  <si>
    <t>5013500656</t>
  </si>
  <si>
    <t>L0001118</t>
  </si>
  <si>
    <t>0003750</t>
  </si>
  <si>
    <t>5013500762</t>
  </si>
  <si>
    <t>0003783</t>
  </si>
  <si>
    <t>5013500768</t>
  </si>
  <si>
    <t>0003857</t>
  </si>
  <si>
    <t>5013500856</t>
  </si>
  <si>
    <t>L0001491</t>
  </si>
  <si>
    <t>L0001492</t>
  </si>
  <si>
    <t>0003992</t>
  </si>
  <si>
    <t>5013500966</t>
  </si>
  <si>
    <t>L0001548</t>
  </si>
  <si>
    <t>L0001550</t>
  </si>
  <si>
    <t>L0001549</t>
  </si>
  <si>
    <t>0004024</t>
  </si>
  <si>
    <t>5013500986</t>
  </si>
  <si>
    <t>L0001612</t>
  </si>
  <si>
    <t>L0001627</t>
  </si>
  <si>
    <t>L0001778</t>
  </si>
  <si>
    <t>L0001834</t>
  </si>
  <si>
    <t>E0000153</t>
  </si>
  <si>
    <t>0004278</t>
  </si>
  <si>
    <t>5014500151</t>
  </si>
  <si>
    <t>0004347</t>
  </si>
  <si>
    <t>5014500209</t>
  </si>
  <si>
    <t>E0000339</t>
  </si>
  <si>
    <t>0004373</t>
  </si>
  <si>
    <t>5014500245</t>
  </si>
  <si>
    <t>0004389</t>
  </si>
  <si>
    <t>5014500250</t>
  </si>
  <si>
    <t>E0000535</t>
  </si>
  <si>
    <t>0004513</t>
  </si>
  <si>
    <t>5014500393</t>
  </si>
  <si>
    <t>E0000886</t>
  </si>
  <si>
    <t>E0001109</t>
  </si>
  <si>
    <t>CH BLLE</t>
  </si>
  <si>
    <t>E0001324</t>
  </si>
  <si>
    <t>E0001325</t>
  </si>
  <si>
    <t>E0001468</t>
  </si>
  <si>
    <t>E0001719</t>
  </si>
  <si>
    <t>0005520</t>
  </si>
  <si>
    <t>5015500032</t>
  </si>
  <si>
    <t>0005463</t>
  </si>
  <si>
    <t>5015500014</t>
  </si>
  <si>
    <t>B0000017</t>
  </si>
  <si>
    <t>B0000018</t>
  </si>
  <si>
    <t>B0000026</t>
  </si>
  <si>
    <t>B0000027</t>
  </si>
  <si>
    <t>B0000158</t>
  </si>
  <si>
    <t>B0000015</t>
  </si>
  <si>
    <t>B0000025</t>
  </si>
  <si>
    <t>0005524</t>
  </si>
  <si>
    <t>5015500078</t>
  </si>
  <si>
    <t>0005579</t>
  </si>
  <si>
    <t>5015500089</t>
  </si>
  <si>
    <t>B0000159</t>
  </si>
  <si>
    <t>B0000157</t>
  </si>
  <si>
    <t>B0000218</t>
  </si>
  <si>
    <t>B0000216</t>
  </si>
  <si>
    <t>B0000217</t>
  </si>
  <si>
    <t>B0000219</t>
  </si>
  <si>
    <t>0005613</t>
  </si>
  <si>
    <t>5015500141</t>
  </si>
  <si>
    <t>B0000390</t>
  </si>
  <si>
    <t>B0000391</t>
  </si>
  <si>
    <t>B0000394</t>
  </si>
  <si>
    <t>B0000392</t>
  </si>
  <si>
    <t>0005643</t>
  </si>
  <si>
    <t>5015500223</t>
  </si>
  <si>
    <t>B0000398</t>
  </si>
  <si>
    <t>B0000395</t>
  </si>
  <si>
    <t>B0000397</t>
  </si>
  <si>
    <t>B0000536</t>
  </si>
  <si>
    <t>B0000496</t>
  </si>
  <si>
    <t>B0000497</t>
  </si>
  <si>
    <t>ch blle</t>
  </si>
  <si>
    <t>B0000498</t>
  </si>
  <si>
    <t>B0000535</t>
  </si>
  <si>
    <t>B0000537</t>
  </si>
  <si>
    <t>B0000501</t>
  </si>
  <si>
    <t>RECU DE CAISSE</t>
  </si>
  <si>
    <t>B0000514</t>
  </si>
  <si>
    <t>FRAIS</t>
  </si>
  <si>
    <t>B0000524</t>
  </si>
  <si>
    <t>B0000534</t>
  </si>
  <si>
    <t>0005761</t>
  </si>
  <si>
    <t>5015500394</t>
  </si>
  <si>
    <t>B0000620</t>
  </si>
  <si>
    <t>B0000619</t>
  </si>
  <si>
    <t>B0000621</t>
  </si>
  <si>
    <t>B0000622</t>
  </si>
  <si>
    <t>0005825</t>
  </si>
  <si>
    <t>5015500400</t>
  </si>
  <si>
    <t>B0000678</t>
  </si>
  <si>
    <t>B0000675</t>
  </si>
  <si>
    <t>B0000740</t>
  </si>
  <si>
    <t>B0000677</t>
  </si>
  <si>
    <t>B0000777</t>
  </si>
  <si>
    <t>B0000674</t>
  </si>
  <si>
    <t>B0000739</t>
  </si>
  <si>
    <t>B0000737</t>
  </si>
  <si>
    <t>B0000776</t>
  </si>
  <si>
    <t>B0000775</t>
  </si>
  <si>
    <t>B0000807</t>
  </si>
  <si>
    <t>B0000808</t>
  </si>
  <si>
    <t>B0000806</t>
  </si>
  <si>
    <t>B0000857</t>
  </si>
  <si>
    <t>B0000859</t>
  </si>
  <si>
    <t>B0000858</t>
  </si>
  <si>
    <t>B0000966</t>
  </si>
  <si>
    <t>B0000965</t>
  </si>
  <si>
    <t>B0000738</t>
  </si>
  <si>
    <t>0005850</t>
  </si>
  <si>
    <t>5015500519</t>
  </si>
  <si>
    <t>0005887</t>
  </si>
  <si>
    <t>5015500520</t>
  </si>
  <si>
    <t>0005932</t>
  </si>
  <si>
    <t>5015500532</t>
  </si>
  <si>
    <t>0005959</t>
  </si>
  <si>
    <t>5015500534</t>
  </si>
  <si>
    <t>0005971</t>
  </si>
  <si>
    <t>5015500536</t>
  </si>
  <si>
    <t>B0000967</t>
  </si>
  <si>
    <t>B0000968</t>
  </si>
  <si>
    <t>ch blles</t>
  </si>
  <si>
    <t>B0000969</t>
  </si>
  <si>
    <t>B0001061</t>
  </si>
  <si>
    <t>CH BLLES</t>
  </si>
  <si>
    <t>B0001065</t>
  </si>
  <si>
    <t>B0001062</t>
  </si>
  <si>
    <t>B0001063</t>
  </si>
  <si>
    <t>B0001064</t>
  </si>
  <si>
    <t>B0001168</t>
  </si>
  <si>
    <t>B0001164</t>
  </si>
  <si>
    <t>B0001167</t>
  </si>
  <si>
    <t>B0001165</t>
  </si>
  <si>
    <t>B0001166</t>
  </si>
  <si>
    <t>0006225</t>
  </si>
  <si>
    <t>5015500705</t>
  </si>
  <si>
    <t>0006011</t>
  </si>
  <si>
    <t>5015500660</t>
  </si>
  <si>
    <t>0006058</t>
  </si>
  <si>
    <t>5015500667</t>
  </si>
  <si>
    <t>0006121</t>
  </si>
  <si>
    <t>5015500687</t>
  </si>
  <si>
    <t>0006159</t>
  </si>
  <si>
    <t>5015500691</t>
  </si>
  <si>
    <t>0006265</t>
  </si>
  <si>
    <t>5015500779</t>
  </si>
  <si>
    <t>B0001296</t>
  </si>
  <si>
    <t>B0001297</t>
  </si>
  <si>
    <t>B0001298</t>
  </si>
  <si>
    <t>B0001299</t>
  </si>
  <si>
    <t>B0001300</t>
  </si>
  <si>
    <t>B0001303</t>
  </si>
  <si>
    <t>B0001301</t>
  </si>
  <si>
    <t>B0001320</t>
  </si>
  <si>
    <t>B0001318</t>
  </si>
  <si>
    <t>B0001319</t>
  </si>
  <si>
    <t>B0001322</t>
  </si>
  <si>
    <t>B0001321</t>
  </si>
  <si>
    <t>B0001357</t>
  </si>
  <si>
    <t>B0001363</t>
  </si>
  <si>
    <t>B0001360</t>
  </si>
  <si>
    <t>B0001361</t>
  </si>
  <si>
    <t>B0001364</t>
  </si>
  <si>
    <t>B0001505</t>
  </si>
  <si>
    <t>B0001508</t>
  </si>
  <si>
    <t>B0001507</t>
  </si>
  <si>
    <t>B0001504</t>
  </si>
  <si>
    <t>B0001506</t>
  </si>
  <si>
    <t>0006322</t>
  </si>
  <si>
    <t>5015500869</t>
  </si>
  <si>
    <t>0006345</t>
  </si>
  <si>
    <t>5015500884</t>
  </si>
  <si>
    <t>0006388</t>
  </si>
  <si>
    <t>5015500888</t>
  </si>
  <si>
    <t>0006336</t>
  </si>
  <si>
    <t>5015500872</t>
  </si>
  <si>
    <t>B0001559</t>
  </si>
  <si>
    <t>B0001561</t>
  </si>
  <si>
    <t>B0001563</t>
  </si>
  <si>
    <t>B0001560</t>
  </si>
  <si>
    <t>B0001562</t>
  </si>
  <si>
    <t>0006454</t>
  </si>
  <si>
    <t>5015500902</t>
  </si>
  <si>
    <t>B0001610</t>
  </si>
  <si>
    <t>B0001608</t>
  </si>
  <si>
    <t>B0001606</t>
  </si>
  <si>
    <t>B0001611</t>
  </si>
  <si>
    <t>B0001612</t>
  </si>
  <si>
    <t>0006468</t>
  </si>
  <si>
    <t>5015500905</t>
  </si>
  <si>
    <t>B0001706</t>
  </si>
  <si>
    <t>B0001708</t>
  </si>
  <si>
    <t>B0001709</t>
  </si>
  <si>
    <t>0006533</t>
  </si>
  <si>
    <t>5015500997</t>
  </si>
  <si>
    <t>B0001710</t>
  </si>
  <si>
    <t>B0001711</t>
  </si>
  <si>
    <t>B0001762</t>
  </si>
  <si>
    <t>B0001757</t>
  </si>
  <si>
    <t>B0001760</t>
  </si>
  <si>
    <t>B0001761</t>
  </si>
  <si>
    <t>B0001768</t>
  </si>
  <si>
    <t>B0001770</t>
  </si>
  <si>
    <t>B0001769</t>
  </si>
  <si>
    <t>B0001771</t>
  </si>
  <si>
    <t>0006571</t>
  </si>
  <si>
    <t>5015501004</t>
  </si>
  <si>
    <t>0006581</t>
  </si>
  <si>
    <t>5015501005</t>
  </si>
  <si>
    <t>B0001823</t>
  </si>
  <si>
    <t>B0001825</t>
  </si>
  <si>
    <t>B0001822</t>
  </si>
  <si>
    <t>B0001824</t>
  </si>
  <si>
    <t>0006593</t>
  </si>
  <si>
    <t>5015501012</t>
  </si>
  <si>
    <t>B0001869</t>
  </si>
  <si>
    <t>B0001975</t>
  </si>
  <si>
    <t>B0001868</t>
  </si>
  <si>
    <t>B0001871</t>
  </si>
  <si>
    <t>B0001872</t>
  </si>
  <si>
    <t>B0001870</t>
  </si>
  <si>
    <t>0006659</t>
  </si>
  <si>
    <t>5015501015</t>
  </si>
  <si>
    <t>0006686</t>
  </si>
  <si>
    <t>5015501114</t>
  </si>
  <si>
    <t>B0001976</t>
  </si>
  <si>
    <t>B0002040</t>
  </si>
  <si>
    <t>B0002109</t>
  </si>
  <si>
    <t>B0002110</t>
  </si>
  <si>
    <t>B0002108</t>
  </si>
  <si>
    <t>B0002106</t>
  </si>
  <si>
    <t>B0002107</t>
  </si>
  <si>
    <t>0006754</t>
  </si>
  <si>
    <t>5015501246</t>
  </si>
  <si>
    <t>0006797</t>
  </si>
  <si>
    <t>5015501248</t>
  </si>
  <si>
    <t>B0002196</t>
  </si>
  <si>
    <t>B0002199</t>
  </si>
  <si>
    <t>B0002200</t>
  </si>
  <si>
    <t>B0002197</t>
  </si>
  <si>
    <t>0006852</t>
  </si>
  <si>
    <t>5015501282</t>
  </si>
  <si>
    <t>0006888</t>
  </si>
  <si>
    <t>5015501284</t>
  </si>
  <si>
    <t>B0002320</t>
  </si>
  <si>
    <t>B0002316</t>
  </si>
  <si>
    <t>B0002318</t>
  </si>
  <si>
    <t>B0002319</t>
  </si>
  <si>
    <t>3013284</t>
  </si>
  <si>
    <t>8015800013</t>
  </si>
  <si>
    <t>B0002315</t>
  </si>
  <si>
    <t>B0002361</t>
  </si>
  <si>
    <t>B0002648</t>
  </si>
  <si>
    <t>ann</t>
  </si>
  <si>
    <t>B0002654</t>
  </si>
  <si>
    <t>B0002360</t>
  </si>
  <si>
    <t>B0002362</t>
  </si>
  <si>
    <t>B0002364</t>
  </si>
  <si>
    <t>B0002591</t>
  </si>
  <si>
    <t>B0002363</t>
  </si>
  <si>
    <t>B0002592</t>
  </si>
  <si>
    <t>0007023</t>
  </si>
  <si>
    <t>5016500060</t>
  </si>
  <si>
    <t>F0000125</t>
  </si>
  <si>
    <t>F0000021</t>
  </si>
  <si>
    <t>F0000019</t>
  </si>
  <si>
    <t>F0000020</t>
  </si>
  <si>
    <t>F0000042</t>
  </si>
  <si>
    <t>F0000043</t>
  </si>
  <si>
    <t>F0000045</t>
  </si>
  <si>
    <t>F0000124</t>
  </si>
  <si>
    <t>F0000127</t>
  </si>
  <si>
    <t>F0000044</t>
  </si>
  <si>
    <t>F0000126</t>
  </si>
  <si>
    <t>0007156</t>
  </si>
  <si>
    <t>5016500138</t>
  </si>
  <si>
    <t>0006971</t>
  </si>
  <si>
    <t>5016500128</t>
  </si>
  <si>
    <t>0007105</t>
  </si>
  <si>
    <t>5016500136</t>
  </si>
  <si>
    <t>F0000222</t>
  </si>
  <si>
    <t>F0000224</t>
  </si>
  <si>
    <t>F0000225</t>
  </si>
  <si>
    <t>F0000236</t>
  </si>
  <si>
    <t>F0000237</t>
  </si>
  <si>
    <t>F0000235</t>
  </si>
  <si>
    <t>F0000350</t>
  </si>
  <si>
    <t>F0000354</t>
  </si>
  <si>
    <t>F0000333</t>
  </si>
  <si>
    <t>F0000334</t>
  </si>
  <si>
    <t>F0000332</t>
  </si>
  <si>
    <t>F0000335</t>
  </si>
  <si>
    <t>F0000337</t>
  </si>
  <si>
    <t>F0000336</t>
  </si>
  <si>
    <t>0007241</t>
  </si>
  <si>
    <t>5016500157</t>
  </si>
  <si>
    <t>0007304</t>
  </si>
  <si>
    <t>5016500162</t>
  </si>
  <si>
    <t>F0000352</t>
  </si>
  <si>
    <t>F0000353</t>
  </si>
  <si>
    <t>F0000351</t>
  </si>
  <si>
    <t>0007326</t>
  </si>
  <si>
    <t>5016500368</t>
  </si>
  <si>
    <t>F0000414</t>
  </si>
  <si>
    <t>F0000415</t>
  </si>
  <si>
    <t>F0000417</t>
  </si>
  <si>
    <t>F0000416</t>
  </si>
  <si>
    <t>F0000418</t>
  </si>
  <si>
    <t>F0000422</t>
  </si>
  <si>
    <t>F0000421</t>
  </si>
  <si>
    <t>F0000423</t>
  </si>
  <si>
    <t>F0000424</t>
  </si>
  <si>
    <t>F0000425</t>
  </si>
  <si>
    <t>F0000490</t>
  </si>
  <si>
    <t>0007358</t>
  </si>
  <si>
    <t>5016500391</t>
  </si>
  <si>
    <t>0007371</t>
  </si>
  <si>
    <t>5016500402</t>
  </si>
  <si>
    <t>F0000489</t>
  </si>
  <si>
    <t>F0000493</t>
  </si>
  <si>
    <t>F0000491</t>
  </si>
  <si>
    <t>F0000492</t>
  </si>
  <si>
    <t>0007402</t>
  </si>
  <si>
    <t>5016500440</t>
  </si>
  <si>
    <t>F0000636</t>
  </si>
  <si>
    <t>F0000638</t>
  </si>
  <si>
    <t>F0000637</t>
  </si>
  <si>
    <t>F0000635</t>
  </si>
  <si>
    <t>F0000866</t>
  </si>
  <si>
    <t>F0000867</t>
  </si>
  <si>
    <t>CH/BLLE</t>
  </si>
  <si>
    <t>F0000869</t>
  </si>
  <si>
    <t>F0000868</t>
  </si>
  <si>
    <t>3013293</t>
  </si>
  <si>
    <t>8016800006</t>
  </si>
  <si>
    <t>F0000865</t>
  </si>
  <si>
    <t>F0000920</t>
  </si>
  <si>
    <t>F0000896</t>
  </si>
  <si>
    <t>F0000897</t>
  </si>
  <si>
    <t>F0000899</t>
  </si>
  <si>
    <t>F0000900</t>
  </si>
  <si>
    <t>F0000898</t>
  </si>
  <si>
    <t>F0000917</t>
  </si>
  <si>
    <t>F0000918</t>
  </si>
  <si>
    <t>F0000919</t>
  </si>
  <si>
    <t>0007536</t>
  </si>
  <si>
    <t>5016500571</t>
  </si>
  <si>
    <t>0007570</t>
  </si>
  <si>
    <t>5016500599</t>
  </si>
  <si>
    <t>F0001058</t>
  </si>
  <si>
    <t>F0001062</t>
  </si>
  <si>
    <t>ch:blle</t>
  </si>
  <si>
    <t>F0001063</t>
  </si>
  <si>
    <t>F0001061</t>
  </si>
  <si>
    <t>F0001059</t>
  </si>
  <si>
    <t>0007616</t>
  </si>
  <si>
    <t>5016500706</t>
  </si>
  <si>
    <t>F0001115</t>
  </si>
  <si>
    <t>F0001119</t>
  </si>
  <si>
    <t>F0001117</t>
  </si>
  <si>
    <t>F0001118</t>
  </si>
  <si>
    <t>F0001291</t>
  </si>
  <si>
    <t>F0001292</t>
  </si>
  <si>
    <t>0007686</t>
  </si>
  <si>
    <t>5016500735</t>
  </si>
  <si>
    <t>F0001295</t>
  </si>
  <si>
    <t>CH/ BLLE</t>
  </si>
  <si>
    <t>F0001294</t>
  </si>
  <si>
    <t>F0001343</t>
  </si>
  <si>
    <t>F0001340</t>
  </si>
  <si>
    <t>F0001344</t>
  </si>
  <si>
    <t>F0001341</t>
  </si>
  <si>
    <t>F0001342</t>
  </si>
  <si>
    <t>0007816</t>
  </si>
  <si>
    <t>5016500829</t>
  </si>
  <si>
    <t>0007760</t>
  </si>
  <si>
    <t>5016500846</t>
  </si>
  <si>
    <t>0007874</t>
  </si>
  <si>
    <t>5016500889</t>
  </si>
  <si>
    <t>F0001543</t>
  </si>
  <si>
    <t>F0001566</t>
  </si>
  <si>
    <t>F0001563</t>
  </si>
  <si>
    <t>F0001564</t>
  </si>
  <si>
    <t>F0001565</t>
  </si>
  <si>
    <t>F0001649</t>
  </si>
  <si>
    <t>F0001652</t>
  </si>
  <si>
    <t>F0001653</t>
  </si>
  <si>
    <t>F0001650</t>
  </si>
  <si>
    <t>0007936</t>
  </si>
  <si>
    <t>5016500956</t>
  </si>
  <si>
    <t>F0001721</t>
  </si>
  <si>
    <t>0007999</t>
  </si>
  <si>
    <t>5016501026</t>
  </si>
  <si>
    <t>F0001934</t>
  </si>
  <si>
    <t>F0001825</t>
  </si>
  <si>
    <t>F0001936</t>
  </si>
  <si>
    <t>BLLE OXYGENNE</t>
  </si>
  <si>
    <t>F0001937</t>
  </si>
  <si>
    <t>F0001823</t>
  </si>
  <si>
    <t>F0001824</t>
  </si>
  <si>
    <t>F0001935</t>
  </si>
  <si>
    <t>0008073</t>
  </si>
  <si>
    <t>5016501113</t>
  </si>
  <si>
    <t>F0002019</t>
  </si>
  <si>
    <t>F0002021</t>
  </si>
  <si>
    <t>F0002020</t>
  </si>
  <si>
    <t>F0002086</t>
  </si>
  <si>
    <t>F0002022</t>
  </si>
  <si>
    <t>F0002087</t>
  </si>
  <si>
    <t>0008147</t>
  </si>
  <si>
    <t>5016501140</t>
  </si>
  <si>
    <t>5616560028</t>
  </si>
  <si>
    <t>F0002240</t>
  </si>
  <si>
    <t>F0002239</t>
  </si>
  <si>
    <t>F0002424</t>
  </si>
  <si>
    <t>F0002425</t>
  </si>
  <si>
    <t>F0002423</t>
  </si>
  <si>
    <t>0000071</t>
  </si>
  <si>
    <t>5617560001</t>
  </si>
  <si>
    <t>F0002363</t>
  </si>
  <si>
    <t>F0002359</t>
  </si>
  <si>
    <t>F0002361</t>
  </si>
  <si>
    <t>F0002362</t>
  </si>
  <si>
    <t>F0002422</t>
  </si>
  <si>
    <t>F0002360</t>
  </si>
  <si>
    <t>BLLE OXYGENE</t>
  </si>
  <si>
    <t>VO B1700082</t>
  </si>
  <si>
    <t>VO B1700029</t>
  </si>
  <si>
    <t>VO B1700030</t>
  </si>
  <si>
    <t>VO B1700079</t>
  </si>
  <si>
    <t>VO B1700080</t>
  </si>
  <si>
    <t>VO B1700027</t>
  </si>
  <si>
    <t>VO B1700028</t>
  </si>
  <si>
    <t>VO B1700081</t>
  </si>
  <si>
    <t>134</t>
  </si>
  <si>
    <t>CK 5617560050</t>
  </si>
  <si>
    <t>8192</t>
  </si>
  <si>
    <t>CK 5017500037</t>
  </si>
  <si>
    <t>VO B1700120</t>
  </si>
  <si>
    <t>VO B1700119</t>
  </si>
  <si>
    <t>VO B1700118</t>
  </si>
  <si>
    <t>VO B1700121</t>
  </si>
  <si>
    <t>217</t>
  </si>
  <si>
    <t>CK 5617560145</t>
  </si>
  <si>
    <t>260</t>
  </si>
  <si>
    <t>CK 5617560151</t>
  </si>
  <si>
    <t>VO B1700286</t>
  </si>
  <si>
    <t>VO B1700289</t>
  </si>
  <si>
    <t>VO B1700290</t>
  </si>
  <si>
    <t>VO B1700283</t>
  </si>
  <si>
    <t>VO B1700284</t>
  </si>
  <si>
    <t>VO B1700288</t>
  </si>
  <si>
    <t>296</t>
  </si>
  <si>
    <t>CK 5617560186</t>
  </si>
  <si>
    <t>VO B1700287</t>
  </si>
  <si>
    <t>VO B1700298</t>
  </si>
  <si>
    <t>VO B1700299</t>
  </si>
  <si>
    <t>VO B1700301</t>
  </si>
  <si>
    <t>VO B1700300</t>
  </si>
  <si>
    <t>VO B1700302</t>
  </si>
  <si>
    <t>346</t>
  </si>
  <si>
    <t>CK 5617560242</t>
  </si>
  <si>
    <t>VO B1700340</t>
  </si>
  <si>
    <t>VO B1700341</t>
  </si>
  <si>
    <t>VO B1700343</t>
  </si>
  <si>
    <t>353</t>
  </si>
  <si>
    <t>CK 5617560258</t>
  </si>
  <si>
    <t>381</t>
  </si>
  <si>
    <t>CK 5617560268</t>
  </si>
  <si>
    <t>VO B1700483</t>
  </si>
  <si>
    <t>VO B1700490</t>
  </si>
  <si>
    <t>VO B1700489</t>
  </si>
  <si>
    <t>VO B1700485</t>
  </si>
  <si>
    <t>VO B1700487</t>
  </si>
  <si>
    <t>VO B1700486</t>
  </si>
  <si>
    <t>VO B1700488</t>
  </si>
  <si>
    <t>VO B1700544</t>
  </si>
  <si>
    <t>VO B1700545</t>
  </si>
  <si>
    <t>VO B1700547</t>
  </si>
  <si>
    <t>VO B1700548</t>
  </si>
  <si>
    <t>VO B1700546</t>
  </si>
  <si>
    <t>VO B1700543</t>
  </si>
  <si>
    <t>VO B1700611</t>
  </si>
  <si>
    <t>VO B1700613</t>
  </si>
  <si>
    <t>VO B1700614</t>
  </si>
  <si>
    <t>VO B1700615</t>
  </si>
  <si>
    <t>VO B1700617</t>
  </si>
  <si>
    <t>VO B1700616</t>
  </si>
  <si>
    <t>441</t>
  </si>
  <si>
    <t>CK 5617560353</t>
  </si>
  <si>
    <t>483</t>
  </si>
  <si>
    <t>CK 5617560359</t>
  </si>
  <si>
    <t>511</t>
  </si>
  <si>
    <t>CK 5617560381</t>
  </si>
  <si>
    <t>VO B1700651</t>
  </si>
  <si>
    <t>VO B1700655</t>
  </si>
  <si>
    <t>VO B1700650</t>
  </si>
  <si>
    <t>VO B1700652</t>
  </si>
  <si>
    <t>VO B1700654</t>
  </si>
  <si>
    <t>VO B1700653</t>
  </si>
  <si>
    <t>VO B1700783</t>
  </si>
  <si>
    <t>VO B1700780</t>
  </si>
  <si>
    <t>VO B1700782</t>
  </si>
  <si>
    <t>VO B1700781</t>
  </si>
  <si>
    <t>VO B1700784</t>
  </si>
  <si>
    <t>579</t>
  </si>
  <si>
    <t>CK 5617560469</t>
  </si>
  <si>
    <t>613</t>
  </si>
  <si>
    <t>CK 5617560473</t>
  </si>
  <si>
    <t>VO B1700822</t>
  </si>
  <si>
    <t>VO B1700824</t>
  </si>
  <si>
    <t>VO B1700825</t>
  </si>
  <si>
    <t>VO B1700823</t>
  </si>
  <si>
    <t>VO B1700821</t>
  </si>
  <si>
    <t>VO B1700978</t>
  </si>
  <si>
    <t>VO B1700980</t>
  </si>
  <si>
    <t>VO B1700979</t>
  </si>
  <si>
    <t>665</t>
  </si>
  <si>
    <t>CK 5617560537</t>
  </si>
  <si>
    <t>VO B1700977</t>
  </si>
  <si>
    <t>VO B1700976</t>
  </si>
  <si>
    <t>VO B1701147</t>
  </si>
  <si>
    <t>VO B1701150</t>
  </si>
  <si>
    <t>VO B1701012</t>
  </si>
  <si>
    <t>VO B1701013</t>
  </si>
  <si>
    <t>VO B1701148</t>
  </si>
  <si>
    <t>VO B1701011</t>
  </si>
  <si>
    <t>VO B1701014</t>
  </si>
  <si>
    <t>VO B1701149</t>
  </si>
  <si>
    <t>736</t>
  </si>
  <si>
    <t>CK 5617560652</t>
  </si>
  <si>
    <t>782</t>
  </si>
  <si>
    <t>CK 5617560657</t>
  </si>
  <si>
    <t>795</t>
  </si>
  <si>
    <t>CK 5617560665</t>
  </si>
  <si>
    <t>VO B1701145</t>
  </si>
  <si>
    <t>VO B1701146</t>
  </si>
  <si>
    <t>818</t>
  </si>
  <si>
    <t>CK 5617560695</t>
  </si>
  <si>
    <t>B1701244</t>
  </si>
  <si>
    <t>B1701248</t>
  </si>
  <si>
    <t>B1701313</t>
  </si>
  <si>
    <t>BLLE.OXYGENNE</t>
  </si>
  <si>
    <t>B1701317</t>
  </si>
  <si>
    <t>B1701314</t>
  </si>
  <si>
    <t>B1701316</t>
  </si>
  <si>
    <t>B1701246</t>
  </si>
  <si>
    <t>B1701247</t>
  </si>
  <si>
    <t>B1701249</t>
  </si>
  <si>
    <t>B1701245</t>
  </si>
  <si>
    <t>B1701315</t>
  </si>
  <si>
    <t>854</t>
  </si>
  <si>
    <t>5617560732</t>
  </si>
  <si>
    <t>B1701364</t>
  </si>
  <si>
    <t>B1701360</t>
  </si>
  <si>
    <t>B1701361</t>
  </si>
  <si>
    <t>B1701363</t>
  </si>
  <si>
    <t>B1701365</t>
  </si>
  <si>
    <t>B1701362</t>
  </si>
  <si>
    <t>951</t>
  </si>
  <si>
    <t>5617560800</t>
  </si>
  <si>
    <t>983</t>
  </si>
  <si>
    <t>5617560814</t>
  </si>
  <si>
    <t>B1701409</t>
  </si>
  <si>
    <t>B1701547</t>
  </si>
  <si>
    <t>B1701410</t>
  </si>
  <si>
    <t>B1701412</t>
  </si>
  <si>
    <t>B1701411</t>
  </si>
  <si>
    <t>B1701413</t>
  </si>
  <si>
    <t>BLLE.OXYGENE</t>
  </si>
  <si>
    <t>B1701414</t>
  </si>
  <si>
    <t>B1701548</t>
  </si>
  <si>
    <t>B1701549</t>
  </si>
  <si>
    <t>B1701544</t>
  </si>
  <si>
    <t>B1701545</t>
  </si>
  <si>
    <t>B1701546</t>
  </si>
  <si>
    <t>1026</t>
  </si>
  <si>
    <t>5617560900</t>
  </si>
  <si>
    <t>B1701564</t>
  </si>
  <si>
    <t>B1701630</t>
  </si>
  <si>
    <t>B1701628</t>
  </si>
  <si>
    <t>B1701627</t>
  </si>
  <si>
    <t>B1701629</t>
  </si>
  <si>
    <t>B1701631</t>
  </si>
  <si>
    <t>B1701632</t>
  </si>
  <si>
    <t>1141</t>
  </si>
  <si>
    <t>5617560960</t>
  </si>
  <si>
    <t>B1701775</t>
  </si>
  <si>
    <t>B1701776</t>
  </si>
  <si>
    <t>B1701777</t>
  </si>
  <si>
    <t>B1701778</t>
  </si>
  <si>
    <t>B1701773</t>
  </si>
  <si>
    <t>B1701774</t>
  </si>
  <si>
    <t>1151</t>
  </si>
  <si>
    <t>5617560999</t>
  </si>
  <si>
    <t>1222</t>
  </si>
  <si>
    <t>5617561015</t>
  </si>
  <si>
    <t>1241</t>
  </si>
  <si>
    <t>5617561045</t>
  </si>
  <si>
    <t>B1701855</t>
  </si>
  <si>
    <t>B1701856</t>
  </si>
  <si>
    <t>B1701857</t>
  </si>
  <si>
    <t>B1701858</t>
  </si>
  <si>
    <t>B1701859</t>
  </si>
  <si>
    <t>B1701861</t>
  </si>
  <si>
    <t>B1701860</t>
  </si>
  <si>
    <t>1186</t>
  </si>
  <si>
    <t>5617561065</t>
  </si>
  <si>
    <t>B1701982</t>
  </si>
  <si>
    <t xml:space="preserve">B1702061  </t>
  </si>
  <si>
    <t xml:space="preserve">B1702059   </t>
  </si>
  <si>
    <t>B1702060</t>
  </si>
  <si>
    <t>B1701977</t>
  </si>
  <si>
    <t xml:space="preserve">B1702057 </t>
  </si>
  <si>
    <t xml:space="preserve">B1702144  </t>
  </si>
  <si>
    <t>B1701981</t>
  </si>
  <si>
    <t>MOSE EN DISPO</t>
  </si>
  <si>
    <t>B1701983</t>
  </si>
  <si>
    <t>B1701978</t>
  </si>
  <si>
    <t>8256</t>
  </si>
  <si>
    <t>5017500102</t>
  </si>
  <si>
    <t>B1702056</t>
  </si>
  <si>
    <t>B1702058</t>
  </si>
  <si>
    <t>5617561229</t>
  </si>
  <si>
    <t>1386</t>
  </si>
  <si>
    <t xml:space="preserve">B1702188     </t>
  </si>
  <si>
    <t xml:space="preserve">AIR LIQUIDE </t>
  </si>
  <si>
    <t xml:space="preserve">B1702189  </t>
  </si>
  <si>
    <t xml:space="preserve">B1702191  </t>
  </si>
  <si>
    <t xml:space="preserve">B1702192  </t>
  </si>
  <si>
    <t>B1702193</t>
  </si>
  <si>
    <t xml:space="preserve">B1702187 </t>
  </si>
  <si>
    <t xml:space="preserve">B1702302  </t>
  </si>
  <si>
    <t>B1702305</t>
  </si>
  <si>
    <t>B1702304</t>
  </si>
  <si>
    <t>F1800013</t>
  </si>
  <si>
    <t>F1800015</t>
  </si>
  <si>
    <t>BOUTEILLE</t>
  </si>
  <si>
    <t>F1800014</t>
  </si>
  <si>
    <t>1460</t>
  </si>
  <si>
    <t>5618560045</t>
  </si>
  <si>
    <t>F1800031</t>
  </si>
  <si>
    <t>F1800032</t>
  </si>
  <si>
    <t>F1800195</t>
  </si>
  <si>
    <t>F1800196</t>
  </si>
  <si>
    <t>F1800197</t>
  </si>
  <si>
    <t>F1800199</t>
  </si>
  <si>
    <t>F1800198</t>
  </si>
  <si>
    <t>1477</t>
  </si>
  <si>
    <t>5618560163</t>
  </si>
  <si>
    <t>1554</t>
  </si>
  <si>
    <t>5618560093</t>
  </si>
  <si>
    <t>F1800338</t>
  </si>
  <si>
    <t>1324</t>
  </si>
  <si>
    <t>5618560162</t>
  </si>
  <si>
    <t>F1800193</t>
  </si>
  <si>
    <t>F1800339</t>
  </si>
  <si>
    <t>F1800269</t>
  </si>
  <si>
    <t>F1800340</t>
  </si>
  <si>
    <t>F1800270</t>
  </si>
  <si>
    <t>F1800268</t>
  </si>
  <si>
    <t>F1800271</t>
  </si>
  <si>
    <t>F1800272</t>
  </si>
  <si>
    <t>F1800342</t>
  </si>
  <si>
    <t>F1800341</t>
  </si>
  <si>
    <t>F1800431</t>
  </si>
  <si>
    <t>F1800432</t>
  </si>
  <si>
    <t>F1800430</t>
  </si>
  <si>
    <t>F1800429</t>
  </si>
  <si>
    <t>1678</t>
  </si>
  <si>
    <t>5618560269</t>
  </si>
  <si>
    <t>1775</t>
  </si>
  <si>
    <t>5618560364</t>
  </si>
  <si>
    <t>F1800796</t>
  </si>
  <si>
    <t>F1800797</t>
  </si>
  <si>
    <t>F1800798</t>
  </si>
  <si>
    <t>F1800800</t>
  </si>
  <si>
    <t xml:space="preserve">F1800799 </t>
  </si>
  <si>
    <t>5618560554</t>
  </si>
  <si>
    <t>1904</t>
  </si>
  <si>
    <t xml:space="preserve">F1800964 </t>
  </si>
  <si>
    <t>F1800965</t>
  </si>
  <si>
    <t>1960</t>
  </si>
  <si>
    <t>5618560602</t>
  </si>
  <si>
    <t>F1800966</t>
  </si>
  <si>
    <t>F1800967</t>
  </si>
  <si>
    <t>F1801147</t>
  </si>
  <si>
    <t>F1801149</t>
  </si>
  <si>
    <t>F1801146</t>
  </si>
  <si>
    <t>F1801148</t>
  </si>
  <si>
    <t>F1801151</t>
  </si>
  <si>
    <t>2148</t>
  </si>
  <si>
    <t>5618560699</t>
  </si>
  <si>
    <t>2025</t>
  </si>
  <si>
    <t>5618560697</t>
  </si>
  <si>
    <t xml:space="preserve">BLLE OXYGENE  </t>
  </si>
  <si>
    <t>F1801153</t>
  </si>
  <si>
    <t>F1801325</t>
  </si>
  <si>
    <t>F1801324</t>
  </si>
  <si>
    <t>F1801323</t>
  </si>
  <si>
    <t>F1801268</t>
  </si>
  <si>
    <t>F1801269</t>
  </si>
  <si>
    <t>F1801267</t>
  </si>
  <si>
    <t>F1801270</t>
  </si>
  <si>
    <t>F1801449</t>
  </si>
  <si>
    <t>2286</t>
  </si>
  <si>
    <t>5618560914</t>
  </si>
  <si>
    <t>REL FACT</t>
  </si>
  <si>
    <t>118010115</t>
  </si>
  <si>
    <t>2368</t>
  </si>
  <si>
    <t>5618560930</t>
  </si>
  <si>
    <t>F1801645</t>
  </si>
  <si>
    <t>2494</t>
  </si>
  <si>
    <t>5618560962</t>
  </si>
  <si>
    <t>F1801756</t>
  </si>
  <si>
    <t>F1801926</t>
  </si>
  <si>
    <t xml:space="preserve">F1802046  </t>
  </si>
  <si>
    <t>F1802047</t>
  </si>
  <si>
    <t>2870</t>
  </si>
  <si>
    <t>5618561219</t>
  </si>
  <si>
    <t>S1900237</t>
  </si>
  <si>
    <t>S1900403</t>
  </si>
  <si>
    <t>S1900956</t>
  </si>
  <si>
    <t>3609</t>
  </si>
  <si>
    <t>5619560577</t>
  </si>
  <si>
    <t xml:space="preserve">S1901230 </t>
  </si>
  <si>
    <t>3726</t>
  </si>
  <si>
    <t>5619560683</t>
  </si>
  <si>
    <t>S1901203</t>
  </si>
  <si>
    <t>S1901508</t>
  </si>
  <si>
    <t>S1902268</t>
  </si>
  <si>
    <t>S1902270</t>
  </si>
  <si>
    <t>4349</t>
  </si>
  <si>
    <t>5619561326</t>
  </si>
  <si>
    <t>4427</t>
  </si>
  <si>
    <t>5619561346</t>
  </si>
  <si>
    <t>S1902557</t>
  </si>
  <si>
    <t>L20020</t>
  </si>
  <si>
    <t>E0001946</t>
  </si>
  <si>
    <t xml:space="preserve">F1801049 </t>
  </si>
  <si>
    <t>Total L20020</t>
  </si>
  <si>
    <t>F0000398</t>
  </si>
  <si>
    <t>S1902553</t>
  </si>
  <si>
    <t>S1902661</t>
  </si>
  <si>
    <t>S1902552</t>
  </si>
  <si>
    <t>S1902554</t>
  </si>
  <si>
    <t>S1902660</t>
  </si>
  <si>
    <t xml:space="preserve">S1902583 </t>
  </si>
  <si>
    <t>S1902709</t>
  </si>
  <si>
    <t>CHAUSSURE</t>
  </si>
  <si>
    <t>S1902710</t>
  </si>
  <si>
    <t>AVANCE S</t>
  </si>
  <si>
    <t>508500046</t>
  </si>
  <si>
    <t>508500047</t>
  </si>
  <si>
    <t>508500045</t>
  </si>
  <si>
    <t>508500044</t>
  </si>
  <si>
    <t>Avance s</t>
  </si>
  <si>
    <t>508500050</t>
  </si>
  <si>
    <t>avance</t>
  </si>
  <si>
    <t>S8000154</t>
  </si>
  <si>
    <t>509500019</t>
  </si>
  <si>
    <t>809800013</t>
  </si>
  <si>
    <t>509500056</t>
  </si>
  <si>
    <t>0000194</t>
  </si>
  <si>
    <t>509500122</t>
  </si>
  <si>
    <t>0000220</t>
  </si>
  <si>
    <t>509500145</t>
  </si>
  <si>
    <t>0000271</t>
  </si>
  <si>
    <t>509500189</t>
  </si>
  <si>
    <t>0000328</t>
  </si>
  <si>
    <t>509500251</t>
  </si>
  <si>
    <t>0000464</t>
  </si>
  <si>
    <t>509500381</t>
  </si>
  <si>
    <t>0000509</t>
  </si>
  <si>
    <t>509500406</t>
  </si>
  <si>
    <t>N0001217</t>
  </si>
  <si>
    <t>N0001215</t>
  </si>
  <si>
    <t>5619566124</t>
  </si>
  <si>
    <t>5619566125</t>
  </si>
  <si>
    <t>5619566126</t>
  </si>
  <si>
    <t>3504</t>
  </si>
  <si>
    <t>5619560452</t>
  </si>
  <si>
    <t>2326</t>
  </si>
  <si>
    <t>5618560812</t>
  </si>
  <si>
    <t>5618561141</t>
  </si>
  <si>
    <t>5618561143</t>
  </si>
  <si>
    <t>5618561142</t>
  </si>
  <si>
    <t>2853</t>
  </si>
  <si>
    <t>5618561169</t>
  </si>
  <si>
    <t>2849</t>
  </si>
  <si>
    <t>5618561170</t>
  </si>
  <si>
    <t>2850</t>
  </si>
  <si>
    <t>5618561168</t>
  </si>
  <si>
    <t>3027</t>
  </si>
  <si>
    <t>5618561301</t>
  </si>
  <si>
    <t>3294</t>
  </si>
  <si>
    <t>5619560295</t>
  </si>
  <si>
    <t>3297</t>
  </si>
  <si>
    <t>5619560290</t>
  </si>
  <si>
    <t>3300</t>
  </si>
  <si>
    <t>5619560291</t>
  </si>
  <si>
    <t>3293</t>
  </si>
  <si>
    <t>5619560296</t>
  </si>
  <si>
    <t>3295</t>
  </si>
  <si>
    <t>5619560294</t>
  </si>
  <si>
    <t>3291</t>
  </si>
  <si>
    <t>5619560298</t>
  </si>
  <si>
    <t>3292</t>
  </si>
  <si>
    <t>5619560297</t>
  </si>
  <si>
    <t>3296</t>
  </si>
  <si>
    <t>5619560289</t>
  </si>
  <si>
    <t>3765</t>
  </si>
  <si>
    <t>5619560689</t>
  </si>
  <si>
    <t>3867</t>
  </si>
  <si>
    <t>5619560781</t>
  </si>
  <si>
    <t>S1902422</t>
  </si>
  <si>
    <t>non encore reglée</t>
  </si>
  <si>
    <t xml:space="preserve">GASOIL </t>
  </si>
  <si>
    <t>S1902749</t>
  </si>
  <si>
    <t>CAISSON ROULANT</t>
  </si>
  <si>
    <t xml:space="preserve">S1902489 </t>
  </si>
  <si>
    <t xml:space="preserve">BUREAU+ECRAN </t>
  </si>
  <si>
    <t xml:space="preserve">S1902613 </t>
  </si>
  <si>
    <t>S1902637</t>
  </si>
  <si>
    <t>Total L30195</t>
  </si>
  <si>
    <t>non réglée</t>
  </si>
  <si>
    <t>S1902308</t>
  </si>
  <si>
    <t xml:space="preserve">TABLEAU MG?ETI </t>
  </si>
  <si>
    <t>S1902341</t>
  </si>
  <si>
    <t>S1902717</t>
  </si>
  <si>
    <t xml:space="preserve">RAME PAPIER+BULLET </t>
  </si>
  <si>
    <t xml:space="preserve">S1902662 </t>
  </si>
  <si>
    <t>5619560888</t>
  </si>
  <si>
    <t>UNITE DE TRAITEMEN</t>
  </si>
  <si>
    <t>S1902616</t>
  </si>
  <si>
    <t>S1902719</t>
  </si>
  <si>
    <t>S1902376</t>
  </si>
  <si>
    <t>Total L30367</t>
  </si>
  <si>
    <t xml:space="preserve">S1902498 </t>
  </si>
  <si>
    <t>2624</t>
  </si>
  <si>
    <t>5618561081</t>
  </si>
  <si>
    <t>2927</t>
  </si>
  <si>
    <t>5618561274</t>
  </si>
  <si>
    <t>3119</t>
  </si>
  <si>
    <t>5619560177</t>
  </si>
  <si>
    <t>3400</t>
  </si>
  <si>
    <t>5619560334</t>
  </si>
  <si>
    <t>L30415</t>
  </si>
  <si>
    <t xml:space="preserve">S1902623 </t>
  </si>
  <si>
    <t>Total L30415</t>
  </si>
  <si>
    <t>2938</t>
  </si>
  <si>
    <t>5618561273</t>
  </si>
  <si>
    <t>3121</t>
  </si>
  <si>
    <t>5619560179</t>
  </si>
  <si>
    <t>3183</t>
  </si>
  <si>
    <t>5619560197</t>
  </si>
  <si>
    <t>S1902576</t>
  </si>
  <si>
    <t>S1902577</t>
  </si>
  <si>
    <t>S1902563</t>
  </si>
  <si>
    <t xml:space="preserve">AVOIR 1 </t>
  </si>
  <si>
    <t>S1902578</t>
  </si>
  <si>
    <t>soldé le 06/01/2019</t>
  </si>
  <si>
    <t>Total L30434</t>
  </si>
  <si>
    <t>S1902612</t>
  </si>
  <si>
    <t>Total L30444</t>
  </si>
  <si>
    <t>4252</t>
  </si>
  <si>
    <t>5619561179</t>
  </si>
  <si>
    <t>4314</t>
  </si>
  <si>
    <t>5619561215</t>
  </si>
  <si>
    <t>Total L30454</t>
  </si>
  <si>
    <t>533</t>
  </si>
  <si>
    <t>509500451</t>
  </si>
  <si>
    <t>N0001218</t>
  </si>
  <si>
    <t>539</t>
  </si>
  <si>
    <t>509500479</t>
  </si>
  <si>
    <t>5010500049</t>
  </si>
  <si>
    <t>N0001253</t>
  </si>
  <si>
    <t>659</t>
  </si>
  <si>
    <t>5010500089</t>
  </si>
  <si>
    <t>A0000281</t>
  </si>
  <si>
    <t>820</t>
  </si>
  <si>
    <t>5010500257</t>
  </si>
  <si>
    <t>A0000357</t>
  </si>
  <si>
    <t>A0000438</t>
  </si>
  <si>
    <t>908</t>
  </si>
  <si>
    <t>5010500313</t>
  </si>
  <si>
    <t>A0000792</t>
  </si>
  <si>
    <t>A0000789</t>
  </si>
  <si>
    <t>1085</t>
  </si>
  <si>
    <t>5010500482</t>
  </si>
  <si>
    <t>A0000938</t>
  </si>
  <si>
    <t>A0001079</t>
  </si>
  <si>
    <t>A0001082</t>
  </si>
  <si>
    <t>A0001201</t>
  </si>
  <si>
    <t>A0001214</t>
  </si>
  <si>
    <t>A0001212</t>
  </si>
  <si>
    <t>A0001523</t>
  </si>
  <si>
    <t>A0001522</t>
  </si>
  <si>
    <t>A0001682</t>
  </si>
  <si>
    <t>A0001684</t>
  </si>
  <si>
    <t>G0000034</t>
  </si>
  <si>
    <t>G0000077</t>
  </si>
  <si>
    <t>G0000155</t>
  </si>
  <si>
    <t>G0000153</t>
  </si>
  <si>
    <t>G0000347</t>
  </si>
  <si>
    <t>G0000346</t>
  </si>
  <si>
    <t>1649</t>
  </si>
  <si>
    <t>5011500225</t>
  </si>
  <si>
    <t>G0000468</t>
  </si>
  <si>
    <t>G0000621</t>
  </si>
  <si>
    <t>G0000714</t>
  </si>
  <si>
    <t>G0000843</t>
  </si>
  <si>
    <t>G0000974</t>
  </si>
  <si>
    <t>G0001005</t>
  </si>
  <si>
    <t>G0001082</t>
  </si>
  <si>
    <t>G0001127</t>
  </si>
  <si>
    <t>H0000204</t>
  </si>
  <si>
    <t>H0000236</t>
  </si>
  <si>
    <t>H0000288</t>
  </si>
  <si>
    <t>H0000330</t>
  </si>
  <si>
    <t>H0000427</t>
  </si>
  <si>
    <t>H0000404</t>
  </si>
  <si>
    <t>H0000503</t>
  </si>
  <si>
    <t>H0000505</t>
  </si>
  <si>
    <t>H0000604</t>
  </si>
  <si>
    <t>H0000806</t>
  </si>
  <si>
    <t>H0000891</t>
  </si>
  <si>
    <t>H0001566</t>
  </si>
  <si>
    <t>L0000106</t>
  </si>
  <si>
    <t>L0000201</t>
  </si>
  <si>
    <t>ECH DU 10/03/13</t>
  </si>
  <si>
    <t>5013506014</t>
  </si>
  <si>
    <t>3839</t>
  </si>
  <si>
    <t>5013500844</t>
  </si>
  <si>
    <t>L0001739</t>
  </si>
  <si>
    <t>L0001740</t>
  </si>
  <si>
    <t>B0002665</t>
  </si>
  <si>
    <t>LOYER</t>
  </si>
  <si>
    <t>B0002689</t>
  </si>
  <si>
    <t>PREL 25/09/16</t>
  </si>
  <si>
    <t>5016506168</t>
  </si>
  <si>
    <t>ECH 15/09/2016</t>
  </si>
  <si>
    <t>5016506166</t>
  </si>
  <si>
    <t>PREL 11/09/16</t>
  </si>
  <si>
    <t>5016506167</t>
  </si>
  <si>
    <t>5016506169</t>
  </si>
  <si>
    <t>LOYER 10/12</t>
  </si>
  <si>
    <t>F0002554</t>
  </si>
  <si>
    <t>500</t>
  </si>
  <si>
    <t>5617560392</t>
  </si>
  <si>
    <t>911</t>
  </si>
  <si>
    <t>5617560759</t>
  </si>
  <si>
    <t>LOYER 25/07</t>
  </si>
  <si>
    <t>B1701678</t>
  </si>
  <si>
    <t>B1701875</t>
  </si>
  <si>
    <t>B1701917</t>
  </si>
  <si>
    <t xml:space="preserve">PREL 22/12/17      </t>
  </si>
  <si>
    <t>5017508060</t>
  </si>
  <si>
    <t>5017508061</t>
  </si>
  <si>
    <t>4555</t>
  </si>
  <si>
    <t>5619561412</t>
  </si>
  <si>
    <t>Total L50018</t>
  </si>
  <si>
    <t>OB MAXIM</t>
  </si>
  <si>
    <t>508503002</t>
  </si>
  <si>
    <t>MAXIMAL</t>
  </si>
  <si>
    <t>S8000035</t>
  </si>
  <si>
    <t>N0000396</t>
  </si>
  <si>
    <t>N0000482</t>
  </si>
  <si>
    <t>AKUMSAN2</t>
  </si>
  <si>
    <t>N0000558</t>
  </si>
  <si>
    <t>ENTEK2</t>
  </si>
  <si>
    <t>N0000566</t>
  </si>
  <si>
    <t>N0000673</t>
  </si>
  <si>
    <t>N0000669</t>
  </si>
  <si>
    <t>N0000660</t>
  </si>
  <si>
    <t>N0000664</t>
  </si>
  <si>
    <t>N0000656</t>
  </si>
  <si>
    <t>N0000716</t>
  </si>
  <si>
    <t>OB00004</t>
  </si>
  <si>
    <t>509503003</t>
  </si>
  <si>
    <t>N0000694</t>
  </si>
  <si>
    <t>OB00003</t>
  </si>
  <si>
    <t>509503002</t>
  </si>
  <si>
    <t>N0000779</t>
  </si>
  <si>
    <t>MB2</t>
  </si>
  <si>
    <t>N0000813</t>
  </si>
  <si>
    <t>SOVEMA 11</t>
  </si>
  <si>
    <t>N0000828</t>
  </si>
  <si>
    <t>OB00007</t>
  </si>
  <si>
    <t>509503005</t>
  </si>
  <si>
    <t>ACCUMA5-1</t>
  </si>
  <si>
    <t>N0000878</t>
  </si>
  <si>
    <t>N0000877</t>
  </si>
  <si>
    <t>AKUMSAN5</t>
  </si>
  <si>
    <t>N0000950</t>
  </si>
  <si>
    <t>N0000949</t>
  </si>
  <si>
    <t>OB00008</t>
  </si>
  <si>
    <t>509503006</t>
  </si>
  <si>
    <t>AKUMSAN6</t>
  </si>
  <si>
    <t>N0001006</t>
  </si>
  <si>
    <t>N0001007</t>
  </si>
  <si>
    <t>OB00010</t>
  </si>
  <si>
    <t>509503008</t>
  </si>
  <si>
    <t>SOVEMA2-10</t>
  </si>
  <si>
    <t>N0001299</t>
  </si>
  <si>
    <t>SOVEMA13</t>
  </si>
  <si>
    <t>N0001305</t>
  </si>
  <si>
    <t>SORFIN1</t>
  </si>
  <si>
    <t>A0000096</t>
  </si>
  <si>
    <t>A0000050</t>
  </si>
  <si>
    <t>A0000100</t>
  </si>
  <si>
    <t>A0000124</t>
  </si>
  <si>
    <t>A0000110</t>
  </si>
  <si>
    <t>AKUMSAN 5-10</t>
  </si>
  <si>
    <t>A0000250</t>
  </si>
  <si>
    <t>OB00011</t>
  </si>
  <si>
    <t>5010503001</t>
  </si>
  <si>
    <t>AKUMSAN 4</t>
  </si>
  <si>
    <t>A0000230</t>
  </si>
  <si>
    <t>A0000229</t>
  </si>
  <si>
    <t>DARAMIC 4-10</t>
  </si>
  <si>
    <t>A0000261</t>
  </si>
  <si>
    <t>A0000262</t>
  </si>
  <si>
    <t>A0000249</t>
  </si>
  <si>
    <t>OB00012</t>
  </si>
  <si>
    <t>5010503005</t>
  </si>
  <si>
    <t>OB00015</t>
  </si>
  <si>
    <t>5010503008</t>
  </si>
  <si>
    <t>OB00016</t>
  </si>
  <si>
    <t>5010503007</t>
  </si>
  <si>
    <t>AKUMSAN 8-10</t>
  </si>
  <si>
    <t>A0000271</t>
  </si>
  <si>
    <t>AKUMSAN 7-10</t>
  </si>
  <si>
    <t>A0000314</t>
  </si>
  <si>
    <t>A0000313</t>
  </si>
  <si>
    <t>A0000270</t>
  </si>
  <si>
    <t>A0000428</t>
  </si>
  <si>
    <t>A0000426</t>
  </si>
  <si>
    <t>OB00017</t>
  </si>
  <si>
    <t>5010503009</t>
  </si>
  <si>
    <t>AKUMSAN10-10</t>
  </si>
  <si>
    <t>A0000653</t>
  </si>
  <si>
    <t>AKUMSAN 10-10</t>
  </si>
  <si>
    <t>A0000650</t>
  </si>
  <si>
    <t>DARAMIC8-10</t>
  </si>
  <si>
    <t>A0000597</t>
  </si>
  <si>
    <t>A0000593</t>
  </si>
  <si>
    <t>A0001657</t>
  </si>
  <si>
    <t>A0001715</t>
  </si>
  <si>
    <t>REGUL 1/3 %1000</t>
  </si>
  <si>
    <t>A0001958</t>
  </si>
  <si>
    <t>REGUL 1/3%1000</t>
  </si>
  <si>
    <t>A0001961</t>
  </si>
  <si>
    <t>A0001959</t>
  </si>
  <si>
    <t>ZELLEDJA 8-11</t>
  </si>
  <si>
    <t>G0000876</t>
  </si>
  <si>
    <t>G0000877</t>
  </si>
  <si>
    <t>DARAMIC 6-11</t>
  </si>
  <si>
    <t>G0001157</t>
  </si>
  <si>
    <t>G0001140</t>
  </si>
  <si>
    <t>G0001449</t>
  </si>
  <si>
    <t>H0000520</t>
  </si>
  <si>
    <t>ACCUMA23</t>
  </si>
  <si>
    <t>L0001017</t>
  </si>
  <si>
    <t>B0000341</t>
  </si>
  <si>
    <t>B0000892</t>
  </si>
  <si>
    <t>6401</t>
  </si>
  <si>
    <t>5015500946</t>
  </si>
  <si>
    <t>WIRTZ 05</t>
  </si>
  <si>
    <t>B0002784</t>
  </si>
  <si>
    <t>F0000539</t>
  </si>
  <si>
    <t>72</t>
  </si>
  <si>
    <t>5616560058</t>
  </si>
  <si>
    <t>ACCUMA69</t>
  </si>
  <si>
    <t>F0002545</t>
  </si>
  <si>
    <t>BIASIN69</t>
  </si>
  <si>
    <t>F0002546</t>
  </si>
  <si>
    <t>B1700456</t>
  </si>
  <si>
    <t>B1700689</t>
  </si>
  <si>
    <t>B1701052</t>
  </si>
  <si>
    <t>582</t>
  </si>
  <si>
    <t>5617560627</t>
  </si>
  <si>
    <t>GLATFELTER2</t>
  </si>
  <si>
    <t>B1701966</t>
  </si>
  <si>
    <t xml:space="preserve">ACCUMA55       </t>
  </si>
  <si>
    <t>B1702262</t>
  </si>
  <si>
    <t>H.BFULLER 2</t>
  </si>
  <si>
    <t>F1801619</t>
  </si>
  <si>
    <t>DARAMIC4</t>
  </si>
  <si>
    <t>F1801811</t>
  </si>
  <si>
    <t>CHQ CAUT°</t>
  </si>
  <si>
    <t>F1802389</t>
  </si>
  <si>
    <t>4011</t>
  </si>
  <si>
    <t>5619560893</t>
  </si>
  <si>
    <t xml:space="preserve">DARAMIC5    </t>
  </si>
  <si>
    <t xml:space="preserve">S1901600 </t>
  </si>
  <si>
    <t>S1901601</t>
  </si>
  <si>
    <t>à reclasser au frs assurance maghrebia voir jnl</t>
  </si>
  <si>
    <t>S1901599</t>
  </si>
  <si>
    <t>4191</t>
  </si>
  <si>
    <t>5619561030</t>
  </si>
  <si>
    <t>S1902224</t>
  </si>
  <si>
    <t>4244</t>
  </si>
  <si>
    <t>5619561158</t>
  </si>
  <si>
    <t>voir jn</t>
  </si>
  <si>
    <t>F0002383</t>
  </si>
  <si>
    <t>3490</t>
  </si>
  <si>
    <t>5619560522</t>
  </si>
  <si>
    <t xml:space="preserve">absence de facture : juste une offre de prix </t>
  </si>
  <si>
    <t xml:space="preserve">S1902665 </t>
  </si>
  <si>
    <t>Total L50031</t>
  </si>
  <si>
    <t xml:space="preserve">S1901041 </t>
  </si>
  <si>
    <t>S1902463</t>
  </si>
  <si>
    <t>Total L50044</t>
  </si>
  <si>
    <t>0000167</t>
  </si>
  <si>
    <t>509500099</t>
  </si>
  <si>
    <t>0000212</t>
  </si>
  <si>
    <t>509500147</t>
  </si>
  <si>
    <t>N0000312</t>
  </si>
  <si>
    <t>B0001032</t>
  </si>
  <si>
    <t>0006746</t>
  </si>
  <si>
    <t>5015501233</t>
  </si>
  <si>
    <t xml:space="preserve">REGULAR°  </t>
  </si>
  <si>
    <t>S1902143</t>
  </si>
  <si>
    <t>MAINTENANCE QAD</t>
  </si>
  <si>
    <t>S1902640</t>
  </si>
  <si>
    <t xml:space="preserve">EXT.LICENCE QAD </t>
  </si>
  <si>
    <t>S1902523</t>
  </si>
  <si>
    <t>TR01895</t>
  </si>
  <si>
    <t>5619566370</t>
  </si>
  <si>
    <t>MB</t>
  </si>
  <si>
    <t>N0000347</t>
  </si>
  <si>
    <t>ZELLEDJA2</t>
  </si>
  <si>
    <t>N0000437</t>
  </si>
  <si>
    <t>ZELLEDJA1</t>
  </si>
  <si>
    <t>N0000436</t>
  </si>
  <si>
    <t>N0000564</t>
  </si>
  <si>
    <t>ENTEK1</t>
  </si>
  <si>
    <t>N0000562</t>
  </si>
  <si>
    <t>AKUMALUX2</t>
  </si>
  <si>
    <t>N0000727</t>
  </si>
  <si>
    <t>N0000719</t>
  </si>
  <si>
    <t>SOVEMA9</t>
  </si>
  <si>
    <t>N0000683</t>
  </si>
  <si>
    <t>AKUMALUX3</t>
  </si>
  <si>
    <t>N0000697</t>
  </si>
  <si>
    <t>N0000783</t>
  </si>
  <si>
    <t>N0000817</t>
  </si>
  <si>
    <t>N0000871</t>
  </si>
  <si>
    <t>N0000882</t>
  </si>
  <si>
    <t>N0000875</t>
  </si>
  <si>
    <t>N0001009</t>
  </si>
  <si>
    <t>480</t>
  </si>
  <si>
    <t>509500395</t>
  </si>
  <si>
    <t>ASS-MAG</t>
  </si>
  <si>
    <t>N0001065</t>
  </si>
  <si>
    <t>549</t>
  </si>
  <si>
    <t>509500457</t>
  </si>
  <si>
    <t>A0000366</t>
  </si>
  <si>
    <t>N0001363</t>
  </si>
  <si>
    <t>A0000367</t>
  </si>
  <si>
    <t>577</t>
  </si>
  <si>
    <t>5010500009</t>
  </si>
  <si>
    <t>A0000265</t>
  </si>
  <si>
    <t>ZELLIDJA 3-10</t>
  </si>
  <si>
    <t>A0000217</t>
  </si>
  <si>
    <t>AGIC 2-10</t>
  </si>
  <si>
    <t>A0000226</t>
  </si>
  <si>
    <t>A0000257</t>
  </si>
  <si>
    <t>A0000316</t>
  </si>
  <si>
    <t>A0000275</t>
  </si>
  <si>
    <t>A0000432</t>
  </si>
  <si>
    <t>A0000433</t>
  </si>
  <si>
    <t>GLATFELTER1-10</t>
  </si>
  <si>
    <t>A0000446</t>
  </si>
  <si>
    <t>ZELLIDJA 5-10</t>
  </si>
  <si>
    <t>A0000354</t>
  </si>
  <si>
    <t>A0000657</t>
  </si>
  <si>
    <t>daramic7</t>
  </si>
  <si>
    <t>A0000504</t>
  </si>
  <si>
    <t>MB3-10</t>
  </si>
  <si>
    <t>A0000773</t>
  </si>
  <si>
    <t>A0000598</t>
  </si>
  <si>
    <t>AKUMSAN11-10</t>
  </si>
  <si>
    <t>A0000783</t>
  </si>
  <si>
    <t>ZELLIDJA-10</t>
  </si>
  <si>
    <t>A0000604</t>
  </si>
  <si>
    <t>861</t>
  </si>
  <si>
    <t>5010500356</t>
  </si>
  <si>
    <t>GLATFELTER3</t>
  </si>
  <si>
    <t>A0000904</t>
  </si>
  <si>
    <t>A0000905</t>
  </si>
  <si>
    <t>A0000750</t>
  </si>
  <si>
    <t>A0000751</t>
  </si>
  <si>
    <t>A0000857</t>
  </si>
  <si>
    <t>956</t>
  </si>
  <si>
    <t>5010500398</t>
  </si>
  <si>
    <t>995</t>
  </si>
  <si>
    <t>5010500414</t>
  </si>
  <si>
    <t>AKUMSAN13-10</t>
  </si>
  <si>
    <t>A0000917</t>
  </si>
  <si>
    <t>sovema</t>
  </si>
  <si>
    <t>A0000931</t>
  </si>
  <si>
    <t>daramic 9-10</t>
  </si>
  <si>
    <t>A0000963</t>
  </si>
  <si>
    <t>zelledja18-10</t>
  </si>
  <si>
    <t>A0001001</t>
  </si>
  <si>
    <t>AGIC INDUSTRIE</t>
  </si>
  <si>
    <t>A0001169</t>
  </si>
  <si>
    <t>EVONIK3</t>
  </si>
  <si>
    <t>A0001081</t>
  </si>
  <si>
    <t>A0001073</t>
  </si>
  <si>
    <t>zelledja11</t>
  </si>
  <si>
    <t>A0001088</t>
  </si>
  <si>
    <t>1139</t>
  </si>
  <si>
    <t>5010500561</t>
  </si>
  <si>
    <t>ZELLEDJA</t>
  </si>
  <si>
    <t>A0001444</t>
  </si>
  <si>
    <t>A0001438</t>
  </si>
  <si>
    <t>AKUMSAN</t>
  </si>
  <si>
    <t>A0001658</t>
  </si>
  <si>
    <t>A0001572</t>
  </si>
  <si>
    <t>ZELLZDJA 8-1</t>
  </si>
  <si>
    <t>A0001675</t>
  </si>
  <si>
    <t>A0001923</t>
  </si>
  <si>
    <t>A0001876</t>
  </si>
  <si>
    <t>EVONIK</t>
  </si>
  <si>
    <t>A0001885</t>
  </si>
  <si>
    <t>AGIC6-10</t>
  </si>
  <si>
    <t>A0001829</t>
  </si>
  <si>
    <t>A0001839</t>
  </si>
  <si>
    <t>ACCUMA26-10</t>
  </si>
  <si>
    <t>A0001908</t>
  </si>
  <si>
    <t>ACCUMA 24-10</t>
  </si>
  <si>
    <t>A0001801</t>
  </si>
  <si>
    <t>ACCUMA 23-10</t>
  </si>
  <si>
    <t>A0001805</t>
  </si>
  <si>
    <t>ACCUMA30-10</t>
  </si>
  <si>
    <t>A0001903</t>
  </si>
  <si>
    <t>ACCUMA 22-10</t>
  </si>
  <si>
    <t>A0001812</t>
  </si>
  <si>
    <t>ACCUMA 29-10</t>
  </si>
  <si>
    <t>A0001890</t>
  </si>
  <si>
    <t>ACCUMA28-10</t>
  </si>
  <si>
    <t>A0001900</t>
  </si>
  <si>
    <t>DARAMIC6</t>
  </si>
  <si>
    <t>A0001836</t>
  </si>
  <si>
    <t>A0001895</t>
  </si>
  <si>
    <t>ZELLEDJA 9-10</t>
  </si>
  <si>
    <t>A0001874</t>
  </si>
  <si>
    <t>1394</t>
  </si>
  <si>
    <t>5010500746</t>
  </si>
  <si>
    <t>VPO FAC ASS N01052</t>
  </si>
  <si>
    <t>A0001960</t>
  </si>
  <si>
    <t>ACCUMA33-10</t>
  </si>
  <si>
    <t>G0000130</t>
  </si>
  <si>
    <t>ACCUMA 32-10</t>
  </si>
  <si>
    <t>G0000125</t>
  </si>
  <si>
    <t>ACCUMA 4-11</t>
  </si>
  <si>
    <t>G0000135</t>
  </si>
  <si>
    <t>ACCUMA2-11</t>
  </si>
  <si>
    <t>G0000151</t>
  </si>
  <si>
    <t>ACCUMA9-11</t>
  </si>
  <si>
    <t>G0000334</t>
  </si>
  <si>
    <t>ACCUMA7-11</t>
  </si>
  <si>
    <t>G0000323</t>
  </si>
  <si>
    <t>ACCUMA 5-11</t>
  </si>
  <si>
    <t>G0000210</t>
  </si>
  <si>
    <t>GLATFELTER</t>
  </si>
  <si>
    <t>G0000214</t>
  </si>
  <si>
    <t>ACCUMA 13</t>
  </si>
  <si>
    <t>G0000229</t>
  </si>
  <si>
    <t>DARAMIC 7-10</t>
  </si>
  <si>
    <t>G0000238</t>
  </si>
  <si>
    <t>DARAMIC1-11</t>
  </si>
  <si>
    <t>G0000284</t>
  </si>
  <si>
    <t>ZELLZDJA2-11</t>
  </si>
  <si>
    <t>G0000330</t>
  </si>
  <si>
    <t>ACCUMA16-11</t>
  </si>
  <si>
    <t>G0000483</t>
  </si>
  <si>
    <t>ACCUMSAN1</t>
  </si>
  <si>
    <t>G0000387</t>
  </si>
  <si>
    <t>ACCUMA11-11</t>
  </si>
  <si>
    <t>G0000265</t>
  </si>
  <si>
    <t>G0000276</t>
  </si>
  <si>
    <t>ACCUMA12-11</t>
  </si>
  <si>
    <t>G0000272</t>
  </si>
  <si>
    <t>DARAMIC3</t>
  </si>
  <si>
    <t>G0000395</t>
  </si>
  <si>
    <t>1606</t>
  </si>
  <si>
    <t>5011500202</t>
  </si>
  <si>
    <t>1619</t>
  </si>
  <si>
    <t>5011500208</t>
  </si>
  <si>
    <t>1618</t>
  </si>
  <si>
    <t>5011500207</t>
  </si>
  <si>
    <t>ACCUMA22-11</t>
  </si>
  <si>
    <t>G0000480</t>
  </si>
  <si>
    <t>ACCUMA28-11</t>
  </si>
  <si>
    <t>G0000476</t>
  </si>
  <si>
    <t>accuma30-11</t>
  </si>
  <si>
    <t>G0000471</t>
  </si>
  <si>
    <t>ACCUMA31-11</t>
  </si>
  <si>
    <t>G0000461</t>
  </si>
  <si>
    <t>ACCUMA17-11</t>
  </si>
  <si>
    <t>G0000451</t>
  </si>
  <si>
    <t>ACCUMA25-11</t>
  </si>
  <si>
    <t>G0000432</t>
  </si>
  <si>
    <t>ACCUMA26-11</t>
  </si>
  <si>
    <t>G0000440</t>
  </si>
  <si>
    <t>ACCUMA23-11</t>
  </si>
  <si>
    <t>G0000436</t>
  </si>
  <si>
    <t>EVONIC1/2011</t>
  </si>
  <si>
    <t>G0000533</t>
  </si>
  <si>
    <t>GOONVEAN1/2011</t>
  </si>
  <si>
    <t>G0000497</t>
  </si>
  <si>
    <t>ACCUMA29-11</t>
  </si>
  <si>
    <t>G0000446</t>
  </si>
  <si>
    <t>SOVEMA 2-11</t>
  </si>
  <si>
    <t>G0000636</t>
  </si>
  <si>
    <t>ZELLIDJA 3-11</t>
  </si>
  <si>
    <t>G0000542</t>
  </si>
  <si>
    <t>GLATFELTER1/11</t>
  </si>
  <si>
    <t>G0000601</t>
  </si>
  <si>
    <t>ACCUMA20-11</t>
  </si>
  <si>
    <t>G0000560</t>
  </si>
  <si>
    <t>G0000566</t>
  </si>
  <si>
    <t>G0000613</t>
  </si>
  <si>
    <t>SOVEMA1-11</t>
  </si>
  <si>
    <t>G0000753</t>
  </si>
  <si>
    <t>ZELLEDJA 5</t>
  </si>
  <si>
    <t>G0000749</t>
  </si>
  <si>
    <t>biasin1-11</t>
  </si>
  <si>
    <t>G0000762</t>
  </si>
  <si>
    <t>ACCUMA34/11</t>
  </si>
  <si>
    <t>G0000758</t>
  </si>
  <si>
    <t>ACCUMA 40</t>
  </si>
  <si>
    <t>G0000789</t>
  </si>
  <si>
    <t>ACCUMA35/11</t>
  </si>
  <si>
    <t>G0000783</t>
  </si>
  <si>
    <t>ACCUMA37/11</t>
  </si>
  <si>
    <t>G0000777</t>
  </si>
  <si>
    <t>ACCUMA 41-11</t>
  </si>
  <si>
    <t>G0000837</t>
  </si>
  <si>
    <t>1762</t>
  </si>
  <si>
    <t>5011500394</t>
  </si>
  <si>
    <t>DELLA TOFFOLA1-11</t>
  </si>
  <si>
    <t>G0000964</t>
  </si>
  <si>
    <t>ACCUMA 45-11</t>
  </si>
  <si>
    <t>G0000968</t>
  </si>
  <si>
    <t>G0000878</t>
  </si>
  <si>
    <t>ACCUMA46-11</t>
  </si>
  <si>
    <t>G0000885</t>
  </si>
  <si>
    <t>zelledja12-11</t>
  </si>
  <si>
    <t>G0001170</t>
  </si>
  <si>
    <t>ACCUMA50</t>
  </si>
  <si>
    <t>G0000941</t>
  </si>
  <si>
    <t>ZELLEDJA 9-11</t>
  </si>
  <si>
    <t>G0000951</t>
  </si>
  <si>
    <t>ACCUMA49</t>
  </si>
  <si>
    <t>G0000946</t>
  </si>
  <si>
    <t>BIASIN02-11</t>
  </si>
  <si>
    <t>G0000958</t>
  </si>
  <si>
    <t>ACCUMA51-11</t>
  </si>
  <si>
    <t>G0001003</t>
  </si>
  <si>
    <t>ACCUMA52-11</t>
  </si>
  <si>
    <t>G0001002</t>
  </si>
  <si>
    <t>ACCUMA 54</t>
  </si>
  <si>
    <t>G0001088</t>
  </si>
  <si>
    <t>G0000989</t>
  </si>
  <si>
    <t>G0001036</t>
  </si>
  <si>
    <t>G0001038</t>
  </si>
  <si>
    <t>G0001040</t>
  </si>
  <si>
    <t>ACCUMA 60-11</t>
  </si>
  <si>
    <t>G0001163</t>
  </si>
  <si>
    <t>G0001159</t>
  </si>
  <si>
    <t>ACCUMA 58-11</t>
  </si>
  <si>
    <t>G0001168</t>
  </si>
  <si>
    <t>1888</t>
  </si>
  <si>
    <t>5011500488</t>
  </si>
  <si>
    <t>1877</t>
  </si>
  <si>
    <t>5011500491</t>
  </si>
  <si>
    <t>FERROLI-11</t>
  </si>
  <si>
    <t>G0001232</t>
  </si>
  <si>
    <t>accuma 68-11</t>
  </si>
  <si>
    <t>G0001292</t>
  </si>
  <si>
    <t>ACCUMA 69-11</t>
  </si>
  <si>
    <t>G0001248</t>
  </si>
  <si>
    <t>5011500521</t>
  </si>
  <si>
    <t>ACCUMA71</t>
  </si>
  <si>
    <t>G0001424</t>
  </si>
  <si>
    <t>ACCUMA64</t>
  </si>
  <si>
    <t>G0001427</t>
  </si>
  <si>
    <t>ACCUMA78-11</t>
  </si>
  <si>
    <t>G0001351</t>
  </si>
  <si>
    <t>ZELLEDJA14-11</t>
  </si>
  <si>
    <t>G0001364</t>
  </si>
  <si>
    <t>ACCUMA75-11</t>
  </si>
  <si>
    <t>G0001356</t>
  </si>
  <si>
    <t>ACCUMA80</t>
  </si>
  <si>
    <t>G0001418</t>
  </si>
  <si>
    <t>ACCUMA84</t>
  </si>
  <si>
    <t>G0001412</t>
  </si>
  <si>
    <t>ACCUMA 66</t>
  </si>
  <si>
    <t>G0001453</t>
  </si>
  <si>
    <t>G0001451</t>
  </si>
  <si>
    <t>ACCUMA 86-11</t>
  </si>
  <si>
    <t>G0001517</t>
  </si>
  <si>
    <t>ANNUL G0001667</t>
  </si>
  <si>
    <t>G0001669</t>
  </si>
  <si>
    <t>ACCUMA35</t>
  </si>
  <si>
    <t>G0001667</t>
  </si>
  <si>
    <t>AKUMSAN 11</t>
  </si>
  <si>
    <t>G0001533</t>
  </si>
  <si>
    <t>ACCUMA 88-11</t>
  </si>
  <si>
    <t>G0001512</t>
  </si>
  <si>
    <t>METALLIANCE</t>
  </si>
  <si>
    <t>G0001492</t>
  </si>
  <si>
    <t>DARAMIC 8</t>
  </si>
  <si>
    <t>H0000025</t>
  </si>
  <si>
    <t>H0000049</t>
  </si>
  <si>
    <t>ACCUMA 01-12</t>
  </si>
  <si>
    <t>H0000046</t>
  </si>
  <si>
    <t>ICS1-2</t>
  </si>
  <si>
    <t>H0000040</t>
  </si>
  <si>
    <t>H0000039</t>
  </si>
  <si>
    <t>GLATFELTER 2</t>
  </si>
  <si>
    <t>H0000074</t>
  </si>
  <si>
    <t>METALIANCEC1</t>
  </si>
  <si>
    <t>H0000110</t>
  </si>
  <si>
    <t>7796727</t>
  </si>
  <si>
    <t>4112410019</t>
  </si>
  <si>
    <t>H0000158</t>
  </si>
  <si>
    <t>METALLIANCE2</t>
  </si>
  <si>
    <t>H0000161</t>
  </si>
  <si>
    <t>2124</t>
  </si>
  <si>
    <t>5012500052</t>
  </si>
  <si>
    <t>METALLIANCE7</t>
  </si>
  <si>
    <t>H0000232</t>
  </si>
  <si>
    <t>ACCUMA6</t>
  </si>
  <si>
    <t>H0000170</t>
  </si>
  <si>
    <t>H0000224</t>
  </si>
  <si>
    <t>H0000216</t>
  </si>
  <si>
    <t>H0000222</t>
  </si>
  <si>
    <t>ACCUMA24</t>
  </si>
  <si>
    <t>H0000275</t>
  </si>
  <si>
    <t>ACCUMA22</t>
  </si>
  <si>
    <t>H0000272</t>
  </si>
  <si>
    <t>ACCUMA30</t>
  </si>
  <si>
    <t>H0000340</t>
  </si>
  <si>
    <t>ACCUMA28</t>
  </si>
  <si>
    <t>H0000318</t>
  </si>
  <si>
    <t>H0000322</t>
  </si>
  <si>
    <t>ACCUMA29</t>
  </si>
  <si>
    <t>H0000327</t>
  </si>
  <si>
    <t>2221</t>
  </si>
  <si>
    <t>5012500167</t>
  </si>
  <si>
    <t>SOVEMA 3</t>
  </si>
  <si>
    <t>H0000376</t>
  </si>
  <si>
    <t>2309</t>
  </si>
  <si>
    <t>5012500230</t>
  </si>
  <si>
    <t>ACCUMA38</t>
  </si>
  <si>
    <t>H0000409</t>
  </si>
  <si>
    <t>ACCUMA40</t>
  </si>
  <si>
    <t>H0000399</t>
  </si>
  <si>
    <t>ACCUMA41</t>
  </si>
  <si>
    <t>H0000403</t>
  </si>
  <si>
    <t>H0000465</t>
  </si>
  <si>
    <t>H0000470</t>
  </si>
  <si>
    <t>H0000482</t>
  </si>
  <si>
    <t>ACCUMA37</t>
  </si>
  <si>
    <t>H0000395</t>
  </si>
  <si>
    <t>H0000388</t>
  </si>
  <si>
    <t>H0000475</t>
  </si>
  <si>
    <t>H0000462</t>
  </si>
  <si>
    <t>SOVEMA5</t>
  </si>
  <si>
    <t>H0000542</t>
  </si>
  <si>
    <t>H0000518</t>
  </si>
  <si>
    <t>ACCUMA45</t>
  </si>
  <si>
    <t>H0000528</t>
  </si>
  <si>
    <t>AGIC3</t>
  </si>
  <si>
    <t>H0000544</t>
  </si>
  <si>
    <t>2424</t>
  </si>
  <si>
    <t>5012500347</t>
  </si>
  <si>
    <t>METALLIANCE15</t>
  </si>
  <si>
    <t>H0000585</t>
  </si>
  <si>
    <t>H0000711</t>
  </si>
  <si>
    <t>ACCUMA47</t>
  </si>
  <si>
    <t>H0000646</t>
  </si>
  <si>
    <t>GLATFELTER1</t>
  </si>
  <si>
    <t>H0000703</t>
  </si>
  <si>
    <t>ACCUMA53</t>
  </si>
  <si>
    <t>H0000701</t>
  </si>
  <si>
    <t>ACCUMA51</t>
  </si>
  <si>
    <t>H0000685</t>
  </si>
  <si>
    <t>H0000691</t>
  </si>
  <si>
    <t>H0000666</t>
  </si>
  <si>
    <t>METALLIANCE17</t>
  </si>
  <si>
    <t>H0000674</t>
  </si>
  <si>
    <t>ORIEN2</t>
  </si>
  <si>
    <t>H0000785</t>
  </si>
  <si>
    <t>AGIC5</t>
  </si>
  <si>
    <t>H0000774</t>
  </si>
  <si>
    <t>2564</t>
  </si>
  <si>
    <t>5012500438</t>
  </si>
  <si>
    <t>METALLIANCE19</t>
  </si>
  <si>
    <t>H0000791</t>
  </si>
  <si>
    <t>ACCUMA55</t>
  </si>
  <si>
    <t>H0000858</t>
  </si>
  <si>
    <t>ACCUMA56</t>
  </si>
  <si>
    <t>H0000849</t>
  </si>
  <si>
    <t>H0000835</t>
  </si>
  <si>
    <t>METALLIANCE20</t>
  </si>
  <si>
    <t>H0000843</t>
  </si>
  <si>
    <t>METALLIANCE18</t>
  </si>
  <si>
    <t>H0000853</t>
  </si>
  <si>
    <t>2713</t>
  </si>
  <si>
    <t>5012500577</t>
  </si>
  <si>
    <t>SOVEMA7</t>
  </si>
  <si>
    <t>H0001042</t>
  </si>
  <si>
    <t>ACCUMA62</t>
  </si>
  <si>
    <t>H0000977</t>
  </si>
  <si>
    <t>ACCUMA67</t>
  </si>
  <si>
    <t>H0001062</t>
  </si>
  <si>
    <t>ACCUMA66</t>
  </si>
  <si>
    <t>H0001046</t>
  </si>
  <si>
    <t>ACCUMA58</t>
  </si>
  <si>
    <t>H0001006</t>
  </si>
  <si>
    <t>ACCUMA59</t>
  </si>
  <si>
    <t>H0001003</t>
  </si>
  <si>
    <t>ACCUMA60</t>
  </si>
  <si>
    <t>H0000989</t>
  </si>
  <si>
    <t>AGIC6</t>
  </si>
  <si>
    <t>H0001020</t>
  </si>
  <si>
    <t>METALLIANCE23</t>
  </si>
  <si>
    <t>H0001018</t>
  </si>
  <si>
    <t>METALLIANCE22</t>
  </si>
  <si>
    <t>H0000996</t>
  </si>
  <si>
    <t>H0001199</t>
  </si>
  <si>
    <t>ACCUMA74</t>
  </si>
  <si>
    <t>H0001203</t>
  </si>
  <si>
    <t>H0001187</t>
  </si>
  <si>
    <t>ACCUMA73</t>
  </si>
  <si>
    <t>H0001209</t>
  </si>
  <si>
    <t>H0001192</t>
  </si>
  <si>
    <t>H0001107</t>
  </si>
  <si>
    <t>2806</t>
  </si>
  <si>
    <t>5012500644</t>
  </si>
  <si>
    <t>ACCUMA77</t>
  </si>
  <si>
    <t>H0001309</t>
  </si>
  <si>
    <t>ACCUMA78</t>
  </si>
  <si>
    <t>H0001321</t>
  </si>
  <si>
    <t>H0001301</t>
  </si>
  <si>
    <t>ORIEN3</t>
  </si>
  <si>
    <t>H0001256</t>
  </si>
  <si>
    <t>METALLIANCE27</t>
  </si>
  <si>
    <t>H0001249</t>
  </si>
  <si>
    <t>METALLIANCE29</t>
  </si>
  <si>
    <t>H0001407</t>
  </si>
  <si>
    <t>SMIPACK1</t>
  </si>
  <si>
    <t>H0001413</t>
  </si>
  <si>
    <t>H0001405</t>
  </si>
  <si>
    <t>2917</t>
  </si>
  <si>
    <t>5012500796</t>
  </si>
  <si>
    <t>SOVEMA8</t>
  </si>
  <si>
    <t>H0001343</t>
  </si>
  <si>
    <t>METALLIANCE28</t>
  </si>
  <si>
    <t>H0001347</t>
  </si>
  <si>
    <t>METALLIANCE30</t>
  </si>
  <si>
    <t>H0001395</t>
  </si>
  <si>
    <t>METALLIANCE26</t>
  </si>
  <si>
    <t>H0001341</t>
  </si>
  <si>
    <t>HEPER1</t>
  </si>
  <si>
    <t>H0001397</t>
  </si>
  <si>
    <t>ACCUMA79</t>
  </si>
  <si>
    <t>H0001389</t>
  </si>
  <si>
    <t>H0001460</t>
  </si>
  <si>
    <t>ACCUMA75</t>
  </si>
  <si>
    <t>H0001463</t>
  </si>
  <si>
    <t>L0000150</t>
  </si>
  <si>
    <t>L0000152</t>
  </si>
  <si>
    <t>L0000164</t>
  </si>
  <si>
    <t>L0000142</t>
  </si>
  <si>
    <t>L0000126</t>
  </si>
  <si>
    <t>ACCUMA82</t>
  </si>
  <si>
    <t>L0000039</t>
  </si>
  <si>
    <t>L0000044</t>
  </si>
  <si>
    <t>ACCUMA81</t>
  </si>
  <si>
    <t>L0000068</t>
  </si>
  <si>
    <t>ACCUMA83</t>
  </si>
  <si>
    <t>L0000066</t>
  </si>
  <si>
    <t>HEPER2</t>
  </si>
  <si>
    <t>L0000057</t>
  </si>
  <si>
    <t>L0000189</t>
  </si>
  <si>
    <t>L0000131</t>
  </si>
  <si>
    <t>L0000173</t>
  </si>
  <si>
    <t>METALLIANCE3</t>
  </si>
  <si>
    <t>L0000178</t>
  </si>
  <si>
    <t>METALLIANCE31</t>
  </si>
  <si>
    <t>L0000135</t>
  </si>
  <si>
    <t>3075</t>
  </si>
  <si>
    <t>5013500061</t>
  </si>
  <si>
    <t>ACCUMA7</t>
  </si>
  <si>
    <t>L0000121</t>
  </si>
  <si>
    <t>METALLIANCE4</t>
  </si>
  <si>
    <t>L0000230</t>
  </si>
  <si>
    <t>L0000205</t>
  </si>
  <si>
    <t>L0000220</t>
  </si>
  <si>
    <t>L0000211</t>
  </si>
  <si>
    <t>METALLIANCE5</t>
  </si>
  <si>
    <t>L0000239</t>
  </si>
  <si>
    <t>L0000235</t>
  </si>
  <si>
    <t>L0000318</t>
  </si>
  <si>
    <t>ACCUMA11</t>
  </si>
  <si>
    <t>L0000322</t>
  </si>
  <si>
    <t>HEPER3</t>
  </si>
  <si>
    <t>L0000383</t>
  </si>
  <si>
    <t>DARAMIC1</t>
  </si>
  <si>
    <t>L0000353</t>
  </si>
  <si>
    <t>L0000452</t>
  </si>
  <si>
    <t>AGIC1</t>
  </si>
  <si>
    <t>L0000339</t>
  </si>
  <si>
    <t>ACCUMA12</t>
  </si>
  <si>
    <t>L0000389</t>
  </si>
  <si>
    <t>ACCUMA13</t>
  </si>
  <si>
    <t>L0000315</t>
  </si>
  <si>
    <t>3230</t>
  </si>
  <si>
    <t>5013500210</t>
  </si>
  <si>
    <t>L0000456</t>
  </si>
  <si>
    <t>ORION1</t>
  </si>
  <si>
    <t>L0000337</t>
  </si>
  <si>
    <t>L0000329</t>
  </si>
  <si>
    <t>METALLIANCE6</t>
  </si>
  <si>
    <t>L0000459</t>
  </si>
  <si>
    <t>HEPER4</t>
  </si>
  <si>
    <t>L0000478</t>
  </si>
  <si>
    <t>L0000463</t>
  </si>
  <si>
    <t>3323</t>
  </si>
  <si>
    <t>5013500342</t>
  </si>
  <si>
    <t>L0000464</t>
  </si>
  <si>
    <t>ACCUMA14</t>
  </si>
  <si>
    <t>L0000496</t>
  </si>
  <si>
    <t>DARAMIC2</t>
  </si>
  <si>
    <t>L0000474</t>
  </si>
  <si>
    <t>ACCUMA15</t>
  </si>
  <si>
    <t>L0000549</t>
  </si>
  <si>
    <t>L0000552</t>
  </si>
  <si>
    <t>ACCUMA16</t>
  </si>
  <si>
    <t>L0000541</t>
  </si>
  <si>
    <t>L0000674</t>
  </si>
  <si>
    <t>ACCUMA18</t>
  </si>
  <si>
    <t>L0000679</t>
  </si>
  <si>
    <t>L0000667</t>
  </si>
  <si>
    <t>HYPER6</t>
  </si>
  <si>
    <t>L0000659</t>
  </si>
  <si>
    <t>L0000698</t>
  </si>
  <si>
    <t>L0000685</t>
  </si>
  <si>
    <t>L0000690</t>
  </si>
  <si>
    <t>L0000695</t>
  </si>
  <si>
    <t>L0000772</t>
  </si>
  <si>
    <t>L0000769</t>
  </si>
  <si>
    <t>3502</t>
  </si>
  <si>
    <t>5013500496</t>
  </si>
  <si>
    <t>L0000779</t>
  </si>
  <si>
    <t>ACCUMA25</t>
  </si>
  <si>
    <t>L0000886</t>
  </si>
  <si>
    <t>3553</t>
  </si>
  <si>
    <t>5013500571</t>
  </si>
  <si>
    <t>ACCUMA26</t>
  </si>
  <si>
    <t>L0000873</t>
  </si>
  <si>
    <t>ACCUMA27</t>
  </si>
  <si>
    <t>L0000878</t>
  </si>
  <si>
    <t>metalliance7</t>
  </si>
  <si>
    <t>L0000866</t>
  </si>
  <si>
    <t>3606</t>
  </si>
  <si>
    <t>5013500627</t>
  </si>
  <si>
    <t>L0001007</t>
  </si>
  <si>
    <t>L0000967</t>
  </si>
  <si>
    <t>L0000989</t>
  </si>
  <si>
    <t>L0000953</t>
  </si>
  <si>
    <t>ACCUMA36</t>
  </si>
  <si>
    <t>L0001098</t>
  </si>
  <si>
    <t>L0000973</t>
  </si>
  <si>
    <t>L0000960</t>
  </si>
  <si>
    <t>L0000994</t>
  </si>
  <si>
    <t>SOVEMA4</t>
  </si>
  <si>
    <t>L0001087</t>
  </si>
  <si>
    <t>ACCUMA33</t>
  </si>
  <si>
    <t>L0001093</t>
  </si>
  <si>
    <t>ACCUMA39</t>
  </si>
  <si>
    <t>L0001075</t>
  </si>
  <si>
    <t>accuma43</t>
  </si>
  <si>
    <t>L0001288</t>
  </si>
  <si>
    <t>accuma41</t>
  </si>
  <si>
    <t>L0001293</t>
  </si>
  <si>
    <t>accuma44</t>
  </si>
  <si>
    <t>L0001274</t>
  </si>
  <si>
    <t>L0001307</t>
  </si>
  <si>
    <t>ACCUMA46</t>
  </si>
  <si>
    <t>L0001265</t>
  </si>
  <si>
    <t>L0001259</t>
  </si>
  <si>
    <t>L0001254</t>
  </si>
  <si>
    <t>ACCUMA52</t>
  </si>
  <si>
    <t>L0001243</t>
  </si>
  <si>
    <t>L0001247</t>
  </si>
  <si>
    <t>L0001430</t>
  </si>
  <si>
    <t>L0001235</t>
  </si>
  <si>
    <t>L0001332</t>
  </si>
  <si>
    <t>ACCUMA63</t>
  </si>
  <si>
    <t>L0001369</t>
  </si>
  <si>
    <t>DARAMIC5</t>
  </si>
  <si>
    <t>L0001472</t>
  </si>
  <si>
    <t>SAMAUTO1</t>
  </si>
  <si>
    <t>L0001466</t>
  </si>
  <si>
    <t>ACCUMA57</t>
  </si>
  <si>
    <t>L0001365</t>
  </si>
  <si>
    <t>METALLIANCE12</t>
  </si>
  <si>
    <t>L0001461</t>
  </si>
  <si>
    <t>METALLIANCE10</t>
  </si>
  <si>
    <t>L0001334</t>
  </si>
  <si>
    <t>3798</t>
  </si>
  <si>
    <t>5013500840</t>
  </si>
  <si>
    <t>L0001529</t>
  </si>
  <si>
    <t>L0001437</t>
  </si>
  <si>
    <t>L0001452</t>
  </si>
  <si>
    <t>SOVEMA6</t>
  </si>
  <si>
    <t>L0001498</t>
  </si>
  <si>
    <t>ACCUMA65</t>
  </si>
  <si>
    <t>L0001411</t>
  </si>
  <si>
    <t>METALLIANCE11</t>
  </si>
  <si>
    <t>L0001458</t>
  </si>
  <si>
    <t>ACCUMA61</t>
  </si>
  <si>
    <t>L0001505</t>
  </si>
  <si>
    <t>L0001602</t>
  </si>
  <si>
    <t>L0001513</t>
  </si>
  <si>
    <t>ACCUMA68</t>
  </si>
  <si>
    <t>L0001557</t>
  </si>
  <si>
    <t>L0001566</t>
  </si>
  <si>
    <t>L0001658</t>
  </si>
  <si>
    <t>ACCUMA 74</t>
  </si>
  <si>
    <t>L0001604</t>
  </si>
  <si>
    <t>L0001659</t>
  </si>
  <si>
    <t>L0001572</t>
  </si>
  <si>
    <t>L0001573</t>
  </si>
  <si>
    <t>L0001664</t>
  </si>
  <si>
    <t>L0001575</t>
  </si>
  <si>
    <t>4057</t>
  </si>
  <si>
    <t>5013501034</t>
  </si>
  <si>
    <t>L0001653</t>
  </si>
  <si>
    <t>L0001761</t>
  </si>
  <si>
    <t>L0001773</t>
  </si>
  <si>
    <t>L0001698</t>
  </si>
  <si>
    <t>METALLIANCE13</t>
  </si>
  <si>
    <t>L0001692</t>
  </si>
  <si>
    <t>L0001719</t>
  </si>
  <si>
    <t>ACCUMA72</t>
  </si>
  <si>
    <t>L0001688</t>
  </si>
  <si>
    <t>ics/23</t>
  </si>
  <si>
    <t>L0001757</t>
  </si>
  <si>
    <t>ACCUMA 79</t>
  </si>
  <si>
    <t>E0000008</t>
  </si>
  <si>
    <t>METALLIANCE 14</t>
  </si>
  <si>
    <t>E0000006</t>
  </si>
  <si>
    <t>E0000014</t>
  </si>
  <si>
    <t>E0000037</t>
  </si>
  <si>
    <t>accuma 84</t>
  </si>
  <si>
    <t>E0000047</t>
  </si>
  <si>
    <t>accuma 83</t>
  </si>
  <si>
    <t>E0000052</t>
  </si>
  <si>
    <t>E0000091</t>
  </si>
  <si>
    <t>E0000099</t>
  </si>
  <si>
    <t>4180</t>
  </si>
  <si>
    <t>5014500072</t>
  </si>
  <si>
    <t>E0000247</t>
  </si>
  <si>
    <t>4269</t>
  </si>
  <si>
    <t>5014500146</t>
  </si>
  <si>
    <t>E0000252</t>
  </si>
  <si>
    <t>E0000240</t>
  </si>
  <si>
    <t>E0000231</t>
  </si>
  <si>
    <t>E0000210</t>
  </si>
  <si>
    <t>E0000227</t>
  </si>
  <si>
    <t>4288</t>
  </si>
  <si>
    <t>5014500195</t>
  </si>
  <si>
    <t>E0000421</t>
  </si>
  <si>
    <t>E0000378</t>
  </si>
  <si>
    <t>E0000414</t>
  </si>
  <si>
    <t>E0000432</t>
  </si>
  <si>
    <t>E0000323</t>
  </si>
  <si>
    <t>E0000319</t>
  </si>
  <si>
    <t>E0000307</t>
  </si>
  <si>
    <t>E0000314</t>
  </si>
  <si>
    <t>E0000329</t>
  </si>
  <si>
    <t>ICS1</t>
  </si>
  <si>
    <t>E0000407</t>
  </si>
  <si>
    <t>E0000426</t>
  </si>
  <si>
    <t>E0000382</t>
  </si>
  <si>
    <t>E0000434</t>
  </si>
  <si>
    <t>E0000439</t>
  </si>
  <si>
    <t>E0000628</t>
  </si>
  <si>
    <t>SOVEMA5/6</t>
  </si>
  <si>
    <t>E0000509</t>
  </si>
  <si>
    <t>E0000623</t>
  </si>
  <si>
    <t>E0000513</t>
  </si>
  <si>
    <t>metalliance2</t>
  </si>
  <si>
    <t>E0000634</t>
  </si>
  <si>
    <t>E0000595</t>
  </si>
  <si>
    <t>E0000593</t>
  </si>
  <si>
    <t>4511</t>
  </si>
  <si>
    <t>5014500406</t>
  </si>
  <si>
    <t>E0000722</t>
  </si>
  <si>
    <t>E0000728</t>
  </si>
  <si>
    <t>E0000796</t>
  </si>
  <si>
    <t>E0000787</t>
  </si>
  <si>
    <t>E0000788</t>
  </si>
  <si>
    <t>E0000750</t>
  </si>
  <si>
    <t>E0000805</t>
  </si>
  <si>
    <t>E0000860</t>
  </si>
  <si>
    <t>E0000857</t>
  </si>
  <si>
    <t>E0000932</t>
  </si>
  <si>
    <t>ACCUMA31</t>
  </si>
  <si>
    <t>E0000918</t>
  </si>
  <si>
    <t>E0000929</t>
  </si>
  <si>
    <t>E0000921</t>
  </si>
  <si>
    <t>ACCUMA34</t>
  </si>
  <si>
    <t>E0000981</t>
  </si>
  <si>
    <t>E0001006</t>
  </si>
  <si>
    <t>E0000991</t>
  </si>
  <si>
    <t>E0001008</t>
  </si>
  <si>
    <t>JAYACHANDRAN2</t>
  </si>
  <si>
    <t>E0000994</t>
  </si>
  <si>
    <t>E0001002</t>
  </si>
  <si>
    <t>ACCUMA43</t>
  </si>
  <si>
    <t>E0001061</t>
  </si>
  <si>
    <t>E0001100</t>
  </si>
  <si>
    <t>ACCUMA44</t>
  </si>
  <si>
    <t>E0001077</t>
  </si>
  <si>
    <t>E0001082</t>
  </si>
  <si>
    <t>DARAMIC7</t>
  </si>
  <si>
    <t>E0001288</t>
  </si>
  <si>
    <t>4854</t>
  </si>
  <si>
    <t>5014500707</t>
  </si>
  <si>
    <t>E0001124</t>
  </si>
  <si>
    <t>E0001129</t>
  </si>
  <si>
    <t>E0001140</t>
  </si>
  <si>
    <t>E0001133</t>
  </si>
  <si>
    <t>E0001254</t>
  </si>
  <si>
    <t>E0001169</t>
  </si>
  <si>
    <t>ACCUMA48</t>
  </si>
  <si>
    <t>E0001164</t>
  </si>
  <si>
    <t>E0001156</t>
  </si>
  <si>
    <t>E0001213</t>
  </si>
  <si>
    <t>METALLIANCE 6</t>
  </si>
  <si>
    <t>E0001209</t>
  </si>
  <si>
    <t>4958</t>
  </si>
  <si>
    <t>5014500770</t>
  </si>
  <si>
    <t>METALLIANCE8</t>
  </si>
  <si>
    <t>E0001401</t>
  </si>
  <si>
    <t>UNIONSUM INTERNATI</t>
  </si>
  <si>
    <t>E0001394</t>
  </si>
  <si>
    <t>E0001258</t>
  </si>
  <si>
    <t>E0001283</t>
  </si>
  <si>
    <t>E0001279</t>
  </si>
  <si>
    <t>E0001261</t>
  </si>
  <si>
    <t>TGS1</t>
  </si>
  <si>
    <t>E0001291</t>
  </si>
  <si>
    <t>E0001443</t>
  </si>
  <si>
    <t>E0001439</t>
  </si>
  <si>
    <t>E0001449</t>
  </si>
  <si>
    <t>E0001614</t>
  </si>
  <si>
    <t>METALLIANCE9</t>
  </si>
  <si>
    <t>E0001558</t>
  </si>
  <si>
    <t>E0001592</t>
  </si>
  <si>
    <t>E0001594</t>
  </si>
  <si>
    <t>E0001608</t>
  </si>
  <si>
    <t>UII2</t>
  </si>
  <si>
    <t>E0001571</t>
  </si>
  <si>
    <t>E0001552</t>
  </si>
  <si>
    <t>DARAMIC9</t>
  </si>
  <si>
    <t>E0001579</t>
  </si>
  <si>
    <t>SOVEMA ECHANTILLON</t>
  </si>
  <si>
    <t>E0001541</t>
  </si>
  <si>
    <t>AGIC2</t>
  </si>
  <si>
    <t>E0001536</t>
  </si>
  <si>
    <t>E0001529</t>
  </si>
  <si>
    <t>MAN SK1</t>
  </si>
  <si>
    <t>E0001546</t>
  </si>
  <si>
    <t>E0001662</t>
  </si>
  <si>
    <t>E0001836</t>
  </si>
  <si>
    <t>E0001839</t>
  </si>
  <si>
    <t>E0001708</t>
  </si>
  <si>
    <t>E0001847</t>
  </si>
  <si>
    <t>ORION2</t>
  </si>
  <si>
    <t>E0001758</t>
  </si>
  <si>
    <t>GOONVEAN2</t>
  </si>
  <si>
    <t>E0001763</t>
  </si>
  <si>
    <t>E0001774</t>
  </si>
  <si>
    <t>ACCUMA76</t>
  </si>
  <si>
    <t>E0001853</t>
  </si>
  <si>
    <t>E0001778</t>
  </si>
  <si>
    <t>E0001767</t>
  </si>
  <si>
    <t>DARAMIC10</t>
  </si>
  <si>
    <t>E0001862</t>
  </si>
  <si>
    <t>E0001867</t>
  </si>
  <si>
    <t>713925</t>
  </si>
  <si>
    <t>E0001891</t>
  </si>
  <si>
    <t>E0001910</t>
  </si>
  <si>
    <t>E0001912</t>
  </si>
  <si>
    <t>EUROBLET</t>
  </si>
  <si>
    <t>E0001958</t>
  </si>
  <si>
    <t>5324</t>
  </si>
  <si>
    <t>5014501064</t>
  </si>
  <si>
    <t>E0002005</t>
  </si>
  <si>
    <t>E0002027</t>
  </si>
  <si>
    <t>E0002029</t>
  </si>
  <si>
    <t>5354</t>
  </si>
  <si>
    <t>5014501192</t>
  </si>
  <si>
    <t>CTR ASS TRANS AV01</t>
  </si>
  <si>
    <t>E0002062</t>
  </si>
  <si>
    <t>E0002063</t>
  </si>
  <si>
    <t>CORRECTION COMPT 4</t>
  </si>
  <si>
    <t>E0002187</t>
  </si>
  <si>
    <t>B0000053</t>
  </si>
  <si>
    <t>B0000062</t>
  </si>
  <si>
    <t>ACCUMA88</t>
  </si>
  <si>
    <t>B0000064</t>
  </si>
  <si>
    <t>ACCUMA93</t>
  </si>
  <si>
    <t>B0000094</t>
  </si>
  <si>
    <t>ACCUMA89</t>
  </si>
  <si>
    <t>B0000114</t>
  </si>
  <si>
    <t>B0000136</t>
  </si>
  <si>
    <t>ACCUMA90</t>
  </si>
  <si>
    <t>B0000078</t>
  </si>
  <si>
    <t>B0000107</t>
  </si>
  <si>
    <t>ACCUMA92</t>
  </si>
  <si>
    <t>B0000099</t>
  </si>
  <si>
    <t>ACCUMA87</t>
  </si>
  <si>
    <t>B0000119</t>
  </si>
  <si>
    <t>ACCUMA91</t>
  </si>
  <si>
    <t>B0000081</t>
  </si>
  <si>
    <t>B0000129</t>
  </si>
  <si>
    <t>SOVEMA14</t>
  </si>
  <si>
    <t>B0000071</t>
  </si>
  <si>
    <t>ACCUMA95</t>
  </si>
  <si>
    <t>B0000087</t>
  </si>
  <si>
    <t>B0000126</t>
  </si>
  <si>
    <t>B0000142</t>
  </si>
  <si>
    <t>DARAMIC12</t>
  </si>
  <si>
    <t>B0000144</t>
  </si>
  <si>
    <t>5454</t>
  </si>
  <si>
    <t>5015500034</t>
  </si>
  <si>
    <t>5453</t>
  </si>
  <si>
    <t>5015500016</t>
  </si>
  <si>
    <t>B0000225</t>
  </si>
  <si>
    <t>B0000183</t>
  </si>
  <si>
    <t>B0000451</t>
  </si>
  <si>
    <t>STAUBLI1</t>
  </si>
  <si>
    <t>B0000269</t>
  </si>
  <si>
    <t>B0000235</t>
  </si>
  <si>
    <t>SOVEMA1</t>
  </si>
  <si>
    <t>B0000242</t>
  </si>
  <si>
    <t>ACCUMA85</t>
  </si>
  <si>
    <t>B0000240</t>
  </si>
  <si>
    <t>B0000247</t>
  </si>
  <si>
    <t>B0000294</t>
  </si>
  <si>
    <t>B0000288</t>
  </si>
  <si>
    <t>B0000593</t>
  </si>
  <si>
    <t>B0000354</t>
  </si>
  <si>
    <t>5724</t>
  </si>
  <si>
    <t>5015500268</t>
  </si>
  <si>
    <t>B0000363</t>
  </si>
  <si>
    <t>5725</t>
  </si>
  <si>
    <t>5015500267</t>
  </si>
  <si>
    <t>B0000458</t>
  </si>
  <si>
    <t>B0000463</t>
  </si>
  <si>
    <t>MEMOIRE 63</t>
  </si>
  <si>
    <t>B0000474</t>
  </si>
  <si>
    <t>MANIKA1</t>
  </si>
  <si>
    <t>B0000471</t>
  </si>
  <si>
    <t>B0000560</t>
  </si>
  <si>
    <t>B0000617</t>
  </si>
  <si>
    <t>722032</t>
  </si>
  <si>
    <t>B0000519</t>
  </si>
  <si>
    <t>B0000492</t>
  </si>
  <si>
    <t>B0000566</t>
  </si>
  <si>
    <t>B0000572</t>
  </si>
  <si>
    <t>B0000583</t>
  </si>
  <si>
    <t>B0000589</t>
  </si>
  <si>
    <t>5833</t>
  </si>
  <si>
    <t>5015500386</t>
  </si>
  <si>
    <t>B0000726</t>
  </si>
  <si>
    <t>B0000638</t>
  </si>
  <si>
    <t>B0000709</t>
  </si>
  <si>
    <t>B0000707</t>
  </si>
  <si>
    <t>B0000699</t>
  </si>
  <si>
    <t>B0000893</t>
  </si>
  <si>
    <t>METACONCEPT 2/2</t>
  </si>
  <si>
    <t>B0000911</t>
  </si>
  <si>
    <t>B0000934</t>
  </si>
  <si>
    <t>B0000938</t>
  </si>
  <si>
    <t>METACONCEPT 1/2</t>
  </si>
  <si>
    <t>B0000898</t>
  </si>
  <si>
    <t>B0000882</t>
  </si>
  <si>
    <t>B0000925</t>
  </si>
  <si>
    <t>ASSISTANCE EN VOYA</t>
  </si>
  <si>
    <t>B0000821</t>
  </si>
  <si>
    <t>B0000823</t>
  </si>
  <si>
    <t>B0000917</t>
  </si>
  <si>
    <t>B0000993</t>
  </si>
  <si>
    <t>6009</t>
  </si>
  <si>
    <t>5015500540</t>
  </si>
  <si>
    <t>B0001081</t>
  </si>
  <si>
    <t>B0001076</t>
  </si>
  <si>
    <t>B0001031</t>
  </si>
  <si>
    <t>B0001089</t>
  </si>
  <si>
    <t>6127</t>
  </si>
  <si>
    <t>5015500627</t>
  </si>
  <si>
    <t>B0001184</t>
  </si>
  <si>
    <t>B0001179</t>
  </si>
  <si>
    <t>B0001212</t>
  </si>
  <si>
    <t>B0001206</t>
  </si>
  <si>
    <t>B0001412</t>
  </si>
  <si>
    <t>ACCUMA42</t>
  </si>
  <si>
    <t>B0001406</t>
  </si>
  <si>
    <t>B0001394</t>
  </si>
  <si>
    <t>B0001424</t>
  </si>
  <si>
    <t>B0001383</t>
  </si>
  <si>
    <t>B0001419</t>
  </si>
  <si>
    <t>B0001399</t>
  </si>
  <si>
    <t>B0001390</t>
  </si>
  <si>
    <t>B0001375</t>
  </si>
  <si>
    <t>B0001512</t>
  </si>
  <si>
    <t>metallinace5</t>
  </si>
  <si>
    <t>B0001369</t>
  </si>
  <si>
    <t>STCM2</t>
  </si>
  <si>
    <t>B0001529</t>
  </si>
  <si>
    <t>GOOVEAN2</t>
  </si>
  <si>
    <t>B0001534</t>
  </si>
  <si>
    <t>B0001518</t>
  </si>
  <si>
    <t>ACCUMA 53</t>
  </si>
  <si>
    <t>B0001586</t>
  </si>
  <si>
    <t>ACCUMA 52</t>
  </si>
  <si>
    <t>B0001595</t>
  </si>
  <si>
    <t>B0001601</t>
  </si>
  <si>
    <t>ACCUMA 56</t>
  </si>
  <si>
    <t>B0001620</t>
  </si>
  <si>
    <t>ACCUMA 43</t>
  </si>
  <si>
    <t>B0001625</t>
  </si>
  <si>
    <t>ACCUMA 41</t>
  </si>
  <si>
    <t>B0001633</t>
  </si>
  <si>
    <t>ACCUMA 55</t>
  </si>
  <si>
    <t>B0001641</t>
  </si>
  <si>
    <t>ACCUMA 62</t>
  </si>
  <si>
    <t>B0002087</t>
  </si>
  <si>
    <t>B0001702</t>
  </si>
  <si>
    <t>ACCUMA 57</t>
  </si>
  <si>
    <t>B0001806</t>
  </si>
  <si>
    <t>SOVEMA 7</t>
  </si>
  <si>
    <t>B0001796</t>
  </si>
  <si>
    <t>ACCUMA 60</t>
  </si>
  <si>
    <t>B0001800</t>
  </si>
  <si>
    <t>ACCUMA 58</t>
  </si>
  <si>
    <t>B0001786</t>
  </si>
  <si>
    <t>B0001781</t>
  </si>
  <si>
    <t>ACCUMA 59</t>
  </si>
  <si>
    <t>B0001793</t>
  </si>
  <si>
    <t>SOVEMA 6</t>
  </si>
  <si>
    <t>B0001810</t>
  </si>
  <si>
    <t>ACCUMA 63</t>
  </si>
  <si>
    <t>B0001837</t>
  </si>
  <si>
    <t>ACCUMA 65</t>
  </si>
  <si>
    <t>B0001849</t>
  </si>
  <si>
    <t>ACCUMA 64</t>
  </si>
  <si>
    <t>B0001841</t>
  </si>
  <si>
    <t>B0001854</t>
  </si>
  <si>
    <t>ACCUMA 67</t>
  </si>
  <si>
    <t>B0001911</t>
  </si>
  <si>
    <t>METALLIANCE 7</t>
  </si>
  <si>
    <t>B0001902</t>
  </si>
  <si>
    <t>6585</t>
  </si>
  <si>
    <t>5015501108</t>
  </si>
  <si>
    <t>METALLIANCE 8</t>
  </si>
  <si>
    <t>B0001986</t>
  </si>
  <si>
    <t>6637</t>
  </si>
  <si>
    <t>5015501129</t>
  </si>
  <si>
    <t>6514</t>
  </si>
  <si>
    <t>5015501133</t>
  </si>
  <si>
    <t>ASS/ INCENDIE</t>
  </si>
  <si>
    <t>B0002038</t>
  </si>
  <si>
    <t>ACCUMA 71</t>
  </si>
  <si>
    <t>B0002061</t>
  </si>
  <si>
    <t>ACCUMA 70</t>
  </si>
  <si>
    <t>B0002055</t>
  </si>
  <si>
    <t>SOVEMA 9</t>
  </si>
  <si>
    <t>B0002137</t>
  </si>
  <si>
    <t>SOVEMA 10</t>
  </si>
  <si>
    <t>B0002115</t>
  </si>
  <si>
    <t>ORION 4</t>
  </si>
  <si>
    <t>B0002135</t>
  </si>
  <si>
    <t>B0002139</t>
  </si>
  <si>
    <t>B0002151</t>
  </si>
  <si>
    <t>B0002122</t>
  </si>
  <si>
    <t>DARAMIC 10</t>
  </si>
  <si>
    <t>B0002145</t>
  </si>
  <si>
    <t>STCM 3</t>
  </si>
  <si>
    <t>B0002128</t>
  </si>
  <si>
    <t>B0002268</t>
  </si>
  <si>
    <t>ACCUMA 78</t>
  </si>
  <si>
    <t>B0002287</t>
  </si>
  <si>
    <t>B0002330</t>
  </si>
  <si>
    <t>ACCUMA 76</t>
  </si>
  <si>
    <t>B0002281</t>
  </si>
  <si>
    <t>ACCUMA 77</t>
  </si>
  <si>
    <t>B0002298</t>
  </si>
  <si>
    <t>ACCUMA 80</t>
  </si>
  <si>
    <t>B0002349</t>
  </si>
  <si>
    <t>STCM 4</t>
  </si>
  <si>
    <t>B0002342</t>
  </si>
  <si>
    <t>ACCUMA 84</t>
  </si>
  <si>
    <t>B0002467</t>
  </si>
  <si>
    <t>KFM TRAIDING</t>
  </si>
  <si>
    <t>B0002537</t>
  </si>
  <si>
    <t>AKUMSSAN 5</t>
  </si>
  <si>
    <t>B0002613</t>
  </si>
  <si>
    <t>ACCUMA 92</t>
  </si>
  <si>
    <t>B0002596</t>
  </si>
  <si>
    <t>GLATFELTER 3</t>
  </si>
  <si>
    <t>B0002383</t>
  </si>
  <si>
    <t>ACCUMA 73</t>
  </si>
  <si>
    <t>B0002414</t>
  </si>
  <si>
    <t>ACCUMA 87</t>
  </si>
  <si>
    <t>B0002607</t>
  </si>
  <si>
    <t>ACCUMA 85</t>
  </si>
  <si>
    <t>B0002408</t>
  </si>
  <si>
    <t>ACCUMA 89</t>
  </si>
  <si>
    <t>B0002549</t>
  </si>
  <si>
    <t>ACCUMA 88</t>
  </si>
  <si>
    <t>B0002616</t>
  </si>
  <si>
    <t>B0002554</t>
  </si>
  <si>
    <t>METALLIANCE 10</t>
  </si>
  <si>
    <t>B0002603</t>
  </si>
  <si>
    <t>METALLIANCE 09</t>
  </si>
  <si>
    <t>B0002605</t>
  </si>
  <si>
    <t>6844</t>
  </si>
  <si>
    <t>5015501356</t>
  </si>
  <si>
    <t>WIRTZ 5</t>
  </si>
  <si>
    <t>B0002475</t>
  </si>
  <si>
    <t>SOVEMA 12</t>
  </si>
  <si>
    <t>B0002542</t>
  </si>
  <si>
    <t>B0002461</t>
  </si>
  <si>
    <t>B0002531</t>
  </si>
  <si>
    <t>GOONVEAN 3</t>
  </si>
  <si>
    <t>B0002388</t>
  </si>
  <si>
    <t>AGIC 3</t>
  </si>
  <si>
    <t>B0002594</t>
  </si>
  <si>
    <t>ACCUMA 81</t>
  </si>
  <si>
    <t>B0002395</t>
  </si>
  <si>
    <t>ACCUMA 86</t>
  </si>
  <si>
    <t>B0002398</t>
  </si>
  <si>
    <t>ACCUMA 82</t>
  </si>
  <si>
    <t>B0002402</t>
  </si>
  <si>
    <t>ACCUMA 90</t>
  </si>
  <si>
    <t>B0002598</t>
  </si>
  <si>
    <t>B0002460</t>
  </si>
  <si>
    <t>DARAMIC 11</t>
  </si>
  <si>
    <t>F0000133</t>
  </si>
  <si>
    <t>STCM 5</t>
  </si>
  <si>
    <t>F0000139</t>
  </si>
  <si>
    <t>ACCUMA 1</t>
  </si>
  <si>
    <t>F0000086</t>
  </si>
  <si>
    <t>ACCUMA 2</t>
  </si>
  <si>
    <t>F0000079</t>
  </si>
  <si>
    <t>SOVEMA 02</t>
  </si>
  <si>
    <t>F0000220</t>
  </si>
  <si>
    <t>ACCUMA 08</t>
  </si>
  <si>
    <t>F0000231</t>
  </si>
  <si>
    <t>DARAMIC 01</t>
  </si>
  <si>
    <t>F0000252</t>
  </si>
  <si>
    <t>STCM 02</t>
  </si>
  <si>
    <t>F0000258</t>
  </si>
  <si>
    <t>7057</t>
  </si>
  <si>
    <t>5016500087</t>
  </si>
  <si>
    <t>7145</t>
  </si>
  <si>
    <t>5016500282</t>
  </si>
  <si>
    <t>7146</t>
  </si>
  <si>
    <t>5016500280</t>
  </si>
  <si>
    <t>SOVEMA 05</t>
  </si>
  <si>
    <t>F0000611</t>
  </si>
  <si>
    <t>GLATFELTER 02</t>
  </si>
  <si>
    <t>F0000583</t>
  </si>
  <si>
    <t>CHIMBAULT 1</t>
  </si>
  <si>
    <t>F0000514</t>
  </si>
  <si>
    <t>GOOVEAN 01</t>
  </si>
  <si>
    <t>F0000521</t>
  </si>
  <si>
    <t>SOVEMA 01</t>
  </si>
  <si>
    <t>F0000558</t>
  </si>
  <si>
    <t>SOVEMA 04</t>
  </si>
  <si>
    <t>F0000578</t>
  </si>
  <si>
    <t>ACCUMA 11</t>
  </si>
  <si>
    <t>F0000593</t>
  </si>
  <si>
    <t>F0000588</t>
  </si>
  <si>
    <t>ACCUMA 14</t>
  </si>
  <si>
    <t>F0000599</t>
  </si>
  <si>
    <t>ACCUMA 06</t>
  </si>
  <si>
    <t>F0000527</t>
  </si>
  <si>
    <t>ACCUMA 10</t>
  </si>
  <si>
    <t>F0000575</t>
  </si>
  <si>
    <t>ACCUMA 03</t>
  </si>
  <si>
    <t>F0000565</t>
  </si>
  <si>
    <t>GLATFELTER 03</t>
  </si>
  <si>
    <t>F0000603</t>
  </si>
  <si>
    <t>ACCUMA 07</t>
  </si>
  <si>
    <t>F0000568</t>
  </si>
  <si>
    <t>F0000547</t>
  </si>
  <si>
    <t>SOVEMA 03</t>
  </si>
  <si>
    <t>F0000554</t>
  </si>
  <si>
    <t>STCM 03</t>
  </si>
  <si>
    <t>F0000609</t>
  </si>
  <si>
    <t>F0000608</t>
  </si>
  <si>
    <t>STCM 01</t>
  </si>
  <si>
    <t>F0000507</t>
  </si>
  <si>
    <t>ACCUMA 16</t>
  </si>
  <si>
    <t>F0000742</t>
  </si>
  <si>
    <t>ACCUMA 15</t>
  </si>
  <si>
    <t>F0000749</t>
  </si>
  <si>
    <t>DARAMIC 04</t>
  </si>
  <si>
    <t>F0000720</t>
  </si>
  <si>
    <t>SOVEMA 07</t>
  </si>
  <si>
    <t>F0000727</t>
  </si>
  <si>
    <t>STCM 04</t>
  </si>
  <si>
    <t>F0000733</t>
  </si>
  <si>
    <t>ACCUMA 23</t>
  </si>
  <si>
    <t>F0000685</t>
  </si>
  <si>
    <t>ACCUMA 18</t>
  </si>
  <si>
    <t>F0000668</t>
  </si>
  <si>
    <t>ACCUMA 17</t>
  </si>
  <si>
    <t>F0000656</t>
  </si>
  <si>
    <t>F0000710</t>
  </si>
  <si>
    <t>ACCUMA 21</t>
  </si>
  <si>
    <t>F0000683</t>
  </si>
  <si>
    <t>ACCUMA 19</t>
  </si>
  <si>
    <t>F0000675</t>
  </si>
  <si>
    <t>METACONCEPT 1/1</t>
  </si>
  <si>
    <t>F0000706</t>
  </si>
  <si>
    <t>STCM 05</t>
  </si>
  <si>
    <t>F0000654</t>
  </si>
  <si>
    <t>GLATFELTER 01</t>
  </si>
  <si>
    <t>F0000989</t>
  </si>
  <si>
    <t>STCM 06</t>
  </si>
  <si>
    <t>F0000845</t>
  </si>
  <si>
    <t>7438</t>
  </si>
  <si>
    <t>5016500513</t>
  </si>
  <si>
    <t>7439</t>
  </si>
  <si>
    <t>5016500514</t>
  </si>
  <si>
    <t>METALLIANCE 01</t>
  </si>
  <si>
    <t>F0000928</t>
  </si>
  <si>
    <t>ACCUMA 28</t>
  </si>
  <si>
    <t>F0000935</t>
  </si>
  <si>
    <t>STCM 07</t>
  </si>
  <si>
    <t>F0000938</t>
  </si>
  <si>
    <t>DARMIC 05</t>
  </si>
  <si>
    <t>F0000946</t>
  </si>
  <si>
    <t>STCM14</t>
  </si>
  <si>
    <t>F0001595</t>
  </si>
  <si>
    <t>ACCUMA 30</t>
  </si>
  <si>
    <t>F0001021</t>
  </si>
  <si>
    <t>7584</t>
  </si>
  <si>
    <t>5016500669</t>
  </si>
  <si>
    <t>RECUP 44</t>
  </si>
  <si>
    <t>F0001227</t>
  </si>
  <si>
    <t>F0001230</t>
  </si>
  <si>
    <t>F0001229</t>
  </si>
  <si>
    <t>F0001228</t>
  </si>
  <si>
    <t>F0001225</t>
  </si>
  <si>
    <t>GOONVEAN 02</t>
  </si>
  <si>
    <t>F0001271</t>
  </si>
  <si>
    <t>F0001220</t>
  </si>
  <si>
    <t>F0001221</t>
  </si>
  <si>
    <t>F0001231</t>
  </si>
  <si>
    <t>ACCUMA 26</t>
  </si>
  <si>
    <t>F0001097</t>
  </si>
  <si>
    <t>F0001236</t>
  </si>
  <si>
    <t>F0001224</t>
  </si>
  <si>
    <t>F0001235</t>
  </si>
  <si>
    <t>F0001223</t>
  </si>
  <si>
    <t>F0001233</t>
  </si>
  <si>
    <t>F0001226</t>
  </si>
  <si>
    <t>F0001232</t>
  </si>
  <si>
    <t>F0001234</t>
  </si>
  <si>
    <t>SOVEMA 09</t>
  </si>
  <si>
    <t>F0001152</t>
  </si>
  <si>
    <t>SASHA 01</t>
  </si>
  <si>
    <t>F0001144</t>
  </si>
  <si>
    <t>ACCUMA 37</t>
  </si>
  <si>
    <t>F0001137</t>
  </si>
  <si>
    <t>STMC 09</t>
  </si>
  <si>
    <t>F0001155</t>
  </si>
  <si>
    <t>F0001147</t>
  </si>
  <si>
    <t>F0001335</t>
  </si>
  <si>
    <t>STCM11</t>
  </si>
  <si>
    <t>F0001323</t>
  </si>
  <si>
    <t>STCM12</t>
  </si>
  <si>
    <t>F0001329</t>
  </si>
  <si>
    <t>sovema12</t>
  </si>
  <si>
    <t>F0001476</t>
  </si>
  <si>
    <t>F0001488</t>
  </si>
  <si>
    <t>F0001495</t>
  </si>
  <si>
    <t>SOVEMA11</t>
  </si>
  <si>
    <t>F0001472</t>
  </si>
  <si>
    <t>SOVEMA10</t>
  </si>
  <si>
    <t>F0001437</t>
  </si>
  <si>
    <t>F0001494</t>
  </si>
  <si>
    <t>F0001459</t>
  </si>
  <si>
    <t>ASSUR/D IMPORT</t>
  </si>
  <si>
    <t>F0001588</t>
  </si>
  <si>
    <t>METACONCEPT2-1</t>
  </si>
  <si>
    <t>F0001448</t>
  </si>
  <si>
    <t>F0001454</t>
  </si>
  <si>
    <t>F0001442</t>
  </si>
  <si>
    <t>STCM15</t>
  </si>
  <si>
    <t>F0001481</t>
  </si>
  <si>
    <t>STCM13</t>
  </si>
  <si>
    <t>F0001464</t>
  </si>
  <si>
    <t>7767</t>
  </si>
  <si>
    <t>5016500809</t>
  </si>
  <si>
    <t>F0001602</t>
  </si>
  <si>
    <t>F0001608</t>
  </si>
  <si>
    <t>168245</t>
  </si>
  <si>
    <t>F0001557</t>
  </si>
  <si>
    <t>GLATFELTER4</t>
  </si>
  <si>
    <t>F0001681</t>
  </si>
  <si>
    <t>STCM18</t>
  </si>
  <si>
    <t>F0001897</t>
  </si>
  <si>
    <t>7932</t>
  </si>
  <si>
    <t>5016500987</t>
  </si>
  <si>
    <t>F0001866</t>
  </si>
  <si>
    <t>METACONCEPT3</t>
  </si>
  <si>
    <t>F0001871</t>
  </si>
  <si>
    <t>7949</t>
  </si>
  <si>
    <t>5016500994</t>
  </si>
  <si>
    <t>STCM19</t>
  </si>
  <si>
    <t>F0001876</t>
  </si>
  <si>
    <t>F0001743</t>
  </si>
  <si>
    <t>F0001750</t>
  </si>
  <si>
    <t>F0001761</t>
  </si>
  <si>
    <t>F0001756</t>
  </si>
  <si>
    <t>F0001767</t>
  </si>
  <si>
    <t>STCM17</t>
  </si>
  <si>
    <t>F0001735</t>
  </si>
  <si>
    <t>F0001778</t>
  </si>
  <si>
    <t>F0001774</t>
  </si>
  <si>
    <t>F0002002</t>
  </si>
  <si>
    <t>F0002000</t>
  </si>
  <si>
    <t>F0001982</t>
  </si>
  <si>
    <t>STCM20</t>
  </si>
  <si>
    <t>F0001975</t>
  </si>
  <si>
    <t>ACCUMA54</t>
  </si>
  <si>
    <t>F0001988</t>
  </si>
  <si>
    <t>F0002128</t>
  </si>
  <si>
    <t>F0002167</t>
  </si>
  <si>
    <t>F0002155</t>
  </si>
  <si>
    <t>F0002160</t>
  </si>
  <si>
    <t>F0002148</t>
  </si>
  <si>
    <t>STCM21</t>
  </si>
  <si>
    <t>F0002123</t>
  </si>
  <si>
    <t>DARAMIC11</t>
  </si>
  <si>
    <t>F0002134</t>
  </si>
  <si>
    <t>HB FULLER1</t>
  </si>
  <si>
    <t>F0002113</t>
  </si>
  <si>
    <t>F0002108</t>
  </si>
  <si>
    <t>F0002253</t>
  </si>
  <si>
    <t>F0002260</t>
  </si>
  <si>
    <t>F0002265</t>
  </si>
  <si>
    <t>F0002275</t>
  </si>
  <si>
    <t>21</t>
  </si>
  <si>
    <t>5616560021</t>
  </si>
  <si>
    <t>STCM23</t>
  </si>
  <si>
    <t>F0002281</t>
  </si>
  <si>
    <t>169290</t>
  </si>
  <si>
    <t>F0002115</t>
  </si>
  <si>
    <t>169291</t>
  </si>
  <si>
    <t>F0002116</t>
  </si>
  <si>
    <t>DEUX ROUES</t>
  </si>
  <si>
    <t>F0002175</t>
  </si>
  <si>
    <t>SOVEMA15</t>
  </si>
  <si>
    <t>F0002318</t>
  </si>
  <si>
    <t>F0002334</t>
  </si>
  <si>
    <t>F0002293</t>
  </si>
  <si>
    <t>F0002342</t>
  </si>
  <si>
    <t>BIASIN2</t>
  </si>
  <si>
    <t>F0002270</t>
  </si>
  <si>
    <t>F0002304</t>
  </si>
  <si>
    <t>F0002299</t>
  </si>
  <si>
    <t>F0002325</t>
  </si>
  <si>
    <t>F0002315</t>
  </si>
  <si>
    <t>STCM22</t>
  </si>
  <si>
    <t>F0002286</t>
  </si>
  <si>
    <t>52</t>
  </si>
  <si>
    <t>5616560051</t>
  </si>
  <si>
    <t>51</t>
  </si>
  <si>
    <t>5616560050</t>
  </si>
  <si>
    <t>F0002407</t>
  </si>
  <si>
    <t>F0002401</t>
  </si>
  <si>
    <t>B1700164</t>
  </si>
  <si>
    <t>B1700157</t>
  </si>
  <si>
    <t>B1700142</t>
  </si>
  <si>
    <t>B1700177</t>
  </si>
  <si>
    <t>B1700152</t>
  </si>
  <si>
    <t>ACCUMA70</t>
  </si>
  <si>
    <t>B1700170</t>
  </si>
  <si>
    <t>DARAMIC14</t>
  </si>
  <si>
    <t>B1700136</t>
  </si>
  <si>
    <t>BORREGAARD1</t>
  </si>
  <si>
    <t>B1700147</t>
  </si>
  <si>
    <t>B1700231</t>
  </si>
  <si>
    <t>B1700236</t>
  </si>
  <si>
    <t>B1700259</t>
  </si>
  <si>
    <t>B1700225</t>
  </si>
  <si>
    <t>B1700204</t>
  </si>
  <si>
    <t>STCM1</t>
  </si>
  <si>
    <t>B1700215</t>
  </si>
  <si>
    <t>188</t>
  </si>
  <si>
    <t>5617560089</t>
  </si>
  <si>
    <t>B1700398</t>
  </si>
  <si>
    <t>B1700393</t>
  </si>
  <si>
    <t>B1700509</t>
  </si>
  <si>
    <t>B1700430</t>
  </si>
  <si>
    <t>B1700464</t>
  </si>
  <si>
    <t>B1700439</t>
  </si>
  <si>
    <t>753755</t>
  </si>
  <si>
    <t>B1700382</t>
  </si>
  <si>
    <t>APSM2</t>
  </si>
  <si>
    <t>B1700375</t>
  </si>
  <si>
    <t>STCM3</t>
  </si>
  <si>
    <t>B1700445</t>
  </si>
  <si>
    <t>B1700457</t>
  </si>
  <si>
    <t>STCM4</t>
  </si>
  <si>
    <t>B1700422</t>
  </si>
  <si>
    <t>B1700686</t>
  </si>
  <si>
    <t>427</t>
  </si>
  <si>
    <t>5617560331</t>
  </si>
  <si>
    <t>B1700711</t>
  </si>
  <si>
    <t>B1700707</t>
  </si>
  <si>
    <t>B1700699</t>
  </si>
  <si>
    <t>sorfin</t>
  </si>
  <si>
    <t>B1700692</t>
  </si>
  <si>
    <t>WIRTZ1</t>
  </si>
  <si>
    <t>B1700721</t>
  </si>
  <si>
    <t>569</t>
  </si>
  <si>
    <t>5617560429</t>
  </si>
  <si>
    <t>570</t>
  </si>
  <si>
    <t>5617560428</t>
  </si>
  <si>
    <t>STCM8</t>
  </si>
  <si>
    <t>B1700919</t>
  </si>
  <si>
    <t>RASASS1</t>
  </si>
  <si>
    <t>B1700839</t>
  </si>
  <si>
    <t>METACONCEPT1</t>
  </si>
  <si>
    <t>B1700884</t>
  </si>
  <si>
    <t>B1700859</t>
  </si>
  <si>
    <t>B1700890</t>
  </si>
  <si>
    <t>B1700889</t>
  </si>
  <si>
    <t>STCM6</t>
  </si>
  <si>
    <t>B1700865</t>
  </si>
  <si>
    <t>STCM7</t>
  </si>
  <si>
    <t>B1700851</t>
  </si>
  <si>
    <t>STCM5</t>
  </si>
  <si>
    <t>B1700872</t>
  </si>
  <si>
    <t>l50102</t>
  </si>
  <si>
    <t>VO B1701118</t>
  </si>
  <si>
    <t>VO B1701129</t>
  </si>
  <si>
    <t>VO B1701107</t>
  </si>
  <si>
    <t>VO B1701113</t>
  </si>
  <si>
    <t>VO B1701123</t>
  </si>
  <si>
    <t>VO B1701047</t>
  </si>
  <si>
    <t>VO B1700947</t>
  </si>
  <si>
    <t>682</t>
  </si>
  <si>
    <t>CK 5617560548</t>
  </si>
  <si>
    <t>680</t>
  </si>
  <si>
    <t>CK 5617560549</t>
  </si>
  <si>
    <t>MAZOYER1</t>
  </si>
  <si>
    <t>VO B1701054</t>
  </si>
  <si>
    <t>VO B1701060</t>
  </si>
  <si>
    <t>VO B1701072</t>
  </si>
  <si>
    <t>VO B1701095</t>
  </si>
  <si>
    <t>VO B1701077</t>
  </si>
  <si>
    <t>VO B1701084</t>
  </si>
  <si>
    <t>STCM10</t>
  </si>
  <si>
    <t>VO B1701099</t>
  </si>
  <si>
    <t>STCM9</t>
  </si>
  <si>
    <t>VO B1701088</t>
  </si>
  <si>
    <t>B1701285</t>
  </si>
  <si>
    <t>B1701273</t>
  </si>
  <si>
    <t>B1701178</t>
  </si>
  <si>
    <t>B1701281</t>
  </si>
  <si>
    <t>842</t>
  </si>
  <si>
    <t>5617560708</t>
  </si>
  <si>
    <t>841</t>
  </si>
  <si>
    <t>5617560707</t>
  </si>
  <si>
    <t>ASS EXPORT</t>
  </si>
  <si>
    <t>B1701191</t>
  </si>
  <si>
    <t>868</t>
  </si>
  <si>
    <t>5617560714</t>
  </si>
  <si>
    <t>B1701324</t>
  </si>
  <si>
    <t>ACCUMA 35</t>
  </si>
  <si>
    <t>B1701497</t>
  </si>
  <si>
    <t>B1701487</t>
  </si>
  <si>
    <t>B1701562</t>
  </si>
  <si>
    <t>B1701502</t>
  </si>
  <si>
    <t>ACCUMA32</t>
  </si>
  <si>
    <t>B1701492</t>
  </si>
  <si>
    <t>B1701480</t>
  </si>
  <si>
    <t>B1701556</t>
  </si>
  <si>
    <t>B1701506</t>
  </si>
  <si>
    <t>B1701613</t>
  </si>
  <si>
    <t>B1701664</t>
  </si>
  <si>
    <t>B1701658</t>
  </si>
  <si>
    <t>B1701652</t>
  </si>
  <si>
    <t>B1701669</t>
  </si>
  <si>
    <t>B1701607</t>
  </si>
  <si>
    <t>B1701674</t>
  </si>
  <si>
    <t>STCM16</t>
  </si>
  <si>
    <t>B1701703</t>
  </si>
  <si>
    <t>B1701742</t>
  </si>
  <si>
    <t>B1701750</t>
  </si>
  <si>
    <t>1123</t>
  </si>
  <si>
    <t>5617561061</t>
  </si>
  <si>
    <t>1154</t>
  </si>
  <si>
    <t>5617561062</t>
  </si>
  <si>
    <t>VIMEX1</t>
  </si>
  <si>
    <t>B1701972</t>
  </si>
  <si>
    <t>B1701962</t>
  </si>
  <si>
    <t>B1701942</t>
  </si>
  <si>
    <t>B1702010</t>
  </si>
  <si>
    <t>B1702000</t>
  </si>
  <si>
    <t>B1701957</t>
  </si>
  <si>
    <t>B1702032</t>
  </si>
  <si>
    <t>B1701952</t>
  </si>
  <si>
    <t>B1701947</t>
  </si>
  <si>
    <t>B1702026</t>
  </si>
  <si>
    <t>B1701930</t>
  </si>
  <si>
    <t>B1701924</t>
  </si>
  <si>
    <t xml:space="preserve">SOVEMA6    </t>
  </si>
  <si>
    <t>B1702100</t>
  </si>
  <si>
    <t xml:space="preserve">METACOMCEPT2  </t>
  </si>
  <si>
    <t xml:space="preserve">B1702095 </t>
  </si>
  <si>
    <t xml:space="preserve">SOVEMA7  </t>
  </si>
  <si>
    <t xml:space="preserve">B1702222       </t>
  </si>
  <si>
    <t xml:space="preserve">ACCUMA55    </t>
  </si>
  <si>
    <t>B1702212</t>
  </si>
  <si>
    <t xml:space="preserve">ACCUMA51  </t>
  </si>
  <si>
    <t>B1702335</t>
  </si>
  <si>
    <t xml:space="preserve">ACCUMA53           </t>
  </si>
  <si>
    <t xml:space="preserve">B1702217    </t>
  </si>
  <si>
    <t xml:space="preserve">ACCUMA55     </t>
  </si>
  <si>
    <t xml:space="preserve">B1702263  </t>
  </si>
  <si>
    <t xml:space="preserve">ACCUMA56     </t>
  </si>
  <si>
    <t xml:space="preserve">B1702298  </t>
  </si>
  <si>
    <t xml:space="preserve">STCM21  </t>
  </si>
  <si>
    <t xml:space="preserve">B1702197    </t>
  </si>
  <si>
    <t xml:space="preserve">STCM19     </t>
  </si>
  <si>
    <t xml:space="preserve">B1702205 </t>
  </si>
  <si>
    <t>5617560549</t>
  </si>
  <si>
    <t>1344</t>
  </si>
  <si>
    <t>5618560002</t>
  </si>
  <si>
    <t>F1800095</t>
  </si>
  <si>
    <t>F1800161</t>
  </si>
  <si>
    <t>F1800150</t>
  </si>
  <si>
    <t>F1800210</t>
  </si>
  <si>
    <t>F1800218</t>
  </si>
  <si>
    <t>F1800086</t>
  </si>
  <si>
    <t>F1800145</t>
  </si>
  <si>
    <t>F1800167</t>
  </si>
  <si>
    <t>F1800091</t>
  </si>
  <si>
    <t>F1800099</t>
  </si>
  <si>
    <t>F1800154</t>
  </si>
  <si>
    <t>1648</t>
  </si>
  <si>
    <t>5618560200</t>
  </si>
  <si>
    <t>5618560199</t>
  </si>
  <si>
    <t>F1800280</t>
  </si>
  <si>
    <t>F1800386</t>
  </si>
  <si>
    <t>ACCUMA09</t>
  </si>
  <si>
    <t>F1800402</t>
  </si>
  <si>
    <t>F1800376</t>
  </si>
  <si>
    <t>F1800397</t>
  </si>
  <si>
    <t>F1800392</t>
  </si>
  <si>
    <t>F1800411</t>
  </si>
  <si>
    <t>1808</t>
  </si>
  <si>
    <t>5618560351</t>
  </si>
  <si>
    <t>F1800560</t>
  </si>
  <si>
    <t>F1800566</t>
  </si>
  <si>
    <t>F1800574</t>
  </si>
  <si>
    <t>F1800579</t>
  </si>
  <si>
    <t>F1800598</t>
  </si>
  <si>
    <t>F1800539</t>
  </si>
  <si>
    <t>FULLER1</t>
  </si>
  <si>
    <t>F1800534</t>
  </si>
  <si>
    <t>F1800551</t>
  </si>
  <si>
    <t>F1800631</t>
  </si>
  <si>
    <t>F1800636</t>
  </si>
  <si>
    <t>GIANGSU</t>
  </si>
  <si>
    <t>F1800781</t>
  </si>
  <si>
    <t>F1800765</t>
  </si>
  <si>
    <t>F1800771</t>
  </si>
  <si>
    <t>F1800730</t>
  </si>
  <si>
    <t>1957</t>
  </si>
  <si>
    <t>5618560501</t>
  </si>
  <si>
    <t>SERV1</t>
  </si>
  <si>
    <t>F1800838</t>
  </si>
  <si>
    <t xml:space="preserve">F1800844 </t>
  </si>
  <si>
    <t xml:space="preserve">BIASIN1     </t>
  </si>
  <si>
    <t xml:space="preserve">F1800888 </t>
  </si>
  <si>
    <t xml:space="preserve">STCM4   </t>
  </si>
  <si>
    <t xml:space="preserve">F1800922  </t>
  </si>
  <si>
    <t>2081</t>
  </si>
  <si>
    <t>5618560615</t>
  </si>
  <si>
    <t xml:space="preserve">F1801018 </t>
  </si>
  <si>
    <t xml:space="preserve">F1801024  </t>
  </si>
  <si>
    <t xml:space="preserve">SOVEMA 2 </t>
  </si>
  <si>
    <t xml:space="preserve">F1801078  </t>
  </si>
  <si>
    <t xml:space="preserve">NIZI1  </t>
  </si>
  <si>
    <t>F1801093</t>
  </si>
  <si>
    <t>F1801092</t>
  </si>
  <si>
    <t xml:space="preserve">JIANGSU2  </t>
  </si>
  <si>
    <t>F1801106</t>
  </si>
  <si>
    <t>2199</t>
  </si>
  <si>
    <t>5618560719</t>
  </si>
  <si>
    <t>F1801313</t>
  </si>
  <si>
    <t>F1801195</t>
  </si>
  <si>
    <t xml:space="preserve">F1801231 </t>
  </si>
  <si>
    <t xml:space="preserve">F1801238 </t>
  </si>
  <si>
    <t>F1801208</t>
  </si>
  <si>
    <t>2110</t>
  </si>
  <si>
    <t>5618560824</t>
  </si>
  <si>
    <t>F1801430</t>
  </si>
  <si>
    <t>POWER1</t>
  </si>
  <si>
    <t>F1801439</t>
  </si>
  <si>
    <t>NIZI2</t>
  </si>
  <si>
    <t>F1801365</t>
  </si>
  <si>
    <t>2358</t>
  </si>
  <si>
    <t>5618560922</t>
  </si>
  <si>
    <t>ASS AKKARI MEHREZ</t>
  </si>
  <si>
    <t>F1801534</t>
  </si>
  <si>
    <t>F1801582</t>
  </si>
  <si>
    <t>F1801626</t>
  </si>
  <si>
    <t>F1801599</t>
  </si>
  <si>
    <t>F1801691</t>
  </si>
  <si>
    <t>F1801633</t>
  </si>
  <si>
    <t>2526</t>
  </si>
  <si>
    <t>5618561043</t>
  </si>
  <si>
    <t>2518</t>
  </si>
  <si>
    <t>5618561042</t>
  </si>
  <si>
    <t>2567</t>
  </si>
  <si>
    <t>5618561098</t>
  </si>
  <si>
    <t>à appurer</t>
  </si>
  <si>
    <t>accuma28</t>
  </si>
  <si>
    <t>F1801796</t>
  </si>
  <si>
    <t xml:space="preserve">F1801806 </t>
  </si>
  <si>
    <t>F1801818</t>
  </si>
  <si>
    <t xml:space="preserve">ACCUMA29       </t>
  </si>
  <si>
    <t>F1802009</t>
  </si>
  <si>
    <t>ASS 775058</t>
  </si>
  <si>
    <t>F1802003</t>
  </si>
  <si>
    <t xml:space="preserve">TPI1 </t>
  </si>
  <si>
    <t>F1802014</t>
  </si>
  <si>
    <t>F1802029</t>
  </si>
  <si>
    <t xml:space="preserve">ACCUMA30 </t>
  </si>
  <si>
    <t xml:space="preserve">F1802122  </t>
  </si>
  <si>
    <t xml:space="preserve">ACCUMA31 </t>
  </si>
  <si>
    <t>F1802167</t>
  </si>
  <si>
    <t>SOVEMA 4</t>
  </si>
  <si>
    <t>F1802218</t>
  </si>
  <si>
    <t xml:space="preserve">GLATFELTER3 </t>
  </si>
  <si>
    <t>F1802265</t>
  </si>
  <si>
    <t xml:space="preserve">ACCUMA33 </t>
  </si>
  <si>
    <t>F1802198</t>
  </si>
  <si>
    <t xml:space="preserve">METACONCEPT 1 </t>
  </si>
  <si>
    <t xml:space="preserve">F1802211 </t>
  </si>
  <si>
    <t xml:space="preserve">ACCUMA34   </t>
  </si>
  <si>
    <t xml:space="preserve">F1802295 </t>
  </si>
  <si>
    <t>F1802272</t>
  </si>
  <si>
    <t>F1802378</t>
  </si>
  <si>
    <t>2958</t>
  </si>
  <si>
    <t>5619560046</t>
  </si>
  <si>
    <t>S1900010</t>
  </si>
  <si>
    <t>HB FULLER3</t>
  </si>
  <si>
    <t>S1900039</t>
  </si>
  <si>
    <t>S1900033</t>
  </si>
  <si>
    <t>S1900121</t>
  </si>
  <si>
    <t>S1900115</t>
  </si>
  <si>
    <t>3066</t>
  </si>
  <si>
    <t>5619560094</t>
  </si>
  <si>
    <t>3090</t>
  </si>
  <si>
    <t>5619560095</t>
  </si>
  <si>
    <t>S1900225</t>
  </si>
  <si>
    <t>S1900230</t>
  </si>
  <si>
    <t>BIASSIN1</t>
  </si>
  <si>
    <t>S1900251</t>
  </si>
  <si>
    <t>3110</t>
  </si>
  <si>
    <t>5619560239</t>
  </si>
  <si>
    <t>3244</t>
  </si>
  <si>
    <t>5619560238</t>
  </si>
  <si>
    <t>NOUR ACCUMULATOREN</t>
  </si>
  <si>
    <t>S1900520</t>
  </si>
  <si>
    <t>S1900490</t>
  </si>
  <si>
    <t xml:space="preserve">ACCUMA7     </t>
  </si>
  <si>
    <t xml:space="preserve">S1900663   </t>
  </si>
  <si>
    <t>accuma4</t>
  </si>
  <si>
    <t>S1900444</t>
  </si>
  <si>
    <t>S1900449</t>
  </si>
  <si>
    <t>S1900457</t>
  </si>
  <si>
    <t>TPI1</t>
  </si>
  <si>
    <t>S1900618</t>
  </si>
  <si>
    <t>3272</t>
  </si>
  <si>
    <t>5619560440</t>
  </si>
  <si>
    <t>S1900693</t>
  </si>
  <si>
    <t>ASS VOYAGE</t>
  </si>
  <si>
    <t>S1900714</t>
  </si>
  <si>
    <t>S1900715</t>
  </si>
  <si>
    <t>S1900717</t>
  </si>
  <si>
    <t>S1900719</t>
  </si>
  <si>
    <t>S1900801</t>
  </si>
  <si>
    <t>S1900794</t>
  </si>
  <si>
    <t>S1900788</t>
  </si>
  <si>
    <t>3514</t>
  </si>
  <si>
    <t>5619560482</t>
  </si>
  <si>
    <t>3515</t>
  </si>
  <si>
    <t>5619560470</t>
  </si>
  <si>
    <t>HEMPE1</t>
  </si>
  <si>
    <t>S1900819</t>
  </si>
  <si>
    <t>S1900900</t>
  </si>
  <si>
    <t>CHIMBAULT1</t>
  </si>
  <si>
    <t>S1901003</t>
  </si>
  <si>
    <t>S1900964</t>
  </si>
  <si>
    <t>S1901012</t>
  </si>
  <si>
    <t>S1901011</t>
  </si>
  <si>
    <t xml:space="preserve">PD-TECHNIK  </t>
  </si>
  <si>
    <t>S1901058</t>
  </si>
  <si>
    <t xml:space="preserve">AKUMSAN2 </t>
  </si>
  <si>
    <t xml:space="preserve">S1901071  </t>
  </si>
  <si>
    <t xml:space="preserve">ACCUMA10  </t>
  </si>
  <si>
    <t>S1901064</t>
  </si>
  <si>
    <t xml:space="preserve">ACCUMA11  </t>
  </si>
  <si>
    <t>S1901076</t>
  </si>
  <si>
    <t>3716</t>
  </si>
  <si>
    <t>5619560669</t>
  </si>
  <si>
    <t>S1901278</t>
  </si>
  <si>
    <t>DARAMIC 4</t>
  </si>
  <si>
    <t>S1901311</t>
  </si>
  <si>
    <t>HB FULLER2</t>
  </si>
  <si>
    <t>S1901381</t>
  </si>
  <si>
    <t>S1901391</t>
  </si>
  <si>
    <t>S1901386</t>
  </si>
  <si>
    <t xml:space="preserve">ACCUMA15    </t>
  </si>
  <si>
    <t>S1901564</t>
  </si>
  <si>
    <t>S1901570</t>
  </si>
  <si>
    <t xml:space="preserve">SORFINE3  </t>
  </si>
  <si>
    <t xml:space="preserve">S1901652 </t>
  </si>
  <si>
    <t xml:space="preserve">ACCUMA17 </t>
  </si>
  <si>
    <t>S1901829</t>
  </si>
  <si>
    <t>S1901838</t>
  </si>
  <si>
    <t>4175</t>
  </si>
  <si>
    <t>5619561019</t>
  </si>
  <si>
    <t xml:space="preserve">MECONDOR2 </t>
  </si>
  <si>
    <t>S1902022</t>
  </si>
  <si>
    <t>GOONVEN2</t>
  </si>
  <si>
    <t>S1902058</t>
  </si>
  <si>
    <t>S1902134</t>
  </si>
  <si>
    <t>S1902221</t>
  </si>
  <si>
    <t>S1902248</t>
  </si>
  <si>
    <t>S1902231</t>
  </si>
  <si>
    <t>S1902237</t>
  </si>
  <si>
    <t>S1902242</t>
  </si>
  <si>
    <t>S1902225</t>
  </si>
  <si>
    <t xml:space="preserve">DEMETEL1 </t>
  </si>
  <si>
    <t>S1902211</t>
  </si>
  <si>
    <t>S1902265</t>
  </si>
  <si>
    <t xml:space="preserve">WIRTZ1  </t>
  </si>
  <si>
    <t>S1902509</t>
  </si>
  <si>
    <t>S1902550</t>
  </si>
  <si>
    <t>mémoire de reglement du 02/10/2019 non encore reglé</t>
  </si>
  <si>
    <t>S1902451</t>
  </si>
  <si>
    <t>S1902445</t>
  </si>
  <si>
    <t>S1902398</t>
  </si>
  <si>
    <t>mémoire de reglement du 26/11/2019 non encore reglée</t>
  </si>
  <si>
    <t>4372</t>
  </si>
  <si>
    <t>5619561319</t>
  </si>
  <si>
    <t>HEMPE2</t>
  </si>
  <si>
    <t>S1902774</t>
  </si>
  <si>
    <t>NOUR AKKUMULATOREN</t>
  </si>
  <si>
    <t>S1902681</t>
  </si>
  <si>
    <t>mémoire de reglement du  05/09/2019 non encore reglé + 230,535 voir cpte douane</t>
  </si>
  <si>
    <t xml:space="preserve">ACCUMA26 </t>
  </si>
  <si>
    <t>S1902675</t>
  </si>
  <si>
    <t>S1902671</t>
  </si>
  <si>
    <t>mémoire de règlement du 19/12/2019 non encore reglé</t>
  </si>
  <si>
    <t xml:space="preserve">JIANGSU </t>
  </si>
  <si>
    <t>S1902697</t>
  </si>
  <si>
    <t>mémoire de règlement du 01/11/2019 non encore reglé</t>
  </si>
  <si>
    <t>G0001598</t>
  </si>
  <si>
    <t>Total L50152</t>
  </si>
  <si>
    <t>S1902753</t>
  </si>
  <si>
    <t>Total L50195</t>
  </si>
  <si>
    <t>S1902725</t>
  </si>
  <si>
    <t>Total L50216</t>
  </si>
  <si>
    <t>S1900985</t>
  </si>
  <si>
    <t>8280</t>
  </si>
  <si>
    <t>5019500009</t>
  </si>
  <si>
    <t>à apurer</t>
  </si>
  <si>
    <t>OOREDOO</t>
  </si>
  <si>
    <t xml:space="preserve">S1902783 </t>
  </si>
  <si>
    <t>S1902429</t>
  </si>
  <si>
    <t>S1902428</t>
  </si>
  <si>
    <t>Total L50255</t>
  </si>
  <si>
    <t>B0002777</t>
  </si>
  <si>
    <t>B0002780</t>
  </si>
  <si>
    <t>B0002781</t>
  </si>
  <si>
    <t>B0002764</t>
  </si>
  <si>
    <t>B0002783</t>
  </si>
  <si>
    <t>B0002782</t>
  </si>
  <si>
    <t>F0000618</t>
  </si>
  <si>
    <t>F0000620</t>
  </si>
  <si>
    <t>4012</t>
  </si>
  <si>
    <t>5619560911</t>
  </si>
  <si>
    <t xml:space="preserve">S1901746 </t>
  </si>
  <si>
    <t>4013</t>
  </si>
  <si>
    <t>5619561200</t>
  </si>
  <si>
    <t>caution DEMETAL 67753,40 eur</t>
  </si>
  <si>
    <t>1433</t>
  </si>
  <si>
    <t>5618560042</t>
  </si>
  <si>
    <t>avance sur travaux d'automatisme en cours non encore facturé</t>
  </si>
  <si>
    <t>S1902088</t>
  </si>
  <si>
    <t>S1902590</t>
  </si>
  <si>
    <t>L50379</t>
  </si>
  <si>
    <t>MED EXPRESS TUNISIE</t>
  </si>
  <si>
    <t>3428</t>
  </si>
  <si>
    <t>5619560362</t>
  </si>
  <si>
    <t>a virer au compte l50602 voir jnl</t>
  </si>
  <si>
    <t>Total L50379</t>
  </si>
  <si>
    <t>L50385</t>
  </si>
  <si>
    <t>Dkhil Wacef</t>
  </si>
  <si>
    <t>S8000144</t>
  </si>
  <si>
    <t>0001198</t>
  </si>
  <si>
    <t>5010500592</t>
  </si>
  <si>
    <t>Total L50385</t>
  </si>
  <si>
    <t>RECTIF MAI</t>
  </si>
  <si>
    <t>A0000759</t>
  </si>
  <si>
    <t>1330</t>
  </si>
  <si>
    <t>5011500065</t>
  </si>
  <si>
    <t>G0001144</t>
  </si>
  <si>
    <t>G0001149</t>
  </si>
  <si>
    <t>G0001151</t>
  </si>
  <si>
    <t>G0001154</t>
  </si>
  <si>
    <t>1884</t>
  </si>
  <si>
    <t>5011500565</t>
  </si>
  <si>
    <t>H0000012</t>
  </si>
  <si>
    <t>2073</t>
  </si>
  <si>
    <t>5012500042</t>
  </si>
  <si>
    <t>2106</t>
  </si>
  <si>
    <t>5012500128</t>
  </si>
  <si>
    <t>3518</t>
  </si>
  <si>
    <t>5013500550</t>
  </si>
  <si>
    <t>3538</t>
  </si>
  <si>
    <t>5013500584</t>
  </si>
  <si>
    <t>L0000915</t>
  </si>
  <si>
    <t>3604</t>
  </si>
  <si>
    <t>5013500639</t>
  </si>
  <si>
    <t>4133</t>
  </si>
  <si>
    <t>5014501252</t>
  </si>
  <si>
    <t>5568</t>
  </si>
  <si>
    <t>5015500097</t>
  </si>
  <si>
    <t>5387</t>
  </si>
  <si>
    <t>5015500847</t>
  </si>
  <si>
    <t>FACT STA REG/SNA</t>
  </si>
  <si>
    <t>B0002805</t>
  </si>
  <si>
    <t>7639</t>
  </si>
  <si>
    <t>5017500010</t>
  </si>
  <si>
    <t>7958</t>
  </si>
  <si>
    <t>5017500054</t>
  </si>
  <si>
    <t>512</t>
  </si>
  <si>
    <t>5617560384</t>
  </si>
  <si>
    <t>990</t>
  </si>
  <si>
    <t>5617560931</t>
  </si>
  <si>
    <t>Total L50401</t>
  </si>
  <si>
    <t>509500002</t>
  </si>
  <si>
    <t>251</t>
  </si>
  <si>
    <t>277</t>
  </si>
  <si>
    <t>352</t>
  </si>
  <si>
    <t>380</t>
  </si>
  <si>
    <t>414</t>
  </si>
  <si>
    <t>588</t>
  </si>
  <si>
    <t>706</t>
  </si>
  <si>
    <t>997</t>
  </si>
  <si>
    <t>5617560942</t>
  </si>
  <si>
    <t>5618566058</t>
  </si>
  <si>
    <t>5618566053</t>
  </si>
  <si>
    <t>5618566057</t>
  </si>
  <si>
    <t>5618566047</t>
  </si>
  <si>
    <t>5618566048</t>
  </si>
  <si>
    <t>5618566049</t>
  </si>
  <si>
    <t>5618566050</t>
  </si>
  <si>
    <t>5618566051</t>
  </si>
  <si>
    <t>5618566052</t>
  </si>
  <si>
    <t>5618566054</t>
  </si>
  <si>
    <t>5618566055</t>
  </si>
  <si>
    <t>5618566056</t>
  </si>
  <si>
    <t>5619566035</t>
  </si>
  <si>
    <t>3541</t>
  </si>
  <si>
    <t>5619560472</t>
  </si>
  <si>
    <t>3582</t>
  </si>
  <si>
    <t>5619560503</t>
  </si>
  <si>
    <t>8276</t>
  </si>
  <si>
    <t>5019500004</t>
  </si>
  <si>
    <t>3611</t>
  </si>
  <si>
    <t>5619560504</t>
  </si>
  <si>
    <t>8279</t>
  </si>
  <si>
    <t>5019500007</t>
  </si>
  <si>
    <t>3872</t>
  </si>
  <si>
    <t>5619560823</t>
  </si>
  <si>
    <t>8278</t>
  </si>
  <si>
    <t>5619500017</t>
  </si>
  <si>
    <t>F1802123</t>
  </si>
  <si>
    <t>F1802126</t>
  </si>
  <si>
    <t>F1802125</t>
  </si>
  <si>
    <t>F1802124</t>
  </si>
  <si>
    <t>F1802127</t>
  </si>
  <si>
    <t>F1802128</t>
  </si>
  <si>
    <t>F1802129</t>
  </si>
  <si>
    <t>F1802130</t>
  </si>
  <si>
    <t>F1802132</t>
  </si>
  <si>
    <t>F1802131</t>
  </si>
  <si>
    <t>F1802133</t>
  </si>
  <si>
    <t>F1802134</t>
  </si>
  <si>
    <t>F1802135</t>
  </si>
  <si>
    <t>F1802136</t>
  </si>
  <si>
    <t>F1802137</t>
  </si>
  <si>
    <t>F1802138</t>
  </si>
  <si>
    <t>F1802139</t>
  </si>
  <si>
    <t>F1802140</t>
  </si>
  <si>
    <t>F1802141</t>
  </si>
  <si>
    <t>F1802142</t>
  </si>
  <si>
    <t>F1802143</t>
  </si>
  <si>
    <t>F1802144</t>
  </si>
  <si>
    <t>F1802145</t>
  </si>
  <si>
    <t>0004044</t>
  </si>
  <si>
    <t>5014500088</t>
  </si>
  <si>
    <t>0004613</t>
  </si>
  <si>
    <t>5014500614</t>
  </si>
  <si>
    <t>B0002672</t>
  </si>
  <si>
    <t>B0002674</t>
  </si>
  <si>
    <t>F0001836</t>
  </si>
  <si>
    <t>2625</t>
  </si>
  <si>
    <t>5618561144</t>
  </si>
  <si>
    <t>3063</t>
  </si>
  <si>
    <t>5619560370</t>
  </si>
  <si>
    <t>facture non encore parvenue</t>
  </si>
  <si>
    <t>4353</t>
  </si>
  <si>
    <t>5619561311</t>
  </si>
  <si>
    <t>Total L50468</t>
  </si>
  <si>
    <t>5012500722</t>
  </si>
  <si>
    <t>5012500719</t>
  </si>
  <si>
    <t>5012500720</t>
  </si>
  <si>
    <t>5012500759</t>
  </si>
  <si>
    <t>à apurer (factures probablement comptabilisée chez STA) chez sta créditeur pour 71896,330</t>
  </si>
  <si>
    <t>chq non encore remis au groupenet suite à un différent et sera réglé en 2020</t>
  </si>
  <si>
    <t>S1902491</t>
  </si>
  <si>
    <t>Total L50554</t>
  </si>
  <si>
    <t xml:space="preserve">non encore réglé, facturé refusé par la direction </t>
  </si>
  <si>
    <t xml:space="preserve">FN190020   </t>
  </si>
  <si>
    <t xml:space="preserve">S1900568  </t>
  </si>
  <si>
    <t>voir jnl</t>
  </si>
  <si>
    <t>Total L50602</t>
  </si>
  <si>
    <t>B0002686</t>
  </si>
  <si>
    <t>CK 5617560566</t>
  </si>
  <si>
    <t>F1801543</t>
  </si>
  <si>
    <t>2460</t>
  </si>
  <si>
    <t>5618561148</t>
  </si>
  <si>
    <t>S1902562</t>
  </si>
  <si>
    <t>probablement factures comptabilisée chez STA (solde chez sta crédteur 3491,300</t>
  </si>
  <si>
    <t>ROBOBINAGE</t>
  </si>
  <si>
    <t xml:space="preserve">S1902568 </t>
  </si>
  <si>
    <t xml:space="preserve">REBOBINAGE MOTEUR  </t>
  </si>
  <si>
    <t>S1902716</t>
  </si>
  <si>
    <t>S1902786</t>
  </si>
  <si>
    <t>8132</t>
  </si>
  <si>
    <t>probablement factures comptabilisée chez STA (solde chez sta nul</t>
  </si>
  <si>
    <t>REBOBINAGE MOT</t>
  </si>
  <si>
    <t>S1902652</t>
  </si>
  <si>
    <t>Total L50763</t>
  </si>
  <si>
    <t>4174</t>
  </si>
  <si>
    <t>5619561223</t>
  </si>
  <si>
    <t>sia facture fret non comptabilisée nfttn19091459 voir jnl 4992,2 d</t>
  </si>
  <si>
    <t>4432</t>
  </si>
  <si>
    <t>5619561411</t>
  </si>
  <si>
    <t>accuma 26 (facture non parvenue</t>
  </si>
  <si>
    <t>4477</t>
  </si>
  <si>
    <t>5619561423</t>
  </si>
  <si>
    <t>5584,25+5584,25+5584,25+92,669+92,667+92,669 (17030,755) plusieur facture non comptabilisé voir jnl</t>
  </si>
  <si>
    <t>Total L50766</t>
  </si>
  <si>
    <t>l50827</t>
  </si>
  <si>
    <t>ZRIBI MAKRAM</t>
  </si>
  <si>
    <t>563</t>
  </si>
  <si>
    <t>5617560467</t>
  </si>
  <si>
    <t>B1701812</t>
  </si>
  <si>
    <t xml:space="preserve">REGLEMENT SOLDE </t>
  </si>
  <si>
    <t>S1901949</t>
  </si>
  <si>
    <t>Total l50827</t>
  </si>
  <si>
    <t>HUILE+FILTRE</t>
  </si>
  <si>
    <t>S1902571</t>
  </si>
  <si>
    <t>S1902570</t>
  </si>
  <si>
    <t>S1902569</t>
  </si>
  <si>
    <t>S1902651</t>
  </si>
  <si>
    <t>Total L50832</t>
  </si>
  <si>
    <t>L50847</t>
  </si>
  <si>
    <t>SOTRAPRO</t>
  </si>
  <si>
    <t>TRAV/REVETEMENT</t>
  </si>
  <si>
    <t>F0001075</t>
  </si>
  <si>
    <t>0007646</t>
  </si>
  <si>
    <t>5016500726</t>
  </si>
  <si>
    <t>0007688</t>
  </si>
  <si>
    <t>5016500741</t>
  </si>
  <si>
    <t>0007831</t>
  </si>
  <si>
    <t>5016500831</t>
  </si>
  <si>
    <t>CONSTRUCTION</t>
  </si>
  <si>
    <t>F0002065</t>
  </si>
  <si>
    <t>TR DU 15/01/17</t>
  </si>
  <si>
    <t>5017506004</t>
  </si>
  <si>
    <t>0008145</t>
  </si>
  <si>
    <t>5017500007</t>
  </si>
  <si>
    <t>TRAVAUX D'AMENAGEM</t>
  </si>
  <si>
    <t>VO B1700940</t>
  </si>
  <si>
    <t>TR01095</t>
  </si>
  <si>
    <t>CK 5617566112</t>
  </si>
  <si>
    <t>B1701217</t>
  </si>
  <si>
    <t>TR01116</t>
  </si>
  <si>
    <t>5617566131</t>
  </si>
  <si>
    <t>B1701797</t>
  </si>
  <si>
    <t>B1701796</t>
  </si>
  <si>
    <t>TR01174</t>
  </si>
  <si>
    <t>5617566175</t>
  </si>
  <si>
    <t xml:space="preserve">TR01328 </t>
  </si>
  <si>
    <t>5618566119</t>
  </si>
  <si>
    <t>3564</t>
  </si>
  <si>
    <t>5619560487</t>
  </si>
  <si>
    <t>TR01645</t>
  </si>
  <si>
    <t>5619566141</t>
  </si>
  <si>
    <t>TR01646</t>
  </si>
  <si>
    <t>5619566142</t>
  </si>
  <si>
    <t>S1901120</t>
  </si>
  <si>
    <t>R/Se non comptabilisée</t>
  </si>
  <si>
    <t>Total L50847</t>
  </si>
  <si>
    <t>3624</t>
  </si>
  <si>
    <t>5619561013</t>
  </si>
  <si>
    <t>akumsan 2 facture non encore parvenue</t>
  </si>
  <si>
    <t>S1902560</t>
  </si>
  <si>
    <t>S1902485</t>
  </si>
  <si>
    <t>CHARIO ELEVATEUR</t>
  </si>
  <si>
    <t>S1902726</t>
  </si>
  <si>
    <t>l50912</t>
  </si>
  <si>
    <t>S1902466</t>
  </si>
  <si>
    <t>Total l50912</t>
  </si>
  <si>
    <t xml:space="preserve">S1902177 </t>
  </si>
  <si>
    <t>3890</t>
  </si>
  <si>
    <t>5619560817</t>
  </si>
  <si>
    <t>4021</t>
  </si>
  <si>
    <t>5619560879</t>
  </si>
  <si>
    <t>3656</t>
  </si>
  <si>
    <t>5619560631</t>
  </si>
  <si>
    <t>dossier en cours avance 50% étude d'évacuation de l'air contaminé</t>
  </si>
  <si>
    <t>Total L50936</t>
  </si>
  <si>
    <t>4397</t>
  </si>
  <si>
    <t>5619561299</t>
  </si>
  <si>
    <t>dossier en cours avance 50% entretien transformateur</t>
  </si>
  <si>
    <t>Total L50939</t>
  </si>
  <si>
    <t>S1902602</t>
  </si>
  <si>
    <t>Total L60003</t>
  </si>
  <si>
    <t>5619566089</t>
  </si>
  <si>
    <t>règlement d'une facture VO S1900243 qui a été annulée</t>
  </si>
  <si>
    <t>RAE30</t>
  </si>
  <si>
    <t>S1902417</t>
  </si>
  <si>
    <t>S1902556</t>
  </si>
  <si>
    <t>S1902605</t>
  </si>
  <si>
    <t>S1902723</t>
  </si>
  <si>
    <t>234</t>
  </si>
  <si>
    <t>509500156</t>
  </si>
  <si>
    <t xml:space="preserve">N0000339 </t>
  </si>
  <si>
    <t>S1902461</t>
  </si>
  <si>
    <t>S1902649</t>
  </si>
  <si>
    <t>S1902659</t>
  </si>
  <si>
    <t>G0001638</t>
  </si>
  <si>
    <t>G0001639</t>
  </si>
  <si>
    <t>0002349</t>
  </si>
  <si>
    <t>5012500260</t>
  </si>
  <si>
    <t>0006212</t>
  </si>
  <si>
    <t>5015500703</t>
  </si>
  <si>
    <t>B0001722</t>
  </si>
  <si>
    <t>F0001112</t>
  </si>
  <si>
    <t>Total L60042</t>
  </si>
  <si>
    <t>S1902289</t>
  </si>
  <si>
    <t>S1902460</t>
  </si>
  <si>
    <t>S1902326</t>
  </si>
  <si>
    <t>S1902718</t>
  </si>
  <si>
    <t xml:space="preserve">S1902720 </t>
  </si>
  <si>
    <t>S1902603</t>
  </si>
  <si>
    <t>S1902604</t>
  </si>
  <si>
    <t>S1901751</t>
  </si>
  <si>
    <t>Total L60083</t>
  </si>
  <si>
    <t>P/RECHANGE</t>
  </si>
  <si>
    <t>B0002025</t>
  </si>
  <si>
    <t>B0002017</t>
  </si>
  <si>
    <t>B0002176</t>
  </si>
  <si>
    <t>B0002185</t>
  </si>
  <si>
    <t>B0002184</t>
  </si>
  <si>
    <t>B0002180</t>
  </si>
  <si>
    <t>B0002187</t>
  </si>
  <si>
    <t>B0002172</t>
  </si>
  <si>
    <t>B0002189</t>
  </si>
  <si>
    <t>B0002186</t>
  </si>
  <si>
    <t>B0002518</t>
  </si>
  <si>
    <t>F0002508</t>
  </si>
  <si>
    <t>pignon</t>
  </si>
  <si>
    <t>F0002511</t>
  </si>
  <si>
    <t>F0002506</t>
  </si>
  <si>
    <t>F0002505</t>
  </si>
  <si>
    <t>205</t>
  </si>
  <si>
    <t>5617560096</t>
  </si>
  <si>
    <t>S1902423</t>
  </si>
  <si>
    <t>973</t>
  </si>
  <si>
    <t>5617560830</t>
  </si>
  <si>
    <t>chq non encore remis au beneficiaire</t>
  </si>
  <si>
    <t>L0001309</t>
  </si>
  <si>
    <t>L0001312</t>
  </si>
  <si>
    <t>L0001352</t>
  </si>
  <si>
    <t xml:space="preserve">S1902328 </t>
  </si>
  <si>
    <t>S1902454</t>
  </si>
  <si>
    <t>S1902459</t>
  </si>
  <si>
    <t>RESISTANCE TUBE</t>
  </si>
  <si>
    <t xml:space="preserve">S1902416 </t>
  </si>
  <si>
    <t>S1902565</t>
  </si>
  <si>
    <t>S1902598</t>
  </si>
  <si>
    <t>S1902724</t>
  </si>
  <si>
    <t xml:space="preserve">ECAILLES DE FER </t>
  </si>
  <si>
    <t>S1902547</t>
  </si>
  <si>
    <t>Total L60136</t>
  </si>
  <si>
    <t>IBO</t>
  </si>
  <si>
    <t xml:space="preserve">S1902764 </t>
  </si>
  <si>
    <t>Total L60145</t>
  </si>
  <si>
    <t>4439</t>
  </si>
  <si>
    <t>5619561325</t>
  </si>
  <si>
    <t>avance sur chariot ou entretien</t>
  </si>
  <si>
    <t>0000913</t>
  </si>
  <si>
    <t>5010500326</t>
  </si>
  <si>
    <t xml:space="preserve">S1902064 </t>
  </si>
  <si>
    <t xml:space="preserve">S1902078 </t>
  </si>
  <si>
    <t>S1902561</t>
  </si>
  <si>
    <t>G0001331</t>
  </si>
  <si>
    <t>B0001675</t>
  </si>
  <si>
    <t>S1902186</t>
  </si>
  <si>
    <t>S1902473</t>
  </si>
  <si>
    <t>B0000668</t>
  </si>
  <si>
    <t>F1800978</t>
  </si>
  <si>
    <t>S1902339</t>
  </si>
  <si>
    <t>S1902340</t>
  </si>
  <si>
    <t>S1902305</t>
  </si>
  <si>
    <t>Total L60270</t>
  </si>
  <si>
    <t>S1902558</t>
  </si>
  <si>
    <t>3773</t>
  </si>
  <si>
    <t>5013500765</t>
  </si>
  <si>
    <t>L0001189</t>
  </si>
  <si>
    <t>L0001188</t>
  </si>
  <si>
    <t>F0000387</t>
  </si>
  <si>
    <t xml:space="preserve">RACLEUR PLASTIQUE </t>
  </si>
  <si>
    <t>S1902601</t>
  </si>
  <si>
    <t>Total L60303</t>
  </si>
  <si>
    <t>0003359</t>
  </si>
  <si>
    <t>5013500473</t>
  </si>
  <si>
    <t>0003969</t>
  </si>
  <si>
    <t>5013500940</t>
  </si>
  <si>
    <t>0004197</t>
  </si>
  <si>
    <t>5014500083</t>
  </si>
  <si>
    <t>S1902707</t>
  </si>
  <si>
    <t>S1902708</t>
  </si>
  <si>
    <t xml:space="preserve">S1901490     </t>
  </si>
  <si>
    <t>Total L60381</t>
  </si>
  <si>
    <t xml:space="preserve">S1902653 </t>
  </si>
  <si>
    <t>S1902503</t>
  </si>
  <si>
    <t xml:space="preserve">AVOIR </t>
  </si>
  <si>
    <t>S1902656</t>
  </si>
  <si>
    <t>l60435</t>
  </si>
  <si>
    <t>S1902599</t>
  </si>
  <si>
    <t>Total l60435</t>
  </si>
  <si>
    <t>S1902606</t>
  </si>
  <si>
    <t>S1902712</t>
  </si>
  <si>
    <t>S1902479</t>
  </si>
  <si>
    <t>Total L60448</t>
  </si>
  <si>
    <t>1125</t>
  </si>
  <si>
    <t>5617560967</t>
  </si>
  <si>
    <t>1187</t>
  </si>
  <si>
    <t>5617561007</t>
  </si>
  <si>
    <t>en cours</t>
  </si>
  <si>
    <t>DIVERS PDR</t>
  </si>
  <si>
    <t>S1902642</t>
  </si>
  <si>
    <t>S1902721</t>
  </si>
  <si>
    <t>S1902722</t>
  </si>
  <si>
    <t>4399</t>
  </si>
  <si>
    <t>5619561298</t>
  </si>
  <si>
    <t>S1902401</t>
  </si>
  <si>
    <t>S1902434</t>
  </si>
  <si>
    <t>S1902551</t>
  </si>
  <si>
    <t>Total L60481</t>
  </si>
  <si>
    <t>S1902303</t>
  </si>
  <si>
    <t>ELEVEMENT DE DECHE</t>
  </si>
  <si>
    <t>S1902316</t>
  </si>
  <si>
    <t>S1902299</t>
  </si>
  <si>
    <t>S1902314</t>
  </si>
  <si>
    <t>VOYAGE DECHET POUB</t>
  </si>
  <si>
    <t xml:space="preserve">S1902501 </t>
  </si>
  <si>
    <t>S1902648</t>
  </si>
  <si>
    <t>S1902433</t>
  </si>
  <si>
    <t>S1902706</t>
  </si>
  <si>
    <t>5618566180</t>
  </si>
  <si>
    <t>achat de transpalette (facture non parvenue)</t>
  </si>
  <si>
    <t>S1902600</t>
  </si>
  <si>
    <t>f/gasoil</t>
  </si>
  <si>
    <t>110010135</t>
  </si>
  <si>
    <t>0001433</t>
  </si>
  <si>
    <t>5011500077</t>
  </si>
  <si>
    <t>voir avec la direction</t>
  </si>
  <si>
    <t>F1801489</t>
  </si>
  <si>
    <t>S1901796</t>
  </si>
  <si>
    <t>Total L80086</t>
  </si>
  <si>
    <t>259</t>
  </si>
  <si>
    <t>5617560150</t>
  </si>
  <si>
    <t xml:space="preserve">frs du fil barbelé (conflit avec </t>
  </si>
  <si>
    <t>l80136</t>
  </si>
  <si>
    <t>S1902727</t>
  </si>
  <si>
    <t>Total l80136</t>
  </si>
  <si>
    <t xml:space="preserve">B1701016   </t>
  </si>
  <si>
    <t>735</t>
  </si>
  <si>
    <t>5617560651</t>
  </si>
  <si>
    <t>correction actualisation frs étrangers accuma</t>
  </si>
  <si>
    <t>correction actualisation frs étrangers DARAMIC</t>
  </si>
  <si>
    <t>correction actualisation frs étrangers AKUMSAN</t>
  </si>
  <si>
    <t>correction actualisation frs étrangers HEMPE</t>
  </si>
  <si>
    <t>correction actualisation frs étrangers MED ENERGY</t>
  </si>
  <si>
    <t>correction actualisation frs étrangers Nour Akkumulatoren GmbH</t>
  </si>
  <si>
    <t>correction actualisation frs étrangers JIANGSU</t>
  </si>
  <si>
    <t>correction actualisation frs étrangers sovema</t>
  </si>
  <si>
    <t>Total des provisions 2019</t>
  </si>
  <si>
    <t>Déjà provisionné</t>
  </si>
  <si>
    <t>Déjà provisionné frs du fil barbelé (en conflit)</t>
  </si>
  <si>
    <t>dossier de compensation qui va être déposé auprés de la bct</t>
  </si>
  <si>
    <t>non reglé puisque son compte client est ébiteur</t>
  </si>
  <si>
    <t>reliquat de 3941,080 non reglé : plus d'affaire avec eux</t>
  </si>
  <si>
    <t>livraison de vetement de travail reçu au 31/12/2020 pour 4980 d</t>
  </si>
  <si>
    <t>pour ls reste des avances, il n'a pas honoré ses engagements de livraison</t>
  </si>
  <si>
    <t>une créance client cotunacée (FN190001) client mauritanie non remboursée par la cotunace jusqu’à ce jour (Med ne veut plus la payer)</t>
  </si>
  <si>
    <t>retenue de garantie sur les 2 facture 21109,895+22232,678</t>
  </si>
  <si>
    <t>facture annulé en 2019 et déjà payé</t>
  </si>
  <si>
    <t>reg sans facture</t>
  </si>
  <si>
    <t>L10208</t>
  </si>
  <si>
    <t>L20075</t>
  </si>
  <si>
    <t>MAGHREB REVETEMENT</t>
  </si>
  <si>
    <t>L30360</t>
  </si>
  <si>
    <t>BOUDAYA AZOUZ BEN JALLOUL</t>
  </si>
  <si>
    <t>L30472</t>
  </si>
  <si>
    <t>KLARRION</t>
  </si>
  <si>
    <t>L50128</t>
  </si>
  <si>
    <t>l50284</t>
  </si>
  <si>
    <t>L50600</t>
  </si>
  <si>
    <t>STUMAR</t>
  </si>
  <si>
    <t>JEBALI HAMED</t>
  </si>
  <si>
    <t>L50775</t>
  </si>
  <si>
    <t>RGUEZ Mondher</t>
  </si>
  <si>
    <t>L50963</t>
  </si>
  <si>
    <t>MSky Consult Sarl</t>
  </si>
  <si>
    <t>L50965</t>
  </si>
  <si>
    <t>M.G.B</t>
  </si>
  <si>
    <t>L50968</t>
  </si>
  <si>
    <t>GROUPE GAZELLE SAHARA</t>
  </si>
  <si>
    <t>l60558</t>
  </si>
  <si>
    <t>L60562</t>
  </si>
  <si>
    <t>Sté HBH</t>
  </si>
  <si>
    <t>Valeurs</t>
  </si>
  <si>
    <t>P2100292</t>
  </si>
  <si>
    <t>P2100336</t>
  </si>
  <si>
    <t xml:space="preserve">MECONDOR1 </t>
  </si>
  <si>
    <t>P2100329</t>
  </si>
  <si>
    <t>P2100633</t>
  </si>
  <si>
    <t>P2100645</t>
  </si>
  <si>
    <t>P2100657</t>
  </si>
  <si>
    <t>P2100658</t>
  </si>
  <si>
    <t>P2100659</t>
  </si>
  <si>
    <t>A0202899</t>
  </si>
  <si>
    <t xml:space="preserve">P2100656 </t>
  </si>
  <si>
    <t xml:space="preserve">P2100731 </t>
  </si>
  <si>
    <t>L50969</t>
  </si>
  <si>
    <t>BOLLORE LOGISTICS</t>
  </si>
  <si>
    <t>L50970</t>
  </si>
  <si>
    <t>AMINE BOUALEGUE</t>
  </si>
  <si>
    <t>S.I.A INDUSTRIA ACCUMULATORI</t>
  </si>
  <si>
    <t>P2100863</t>
  </si>
  <si>
    <t>P2100858</t>
  </si>
  <si>
    <t>P2100885</t>
  </si>
  <si>
    <t>P2101015</t>
  </si>
  <si>
    <t>P2101022</t>
  </si>
  <si>
    <t>P2101028</t>
  </si>
  <si>
    <t>P2101034</t>
  </si>
  <si>
    <t>P2101042</t>
  </si>
  <si>
    <t>P2101049</t>
  </si>
  <si>
    <t xml:space="preserve">P2100911 </t>
  </si>
  <si>
    <t>P2100897</t>
  </si>
  <si>
    <t>P2101074</t>
  </si>
  <si>
    <t>DECLAR°TTN</t>
  </si>
  <si>
    <t>P2101179</t>
  </si>
  <si>
    <t>P2101214</t>
  </si>
  <si>
    <t xml:space="preserve">BATTERIES USAGEES </t>
  </si>
  <si>
    <t xml:space="preserve">P2101167 </t>
  </si>
  <si>
    <t>LOCAT°POUR TRSP MP</t>
  </si>
  <si>
    <t>frs qui ne va pas être payée : à ne pas actualiser</t>
  </si>
  <si>
    <t>STE STTM PLUS</t>
  </si>
  <si>
    <t>L30476</t>
  </si>
  <si>
    <t>STE SIPA SA</t>
  </si>
  <si>
    <t>L30477</t>
  </si>
  <si>
    <t>IMPRIMERIE EL RAYHANE</t>
  </si>
  <si>
    <t>P2101474</t>
  </si>
  <si>
    <t>FH210002</t>
  </si>
  <si>
    <t>P2101417</t>
  </si>
  <si>
    <t>P2101436</t>
  </si>
  <si>
    <t>P2101456</t>
  </si>
  <si>
    <t>L10211</t>
  </si>
  <si>
    <t>P2101680</t>
  </si>
  <si>
    <t>L50748</t>
  </si>
  <si>
    <t>LA COMPETANCE INDUSTRIELLE</t>
  </si>
  <si>
    <t>P2101844</t>
  </si>
  <si>
    <t>P2101847</t>
  </si>
  <si>
    <t>REP.DACIA200+HONDA</t>
  </si>
  <si>
    <t>L60566</t>
  </si>
  <si>
    <t>SOCIETE HPR INDUSTRIES</t>
  </si>
  <si>
    <t>A0202407</t>
  </si>
  <si>
    <t xml:space="preserve">P2102113  </t>
  </si>
  <si>
    <t>P2102114</t>
  </si>
  <si>
    <t>P2102115</t>
  </si>
  <si>
    <t xml:space="preserve">P2102140 </t>
  </si>
  <si>
    <t>E80042</t>
  </si>
  <si>
    <t>L50987</t>
  </si>
  <si>
    <t>STE CMG BAYOUDH</t>
  </si>
  <si>
    <t>P2102498</t>
  </si>
  <si>
    <t>P2102493</t>
  </si>
  <si>
    <t>E10084</t>
  </si>
  <si>
    <t>MONBAT BATTERIES</t>
  </si>
  <si>
    <t>E10085</t>
  </si>
  <si>
    <t>SARL GNR INDUSTRIES</t>
  </si>
  <si>
    <t>L50989</t>
  </si>
  <si>
    <t>PROPULSUM CONSULTING COMPANY</t>
  </si>
  <si>
    <t>L60569</t>
  </si>
  <si>
    <t>DELTA ELECTRICAL SOLUTIONS</t>
  </si>
  <si>
    <t>P2103071</t>
  </si>
  <si>
    <t xml:space="preserve">P2102644   </t>
  </si>
  <si>
    <t xml:space="preserve">PLQ POS+PLQ NEG </t>
  </si>
  <si>
    <t xml:space="preserve">P2103072 </t>
  </si>
  <si>
    <t>P2103073</t>
  </si>
  <si>
    <t>P2103074</t>
  </si>
  <si>
    <t>P2102956</t>
  </si>
  <si>
    <t>P2102741</t>
  </si>
  <si>
    <t>P2102522</t>
  </si>
  <si>
    <t>P2102523</t>
  </si>
  <si>
    <t>P2102524</t>
  </si>
  <si>
    <t>P2102532</t>
  </si>
  <si>
    <t>P2102533</t>
  </si>
  <si>
    <t>P2103148</t>
  </si>
  <si>
    <t>P2102913</t>
  </si>
  <si>
    <t>P2102914</t>
  </si>
  <si>
    <t>P2102925</t>
  </si>
  <si>
    <t>P2102927</t>
  </si>
  <si>
    <t>P2103079</t>
  </si>
  <si>
    <t>P2103127</t>
  </si>
  <si>
    <t xml:space="preserve">P2102921 </t>
  </si>
  <si>
    <t>P2103137</t>
  </si>
  <si>
    <t>P2103139</t>
  </si>
  <si>
    <t>P2103009</t>
  </si>
  <si>
    <t>P2102935</t>
  </si>
  <si>
    <t>P2103021</t>
  </si>
  <si>
    <t>P2103022</t>
  </si>
  <si>
    <t>L30453</t>
  </si>
  <si>
    <t>l50019</t>
  </si>
  <si>
    <t>Total E10078</t>
  </si>
  <si>
    <t>Total E10083</t>
  </si>
  <si>
    <t>Total E10084</t>
  </si>
  <si>
    <t>Total E10085</t>
  </si>
  <si>
    <t>Total E20013</t>
  </si>
  <si>
    <t>Total E80042</t>
  </si>
  <si>
    <t>Total L10162</t>
  </si>
  <si>
    <t>Total L10205</t>
  </si>
  <si>
    <t>Total L20075</t>
  </si>
  <si>
    <t>Total L20084</t>
  </si>
  <si>
    <t>Total L30240</t>
  </si>
  <si>
    <t>Total L30257</t>
  </si>
  <si>
    <t>Total L30368</t>
  </si>
  <si>
    <t>Total L30468</t>
  </si>
  <si>
    <t>Total L30476</t>
  </si>
  <si>
    <t>Total L30477</t>
  </si>
  <si>
    <t>Total L50096</t>
  </si>
  <si>
    <t>Total L50128</t>
  </si>
  <si>
    <t>Total L50136</t>
  </si>
  <si>
    <t>Total L50269</t>
  </si>
  <si>
    <t>Total L50364</t>
  </si>
  <si>
    <t>Total L50366</t>
  </si>
  <si>
    <t>Total L50408</t>
  </si>
  <si>
    <t>Total L50432</t>
  </si>
  <si>
    <t>Total L50706</t>
  </si>
  <si>
    <t>Total L50737</t>
  </si>
  <si>
    <t>Total L50748</t>
  </si>
  <si>
    <t>Total L50755</t>
  </si>
  <si>
    <t>Total L50775</t>
  </si>
  <si>
    <t>Total L50780</t>
  </si>
  <si>
    <t>Total L50806</t>
  </si>
  <si>
    <t>Total L50813</t>
  </si>
  <si>
    <t>Total L50889</t>
  </si>
  <si>
    <t>Total L50938</t>
  </si>
  <si>
    <t>Total L50963</t>
  </si>
  <si>
    <t>Total L50968</t>
  </si>
  <si>
    <t>Total L50969</t>
  </si>
  <si>
    <t>Total L50970</t>
  </si>
  <si>
    <t>Total L50987</t>
  </si>
  <si>
    <t>Total L50989</t>
  </si>
  <si>
    <t>Total L60116</t>
  </si>
  <si>
    <t>Total L60122</t>
  </si>
  <si>
    <t>Total L60226</t>
  </si>
  <si>
    <t>Total L60254</t>
  </si>
  <si>
    <t>Total L60258</t>
  </si>
  <si>
    <t>Total L60260</t>
  </si>
  <si>
    <t>Total L60350</t>
  </si>
  <si>
    <t>Total L60397</t>
  </si>
  <si>
    <t>Total L60498</t>
  </si>
  <si>
    <t>Total L60506</t>
  </si>
  <si>
    <t>Total L60512</t>
  </si>
  <si>
    <t>Total L60516</t>
  </si>
  <si>
    <t>Total L60549</t>
  </si>
  <si>
    <t>Total L60552</t>
  </si>
  <si>
    <t>Total L60553</t>
  </si>
  <si>
    <t>Total L60555</t>
  </si>
  <si>
    <t>Total L60556</t>
  </si>
  <si>
    <t>Total L60562</t>
  </si>
  <si>
    <t>Total L60566</t>
  </si>
  <si>
    <t>Total L60569</t>
  </si>
  <si>
    <t>Total L80046</t>
  </si>
  <si>
    <t>P2103190</t>
  </si>
  <si>
    <t>P2100059</t>
  </si>
  <si>
    <t>ANNUL P210044</t>
  </si>
  <si>
    <t>non encore regler</t>
  </si>
  <si>
    <t>attente facture avoir</t>
  </si>
  <si>
    <t>doublement saisie 2020 A21002944</t>
  </si>
  <si>
    <t xml:space="preserve">facture non encore parvenue </t>
  </si>
  <si>
    <t>REMARQUE</t>
  </si>
  <si>
    <t xml:space="preserve">surestarie soldé 2022 par remboursement de chque d'un montant de 7 868.280 </t>
  </si>
  <si>
    <t>CHQ DE CAUTION MSC 2021</t>
  </si>
  <si>
    <t>L50822</t>
  </si>
  <si>
    <t>SUMP</t>
  </si>
  <si>
    <t>L60269</t>
  </si>
  <si>
    <t>INTER MACHINES</t>
  </si>
  <si>
    <t>L10009</t>
  </si>
  <si>
    <t>L10194</t>
  </si>
  <si>
    <t>L10215</t>
  </si>
  <si>
    <t>L10216</t>
  </si>
  <si>
    <t>L20062</t>
  </si>
  <si>
    <t>L30475</t>
  </si>
  <si>
    <t>L30478</t>
  </si>
  <si>
    <t>L50109</t>
  </si>
  <si>
    <t>TUNIS AIR</t>
  </si>
  <si>
    <t>L50527</t>
  </si>
  <si>
    <t>L50676</t>
  </si>
  <si>
    <t>L50749</t>
  </si>
  <si>
    <t>L50962</t>
  </si>
  <si>
    <t>AS2E</t>
  </si>
  <si>
    <t>L50972</t>
  </si>
  <si>
    <t>L50974</t>
  </si>
  <si>
    <t>L50984</t>
  </si>
  <si>
    <t>SEA LOG</t>
  </si>
  <si>
    <t>L50992</t>
  </si>
  <si>
    <t>BEN ALI AYMEN</t>
  </si>
  <si>
    <t>L50995</t>
  </si>
  <si>
    <t>L60554</t>
  </si>
  <si>
    <t>L60563</t>
  </si>
  <si>
    <t>CME Tunisie</t>
  </si>
  <si>
    <t>L60571</t>
  </si>
  <si>
    <t>SOCIETE RANIM</t>
  </si>
  <si>
    <t>L60572</t>
  </si>
  <si>
    <t>L10012</t>
  </si>
  <si>
    <t>STE PLASTIFILM</t>
  </si>
  <si>
    <t>L30259</t>
  </si>
  <si>
    <t>AMT</t>
  </si>
  <si>
    <t>L50066</t>
  </si>
  <si>
    <t>A.PAVE</t>
  </si>
  <si>
    <t>L50308</t>
  </si>
  <si>
    <t>GENMAR</t>
  </si>
  <si>
    <t>L50415</t>
  </si>
  <si>
    <t>LA POSTE</t>
  </si>
  <si>
    <t>L50499</t>
  </si>
  <si>
    <t>SGS</t>
  </si>
  <si>
    <t>L50697</t>
  </si>
  <si>
    <t>GERMANETTI</t>
  </si>
  <si>
    <t>L50861</t>
  </si>
  <si>
    <t>SOTUMAR</t>
  </si>
  <si>
    <t>L50903</t>
  </si>
  <si>
    <t>TNA</t>
  </si>
  <si>
    <t>L60011</t>
  </si>
  <si>
    <t>GENERAL METAL</t>
  </si>
  <si>
    <t>L80155</t>
  </si>
  <si>
    <t>SSC</t>
  </si>
  <si>
    <t>SRG</t>
  </si>
  <si>
    <t>C2200275</t>
  </si>
  <si>
    <t>CAISSE 17/02</t>
  </si>
  <si>
    <t>C2200599</t>
  </si>
  <si>
    <t>CAISSE 25/03</t>
  </si>
  <si>
    <t>P2103243</t>
  </si>
  <si>
    <t>FAC</t>
  </si>
  <si>
    <t>C2200130</t>
  </si>
  <si>
    <t>dep</t>
  </si>
  <si>
    <t>DIFF REG</t>
  </si>
  <si>
    <t>C2200298</t>
  </si>
  <si>
    <t>C2200305</t>
  </si>
  <si>
    <t>C2200339</t>
  </si>
  <si>
    <t>P2100065</t>
  </si>
  <si>
    <t>BAVETTE</t>
  </si>
  <si>
    <t>P2100366</t>
  </si>
  <si>
    <t>A0202583</t>
  </si>
  <si>
    <t>L10170</t>
  </si>
  <si>
    <t>L10195</t>
  </si>
  <si>
    <t>L10220</t>
  </si>
  <si>
    <t>SMART SOLUTION</t>
  </si>
  <si>
    <t>L10221</t>
  </si>
  <si>
    <t>L10225</t>
  </si>
  <si>
    <t>L10227</t>
  </si>
  <si>
    <t>L30378</t>
  </si>
  <si>
    <t>L30408</t>
  </si>
  <si>
    <t>L30488</t>
  </si>
  <si>
    <t>L30489</t>
  </si>
  <si>
    <t>L50028</t>
  </si>
  <si>
    <t>G T I</t>
  </si>
  <si>
    <t>L50512</t>
  </si>
  <si>
    <t>L50831</t>
  </si>
  <si>
    <t>HOUSSEM MOUSSA</t>
  </si>
  <si>
    <t>L50906</t>
  </si>
  <si>
    <t>L50911</t>
  </si>
  <si>
    <t>L50925</t>
  </si>
  <si>
    <t>L50961</t>
  </si>
  <si>
    <t>L50967</t>
  </si>
  <si>
    <t>L50993</t>
  </si>
  <si>
    <t>L60536</t>
  </si>
  <si>
    <t>L60578</t>
  </si>
  <si>
    <t>L60580</t>
  </si>
  <si>
    <t>L60582</t>
  </si>
  <si>
    <t>L60959</t>
  </si>
  <si>
    <t>L80164</t>
  </si>
  <si>
    <t>C2201712</t>
  </si>
  <si>
    <t>E80038</t>
  </si>
  <si>
    <t>E80040</t>
  </si>
  <si>
    <t>E10086</t>
  </si>
  <si>
    <t>E80044</t>
  </si>
  <si>
    <t>E80045</t>
  </si>
  <si>
    <t>Massucco T.</t>
  </si>
  <si>
    <t>E80046</t>
  </si>
  <si>
    <t>P M C LTD</t>
  </si>
  <si>
    <t>L10224</t>
  </si>
  <si>
    <t>SFM</t>
  </si>
  <si>
    <t>A3C</t>
  </si>
  <si>
    <t>TOUPACK SARL</t>
  </si>
  <si>
    <t>L60581</t>
  </si>
  <si>
    <t>LACERAMIC S A</t>
  </si>
  <si>
    <t>C2201643</t>
  </si>
  <si>
    <t>ELINOIL4</t>
  </si>
  <si>
    <t>VR DU 15/06/22</t>
  </si>
  <si>
    <t>C2201879</t>
  </si>
  <si>
    <t>AVOIR/ELINOIL1</t>
  </si>
  <si>
    <t>P2103227</t>
  </si>
  <si>
    <t>C2203235</t>
  </si>
  <si>
    <t>BRIQUE 12</t>
  </si>
  <si>
    <t>E10014</t>
  </si>
  <si>
    <t>STE DE FONDERI</t>
  </si>
  <si>
    <t>E10026</t>
  </si>
  <si>
    <t>WIRTZ</t>
  </si>
  <si>
    <t>AGIC Industrie</t>
  </si>
  <si>
    <t>E10045</t>
  </si>
  <si>
    <t>METALLIANCE LL</t>
  </si>
  <si>
    <t>MICROPOROUS Gm</t>
  </si>
  <si>
    <t>S.I.A INDUSTRI</t>
  </si>
  <si>
    <t>MONBAT BATTERI</t>
  </si>
  <si>
    <t>SARL GNR INDUS</t>
  </si>
  <si>
    <t>METALSA STANGO</t>
  </si>
  <si>
    <t>ELINOIL HELLEN</t>
  </si>
  <si>
    <t>MED ENERGY BAT</t>
  </si>
  <si>
    <t>Nour Akkumulat</t>
  </si>
  <si>
    <t>JIANGSU SOHO G</t>
  </si>
  <si>
    <t>Jiangsu Dongsh</t>
  </si>
  <si>
    <t>WUXI HUANFA  E</t>
  </si>
  <si>
    <t>HADI Offermann</t>
  </si>
  <si>
    <t>NANJING YAT FE</t>
  </si>
  <si>
    <t>FRIMAX BATTERY</t>
  </si>
  <si>
    <t>FOURNISSEURS A</t>
  </si>
  <si>
    <t>PALISER</t>
  </si>
  <si>
    <t>TUNO</t>
  </si>
  <si>
    <t>SOCIETE EL KOU</t>
  </si>
  <si>
    <t>SOCIETE SFAX C</t>
  </si>
  <si>
    <t>VALDEC</t>
  </si>
  <si>
    <t>LE MONTAGE TUN</t>
  </si>
  <si>
    <t>STE TRIPLEX DE</t>
  </si>
  <si>
    <t>SOCIETE LINA M</t>
  </si>
  <si>
    <t>SIIP (société</t>
  </si>
  <si>
    <t>STE TUNISIE ME</t>
  </si>
  <si>
    <t>STE HOPEAX FOR</t>
  </si>
  <si>
    <t>STE CHM TRADIN</t>
  </si>
  <si>
    <t>STE MNASRIA DE</t>
  </si>
  <si>
    <t>AIR LIQUIDE TU</t>
  </si>
  <si>
    <t>GENERAL INCEND</t>
  </si>
  <si>
    <t>AFRICA INDUSTR</t>
  </si>
  <si>
    <t>SND</t>
  </si>
  <si>
    <t>MAGHREB REVETE</t>
  </si>
  <si>
    <t>TAHAR BEN ZAHR</t>
  </si>
  <si>
    <t>Sté HW Confect</t>
  </si>
  <si>
    <t>STE MOKHTAR SL</t>
  </si>
  <si>
    <t>PRECISOIN ELEC</t>
  </si>
  <si>
    <t>BOUDAYA AZOUZ</t>
  </si>
  <si>
    <t>STE EL WAHRA D</t>
  </si>
  <si>
    <t>MYTEK INFORMAT</t>
  </si>
  <si>
    <t>FOUED  BEN SAS</t>
  </si>
  <si>
    <t>THAMER CREATIV</t>
  </si>
  <si>
    <t>ST TOTAL SALES</t>
  </si>
  <si>
    <t>STE RAYHANA PR</t>
  </si>
  <si>
    <t>SOCIETE THE SA</t>
  </si>
  <si>
    <t>L30486</t>
  </si>
  <si>
    <t>RESTO CITE TOU</t>
  </si>
  <si>
    <t>RETAURANT LE B</t>
  </si>
  <si>
    <t>DISCOVRY INFOR</t>
  </si>
  <si>
    <t>TUNISIE TELECO</t>
  </si>
  <si>
    <t>TECHMAN</t>
  </si>
  <si>
    <t>Maître  Nabil</t>
  </si>
  <si>
    <t>R.FINANCE MEGR</t>
  </si>
  <si>
    <t>Trans Glory Tu</t>
  </si>
  <si>
    <t>CHAMBRE DE COM</t>
  </si>
  <si>
    <t>STE BDIOUI DE</t>
  </si>
  <si>
    <t>GLOBAL CONTAIN</t>
  </si>
  <si>
    <t>CHAMBRE TUNISO</t>
  </si>
  <si>
    <t>GROUPMENT MEDE</t>
  </si>
  <si>
    <t>SOCIETE BEN AL</t>
  </si>
  <si>
    <t>LOUKIL VEHICUL</t>
  </si>
  <si>
    <t>GOLDEN SHIPPIN</t>
  </si>
  <si>
    <t>REBOBINAGE SAM</t>
  </si>
  <si>
    <t>EXPRESS TRANSI</t>
  </si>
  <si>
    <t>MAGHREB SOLUTI</t>
  </si>
  <si>
    <t>LA COMPETANCE</t>
  </si>
  <si>
    <t>SIGMA INDUSTRI</t>
  </si>
  <si>
    <t>IMEC INTERNATI</t>
  </si>
  <si>
    <t>STAR CONTAINER</t>
  </si>
  <si>
    <t>AST (AVENIR SE</t>
  </si>
  <si>
    <t>L50890</t>
  </si>
  <si>
    <t>GENERAL TRANSP</t>
  </si>
  <si>
    <t>SOCIETE LA VIC</t>
  </si>
  <si>
    <t>IIFE (INSTITUT</t>
  </si>
  <si>
    <t>ROYAL CERT MAG</t>
  </si>
  <si>
    <t>ABDKARIM BOUDH</t>
  </si>
  <si>
    <t>STé TCS TRADIN</t>
  </si>
  <si>
    <t>L'art du fer f</t>
  </si>
  <si>
    <t>MSky Consult S</t>
  </si>
  <si>
    <t>GROUPE GAZELLE</t>
  </si>
  <si>
    <t>BOLLORE LOGIST</t>
  </si>
  <si>
    <t>AMINE BOUALEGU</t>
  </si>
  <si>
    <t>PHARMACIE HAMM</t>
  </si>
  <si>
    <t>PREVENTION PLU</t>
  </si>
  <si>
    <t>STE CMG BAYOUD</t>
  </si>
  <si>
    <t>PROPULSUM CONS</t>
  </si>
  <si>
    <t>SINDBAD TRANSW</t>
  </si>
  <si>
    <t>MISTRAL SHIPPI</t>
  </si>
  <si>
    <t>EQUIPEMENT MOD</t>
  </si>
  <si>
    <t>SOCIETE REVOLO</t>
  </si>
  <si>
    <t>SFAXIEN INDUST</t>
  </si>
  <si>
    <t>ETS NAJAR ABDE</t>
  </si>
  <si>
    <t>LA MAISON DU C</t>
  </si>
  <si>
    <t>EGA</t>
  </si>
  <si>
    <t>Electro Diesel</t>
  </si>
  <si>
    <t>STE TOP ETANCH</t>
  </si>
  <si>
    <t>STE REGUIGUI P</t>
  </si>
  <si>
    <t>TUNISIE VEHICU</t>
  </si>
  <si>
    <t>STE MOHSEN GUE</t>
  </si>
  <si>
    <t>BIOPharm Indus</t>
  </si>
  <si>
    <t>STAR EQUIPEMEN</t>
  </si>
  <si>
    <t>Sté GARGOURI e</t>
  </si>
  <si>
    <t>STE ACHREF SER</t>
  </si>
  <si>
    <t>STIVI INDUSTRI</t>
  </si>
  <si>
    <t>PESAGE INDUSTR</t>
  </si>
  <si>
    <t>PLOMB Pi Indus</t>
  </si>
  <si>
    <t>STE EQUIPEMENT</t>
  </si>
  <si>
    <t>ROYAL ELECTRON</t>
  </si>
  <si>
    <t>DEVELOPPEMENT</t>
  </si>
  <si>
    <t>HABIBA BEL HAJ</t>
  </si>
  <si>
    <t>SOCIETE HPR IN</t>
  </si>
  <si>
    <t>DELTA ELECTRIC</t>
  </si>
  <si>
    <t>Société Médite</t>
  </si>
  <si>
    <t>COMAF COMPTOIR</t>
  </si>
  <si>
    <t>L60579</t>
  </si>
  <si>
    <t>VIP</t>
  </si>
  <si>
    <t>COMPTOIR AGRIC</t>
  </si>
  <si>
    <t>SPHD-SELMA PRO</t>
  </si>
  <si>
    <t>RESSORT BEN AI</t>
  </si>
  <si>
    <t>Ulysse Spare P</t>
  </si>
  <si>
    <t>ABDELBEKI B.SA</t>
  </si>
  <si>
    <t>P2103222</t>
  </si>
  <si>
    <t>C2201896</t>
  </si>
  <si>
    <t>C2200708</t>
  </si>
  <si>
    <t>CAPTEUR POUR MOULE</t>
  </si>
  <si>
    <t>REG FACT</t>
  </si>
  <si>
    <t>DIFF REG 0,022</t>
  </si>
  <si>
    <t>C2201219</t>
  </si>
  <si>
    <t>REG FACT AIRLIQUIDE</t>
  </si>
  <si>
    <t>C2203196</t>
  </si>
  <si>
    <t>C2203323</t>
  </si>
  <si>
    <t>C2203473</t>
  </si>
  <si>
    <t>C2203167</t>
  </si>
  <si>
    <t>C2203168</t>
  </si>
  <si>
    <t>BLOCS D'ETAGERE</t>
  </si>
  <si>
    <t>C2203159</t>
  </si>
  <si>
    <t>BRAI BITUM 35/50</t>
  </si>
  <si>
    <t>C2203141</t>
  </si>
  <si>
    <t>PROJECTEUR LED</t>
  </si>
  <si>
    <t>L10226</t>
  </si>
  <si>
    <t>STE ALIOS DE M</t>
  </si>
  <si>
    <t>L50621</t>
  </si>
  <si>
    <t>ATMC</t>
  </si>
  <si>
    <t>L60206</t>
  </si>
  <si>
    <t>FIXNGO</t>
  </si>
  <si>
    <t>L60435</t>
  </si>
  <si>
    <t>COMPTOIR HAMMA</t>
  </si>
  <si>
    <t>L60548</t>
  </si>
  <si>
    <t>GOLDA GROUP</t>
  </si>
  <si>
    <t>DEP 06/01</t>
  </si>
  <si>
    <t>dep 31/12</t>
  </si>
  <si>
    <t>C2201978</t>
  </si>
  <si>
    <t>C2202074</t>
  </si>
  <si>
    <t>DEP.05/09/22</t>
  </si>
  <si>
    <t>C2202088</t>
  </si>
  <si>
    <t>MIGNARDIRDISE</t>
  </si>
  <si>
    <t>C2202845</t>
  </si>
  <si>
    <t>FRAIS/ELINOIL19</t>
  </si>
  <si>
    <t>C2201138</t>
  </si>
  <si>
    <t>DOUANE/MONBAT</t>
  </si>
  <si>
    <t>DOUANE/ACCUMA12</t>
  </si>
  <si>
    <t>C2202049</t>
  </si>
  <si>
    <t>C2202286</t>
  </si>
  <si>
    <t>C2202772</t>
  </si>
  <si>
    <t>AMEND/DECL°JIANGSU</t>
  </si>
  <si>
    <t>C2202773</t>
  </si>
  <si>
    <t>C2203048</t>
  </si>
  <si>
    <t>C2203050</t>
  </si>
  <si>
    <t>DOUANE/MONBAT13</t>
  </si>
  <si>
    <t>FACTURE</t>
  </si>
  <si>
    <t>C2200387</t>
  </si>
  <si>
    <t>ASS/MONBAT1</t>
  </si>
  <si>
    <t>C2202156</t>
  </si>
  <si>
    <t>TELECOM 08/22</t>
  </si>
  <si>
    <t>C2202851</t>
  </si>
  <si>
    <t>C2200863</t>
  </si>
  <si>
    <t>C2200266</t>
  </si>
  <si>
    <t>C2200267</t>
  </si>
  <si>
    <t>C2200268</t>
  </si>
  <si>
    <t>C2200592</t>
  </si>
  <si>
    <t>C2200610</t>
  </si>
  <si>
    <t>C2200611</t>
  </si>
  <si>
    <t>C2201651</t>
  </si>
  <si>
    <t>C2201652</t>
  </si>
  <si>
    <t>C2202061</t>
  </si>
  <si>
    <t>C2202062</t>
  </si>
  <si>
    <t>C2202299</t>
  </si>
  <si>
    <t>C2202300</t>
  </si>
  <si>
    <t>C2203033</t>
  </si>
  <si>
    <t>C2203034</t>
  </si>
  <si>
    <t>C2203523</t>
  </si>
  <si>
    <t>VPO SURESTARIES</t>
  </si>
  <si>
    <t>C2203524</t>
  </si>
  <si>
    <t>VPO SURES.21</t>
  </si>
  <si>
    <t>C2200803</t>
  </si>
  <si>
    <t>RECTIF TVA 12/21</t>
  </si>
  <si>
    <t>C2200040</t>
  </si>
  <si>
    <t>C2200584</t>
  </si>
  <si>
    <t>C2201044</t>
  </si>
  <si>
    <t>C2201137</t>
  </si>
  <si>
    <t>ANN°P2102931</t>
  </si>
  <si>
    <t>C2201536</t>
  </si>
  <si>
    <t>C2201713</t>
  </si>
  <si>
    <t>TIMBR/ACCUMA20</t>
  </si>
  <si>
    <t>C2202719</t>
  </si>
  <si>
    <t>C2202720</t>
  </si>
  <si>
    <t>C2202721</t>
  </si>
  <si>
    <t>C2202722</t>
  </si>
  <si>
    <t>C2202723</t>
  </si>
  <si>
    <t>C2202727</t>
  </si>
  <si>
    <t>C2202733</t>
  </si>
  <si>
    <t>C2202758</t>
  </si>
  <si>
    <t>C2203297</t>
  </si>
  <si>
    <t>C2202271</t>
  </si>
  <si>
    <t>C2202272</t>
  </si>
  <si>
    <t>C2202948</t>
  </si>
  <si>
    <t>C2203011</t>
  </si>
  <si>
    <t>C2203024</t>
  </si>
  <si>
    <t>C2203209</t>
  </si>
  <si>
    <t>C2203304</t>
  </si>
  <si>
    <t>C2200140</t>
  </si>
  <si>
    <t>C2200141</t>
  </si>
  <si>
    <t>C2200210</t>
  </si>
  <si>
    <t>C2200143</t>
  </si>
  <si>
    <t>C2200295</t>
  </si>
  <si>
    <t>C2200296</t>
  </si>
  <si>
    <t>C2200982</t>
  </si>
  <si>
    <t>TIMBR/ACCUMA8</t>
  </si>
  <si>
    <t>C2201023</t>
  </si>
  <si>
    <t>TIMBR/ACCUMA9</t>
  </si>
  <si>
    <t>C2201375</t>
  </si>
  <si>
    <t>C2201520</t>
  </si>
  <si>
    <t>C2201941</t>
  </si>
  <si>
    <t>C2201948</t>
  </si>
  <si>
    <t>C2202290</t>
  </si>
  <si>
    <t>C2202314</t>
  </si>
  <si>
    <t>C2202315</t>
  </si>
  <si>
    <t>C2202387</t>
  </si>
  <si>
    <t>C2202751</t>
  </si>
  <si>
    <t>C2202953</t>
  </si>
  <si>
    <t>C2203452</t>
  </si>
  <si>
    <t>C2201714</t>
  </si>
  <si>
    <t>C2202940</t>
  </si>
  <si>
    <t>C2203345</t>
  </si>
  <si>
    <t>C2203346</t>
  </si>
  <si>
    <t>C2200487</t>
  </si>
  <si>
    <t>C2201406</t>
  </si>
  <si>
    <t>C2203397</t>
  </si>
  <si>
    <t>C2202935</t>
  </si>
  <si>
    <t xml:space="preserve">P2103211  </t>
  </si>
  <si>
    <t xml:space="preserve">AP31/12   </t>
  </si>
  <si>
    <t xml:space="preserve">P2103204 </t>
  </si>
  <si>
    <t xml:space="preserve">TCL 12/21  </t>
  </si>
  <si>
    <t>P2103208</t>
  </si>
  <si>
    <t>P2103209</t>
  </si>
  <si>
    <t>P2103210</t>
  </si>
  <si>
    <t>SUREST/ACCUMA11</t>
  </si>
  <si>
    <t xml:space="preserve">C2200146 </t>
  </si>
  <si>
    <t>AP090506000539</t>
  </si>
  <si>
    <t>AP090606000811</t>
  </si>
  <si>
    <t>AP090616000874</t>
  </si>
  <si>
    <t>AP150622003462</t>
  </si>
  <si>
    <t>AP151128006226</t>
  </si>
  <si>
    <t>S1902142</t>
  </si>
  <si>
    <t>AP191031006882</t>
  </si>
  <si>
    <t>AP191031006883</t>
  </si>
  <si>
    <t>S1902798</t>
  </si>
  <si>
    <t>AP191231000128</t>
  </si>
  <si>
    <t>A0202914</t>
  </si>
  <si>
    <t>AP201231009435</t>
  </si>
  <si>
    <t>P2101264</t>
  </si>
  <si>
    <t>AP210531012739</t>
  </si>
  <si>
    <t>E10003</t>
  </si>
  <si>
    <t>BIASIN</t>
  </si>
  <si>
    <t>DARAMIC</t>
  </si>
  <si>
    <t>E10007</t>
  </si>
  <si>
    <t>ENTEK</t>
  </si>
  <si>
    <t>E10008</t>
  </si>
  <si>
    <t>ICS</t>
  </si>
  <si>
    <t>E10017</t>
  </si>
  <si>
    <t>SORFIN  LTD</t>
  </si>
  <si>
    <t>E10021</t>
  </si>
  <si>
    <t>E10023</t>
  </si>
  <si>
    <t>E10029</t>
  </si>
  <si>
    <t>E10031</t>
  </si>
  <si>
    <t>Goonvean Fibre</t>
  </si>
  <si>
    <t>E10036</t>
  </si>
  <si>
    <t>ACCUMALUX</t>
  </si>
  <si>
    <t>E10042</t>
  </si>
  <si>
    <t>METALZAR</t>
  </si>
  <si>
    <t>E10044</t>
  </si>
  <si>
    <t>E10047</t>
  </si>
  <si>
    <t>ORION</t>
  </si>
  <si>
    <t>E10048</t>
  </si>
  <si>
    <t>HEPER</t>
  </si>
  <si>
    <t>E10053</t>
  </si>
  <si>
    <t>SAMAUTO SpA</t>
  </si>
  <si>
    <t>E10057</t>
  </si>
  <si>
    <t>E10059</t>
  </si>
  <si>
    <t>E10060</t>
  </si>
  <si>
    <t>STCM</t>
  </si>
  <si>
    <t>E10064</t>
  </si>
  <si>
    <t>E10065</t>
  </si>
  <si>
    <t>E10068</t>
  </si>
  <si>
    <t>H.B. Fuller</t>
  </si>
  <si>
    <t>E10070</t>
  </si>
  <si>
    <t>APSM</t>
  </si>
  <si>
    <t>E10071</t>
  </si>
  <si>
    <t>E10072</t>
  </si>
  <si>
    <t>RASASS</t>
  </si>
  <si>
    <t>E10073</t>
  </si>
  <si>
    <t>COPLOSA</t>
  </si>
  <si>
    <t>E10074</t>
  </si>
  <si>
    <t>E10075</t>
  </si>
  <si>
    <t>E10079</t>
  </si>
  <si>
    <t>E10080</t>
  </si>
  <si>
    <t>PELIPAPER</t>
  </si>
  <si>
    <t>E10081</t>
  </si>
  <si>
    <t>QUANZHOU YUCRY</t>
  </si>
  <si>
    <t>E10082</t>
  </si>
  <si>
    <t>ATHENA S.P.A</t>
  </si>
  <si>
    <t>E10087</t>
  </si>
  <si>
    <t>DIXON PREMIUM</t>
  </si>
  <si>
    <t>E20005</t>
  </si>
  <si>
    <t>PD-TECHNIK</t>
  </si>
  <si>
    <t>E20009</t>
  </si>
  <si>
    <t>E20011</t>
  </si>
  <si>
    <t>E20012</t>
  </si>
  <si>
    <t>DEMETAL</t>
  </si>
  <si>
    <t>E20015</t>
  </si>
  <si>
    <t>PROMO SALON</t>
  </si>
  <si>
    <t>E30001</t>
  </si>
  <si>
    <t>KFM TRADING</t>
  </si>
  <si>
    <t>E50001</t>
  </si>
  <si>
    <t>E60023</t>
  </si>
  <si>
    <t>EUROBELT</t>
  </si>
  <si>
    <t>E60026</t>
  </si>
  <si>
    <t>SERV</t>
  </si>
  <si>
    <t>E60027</t>
  </si>
  <si>
    <t>E60030</t>
  </si>
  <si>
    <t>E80008</t>
  </si>
  <si>
    <t>SMIPACK</t>
  </si>
  <si>
    <t>E80014</t>
  </si>
  <si>
    <t>E80015</t>
  </si>
  <si>
    <t>E80019</t>
  </si>
  <si>
    <t>CEMT</t>
  </si>
  <si>
    <t>E80020</t>
  </si>
  <si>
    <t>FERROLI</t>
  </si>
  <si>
    <t>E80021</t>
  </si>
  <si>
    <t>AMETEK</t>
  </si>
  <si>
    <t>E80022</t>
  </si>
  <si>
    <t>MAN SK</t>
  </si>
  <si>
    <t>E80024</t>
  </si>
  <si>
    <t>E80025</t>
  </si>
  <si>
    <t>E80030</t>
  </si>
  <si>
    <t>E80033</t>
  </si>
  <si>
    <t>MAZOYER</t>
  </si>
  <si>
    <t>E80034</t>
  </si>
  <si>
    <t>IXO ELECTRONIQ</t>
  </si>
  <si>
    <t>E80035</t>
  </si>
  <si>
    <t>VIMEX SPRL</t>
  </si>
  <si>
    <t>E80036</t>
  </si>
  <si>
    <t>Suzhou Reheate</t>
  </si>
  <si>
    <t>E80041</t>
  </si>
  <si>
    <t>MANUTAN SA</t>
  </si>
  <si>
    <t>E80043</t>
  </si>
  <si>
    <t>E80047</t>
  </si>
  <si>
    <t>AMER SIL A</t>
  </si>
  <si>
    <t>E80048</t>
  </si>
  <si>
    <t>E80049</t>
  </si>
  <si>
    <t>Zibo Xinxu Pow</t>
  </si>
  <si>
    <t>E80050</t>
  </si>
  <si>
    <t>AUTOMATOR Mark</t>
  </si>
  <si>
    <t>F04375</t>
  </si>
  <si>
    <t>L00635</t>
  </si>
  <si>
    <t>L10011</t>
  </si>
  <si>
    <t>L10017</t>
  </si>
  <si>
    <t>STIBOIS</t>
  </si>
  <si>
    <t>L10018</t>
  </si>
  <si>
    <t>SOCOTU</t>
  </si>
  <si>
    <t>L10022</t>
  </si>
  <si>
    <t>L10041</t>
  </si>
  <si>
    <t>L10044</t>
  </si>
  <si>
    <t>TPCE</t>
  </si>
  <si>
    <t>L10051</t>
  </si>
  <si>
    <t>CRISTAL</t>
  </si>
  <si>
    <t>L10053</t>
  </si>
  <si>
    <t>INTERNATIONAL</t>
  </si>
  <si>
    <t>L10055</t>
  </si>
  <si>
    <t>BARAKA</t>
  </si>
  <si>
    <t>L10074</t>
  </si>
  <si>
    <t>L10083</t>
  </si>
  <si>
    <t>L10091</t>
  </si>
  <si>
    <t>L10093</t>
  </si>
  <si>
    <t>Kaîs TAYECH</t>
  </si>
  <si>
    <t>L10124</t>
  </si>
  <si>
    <t>IMPRONTA</t>
  </si>
  <si>
    <t>L10125</t>
  </si>
  <si>
    <t>FLASH DESIGN</t>
  </si>
  <si>
    <t>L10126</t>
  </si>
  <si>
    <t>l10128</t>
  </si>
  <si>
    <t>S.T.D.P.P</t>
  </si>
  <si>
    <t>L10129</t>
  </si>
  <si>
    <t>PROINJECT</t>
  </si>
  <si>
    <t>L10140</t>
  </si>
  <si>
    <t>JMAL PLAST</t>
  </si>
  <si>
    <t>L10141</t>
  </si>
  <si>
    <t>***</t>
  </si>
  <si>
    <t>L10143</t>
  </si>
  <si>
    <t>MY CAR</t>
  </si>
  <si>
    <t>L10147</t>
  </si>
  <si>
    <t>STARPACK</t>
  </si>
  <si>
    <t>L10149</t>
  </si>
  <si>
    <t>L10157</t>
  </si>
  <si>
    <t>REPRISE</t>
  </si>
  <si>
    <t>L10159</t>
  </si>
  <si>
    <t>L10161</t>
  </si>
  <si>
    <t>KACEM FAYCEL</t>
  </si>
  <si>
    <t>L10163</t>
  </si>
  <si>
    <t>l10167</t>
  </si>
  <si>
    <t>L10169</t>
  </si>
  <si>
    <t>POLYMED</t>
  </si>
  <si>
    <t>l10171</t>
  </si>
  <si>
    <t>L10174</t>
  </si>
  <si>
    <t>L10176</t>
  </si>
  <si>
    <t>INOV   PSE</t>
  </si>
  <si>
    <t>L10179</t>
  </si>
  <si>
    <t>L10181</t>
  </si>
  <si>
    <t>l10182</t>
  </si>
  <si>
    <t>L10183</t>
  </si>
  <si>
    <t>SNCPA</t>
  </si>
  <si>
    <t>L10187</t>
  </si>
  <si>
    <t>SNCR</t>
  </si>
  <si>
    <t>L10188</t>
  </si>
  <si>
    <t>L10189</t>
  </si>
  <si>
    <t>SMS</t>
  </si>
  <si>
    <t>L10190</t>
  </si>
  <si>
    <t>L10193</t>
  </si>
  <si>
    <t>SACO</t>
  </si>
  <si>
    <t>L10196</t>
  </si>
  <si>
    <t>L10197</t>
  </si>
  <si>
    <t>SGT</t>
  </si>
  <si>
    <t>L10202</t>
  </si>
  <si>
    <t>L10204</t>
  </si>
  <si>
    <t>L10206</t>
  </si>
  <si>
    <t>L10207</t>
  </si>
  <si>
    <t>STE CRISTAL</t>
  </si>
  <si>
    <t>L10209</t>
  </si>
  <si>
    <t>L10210</t>
  </si>
  <si>
    <t>STP</t>
  </si>
  <si>
    <t>L10212</t>
  </si>
  <si>
    <t>L10213</t>
  </si>
  <si>
    <t>L10214</t>
  </si>
  <si>
    <t>L10217</t>
  </si>
  <si>
    <t>AMALPACK</t>
  </si>
  <si>
    <t>L10218</t>
  </si>
  <si>
    <t>TUNISIE ARRIMA</t>
  </si>
  <si>
    <t>L10219</t>
  </si>
  <si>
    <t>SBM</t>
  </si>
  <si>
    <t>L10222</t>
  </si>
  <si>
    <t>MBT</t>
  </si>
  <si>
    <t>L10223</t>
  </si>
  <si>
    <t>STTM</t>
  </si>
  <si>
    <t>L10228</t>
  </si>
  <si>
    <t>GENPACK</t>
  </si>
  <si>
    <t>L10229</t>
  </si>
  <si>
    <t>L20001</t>
  </si>
  <si>
    <t>A G I L</t>
  </si>
  <si>
    <t>L20004</t>
  </si>
  <si>
    <t>LA CERAMIQUE</t>
  </si>
  <si>
    <t>L20005</t>
  </si>
  <si>
    <t>NADEC</t>
  </si>
  <si>
    <t>L20006</t>
  </si>
  <si>
    <t>L20010</t>
  </si>
  <si>
    <t>SHELL</t>
  </si>
  <si>
    <t>L20011</t>
  </si>
  <si>
    <t>ASTRAL</t>
  </si>
  <si>
    <t>L20014</t>
  </si>
  <si>
    <t>VALENTINE</t>
  </si>
  <si>
    <t>L20043</t>
  </si>
  <si>
    <t>L20059</t>
  </si>
  <si>
    <t>NAKI</t>
  </si>
  <si>
    <t>L20061</t>
  </si>
  <si>
    <t>STE RBK</t>
  </si>
  <si>
    <t>L20063</t>
  </si>
  <si>
    <t>L20066</t>
  </si>
  <si>
    <t>OCM</t>
  </si>
  <si>
    <t>L20078</t>
  </si>
  <si>
    <t>L20081</t>
  </si>
  <si>
    <t>L20083</t>
  </si>
  <si>
    <t>L30010</t>
  </si>
  <si>
    <t>L30023</t>
  </si>
  <si>
    <t>L30026</t>
  </si>
  <si>
    <t>TECHNOLAB</t>
  </si>
  <si>
    <t>L30028</t>
  </si>
  <si>
    <t>SOTUCOUPE</t>
  </si>
  <si>
    <t>L30042</t>
  </si>
  <si>
    <t>STARPR</t>
  </si>
  <si>
    <t>L30045</t>
  </si>
  <si>
    <t>L30051</t>
  </si>
  <si>
    <t>SO.MA.C</t>
  </si>
  <si>
    <t>L30057</t>
  </si>
  <si>
    <t>ECOPRINT</t>
  </si>
  <si>
    <t>L30061</t>
  </si>
  <si>
    <t>T I M</t>
  </si>
  <si>
    <t>L30073</t>
  </si>
  <si>
    <t>G.C.M.P.</t>
  </si>
  <si>
    <t>L30074</t>
  </si>
  <si>
    <t>HPS</t>
  </si>
  <si>
    <t>L30076</t>
  </si>
  <si>
    <t>IDEAL DECOR</t>
  </si>
  <si>
    <t>L30089</t>
  </si>
  <si>
    <t>S.B.S</t>
  </si>
  <si>
    <t>L30094</t>
  </si>
  <si>
    <t>CITERNES PLAST</t>
  </si>
  <si>
    <t>L30098</t>
  </si>
  <si>
    <t>LCAE</t>
  </si>
  <si>
    <t>L30107</t>
  </si>
  <si>
    <t>L30112</t>
  </si>
  <si>
    <t>SIB Kchaou</t>
  </si>
  <si>
    <t>L30116</t>
  </si>
  <si>
    <t>TUNLAB</t>
  </si>
  <si>
    <t>L30117</t>
  </si>
  <si>
    <t>METROCAL</t>
  </si>
  <si>
    <t>L30118</t>
  </si>
  <si>
    <t>LABOMED</t>
  </si>
  <si>
    <t>L30121</t>
  </si>
  <si>
    <t>L30125</t>
  </si>
  <si>
    <t>MULTIPACK</t>
  </si>
  <si>
    <t>L30129</t>
  </si>
  <si>
    <t>L30130</t>
  </si>
  <si>
    <t>L30148</t>
  </si>
  <si>
    <t>ENERCOM</t>
  </si>
  <si>
    <t>L30149</t>
  </si>
  <si>
    <t>L30153</t>
  </si>
  <si>
    <t>SOROUBAT</t>
  </si>
  <si>
    <t>L30162</t>
  </si>
  <si>
    <t>L30165</t>
  </si>
  <si>
    <t>HIGH DESIGN</t>
  </si>
  <si>
    <t>L30171</t>
  </si>
  <si>
    <t>L30172</t>
  </si>
  <si>
    <t>L30174</t>
  </si>
  <si>
    <t>L30176</t>
  </si>
  <si>
    <t>G.A.N</t>
  </si>
  <si>
    <t>L30179</t>
  </si>
  <si>
    <t>L30181</t>
  </si>
  <si>
    <t>L30183</t>
  </si>
  <si>
    <t>L30188</t>
  </si>
  <si>
    <t>SNTO</t>
  </si>
  <si>
    <t>L30189</t>
  </si>
  <si>
    <t>SOTRAP</t>
  </si>
  <si>
    <t>L30192</t>
  </si>
  <si>
    <t>SOGEDAL</t>
  </si>
  <si>
    <t>GAN</t>
  </si>
  <si>
    <t>L30199</t>
  </si>
  <si>
    <t>EXCEL BUREAU</t>
  </si>
  <si>
    <t>L30202</t>
  </si>
  <si>
    <t>L30203</t>
  </si>
  <si>
    <t>UTIS</t>
  </si>
  <si>
    <t>L30204</t>
  </si>
  <si>
    <t>L30211</t>
  </si>
  <si>
    <t>L30212</t>
  </si>
  <si>
    <t>L30213</t>
  </si>
  <si>
    <t>TECHNOLABO</t>
  </si>
  <si>
    <t>L30215</t>
  </si>
  <si>
    <t>MANAR COUPE</t>
  </si>
  <si>
    <t>L30218</t>
  </si>
  <si>
    <t>RIDHA ALI</t>
  </si>
  <si>
    <t>L30220</t>
  </si>
  <si>
    <t>NORMECA</t>
  </si>
  <si>
    <t>L30221</t>
  </si>
  <si>
    <t>BIO HORIZON</t>
  </si>
  <si>
    <t>L30224</t>
  </si>
  <si>
    <t>L30230</t>
  </si>
  <si>
    <t>CREAPACK</t>
  </si>
  <si>
    <t>L30232</t>
  </si>
  <si>
    <t>L30233</t>
  </si>
  <si>
    <t>L30236</t>
  </si>
  <si>
    <t>L30237</t>
  </si>
  <si>
    <t>L30239</t>
  </si>
  <si>
    <t>ISS</t>
  </si>
  <si>
    <t>L30241</t>
  </si>
  <si>
    <t>SACAP</t>
  </si>
  <si>
    <t>L30242</t>
  </si>
  <si>
    <t>STE BEN M'BARE</t>
  </si>
  <si>
    <t>L30243</t>
  </si>
  <si>
    <t>L30245</t>
  </si>
  <si>
    <t>L30247</t>
  </si>
  <si>
    <t>L30249</t>
  </si>
  <si>
    <t>SIMER</t>
  </si>
  <si>
    <t>L30251</t>
  </si>
  <si>
    <t>L30253</t>
  </si>
  <si>
    <t>L30256</t>
  </si>
  <si>
    <t>STPA</t>
  </si>
  <si>
    <t>l30262</t>
  </si>
  <si>
    <t>COMPTO</t>
  </si>
  <si>
    <t>L30264</t>
  </si>
  <si>
    <t>SOCODIS</t>
  </si>
  <si>
    <t>L30265</t>
  </si>
  <si>
    <t>L30267</t>
  </si>
  <si>
    <t>MEUBLENTUB</t>
  </si>
  <si>
    <t>L30271</t>
  </si>
  <si>
    <t>MDC</t>
  </si>
  <si>
    <t>L30275</t>
  </si>
  <si>
    <t>L30278</t>
  </si>
  <si>
    <t>HYDROLAB</t>
  </si>
  <si>
    <t>L30283</t>
  </si>
  <si>
    <t>TAMED</t>
  </si>
  <si>
    <t>L30285</t>
  </si>
  <si>
    <t>L30290</t>
  </si>
  <si>
    <t>LASERLAND</t>
  </si>
  <si>
    <t>L30292</t>
  </si>
  <si>
    <t>L30293</t>
  </si>
  <si>
    <t>AQUA PUR</t>
  </si>
  <si>
    <t>L30294</t>
  </si>
  <si>
    <t>L30295</t>
  </si>
  <si>
    <t>SMC</t>
  </si>
  <si>
    <t>L30297</t>
  </si>
  <si>
    <t>GRAPHIS PACK</t>
  </si>
  <si>
    <t>L30300</t>
  </si>
  <si>
    <t>RS CONSEIL</t>
  </si>
  <si>
    <t>L30304</t>
  </si>
  <si>
    <t>L30306</t>
  </si>
  <si>
    <t>L30307</t>
  </si>
  <si>
    <t>L30308</t>
  </si>
  <si>
    <t>SAMIR MBAREK</t>
  </si>
  <si>
    <t>L30309</t>
  </si>
  <si>
    <t>L2A</t>
  </si>
  <si>
    <t>L30311</t>
  </si>
  <si>
    <t>L30312</t>
  </si>
  <si>
    <t>L30313</t>
  </si>
  <si>
    <t>L30314</t>
  </si>
  <si>
    <t>LT2E</t>
  </si>
  <si>
    <t>L30316</t>
  </si>
  <si>
    <t>RTR</t>
  </si>
  <si>
    <t>L30317</t>
  </si>
  <si>
    <t>L30318</t>
  </si>
  <si>
    <t>WATER TECH</t>
  </si>
  <si>
    <t>L30322</t>
  </si>
  <si>
    <t>L30323</t>
  </si>
  <si>
    <t>LAD</t>
  </si>
  <si>
    <t>l30324</t>
  </si>
  <si>
    <t>proxi</t>
  </si>
  <si>
    <t>l30327</t>
  </si>
  <si>
    <t>ADI</t>
  </si>
  <si>
    <t>L30329</t>
  </si>
  <si>
    <t>L30332</t>
  </si>
  <si>
    <t>BIO SOURCE</t>
  </si>
  <si>
    <t>L30333</t>
  </si>
  <si>
    <t>SOTUPLEX</t>
  </si>
  <si>
    <t>L30334</t>
  </si>
  <si>
    <t>L30336</t>
  </si>
  <si>
    <t>OILLIBYA</t>
  </si>
  <si>
    <t>L30337</t>
  </si>
  <si>
    <t>N.S.G.I</t>
  </si>
  <si>
    <t>L30338</t>
  </si>
  <si>
    <t>LABOMES</t>
  </si>
  <si>
    <t>L30341</t>
  </si>
  <si>
    <t>REIMEX</t>
  </si>
  <si>
    <t>L30345</t>
  </si>
  <si>
    <t>L30346</t>
  </si>
  <si>
    <t>COGEMHY</t>
  </si>
  <si>
    <t>l30350</t>
  </si>
  <si>
    <t>l30352</t>
  </si>
  <si>
    <t>L30354</t>
  </si>
  <si>
    <t>L30356</t>
  </si>
  <si>
    <t>CSVM</t>
  </si>
  <si>
    <t>L30358</t>
  </si>
  <si>
    <t>BIODET</t>
  </si>
  <si>
    <t>L30365</t>
  </si>
  <si>
    <t>l30369</t>
  </si>
  <si>
    <t>SMS BIO</t>
  </si>
  <si>
    <t>L30370</t>
  </si>
  <si>
    <t>L30372</t>
  </si>
  <si>
    <t>L30374</t>
  </si>
  <si>
    <t>SMART PACK</t>
  </si>
  <si>
    <t>l30376</t>
  </si>
  <si>
    <t>l30377</t>
  </si>
  <si>
    <t>L30379</t>
  </si>
  <si>
    <t>ABC</t>
  </si>
  <si>
    <t>L30382</t>
  </si>
  <si>
    <t>L30383</t>
  </si>
  <si>
    <t>L30384</t>
  </si>
  <si>
    <t>l30386</t>
  </si>
  <si>
    <t>LYS BURO</t>
  </si>
  <si>
    <t>L30387</t>
  </si>
  <si>
    <t>PROMOLAB</t>
  </si>
  <si>
    <t>L30395</t>
  </si>
  <si>
    <t>L30401</t>
  </si>
  <si>
    <t>STE BRANDA</t>
  </si>
  <si>
    <t>L30403</t>
  </si>
  <si>
    <t>l30404</t>
  </si>
  <si>
    <t>L30405</t>
  </si>
  <si>
    <t>ANALYSIS</t>
  </si>
  <si>
    <t>L30409</t>
  </si>
  <si>
    <t>L30410</t>
  </si>
  <si>
    <t>L30417</t>
  </si>
  <si>
    <t>S.T.M.A.I.</t>
  </si>
  <si>
    <t>L30421</t>
  </si>
  <si>
    <t>L30425</t>
  </si>
  <si>
    <t>SOREPCO</t>
  </si>
  <si>
    <t>L30428</t>
  </si>
  <si>
    <t>STE AGRIPLUS</t>
  </si>
  <si>
    <t>L30429</t>
  </si>
  <si>
    <t>SBAM</t>
  </si>
  <si>
    <t>L30430</t>
  </si>
  <si>
    <t>TUNISIA NET</t>
  </si>
  <si>
    <t>L30433</t>
  </si>
  <si>
    <t>EXTINCTEUR</t>
  </si>
  <si>
    <t>L30435</t>
  </si>
  <si>
    <t>L30438</t>
  </si>
  <si>
    <t>JMC</t>
  </si>
  <si>
    <t>L30439</t>
  </si>
  <si>
    <t>L30440</t>
  </si>
  <si>
    <t>L30441</t>
  </si>
  <si>
    <t>ETS BEN MAIZ</t>
  </si>
  <si>
    <t>L30442</t>
  </si>
  <si>
    <t>SMBN</t>
  </si>
  <si>
    <t>L30446</t>
  </si>
  <si>
    <t>L30447</t>
  </si>
  <si>
    <t>L30448</t>
  </si>
  <si>
    <t>ADEL EL SIFI</t>
  </si>
  <si>
    <t>L30450</t>
  </si>
  <si>
    <t>L30458</t>
  </si>
  <si>
    <t>SCTE</t>
  </si>
  <si>
    <t>L30466</t>
  </si>
  <si>
    <t>L30467</t>
  </si>
  <si>
    <t>L30469</t>
  </si>
  <si>
    <t>MABRAY</t>
  </si>
  <si>
    <t>L30470</t>
  </si>
  <si>
    <t>H-TECH</t>
  </si>
  <si>
    <t>L30471</t>
  </si>
  <si>
    <t>L30473</t>
  </si>
  <si>
    <t>S E B A C</t>
  </si>
  <si>
    <t>L30474</t>
  </si>
  <si>
    <t>L30479</t>
  </si>
  <si>
    <t>PROMOSCIENCES</t>
  </si>
  <si>
    <t>L30480</t>
  </si>
  <si>
    <t>SAGIPACK</t>
  </si>
  <si>
    <t>L30482</t>
  </si>
  <si>
    <t>L30483</t>
  </si>
  <si>
    <t>MAPUB</t>
  </si>
  <si>
    <t>L30484</t>
  </si>
  <si>
    <t>C.E.B</t>
  </si>
  <si>
    <t>L30485</t>
  </si>
  <si>
    <t>L30487</t>
  </si>
  <si>
    <t>SECCO</t>
  </si>
  <si>
    <t>L30490</t>
  </si>
  <si>
    <t>L30492</t>
  </si>
  <si>
    <t>L30493</t>
  </si>
  <si>
    <t>GRENOBLE SERVI</t>
  </si>
  <si>
    <t>L50008</t>
  </si>
  <si>
    <t>L50013</t>
  </si>
  <si>
    <t>L50014</t>
  </si>
  <si>
    <t>L50053</t>
  </si>
  <si>
    <t>SOMITEL</t>
  </si>
  <si>
    <t>L50059</t>
  </si>
  <si>
    <t>T U V</t>
  </si>
  <si>
    <t>L50060</t>
  </si>
  <si>
    <t>L50068</t>
  </si>
  <si>
    <t>CARTE</t>
  </si>
  <si>
    <t>L50094</t>
  </si>
  <si>
    <t>L50095</t>
  </si>
  <si>
    <t>L50097</t>
  </si>
  <si>
    <t>AMATRANS</t>
  </si>
  <si>
    <t>L50098</t>
  </si>
  <si>
    <t>L50099</t>
  </si>
  <si>
    <t>AACC</t>
  </si>
  <si>
    <t>L50101</t>
  </si>
  <si>
    <t>CARMAS</t>
  </si>
  <si>
    <t>L50106</t>
  </si>
  <si>
    <t>L50107</t>
  </si>
  <si>
    <t>L50110</t>
  </si>
  <si>
    <t>OACA</t>
  </si>
  <si>
    <t>L50114</t>
  </si>
  <si>
    <t>API</t>
  </si>
  <si>
    <t>L50118</t>
  </si>
  <si>
    <t>L50120</t>
  </si>
  <si>
    <t>CYBERSTONE</t>
  </si>
  <si>
    <t>L50125</t>
  </si>
  <si>
    <t>ECULINE</t>
  </si>
  <si>
    <t>L50132</t>
  </si>
  <si>
    <t>L50134</t>
  </si>
  <si>
    <t>MAS</t>
  </si>
  <si>
    <t>L50140</t>
  </si>
  <si>
    <t>STTAT</t>
  </si>
  <si>
    <t>L50142</t>
  </si>
  <si>
    <t>SAFIR</t>
  </si>
  <si>
    <t>L50149</t>
  </si>
  <si>
    <t>L50167</t>
  </si>
  <si>
    <t>CETIME</t>
  </si>
  <si>
    <t>L50173</t>
  </si>
  <si>
    <t>L50174</t>
  </si>
  <si>
    <t>L50178</t>
  </si>
  <si>
    <t>L50182</t>
  </si>
  <si>
    <t>L50183</t>
  </si>
  <si>
    <t>L50191</t>
  </si>
  <si>
    <t>SOTUVENT</t>
  </si>
  <si>
    <t>L50198</t>
  </si>
  <si>
    <t>C E P E X</t>
  </si>
  <si>
    <t>L50199</t>
  </si>
  <si>
    <t>L50201</t>
  </si>
  <si>
    <t>Le Radiateur</t>
  </si>
  <si>
    <t>L50210</t>
  </si>
  <si>
    <t>STC</t>
  </si>
  <si>
    <t>L50211</t>
  </si>
  <si>
    <t>El-Amir</t>
  </si>
  <si>
    <t>L50222</t>
  </si>
  <si>
    <t>PLANET</t>
  </si>
  <si>
    <t>L50238</t>
  </si>
  <si>
    <t>L50241</t>
  </si>
  <si>
    <t>I.T.Tunisie</t>
  </si>
  <si>
    <t>L50254</t>
  </si>
  <si>
    <t>PMGI</t>
  </si>
  <si>
    <t>L50256</t>
  </si>
  <si>
    <t>L50258</t>
  </si>
  <si>
    <t>E.C.E</t>
  </si>
  <si>
    <t>L50260</t>
  </si>
  <si>
    <t>L50281</t>
  </si>
  <si>
    <t>L50286</t>
  </si>
  <si>
    <t>L50291</t>
  </si>
  <si>
    <t>smti</t>
  </si>
  <si>
    <t>L50292</t>
  </si>
  <si>
    <t>L50310</t>
  </si>
  <si>
    <t>INTER MAR</t>
  </si>
  <si>
    <t>L50320</t>
  </si>
  <si>
    <t>CONSEIL PLUS</t>
  </si>
  <si>
    <t>L50323</t>
  </si>
  <si>
    <t>A.S.T.C</t>
  </si>
  <si>
    <t>L50334</t>
  </si>
  <si>
    <t>INRAP</t>
  </si>
  <si>
    <t>L50338</t>
  </si>
  <si>
    <t>L50341</t>
  </si>
  <si>
    <t>L50355</t>
  </si>
  <si>
    <t>TAYAR Béchir</t>
  </si>
  <si>
    <t>L50359</t>
  </si>
  <si>
    <t>CTFCI</t>
  </si>
  <si>
    <t>L50363</t>
  </si>
  <si>
    <t>CTN</t>
  </si>
  <si>
    <t>L50368</t>
  </si>
  <si>
    <t>L50373</t>
  </si>
  <si>
    <t>L50383</t>
  </si>
  <si>
    <t>GMS</t>
  </si>
  <si>
    <t>L50387</t>
  </si>
  <si>
    <t>KAMEL HADHLI</t>
  </si>
  <si>
    <t>L50388</t>
  </si>
  <si>
    <t>L50392</t>
  </si>
  <si>
    <t>L50393</t>
  </si>
  <si>
    <t>TRANSIDER</t>
  </si>
  <si>
    <t>L50402</t>
  </si>
  <si>
    <t>L50405</t>
  </si>
  <si>
    <t>L50409</t>
  </si>
  <si>
    <t>L50418</t>
  </si>
  <si>
    <t>L50421</t>
  </si>
  <si>
    <t>S.E.M.S</t>
  </si>
  <si>
    <t>L50423</t>
  </si>
  <si>
    <t>L50424</t>
  </si>
  <si>
    <t>L50425</t>
  </si>
  <si>
    <t>L50428</t>
  </si>
  <si>
    <t>L50429</t>
  </si>
  <si>
    <t>L50431</t>
  </si>
  <si>
    <t>L50439</t>
  </si>
  <si>
    <t>L50442</t>
  </si>
  <si>
    <t>L50444</t>
  </si>
  <si>
    <t>G.E.S.M</t>
  </si>
  <si>
    <t>L50446</t>
  </si>
  <si>
    <t>L50447</t>
  </si>
  <si>
    <t>TGE</t>
  </si>
  <si>
    <t>L50449</t>
  </si>
  <si>
    <t>L50456</t>
  </si>
  <si>
    <t>E.R.K.</t>
  </si>
  <si>
    <t>L50457</t>
  </si>
  <si>
    <t>HADS</t>
  </si>
  <si>
    <t>L50459</t>
  </si>
  <si>
    <t>L50460</t>
  </si>
  <si>
    <t>HTRI</t>
  </si>
  <si>
    <t>L50465</t>
  </si>
  <si>
    <t>L50470</t>
  </si>
  <si>
    <t>L50473</t>
  </si>
  <si>
    <t>L50485</t>
  </si>
  <si>
    <t>L50487</t>
  </si>
  <si>
    <t>L50488</t>
  </si>
  <si>
    <t>L50489</t>
  </si>
  <si>
    <t>L50490</t>
  </si>
  <si>
    <t>AQUATUN</t>
  </si>
  <si>
    <t>L50493</t>
  </si>
  <si>
    <t>DAR ZAGHOUAN</t>
  </si>
  <si>
    <t>L50497</t>
  </si>
  <si>
    <t>CMS</t>
  </si>
  <si>
    <t>L50498</t>
  </si>
  <si>
    <t>L50502</t>
  </si>
  <si>
    <t>L50503</t>
  </si>
  <si>
    <t>VEGA</t>
  </si>
  <si>
    <t>L50504</t>
  </si>
  <si>
    <t>GMG</t>
  </si>
  <si>
    <t>L50511</t>
  </si>
  <si>
    <t>SC SUPERVISE</t>
  </si>
  <si>
    <t>L50518</t>
  </si>
  <si>
    <t>26/26</t>
  </si>
  <si>
    <t>L50520</t>
  </si>
  <si>
    <t>CSA</t>
  </si>
  <si>
    <t>L50524</t>
  </si>
  <si>
    <t>L50537</t>
  </si>
  <si>
    <t>L50539</t>
  </si>
  <si>
    <t>L50545</t>
  </si>
  <si>
    <t>l50550</t>
  </si>
  <si>
    <t>L50551</t>
  </si>
  <si>
    <t>GHANMI LOTFI</t>
  </si>
  <si>
    <t>L50552</t>
  </si>
  <si>
    <t>L50553</t>
  </si>
  <si>
    <t>STEMI</t>
  </si>
  <si>
    <t>L50561</t>
  </si>
  <si>
    <t>L50566</t>
  </si>
  <si>
    <t>ART COOL</t>
  </si>
  <si>
    <t>L50568</t>
  </si>
  <si>
    <t>MED-INTERIM</t>
  </si>
  <si>
    <t>L50570</t>
  </si>
  <si>
    <t>L50572</t>
  </si>
  <si>
    <t>SEATRANS</t>
  </si>
  <si>
    <t>L50573</t>
  </si>
  <si>
    <t>DACHSER</t>
  </si>
  <si>
    <t>L50574</t>
  </si>
  <si>
    <t>L50578</t>
  </si>
  <si>
    <t>MAXITRANS</t>
  </si>
  <si>
    <t>L50579</t>
  </si>
  <si>
    <t>L50581</t>
  </si>
  <si>
    <t>L50583</t>
  </si>
  <si>
    <t>L50584</t>
  </si>
  <si>
    <t>TRANZTHEM</t>
  </si>
  <si>
    <t>L50585</t>
  </si>
  <si>
    <t>U T S</t>
  </si>
  <si>
    <t>L50586</t>
  </si>
  <si>
    <t>HAPPY RENT</t>
  </si>
  <si>
    <t>L50587</t>
  </si>
  <si>
    <t>MIME</t>
  </si>
  <si>
    <t>L50589</t>
  </si>
  <si>
    <t>ORANGE</t>
  </si>
  <si>
    <t>L50590</t>
  </si>
  <si>
    <t>CITY CARS</t>
  </si>
  <si>
    <t>L50594</t>
  </si>
  <si>
    <t>TCA</t>
  </si>
  <si>
    <t>L50601</t>
  </si>
  <si>
    <t>GMC</t>
  </si>
  <si>
    <t>L50603</t>
  </si>
  <si>
    <t>FRIGOCLIMAT</t>
  </si>
  <si>
    <t>l50605</t>
  </si>
  <si>
    <t>TOP CLIMAT</t>
  </si>
  <si>
    <t>L50608</t>
  </si>
  <si>
    <t>L50609</t>
  </si>
  <si>
    <t>L50618</t>
  </si>
  <si>
    <t>L50620</t>
  </si>
  <si>
    <t>L50622</t>
  </si>
  <si>
    <t>SDV</t>
  </si>
  <si>
    <t>L50624</t>
  </si>
  <si>
    <t>SEZART</t>
  </si>
  <si>
    <t>L50627</t>
  </si>
  <si>
    <t>STMG</t>
  </si>
  <si>
    <t>L50630</t>
  </si>
  <si>
    <t>L50631</t>
  </si>
  <si>
    <t>SAIS</t>
  </si>
  <si>
    <t>L50633</t>
  </si>
  <si>
    <t>L50635</t>
  </si>
  <si>
    <t>L50636</t>
  </si>
  <si>
    <t>SEALINES</t>
  </si>
  <si>
    <t>L50638</t>
  </si>
  <si>
    <t>L50639</t>
  </si>
  <si>
    <t>L50643</t>
  </si>
  <si>
    <t>LA PROTECTION</t>
  </si>
  <si>
    <t>L50647</t>
  </si>
  <si>
    <t>L50652</t>
  </si>
  <si>
    <t>GEO CONSEIL</t>
  </si>
  <si>
    <t>l50653</t>
  </si>
  <si>
    <t>logxpress</t>
  </si>
  <si>
    <t>L50655</t>
  </si>
  <si>
    <t>TLIBA RACHED</t>
  </si>
  <si>
    <t>L50656</t>
  </si>
  <si>
    <t>SIEM INTER</t>
  </si>
  <si>
    <t>L50660</t>
  </si>
  <si>
    <t>L50664</t>
  </si>
  <si>
    <t>L50670</t>
  </si>
  <si>
    <t>L50672</t>
  </si>
  <si>
    <t>l50674</t>
  </si>
  <si>
    <t>ITS</t>
  </si>
  <si>
    <t>l50675</t>
  </si>
  <si>
    <t>web 2 com</t>
  </si>
  <si>
    <t>L50679</t>
  </si>
  <si>
    <t>L50681</t>
  </si>
  <si>
    <t>SOCIETE RIME</t>
  </si>
  <si>
    <t>L50684</t>
  </si>
  <si>
    <t>Lotfi MRAIHI</t>
  </si>
  <si>
    <t>L50686</t>
  </si>
  <si>
    <t>L50687</t>
  </si>
  <si>
    <t>l50688</t>
  </si>
  <si>
    <t>dridi maher</t>
  </si>
  <si>
    <t>L50690</t>
  </si>
  <si>
    <t>L50691</t>
  </si>
  <si>
    <t>GIRELLI</t>
  </si>
  <si>
    <t>L50695</t>
  </si>
  <si>
    <t>L50696</t>
  </si>
  <si>
    <t>L50698</t>
  </si>
  <si>
    <t>ABDALLAH NOURI</t>
  </si>
  <si>
    <t>L50700</t>
  </si>
  <si>
    <t>STE SAFA DE TR</t>
  </si>
  <si>
    <t>L50701</t>
  </si>
  <si>
    <t>ARAMEX</t>
  </si>
  <si>
    <t>L50702</t>
  </si>
  <si>
    <t>S-SELLINI TRAN</t>
  </si>
  <si>
    <t>L50703</t>
  </si>
  <si>
    <t>L50704</t>
  </si>
  <si>
    <t>GENERAL SCE ET</t>
  </si>
  <si>
    <t>L50705</t>
  </si>
  <si>
    <t>L50707</t>
  </si>
  <si>
    <t>TUNIWORLD AIRS</t>
  </si>
  <si>
    <t>L50708</t>
  </si>
  <si>
    <t>L50717</t>
  </si>
  <si>
    <t>ONPC</t>
  </si>
  <si>
    <t>L50721</t>
  </si>
  <si>
    <t>L50722</t>
  </si>
  <si>
    <t>L50724</t>
  </si>
  <si>
    <t>SPA</t>
  </si>
  <si>
    <t>L50725</t>
  </si>
  <si>
    <t>GSA</t>
  </si>
  <si>
    <t>L50733</t>
  </si>
  <si>
    <t>L50734</t>
  </si>
  <si>
    <t>L50735</t>
  </si>
  <si>
    <t>L50738</t>
  </si>
  <si>
    <t>EGS</t>
  </si>
  <si>
    <t>L50742</t>
  </si>
  <si>
    <t>L50745</t>
  </si>
  <si>
    <t>l50746</t>
  </si>
  <si>
    <t>L50747</t>
  </si>
  <si>
    <t>L50750</t>
  </si>
  <si>
    <t>SONOLESE Sarl</t>
  </si>
  <si>
    <t>L50754</t>
  </si>
  <si>
    <t>IPSEN LOGISTIC</t>
  </si>
  <si>
    <t>L50756</t>
  </si>
  <si>
    <t>L50761</t>
  </si>
  <si>
    <t>CHADLI FARID</t>
  </si>
  <si>
    <t>L50768</t>
  </si>
  <si>
    <t>L50770</t>
  </si>
  <si>
    <t>COMCA</t>
  </si>
  <si>
    <t>L50772</t>
  </si>
  <si>
    <t>L50773</t>
  </si>
  <si>
    <t>EBR BALANCE</t>
  </si>
  <si>
    <t>L50781</t>
  </si>
  <si>
    <t>SOCIETE LST</t>
  </si>
  <si>
    <t>L50782</t>
  </si>
  <si>
    <t>l50787</t>
  </si>
  <si>
    <t>L50788</t>
  </si>
  <si>
    <t>GEODIS</t>
  </si>
  <si>
    <t>L50790</t>
  </si>
  <si>
    <t>L50792</t>
  </si>
  <si>
    <t>L50793</t>
  </si>
  <si>
    <t>SGTM</t>
  </si>
  <si>
    <t>L50795</t>
  </si>
  <si>
    <t>L50797</t>
  </si>
  <si>
    <t>L50798</t>
  </si>
  <si>
    <t>L50799</t>
  </si>
  <si>
    <t>ALMAS</t>
  </si>
  <si>
    <t>L50803</t>
  </si>
  <si>
    <t>JMILA KHMAIS</t>
  </si>
  <si>
    <t>L50804</t>
  </si>
  <si>
    <t>L50805</t>
  </si>
  <si>
    <t>L50808</t>
  </si>
  <si>
    <t>L50809</t>
  </si>
  <si>
    <t>L50812</t>
  </si>
  <si>
    <t>AIRTECH</t>
  </si>
  <si>
    <t>L50815</t>
  </si>
  <si>
    <t>SOGIC</t>
  </si>
  <si>
    <t>L50816</t>
  </si>
  <si>
    <t>L50818</t>
  </si>
  <si>
    <t>BSB</t>
  </si>
  <si>
    <t>L50819</t>
  </si>
  <si>
    <t>ATMS TIR</t>
  </si>
  <si>
    <t>L50820</t>
  </si>
  <si>
    <t>L50821</t>
  </si>
  <si>
    <t>L50823</t>
  </si>
  <si>
    <t>L50824</t>
  </si>
  <si>
    <t>LASERTEKNIC</t>
  </si>
  <si>
    <t>L50825</t>
  </si>
  <si>
    <t>CETRAM</t>
  </si>
  <si>
    <t>L50826</t>
  </si>
  <si>
    <t>L50828</t>
  </si>
  <si>
    <t>L50829</t>
  </si>
  <si>
    <t>L50830</t>
  </si>
  <si>
    <t>TRANSCARGO TUN</t>
  </si>
  <si>
    <t>L50835</t>
  </si>
  <si>
    <t>proscom</t>
  </si>
  <si>
    <t>L50839</t>
  </si>
  <si>
    <t>THERMECATEX</t>
  </si>
  <si>
    <t>L50841</t>
  </si>
  <si>
    <t>L50842</t>
  </si>
  <si>
    <t>L50843</t>
  </si>
  <si>
    <t>L50845</t>
  </si>
  <si>
    <t>SOMAGRI</t>
  </si>
  <si>
    <t>L50846</t>
  </si>
  <si>
    <t>L50848</t>
  </si>
  <si>
    <t>SOCIETE SABA</t>
  </si>
  <si>
    <t>L50849</t>
  </si>
  <si>
    <t>L50850</t>
  </si>
  <si>
    <t>L50851</t>
  </si>
  <si>
    <t>OUEDRANI MOUNI</t>
  </si>
  <si>
    <t>L50855</t>
  </si>
  <si>
    <t>L50859</t>
  </si>
  <si>
    <t>L50860</t>
  </si>
  <si>
    <t>L50868</t>
  </si>
  <si>
    <t>ESPACE FROID</t>
  </si>
  <si>
    <t>L50870</t>
  </si>
  <si>
    <t>GLOBAL NET</t>
  </si>
  <si>
    <t>L50873</t>
  </si>
  <si>
    <t>L50876</t>
  </si>
  <si>
    <t>METIS</t>
  </si>
  <si>
    <t>L50877</t>
  </si>
  <si>
    <t>L50878</t>
  </si>
  <si>
    <t>COMATRA</t>
  </si>
  <si>
    <t>L50879</t>
  </si>
  <si>
    <t>EEA</t>
  </si>
  <si>
    <t>L50882</t>
  </si>
  <si>
    <t>L50884</t>
  </si>
  <si>
    <t>COMATRAL</t>
  </si>
  <si>
    <t>L50885</t>
  </si>
  <si>
    <t>L50888</t>
  </si>
  <si>
    <t>Lufthansa</t>
  </si>
  <si>
    <t>L50891</t>
  </si>
  <si>
    <t>DEPUB</t>
  </si>
  <si>
    <t>L50892</t>
  </si>
  <si>
    <t>L50897</t>
  </si>
  <si>
    <t>L50899</t>
  </si>
  <si>
    <t>CERT TUNISIE</t>
  </si>
  <si>
    <t>L50900</t>
  </si>
  <si>
    <t>CPFMI</t>
  </si>
  <si>
    <t>L50901</t>
  </si>
  <si>
    <t>CNRSM</t>
  </si>
  <si>
    <t>L50902</t>
  </si>
  <si>
    <t>L50904</t>
  </si>
  <si>
    <t>PROTIMESS</t>
  </si>
  <si>
    <t>L50905</t>
  </si>
  <si>
    <t>POWER MANAGEME</t>
  </si>
  <si>
    <t>L50907</t>
  </si>
  <si>
    <t>L50909</t>
  </si>
  <si>
    <t>L50910</t>
  </si>
  <si>
    <t>SODEXO</t>
  </si>
  <si>
    <t>L50912</t>
  </si>
  <si>
    <t>L50913</t>
  </si>
  <si>
    <t>STE DEVELOPPEM</t>
  </si>
  <si>
    <t>L50914</t>
  </si>
  <si>
    <t>SIFEM</t>
  </si>
  <si>
    <t>L50915</t>
  </si>
  <si>
    <t>L50916</t>
  </si>
  <si>
    <t>CERI</t>
  </si>
  <si>
    <t>L50917</t>
  </si>
  <si>
    <t>ZOHAIER ALI</t>
  </si>
  <si>
    <t>L50918</t>
  </si>
  <si>
    <t>ETAP</t>
  </si>
  <si>
    <t>L50919</t>
  </si>
  <si>
    <t>TECHNIQUES IND</t>
  </si>
  <si>
    <t>L50920</t>
  </si>
  <si>
    <t>L50921</t>
  </si>
  <si>
    <t>L50922</t>
  </si>
  <si>
    <t>L50923</t>
  </si>
  <si>
    <t>MEDILINK</t>
  </si>
  <si>
    <t>L50924</t>
  </si>
  <si>
    <t>L50926</t>
  </si>
  <si>
    <t>L50927</t>
  </si>
  <si>
    <t>L50928</t>
  </si>
  <si>
    <t>L50929</t>
  </si>
  <si>
    <t>L50931</t>
  </si>
  <si>
    <t>L50932</t>
  </si>
  <si>
    <t>SFTS</t>
  </si>
  <si>
    <t>L50933</t>
  </si>
  <si>
    <t>HAYDER AMINE</t>
  </si>
  <si>
    <t>L50934</t>
  </si>
  <si>
    <t>ASPISS CONSULT</t>
  </si>
  <si>
    <t>L50937</t>
  </si>
  <si>
    <t>CHAHER ESSOUSI</t>
  </si>
  <si>
    <t>L50940</t>
  </si>
  <si>
    <t>ECME</t>
  </si>
  <si>
    <t>L50941</t>
  </si>
  <si>
    <t>L50942</t>
  </si>
  <si>
    <t>L50943</t>
  </si>
  <si>
    <t>SCSI.tn</t>
  </si>
  <si>
    <t>L50944</t>
  </si>
  <si>
    <t>CAR TECH (AGEN</t>
  </si>
  <si>
    <t>L50945</t>
  </si>
  <si>
    <t>FAPRI</t>
  </si>
  <si>
    <t>L50946</t>
  </si>
  <si>
    <t>Sté SMGFI</t>
  </si>
  <si>
    <t>L50947</t>
  </si>
  <si>
    <t>L50948</t>
  </si>
  <si>
    <t>IP SOFT</t>
  </si>
  <si>
    <t>L50949</t>
  </si>
  <si>
    <t>L50950</t>
  </si>
  <si>
    <t>FLOT MAGHREB</t>
  </si>
  <si>
    <t>L50951</t>
  </si>
  <si>
    <t>L50953</t>
  </si>
  <si>
    <t>EXTRA METAL</t>
  </si>
  <si>
    <t>L50954</t>
  </si>
  <si>
    <t>L50955</t>
  </si>
  <si>
    <t>L50956</t>
  </si>
  <si>
    <t>L50957</t>
  </si>
  <si>
    <t>IFC (INTERNATI</t>
  </si>
  <si>
    <t>L50958</t>
  </si>
  <si>
    <t>SGSP</t>
  </si>
  <si>
    <t>L50959</t>
  </si>
  <si>
    <t>GENERALE PUB</t>
  </si>
  <si>
    <t>L50960</t>
  </si>
  <si>
    <t>WorKman</t>
  </si>
  <si>
    <t>L50964</t>
  </si>
  <si>
    <t>L50966</t>
  </si>
  <si>
    <t>L50971</t>
  </si>
  <si>
    <t>L50973</t>
  </si>
  <si>
    <t>ESILAB</t>
  </si>
  <si>
    <t>L50975</t>
  </si>
  <si>
    <t>MAINTEC</t>
  </si>
  <si>
    <t>L50976</t>
  </si>
  <si>
    <t>SPIT ENGINS</t>
  </si>
  <si>
    <t>L50977</t>
  </si>
  <si>
    <t>L50978</t>
  </si>
  <si>
    <t>L50979</t>
  </si>
  <si>
    <t>L50980</t>
  </si>
  <si>
    <t>SAMI BOUKIL</t>
  </si>
  <si>
    <t>L50981</t>
  </si>
  <si>
    <t>L50982</t>
  </si>
  <si>
    <t>PTS SUARL</t>
  </si>
  <si>
    <t>L50983</t>
  </si>
  <si>
    <t>EPSL</t>
  </si>
  <si>
    <t>L50985</t>
  </si>
  <si>
    <t>ADIR</t>
  </si>
  <si>
    <t>L50986</t>
  </si>
  <si>
    <t>SAMITEL</t>
  </si>
  <si>
    <t>L50988</t>
  </si>
  <si>
    <t>KARIM DJELASSI</t>
  </si>
  <si>
    <t>L50990</t>
  </si>
  <si>
    <t>MAMI HSSEN</t>
  </si>
  <si>
    <t>L50991</t>
  </si>
  <si>
    <t>L50994</t>
  </si>
  <si>
    <t>BLUE MOTORS</t>
  </si>
  <si>
    <t>L50996</t>
  </si>
  <si>
    <t>L50997</t>
  </si>
  <si>
    <t>L50998</t>
  </si>
  <si>
    <t>L50999</t>
  </si>
  <si>
    <t>L519</t>
  </si>
  <si>
    <t>L60001</t>
  </si>
  <si>
    <t>L60002</t>
  </si>
  <si>
    <t>ARI</t>
  </si>
  <si>
    <t>L60008</t>
  </si>
  <si>
    <t>ESSAYARA</t>
  </si>
  <si>
    <t>L60010</t>
  </si>
  <si>
    <t>G I F</t>
  </si>
  <si>
    <t>L60017</t>
  </si>
  <si>
    <t>PARENIN</t>
  </si>
  <si>
    <t>L60021</t>
  </si>
  <si>
    <t>L60027</t>
  </si>
  <si>
    <t>SERINCOM</t>
  </si>
  <si>
    <t>L60030</t>
  </si>
  <si>
    <t>SONELECT</t>
  </si>
  <si>
    <t>L60035</t>
  </si>
  <si>
    <t>L60037</t>
  </si>
  <si>
    <t>CHAKIRA</t>
  </si>
  <si>
    <t>L60041</t>
  </si>
  <si>
    <t>EGAS</t>
  </si>
  <si>
    <t>H.P. AUTOMATIS</t>
  </si>
  <si>
    <t>L60044</t>
  </si>
  <si>
    <t>L60048</t>
  </si>
  <si>
    <t>SNE SOMETEL</t>
  </si>
  <si>
    <t>L60060</t>
  </si>
  <si>
    <t>L'INDUSTRIEL</t>
  </si>
  <si>
    <t>L60061</t>
  </si>
  <si>
    <t>MECANAUTO</t>
  </si>
  <si>
    <t>L60064</t>
  </si>
  <si>
    <t>SICOAC</t>
  </si>
  <si>
    <t>L60069</t>
  </si>
  <si>
    <t>TUNITALY</t>
  </si>
  <si>
    <t>STIRELEC</t>
  </si>
  <si>
    <t>L60072</t>
  </si>
  <si>
    <t>L60079</t>
  </si>
  <si>
    <t>DALMAS</t>
  </si>
  <si>
    <t>L60084</t>
  </si>
  <si>
    <t>L60090</t>
  </si>
  <si>
    <t>SINPAR</t>
  </si>
  <si>
    <t>L60093</t>
  </si>
  <si>
    <t>L60096</t>
  </si>
  <si>
    <t>L60097</t>
  </si>
  <si>
    <t>P.S.G.</t>
  </si>
  <si>
    <t>L60100</t>
  </si>
  <si>
    <t>CEM TUNISIE</t>
  </si>
  <si>
    <t>L60107</t>
  </si>
  <si>
    <t>PromoDar</t>
  </si>
  <si>
    <t>L60120</t>
  </si>
  <si>
    <t>CIMO</t>
  </si>
  <si>
    <t>L60124</t>
  </si>
  <si>
    <t>L60135</t>
  </si>
  <si>
    <t>ATC Automatism</t>
  </si>
  <si>
    <t>L60140</t>
  </si>
  <si>
    <t>SCOPIA</t>
  </si>
  <si>
    <t>L60147</t>
  </si>
  <si>
    <t>STE ENNAKL</t>
  </si>
  <si>
    <t>L60150</t>
  </si>
  <si>
    <t>L60162</t>
  </si>
  <si>
    <t>PIES s.a.r.l</t>
  </si>
  <si>
    <t>L60164</t>
  </si>
  <si>
    <t>SACMI</t>
  </si>
  <si>
    <t>L60165</t>
  </si>
  <si>
    <t>COMETA</t>
  </si>
  <si>
    <t>L60168</t>
  </si>
  <si>
    <t>TUNIMATEC</t>
  </si>
  <si>
    <t>L60169</t>
  </si>
  <si>
    <t>PNA</t>
  </si>
  <si>
    <t>L60175</t>
  </si>
  <si>
    <t>SMAOUI AIMEN</t>
  </si>
  <si>
    <t>L60176</t>
  </si>
  <si>
    <t>CIBO</t>
  </si>
  <si>
    <t>L60177</t>
  </si>
  <si>
    <t>SOTUFID</t>
  </si>
  <si>
    <t>L60184</t>
  </si>
  <si>
    <t>L60187</t>
  </si>
  <si>
    <t>L60188</t>
  </si>
  <si>
    <t>L60189</t>
  </si>
  <si>
    <t>SOTRADIES</t>
  </si>
  <si>
    <t>L60190</t>
  </si>
  <si>
    <t>SGM</t>
  </si>
  <si>
    <t>L60191</t>
  </si>
  <si>
    <t>L60193</t>
  </si>
  <si>
    <t>L60194</t>
  </si>
  <si>
    <t>C.R.A.I</t>
  </si>
  <si>
    <t>L60196</t>
  </si>
  <si>
    <t>L60197</t>
  </si>
  <si>
    <t>L60199</t>
  </si>
  <si>
    <t>ADECOM INTLE</t>
  </si>
  <si>
    <t>L60201</t>
  </si>
  <si>
    <t>PHPE</t>
  </si>
  <si>
    <t>L60204</t>
  </si>
  <si>
    <t>L60205</t>
  </si>
  <si>
    <t>L60208</t>
  </si>
  <si>
    <t>L60209</t>
  </si>
  <si>
    <t>SIG</t>
  </si>
  <si>
    <t>L60219</t>
  </si>
  <si>
    <t>L60223</t>
  </si>
  <si>
    <t>COCEA Détail</t>
  </si>
  <si>
    <t>L60227</t>
  </si>
  <si>
    <t>MOTRA</t>
  </si>
  <si>
    <t>L60229</t>
  </si>
  <si>
    <t>PAM</t>
  </si>
  <si>
    <t>L60231</t>
  </si>
  <si>
    <t>L60232</t>
  </si>
  <si>
    <t>L60235</t>
  </si>
  <si>
    <t>CFCA</t>
  </si>
  <si>
    <t>L60236</t>
  </si>
  <si>
    <t>L60240</t>
  </si>
  <si>
    <t>L60241</t>
  </si>
  <si>
    <t>L60242</t>
  </si>
  <si>
    <t>L60244</t>
  </si>
  <si>
    <t>L60246</t>
  </si>
  <si>
    <t>SAKMO</t>
  </si>
  <si>
    <t>L60247</t>
  </si>
  <si>
    <t>L60248</t>
  </si>
  <si>
    <t>L60249</t>
  </si>
  <si>
    <t>SCIPP</t>
  </si>
  <si>
    <t>L60250</t>
  </si>
  <si>
    <t>IPS</t>
  </si>
  <si>
    <t>L60255</t>
  </si>
  <si>
    <t>EURO-SOFT</t>
  </si>
  <si>
    <t>L60256</t>
  </si>
  <si>
    <t>SOTEME</t>
  </si>
  <si>
    <t>L60265</t>
  </si>
  <si>
    <t>L60266</t>
  </si>
  <si>
    <t>L60268</t>
  </si>
  <si>
    <t>HPR</t>
  </si>
  <si>
    <t>L60273</t>
  </si>
  <si>
    <t>ECEM</t>
  </si>
  <si>
    <t>L60274</t>
  </si>
  <si>
    <t>SME</t>
  </si>
  <si>
    <t>L60276</t>
  </si>
  <si>
    <t>L60277</t>
  </si>
  <si>
    <t>L60279</t>
  </si>
  <si>
    <t>L60282</t>
  </si>
  <si>
    <t>SOKEEL</t>
  </si>
  <si>
    <t>L60283</t>
  </si>
  <si>
    <t>S.E.P.I.A</t>
  </si>
  <si>
    <t>L60285</t>
  </si>
  <si>
    <t>L60293</t>
  </si>
  <si>
    <t>L60294</t>
  </si>
  <si>
    <t>L60296</t>
  </si>
  <si>
    <t>G.D.S</t>
  </si>
  <si>
    <t>L60297</t>
  </si>
  <si>
    <t>L60304</t>
  </si>
  <si>
    <t>L60305</t>
  </si>
  <si>
    <t>LE CAMION</t>
  </si>
  <si>
    <t>L60306</t>
  </si>
  <si>
    <t>EASC GROS</t>
  </si>
  <si>
    <t>L60308</t>
  </si>
  <si>
    <t>H.B.C</t>
  </si>
  <si>
    <t>L60311</t>
  </si>
  <si>
    <t>L60312</t>
  </si>
  <si>
    <t>ETS BERRAIES</t>
  </si>
  <si>
    <t>L60314</t>
  </si>
  <si>
    <t>L60317</t>
  </si>
  <si>
    <t>L60318</t>
  </si>
  <si>
    <t>L60326</t>
  </si>
  <si>
    <t>SOMEP</t>
  </si>
  <si>
    <t>L60327</t>
  </si>
  <si>
    <t>L60328</t>
  </si>
  <si>
    <t>OHMELEC</t>
  </si>
  <si>
    <t>L60329</t>
  </si>
  <si>
    <t>STEAM</t>
  </si>
  <si>
    <t>L60330</t>
  </si>
  <si>
    <t>TEMELEC</t>
  </si>
  <si>
    <t>L60336</t>
  </si>
  <si>
    <t>L60338</t>
  </si>
  <si>
    <t>L60339</t>
  </si>
  <si>
    <t>BRICO DECO</t>
  </si>
  <si>
    <t>L60340</t>
  </si>
  <si>
    <t>UTHYNA</t>
  </si>
  <si>
    <t>L60342</t>
  </si>
  <si>
    <t>L60346</t>
  </si>
  <si>
    <t>ISOLMAX</t>
  </si>
  <si>
    <t>L60347</t>
  </si>
  <si>
    <t>IRT</t>
  </si>
  <si>
    <t>L60348</t>
  </si>
  <si>
    <t>YORK</t>
  </si>
  <si>
    <t>L60351</t>
  </si>
  <si>
    <t>SUPER FILTRE</t>
  </si>
  <si>
    <t>L60352</t>
  </si>
  <si>
    <t>L60355</t>
  </si>
  <si>
    <t>L60358</t>
  </si>
  <si>
    <t>SVE</t>
  </si>
  <si>
    <t>L60359</t>
  </si>
  <si>
    <t>L60360</t>
  </si>
  <si>
    <t>SOGED</t>
  </si>
  <si>
    <t>L60362</t>
  </si>
  <si>
    <t>L60364</t>
  </si>
  <si>
    <t>L60368</t>
  </si>
  <si>
    <t>ABIDMED</t>
  </si>
  <si>
    <t>L60373</t>
  </si>
  <si>
    <t>SM2T</t>
  </si>
  <si>
    <t>L60376</t>
  </si>
  <si>
    <t>STRPA</t>
  </si>
  <si>
    <t>L60378</t>
  </si>
  <si>
    <t>STE EPIA</t>
  </si>
  <si>
    <t>L60379</t>
  </si>
  <si>
    <t>SFH</t>
  </si>
  <si>
    <t>L60380</t>
  </si>
  <si>
    <t>SOMAFI</t>
  </si>
  <si>
    <t>L60382</t>
  </si>
  <si>
    <t>L60383</t>
  </si>
  <si>
    <t>l60384</t>
  </si>
  <si>
    <t>L60385</t>
  </si>
  <si>
    <t>TOUFER</t>
  </si>
  <si>
    <t>L60387</t>
  </si>
  <si>
    <t>CELECTRONIX</t>
  </si>
  <si>
    <t>L60390</t>
  </si>
  <si>
    <t>JMS FELXIBLE</t>
  </si>
  <si>
    <t>L60392</t>
  </si>
  <si>
    <t>STE E.P.S</t>
  </si>
  <si>
    <t>L60393</t>
  </si>
  <si>
    <t>ITB</t>
  </si>
  <si>
    <t>L60394</t>
  </si>
  <si>
    <t>FRIGOROUTE</t>
  </si>
  <si>
    <t>L60395</t>
  </si>
  <si>
    <t>3IA</t>
  </si>
  <si>
    <t>L60400</t>
  </si>
  <si>
    <t>EUROMAGHREB</t>
  </si>
  <si>
    <t>L60401</t>
  </si>
  <si>
    <t>L60402</t>
  </si>
  <si>
    <t>FRIGELEC</t>
  </si>
  <si>
    <t>L60405</t>
  </si>
  <si>
    <t>HYDRO PRO</t>
  </si>
  <si>
    <t>L60406</t>
  </si>
  <si>
    <t>L60408</t>
  </si>
  <si>
    <t>ALFA</t>
  </si>
  <si>
    <t>L60410</t>
  </si>
  <si>
    <t>WAJDI AUTO</t>
  </si>
  <si>
    <t>L60412</t>
  </si>
  <si>
    <t>SPRAI</t>
  </si>
  <si>
    <t>L60413</t>
  </si>
  <si>
    <t>COGEPA</t>
  </si>
  <si>
    <t>L60416</t>
  </si>
  <si>
    <t>E.C.P.A</t>
  </si>
  <si>
    <t>L60426</t>
  </si>
  <si>
    <t>L60429</t>
  </si>
  <si>
    <t>L60431</t>
  </si>
  <si>
    <t>L60432</t>
  </si>
  <si>
    <t>SAVES PLUS</t>
  </si>
  <si>
    <t>L60433</t>
  </si>
  <si>
    <t>L60434</t>
  </si>
  <si>
    <t>TUBFLEX</t>
  </si>
  <si>
    <t>L60437</t>
  </si>
  <si>
    <t>TECHNI-AIR</t>
  </si>
  <si>
    <t>L60438</t>
  </si>
  <si>
    <t>PIMA</t>
  </si>
  <si>
    <t>L60439</t>
  </si>
  <si>
    <t>BMA</t>
  </si>
  <si>
    <t>L60440</t>
  </si>
  <si>
    <t>STE SAME</t>
  </si>
  <si>
    <t>L60443</t>
  </si>
  <si>
    <t>SOMELEC</t>
  </si>
  <si>
    <t>l60444</t>
  </si>
  <si>
    <t>CMR</t>
  </si>
  <si>
    <t>L60445</t>
  </si>
  <si>
    <t>L60446</t>
  </si>
  <si>
    <t>UNIVERS AUTOMA</t>
  </si>
  <si>
    <t>L60449</t>
  </si>
  <si>
    <t>L60450</t>
  </si>
  <si>
    <t>L60451</t>
  </si>
  <si>
    <t>L60453</t>
  </si>
  <si>
    <t>L60454</t>
  </si>
  <si>
    <t>ADEM</t>
  </si>
  <si>
    <t>L60456</t>
  </si>
  <si>
    <t>L60462</t>
  </si>
  <si>
    <t>L60464</t>
  </si>
  <si>
    <t>L60468</t>
  </si>
  <si>
    <t>SOGAM</t>
  </si>
  <si>
    <t>L60470</t>
  </si>
  <si>
    <t>INDUS-PLUS</t>
  </si>
  <si>
    <t>L60472</t>
  </si>
  <si>
    <t>LE MOTEUR</t>
  </si>
  <si>
    <t>L60475</t>
  </si>
  <si>
    <t>L60482</t>
  </si>
  <si>
    <t>RECOPNEU</t>
  </si>
  <si>
    <t>L60489</t>
  </si>
  <si>
    <t>ARGUS PIECES</t>
  </si>
  <si>
    <t>L60490</t>
  </si>
  <si>
    <t>L60492</t>
  </si>
  <si>
    <t>L60494</t>
  </si>
  <si>
    <t>L60499</t>
  </si>
  <si>
    <t>EBS</t>
  </si>
  <si>
    <t>L60503</t>
  </si>
  <si>
    <t>L60507</t>
  </si>
  <si>
    <t>L60508</t>
  </si>
  <si>
    <t>ACEM NEGOCE</t>
  </si>
  <si>
    <t>L60509</t>
  </si>
  <si>
    <t>STE BEN AMOR</t>
  </si>
  <si>
    <t>L60510</t>
  </si>
  <si>
    <t>SAME</t>
  </si>
  <si>
    <t>L60511</t>
  </si>
  <si>
    <t>L60513</t>
  </si>
  <si>
    <t>SO.MO.ELEC</t>
  </si>
  <si>
    <t>L60514</t>
  </si>
  <si>
    <t>AD TUNISIE</t>
  </si>
  <si>
    <t>L60522</t>
  </si>
  <si>
    <t>SETAM</t>
  </si>
  <si>
    <t>L60523</t>
  </si>
  <si>
    <t>Sté CARPRO</t>
  </si>
  <si>
    <t>L60524</t>
  </si>
  <si>
    <t>USTEC</t>
  </si>
  <si>
    <t>L60525</t>
  </si>
  <si>
    <t>L60527</t>
  </si>
  <si>
    <t>TUNISIE EQUIP</t>
  </si>
  <si>
    <t>L60530</t>
  </si>
  <si>
    <t>L60538</t>
  </si>
  <si>
    <t>2MTI</t>
  </si>
  <si>
    <t>L60539</t>
  </si>
  <si>
    <t>L60542</t>
  </si>
  <si>
    <t>L60550</t>
  </si>
  <si>
    <t>L60551</t>
  </si>
  <si>
    <t>HCCC</t>
  </si>
  <si>
    <t>L60557</t>
  </si>
  <si>
    <t>L60559</t>
  </si>
  <si>
    <t>SOCOMIC</t>
  </si>
  <si>
    <t>L60560</t>
  </si>
  <si>
    <t>L60561</t>
  </si>
  <si>
    <t>IMS TUNISIE</t>
  </si>
  <si>
    <t>L60564</t>
  </si>
  <si>
    <t>L60565</t>
  </si>
  <si>
    <t>L60567</t>
  </si>
  <si>
    <t>TMS</t>
  </si>
  <si>
    <t>L60568</t>
  </si>
  <si>
    <t>UNITEC+</t>
  </si>
  <si>
    <t>L60570</t>
  </si>
  <si>
    <t>L60573</t>
  </si>
  <si>
    <t>L60574</t>
  </si>
  <si>
    <t>SUZUKI</t>
  </si>
  <si>
    <t>L60575</t>
  </si>
  <si>
    <t>Ste PNEUS AUTO</t>
  </si>
  <si>
    <t>L60576</t>
  </si>
  <si>
    <t>SOGEMAC</t>
  </si>
  <si>
    <t>L60577</t>
  </si>
  <si>
    <t>L60584</t>
  </si>
  <si>
    <t>STE STAI NOUR</t>
  </si>
  <si>
    <t>L60585</t>
  </si>
  <si>
    <t>MFN AUTOMATION</t>
  </si>
  <si>
    <t>L60586</t>
  </si>
  <si>
    <t>L60587</t>
  </si>
  <si>
    <t>CEPA DE COMMER</t>
  </si>
  <si>
    <t>L60588</t>
  </si>
  <si>
    <t>STE GENERALE P</t>
  </si>
  <si>
    <t>L60589</t>
  </si>
  <si>
    <t>L60590</t>
  </si>
  <si>
    <t>GLOBAL COMMERC</t>
  </si>
  <si>
    <t>L60593</t>
  </si>
  <si>
    <t>ENNAKL AUTOMOB</t>
  </si>
  <si>
    <t>L60594</t>
  </si>
  <si>
    <t>L60958</t>
  </si>
  <si>
    <t>SILVER COATING</t>
  </si>
  <si>
    <t>L80009</t>
  </si>
  <si>
    <t>SOTUFLEX</t>
  </si>
  <si>
    <t>L80012</t>
  </si>
  <si>
    <t>JEC ROLLERS</t>
  </si>
  <si>
    <t>L80014</t>
  </si>
  <si>
    <t>L80045</t>
  </si>
  <si>
    <t>SOTUCOB</t>
  </si>
  <si>
    <t>L80054</t>
  </si>
  <si>
    <t>L80062</t>
  </si>
  <si>
    <t>ST METAL</t>
  </si>
  <si>
    <t>L80063</t>
  </si>
  <si>
    <t>ETS TORKHANI</t>
  </si>
  <si>
    <t>L80067</t>
  </si>
  <si>
    <t>PROSSOL</t>
  </si>
  <si>
    <t>L80069</t>
  </si>
  <si>
    <t>FONDO</t>
  </si>
  <si>
    <t>L80070</t>
  </si>
  <si>
    <t>SIMEgaz</t>
  </si>
  <si>
    <t>L80071</t>
  </si>
  <si>
    <t>L80072</t>
  </si>
  <si>
    <t>FRIGOLUX</t>
  </si>
  <si>
    <t>L80073</t>
  </si>
  <si>
    <t>L80074</t>
  </si>
  <si>
    <t>SOTUCEP</t>
  </si>
  <si>
    <t>L80075</t>
  </si>
  <si>
    <t>BMS</t>
  </si>
  <si>
    <t>L80077</t>
  </si>
  <si>
    <t>L80078</t>
  </si>
  <si>
    <t>L80079</t>
  </si>
  <si>
    <t>SOFTEN</t>
  </si>
  <si>
    <t>L80082</t>
  </si>
  <si>
    <t>L80083</t>
  </si>
  <si>
    <t>SMC YORK</t>
  </si>
  <si>
    <t>L80087</t>
  </si>
  <si>
    <t>BSB TOYOTA</t>
  </si>
  <si>
    <t>L80088</t>
  </si>
  <si>
    <t>L80089</t>
  </si>
  <si>
    <t>L80090</t>
  </si>
  <si>
    <t>L80092</t>
  </si>
  <si>
    <t>RECORD</t>
  </si>
  <si>
    <t>L80094</t>
  </si>
  <si>
    <t>SOGES</t>
  </si>
  <si>
    <t>L80099</t>
  </si>
  <si>
    <t>ITALCAR</t>
  </si>
  <si>
    <t>L80100</t>
  </si>
  <si>
    <t>CFCP</t>
  </si>
  <si>
    <t>L80104</t>
  </si>
  <si>
    <t>L80106</t>
  </si>
  <si>
    <t>L80107</t>
  </si>
  <si>
    <t>SOFREB</t>
  </si>
  <si>
    <t>L80108</t>
  </si>
  <si>
    <t>L80110</t>
  </si>
  <si>
    <t>STE SLEIMA</t>
  </si>
  <si>
    <t>L80113</t>
  </si>
  <si>
    <t>JOB BETON</t>
  </si>
  <si>
    <t>L80114</t>
  </si>
  <si>
    <t>L80115</t>
  </si>
  <si>
    <t>L80116</t>
  </si>
  <si>
    <t>L80118</t>
  </si>
  <si>
    <t>STE AQUA PUR</t>
  </si>
  <si>
    <t>L80124</t>
  </si>
  <si>
    <t>L80128</t>
  </si>
  <si>
    <t>L80132</t>
  </si>
  <si>
    <t>STE MARIEM</t>
  </si>
  <si>
    <t>L80134</t>
  </si>
  <si>
    <t>L80136</t>
  </si>
  <si>
    <t>L80138</t>
  </si>
  <si>
    <t>L80140</t>
  </si>
  <si>
    <t>THFC</t>
  </si>
  <si>
    <t>L80142</t>
  </si>
  <si>
    <t>RAFIK CHEBBI</t>
  </si>
  <si>
    <t>L80146</t>
  </si>
  <si>
    <t>L80147</t>
  </si>
  <si>
    <t>L80148</t>
  </si>
  <si>
    <t>SOFTHERM</t>
  </si>
  <si>
    <t>L80149</t>
  </si>
  <si>
    <t>BONNA BETON</t>
  </si>
  <si>
    <t>L80151</t>
  </si>
  <si>
    <t>L80157</t>
  </si>
  <si>
    <t>ASCII</t>
  </si>
  <si>
    <t>L80158</t>
  </si>
  <si>
    <t>L80159</t>
  </si>
  <si>
    <t>ALPHA FORD</t>
  </si>
  <si>
    <t>L80162</t>
  </si>
  <si>
    <t>L80168</t>
  </si>
  <si>
    <t>CAPRARI</t>
  </si>
  <si>
    <t>L80171</t>
  </si>
  <si>
    <t>NIELSEN</t>
  </si>
  <si>
    <t>L80172</t>
  </si>
  <si>
    <t>L80174</t>
  </si>
  <si>
    <t>TRY&amp;BUY</t>
  </si>
  <si>
    <t>Total E10036</t>
  </si>
  <si>
    <t>Total E10081</t>
  </si>
  <si>
    <t>Total E10086</t>
  </si>
  <si>
    <t>Total E80034</t>
  </si>
  <si>
    <t>Total E80036</t>
  </si>
  <si>
    <t>Total E80039</t>
  </si>
  <si>
    <t>Total E80040</t>
  </si>
  <si>
    <t>Total E80045</t>
  </si>
  <si>
    <t>Total E80046</t>
  </si>
  <si>
    <t>Total E80049</t>
  </si>
  <si>
    <t>Total E80050</t>
  </si>
  <si>
    <t>Total L10009</t>
  </si>
  <si>
    <t>Total L10012</t>
  </si>
  <si>
    <t>Total L10187</t>
  </si>
  <si>
    <t>Total L10194</t>
  </si>
  <si>
    <t>Total L10201</t>
  </si>
  <si>
    <t>Total L10208</t>
  </si>
  <si>
    <t>Total L10215</t>
  </si>
  <si>
    <t>Total L10216</t>
  </si>
  <si>
    <t>Total L10217</t>
  </si>
  <si>
    <t>Total L10218</t>
  </si>
  <si>
    <t>Total L10223</t>
  </si>
  <si>
    <t>Total L10224</t>
  </si>
  <si>
    <t>Total L10227</t>
  </si>
  <si>
    <t>Total L10228</t>
  </si>
  <si>
    <t>Total L20061</t>
  </si>
  <si>
    <t>Total L20062</t>
  </si>
  <si>
    <t>Total L30094</t>
  </si>
  <si>
    <t>Total L30259</t>
  </si>
  <si>
    <t>Total L30308</t>
  </si>
  <si>
    <t>Total L30408</t>
  </si>
  <si>
    <t>Total L30451</t>
  </si>
  <si>
    <t>Total L30453</t>
  </si>
  <si>
    <t>Total L30469</t>
  </si>
  <si>
    <t>Total L30470</t>
  </si>
  <si>
    <t>Total L30475</t>
  </si>
  <si>
    <t>Total L30479</t>
  </si>
  <si>
    <t>Total L30486</t>
  </si>
  <si>
    <t>Total L30489</t>
  </si>
  <si>
    <t>Total L30493</t>
  </si>
  <si>
    <t>Total L50109</t>
  </si>
  <si>
    <t>Total L50210</t>
  </si>
  <si>
    <t>Total L50308</t>
  </si>
  <si>
    <t>Total L50415</t>
  </si>
  <si>
    <t>Total L50460</t>
  </si>
  <si>
    <t>Total L50512</t>
  </si>
  <si>
    <t>Total L50527</t>
  </si>
  <si>
    <t>Total L50600</t>
  </si>
  <si>
    <t>Total L50621</t>
  </si>
  <si>
    <t>Total L50698</t>
  </si>
  <si>
    <t>Total L50700</t>
  </si>
  <si>
    <t>Total L50702</t>
  </si>
  <si>
    <t>Total L50704</t>
  </si>
  <si>
    <t>Total L50749</t>
  </si>
  <si>
    <t>Total L50754</t>
  </si>
  <si>
    <t>Total L50822</t>
  </si>
  <si>
    <t>Total L50830</t>
  </si>
  <si>
    <t>Total L50831</t>
  </si>
  <si>
    <t>Total L50861</t>
  </si>
  <si>
    <t>Total L50899</t>
  </si>
  <si>
    <t>Total L50903</t>
  </si>
  <si>
    <t>Total L50925</t>
  </si>
  <si>
    <t>Total L50937</t>
  </si>
  <si>
    <t>Total L50957</t>
  </si>
  <si>
    <t>Total L50972</t>
  </si>
  <si>
    <t>Total L50973</t>
  </si>
  <si>
    <t>Total L50974</t>
  </si>
  <si>
    <t>Total L50984</t>
  </si>
  <si>
    <t>Total L50990</t>
  </si>
  <si>
    <t>Total L50992</t>
  </si>
  <si>
    <t>Total L50993</t>
  </si>
  <si>
    <t>Total L50995</t>
  </si>
  <si>
    <t>Total L60430</t>
  </si>
  <si>
    <t>Total L60435</t>
  </si>
  <si>
    <t>Total L60464</t>
  </si>
  <si>
    <t>Total L60523</t>
  </si>
  <si>
    <t>Total L60536</t>
  </si>
  <si>
    <t>Total L60538</t>
  </si>
  <si>
    <t>Total L60554</t>
  </si>
  <si>
    <t>Total L60563</t>
  </si>
  <si>
    <t>Total L60571</t>
  </si>
  <si>
    <t>Total L60574</t>
  </si>
  <si>
    <t>Total L60575</t>
  </si>
  <si>
    <t>Total L60581</t>
  </si>
  <si>
    <t>Total L60582</t>
  </si>
  <si>
    <t>Total L60584</t>
  </si>
  <si>
    <t>Total L60585</t>
  </si>
  <si>
    <t>Total L60587</t>
  </si>
  <si>
    <t>Total L60588</t>
  </si>
  <si>
    <t>Total L60959</t>
  </si>
  <si>
    <t>Total L80113</t>
  </si>
  <si>
    <t>Total L80155</t>
  </si>
  <si>
    <t>Total L80159</t>
  </si>
  <si>
    <t>AP230131001100</t>
  </si>
  <si>
    <t>AP230131001101</t>
  </si>
  <si>
    <t>D2300834</t>
  </si>
  <si>
    <t>AP230331002528</t>
  </si>
  <si>
    <t>D2300012</t>
  </si>
  <si>
    <t>AP230930008105</t>
  </si>
  <si>
    <t>D2301983</t>
  </si>
  <si>
    <t>AP230630005673</t>
  </si>
  <si>
    <t>AP230630005797</t>
  </si>
  <si>
    <t>AP221226009363</t>
  </si>
  <si>
    <t>AP211031015857</t>
  </si>
  <si>
    <t>AP211126016778</t>
  </si>
  <si>
    <t>AP220830005871</t>
  </si>
  <si>
    <t>AP220731005646</t>
  </si>
  <si>
    <t>AP221226009367</t>
  </si>
  <si>
    <t>AP230630005800</t>
  </si>
  <si>
    <t>D2302941</t>
  </si>
  <si>
    <t>AP230930008042</t>
  </si>
  <si>
    <t>AP230930008103</t>
  </si>
  <si>
    <t>AP230930008107</t>
  </si>
  <si>
    <t>AP230331002888</t>
  </si>
  <si>
    <t>AP230331002889</t>
  </si>
  <si>
    <t>AP230630005632</t>
  </si>
  <si>
    <t>AP230731005944</t>
  </si>
  <si>
    <t>AP230731006225</t>
  </si>
  <si>
    <t>D2301927</t>
  </si>
  <si>
    <t>AP230707005552</t>
  </si>
  <si>
    <t>AP230918007359</t>
  </si>
  <si>
    <t>D2302402</t>
  </si>
  <si>
    <t>AP230831006865</t>
  </si>
  <si>
    <t>D2302768</t>
  </si>
  <si>
    <t>AP230930007808</t>
  </si>
  <si>
    <t>D2302788</t>
  </si>
  <si>
    <t>AP230930007828</t>
  </si>
  <si>
    <t>AP220411002926</t>
  </si>
  <si>
    <t>AP220412002927</t>
  </si>
  <si>
    <t>AP220418002690</t>
  </si>
  <si>
    <t>AP220418002710</t>
  </si>
  <si>
    <t xml:space="preserve">AP220331002158   </t>
  </si>
  <si>
    <t xml:space="preserve">AP220331002169           </t>
  </si>
  <si>
    <t xml:space="preserve"> AP220407002432               </t>
  </si>
  <si>
    <t xml:space="preserve"> AP220413002578                        </t>
  </si>
  <si>
    <t xml:space="preserve"> AP220519003424              </t>
  </si>
  <si>
    <t xml:space="preserve">AP220413002592              </t>
  </si>
  <si>
    <t xml:space="preserve">AP220519003432                            </t>
  </si>
  <si>
    <t xml:space="preserve">AP220519003791             </t>
  </si>
  <si>
    <t xml:space="preserve">AP220527003657               </t>
  </si>
  <si>
    <t xml:space="preserve"> AP220527003659                 </t>
  </si>
  <si>
    <t xml:space="preserve">AP220530003708               </t>
  </si>
  <si>
    <t xml:space="preserve">AP220530003793             </t>
  </si>
  <si>
    <t xml:space="preserve"> AP220531003792                  </t>
  </si>
  <si>
    <t xml:space="preserve">AP220531003794         </t>
  </si>
  <si>
    <t xml:space="preserve">AP220531003795                       </t>
  </si>
  <si>
    <t xml:space="preserve">AP220606003969            </t>
  </si>
  <si>
    <t xml:space="preserve">AP220606003970                         </t>
  </si>
  <si>
    <t xml:space="preserve">AP220610004017           </t>
  </si>
  <si>
    <t xml:space="preserve">AP220610004019           </t>
  </si>
  <si>
    <t xml:space="preserve">AP220610004021               </t>
  </si>
  <si>
    <t xml:space="preserve">AP220613004035        </t>
  </si>
  <si>
    <t xml:space="preserve"> AP220616004165               </t>
  </si>
  <si>
    <t xml:space="preserve">AP220616004198                  </t>
  </si>
  <si>
    <t xml:space="preserve">AP220616004199                        </t>
  </si>
  <si>
    <t xml:space="preserve">AP220731005320                         </t>
  </si>
  <si>
    <t xml:space="preserve">AP220731005324            </t>
  </si>
  <si>
    <t>D2300277</t>
  </si>
  <si>
    <t>AP230213001093</t>
  </si>
  <si>
    <t>AP230222001282</t>
  </si>
  <si>
    <t>AP230929007608</t>
  </si>
  <si>
    <t>D2300005</t>
  </si>
  <si>
    <t>AP230112000218</t>
  </si>
  <si>
    <t>AP230125000568</t>
  </si>
  <si>
    <t>AP230223001312</t>
  </si>
  <si>
    <t>D2300928</t>
  </si>
  <si>
    <t>AP230331002910</t>
  </si>
  <si>
    <t>D2302448</t>
  </si>
  <si>
    <t>AP230831006918</t>
  </si>
  <si>
    <t>D2302557</t>
  </si>
  <si>
    <t>AP230831007266</t>
  </si>
  <si>
    <t>D2302501</t>
  </si>
  <si>
    <t>AP230908007120</t>
  </si>
  <si>
    <t>D2302502</t>
  </si>
  <si>
    <t>AP230911007121</t>
  </si>
  <si>
    <t>AP230913007164</t>
  </si>
  <si>
    <t>D2302556</t>
  </si>
  <si>
    <t>AP230915007265</t>
  </si>
  <si>
    <t>D2302606</t>
  </si>
  <si>
    <t>AP230921007375</t>
  </si>
  <si>
    <t>AP230929007560</t>
  </si>
  <si>
    <t>D2302803</t>
  </si>
  <si>
    <t>AP230930007841</t>
  </si>
  <si>
    <t>D2302804</t>
  </si>
  <si>
    <t>AP230930007842</t>
  </si>
  <si>
    <t>AP230930008192</t>
  </si>
  <si>
    <t>AP230918007298</t>
  </si>
  <si>
    <t>D2301957</t>
  </si>
  <si>
    <t>AP230710005586</t>
  </si>
  <si>
    <t>AP230731005938</t>
  </si>
  <si>
    <t>AP230316002017</t>
  </si>
  <si>
    <t>D2300819</t>
  </si>
  <si>
    <t>AP230331002504</t>
  </si>
  <si>
    <t>AP230331002897</t>
  </si>
  <si>
    <t>D2302307</t>
  </si>
  <si>
    <t>AP230825006500</t>
  </si>
  <si>
    <t>D2302785</t>
  </si>
  <si>
    <t>AP230930007825</t>
  </si>
  <si>
    <t>AP220624004334</t>
  </si>
  <si>
    <t>AP221123008406</t>
  </si>
  <si>
    <t>AP230201000794</t>
  </si>
  <si>
    <t>AP230227001443</t>
  </si>
  <si>
    <t>D2300890</t>
  </si>
  <si>
    <t>AP230331002636</t>
  </si>
  <si>
    <t>AP230430003677</t>
  </si>
  <si>
    <t>AP230331002440</t>
  </si>
  <si>
    <t>D2300956</t>
  </si>
  <si>
    <t>AP230428003009</t>
  </si>
  <si>
    <t>AP230731006231</t>
  </si>
  <si>
    <t>D2302455</t>
  </si>
  <si>
    <t>AP230831006933</t>
  </si>
  <si>
    <t>D2302477</t>
  </si>
  <si>
    <t>AP230831006994</t>
  </si>
  <si>
    <t>D2302963</t>
  </si>
  <si>
    <t>AP230930008062</t>
  </si>
  <si>
    <t>AP230930008183</t>
  </si>
  <si>
    <t>AP230324002241</t>
  </si>
  <si>
    <t>D2301331</t>
  </si>
  <si>
    <t>AP230526004173</t>
  </si>
  <si>
    <t>AP230614005100</t>
  </si>
  <si>
    <t>AP230731006210</t>
  </si>
  <si>
    <t>AP230626005351</t>
  </si>
  <si>
    <t>AP220602003812</t>
  </si>
  <si>
    <t>D2302767</t>
  </si>
  <si>
    <t>AP230930007807</t>
  </si>
  <si>
    <t>AP230125000572</t>
  </si>
  <si>
    <t>D2300173</t>
  </si>
  <si>
    <t>AP230131000839</t>
  </si>
  <si>
    <t>D2300174</t>
  </si>
  <si>
    <t>AP230131000840</t>
  </si>
  <si>
    <t>D2300175</t>
  </si>
  <si>
    <t>AP230131000841</t>
  </si>
  <si>
    <t>D2300485</t>
  </si>
  <si>
    <t>AP230228001597</t>
  </si>
  <si>
    <t>D2300486</t>
  </si>
  <si>
    <t>AP230228001598</t>
  </si>
  <si>
    <t>D2300487</t>
  </si>
  <si>
    <t>AP230228001599</t>
  </si>
  <si>
    <t>AP230314001922</t>
  </si>
  <si>
    <t>AP230314001924</t>
  </si>
  <si>
    <t>AP230314001926</t>
  </si>
  <si>
    <t>AP230314001928</t>
  </si>
  <si>
    <t>AP230314001932</t>
  </si>
  <si>
    <t>D2300763</t>
  </si>
  <si>
    <t>AP230329002312</t>
  </si>
  <si>
    <t>D2300998</t>
  </si>
  <si>
    <t>AP230430003168</t>
  </si>
  <si>
    <t>D2301187</t>
  </si>
  <si>
    <t>AP230430003488</t>
  </si>
  <si>
    <t>D2301188</t>
  </si>
  <si>
    <t>AP230430003491</t>
  </si>
  <si>
    <t>AP230515003566</t>
  </si>
  <si>
    <t>AP230515003568</t>
  </si>
  <si>
    <t>AP230515003570</t>
  </si>
  <si>
    <t>D2301290</t>
  </si>
  <si>
    <t>AP230525004010</t>
  </si>
  <si>
    <t>D2301291</t>
  </si>
  <si>
    <t>AP230525004011</t>
  </si>
  <si>
    <t>D2301315</t>
  </si>
  <si>
    <t>AP230525004121</t>
  </si>
  <si>
    <t>D2301316</t>
  </si>
  <si>
    <t>AP230525004123</t>
  </si>
  <si>
    <t>AP230531004832</t>
  </si>
  <si>
    <t>AP230531004834</t>
  </si>
  <si>
    <t>AP230531004835</t>
  </si>
  <si>
    <t>D2301788</t>
  </si>
  <si>
    <t>AP230623005272</t>
  </si>
  <si>
    <t>D2301789</t>
  </si>
  <si>
    <t>AP230623005273</t>
  </si>
  <si>
    <t>AP230731005872</t>
  </si>
  <si>
    <t>AP230731005898</t>
  </si>
  <si>
    <t>AP230731006206</t>
  </si>
  <si>
    <t>D2302243</t>
  </si>
  <si>
    <t>AP230731006308</t>
  </si>
  <si>
    <t>D2302244</t>
  </si>
  <si>
    <t>AP230731006309</t>
  </si>
  <si>
    <t>D2302245</t>
  </si>
  <si>
    <t>AP230731006310</t>
  </si>
  <si>
    <t>D2302246</t>
  </si>
  <si>
    <t>AP230731006311</t>
  </si>
  <si>
    <t>D2302254</t>
  </si>
  <si>
    <t>AP230731006333</t>
  </si>
  <si>
    <t>AP230830006658</t>
  </si>
  <si>
    <t>D2302467</t>
  </si>
  <si>
    <t>AP230831006983</t>
  </si>
  <si>
    <t>D2302468</t>
  </si>
  <si>
    <t>AP230831006984</t>
  </si>
  <si>
    <t>D2302469</t>
  </si>
  <si>
    <t>AP230831006985</t>
  </si>
  <si>
    <t>D2302470</t>
  </si>
  <si>
    <t>AP230831006986</t>
  </si>
  <si>
    <t>AP230831007007</t>
  </si>
  <si>
    <t>AP230831007008</t>
  </si>
  <si>
    <t>D2302523</t>
  </si>
  <si>
    <t>AP230831007141</t>
  </si>
  <si>
    <t>D2302530</t>
  </si>
  <si>
    <t>AP230831007148</t>
  </si>
  <si>
    <t>D2302907</t>
  </si>
  <si>
    <t>AP230930008009</t>
  </si>
  <si>
    <t>D2302908</t>
  </si>
  <si>
    <t>AP230930008010</t>
  </si>
  <si>
    <t>D2302909</t>
  </si>
  <si>
    <t>AP230930008011</t>
  </si>
  <si>
    <t>D2302910</t>
  </si>
  <si>
    <t>AP230930008012</t>
  </si>
  <si>
    <t>D2302911</t>
  </si>
  <si>
    <t>AP230930008013</t>
  </si>
  <si>
    <t>D2302912</t>
  </si>
  <si>
    <t>AP230930008014</t>
  </si>
  <si>
    <t>D2302913</t>
  </si>
  <si>
    <t>AP230930008015</t>
  </si>
  <si>
    <t>D2302914</t>
  </si>
  <si>
    <t>AP230930008016</t>
  </si>
  <si>
    <t>AP230930008891</t>
  </si>
  <si>
    <t>AP230930008892</t>
  </si>
  <si>
    <t xml:space="preserve">AP220523003440               </t>
  </si>
  <si>
    <t xml:space="preserve">AP220525003460            </t>
  </si>
  <si>
    <t xml:space="preserve">AP220729004973                          </t>
  </si>
  <si>
    <t xml:space="preserve">AP220731005081             </t>
  </si>
  <si>
    <t xml:space="preserve">AP220731005338                 </t>
  </si>
  <si>
    <t xml:space="preserve">AP220831005960                   </t>
  </si>
  <si>
    <t>AP230609004950</t>
  </si>
  <si>
    <t>D2301988</t>
  </si>
  <si>
    <t>AP230630005678</t>
  </si>
  <si>
    <t>AP230430003742</t>
  </si>
  <si>
    <t>AP230322002175</t>
  </si>
  <si>
    <t>AP221208008822</t>
  </si>
  <si>
    <t>AP221208008830</t>
  </si>
  <si>
    <t>D2300816</t>
  </si>
  <si>
    <t>AP230331002501</t>
  </si>
  <si>
    <t>AP230331002895</t>
  </si>
  <si>
    <t>D2302505</t>
  </si>
  <si>
    <t>AP230831007124</t>
  </si>
  <si>
    <t>D2302625</t>
  </si>
  <si>
    <t>AP230921007395</t>
  </si>
  <si>
    <t>D2302626</t>
  </si>
  <si>
    <t>AP230921007396</t>
  </si>
  <si>
    <t xml:space="preserve">AP220702004646 </t>
  </si>
  <si>
    <t>D2301442</t>
  </si>
  <si>
    <t>AP230530004356</t>
  </si>
  <si>
    <t>Total L50676</t>
  </si>
  <si>
    <t>D2302601</t>
  </si>
  <si>
    <t>AP230921007370</t>
  </si>
  <si>
    <t>D2302780</t>
  </si>
  <si>
    <t>AP230930007820</t>
  </si>
  <si>
    <t>D2300013</t>
  </si>
  <si>
    <t>AP230117000375</t>
  </si>
  <si>
    <t>D2300215</t>
  </si>
  <si>
    <t>AP230131000917</t>
  </si>
  <si>
    <t>D2300236</t>
  </si>
  <si>
    <t>AP230131000944</t>
  </si>
  <si>
    <t>D2300499</t>
  </si>
  <si>
    <t>AP230228001611</t>
  </si>
  <si>
    <t>D2301218</t>
  </si>
  <si>
    <t>AP230430003558</t>
  </si>
  <si>
    <t>D2301797</t>
  </si>
  <si>
    <t>AP230626005318</t>
  </si>
  <si>
    <t>AP230731006235</t>
  </si>
  <si>
    <t>AP230331002865</t>
  </si>
  <si>
    <t>AP230430003716</t>
  </si>
  <si>
    <t>D2301798</t>
  </si>
  <si>
    <t>AP230626005319</t>
  </si>
  <si>
    <t>D2301799</t>
  </si>
  <si>
    <t>AP230626005320</t>
  </si>
  <si>
    <t>AP230630005619</t>
  </si>
  <si>
    <t>D2302801</t>
  </si>
  <si>
    <t>AP230930007839</t>
  </si>
  <si>
    <t>AP230322002171</t>
  </si>
  <si>
    <t>AP230322002173</t>
  </si>
  <si>
    <t>AP230324002243</t>
  </si>
  <si>
    <t>D2300883</t>
  </si>
  <si>
    <t>AP230331002631</t>
  </si>
  <si>
    <t>D2300884</t>
  </si>
  <si>
    <t>AP230331002632</t>
  </si>
  <si>
    <t>AP230405002521</t>
  </si>
  <si>
    <t>D2302457</t>
  </si>
  <si>
    <t>AP230831006935</t>
  </si>
  <si>
    <t>D2302458</t>
  </si>
  <si>
    <t>AP230831006936</t>
  </si>
  <si>
    <t>AP221031008040</t>
  </si>
  <si>
    <t>AP220928006735</t>
  </si>
  <si>
    <t>AP220908006244</t>
  </si>
  <si>
    <t>AP230331002869</t>
  </si>
  <si>
    <t>AP221130008676</t>
  </si>
  <si>
    <t>AP221231000212</t>
  </si>
  <si>
    <t>AP220321001845</t>
  </si>
  <si>
    <t>D2301194</t>
  </si>
  <si>
    <t>AP230430003497</t>
  </si>
  <si>
    <t>D2301195</t>
  </si>
  <si>
    <t>AP230430003498</t>
  </si>
  <si>
    <t>AP220301002161</t>
  </si>
  <si>
    <t>AP220630004598</t>
  </si>
  <si>
    <t>AP220818005470</t>
  </si>
  <si>
    <t>D2301737</t>
  </si>
  <si>
    <t>AP230613005067</t>
  </si>
  <si>
    <t>D2300821</t>
  </si>
  <si>
    <t>AP230331002506</t>
  </si>
  <si>
    <t>D2302690</t>
  </si>
  <si>
    <t>AP230926007494</t>
  </si>
  <si>
    <t>D2302089</t>
  </si>
  <si>
    <t>AP230731006050</t>
  </si>
  <si>
    <t>AP230210000985</t>
  </si>
  <si>
    <t>AP230502003134</t>
  </si>
  <si>
    <t>D2301322</t>
  </si>
  <si>
    <t>AP230526004139</t>
  </si>
  <si>
    <t>D2301364</t>
  </si>
  <si>
    <t>AP230526004224</t>
  </si>
  <si>
    <t>D2302346</t>
  </si>
  <si>
    <t>AP230828006618</t>
  </si>
  <si>
    <t>D2302365</t>
  </si>
  <si>
    <t>AP230829006638</t>
  </si>
  <si>
    <t>D2302122</t>
  </si>
  <si>
    <t>AP230731006084</t>
  </si>
  <si>
    <t>AP221110008121</t>
  </si>
  <si>
    <t>D2301455</t>
  </si>
  <si>
    <t>AP230531004400</t>
  </si>
  <si>
    <t>D2302423</t>
  </si>
  <si>
    <t>AP230831006888</t>
  </si>
  <si>
    <t>AP230413002776</t>
  </si>
  <si>
    <t>D2302667</t>
  </si>
  <si>
    <t>AP230922007442</t>
  </si>
  <si>
    <t>AP230531004813</t>
  </si>
  <si>
    <t>Total E80044</t>
  </si>
  <si>
    <t>Total L50068</t>
  </si>
  <si>
    <t>C2201135</t>
  </si>
  <si>
    <t>C2201407</t>
  </si>
  <si>
    <t xml:space="preserve">D2301234 </t>
  </si>
  <si>
    <t>C2200488</t>
  </si>
  <si>
    <t>ENT.SALLE EAU SNA2</t>
  </si>
  <si>
    <t>VR DU 04/04/2023</t>
  </si>
  <si>
    <t xml:space="preserve">D2302345 </t>
  </si>
  <si>
    <t>L50219</t>
  </si>
  <si>
    <t>CARTHAGE TOURS</t>
  </si>
  <si>
    <t>L50406</t>
  </si>
  <si>
    <t>L60592</t>
  </si>
  <si>
    <t>L60595</t>
  </si>
  <si>
    <t>MANPROTEC</t>
  </si>
  <si>
    <t>L60597</t>
  </si>
  <si>
    <t>SOCIETE LIBRA</t>
  </si>
  <si>
    <t>L60598</t>
  </si>
  <si>
    <t>SMCP</t>
  </si>
  <si>
    <t>L60599</t>
  </si>
  <si>
    <t>STE AUTO SPEED</t>
  </si>
  <si>
    <t>D2303126</t>
  </si>
  <si>
    <t>AP231024008622</t>
  </si>
  <si>
    <t>D2303233</t>
  </si>
  <si>
    <t>AP231031008780</t>
  </si>
  <si>
    <t>AP231011008237</t>
  </si>
  <si>
    <t>AP231013008269</t>
  </si>
  <si>
    <t>D2303003</t>
  </si>
  <si>
    <t>AP231013008299</t>
  </si>
  <si>
    <t>D2303058</t>
  </si>
  <si>
    <t>AP231018008387</t>
  </si>
  <si>
    <t>D2303059</t>
  </si>
  <si>
    <t>AP231018008388</t>
  </si>
  <si>
    <t>AP231020008573</t>
  </si>
  <si>
    <t>D2303131</t>
  </si>
  <si>
    <t>AP231024008627</t>
  </si>
  <si>
    <t>D2303132</t>
  </si>
  <si>
    <t>AP231024008628</t>
  </si>
  <si>
    <t>D2303220</t>
  </si>
  <si>
    <t>AP231031008761</t>
  </si>
  <si>
    <t>D2303221</t>
  </si>
  <si>
    <t>AP231031008762</t>
  </si>
  <si>
    <t>AP231031008835</t>
  </si>
  <si>
    <t>D2303255</t>
  </si>
  <si>
    <t>AP231031008963</t>
  </si>
  <si>
    <t>D2303256</t>
  </si>
  <si>
    <t>AP231031008964</t>
  </si>
  <si>
    <t>D2303212</t>
  </si>
  <si>
    <t>AP231031008753</t>
  </si>
  <si>
    <t>D2303299</t>
  </si>
  <si>
    <t>AP231031009098</t>
  </si>
  <si>
    <t>D2303418</t>
  </si>
  <si>
    <t>AP231031009271</t>
  </si>
  <si>
    <t>D2303403</t>
  </si>
  <si>
    <t>AP231031009253</t>
  </si>
  <si>
    <t>AP231003007724</t>
  </si>
  <si>
    <t>D2303314</t>
  </si>
  <si>
    <t>AP231031009124</t>
  </si>
  <si>
    <t>D2303316</t>
  </si>
  <si>
    <t>AP231031009126</t>
  </si>
  <si>
    <t>D2303318</t>
  </si>
  <si>
    <t>AP231031009128</t>
  </si>
  <si>
    <t>D2303329</t>
  </si>
  <si>
    <t>AP231031009139</t>
  </si>
  <si>
    <t>D2303331</t>
  </si>
  <si>
    <t>AP231031009141</t>
  </si>
  <si>
    <t>D2303333</t>
  </si>
  <si>
    <t>AP231031009143</t>
  </si>
  <si>
    <t>D2303392</t>
  </si>
  <si>
    <t>AP231031009233</t>
  </si>
  <si>
    <t>D2303395</t>
  </si>
  <si>
    <t>AP231031009236</t>
  </si>
  <si>
    <t>D2303328</t>
  </si>
  <si>
    <t>AP231114009138</t>
  </si>
  <si>
    <t>D2303383</t>
  </si>
  <si>
    <t>AP231031009223</t>
  </si>
  <si>
    <t>AP231006007937</t>
  </si>
  <si>
    <t>D2303368</t>
  </si>
  <si>
    <t>AP231031009209</t>
  </si>
  <si>
    <t>D2303143</t>
  </si>
  <si>
    <t>AP231025008642</t>
  </si>
  <si>
    <t>AP231031008863</t>
  </si>
  <si>
    <t>D2302998</t>
  </si>
  <si>
    <t>AP231012008263</t>
  </si>
  <si>
    <t>D2303407</t>
  </si>
  <si>
    <t>AP231031009269</t>
  </si>
  <si>
    <t>AP231020008540</t>
  </si>
  <si>
    <t>D2303241</t>
  </si>
  <si>
    <t>AP231031008950</t>
  </si>
  <si>
    <t>Total L10124</t>
  </si>
  <si>
    <t>Total L30112</t>
  </si>
  <si>
    <t>Total L30242</t>
  </si>
  <si>
    <t>Total L30378</t>
  </si>
  <si>
    <t>Total L30488</t>
  </si>
  <si>
    <t>Total L50066</t>
  </si>
  <si>
    <t>Total L50140</t>
  </si>
  <si>
    <t>Total L50219</t>
  </si>
  <si>
    <t>Total L50406</t>
  </si>
  <si>
    <t>Total L50499</t>
  </si>
  <si>
    <t>Total L50643</t>
  </si>
  <si>
    <t>Total L50707</t>
  </si>
  <si>
    <t>Total L50725</t>
  </si>
  <si>
    <t>Total L50750</t>
  </si>
  <si>
    <t>Total L50876</t>
  </si>
  <si>
    <t>Total L50976</t>
  </si>
  <si>
    <t>Total L60135</t>
  </si>
  <si>
    <t>Total L60527</t>
  </si>
  <si>
    <t>Total L60590</t>
  </si>
  <si>
    <t>Total L60593</t>
  </si>
  <si>
    <t>Total L60597</t>
  </si>
  <si>
    <t>Total L60598</t>
  </si>
  <si>
    <t>Total L60599</t>
  </si>
  <si>
    <t>Total L60958</t>
  </si>
  <si>
    <t>AP231128009943</t>
  </si>
  <si>
    <t>AP231130010533</t>
  </si>
  <si>
    <t>AP231130010612</t>
  </si>
  <si>
    <t>D2303586</t>
  </si>
  <si>
    <t>AP231130010076</t>
  </si>
  <si>
    <t>AP231114009164</t>
  </si>
  <si>
    <t>L10230</t>
  </si>
  <si>
    <t>L10231</t>
  </si>
  <si>
    <t>L10232</t>
  </si>
  <si>
    <t>AP231106009063</t>
  </si>
  <si>
    <t>D2303440</t>
  </si>
  <si>
    <t>AP231122009532</t>
  </si>
  <si>
    <t>D2303441</t>
  </si>
  <si>
    <t>AP231122009533</t>
  </si>
  <si>
    <t>D2303455</t>
  </si>
  <si>
    <t>AP231122009555</t>
  </si>
  <si>
    <t>AP231128010007</t>
  </si>
  <si>
    <t>D2303588</t>
  </si>
  <si>
    <t>AP231130010081</t>
  </si>
  <si>
    <t>D2303589</t>
  </si>
  <si>
    <t>AP231130010082</t>
  </si>
  <si>
    <t>AP231130010606</t>
  </si>
  <si>
    <t>L20086</t>
  </si>
  <si>
    <t>AP231120009485</t>
  </si>
  <si>
    <t>D2303448</t>
  </si>
  <si>
    <t>AP231122009540</t>
  </si>
  <si>
    <t>L30494</t>
  </si>
  <si>
    <t>L30495</t>
  </si>
  <si>
    <t>AP231117009396</t>
  </si>
  <si>
    <t>AP231116009321</t>
  </si>
  <si>
    <t>D2303691</t>
  </si>
  <si>
    <t>AP231130010403</t>
  </si>
  <si>
    <t>D2303625</t>
  </si>
  <si>
    <t>AP231130010184</t>
  </si>
  <si>
    <t>AP231130010516</t>
  </si>
  <si>
    <t>AP231130010543</t>
  </si>
  <si>
    <t>D2303659</t>
  </si>
  <si>
    <t>AP231130010273</t>
  </si>
  <si>
    <t>D2303597</t>
  </si>
  <si>
    <t>AP231130010118</t>
  </si>
  <si>
    <t>D2303603</t>
  </si>
  <si>
    <t>AP231130010124</t>
  </si>
  <si>
    <t>D2303614</t>
  </si>
  <si>
    <t>AP231130010135</t>
  </si>
  <si>
    <t>D2303628</t>
  </si>
  <si>
    <t>AP231130010187</t>
  </si>
  <si>
    <t>D2303643</t>
  </si>
  <si>
    <t>AP231130010220</t>
  </si>
  <si>
    <t>D2303649</t>
  </si>
  <si>
    <t>AP231130010233</t>
  </si>
  <si>
    <t>D2303685</t>
  </si>
  <si>
    <t>AP231130010401</t>
  </si>
  <si>
    <t>D2303695</t>
  </si>
  <si>
    <t>AP231130010407</t>
  </si>
  <si>
    <t>D2303702</t>
  </si>
  <si>
    <t>AP231130010414</t>
  </si>
  <si>
    <t>D2303710</t>
  </si>
  <si>
    <t>AP231130010423</t>
  </si>
  <si>
    <t>D2303715</t>
  </si>
  <si>
    <t>AP231130010428</t>
  </si>
  <si>
    <t>D2303733</t>
  </si>
  <si>
    <t>AP231130010444</t>
  </si>
  <si>
    <t>D2303742</t>
  </si>
  <si>
    <t>AP231130010453</t>
  </si>
  <si>
    <t>D2303749</t>
  </si>
  <si>
    <t>AP231130010460</t>
  </si>
  <si>
    <t>D2303754</t>
  </si>
  <si>
    <t>AP231130010465</t>
  </si>
  <si>
    <t>D2303755</t>
  </si>
  <si>
    <t>AP231130010466</t>
  </si>
  <si>
    <t>D2303756</t>
  </si>
  <si>
    <t>AP231130010467</t>
  </si>
  <si>
    <t>D2303799</t>
  </si>
  <si>
    <t>AP231130010548</t>
  </si>
  <si>
    <t>D2303801</t>
  </si>
  <si>
    <t>AP231130010551</t>
  </si>
  <si>
    <t>D2303804</t>
  </si>
  <si>
    <t>AP231130010554</t>
  </si>
  <si>
    <t>D2303806</t>
  </si>
  <si>
    <t>AP231130010556</t>
  </si>
  <si>
    <t>D2303808</t>
  </si>
  <si>
    <t>AP231130010558</t>
  </si>
  <si>
    <t>D2303810</t>
  </si>
  <si>
    <t>AP231130010560</t>
  </si>
  <si>
    <t>D2303812</t>
  </si>
  <si>
    <t>AP231130010562</t>
  </si>
  <si>
    <t>D2303815</t>
  </si>
  <si>
    <t>AP231130010565</t>
  </si>
  <si>
    <t>D2303817</t>
  </si>
  <si>
    <t>AP231130010567</t>
  </si>
  <si>
    <t>D2303819</t>
  </si>
  <si>
    <t>AP231130010569</t>
  </si>
  <si>
    <t>D2303821</t>
  </si>
  <si>
    <t>AP231130010571</t>
  </si>
  <si>
    <t>D2303823</t>
  </si>
  <si>
    <t>AP231130010573</t>
  </si>
  <si>
    <t>D2303825</t>
  </si>
  <si>
    <t>AP231130010575</t>
  </si>
  <si>
    <t>D2303826</t>
  </si>
  <si>
    <t>AP231130010576</t>
  </si>
  <si>
    <t>AP231129010021</t>
  </si>
  <si>
    <t>AP231130010064</t>
  </si>
  <si>
    <t>AP231130010080</t>
  </si>
  <si>
    <t>D2303604</t>
  </si>
  <si>
    <t>AP231130010125</t>
  </si>
  <si>
    <t>D2303605</t>
  </si>
  <si>
    <t>AP231130010126</t>
  </si>
  <si>
    <t>D2303758</t>
  </si>
  <si>
    <t>AP231130010469</t>
  </si>
  <si>
    <t>L50896</t>
  </si>
  <si>
    <t>D2303662</t>
  </si>
  <si>
    <t>AP231130010286</t>
  </si>
  <si>
    <t>L50898</t>
  </si>
  <si>
    <t>D2303460</t>
  </si>
  <si>
    <t>AP231122009567</t>
  </si>
  <si>
    <t>AP231106008990</t>
  </si>
  <si>
    <t>D2303675</t>
  </si>
  <si>
    <t>AP231130010384</t>
  </si>
  <si>
    <t>D2303476</t>
  </si>
  <si>
    <t>AP231122009597</t>
  </si>
  <si>
    <t>AP231130010608</t>
  </si>
  <si>
    <t>AP231130010544</t>
  </si>
  <si>
    <t>SPE</t>
  </si>
  <si>
    <t>STE JOUINI MET</t>
  </si>
  <si>
    <t>RHON ELECTRIC</t>
  </si>
  <si>
    <t>TOPDIS</t>
  </si>
  <si>
    <t>NGI TUNISIE</t>
  </si>
  <si>
    <t>GENERAL INDUST</t>
  </si>
  <si>
    <t>Total E10045</t>
  </si>
  <si>
    <t>Total E10052</t>
  </si>
  <si>
    <t>Total E80047</t>
  </si>
  <si>
    <t>Total L10220</t>
  </si>
  <si>
    <t>Total L20086</t>
  </si>
  <si>
    <t>Total L30495</t>
  </si>
  <si>
    <t>Total L50896</t>
  </si>
  <si>
    <t>Total L50898</t>
  </si>
  <si>
    <t>Total L50905</t>
  </si>
  <si>
    <t>Total L50912</t>
  </si>
  <si>
    <t>Total L50913</t>
  </si>
  <si>
    <t>Total L50944</t>
  </si>
  <si>
    <t>Total L50988</t>
  </si>
  <si>
    <t>Total L60206</t>
  </si>
  <si>
    <t>Total L60568</t>
  </si>
  <si>
    <t>Total L80174</t>
  </si>
  <si>
    <t>A0001911</t>
  </si>
  <si>
    <t>F1800219</t>
  </si>
  <si>
    <t>AP090624001135</t>
  </si>
  <si>
    <t>L50006</t>
  </si>
  <si>
    <t>ATL</t>
  </si>
  <si>
    <t>L50501</t>
  </si>
  <si>
    <t>L50507</t>
  </si>
  <si>
    <t>L50881</t>
  </si>
  <si>
    <t>L50893</t>
  </si>
  <si>
    <t>CAPA CONSULT</t>
  </si>
  <si>
    <t>L50894</t>
  </si>
  <si>
    <t>D2304056</t>
  </si>
  <si>
    <t>AP231228011248</t>
  </si>
  <si>
    <t>D2304098</t>
  </si>
  <si>
    <t>AP231231000072</t>
  </si>
  <si>
    <t>D2304023</t>
  </si>
  <si>
    <t>AP231227011049</t>
  </si>
  <si>
    <t>D2304024</t>
  </si>
  <si>
    <t>AP231227011050</t>
  </si>
  <si>
    <t>D2304096</t>
  </si>
  <si>
    <t>AP231231000067</t>
  </si>
  <si>
    <t>D2304071</t>
  </si>
  <si>
    <t>AP231231000002</t>
  </si>
  <si>
    <t>AP231205010224</t>
  </si>
  <si>
    <t>AP231213010592</t>
  </si>
  <si>
    <t>D2303844</t>
  </si>
  <si>
    <t>AP231214010675</t>
  </si>
  <si>
    <t>D2303846</t>
  </si>
  <si>
    <t>AP231214010677</t>
  </si>
  <si>
    <t>D2303873</t>
  </si>
  <si>
    <t>AP231215010713</t>
  </si>
  <si>
    <t>D2303922</t>
  </si>
  <si>
    <t>AP231221010790</t>
  </si>
  <si>
    <t>D2303923</t>
  </si>
  <si>
    <t>AP231221010795</t>
  </si>
  <si>
    <t>AP231221010801</t>
  </si>
  <si>
    <t>AP231221010805</t>
  </si>
  <si>
    <t>AP231221010807</t>
  </si>
  <si>
    <t>D2303976</t>
  </si>
  <si>
    <t>AP231222010892</t>
  </si>
  <si>
    <t>D2303977</t>
  </si>
  <si>
    <t>AP231222010893</t>
  </si>
  <si>
    <t>AP231227010978</t>
  </si>
  <si>
    <t>AP231227010992</t>
  </si>
  <si>
    <t>AP231227010994</t>
  </si>
  <si>
    <t>AP231227011125</t>
  </si>
  <si>
    <t>D2304110</t>
  </si>
  <si>
    <t>AP231231000082</t>
  </si>
  <si>
    <t>D2304111</t>
  </si>
  <si>
    <t>AP231231000083</t>
  </si>
  <si>
    <t>D2304259</t>
  </si>
  <si>
    <t>AP231231000372</t>
  </si>
  <si>
    <t>D2304255</t>
  </si>
  <si>
    <t>AP231231000368</t>
  </si>
  <si>
    <t>AP231221010803</t>
  </si>
  <si>
    <t>AP231228011182</t>
  </si>
  <si>
    <t>AP231222010878</t>
  </si>
  <si>
    <t>D2304197</t>
  </si>
  <si>
    <t>AP231231000283</t>
  </si>
  <si>
    <t>AP231228011225</t>
  </si>
  <si>
    <t>D2304167</t>
  </si>
  <si>
    <t>AP231231000228</t>
  </si>
  <si>
    <t>D2304228</t>
  </si>
  <si>
    <t>AP231231000313</t>
  </si>
  <si>
    <t>D2303836</t>
  </si>
  <si>
    <t>AP231201010668</t>
  </si>
  <si>
    <t>AP231228011218</t>
  </si>
  <si>
    <t>AP231228011242</t>
  </si>
  <si>
    <t>D2304154</t>
  </si>
  <si>
    <t>AP231231000194</t>
  </si>
  <si>
    <t>D2303753</t>
  </si>
  <si>
    <t>AP231201010464</t>
  </si>
  <si>
    <t>D2303684</t>
  </si>
  <si>
    <t>AP231211010400</t>
  </si>
  <si>
    <t>AP231221010758</t>
  </si>
  <si>
    <t>AP231221010760</t>
  </si>
  <si>
    <t>AP231227010984</t>
  </si>
  <si>
    <t>AP231231000561</t>
  </si>
  <si>
    <t>D2304041</t>
  </si>
  <si>
    <t>AP231228011199</t>
  </si>
  <si>
    <t>AP231228011246</t>
  </si>
  <si>
    <t>AP231227011022</t>
  </si>
  <si>
    <t>AP231208010367</t>
  </si>
  <si>
    <t>AP231227010956</t>
  </si>
  <si>
    <t>AP231227010958</t>
  </si>
  <si>
    <t>AP231222010896</t>
  </si>
  <si>
    <t>D2303946</t>
  </si>
  <si>
    <t>AP231222010834</t>
  </si>
  <si>
    <t>D2304146</t>
  </si>
  <si>
    <t>AP231231000186</t>
  </si>
  <si>
    <t>D2303927</t>
  </si>
  <si>
    <t>AP231221010815</t>
  </si>
  <si>
    <t>Total E10017</t>
  </si>
  <si>
    <t>Total E10031</t>
  </si>
  <si>
    <t>Total L10232</t>
  </si>
  <si>
    <t>Total L10231</t>
  </si>
  <si>
    <t>Total L30241</t>
  </si>
  <si>
    <t>Total L30360</t>
  </si>
  <si>
    <t>Total L30483</t>
  </si>
  <si>
    <t>Total L50006</t>
  </si>
  <si>
    <t>Total L50851</t>
  </si>
  <si>
    <t>Total L50893</t>
  </si>
  <si>
    <t>Total L50919</t>
  </si>
  <si>
    <t>Total L50934</t>
  </si>
  <si>
    <t>Total L50943</t>
  </si>
  <si>
    <t>L60558</t>
  </si>
  <si>
    <t>Total L60558</t>
  </si>
  <si>
    <t xml:space="preserve">contrats location bouteille </t>
  </si>
  <si>
    <t>10588</t>
  </si>
  <si>
    <t>10412</t>
  </si>
  <si>
    <t>10119</t>
  </si>
  <si>
    <t>9286</t>
  </si>
  <si>
    <t>10415</t>
  </si>
  <si>
    <t>10273</t>
  </si>
  <si>
    <t>10040</t>
  </si>
  <si>
    <t>9875</t>
  </si>
  <si>
    <t>9874</t>
  </si>
  <si>
    <t>9862</t>
  </si>
  <si>
    <t>9672</t>
  </si>
  <si>
    <t>9771</t>
  </si>
  <si>
    <t>9770</t>
  </si>
  <si>
    <t>9495</t>
  </si>
  <si>
    <t>9288</t>
  </si>
  <si>
    <t>9494</t>
  </si>
  <si>
    <t>9493</t>
  </si>
  <si>
    <t>9285</t>
  </si>
  <si>
    <t>10118</t>
  </si>
  <si>
    <t>STE DE FONDE</t>
  </si>
  <si>
    <t>BORREGAARD I</t>
  </si>
  <si>
    <t>EVONIK CARBO</t>
  </si>
  <si>
    <t>SOCIETE EL A</t>
  </si>
  <si>
    <t>Goonvean Fib</t>
  </si>
  <si>
    <t>AGIC Industr</t>
  </si>
  <si>
    <t>MB Papeoles</t>
  </si>
  <si>
    <t>JAYACHANDRAN</t>
  </si>
  <si>
    <t>MANIKA MOULD</t>
  </si>
  <si>
    <t>SASHA'S INTE</t>
  </si>
  <si>
    <t>MET ALLIANCE</t>
  </si>
  <si>
    <t>MECONDOR S.p</t>
  </si>
  <si>
    <t>NIZI INTERNA</t>
  </si>
  <si>
    <t>MICROPOROUS</t>
  </si>
  <si>
    <t>SORFIN YOSHI</t>
  </si>
  <si>
    <t>QUANZHOU YUC</t>
  </si>
  <si>
    <t>S.I.A INDUST</t>
  </si>
  <si>
    <t>MONBAT BATTE</t>
  </si>
  <si>
    <t>SARL GNR IND</t>
  </si>
  <si>
    <t>METALSA STAN</t>
  </si>
  <si>
    <t>DIXON PREMIU</t>
  </si>
  <si>
    <t>POWERCONN SA</t>
  </si>
  <si>
    <t>TPI OTOMOTIV</t>
  </si>
  <si>
    <t>ELINOIL HELL</t>
  </si>
  <si>
    <t>MED ENERGY B</t>
  </si>
  <si>
    <t>WIZWAY SHIPP</t>
  </si>
  <si>
    <t>CHIMBAULT PE</t>
  </si>
  <si>
    <t>Nour Akkumul</t>
  </si>
  <si>
    <t>DELLA TOFFOL</t>
  </si>
  <si>
    <t>MAXIMAL(ZHEJ</t>
  </si>
  <si>
    <t>JIANGSU SOHO</t>
  </si>
  <si>
    <t>UNIONSUM INT</t>
  </si>
  <si>
    <t>THE GRAB SPE</t>
  </si>
  <si>
    <t>IXO ELECTRON</t>
  </si>
  <si>
    <t>Suzhou Rehea</t>
  </si>
  <si>
    <t>Jiangsu Dong</t>
  </si>
  <si>
    <t>WUXI HUANFA</t>
  </si>
  <si>
    <t>HADI Offerma</t>
  </si>
  <si>
    <t>NANJING YAT</t>
  </si>
  <si>
    <t>SONZOGNI CAM</t>
  </si>
  <si>
    <t>FRIMAX BATTE</t>
  </si>
  <si>
    <t>STARTER AD B</t>
  </si>
  <si>
    <t>Zibo Xinxu P</t>
  </si>
  <si>
    <t>AUTOMATOR Ma</t>
  </si>
  <si>
    <t>FORNISSEURS</t>
  </si>
  <si>
    <t>INTER RECHAN</t>
  </si>
  <si>
    <t>FOURNISSEURS</t>
  </si>
  <si>
    <t>4 MK/L'AUTOC</t>
  </si>
  <si>
    <t>STE PLASTIFI</t>
  </si>
  <si>
    <t>UNIVERSAL TU</t>
  </si>
  <si>
    <t>HEDI OULED S</t>
  </si>
  <si>
    <t>INTERNATIONA</t>
  </si>
  <si>
    <t>FTAM DIDACTI</t>
  </si>
  <si>
    <t>GENERALE CHI</t>
  </si>
  <si>
    <t>ATLAS peintu</t>
  </si>
  <si>
    <t>FONDERIE EL</t>
  </si>
  <si>
    <t>IMPRIMERIE L</t>
  </si>
  <si>
    <t>FEDDAOUI AHM</t>
  </si>
  <si>
    <t>L10150</t>
  </si>
  <si>
    <t>Adel ben oth</t>
  </si>
  <si>
    <t>general chim</t>
  </si>
  <si>
    <t>SCHNEIDER EL</t>
  </si>
  <si>
    <t>ok polystyrè</t>
  </si>
  <si>
    <t>GROUPE GENER</t>
  </si>
  <si>
    <t>STE ADAM BOI</t>
  </si>
  <si>
    <t>GAN DISTRIBU</t>
  </si>
  <si>
    <t>Global Forme</t>
  </si>
  <si>
    <t>SOCIETE EL K</t>
  </si>
  <si>
    <t>GHEDIFI ABDE</t>
  </si>
  <si>
    <t>SOCIETE SFAX</t>
  </si>
  <si>
    <t>LE MONTAGE T</t>
  </si>
  <si>
    <t>STE TRIPLEX</t>
  </si>
  <si>
    <t>STE UNIVERSA</t>
  </si>
  <si>
    <t>STE NOVA DES</t>
  </si>
  <si>
    <t>STE MAM PACK</t>
  </si>
  <si>
    <t>TUNISTAR BAT</t>
  </si>
  <si>
    <t>SOCIETE LINA</t>
  </si>
  <si>
    <t>STE MHC META</t>
  </si>
  <si>
    <t>STE STTM PLU</t>
  </si>
  <si>
    <t>FATHI TRABEL</t>
  </si>
  <si>
    <t>Ste Ben Achm</t>
  </si>
  <si>
    <t>STE OMEGACHE</t>
  </si>
  <si>
    <t>SIIP (sociét</t>
  </si>
  <si>
    <t>STE TUNISIE</t>
  </si>
  <si>
    <t>TUNISIE ARRI</t>
  </si>
  <si>
    <t>SMART SOLUTI</t>
  </si>
  <si>
    <t>STE HOPEAX F</t>
  </si>
  <si>
    <t>STE CHM TRAD</t>
  </si>
  <si>
    <t>STE ALIOS DE</t>
  </si>
  <si>
    <t>STE MNASRIA</t>
  </si>
  <si>
    <t>STE LC METAL</t>
  </si>
  <si>
    <t>STE JAAFAR M</t>
  </si>
  <si>
    <t>STE JOUINI M</t>
  </si>
  <si>
    <t>PHARMACIE CE</t>
  </si>
  <si>
    <t>AIR LIQUIDE</t>
  </si>
  <si>
    <t>Pharmacie Be</t>
  </si>
  <si>
    <t>GENERAL INCE</t>
  </si>
  <si>
    <t>AFRICA INDUS</t>
  </si>
  <si>
    <t>GENERAL DIST</t>
  </si>
  <si>
    <t>MAGHREB REVE</t>
  </si>
  <si>
    <t>GARCI BEL HA</t>
  </si>
  <si>
    <t>TAHAR BEN ZA</t>
  </si>
  <si>
    <t>STE EL KHADR</t>
  </si>
  <si>
    <t>Sté HW Confe</t>
  </si>
  <si>
    <t>RHON ELECTRI</t>
  </si>
  <si>
    <t>LA BATTE.IND</t>
  </si>
  <si>
    <t>TUDOR TUNISI</t>
  </si>
  <si>
    <t>************</t>
  </si>
  <si>
    <t>TOTAL TUNISI</t>
  </si>
  <si>
    <t>CITERNES PLA</t>
  </si>
  <si>
    <t>MAISON DE L'</t>
  </si>
  <si>
    <t>COMPTOIR DE</t>
  </si>
  <si>
    <t>LA MAISON DE</t>
  </si>
  <si>
    <t>PHARMACIE CH</t>
  </si>
  <si>
    <t>Afrique trav</t>
  </si>
  <si>
    <t>ASTER INFORM</t>
  </si>
  <si>
    <t>MAGHREB TECH</t>
  </si>
  <si>
    <t>TOP SHOES CO</t>
  </si>
  <si>
    <t>INFO BUREAUT</t>
  </si>
  <si>
    <t>Infirmerie E</t>
  </si>
  <si>
    <t>STE MAGHREB</t>
  </si>
  <si>
    <t>Meublacier i</t>
  </si>
  <si>
    <t>ESC - Ent SC</t>
  </si>
  <si>
    <t>TAHER HAMMAM</t>
  </si>
  <si>
    <t>ENTREPRISE B</t>
  </si>
  <si>
    <t>MABROUK BEN</t>
  </si>
  <si>
    <t>BOUHLASSA FR</t>
  </si>
  <si>
    <t>GENERALE DIS</t>
  </si>
  <si>
    <t>RACHED BOUAT</t>
  </si>
  <si>
    <t>ETS NABIL PU</t>
  </si>
  <si>
    <t>Sahbi aouich</t>
  </si>
  <si>
    <t>STE MOKHTAR</t>
  </si>
  <si>
    <t>STE BEN M'BA</t>
  </si>
  <si>
    <t>IDEAL D'EQUI</t>
  </si>
  <si>
    <t>TAMOIL-TUNIS</t>
  </si>
  <si>
    <t>PROMO-BIOTEC</t>
  </si>
  <si>
    <t>STAFIM -PEUG</t>
  </si>
  <si>
    <t>GAMMA INFORM</t>
  </si>
  <si>
    <t>PRECISOIN EL</t>
  </si>
  <si>
    <t>Toukèbri Hou</t>
  </si>
  <si>
    <t>AFROCHIM SAR</t>
  </si>
  <si>
    <t>HOUSE PRINT</t>
  </si>
  <si>
    <t>LYS IMPRESSI</t>
  </si>
  <si>
    <t>BALANCE DU C</t>
  </si>
  <si>
    <t>BIOLINE SERV</t>
  </si>
  <si>
    <t>HEDI BEN MBA</t>
  </si>
  <si>
    <t>STIMM LA BAL</t>
  </si>
  <si>
    <t>SERVICE RAPI</t>
  </si>
  <si>
    <t>AHMED BEN MB</t>
  </si>
  <si>
    <t>AZIZI ABDALL</t>
  </si>
  <si>
    <t>DALILA HDHIL</t>
  </si>
  <si>
    <t>RAOUF BEN HA</t>
  </si>
  <si>
    <t>BEN YOUNES Y</t>
  </si>
  <si>
    <t>LA BATTERIE</t>
  </si>
  <si>
    <t>SALAH BEN HA</t>
  </si>
  <si>
    <t>GLOBAL PRO O</t>
  </si>
  <si>
    <t>association</t>
  </si>
  <si>
    <t>NIZAR MAAOUI</t>
  </si>
  <si>
    <t>BOUDAYA AZOU</t>
  </si>
  <si>
    <t>HIGH TECH LE</t>
  </si>
  <si>
    <t>LAB EQUIPEME</t>
  </si>
  <si>
    <t>STE DELTA PR</t>
  </si>
  <si>
    <t>Sté Tunisie</t>
  </si>
  <si>
    <t>hedi ben mba</t>
  </si>
  <si>
    <t>societe mais</t>
  </si>
  <si>
    <t>ESPACE CADEA</t>
  </si>
  <si>
    <t>ISSAM BEN MB</t>
  </si>
  <si>
    <t>SOTUFAB PLAS</t>
  </si>
  <si>
    <t>STE ESPACE S</t>
  </si>
  <si>
    <t>ALPHA TRADIN</t>
  </si>
  <si>
    <t>STE BIZERTA</t>
  </si>
  <si>
    <t>STE EL WAHRA</t>
  </si>
  <si>
    <t>LE RIDEAU ME</t>
  </si>
  <si>
    <t>ETS SIALA FR</t>
  </si>
  <si>
    <t>FAOUZI CHAHL</t>
  </si>
  <si>
    <t>MOHAMED ALI</t>
  </si>
  <si>
    <t>Matériel ind</t>
  </si>
  <si>
    <t>BEJAOUI META</t>
  </si>
  <si>
    <t>Société Maga</t>
  </si>
  <si>
    <t>ULYSSE HYPER</t>
  </si>
  <si>
    <t>GLOBAL Desig</t>
  </si>
  <si>
    <t>KORTINA Dist</t>
  </si>
  <si>
    <t>MYTEK INFORM</t>
  </si>
  <si>
    <t>MPE INDUSTRI</t>
  </si>
  <si>
    <t>FOUED  BEN S</t>
  </si>
  <si>
    <t>STE L'INNOVA</t>
  </si>
  <si>
    <t>STE ABRAWARA</t>
  </si>
  <si>
    <t>THAMER CREAT</t>
  </si>
  <si>
    <t>COMPTOIR ZAG</t>
  </si>
  <si>
    <t>ALPHA ETIQUE</t>
  </si>
  <si>
    <t>ST TOTAL SAL</t>
  </si>
  <si>
    <t>STE RAYHANA</t>
  </si>
  <si>
    <t>SOCIETE THE</t>
  </si>
  <si>
    <t>PROMOSCIENCE</t>
  </si>
  <si>
    <t>LA SELECTION</t>
  </si>
  <si>
    <t>AIRPORT VIS</t>
  </si>
  <si>
    <t>RESTO CITE T</t>
  </si>
  <si>
    <t>RETAURANT LE</t>
  </si>
  <si>
    <t>STE MAYAR RE</t>
  </si>
  <si>
    <t>AQUA SERVICE</t>
  </si>
  <si>
    <t>GRENOBLE SER</t>
  </si>
  <si>
    <t>ALI BEN MUST</t>
  </si>
  <si>
    <t>MAERSK TUNIS</t>
  </si>
  <si>
    <t>CABINET A.FR</t>
  </si>
  <si>
    <t>ROMULUS VOYA</t>
  </si>
  <si>
    <t>TUNISIE TELE</t>
  </si>
  <si>
    <t>DISCOVRY INF</t>
  </si>
  <si>
    <t>TUNIS° SHIPP</t>
  </si>
  <si>
    <t>OMMP (Office</t>
  </si>
  <si>
    <t>DRIDI TRANSP</t>
  </si>
  <si>
    <t>ASS MAGHREBI</t>
  </si>
  <si>
    <t>KAMAR (AGENC</t>
  </si>
  <si>
    <t>HOTEL EZZAHR</t>
  </si>
  <si>
    <t>COGERH  SELE</t>
  </si>
  <si>
    <t>IOT LINE TUN</t>
  </si>
  <si>
    <t>NORD INDUSTR</t>
  </si>
  <si>
    <t>CABINET MOHA</t>
  </si>
  <si>
    <t>Rectificatio</t>
  </si>
  <si>
    <t>AFRIQUE ETUD</t>
  </si>
  <si>
    <t>STE KADHI FR</t>
  </si>
  <si>
    <t>AGENCE MARIT</t>
  </si>
  <si>
    <t>SEAWAVE NAVI</t>
  </si>
  <si>
    <t>TUNISIE AUTO</t>
  </si>
  <si>
    <t>IMPRIMERIE O</t>
  </si>
  <si>
    <t>CARTHAGE TOU</t>
  </si>
  <si>
    <t>Presses médi</t>
  </si>
  <si>
    <t>CABINETDECOO</t>
  </si>
  <si>
    <t>TRADEX INTER</t>
  </si>
  <si>
    <t>TUNISIA INTE</t>
  </si>
  <si>
    <t>GREEN TUNISI</t>
  </si>
  <si>
    <t>TUNISIAN TRA</t>
  </si>
  <si>
    <t>CMA CGM Tuni</t>
  </si>
  <si>
    <t>Maître  Nabi</t>
  </si>
  <si>
    <t>WORL MARITIM</t>
  </si>
  <si>
    <t>ABDESSATAR J</t>
  </si>
  <si>
    <t>SINDBAD GROU</t>
  </si>
  <si>
    <t>CLUB SPORTIF</t>
  </si>
  <si>
    <t>MED EXPRESS</t>
  </si>
  <si>
    <t>Romulus Voya</t>
  </si>
  <si>
    <t>MEDDIS DISTR</t>
  </si>
  <si>
    <t>R.FINANCE ME</t>
  </si>
  <si>
    <t>TARROS TUNIS</t>
  </si>
  <si>
    <t>INTERACTIVE</t>
  </si>
  <si>
    <t>Trans Glory</t>
  </si>
  <si>
    <t>NOUR BOUYEDD</t>
  </si>
  <si>
    <t>OCEAN SHIPPI</t>
  </si>
  <si>
    <t>H.B.H.Généra</t>
  </si>
  <si>
    <t>SOCIETE MED</t>
  </si>
  <si>
    <t>Driss Zormat</t>
  </si>
  <si>
    <t>FLUIDES CONC</t>
  </si>
  <si>
    <t>Mohamed Lazh</t>
  </si>
  <si>
    <t>TLIBA RACHID</t>
  </si>
  <si>
    <t>STE MAHDI TR</t>
  </si>
  <si>
    <t>OMAR TAKROUN</t>
  </si>
  <si>
    <t>LABORATOIRE</t>
  </si>
  <si>
    <t>RECEVEUR DE</t>
  </si>
  <si>
    <t>CHAMBRE DE C</t>
  </si>
  <si>
    <t>R. DE L'ENRE</t>
  </si>
  <si>
    <t>MINISTERE DE</t>
  </si>
  <si>
    <t>FETHI BEN LA</t>
  </si>
  <si>
    <t>MONGI BEN HS</t>
  </si>
  <si>
    <t>FESTIVAL DE</t>
  </si>
  <si>
    <t>STE EL IHIA</t>
  </si>
  <si>
    <t>SOFIENE GUER</t>
  </si>
  <si>
    <t>PLUXEE TUNIS</t>
  </si>
  <si>
    <t>COMMISSION D</t>
  </si>
  <si>
    <t>Grant Thornt</t>
  </si>
  <si>
    <t>STE BDIOUI D</t>
  </si>
  <si>
    <t>GLOBAL CONTA</t>
  </si>
  <si>
    <t>BEN HASSINE</t>
  </si>
  <si>
    <t>CHAMBRE TUNI</t>
  </si>
  <si>
    <t>BRAHIM ABACH</t>
  </si>
  <si>
    <t>Sahli Khaira</t>
  </si>
  <si>
    <t>GROUPMENT ME</t>
  </si>
  <si>
    <t>FATHI MASSMO</t>
  </si>
  <si>
    <t>STE AROUSSI</t>
  </si>
  <si>
    <t>KEBAIRI ABDE</t>
  </si>
  <si>
    <t>GHAZWENI  NA</t>
  </si>
  <si>
    <t>TRANS SERVIC</t>
  </si>
  <si>
    <t>ECTI - GROUP</t>
  </si>
  <si>
    <t>STE HAMZA TR</t>
  </si>
  <si>
    <t>ATELIER EL A</t>
  </si>
  <si>
    <t>M&amp;M(MILTZER</t>
  </si>
  <si>
    <t>SOCIETE BEN</t>
  </si>
  <si>
    <t>LOUKIL VEHIC</t>
  </si>
  <si>
    <t>OUESLATI MUS</t>
  </si>
  <si>
    <t>STE MENUTENT</t>
  </si>
  <si>
    <t>GOLDEN SHIPP</t>
  </si>
  <si>
    <t>SMS ELECTRON</t>
  </si>
  <si>
    <t>NEDRA SERVIC</t>
  </si>
  <si>
    <t>NEJIB BECHIK</t>
  </si>
  <si>
    <t>IP SYSTEMES</t>
  </si>
  <si>
    <t>SOCIETE MAKO</t>
  </si>
  <si>
    <t>ETS MRAIHI M</t>
  </si>
  <si>
    <t>LA PROTECTIO</t>
  </si>
  <si>
    <t>RECTIFICATIO</t>
  </si>
  <si>
    <t>EXCEL CONTRO</t>
  </si>
  <si>
    <t>HANNECARD TU</t>
  </si>
  <si>
    <t>ABDELKADER B</t>
  </si>
  <si>
    <t>INTER CONTRO</t>
  </si>
  <si>
    <t>ABDESLLEM BE</t>
  </si>
  <si>
    <t>MOHAMED CHED</t>
  </si>
  <si>
    <t>ABDERRAHMEN</t>
  </si>
  <si>
    <t>CT METROLOGI</t>
  </si>
  <si>
    <t>REBOBINAGE S</t>
  </si>
  <si>
    <t>SOTULAME Plu</t>
  </si>
  <si>
    <t>ALL SEAS SHI</t>
  </si>
  <si>
    <t>ABDALLAH NOU</t>
  </si>
  <si>
    <t>STE SAFA DE</t>
  </si>
  <si>
    <t>S-SELLINI TR</t>
  </si>
  <si>
    <t>SPLENDID TOU</t>
  </si>
  <si>
    <t>GENERAL SCE</t>
  </si>
  <si>
    <t>KHEMAIS JMIL</t>
  </si>
  <si>
    <t>EXPRESS TRAN</t>
  </si>
  <si>
    <t>TUNIWORLD AI</t>
  </si>
  <si>
    <t>AKKON TUNISI</t>
  </si>
  <si>
    <t>MESSINA  TUN</t>
  </si>
  <si>
    <t>INES REBOBIN</t>
  </si>
  <si>
    <t>HOUSSINE GAM</t>
  </si>
  <si>
    <t>MAHMOUD BENS</t>
  </si>
  <si>
    <t>SOCIETE GER</t>
  </si>
  <si>
    <t>MAGHREB SOLU</t>
  </si>
  <si>
    <t>INTER FREIGT</t>
  </si>
  <si>
    <t>BECHIR BOUAI</t>
  </si>
  <si>
    <t>Première con</t>
  </si>
  <si>
    <t>CONDOR ELECT</t>
  </si>
  <si>
    <t>LA COMPETANC</t>
  </si>
  <si>
    <t>SIGMA INDUST</t>
  </si>
  <si>
    <t>SONOLESE Sar</t>
  </si>
  <si>
    <t>IPSEN LOGIST</t>
  </si>
  <si>
    <t>societe yasm</t>
  </si>
  <si>
    <t>TIMAR TUNISI</t>
  </si>
  <si>
    <t>REBOBNIAGE S</t>
  </si>
  <si>
    <t>AL WASSILA P</t>
  </si>
  <si>
    <t>HANNETHANE T</t>
  </si>
  <si>
    <t>RGUEZ Mondhe</t>
  </si>
  <si>
    <t>STE EXTRA TE</t>
  </si>
  <si>
    <t>ste chadli f</t>
  </si>
  <si>
    <t>GLOBAL LOGIS</t>
  </si>
  <si>
    <t>STE BEN MASS</t>
  </si>
  <si>
    <t>JLASSI ABDES</t>
  </si>
  <si>
    <t>MULTIPLAST S</t>
  </si>
  <si>
    <t>ELMOEZ BEN M</t>
  </si>
  <si>
    <t>MOHAMED NACE</t>
  </si>
  <si>
    <t>IMEC INTERNA</t>
  </si>
  <si>
    <t>NOUREDDINE S</t>
  </si>
  <si>
    <t>EL MOEZ BEN</t>
  </si>
  <si>
    <t>STAR CONTAIN</t>
  </si>
  <si>
    <t>EUROPEEN BAN</t>
  </si>
  <si>
    <t>MOURAD SOUID</t>
  </si>
  <si>
    <t>AGENCE LA ME</t>
  </si>
  <si>
    <t>SANHAJI BEN</t>
  </si>
  <si>
    <t>AYADI MOHAME</t>
  </si>
  <si>
    <t>MEDKON TUNIS</t>
  </si>
  <si>
    <t>TRANSCARGO T</t>
  </si>
  <si>
    <t>HOUSSEM MOUS</t>
  </si>
  <si>
    <t>HASSEN GHARB</t>
  </si>
  <si>
    <t>VINCCI FLORA</t>
  </si>
  <si>
    <t>AGEPRO TUNIS</t>
  </si>
  <si>
    <t>STE GARAGE L</t>
  </si>
  <si>
    <t>HALIMA BEN A</t>
  </si>
  <si>
    <t>STE CHAKCHOU</t>
  </si>
  <si>
    <t>STE CLAIR ET</t>
  </si>
  <si>
    <t>OUEDRANI MOU</t>
  </si>
  <si>
    <t>HAMMADI MHAD</t>
  </si>
  <si>
    <t>NEJIB  BELGA</t>
  </si>
  <si>
    <t>ARKASS TUNIS</t>
  </si>
  <si>
    <t>Tunisie afri</t>
  </si>
  <si>
    <t>KAMEL BEN MA</t>
  </si>
  <si>
    <t>MEDWAYS Inte</t>
  </si>
  <si>
    <t>AUTOMATISME</t>
  </si>
  <si>
    <t>EBR METROLOG</t>
  </si>
  <si>
    <t>MOHAMED NEJI</t>
  </si>
  <si>
    <t>AST (AVENIR</t>
  </si>
  <si>
    <t>GENERAL TRAN</t>
  </si>
  <si>
    <t>SOCIETE SMUP</t>
  </si>
  <si>
    <t>HBH TRANSPOR</t>
  </si>
  <si>
    <t>SAVINO DEL B</t>
  </si>
  <si>
    <t>GENERAL INDU</t>
  </si>
  <si>
    <t>TOTAL MANAGE</t>
  </si>
  <si>
    <t>POWER MANAGE</t>
  </si>
  <si>
    <t>SOCIETE LA V</t>
  </si>
  <si>
    <t>SEA ELECTRON</t>
  </si>
  <si>
    <t>BUREAU VERIT</t>
  </si>
  <si>
    <t>IIFE (INSTIT</t>
  </si>
  <si>
    <t>STE DEVELOPP</t>
  </si>
  <si>
    <t>SOCIETE BESS</t>
  </si>
  <si>
    <t>TECHNIQUES I</t>
  </si>
  <si>
    <t>RAMZI HAJ MO</t>
  </si>
  <si>
    <t>SASSI MOKHTA</t>
  </si>
  <si>
    <t>BEN MAATOUG</t>
  </si>
  <si>
    <t>ROYAL CERT M</t>
  </si>
  <si>
    <t>MEDITERRANE</t>
  </si>
  <si>
    <t>Arnox Engine</t>
  </si>
  <si>
    <t>JAMEL LAADHE</t>
  </si>
  <si>
    <t>STE FETHI ET</t>
  </si>
  <si>
    <t>ASPISS CONSU</t>
  </si>
  <si>
    <t>ABDKARIM BOU</t>
  </si>
  <si>
    <t>AQUA PARTNER</t>
  </si>
  <si>
    <t>CHAHER ESSOU</t>
  </si>
  <si>
    <t>UNIVERSEL TR</t>
  </si>
  <si>
    <t>EXPRESS LOGI</t>
  </si>
  <si>
    <t>Sté Moutti-E</t>
  </si>
  <si>
    <t>CAR TECH (AG</t>
  </si>
  <si>
    <t>ZITOUNA TAKA</t>
  </si>
  <si>
    <t>Mahdi GUERMA</t>
  </si>
  <si>
    <t>Décor et Fin</t>
  </si>
  <si>
    <t>MSPRECIS (FA</t>
  </si>
  <si>
    <t>ENTREPRISE E</t>
  </si>
  <si>
    <t>IFC (INTERNA</t>
  </si>
  <si>
    <t>STé TCS TRAD</t>
  </si>
  <si>
    <t>L'art du fer</t>
  </si>
  <si>
    <t>MSky Consult</t>
  </si>
  <si>
    <t>NJIM MANAGEM</t>
  </si>
  <si>
    <t>HYDRO SERVIC</t>
  </si>
  <si>
    <t>GROUPE GAZEL</t>
  </si>
  <si>
    <t>BOLLORE LOGI</t>
  </si>
  <si>
    <t>AMINE BOUALE</t>
  </si>
  <si>
    <t>UNION INTERN</t>
  </si>
  <si>
    <t>PHARMACIE HA</t>
  </si>
  <si>
    <t>PREVENTION P</t>
  </si>
  <si>
    <t>LAZHAR MANKA</t>
  </si>
  <si>
    <t>STE JAOUHER</t>
  </si>
  <si>
    <t>BEN RHAIM FR</t>
  </si>
  <si>
    <t>SMART ENGINE</t>
  </si>
  <si>
    <t>STE CMG BAYO</t>
  </si>
  <si>
    <t>KARIM DJELAS</t>
  </si>
  <si>
    <t>PROPULSUM CO</t>
  </si>
  <si>
    <t>STE COMMERCI</t>
  </si>
  <si>
    <t>SINDBAD TRAN</t>
  </si>
  <si>
    <t>BEN ALI AYME</t>
  </si>
  <si>
    <t>MISTRAL SHIP</t>
  </si>
  <si>
    <t>SOCIETE TUNI</t>
  </si>
  <si>
    <t>STE MATERIAU</t>
  </si>
  <si>
    <t>MAITRE MOHAM</t>
  </si>
  <si>
    <t>RECEVEURES D</t>
  </si>
  <si>
    <t>AMPERE ELECT</t>
  </si>
  <si>
    <t>EQUIPEMENT M</t>
  </si>
  <si>
    <t>GENERAL META</t>
  </si>
  <si>
    <t>QUAINC. AGRI</t>
  </si>
  <si>
    <t>SOCIETE REVO</t>
  </si>
  <si>
    <t>SFAXIEN INDU</t>
  </si>
  <si>
    <t>ATV THERMIVE</t>
  </si>
  <si>
    <t>H.P. AUTOMAT</t>
  </si>
  <si>
    <t>SOCIETE LE M</t>
  </si>
  <si>
    <t>SGE  STE GEN</t>
  </si>
  <si>
    <t>ETS NAJAR AB</t>
  </si>
  <si>
    <t>STE EL BEZ D</t>
  </si>
  <si>
    <t>Ets Amor Seg</t>
  </si>
  <si>
    <t>LE MOTEUR DI</t>
  </si>
  <si>
    <t>LA MAISON DU</t>
  </si>
  <si>
    <t>Electro Dies</t>
  </si>
  <si>
    <t>COMPTOIR CIB</t>
  </si>
  <si>
    <t>ATC Automati</t>
  </si>
  <si>
    <t>C.O.T.T.A.S.</t>
  </si>
  <si>
    <t>BEN AROUS RA</t>
  </si>
  <si>
    <t>STE TOP ETAN</t>
  </si>
  <si>
    <t>STE REGUIGUI</t>
  </si>
  <si>
    <t>Ets Ben Hmid</t>
  </si>
  <si>
    <t>EIMA S.U.A.R</t>
  </si>
  <si>
    <t>............</t>
  </si>
  <si>
    <t>QUAINCAILLER</t>
  </si>
  <si>
    <t>STE EL WAFA</t>
  </si>
  <si>
    <t>BEN MANSOUR</t>
  </si>
  <si>
    <t>A.M.M. Appli</t>
  </si>
  <si>
    <t>TFS BEN  AYE</t>
  </si>
  <si>
    <t>STE EL BOURA</t>
  </si>
  <si>
    <t>Electricité</t>
  </si>
  <si>
    <t>CEH-CPT DE L</t>
  </si>
  <si>
    <t>TUNISIE VEHI</t>
  </si>
  <si>
    <t>SUD-EST RELA</t>
  </si>
  <si>
    <t>Sté Général</t>
  </si>
  <si>
    <t>STE CHARIOT</t>
  </si>
  <si>
    <t>COTUD "ACHRA</t>
  </si>
  <si>
    <t>STE INTER FE</t>
  </si>
  <si>
    <t>PROMI .ETS S</t>
  </si>
  <si>
    <t>SPMI Agence</t>
  </si>
  <si>
    <t>HASSIN MOUNI</t>
  </si>
  <si>
    <t>STE AFRICA Q</t>
  </si>
  <si>
    <t>STE MOHSEN G</t>
  </si>
  <si>
    <t>BIOPharm Ind</t>
  </si>
  <si>
    <t>CARBONE TUNI</t>
  </si>
  <si>
    <t>QTE QUINCAIL</t>
  </si>
  <si>
    <t>INTER MACHIN</t>
  </si>
  <si>
    <t>TEI - TUNISI</t>
  </si>
  <si>
    <t>UNIVERSAL IN</t>
  </si>
  <si>
    <t>STE LOTFI KA</t>
  </si>
  <si>
    <t>STE MOHAMED</t>
  </si>
  <si>
    <t>SOCIETE L'IN</t>
  </si>
  <si>
    <t>AE.DISTRIBUT</t>
  </si>
  <si>
    <t>COMPTOIR EQU</t>
  </si>
  <si>
    <t>ABDELBASSET</t>
  </si>
  <si>
    <t>Global Indus</t>
  </si>
  <si>
    <t>LASER INDUST</t>
  </si>
  <si>
    <t>QUINCAILLERI</t>
  </si>
  <si>
    <t>Générale Ind</t>
  </si>
  <si>
    <t>SOCIETE CERA</t>
  </si>
  <si>
    <t>MENUISERIE A</t>
  </si>
  <si>
    <t>COMMERCE PRO</t>
  </si>
  <si>
    <t>STE GENERAL</t>
  </si>
  <si>
    <t>COQ NORD TUN</t>
  </si>
  <si>
    <t>AL OULA SERV</t>
  </si>
  <si>
    <t>S.G.M GROUPE</t>
  </si>
  <si>
    <t>LA QUICAIL E</t>
  </si>
  <si>
    <t>SOCIETE MARI</t>
  </si>
  <si>
    <t>GENERAL PARE</t>
  </si>
  <si>
    <t>STE DELTA AU</t>
  </si>
  <si>
    <t>SOCIETE EL B</t>
  </si>
  <si>
    <t>ZORRAGA PIEC</t>
  </si>
  <si>
    <t>STE KOHI GEN</t>
  </si>
  <si>
    <t>EL BIBANI AH</t>
  </si>
  <si>
    <t>AMAL ELECTRI</t>
  </si>
  <si>
    <t>STAR EQUIPEM</t>
  </si>
  <si>
    <t>SOCIETE L'EQ</t>
  </si>
  <si>
    <t>EITS AUTOMAT</t>
  </si>
  <si>
    <t>SOCIETE TECH</t>
  </si>
  <si>
    <t>MORGAN CARBO</t>
  </si>
  <si>
    <t>STUNAS INDUS</t>
  </si>
  <si>
    <t>COMPRESSEUR</t>
  </si>
  <si>
    <t>UNIVERS AUTO</t>
  </si>
  <si>
    <t>ELECTRIFICAT</t>
  </si>
  <si>
    <t>ALFA SOLUTIO</t>
  </si>
  <si>
    <t>AZZOUZ BOUKI</t>
  </si>
  <si>
    <t>STE GHOUL DE</t>
  </si>
  <si>
    <t>STE POLY ELE</t>
  </si>
  <si>
    <t>COMPTOIR HAM</t>
  </si>
  <si>
    <t>STE GHARBI S</t>
  </si>
  <si>
    <t>UNIVERS ELEC</t>
  </si>
  <si>
    <t>TECHNIC SERV</t>
  </si>
  <si>
    <t>Sté GARGOURI</t>
  </si>
  <si>
    <t>STE ACHREF S</t>
  </si>
  <si>
    <t>KHROUF ENTRE</t>
  </si>
  <si>
    <t>PDR INDUSTRI</t>
  </si>
  <si>
    <t>Technoquip D</t>
  </si>
  <si>
    <t>STE MATERIEL</t>
  </si>
  <si>
    <t>STIVI INDUST</t>
  </si>
  <si>
    <t>JBC LA PERFE</t>
  </si>
  <si>
    <t>TUNISIE EQUI</t>
  </si>
  <si>
    <t>MONDIALE SOU</t>
  </si>
  <si>
    <t>PESAGE INDUS</t>
  </si>
  <si>
    <t>GDS AUTOMATI</t>
  </si>
  <si>
    <t>Sté Professi</t>
  </si>
  <si>
    <t>PLOMB Pi Ind</t>
  </si>
  <si>
    <t>STE DRIDI AU</t>
  </si>
  <si>
    <t>STE EQUIPEME</t>
  </si>
  <si>
    <t>ROYAL ELECTR</t>
  </si>
  <si>
    <t>DEVELOPPEMEN</t>
  </si>
  <si>
    <t>HABIBA BEL H</t>
  </si>
  <si>
    <t>TUNISIA SELF</t>
  </si>
  <si>
    <t>SALON PIECE</t>
  </si>
  <si>
    <t>STE BETTAIEB</t>
  </si>
  <si>
    <t>SOCIETE HPR</t>
  </si>
  <si>
    <t>DELTA ELECTR</t>
  </si>
  <si>
    <t>SUOT UNIVERS</t>
  </si>
  <si>
    <t>SOCIETE RANI</t>
  </si>
  <si>
    <t>Société Médi</t>
  </si>
  <si>
    <t>TORKHANI ABD</t>
  </si>
  <si>
    <t>Ste PNEUS AU</t>
  </si>
  <si>
    <t>Ste L'indust</t>
  </si>
  <si>
    <t>COMAF COMPTO</t>
  </si>
  <si>
    <t>LACERAMIC S</t>
  </si>
  <si>
    <t>COMPTOIR AGR</t>
  </si>
  <si>
    <t>STE STAI NOU</t>
  </si>
  <si>
    <t>MFN AUTOMATI</t>
  </si>
  <si>
    <t>MESTIRI PESA</t>
  </si>
  <si>
    <t>CEPA DE COMM</t>
  </si>
  <si>
    <t>STE GENERALE</t>
  </si>
  <si>
    <t>TUNISIAN IRO</t>
  </si>
  <si>
    <t>GLOBAL COMME</t>
  </si>
  <si>
    <t>ITI "INNOVAT</t>
  </si>
  <si>
    <t>ENNAKL AUTOM</t>
  </si>
  <si>
    <t>PSP (PROFESS</t>
  </si>
  <si>
    <t>SOCIETE LIBR</t>
  </si>
  <si>
    <t>STE AUTO SPE</t>
  </si>
  <si>
    <t>SILVER COATI</t>
  </si>
  <si>
    <t>SPHD-SELMA P</t>
  </si>
  <si>
    <t>EQUIP GENERA</t>
  </si>
  <si>
    <t>RESSORT BEN</t>
  </si>
  <si>
    <t>Ulysse Spare</t>
  </si>
  <si>
    <t>BSB DISTRIBU</t>
  </si>
  <si>
    <t>MAGHREB TRAN</t>
  </si>
  <si>
    <t>Ets HABIB MA</t>
  </si>
  <si>
    <t>STE DES CARR</t>
  </si>
  <si>
    <t>ABDELBEKI B.</t>
  </si>
  <si>
    <t>Astuces Mais</t>
  </si>
  <si>
    <t>MAISON DE LA</t>
  </si>
  <si>
    <t>SCHOMBURG SU</t>
  </si>
  <si>
    <t>GENERAL BETO</t>
  </si>
  <si>
    <t>FETHI MASSOU</t>
  </si>
  <si>
    <t>CITROEN AURE</t>
  </si>
  <si>
    <t>COMPTOIR JLE</t>
  </si>
  <si>
    <t>ELECTRO NABL</t>
  </si>
  <si>
    <t>SOCIETE EL F</t>
  </si>
  <si>
    <t>S.B.A.EQUIPE</t>
  </si>
  <si>
    <t>FAYCEL EL OU</t>
  </si>
  <si>
    <t>OKBY INDUSTR</t>
  </si>
  <si>
    <t>USINE MOHAME</t>
  </si>
  <si>
    <t>TAREK HADJ A</t>
  </si>
  <si>
    <t>Safety &amp;Envi</t>
  </si>
  <si>
    <t>ARTES renaul</t>
  </si>
  <si>
    <t>COMPAGNI GLE</t>
  </si>
  <si>
    <t>STE FORGERON</t>
  </si>
  <si>
    <t>TECHNOGAS S.</t>
  </si>
  <si>
    <t>SOCIETE NOUR RECYCLING</t>
  </si>
  <si>
    <t>Total L10150</t>
  </si>
  <si>
    <t>E10050</t>
  </si>
  <si>
    <t>KRINES EOOD</t>
  </si>
  <si>
    <t>E10088</t>
  </si>
  <si>
    <t>AKUMPLAST JS</t>
  </si>
  <si>
    <t>E80051</t>
  </si>
  <si>
    <t>MONBAT RECYC</t>
  </si>
  <si>
    <t>E80052</t>
  </si>
  <si>
    <t>CHANGXING JI</t>
  </si>
  <si>
    <t>E80053</t>
  </si>
  <si>
    <t>V-EFFICHARGE</t>
  </si>
  <si>
    <t>L10233</t>
  </si>
  <si>
    <t>L10234</t>
  </si>
  <si>
    <t>L10235</t>
  </si>
  <si>
    <t>STE NOUR TRA</t>
  </si>
  <si>
    <t>L10236</t>
  </si>
  <si>
    <t>SOGECOM</t>
  </si>
  <si>
    <t>L10237</t>
  </si>
  <si>
    <t>L10238</t>
  </si>
  <si>
    <t>AKUMPLAST IN</t>
  </si>
  <si>
    <t>L10239</t>
  </si>
  <si>
    <t>L10240</t>
  </si>
  <si>
    <t>L50555</t>
  </si>
  <si>
    <t>L50801</t>
  </si>
  <si>
    <t>L50802</t>
  </si>
  <si>
    <t>L50807</t>
  </si>
  <si>
    <t>L50811</t>
  </si>
  <si>
    <t>SERVICES DES</t>
  </si>
  <si>
    <t>L50814</t>
  </si>
  <si>
    <t>L50852</t>
  </si>
  <si>
    <t>L50895</t>
  </si>
  <si>
    <t>L60020</t>
  </si>
  <si>
    <t>L60591</t>
  </si>
  <si>
    <t>SAMFI</t>
  </si>
  <si>
    <t>L60600</t>
  </si>
  <si>
    <t>L60601</t>
  </si>
  <si>
    <t>L60602</t>
  </si>
  <si>
    <t>L60603</t>
  </si>
  <si>
    <t>STE STEMAS</t>
  </si>
  <si>
    <t>L80175</t>
  </si>
  <si>
    <t>SNA-N</t>
  </si>
  <si>
    <t>UR</t>
  </si>
  <si>
    <t>RE</t>
  </si>
  <si>
    <t>--------</t>
  </si>
  <si>
    <t>----------</t>
  </si>
  <si>
    <t>--------------</t>
  </si>
  <si>
    <t>Tot du 0</t>
  </si>
  <si>
    <t>Cumuls a</t>
  </si>
  <si>
    <t>u</t>
  </si>
  <si>
    <t>C C U M A</t>
  </si>
  <si>
    <t>cumuls a</t>
  </si>
  <si>
    <t>Eff Date</t>
  </si>
  <si>
    <t>Document</t>
  </si>
  <si>
    <t>T</t>
  </si>
  <si>
    <t>_x000C_</t>
  </si>
  <si>
    <t>S</t>
  </si>
  <si>
    <t>ORFIN  LTD</t>
  </si>
  <si>
    <t>CCUMALUX</t>
  </si>
  <si>
    <t>LATFELTER</t>
  </si>
  <si>
    <t>RINES EOOD</t>
  </si>
  <si>
    <t>ETACONCEPT</t>
  </si>
  <si>
    <t>ICROPOROUS</t>
  </si>
  <si>
    <t>H</t>
  </si>
  <si>
    <t>TRAFFIC APPLI</t>
  </si>
  <si>
    <t>E</t>
  </si>
  <si>
    <t>srl</t>
  </si>
  <si>
    <t>OVEMA</t>
  </si>
  <si>
    <t>A2401355</t>
  </si>
  <si>
    <t>AP240430003855</t>
  </si>
  <si>
    <t>UXI HUANFA</t>
  </si>
  <si>
    <t>AP240430003923</t>
  </si>
  <si>
    <t>MER SIL A</t>
  </si>
  <si>
    <t>AP240229002157</t>
  </si>
  <si>
    <t>A2400730</t>
  </si>
  <si>
    <t>AP240229002301</t>
  </si>
  <si>
    <t>AP240430003912</t>
  </si>
  <si>
    <t>AP240430003919</t>
  </si>
  <si>
    <t>A2400040</t>
  </si>
  <si>
    <t>AP240122000630</t>
  </si>
  <si>
    <t>AP240206000994</t>
  </si>
  <si>
    <t>AP240229001860</t>
  </si>
  <si>
    <t>A2400564</t>
  </si>
  <si>
    <t>AP240229002011</t>
  </si>
  <si>
    <t>AP240331003027</t>
  </si>
  <si>
    <t>A2401090</t>
  </si>
  <si>
    <t>AP240419003340</t>
  </si>
  <si>
    <t>A2401115</t>
  </si>
  <si>
    <t>AP240422003367</t>
  </si>
  <si>
    <t>AP240423003424</t>
  </si>
  <si>
    <t>A2401233</t>
  </si>
  <si>
    <t>AP240429003666</t>
  </si>
  <si>
    <t>HIMEX</t>
  </si>
  <si>
    <t>ALISER</t>
  </si>
  <si>
    <t>UNO</t>
  </si>
  <si>
    <t>MPRONTA</t>
  </si>
  <si>
    <t>TA NOUR</t>
  </si>
  <si>
    <t>XCEL PLAST</t>
  </si>
  <si>
    <t>SIE</t>
  </si>
  <si>
    <t>CTD</t>
  </si>
  <si>
    <t>TE TUNISIE</t>
  </si>
  <si>
    <t>TTM</t>
  </si>
  <si>
    <t>FM</t>
  </si>
  <si>
    <t>TE MNASRIA</t>
  </si>
  <si>
    <t>ENPACK</t>
  </si>
  <si>
    <t>PE</t>
  </si>
  <si>
    <t>TE OUSSEMA</t>
  </si>
  <si>
    <t>TAL</t>
  </si>
  <si>
    <t>OGECOM</t>
  </si>
  <si>
    <t>SERVICES</t>
  </si>
  <si>
    <t>IR LIQUIDE</t>
  </si>
  <si>
    <t>ISIE</t>
  </si>
  <si>
    <t>A2400001</t>
  </si>
  <si>
    <t>AP240108000084</t>
  </si>
  <si>
    <t>AP240109000109</t>
  </si>
  <si>
    <t>AP240111000209</t>
  </si>
  <si>
    <t>AP240115000397</t>
  </si>
  <si>
    <t>A2400065</t>
  </si>
  <si>
    <t>AP240125000710</t>
  </si>
  <si>
    <t>AP240126000760</t>
  </si>
  <si>
    <t>A2400105</t>
  </si>
  <si>
    <t>AP240126000783</t>
  </si>
  <si>
    <t>A2400106</t>
  </si>
  <si>
    <t>AP240126000784</t>
  </si>
  <si>
    <t>A2400135</t>
  </si>
  <si>
    <t>AP240130000836</t>
  </si>
  <si>
    <t>A2400207</t>
  </si>
  <si>
    <t>AP240131001077</t>
  </si>
  <si>
    <t>A2400208</t>
  </si>
  <si>
    <t>AP240202001078</t>
  </si>
  <si>
    <t>AP240206001004</t>
  </si>
  <si>
    <t>A2400516</t>
  </si>
  <si>
    <t>AP240212001785</t>
  </si>
  <si>
    <t>AP240213001177</t>
  </si>
  <si>
    <t>A2400518</t>
  </si>
  <si>
    <t>AP240215001801</t>
  </si>
  <si>
    <t>A2400379</t>
  </si>
  <si>
    <t>AP240221001416</t>
  </si>
  <si>
    <t>A2400380</t>
  </si>
  <si>
    <t>AP240221001417</t>
  </si>
  <si>
    <t>A2400519</t>
  </si>
  <si>
    <t>AP240222001802</t>
  </si>
  <si>
    <t>AP240227001728</t>
  </si>
  <si>
    <t>AP240227001730</t>
  </si>
  <si>
    <t>A2400531</t>
  </si>
  <si>
    <t>AP240229001929</t>
  </si>
  <si>
    <t>A2400569</t>
  </si>
  <si>
    <t>AP240229002042</t>
  </si>
  <si>
    <t>A2400572</t>
  </si>
  <si>
    <t>AP240229002043</t>
  </si>
  <si>
    <t>AP240305001926</t>
  </si>
  <si>
    <t>A2400766</t>
  </si>
  <si>
    <t>AP240305002331</t>
  </si>
  <si>
    <t>A2400767</t>
  </si>
  <si>
    <t>AP240307002332</t>
  </si>
  <si>
    <t>A2400879</t>
  </si>
  <si>
    <t>AP240314002649</t>
  </si>
  <si>
    <t>AP240318002375</t>
  </si>
  <si>
    <t>A2400877</t>
  </si>
  <si>
    <t>AP240321002648</t>
  </si>
  <si>
    <t>AP240322002488</t>
  </si>
  <si>
    <t>A2401094</t>
  </si>
  <si>
    <t>AP240402003344</t>
  </si>
  <si>
    <t>A2401341</t>
  </si>
  <si>
    <t>AP240415003840</t>
  </si>
  <si>
    <t>A2401342</t>
  </si>
  <si>
    <t>AP240415003842</t>
  </si>
  <si>
    <t>A2401344</t>
  </si>
  <si>
    <t>AP240415003843</t>
  </si>
  <si>
    <t>A2401093</t>
  </si>
  <si>
    <t>AP240422003343</t>
  </si>
  <si>
    <t>A2401339</t>
  </si>
  <si>
    <t>AP240424003839</t>
  </si>
  <si>
    <t>AP240426003540</t>
  </si>
  <si>
    <t>AP240426003603</t>
  </si>
  <si>
    <t>A2401420</t>
  </si>
  <si>
    <t>AP240430003994</t>
  </si>
  <si>
    <t>O N E D E</t>
  </si>
  <si>
    <t>TE RBK</t>
  </si>
  <si>
    <t>IB Kchaou</t>
  </si>
  <si>
    <t>AP240227001639</t>
  </si>
  <si>
    <t>AN</t>
  </si>
  <si>
    <t>ACAP</t>
  </si>
  <si>
    <t>TPA</t>
  </si>
  <si>
    <t>AP240227001693</t>
  </si>
  <si>
    <t>reenLab</t>
  </si>
  <si>
    <t>BI</t>
  </si>
  <si>
    <t>A2401001</t>
  </si>
  <si>
    <t>AP240331002964</t>
  </si>
  <si>
    <t>EIMEX</t>
  </si>
  <si>
    <t>A2400398</t>
  </si>
  <si>
    <t>AP240221001434</t>
  </si>
  <si>
    <t>YDRO WATER</t>
  </si>
  <si>
    <t>NT</t>
  </si>
  <si>
    <t>A2401109</t>
  </si>
  <si>
    <t>AP240415003364</t>
  </si>
  <si>
    <t>MC</t>
  </si>
  <si>
    <t>AP240331003045</t>
  </si>
  <si>
    <t>ABRAY</t>
  </si>
  <si>
    <t>COMPANY</t>
  </si>
  <si>
    <t>TE RAYHANA</t>
  </si>
  <si>
    <t>OCIETE THE</t>
  </si>
  <si>
    <t>SA</t>
  </si>
  <si>
    <t>A2400693</t>
  </si>
  <si>
    <t>AP240308002246</t>
  </si>
  <si>
    <t>APUB</t>
  </si>
  <si>
    <t>TL</t>
  </si>
  <si>
    <t>AP240331003026</t>
  </si>
  <si>
    <t>AP240331003043</t>
  </si>
  <si>
    <t>I L</t>
  </si>
  <si>
    <t>A DOUANE</t>
  </si>
  <si>
    <t>AP240124000693</t>
  </si>
  <si>
    <t>. T. E. G.</t>
  </si>
  <si>
    <t>ARTE</t>
  </si>
  <si>
    <t>TAM</t>
  </si>
  <si>
    <t>A2400269</t>
  </si>
  <si>
    <t>AP240131001211</t>
  </si>
  <si>
    <t>A2400277</t>
  </si>
  <si>
    <t>AP240131001219</t>
  </si>
  <si>
    <t>A2400330</t>
  </si>
  <si>
    <t>AP240131001299</t>
  </si>
  <si>
    <t>A2400336</t>
  </si>
  <si>
    <t>AP240131001313</t>
  </si>
  <si>
    <t>A2400342</t>
  </si>
  <si>
    <t>AP240131001318</t>
  </si>
  <si>
    <t>A2400631</t>
  </si>
  <si>
    <t>AP240229002102</t>
  </si>
  <si>
    <t>A2400639</t>
  </si>
  <si>
    <t>AP240229002139</t>
  </si>
  <si>
    <t>A2400734</t>
  </si>
  <si>
    <t>AP240229002298</t>
  </si>
  <si>
    <t>A2401138</t>
  </si>
  <si>
    <t>AP240425003519</t>
  </si>
  <si>
    <t>A2401206</t>
  </si>
  <si>
    <t>AP240429003639</t>
  </si>
  <si>
    <t>A2401281</t>
  </si>
  <si>
    <t>AP240430003750</t>
  </si>
  <si>
    <t>A2401380</t>
  </si>
  <si>
    <t>AP240430003881</t>
  </si>
  <si>
    <t>A2401121</t>
  </si>
  <si>
    <t>AP240423003391</t>
  </si>
  <si>
    <t>S1 TUNISIA</t>
  </si>
  <si>
    <t>TTAT</t>
  </si>
  <si>
    <t>ETIME</t>
  </si>
  <si>
    <t>TC</t>
  </si>
  <si>
    <t>oredoo</t>
  </si>
  <si>
    <t>ECHMAN</t>
  </si>
  <si>
    <t>SC</t>
  </si>
  <si>
    <t>AP240122000607</t>
  </si>
  <si>
    <t>AP240122000609</t>
  </si>
  <si>
    <t>AP240122000611</t>
  </si>
  <si>
    <t>AP240122000613</t>
  </si>
  <si>
    <t>A2400250</t>
  </si>
  <si>
    <t>AP240131001192</t>
  </si>
  <si>
    <t>AP240227001657</t>
  </si>
  <si>
    <t>AP240227001659</t>
  </si>
  <si>
    <t>A2400718</t>
  </si>
  <si>
    <t>AP240229002279</t>
  </si>
  <si>
    <t>A2400719</t>
  </si>
  <si>
    <t>AP240229002280</t>
  </si>
  <si>
    <t>AP240318002354</t>
  </si>
  <si>
    <t>A2400956</t>
  </si>
  <si>
    <t>AP240331002921</t>
  </si>
  <si>
    <t>A2400957</t>
  </si>
  <si>
    <t>AP240331002922</t>
  </si>
  <si>
    <t>AP240415003186</t>
  </si>
  <si>
    <t>AP240418003272</t>
  </si>
  <si>
    <t>AP240418003308</t>
  </si>
  <si>
    <t>AP240418003310</t>
  </si>
  <si>
    <t>AP240423003416</t>
  </si>
  <si>
    <t>AP240424003487</t>
  </si>
  <si>
    <t>AP240425003529</t>
  </si>
  <si>
    <t>AP240425003531</t>
  </si>
  <si>
    <t>A2401221</t>
  </si>
  <si>
    <t>AP240429003654</t>
  </si>
  <si>
    <t>A2401223</t>
  </si>
  <si>
    <t>AP240429003655</t>
  </si>
  <si>
    <t>AP240430003700</t>
  </si>
  <si>
    <t>AP240430003702</t>
  </si>
  <si>
    <t>OTECH</t>
  </si>
  <si>
    <t>AP240221001442</t>
  </si>
  <si>
    <t>FT</t>
  </si>
  <si>
    <t>AP240213001125</t>
  </si>
  <si>
    <t>A2400217</t>
  </si>
  <si>
    <t>AP240131001087</t>
  </si>
  <si>
    <t>A2400218</t>
  </si>
  <si>
    <t>AP240131001088</t>
  </si>
  <si>
    <t>AP240305001936</t>
  </si>
  <si>
    <t>TE GAAMOUR</t>
  </si>
  <si>
    <t>EATRANS</t>
  </si>
  <si>
    <t>A2401035</t>
  </si>
  <si>
    <t>AP240331002999</t>
  </si>
  <si>
    <t>A2401036</t>
  </si>
  <si>
    <t>AP240331003000</t>
  </si>
  <si>
    <t>TUMAR</t>
  </si>
  <si>
    <t>AP240331003050</t>
  </si>
  <si>
    <t>A2400643</t>
  </si>
  <si>
    <t>AP240229002144</t>
  </si>
  <si>
    <t>A2401031</t>
  </si>
  <si>
    <t>AP240331002995</t>
  </si>
  <si>
    <t>AP240220001390</t>
  </si>
  <si>
    <t>AP240318002340</t>
  </si>
  <si>
    <t>PS (LAMINE</t>
  </si>
  <si>
    <t>AP240124000659</t>
  </si>
  <si>
    <t>AP240206000990</t>
  </si>
  <si>
    <t>I P</t>
  </si>
  <si>
    <t>OHAMED ALI</t>
  </si>
  <si>
    <t>LOBAL NET</t>
  </si>
  <si>
    <t>ST (AVENIR</t>
  </si>
  <si>
    <t>GI TUNISIE</t>
  </si>
  <si>
    <t>NA</t>
  </si>
  <si>
    <t>ts LAOUANI</t>
  </si>
  <si>
    <t>S2E</t>
  </si>
  <si>
    <t>SAHARA</t>
  </si>
  <si>
    <t>A2401297</t>
  </si>
  <si>
    <t>AP240430003767</t>
  </si>
  <si>
    <t>A2401298</t>
  </si>
  <si>
    <t>AP240430003768</t>
  </si>
  <si>
    <t>MI</t>
  </si>
  <si>
    <t>SILAB</t>
  </si>
  <si>
    <t>PIT ENGINS</t>
  </si>
  <si>
    <t>AMITEL</t>
  </si>
  <si>
    <t>A2401019</t>
  </si>
  <si>
    <t>AP240320002984</t>
  </si>
  <si>
    <t>AMI HSSEN</t>
  </si>
  <si>
    <t>A2401296</t>
  </si>
  <si>
    <t>AP240430003766</t>
  </si>
  <si>
    <t>ROSID</t>
  </si>
  <si>
    <t>TIRELEC</t>
  </si>
  <si>
    <t>4T</t>
  </si>
  <si>
    <t>oudrant</t>
  </si>
  <si>
    <t>Tunisie</t>
  </si>
  <si>
    <t>OYALTYRE</t>
  </si>
  <si>
    <t>ATECH</t>
  </si>
  <si>
    <t>IXNGO</t>
  </si>
  <si>
    <t>A BROSSE</t>
  </si>
  <si>
    <t>A2400053</t>
  </si>
  <si>
    <t>AP240123000647</t>
  </si>
  <si>
    <t>AP240131000878</t>
  </si>
  <si>
    <t>L WIFEK</t>
  </si>
  <si>
    <t>IN</t>
  </si>
  <si>
    <t>ULTIJOINT</t>
  </si>
  <si>
    <t>A2401321</t>
  </si>
  <si>
    <t>AP240430003820</t>
  </si>
  <si>
    <t>OQUIBAT</t>
  </si>
  <si>
    <t>EI</t>
  </si>
  <si>
    <t>TI-RELEC</t>
  </si>
  <si>
    <t>GENERAL ABID</t>
  </si>
  <si>
    <t>SGHAIER</t>
  </si>
  <si>
    <t>ME Tunisie</t>
  </si>
  <si>
    <t>OCIETE HPR</t>
  </si>
  <si>
    <t>A2401010</t>
  </si>
  <si>
    <t>AP240331002975</t>
  </si>
  <si>
    <t>UZUKI</t>
  </si>
  <si>
    <t>A2401327</t>
  </si>
  <si>
    <t>AP240430003828</t>
  </si>
  <si>
    <t>SARL</t>
  </si>
  <si>
    <t>AMFI</t>
  </si>
  <si>
    <t>MCP</t>
  </si>
  <si>
    <t>TE STEMAS</t>
  </si>
  <si>
    <t>AP240418003264</t>
  </si>
  <si>
    <t>NDP AGIL</t>
  </si>
  <si>
    <t>RIGOLUX</t>
  </si>
  <si>
    <t>A2401006</t>
  </si>
  <si>
    <t>AP240315002971</t>
  </si>
  <si>
    <t>TE MARIEM</t>
  </si>
  <si>
    <t>LPHA FORD</t>
  </si>
  <si>
    <t>Cum gen</t>
  </si>
  <si>
    <t>Total E10088</t>
  </si>
  <si>
    <t>Total E80051</t>
  </si>
  <si>
    <t>Total E80052</t>
  </si>
  <si>
    <t>Total L10235</t>
  </si>
  <si>
    <t>Total L10236</t>
  </si>
  <si>
    <t>Total L10238</t>
  </si>
  <si>
    <t>Total L30129</t>
  </si>
  <si>
    <t>Total L30256</t>
  </si>
  <si>
    <t>Total L30341</t>
  </si>
  <si>
    <t>Total L30438</t>
  </si>
  <si>
    <t>Total L30459</t>
  </si>
  <si>
    <t>Total L30478</t>
  </si>
  <si>
    <t>Total L50107</t>
  </si>
  <si>
    <t>Total L50297</t>
  </si>
  <si>
    <t>Total L50368</t>
  </si>
  <si>
    <t>Total L50572</t>
  </si>
  <si>
    <t>L50746</t>
  </si>
  <si>
    <t>Total L50746</t>
  </si>
  <si>
    <t>Total L50811</t>
  </si>
  <si>
    <t>Total L50860</t>
  </si>
  <si>
    <t>Total L50870</t>
  </si>
  <si>
    <t>Total L60433</t>
  </si>
  <si>
    <t>Total L60586</t>
  </si>
  <si>
    <t>Total L60591</t>
  </si>
  <si>
    <t>Total L60603</t>
  </si>
  <si>
    <t>Total L80072</t>
  </si>
  <si>
    <t>Total L80132</t>
  </si>
  <si>
    <t>Total E10087</t>
  </si>
  <si>
    <t xml:space="preserve">A0201328 </t>
  </si>
  <si>
    <t>E10062</t>
  </si>
  <si>
    <t>Monplast LTD</t>
  </si>
  <si>
    <t>AKUMPLAST JSC</t>
  </si>
  <si>
    <t>CHANGXING JIGU</t>
  </si>
  <si>
    <t>V-EFFICHARGE P</t>
  </si>
  <si>
    <t>E80054</t>
  </si>
  <si>
    <t>J&amp;L TECH   CO.</t>
  </si>
  <si>
    <t>SOCIETE NOUR R</t>
  </si>
  <si>
    <t>MOHAMED AMMAR</t>
  </si>
  <si>
    <t>AKUMPLAST INDU</t>
  </si>
  <si>
    <t>L10241</t>
  </si>
  <si>
    <t>L10242</t>
  </si>
  <si>
    <t>STE</t>
  </si>
  <si>
    <t>L20064</t>
  </si>
  <si>
    <t>Sté Tunisie Et</t>
  </si>
  <si>
    <t>L30452</t>
  </si>
  <si>
    <t>DECATHLON TUNI</t>
  </si>
  <si>
    <t>LA SELECTION M</t>
  </si>
  <si>
    <t>AIRPORT VIS SE</t>
  </si>
  <si>
    <t>L30496</t>
  </si>
  <si>
    <t>STE MODERNA</t>
  </si>
  <si>
    <t>MAERSK TUNISIE</t>
  </si>
  <si>
    <t>CMA CGM Tunisi</t>
  </si>
  <si>
    <t>SINDBAD GROUP</t>
  </si>
  <si>
    <t>HANNECARD TUNI</t>
  </si>
  <si>
    <t>AKKON TUNISIA</t>
  </si>
  <si>
    <t>MESSINA  TUNIS</t>
  </si>
  <si>
    <t>SERVICES DES F</t>
  </si>
  <si>
    <t>L50836</t>
  </si>
  <si>
    <t>HECHI FETHI</t>
  </si>
  <si>
    <t>MOHAMED ALI DA</t>
  </si>
  <si>
    <t>ARKASS TUNISIE</t>
  </si>
  <si>
    <t>EXPRESS LOGIST</t>
  </si>
  <si>
    <t>ATV THERMIVENT</t>
  </si>
  <si>
    <t>MORGAN CARBON</t>
  </si>
  <si>
    <t>MESTIRI PESAGE</t>
  </si>
  <si>
    <t>TUNISIAN IRO A</t>
  </si>
  <si>
    <t>L60604</t>
  </si>
  <si>
    <t>A T V SARL</t>
  </si>
  <si>
    <t>A2401934</t>
  </si>
  <si>
    <t>AP240531005423</t>
  </si>
  <si>
    <t>A2401523</t>
  </si>
  <si>
    <t>AP240521004372</t>
  </si>
  <si>
    <t>A2401720</t>
  </si>
  <si>
    <t>AP240531005005</t>
  </si>
  <si>
    <t>A2401963</t>
  </si>
  <si>
    <t>AP240531005452</t>
  </si>
  <si>
    <t>EQUPMENT</t>
  </si>
  <si>
    <t>AP240522004489</t>
  </si>
  <si>
    <t>A2401405</t>
  </si>
  <si>
    <t>AP240502003928</t>
  </si>
  <si>
    <t>AP240509004022</t>
  </si>
  <si>
    <t>AP240509004054</t>
  </si>
  <si>
    <t>AP240521004436</t>
  </si>
  <si>
    <t>A2401903</t>
  </si>
  <si>
    <t>AP240524005301</t>
  </si>
  <si>
    <t>AP240528004789</t>
  </si>
  <si>
    <t>A2401744</t>
  </si>
  <si>
    <t>AP240531005091</t>
  </si>
  <si>
    <t>AP240531005279</t>
  </si>
  <si>
    <t>A2401774</t>
  </si>
  <si>
    <t>AP240531005145</t>
  </si>
  <si>
    <t>TE</t>
  </si>
  <si>
    <t>AP240503003788</t>
  </si>
  <si>
    <t>A2401422</t>
  </si>
  <si>
    <t>AP240506004001</t>
  </si>
  <si>
    <t>AP240514004248</t>
  </si>
  <si>
    <t>AP240521004377</t>
  </si>
  <si>
    <t>AP240521004379</t>
  </si>
  <si>
    <t>A2401667</t>
  </si>
  <si>
    <t>AP240527004726</t>
  </si>
  <si>
    <t>A2401668</t>
  </si>
  <si>
    <t>AP240527004727</t>
  </si>
  <si>
    <t>A2401669</t>
  </si>
  <si>
    <t>AP240527004728</t>
  </si>
  <si>
    <t>A2401675</t>
  </si>
  <si>
    <t>AP240528004733</t>
  </si>
  <si>
    <t>PS</t>
  </si>
  <si>
    <t>A2401530</t>
  </si>
  <si>
    <t>AP240521004445</t>
  </si>
  <si>
    <t>A2401532</t>
  </si>
  <si>
    <t>AP240521004447</t>
  </si>
  <si>
    <t>IE</t>
  </si>
  <si>
    <t>AP240531005103</t>
  </si>
  <si>
    <t>TE MODERNA</t>
  </si>
  <si>
    <t>AP240521004432</t>
  </si>
  <si>
    <t>A2401968</t>
  </si>
  <si>
    <t>AP240531005457</t>
  </si>
  <si>
    <t>NNORPI</t>
  </si>
  <si>
    <t>AP240514004230</t>
  </si>
  <si>
    <t>AP240514004232</t>
  </si>
  <si>
    <t>AP240514004234</t>
  </si>
  <si>
    <t>A2401511</t>
  </si>
  <si>
    <t>AP240521004360</t>
  </si>
  <si>
    <t>A2401519</t>
  </si>
  <si>
    <t>AP240521004368</t>
  </si>
  <si>
    <t>A2401525</t>
  </si>
  <si>
    <t>AP240521004392</t>
  </si>
  <si>
    <t>A2401619</t>
  </si>
  <si>
    <t>AP240527004614</t>
  </si>
  <si>
    <t>A2401634</t>
  </si>
  <si>
    <t>AP240527004629</t>
  </si>
  <si>
    <t>A2401649</t>
  </si>
  <si>
    <t>AP240527004644</t>
  </si>
  <si>
    <t>A2401658</t>
  </si>
  <si>
    <t>AP240527004663</t>
  </si>
  <si>
    <t>A2401722</t>
  </si>
  <si>
    <t>AP240531005007</t>
  </si>
  <si>
    <t>A2401735</t>
  </si>
  <si>
    <t>AP240531005022</t>
  </si>
  <si>
    <t>A2401741</t>
  </si>
  <si>
    <t>AP240531005084</t>
  </si>
  <si>
    <t>A2401749</t>
  </si>
  <si>
    <t>AP240531005100</t>
  </si>
  <si>
    <t>A2401757</t>
  </si>
  <si>
    <t>AP240531005126</t>
  </si>
  <si>
    <t>A2401764</t>
  </si>
  <si>
    <t>AP240531005135</t>
  </si>
  <si>
    <t>A2401847</t>
  </si>
  <si>
    <t>AP240531005220</t>
  </si>
  <si>
    <t>A2401861</t>
  </si>
  <si>
    <t>AP240531005234</t>
  </si>
  <si>
    <t>A2401890</t>
  </si>
  <si>
    <t>AP240531005289</t>
  </si>
  <si>
    <t>A2401895</t>
  </si>
  <si>
    <t>AP240531005294</t>
  </si>
  <si>
    <t>A2401924</t>
  </si>
  <si>
    <t>AP240531005354</t>
  </si>
  <si>
    <t>A2401939</t>
  </si>
  <si>
    <t>AP240531005428</t>
  </si>
  <si>
    <t>A2401942</t>
  </si>
  <si>
    <t>AP240531005430</t>
  </si>
  <si>
    <t>A2401951</t>
  </si>
  <si>
    <t>AP240531005439</t>
  </si>
  <si>
    <t>A2401950</t>
  </si>
  <si>
    <t>AP240531005440</t>
  </si>
  <si>
    <t>A2401965</t>
  </si>
  <si>
    <t>AP240531005453</t>
  </si>
  <si>
    <t>A2401970</t>
  </si>
  <si>
    <t>AP240531005458</t>
  </si>
  <si>
    <t>AP240509004060</t>
  </si>
  <si>
    <t>AP240514004252</t>
  </si>
  <si>
    <t>AP240514004254</t>
  </si>
  <si>
    <t>AP240514004262</t>
  </si>
  <si>
    <t>AP240514004264</t>
  </si>
  <si>
    <t>A2401622</t>
  </si>
  <si>
    <t>AP240527004617</t>
  </si>
  <si>
    <t>A2401623</t>
  </si>
  <si>
    <t>AP240527004618</t>
  </si>
  <si>
    <t>A2401637</t>
  </si>
  <si>
    <t>AP240527004632</t>
  </si>
  <si>
    <t>A2401638</t>
  </si>
  <si>
    <t>AP240527004633</t>
  </si>
  <si>
    <t>A2401641</t>
  </si>
  <si>
    <t>AP240527004636</t>
  </si>
  <si>
    <t>A2401656</t>
  </si>
  <si>
    <t>AP240527004651</t>
  </si>
  <si>
    <t>AP240531005045</t>
  </si>
  <si>
    <t>AP240531005096</t>
  </si>
  <si>
    <t>AP240531005116</t>
  </si>
  <si>
    <t>A2401857</t>
  </si>
  <si>
    <t>AP240531005230</t>
  </si>
  <si>
    <t>A2401858</t>
  </si>
  <si>
    <t>AP240531005231</t>
  </si>
  <si>
    <t>A2401916</t>
  </si>
  <si>
    <t>AP240531005344</t>
  </si>
  <si>
    <t>LIBIENNE</t>
  </si>
  <si>
    <t>A2401577</t>
  </si>
  <si>
    <t>AP240523004512</t>
  </si>
  <si>
    <t>ECHI FETHI</t>
  </si>
  <si>
    <t>A2401786</t>
  </si>
  <si>
    <t>AP240531005160</t>
  </si>
  <si>
    <t>A2401765</t>
  </si>
  <si>
    <t>AP240531005136</t>
  </si>
  <si>
    <t>A2401766</t>
  </si>
  <si>
    <t>AP240531005137</t>
  </si>
  <si>
    <t>A2401891</t>
  </si>
  <si>
    <t>AP240531005290</t>
  </si>
  <si>
    <t>A2401927</t>
  </si>
  <si>
    <t>AP240531005357</t>
  </si>
  <si>
    <t>A2401928</t>
  </si>
  <si>
    <t>AP240531005358</t>
  </si>
  <si>
    <t>AP240527004696</t>
  </si>
  <si>
    <t>AP240527004698</t>
  </si>
  <si>
    <t>A2401904</t>
  </si>
  <si>
    <t>AP240506005302</t>
  </si>
  <si>
    <t>A2401902</t>
  </si>
  <si>
    <t>AP240522005300</t>
  </si>
  <si>
    <t>A2401901</t>
  </si>
  <si>
    <t>AP240523005299</t>
  </si>
  <si>
    <t>A2401826</t>
  </si>
  <si>
    <t>AP240531005198</t>
  </si>
  <si>
    <t>A2401723</t>
  </si>
  <si>
    <t>AP240531005008</t>
  </si>
  <si>
    <t>A2401724</t>
  </si>
  <si>
    <t>AP240531005009</t>
  </si>
  <si>
    <t>AP240531005109</t>
  </si>
  <si>
    <t>LUE MOTORS</t>
  </si>
  <si>
    <t>A2401822</t>
  </si>
  <si>
    <t>AP240531005194</t>
  </si>
  <si>
    <t>A2401575</t>
  </si>
  <si>
    <t>AP240523004510</t>
  </si>
  <si>
    <t>PZ</t>
  </si>
  <si>
    <t>A2401783</t>
  </si>
  <si>
    <t>AP240531005157</t>
  </si>
  <si>
    <t>A2401824</t>
  </si>
  <si>
    <t>AP240529005196</t>
  </si>
  <si>
    <t>A2401573</t>
  </si>
  <si>
    <t>AP240523004508</t>
  </si>
  <si>
    <t>A2401798</t>
  </si>
  <si>
    <t>AP240531005171</t>
  </si>
  <si>
    <t>AP240527004702</t>
  </si>
  <si>
    <t>T V SARL</t>
  </si>
  <si>
    <t>A2401595</t>
  </si>
  <si>
    <t>AP240523004530</t>
  </si>
  <si>
    <t>Total E10062</t>
  </si>
  <si>
    <t>Total E80054</t>
  </si>
  <si>
    <t>Total L10237</t>
  </si>
  <si>
    <t>Total L10242</t>
  </si>
  <si>
    <t>Total L30452</t>
  </si>
  <si>
    <t>Total L30496</t>
  </si>
  <si>
    <t>Total L50836</t>
  </si>
  <si>
    <t>Total L50852</t>
  </si>
  <si>
    <t>Total L50927</t>
  </si>
  <si>
    <t>Total L60035</t>
  </si>
  <si>
    <t>Total L60589</t>
  </si>
  <si>
    <t>Total L60604</t>
  </si>
  <si>
    <t>AP221029007682</t>
  </si>
  <si>
    <t>E10022</t>
  </si>
  <si>
    <t>A.T.I</t>
  </si>
  <si>
    <t>L50800</t>
  </si>
  <si>
    <t>L50834</t>
  </si>
  <si>
    <t>SIM</t>
  </si>
  <si>
    <t>L50837</t>
  </si>
  <si>
    <t>SPZ SERVICES</t>
  </si>
  <si>
    <t>L50853</t>
  </si>
  <si>
    <t>STE SMILE ENER</t>
  </si>
  <si>
    <t>L50883</t>
  </si>
  <si>
    <t>STE Yasmine Se</t>
  </si>
  <si>
    <t>.T.I</t>
  </si>
  <si>
    <t>AP240704006366</t>
  </si>
  <si>
    <t>A2402205</t>
  </si>
  <si>
    <t>AP240628005959</t>
  </si>
  <si>
    <t>A2402208</t>
  </si>
  <si>
    <t>AP240628005960</t>
  </si>
  <si>
    <t>A2402211</t>
  </si>
  <si>
    <t>AP240628005964</t>
  </si>
  <si>
    <t>A2402209</t>
  </si>
  <si>
    <t>AP240628005962</t>
  </si>
  <si>
    <t>AP240704006380</t>
  </si>
  <si>
    <t>AP240610005393</t>
  </si>
  <si>
    <t>A2401991</t>
  </si>
  <si>
    <t>AP240612005479</t>
  </si>
  <si>
    <t>AP240613005543</t>
  </si>
  <si>
    <t>AP240619005685</t>
  </si>
  <si>
    <t>AP240620005756</t>
  </si>
  <si>
    <t>AP240620005778</t>
  </si>
  <si>
    <t>AP240620005801</t>
  </si>
  <si>
    <t>A2402130</t>
  </si>
  <si>
    <t>AP240626005878</t>
  </si>
  <si>
    <t>A2402131</t>
  </si>
  <si>
    <t>AP240626005879</t>
  </si>
  <si>
    <t>AP240628006042</t>
  </si>
  <si>
    <t>A2402312</t>
  </si>
  <si>
    <t>AP240626006202</t>
  </si>
  <si>
    <t>A2402004</t>
  </si>
  <si>
    <t>AP240612005492</t>
  </si>
  <si>
    <t>A2402251</t>
  </si>
  <si>
    <t>AP240628006070</t>
  </si>
  <si>
    <t>A2401989</t>
  </si>
  <si>
    <t>AP240612005477</t>
  </si>
  <si>
    <t>A2401990</t>
  </si>
  <si>
    <t>AP240612005478</t>
  </si>
  <si>
    <t>A2401993</t>
  </si>
  <si>
    <t>AP240612005481</t>
  </si>
  <si>
    <t>A2401994</t>
  </si>
  <si>
    <t>AP240612005482</t>
  </si>
  <si>
    <t>AP240619005670</t>
  </si>
  <si>
    <t>AP240619005673</t>
  </si>
  <si>
    <t>AP240620005737</t>
  </si>
  <si>
    <t>A2402105</t>
  </si>
  <si>
    <t>AP240624005837</t>
  </si>
  <si>
    <t>A2402399</t>
  </si>
  <si>
    <t>AP240624006400</t>
  </si>
  <si>
    <t>AP240628006009</t>
  </si>
  <si>
    <t>.I.P</t>
  </si>
  <si>
    <t>A2402252</t>
  </si>
  <si>
    <t>AP240628006071</t>
  </si>
  <si>
    <t>AD</t>
  </si>
  <si>
    <t>MS BIO</t>
  </si>
  <si>
    <t>AP240618005607</t>
  </si>
  <si>
    <t>AP240620005760</t>
  </si>
  <si>
    <t>A2402293</t>
  </si>
  <si>
    <t>AP240630006183</t>
  </si>
  <si>
    <t>A2402111</t>
  </si>
  <si>
    <t>AP240624005844</t>
  </si>
  <si>
    <t>A2402095</t>
  </si>
  <si>
    <t>AP240624005829</t>
  </si>
  <si>
    <t>A2402040</t>
  </si>
  <si>
    <t>AP240619005656</t>
  </si>
  <si>
    <t>A2402054</t>
  </si>
  <si>
    <t>AP240619005686</t>
  </si>
  <si>
    <t>A2402151</t>
  </si>
  <si>
    <t>AP240627005904</t>
  </si>
  <si>
    <t>A2402168</t>
  </si>
  <si>
    <t>AP240627005921</t>
  </si>
  <si>
    <t>A2402174</t>
  </si>
  <si>
    <t>AP240627005927</t>
  </si>
  <si>
    <t>A2402184</t>
  </si>
  <si>
    <t>AP240627005935</t>
  </si>
  <si>
    <t>A2402199</t>
  </si>
  <si>
    <t>AP240628005953</t>
  </si>
  <si>
    <t>A2402222</t>
  </si>
  <si>
    <t>AP240628005979</t>
  </si>
  <si>
    <t>A2402369</t>
  </si>
  <si>
    <t>AP240628006259</t>
  </si>
  <si>
    <t>A2402262</t>
  </si>
  <si>
    <t>AP240630006152</t>
  </si>
  <si>
    <t>A2402270</t>
  </si>
  <si>
    <t>AP240630006160</t>
  </si>
  <si>
    <t>A2402277</t>
  </si>
  <si>
    <t>AP240630006167</t>
  </si>
  <si>
    <t>A2402284</t>
  </si>
  <si>
    <t>AP240630006174</t>
  </si>
  <si>
    <t>A2402385</t>
  </si>
  <si>
    <t>AP240630006305</t>
  </si>
  <si>
    <t>A2402396</t>
  </si>
  <si>
    <t>AP240630006315</t>
  </si>
  <si>
    <t>AP240610005399</t>
  </si>
  <si>
    <t>A2402194</t>
  </si>
  <si>
    <t>AP240628005947</t>
  </si>
  <si>
    <t>AP240708006536</t>
  </si>
  <si>
    <t>IM</t>
  </si>
  <si>
    <t>AP240618005623</t>
  </si>
  <si>
    <t>A2402317</t>
  </si>
  <si>
    <t>AP240628006206</t>
  </si>
  <si>
    <t>A2402041</t>
  </si>
  <si>
    <t>AP240619005654</t>
  </si>
  <si>
    <t>TE Yasmine</t>
  </si>
  <si>
    <t>A2402023</t>
  </si>
  <si>
    <t>AP240618005630</t>
  </si>
  <si>
    <t>A2402323</t>
  </si>
  <si>
    <t>AP240628006214</t>
  </si>
  <si>
    <t>A2402326</t>
  </si>
  <si>
    <t>AP240628006216</t>
  </si>
  <si>
    <t>A2402328</t>
  </si>
  <si>
    <t>AP240628006218</t>
  </si>
  <si>
    <t>A2402330</t>
  </si>
  <si>
    <t>AP240628006220</t>
  </si>
  <si>
    <t>A2402332</t>
  </si>
  <si>
    <t>AP240628006222</t>
  </si>
  <si>
    <t>A2402333</t>
  </si>
  <si>
    <t>AP240628006223</t>
  </si>
  <si>
    <t>A2402335</t>
  </si>
  <si>
    <t>AP240628006226</t>
  </si>
  <si>
    <t>A2402337</t>
  </si>
  <si>
    <t>AP240628006227</t>
  </si>
  <si>
    <t>A2402413</t>
  </si>
  <si>
    <t>AP240628006519</t>
  </si>
  <si>
    <t>A2402321</t>
  </si>
  <si>
    <t>AP240620006211</t>
  </si>
  <si>
    <t>OCOOPEC</t>
  </si>
  <si>
    <t>A2402350</t>
  </si>
  <si>
    <t>AP240630006240</t>
  </si>
  <si>
    <t>ANPROTEC</t>
  </si>
  <si>
    <t>ESSORT BEN</t>
  </si>
  <si>
    <t>Total E10022</t>
  </si>
  <si>
    <t>Total L30323</t>
  </si>
  <si>
    <t>L30369</t>
  </si>
  <si>
    <t>Total L30369</t>
  </si>
  <si>
    <t>Total L50387</t>
  </si>
  <si>
    <t>Total L50800</t>
  </si>
  <si>
    <t>Total L50834</t>
  </si>
  <si>
    <t>Total L50837</t>
  </si>
  <si>
    <t>Total L50853</t>
  </si>
  <si>
    <t>Total L50883</t>
  </si>
  <si>
    <t>Total L60595</t>
  </si>
  <si>
    <t>C2200687</t>
  </si>
  <si>
    <t>GASOIL 03/22</t>
  </si>
  <si>
    <t>E80055</t>
  </si>
  <si>
    <t>META ENTREPRIC</t>
  </si>
  <si>
    <t>L10243</t>
  </si>
  <si>
    <t>TUNIFILM PACK</t>
  </si>
  <si>
    <t>L50833</t>
  </si>
  <si>
    <t>L50838</t>
  </si>
  <si>
    <t>BHS</t>
  </si>
  <si>
    <t>L50857</t>
  </si>
  <si>
    <t>AB TECH</t>
  </si>
  <si>
    <t>L50862</t>
  </si>
  <si>
    <t>LA MAINTENANCE</t>
  </si>
  <si>
    <t>L50863</t>
  </si>
  <si>
    <t>EMS</t>
  </si>
  <si>
    <t>L60605</t>
  </si>
  <si>
    <t>AFRIQUE TRANSM</t>
  </si>
  <si>
    <t>L60606</t>
  </si>
  <si>
    <t>INTER FLEXIBLE</t>
  </si>
  <si>
    <t>L60607</t>
  </si>
  <si>
    <t>GAMMA AUTO</t>
  </si>
  <si>
    <t>Total E10050</t>
  </si>
  <si>
    <t>Total E80021</t>
  </si>
  <si>
    <t>Total E80055</t>
  </si>
  <si>
    <t>Total L10243</t>
  </si>
  <si>
    <t>Total L30372</t>
  </si>
  <si>
    <t>Total L50708</t>
  </si>
  <si>
    <t>Total L50721</t>
  </si>
  <si>
    <t>Total L50838</t>
  </si>
  <si>
    <t>Total L50857</t>
  </si>
  <si>
    <t>Total L50862</t>
  </si>
  <si>
    <t>Total L50863</t>
  </si>
  <si>
    <t>Total L50941</t>
  </si>
  <si>
    <t>Total L60118</t>
  </si>
  <si>
    <t>Total L60227</t>
  </si>
  <si>
    <t>Total L60268</t>
  </si>
  <si>
    <t>Total L60285</t>
  </si>
  <si>
    <t>Total L60605</t>
  </si>
  <si>
    <t>Total L60606</t>
  </si>
  <si>
    <t>Total L60607</t>
  </si>
  <si>
    <t>Total L10180</t>
  </si>
  <si>
    <t>A2403000</t>
  </si>
  <si>
    <t>AP240828008046</t>
  </si>
  <si>
    <t>A2403039</t>
  </si>
  <si>
    <t>AP240828008061</t>
  </si>
  <si>
    <t>A2403053</t>
  </si>
  <si>
    <t>AP240829008081</t>
  </si>
  <si>
    <t>A2403065</t>
  </si>
  <si>
    <t>AP240829008102</t>
  </si>
  <si>
    <t>A2402731</t>
  </si>
  <si>
    <t>AP240731007396</t>
  </si>
  <si>
    <t>A2403020</t>
  </si>
  <si>
    <t>AP240828008034</t>
  </si>
  <si>
    <t>A2402600</t>
  </si>
  <si>
    <t>AP240724007005</t>
  </si>
  <si>
    <t>A2403142</t>
  </si>
  <si>
    <t>AP240830008375</t>
  </si>
  <si>
    <t>AP240823007807</t>
  </si>
  <si>
    <t>METEK</t>
  </si>
  <si>
    <t>AP240829008097</t>
  </si>
  <si>
    <t>A2403004</t>
  </si>
  <si>
    <t>AP240828008018</t>
  </si>
  <si>
    <t>A2402437</t>
  </si>
  <si>
    <t>AP240710006553</t>
  </si>
  <si>
    <t>A2402520</t>
  </si>
  <si>
    <t>AP240718006880</t>
  </si>
  <si>
    <t>AP240730007204</t>
  </si>
  <si>
    <t>AP240731007246</t>
  </si>
  <si>
    <t>A2402841</t>
  </si>
  <si>
    <t>AP240815007606</t>
  </si>
  <si>
    <t>A2402974</t>
  </si>
  <si>
    <t>AP240827007959</t>
  </si>
  <si>
    <t>AP240830008216</t>
  </si>
  <si>
    <t>AP240903008280</t>
  </si>
  <si>
    <t>AP240718006901</t>
  </si>
  <si>
    <t>RADING</t>
  </si>
  <si>
    <t>A2402467</t>
  </si>
  <si>
    <t>AP240711006745</t>
  </si>
  <si>
    <t>A2402567</t>
  </si>
  <si>
    <t>AP240703006973</t>
  </si>
  <si>
    <t>A2402568</t>
  </si>
  <si>
    <t>AP240703006974</t>
  </si>
  <si>
    <t>A2402566</t>
  </si>
  <si>
    <t>AP240709006972</t>
  </si>
  <si>
    <t>AP240716006801</t>
  </si>
  <si>
    <t>A2402662</t>
  </si>
  <si>
    <t>AP240716007099</t>
  </si>
  <si>
    <t>A2402664</t>
  </si>
  <si>
    <t>AP240717007100</t>
  </si>
  <si>
    <t>A2402666</t>
  </si>
  <si>
    <t>AP240720007102</t>
  </si>
  <si>
    <t>A2402668</t>
  </si>
  <si>
    <t>AP240726007103</t>
  </si>
  <si>
    <t>AP240813007309</t>
  </si>
  <si>
    <t>AP240815007581</t>
  </si>
  <si>
    <t>A2402869</t>
  </si>
  <si>
    <t>AP240815007643</t>
  </si>
  <si>
    <t>A2402868</t>
  </si>
  <si>
    <t>AP240820007641</t>
  </si>
  <si>
    <t>AP240718006899</t>
  </si>
  <si>
    <t>AP240821007683</t>
  </si>
  <si>
    <t>AP240823007831</t>
  </si>
  <si>
    <t>A2403175</t>
  </si>
  <si>
    <t>AP240831008406</t>
  </si>
  <si>
    <t>OTUPLEX</t>
  </si>
  <si>
    <t>A2402802</t>
  </si>
  <si>
    <t>AP240731007474</t>
  </si>
  <si>
    <t>A2402934</t>
  </si>
  <si>
    <t>AP240826007888</t>
  </si>
  <si>
    <t>A2402925</t>
  </si>
  <si>
    <t>AP240823007871</t>
  </si>
  <si>
    <t>AP240903008320</t>
  </si>
  <si>
    <t>AP240903008322</t>
  </si>
  <si>
    <t>A2402514</t>
  </si>
  <si>
    <t>AP240717006865</t>
  </si>
  <si>
    <t>A2402589</t>
  </si>
  <si>
    <t>AP240724006994</t>
  </si>
  <si>
    <t>A2402598</t>
  </si>
  <si>
    <t>AP240724007003</t>
  </si>
  <si>
    <t>A2402604</t>
  </si>
  <si>
    <t>AP240724007009</t>
  </si>
  <si>
    <t>A2402610</t>
  </si>
  <si>
    <t>AP240724007015</t>
  </si>
  <si>
    <t>A2402702</t>
  </si>
  <si>
    <t>AP240731007301</t>
  </si>
  <si>
    <t>A2402709</t>
  </si>
  <si>
    <t>AP240731007320</t>
  </si>
  <si>
    <t>A2402717</t>
  </si>
  <si>
    <t>AP240731007335</t>
  </si>
  <si>
    <t>A2402722</t>
  </si>
  <si>
    <t>AP240731007340</t>
  </si>
  <si>
    <t>A2402736</t>
  </si>
  <si>
    <t>AP240731007402</t>
  </si>
  <si>
    <t>A2402740</t>
  </si>
  <si>
    <t>AP240731007406</t>
  </si>
  <si>
    <t>A2402815</t>
  </si>
  <si>
    <t>AP240731007486</t>
  </si>
  <si>
    <t>A2402820</t>
  </si>
  <si>
    <t>AP240731007512</t>
  </si>
  <si>
    <t>A2402829</t>
  </si>
  <si>
    <t>AP240731007529</t>
  </si>
  <si>
    <t>A2402993</t>
  </si>
  <si>
    <t>AP240828008007</t>
  </si>
  <si>
    <t>A2403002</t>
  </si>
  <si>
    <t>AP240828008015</t>
  </si>
  <si>
    <t>A2403011</t>
  </si>
  <si>
    <t>AP240828008025</t>
  </si>
  <si>
    <t>A2403018</t>
  </si>
  <si>
    <t>AP240828008032</t>
  </si>
  <si>
    <t>A2403024</t>
  </si>
  <si>
    <t>AP240828008038</t>
  </si>
  <si>
    <t>A2403032</t>
  </si>
  <si>
    <t>AP240828008051</t>
  </si>
  <si>
    <t>A2403043</t>
  </si>
  <si>
    <t>AP240828008063</t>
  </si>
  <si>
    <t>A2403061</t>
  </si>
  <si>
    <t>AP240829008090</t>
  </si>
  <si>
    <t>A2403067</t>
  </si>
  <si>
    <t>AP240829008095</t>
  </si>
  <si>
    <t>A2403096</t>
  </si>
  <si>
    <t>AP240830008233</t>
  </si>
  <si>
    <t>A2403111</t>
  </si>
  <si>
    <t>AP240830008248</t>
  </si>
  <si>
    <t>A2403118</t>
  </si>
  <si>
    <t>AP240830008258</t>
  </si>
  <si>
    <t>A2403146</t>
  </si>
  <si>
    <t>AP240830008376</t>
  </si>
  <si>
    <t>A2403159</t>
  </si>
  <si>
    <t>AP240830008388</t>
  </si>
  <si>
    <t>A2403151</t>
  </si>
  <si>
    <t>AP240831008382</t>
  </si>
  <si>
    <t>A2403168</t>
  </si>
  <si>
    <t>AP240831008398</t>
  </si>
  <si>
    <t>A2403230</t>
  </si>
  <si>
    <t>AP240831008562</t>
  </si>
  <si>
    <t>AP240821007681</t>
  </si>
  <si>
    <t>AP240705006475</t>
  </si>
  <si>
    <t>A2402593</t>
  </si>
  <si>
    <t>AP240724006998</t>
  </si>
  <si>
    <t>AP240903008326</t>
  </si>
  <si>
    <t>AP240815007560</t>
  </si>
  <si>
    <t>A2402798</t>
  </si>
  <si>
    <t>AP240731007470</t>
  </si>
  <si>
    <t>AP240711006670</t>
  </si>
  <si>
    <t>A POSTE</t>
  </si>
  <si>
    <t>A2402626</t>
  </si>
  <si>
    <t>AP240726007031</t>
  </si>
  <si>
    <t>A2402627</t>
  </si>
  <si>
    <t>AP240726007032</t>
  </si>
  <si>
    <t>A2402628</t>
  </si>
  <si>
    <t>AP240726007033</t>
  </si>
  <si>
    <t>A2402629</t>
  </si>
  <si>
    <t>AP240726007034</t>
  </si>
  <si>
    <t>A2402632</t>
  </si>
  <si>
    <t>AP240726007037</t>
  </si>
  <si>
    <t>A2402634</t>
  </si>
  <si>
    <t>AP240726007039</t>
  </si>
  <si>
    <t>A2402635</t>
  </si>
  <si>
    <t>AP240726007040</t>
  </si>
  <si>
    <t>A2402636</t>
  </si>
  <si>
    <t>AP240726007041</t>
  </si>
  <si>
    <t>A2402637</t>
  </si>
  <si>
    <t>AP240726007042</t>
  </si>
  <si>
    <t>A2402638</t>
  </si>
  <si>
    <t>AP240726007043</t>
  </si>
  <si>
    <t>A2402729</t>
  </si>
  <si>
    <t>AP240731007351</t>
  </si>
  <si>
    <t>A2402831</t>
  </si>
  <si>
    <t>AP240731007530</t>
  </si>
  <si>
    <t>A2402700</t>
  </si>
  <si>
    <t>AP240813007302</t>
  </si>
  <si>
    <t>A2402708</t>
  </si>
  <si>
    <t>AP240813007319</t>
  </si>
  <si>
    <t>A2402711</t>
  </si>
  <si>
    <t>AP240813007329</t>
  </si>
  <si>
    <t>A2402726</t>
  </si>
  <si>
    <t>AP240813007347</t>
  </si>
  <si>
    <t>A2402727</t>
  </si>
  <si>
    <t>AP240813007348</t>
  </si>
  <si>
    <t>A2402728</t>
  </si>
  <si>
    <t>AP240813007350</t>
  </si>
  <si>
    <t>A2402903</t>
  </si>
  <si>
    <t>AP240822007761</t>
  </si>
  <si>
    <t>A2402906</t>
  </si>
  <si>
    <t>AP240822007764</t>
  </si>
  <si>
    <t>A2402907</t>
  </si>
  <si>
    <t>AP240822007765</t>
  </si>
  <si>
    <t>A2402910</t>
  </si>
  <si>
    <t>AP240822007768</t>
  </si>
  <si>
    <t>A2402912</t>
  </si>
  <si>
    <t>AP240822007770</t>
  </si>
  <si>
    <t>A2402914</t>
  </si>
  <si>
    <t>AP240822007772</t>
  </si>
  <si>
    <t>AP240827007909</t>
  </si>
  <si>
    <t>A2403071</t>
  </si>
  <si>
    <t>AP240829008145</t>
  </si>
  <si>
    <t>A2403072</t>
  </si>
  <si>
    <t>AP240829008146</t>
  </si>
  <si>
    <t>A2403074</t>
  </si>
  <si>
    <t>AP240829008148</t>
  </si>
  <si>
    <t>A2403075</t>
  </si>
  <si>
    <t>AP240829008149</t>
  </si>
  <si>
    <t>A2403097</t>
  </si>
  <si>
    <t>AP240830008237</t>
  </si>
  <si>
    <t>A2403112</t>
  </si>
  <si>
    <t>AP240830008249</t>
  </si>
  <si>
    <t>A2403121</t>
  </si>
  <si>
    <t>AP240830008261</t>
  </si>
  <si>
    <t>A2403150</t>
  </si>
  <si>
    <t>AP240830008381</t>
  </si>
  <si>
    <t>A2403160</t>
  </si>
  <si>
    <t>AP240830008389</t>
  </si>
  <si>
    <t>A2403167</t>
  </si>
  <si>
    <t>AP240830008399</t>
  </si>
  <si>
    <t>A2403182</t>
  </si>
  <si>
    <t>AP240830008423</t>
  </si>
  <si>
    <t>A2403186</t>
  </si>
  <si>
    <t>AP240830008427</t>
  </si>
  <si>
    <t>A2403187</t>
  </si>
  <si>
    <t>AP240830008428</t>
  </si>
  <si>
    <t>A2403189</t>
  </si>
  <si>
    <t>AP240830008430</t>
  </si>
  <si>
    <t>A2403190</t>
  </si>
  <si>
    <t>AP240830008431</t>
  </si>
  <si>
    <t>A2403191</t>
  </si>
  <si>
    <t>AP240830008432</t>
  </si>
  <si>
    <t>A2403192</t>
  </si>
  <si>
    <t>AP240830008433</t>
  </si>
  <si>
    <t>A2403153</t>
  </si>
  <si>
    <t>AP240831008383</t>
  </si>
  <si>
    <t>A2403169</t>
  </si>
  <si>
    <t>AP240831008400</t>
  </si>
  <si>
    <t>A2403154</t>
  </si>
  <si>
    <t>AP240830008385</t>
  </si>
  <si>
    <t>AP240815007577</t>
  </si>
  <si>
    <t>AP240821007675</t>
  </si>
  <si>
    <t>A2402793</t>
  </si>
  <si>
    <t>AP240731007462</t>
  </si>
  <si>
    <t>HS</t>
  </si>
  <si>
    <t>B TECH</t>
  </si>
  <si>
    <t>A2402882</t>
  </si>
  <si>
    <t>AP240821007736</t>
  </si>
  <si>
    <t>MS</t>
  </si>
  <si>
    <t>A2403021</t>
  </si>
  <si>
    <t>AP240828008035</t>
  </si>
  <si>
    <t>A2403022</t>
  </si>
  <si>
    <t>AP240828008036</t>
  </si>
  <si>
    <t>A2403113</t>
  </si>
  <si>
    <t>AP240830008251</t>
  </si>
  <si>
    <t>A2403114</t>
  </si>
  <si>
    <t>AP240830008253</t>
  </si>
  <si>
    <t>A2403137</t>
  </si>
  <si>
    <t>AP240830008277</t>
  </si>
  <si>
    <t>A2403188</t>
  </si>
  <si>
    <t>AP240830008429</t>
  </si>
  <si>
    <t>A2402601</t>
  </si>
  <si>
    <t>AP240724007006</t>
  </si>
  <si>
    <t>A2402602</t>
  </si>
  <si>
    <t>AP240724007007</t>
  </si>
  <si>
    <t>A2403207</t>
  </si>
  <si>
    <t>AP240831008526</t>
  </si>
  <si>
    <t>A2402547</t>
  </si>
  <si>
    <t>AP240712006954</t>
  </si>
  <si>
    <t>A2402894</t>
  </si>
  <si>
    <t>AP240821007741</t>
  </si>
  <si>
    <t>A2402486</t>
  </si>
  <si>
    <t>AP240712006806</t>
  </si>
  <si>
    <t>GA</t>
  </si>
  <si>
    <t>A2402644</t>
  </si>
  <si>
    <t>AP240726007049</t>
  </si>
  <si>
    <t>A2403042</t>
  </si>
  <si>
    <t>AP240828008062</t>
  </si>
  <si>
    <t>A2402949</t>
  </si>
  <si>
    <t>AP240821007928</t>
  </si>
  <si>
    <t>A2403104</t>
  </si>
  <si>
    <t>AP240831008241</t>
  </si>
  <si>
    <t>A2402780</t>
  </si>
  <si>
    <t>AP240731007461</t>
  </si>
  <si>
    <t>OTRA</t>
  </si>
  <si>
    <t>A2402501</t>
  </si>
  <si>
    <t>AP240717006839</t>
  </si>
  <si>
    <t>PR</t>
  </si>
  <si>
    <t>A2402646</t>
  </si>
  <si>
    <t>AP240726007051</t>
  </si>
  <si>
    <t>A2402794</t>
  </si>
  <si>
    <t>AP240731007463</t>
  </si>
  <si>
    <t>A2402795</t>
  </si>
  <si>
    <t>AP240731007467</t>
  </si>
  <si>
    <t>A2402801</t>
  </si>
  <si>
    <t>AP240731007473</t>
  </si>
  <si>
    <t>AP240815007550</t>
  </si>
  <si>
    <t>A2402943</t>
  </si>
  <si>
    <t>AP240827007921</t>
  </si>
  <si>
    <t>A2402545</t>
  </si>
  <si>
    <t>AP240722006952</t>
  </si>
  <si>
    <t>A2402927</t>
  </si>
  <si>
    <t>AP240812007879</t>
  </si>
  <si>
    <t>A2402782</t>
  </si>
  <si>
    <t>AP240731007445</t>
  </si>
  <si>
    <t>A2403099</t>
  </si>
  <si>
    <t>AP240831008236</t>
  </si>
  <si>
    <t>AFRICAIN</t>
  </si>
  <si>
    <t>AMMA AUTO</t>
  </si>
  <si>
    <t>AP240815007505</t>
  </si>
  <si>
    <t>E10089</t>
  </si>
  <si>
    <t>ELBAT</t>
  </si>
  <si>
    <t>E10090</t>
  </si>
  <si>
    <t>E80056</t>
  </si>
  <si>
    <t>S.A.  INTERCON</t>
  </si>
  <si>
    <t>E80057</t>
  </si>
  <si>
    <t>SHANDONG XINXU</t>
  </si>
  <si>
    <t>E80058</t>
  </si>
  <si>
    <t>BETTER TECHNOL</t>
  </si>
  <si>
    <t>L20016</t>
  </si>
  <si>
    <t>LINDE GAS TUNI</t>
  </si>
  <si>
    <t>L20067</t>
  </si>
  <si>
    <t>STE YOUSSEF DE</t>
  </si>
  <si>
    <t>L30497</t>
  </si>
  <si>
    <t>RESTO LA JOCON</t>
  </si>
  <si>
    <t>L50407</t>
  </si>
  <si>
    <t>HOTEL RESIDENC</t>
  </si>
  <si>
    <t>L50410</t>
  </si>
  <si>
    <t>CNFCPP</t>
  </si>
  <si>
    <t>L50450</t>
  </si>
  <si>
    <t>CYM FACILITIES</t>
  </si>
  <si>
    <t>L50794</t>
  </si>
  <si>
    <t>Ben Slima Med</t>
  </si>
  <si>
    <t>L50866</t>
  </si>
  <si>
    <t>CENTRE DE LOIS</t>
  </si>
  <si>
    <t>L50867</t>
  </si>
  <si>
    <t>KRATOS FITNESS</t>
  </si>
  <si>
    <t>L50871</t>
  </si>
  <si>
    <t>MARMEDSA</t>
  </si>
  <si>
    <t>L50887</t>
  </si>
  <si>
    <t>CFUN INDUSTRIE</t>
  </si>
  <si>
    <t>L60608</t>
  </si>
  <si>
    <t>HYDRAUCOM</t>
  </si>
  <si>
    <t>L60609</t>
  </si>
  <si>
    <t>J/M MECHATRONI</t>
  </si>
  <si>
    <t>L60611</t>
  </si>
  <si>
    <t>QRTECH</t>
  </si>
  <si>
    <t>L60612</t>
  </si>
  <si>
    <t>ATV SARL</t>
  </si>
  <si>
    <t>A</t>
  </si>
  <si>
    <t>A2403314</t>
  </si>
  <si>
    <t>AP240918008784</t>
  </si>
  <si>
    <t>A2403316</t>
  </si>
  <si>
    <t>AP240918008786</t>
  </si>
  <si>
    <t>A2403613</t>
  </si>
  <si>
    <t>AP240930009614</t>
  </si>
  <si>
    <t>A2403824</t>
  </si>
  <si>
    <t>AP241017010070</t>
  </si>
  <si>
    <t>AP241021010161</t>
  </si>
  <si>
    <t>oonvean Fi</t>
  </si>
  <si>
    <t>Ltd</t>
  </si>
  <si>
    <t>A2404139</t>
  </si>
  <si>
    <t>AP241031010951</t>
  </si>
  <si>
    <t>onplast LT</t>
  </si>
  <si>
    <t>UANZHOU YU</t>
  </si>
  <si>
    <t>C</t>
  </si>
  <si>
    <t>ONBAT BATT</t>
  </si>
  <si>
    <t>RI</t>
  </si>
  <si>
    <t>A2403418</t>
  </si>
  <si>
    <t>AP240924009123</t>
  </si>
  <si>
    <t>A2403419</t>
  </si>
  <si>
    <t>AP240924009124</t>
  </si>
  <si>
    <t>A2403641</t>
  </si>
  <si>
    <t>AP240930009643</t>
  </si>
  <si>
    <t>A2403857</t>
  </si>
  <si>
    <t>AP241018010098</t>
  </si>
  <si>
    <t>A2403856</t>
  </si>
  <si>
    <t>AP241018010099</t>
  </si>
  <si>
    <t>A2403858</t>
  </si>
  <si>
    <t>AP241018010100</t>
  </si>
  <si>
    <t>A2403860</t>
  </si>
  <si>
    <t>AP241018010101</t>
  </si>
  <si>
    <t>A2403859</t>
  </si>
  <si>
    <t>AP241018010102</t>
  </si>
  <si>
    <t>A2403861</t>
  </si>
  <si>
    <t>AP241018010103</t>
  </si>
  <si>
    <t>A2403863</t>
  </si>
  <si>
    <t>AP241018010104</t>
  </si>
  <si>
    <t>A2403864</t>
  </si>
  <si>
    <t>AP241018010105</t>
  </si>
  <si>
    <t>A2403862</t>
  </si>
  <si>
    <t>AP241018010106</t>
  </si>
  <si>
    <t>A2403865</t>
  </si>
  <si>
    <t>AP241018010107</t>
  </si>
  <si>
    <t>ETALSA STA</t>
  </si>
  <si>
    <t>AP241010009780</t>
  </si>
  <si>
    <t>A2404146</t>
  </si>
  <si>
    <t>AP241031010957</t>
  </si>
  <si>
    <t>IXON PREMI</t>
  </si>
  <si>
    <t>ATTERIES</t>
  </si>
  <si>
    <t>KUMPLAST J</t>
  </si>
  <si>
    <t>A2404117</t>
  </si>
  <si>
    <t>AP241031010939</t>
  </si>
  <si>
    <t>A2404129</t>
  </si>
  <si>
    <t>AP241031010942</t>
  </si>
  <si>
    <t>LBAT</t>
  </si>
  <si>
    <t>ASASS</t>
  </si>
  <si>
    <t>A2404039</t>
  </si>
  <si>
    <t>AP241031010696</t>
  </si>
  <si>
    <t>LINOIL HEL</t>
  </si>
  <si>
    <t>I</t>
  </si>
  <si>
    <t>C PETROLEUM</t>
  </si>
  <si>
    <t>XO ELECTRO</t>
  </si>
  <si>
    <t>E SARL</t>
  </si>
  <si>
    <t>uzhou Rehe</t>
  </si>
  <si>
    <t>Electrical</t>
  </si>
  <si>
    <t>TECHNOLOGY</t>
  </si>
  <si>
    <t>AP240919008920</t>
  </si>
  <si>
    <t>ADI Offerm</t>
  </si>
  <si>
    <t>Maschinenbau</t>
  </si>
  <si>
    <t>RIMAX BATT</t>
  </si>
  <si>
    <t>assucco T.</t>
  </si>
  <si>
    <t>M C LTD</t>
  </si>
  <si>
    <t>A2403795</t>
  </si>
  <si>
    <t>AP241017010026</t>
  </si>
  <si>
    <t>ibo Xinxu</t>
  </si>
  <si>
    <t>r Technology</t>
  </si>
  <si>
    <t>UTOMATOR M</t>
  </si>
  <si>
    <t>ng systems</t>
  </si>
  <si>
    <t>ONBAT RECY</t>
  </si>
  <si>
    <t>G EAD</t>
  </si>
  <si>
    <t>HANGXING J</t>
  </si>
  <si>
    <t>NG NEW ENERGY</t>
  </si>
  <si>
    <t>AP240919008933</t>
  </si>
  <si>
    <t>A2403663</t>
  </si>
  <si>
    <t>AP240930009666</t>
  </si>
  <si>
    <t>WER SYSYEMS</t>
  </si>
  <si>
    <t>&amp;L TECH</t>
  </si>
  <si>
    <t>TD.</t>
  </si>
  <si>
    <t>ETA ENTREP</t>
  </si>
  <si>
    <t>S ME</t>
  </si>
  <si>
    <t>.A.  INTER</t>
  </si>
  <si>
    <t>ECT</t>
  </si>
  <si>
    <t>A2404116</t>
  </si>
  <si>
    <t>AP241031010928</t>
  </si>
  <si>
    <t>HANDONG XI</t>
  </si>
  <si>
    <t>AP241030010616</t>
  </si>
  <si>
    <t>ETTER TECH</t>
  </si>
  <si>
    <t>GY GROUP</t>
  </si>
  <si>
    <t>AP241030010612</t>
  </si>
  <si>
    <t>OURNISSEUR</t>
  </si>
  <si>
    <t>HATS</t>
  </si>
  <si>
    <t>AP240905008453</t>
  </si>
  <si>
    <t>AP240909008547</t>
  </si>
  <si>
    <t>AP240909008549</t>
  </si>
  <si>
    <t>A2403236</t>
  </si>
  <si>
    <t>AP240912008635</t>
  </si>
  <si>
    <t>A2403248</t>
  </si>
  <si>
    <t>AP240913008647</t>
  </si>
  <si>
    <t>AP240913008694</t>
  </si>
  <si>
    <t>AP240913008704</t>
  </si>
  <si>
    <t>AP240920008966</t>
  </si>
  <si>
    <t>AP240920009039</t>
  </si>
  <si>
    <t>AP240925009218</t>
  </si>
  <si>
    <t>A2403518</t>
  </si>
  <si>
    <t>AP241001009378</t>
  </si>
  <si>
    <t>AP241004009589</t>
  </si>
  <si>
    <t>AP241009009707</t>
  </si>
  <si>
    <t>AP241014009900</t>
  </si>
  <si>
    <t>AP241015009949</t>
  </si>
  <si>
    <t>AP241015009971</t>
  </si>
  <si>
    <t>A2403764</t>
  </si>
  <si>
    <t>AP241016009987</t>
  </si>
  <si>
    <t>A2403765</t>
  </si>
  <si>
    <t>AP241016009988</t>
  </si>
  <si>
    <t>A2403790</t>
  </si>
  <si>
    <t>AP241016010013</t>
  </si>
  <si>
    <t>A2403819</t>
  </si>
  <si>
    <t>AP241017010060</t>
  </si>
  <si>
    <t>A2403823</t>
  </si>
  <si>
    <t>AP241017010064</t>
  </si>
  <si>
    <t>A2403875</t>
  </si>
  <si>
    <t>AP241018010121</t>
  </si>
  <si>
    <t>AP241022010217</t>
  </si>
  <si>
    <t>AP241022010225</t>
  </si>
  <si>
    <t>A2403885</t>
  </si>
  <si>
    <t>AP241023010254</t>
  </si>
  <si>
    <t>AP241024010315</t>
  </si>
  <si>
    <t>A2404015</t>
  </si>
  <si>
    <t>AP241031010632</t>
  </si>
  <si>
    <t>A2404063</t>
  </si>
  <si>
    <t>AP241031010728</t>
  </si>
  <si>
    <t>AP241106010872</t>
  </si>
  <si>
    <t>A2403588</t>
  </si>
  <si>
    <t>AP241004009534</t>
  </si>
  <si>
    <t>A2404175</t>
  </si>
  <si>
    <t>AP241031011032</t>
  </si>
  <si>
    <t>A2403455</t>
  </si>
  <si>
    <t>AP240925009223</t>
  </si>
  <si>
    <t>OCIETE NOU</t>
  </si>
  <si>
    <t>CYCLING SNR</t>
  </si>
  <si>
    <t>OCIETE EL</t>
  </si>
  <si>
    <t>E MONTAGE</t>
  </si>
  <si>
    <t>AP241001009394</t>
  </si>
  <si>
    <t>AP241015009941</t>
  </si>
  <si>
    <t>AP241105010817</t>
  </si>
  <si>
    <t>es industries</t>
  </si>
  <si>
    <t>AL</t>
  </si>
  <si>
    <t>UNISIE ARR</t>
  </si>
  <si>
    <t>MART SOLUT</t>
  </si>
  <si>
    <t>METALS</t>
  </si>
  <si>
    <t>TE LC META</t>
  </si>
  <si>
    <t>ADING</t>
  </si>
  <si>
    <t>TE JOUINI</t>
  </si>
  <si>
    <t>UX</t>
  </si>
  <si>
    <t>AL TRADING</t>
  </si>
  <si>
    <t>OMPTOIR HD</t>
  </si>
  <si>
    <t>TE NOUR TR</t>
  </si>
  <si>
    <t>NS</t>
  </si>
  <si>
    <t>ORT</t>
  </si>
  <si>
    <t>OHAMED AMM</t>
  </si>
  <si>
    <t>KUMPLAST I</t>
  </si>
  <si>
    <t>TRY</t>
  </si>
  <si>
    <t>TE CIMENT</t>
  </si>
  <si>
    <t>TE TBZ TEC</t>
  </si>
  <si>
    <t>AGHEB HMID</t>
  </si>
  <si>
    <t>UNIFILM PA</t>
  </si>
  <si>
    <t>L10244</t>
  </si>
  <si>
    <t>TE IMT MET</t>
  </si>
  <si>
    <t>AP240904008349</t>
  </si>
  <si>
    <t>AP240910008585</t>
  </si>
  <si>
    <t>AP240910008601</t>
  </si>
  <si>
    <t>AP240910008603</t>
  </si>
  <si>
    <t>AP240913008712</t>
  </si>
  <si>
    <t>A2403273</t>
  </si>
  <si>
    <t>AP240913008724</t>
  </si>
  <si>
    <t>A2403274</t>
  </si>
  <si>
    <t>AP240913008725</t>
  </si>
  <si>
    <t>A2403275</t>
  </si>
  <si>
    <t>AP240913008726</t>
  </si>
  <si>
    <t>A2403276</t>
  </si>
  <si>
    <t>AP240913008727</t>
  </si>
  <si>
    <t>A2403277</t>
  </si>
  <si>
    <t>AP240913008728</t>
  </si>
  <si>
    <t>A2403368</t>
  </si>
  <si>
    <t>AP240919008894</t>
  </si>
  <si>
    <t>A2403369</t>
  </si>
  <si>
    <t>AP240919008895</t>
  </si>
  <si>
    <t>A2403432</t>
  </si>
  <si>
    <t>AP240924009137</t>
  </si>
  <si>
    <t>A2403433</t>
  </si>
  <si>
    <t>AP240924009138</t>
  </si>
  <si>
    <t>AP240926009229</t>
  </si>
  <si>
    <t>AP240930009278</t>
  </si>
  <si>
    <t>AP241004009524</t>
  </si>
  <si>
    <t>A2403719</t>
  </si>
  <si>
    <t>AP241011009809</t>
  </si>
  <si>
    <t>A2403720</t>
  </si>
  <si>
    <t>AP241011009810</t>
  </si>
  <si>
    <t>A2403723</t>
  </si>
  <si>
    <t>AP241011009813</t>
  </si>
  <si>
    <t>A2403725</t>
  </si>
  <si>
    <t>AP241011009816</t>
  </si>
  <si>
    <t>INDE GAS T</t>
  </si>
  <si>
    <t>IE S.A</t>
  </si>
  <si>
    <t>A2403730</t>
  </si>
  <si>
    <t>AP241001009820</t>
  </si>
  <si>
    <t>A2403731</t>
  </si>
  <si>
    <t>AP241011009821</t>
  </si>
  <si>
    <t>ENERAL INC</t>
  </si>
  <si>
    <t>A2403911</t>
  </si>
  <si>
    <t>AP241024010341</t>
  </si>
  <si>
    <t>A2403976</t>
  </si>
  <si>
    <t>AP241029010530</t>
  </si>
  <si>
    <t>TE YOUSSEF</t>
  </si>
  <si>
    <t>FLUIDE</t>
  </si>
  <si>
    <t>AP240925009175</t>
  </si>
  <si>
    <t>AP241001009396</t>
  </si>
  <si>
    <t>AP241015009955</t>
  </si>
  <si>
    <t>AP241015009957</t>
  </si>
  <si>
    <t>AP241105010819</t>
  </si>
  <si>
    <t>HON ELECTR</t>
  </si>
  <si>
    <t>OTAL TUNIS</t>
  </si>
  <si>
    <t>ITERNES PL</t>
  </si>
  <si>
    <t>A2403700</t>
  </si>
  <si>
    <t>AP241011009795</t>
  </si>
  <si>
    <t>A2403707</t>
  </si>
  <si>
    <t>AP241011009797</t>
  </si>
  <si>
    <t>A MAISON D</t>
  </si>
  <si>
    <t>INOX</t>
  </si>
  <si>
    <t>TE BEN M'B</t>
  </si>
  <si>
    <t>BUREAUTIQE</t>
  </si>
  <si>
    <t>A2403977</t>
  </si>
  <si>
    <t>AP241029010531</t>
  </si>
  <si>
    <t>A2403978</t>
  </si>
  <si>
    <t>AP241029010532</t>
  </si>
  <si>
    <t>A2403979</t>
  </si>
  <si>
    <t>AP241029010533</t>
  </si>
  <si>
    <t>A2403980</t>
  </si>
  <si>
    <t>AP241029010534</t>
  </si>
  <si>
    <t>A2404027</t>
  </si>
  <si>
    <t>AP241031010668</t>
  </si>
  <si>
    <t>A2404086</t>
  </si>
  <si>
    <t>AP241031010764</t>
  </si>
  <si>
    <t>YS IMPRESS</t>
  </si>
  <si>
    <t>AMIR MBARE</t>
  </si>
  <si>
    <t>A BATTERIE</t>
  </si>
  <si>
    <t>A2404064</t>
  </si>
  <si>
    <t>AP241031010729</t>
  </si>
  <si>
    <t>OUDAYA AZO</t>
  </si>
  <si>
    <t>AB EQUIPEM</t>
  </si>
  <si>
    <t>A2404072</t>
  </si>
  <si>
    <t>AP241031010742</t>
  </si>
  <si>
    <t>MT</t>
  </si>
  <si>
    <t>A2403587</t>
  </si>
  <si>
    <t>AP240930009531</t>
  </si>
  <si>
    <t>TE EL WAHR</t>
  </si>
  <si>
    <t>S TRX PUBLIC</t>
  </si>
  <si>
    <t>YTEK INFOR</t>
  </si>
  <si>
    <t>QUE</t>
  </si>
  <si>
    <t>AP241015009947</t>
  </si>
  <si>
    <t>ECATHLON T</t>
  </si>
  <si>
    <t>PE INDUSTR</t>
  </si>
  <si>
    <t>L30456</t>
  </si>
  <si>
    <t>EUBLES EL</t>
  </si>
  <si>
    <t>EL JAMIL</t>
  </si>
  <si>
    <t>OUED  BEN</t>
  </si>
  <si>
    <t>I AMMAR</t>
  </si>
  <si>
    <t>A2404022</t>
  </si>
  <si>
    <t>AP241031010641</t>
  </si>
  <si>
    <t>T TOTAL SA</t>
  </si>
  <si>
    <t>E WORKERS</t>
  </si>
  <si>
    <t>A SELECTIO</t>
  </si>
  <si>
    <t>UBLES</t>
  </si>
  <si>
    <t>A2403257</t>
  </si>
  <si>
    <t>AP240913008656</t>
  </si>
  <si>
    <t>IRPORT VIS</t>
  </si>
  <si>
    <t>VICES   AVS</t>
  </si>
  <si>
    <t>A2403984</t>
  </si>
  <si>
    <t>AP241030010539</t>
  </si>
  <si>
    <t>ESTO CITE</t>
  </si>
  <si>
    <t>ISME</t>
  </si>
  <si>
    <t>ETAURANT L</t>
  </si>
  <si>
    <t>N GOUT</t>
  </si>
  <si>
    <t>RENOBLE SE</t>
  </si>
  <si>
    <t>A2403902</t>
  </si>
  <si>
    <t>AP241024010326</t>
  </si>
  <si>
    <t>ESTO LA JO</t>
  </si>
  <si>
    <t>E FOOD</t>
  </si>
  <si>
    <t>AERSK TUNI</t>
  </si>
  <si>
    <t>AP241106010870</t>
  </si>
  <si>
    <t>A2403665</t>
  </si>
  <si>
    <t>AP240930009668</t>
  </si>
  <si>
    <t>AP241004009522</t>
  </si>
  <si>
    <t>AP241004009571</t>
  </si>
  <si>
    <t>A2403869</t>
  </si>
  <si>
    <t>AP241018010111</t>
  </si>
  <si>
    <t>AP241022010223</t>
  </si>
  <si>
    <t>A2403943</t>
  </si>
  <si>
    <t>AP241028010457</t>
  </si>
  <si>
    <t>A2403944</t>
  </si>
  <si>
    <t>AP241028010458</t>
  </si>
  <si>
    <t>AP241030010565</t>
  </si>
  <si>
    <t>AP241030010573</t>
  </si>
  <si>
    <t>AP241107010913</t>
  </si>
  <si>
    <t>.PAVE</t>
  </si>
  <si>
    <t>ISCOVRY IN</t>
  </si>
  <si>
    <t>ATIQUE</t>
  </si>
  <si>
    <t>A2403843</t>
  </si>
  <si>
    <t>AP241017010082</t>
  </si>
  <si>
    <t>A2403845</t>
  </si>
  <si>
    <t>AP241017010087</t>
  </si>
  <si>
    <t>A2403846</t>
  </si>
  <si>
    <t>AP241017010088</t>
  </si>
  <si>
    <t>SS MAGHREB</t>
  </si>
  <si>
    <t>A2403197</t>
  </si>
  <si>
    <t>AP240906008506</t>
  </si>
  <si>
    <t>A2403237</t>
  </si>
  <si>
    <t>AP240912008636</t>
  </si>
  <si>
    <t>A2403238</t>
  </si>
  <si>
    <t>AP240912008637</t>
  </si>
  <si>
    <t>A2403239</t>
  </si>
  <si>
    <t>AP240912008638</t>
  </si>
  <si>
    <t>A2403240</t>
  </si>
  <si>
    <t>AP240912008639</t>
  </si>
  <si>
    <t>A2403241</t>
  </si>
  <si>
    <t>AP240912008640</t>
  </si>
  <si>
    <t>A2403242</t>
  </si>
  <si>
    <t>AP240912008641</t>
  </si>
  <si>
    <t>A2403243</t>
  </si>
  <si>
    <t>AP240912008642</t>
  </si>
  <si>
    <t>A2403244</t>
  </si>
  <si>
    <t>AP240912008643</t>
  </si>
  <si>
    <t>A2403296</t>
  </si>
  <si>
    <t>AP240916008756</t>
  </si>
  <si>
    <t>A2403304</t>
  </si>
  <si>
    <t>AP240916008765</t>
  </si>
  <si>
    <t>A2403310</t>
  </si>
  <si>
    <t>AP240917008776</t>
  </si>
  <si>
    <t>A2403323</t>
  </si>
  <si>
    <t>AP240918008792</t>
  </si>
  <si>
    <t>A2403326</t>
  </si>
  <si>
    <t>AP240918008795</t>
  </si>
  <si>
    <t>A2403413</t>
  </si>
  <si>
    <t>AP240924009118</t>
  </si>
  <si>
    <t>A2403424</t>
  </si>
  <si>
    <t>AP240924009129</t>
  </si>
  <si>
    <t>A2403615</t>
  </si>
  <si>
    <t>AP240930009615</t>
  </si>
  <si>
    <t>A2403627</t>
  </si>
  <si>
    <t>AP240930009629</t>
  </si>
  <si>
    <t>A2403638</t>
  </si>
  <si>
    <t>AP240930009640</t>
  </si>
  <si>
    <t>A2403644</t>
  </si>
  <si>
    <t>AP240930009646</t>
  </si>
  <si>
    <t>A2403649</t>
  </si>
  <si>
    <t>AP240930009651</t>
  </si>
  <si>
    <t>A2403667</t>
  </si>
  <si>
    <t>AP240930009670</t>
  </si>
  <si>
    <t>A2403702</t>
  </si>
  <si>
    <t>AP241011009791</t>
  </si>
  <si>
    <t>A2403713</t>
  </si>
  <si>
    <t>AP241011009803</t>
  </si>
  <si>
    <t>A2403724</t>
  </si>
  <si>
    <t>AP241011009814</t>
  </si>
  <si>
    <t>A2403800</t>
  </si>
  <si>
    <t>AP241017010034</t>
  </si>
  <si>
    <t>A2403811</t>
  </si>
  <si>
    <t>AP241017010049</t>
  </si>
  <si>
    <t>A2403830</t>
  </si>
  <si>
    <t>AP241017010071</t>
  </si>
  <si>
    <t>A2403834</t>
  </si>
  <si>
    <t>AP241017010075</t>
  </si>
  <si>
    <t>A2403872</t>
  </si>
  <si>
    <t>AP241018010114</t>
  </si>
  <si>
    <t>A2403890</t>
  </si>
  <si>
    <t>AP241023010296</t>
  </si>
  <si>
    <t>A2403894</t>
  </si>
  <si>
    <t>AP241023010302</t>
  </si>
  <si>
    <t>A2403945</t>
  </si>
  <si>
    <t>AP241028010459</t>
  </si>
  <si>
    <t>A2404047</t>
  </si>
  <si>
    <t>AP241031010704</t>
  </si>
  <si>
    <t>A2404050</t>
  </si>
  <si>
    <t>AP241031010706</t>
  </si>
  <si>
    <t>A2404061</t>
  </si>
  <si>
    <t>AP241031010722</t>
  </si>
  <si>
    <t>A2404094</t>
  </si>
  <si>
    <t>AP241031010866</t>
  </si>
  <si>
    <t>A2404119</t>
  </si>
  <si>
    <t>AP241031010930</t>
  </si>
  <si>
    <t>A2404126</t>
  </si>
  <si>
    <t>AP241031010937</t>
  </si>
  <si>
    <t>A2404136</t>
  </si>
  <si>
    <t>AP241031010947</t>
  </si>
  <si>
    <t>A2404144</t>
  </si>
  <si>
    <t>AP241031010955</t>
  </si>
  <si>
    <t>A2404149</t>
  </si>
  <si>
    <t>AP241031010963</t>
  </si>
  <si>
    <t>OTEL EZZAH</t>
  </si>
  <si>
    <t>ORD INDUST</t>
  </si>
  <si>
    <t>A2404137</t>
  </si>
  <si>
    <t>AP241031010949</t>
  </si>
  <si>
    <t>UNISIE TEL</t>
  </si>
  <si>
    <t>( FIXE )</t>
  </si>
  <si>
    <t>L50155</t>
  </si>
  <si>
    <t>A2403826</t>
  </si>
  <si>
    <t>AP241017010066</t>
  </si>
  <si>
    <t>A2403836</t>
  </si>
  <si>
    <t>AP241017010077</t>
  </si>
  <si>
    <t>A2404147</t>
  </si>
  <si>
    <t>AP241031010959</t>
  </si>
  <si>
    <t>AP240906008514</t>
  </si>
  <si>
    <t>A2403297</t>
  </si>
  <si>
    <t>AP240916008759</t>
  </si>
  <si>
    <t>A2403312</t>
  </si>
  <si>
    <t>AP240917008780</t>
  </si>
  <si>
    <t>AP241011009852</t>
  </si>
  <si>
    <t>A2403797</t>
  </si>
  <si>
    <t>AP241017010029</t>
  </si>
  <si>
    <t>AP241022010179</t>
  </si>
  <si>
    <t>AP241023010294</t>
  </si>
  <si>
    <t>AP241030010567</t>
  </si>
  <si>
    <t>MA CGM Tun</t>
  </si>
  <si>
    <t>INDBAD GRO</t>
  </si>
  <si>
    <t>AMEL HADHL</t>
  </si>
  <si>
    <t>.FINANCE M</t>
  </si>
  <si>
    <t>NE</t>
  </si>
  <si>
    <t>OTEL RESID</t>
  </si>
  <si>
    <t>MAHMOUD</t>
  </si>
  <si>
    <t>A2404028</t>
  </si>
  <si>
    <t>AP241031010673</t>
  </si>
  <si>
    <t>NFCPP</t>
  </si>
  <si>
    <t>A2404170</t>
  </si>
  <si>
    <t>AP241031011027</t>
  </si>
  <si>
    <t>YM FACILIT</t>
  </si>
  <si>
    <t>AP241022010175</t>
  </si>
  <si>
    <t>HAMBRE DE</t>
  </si>
  <si>
    <t>ERCE</t>
  </si>
  <si>
    <t>AR ZAGHOUA</t>
  </si>
  <si>
    <t>rant Thorn</t>
  </si>
  <si>
    <t>HAMBRE TUN</t>
  </si>
  <si>
    <t>ROUPMENT M</t>
  </si>
  <si>
    <t>IN DE TRAVAIL</t>
  </si>
  <si>
    <t>TRIBUTION</t>
  </si>
  <si>
    <t>OUKIL VEHI</t>
  </si>
  <si>
    <t>S INDUSTRIELS</t>
  </si>
  <si>
    <t>A2403460</t>
  </si>
  <si>
    <t>AP240926009246</t>
  </si>
  <si>
    <t>L50611</t>
  </si>
  <si>
    <t>OZAS</t>
  </si>
  <si>
    <t>A PROTECTI</t>
  </si>
  <si>
    <t>IVIL</t>
  </si>
  <si>
    <t>EBOBINAGE</t>
  </si>
  <si>
    <t>R BELGACEM</t>
  </si>
  <si>
    <t>BDALLAH NO</t>
  </si>
  <si>
    <t>XPRESS TRA</t>
  </si>
  <si>
    <t>AP240906008491</t>
  </si>
  <si>
    <t>AP240913008669</t>
  </si>
  <si>
    <t>AP240913008692</t>
  </si>
  <si>
    <t>A2403289</t>
  </si>
  <si>
    <t>AP240916008739</t>
  </si>
  <si>
    <t>A2403298</t>
  </si>
  <si>
    <t>AP240916008760</t>
  </si>
  <si>
    <t>A2403305</t>
  </si>
  <si>
    <t>AP240916008767</t>
  </si>
  <si>
    <t>A2403324</t>
  </si>
  <si>
    <t>AP240918008793</t>
  </si>
  <si>
    <t>A2403325</t>
  </si>
  <si>
    <t>AP240918008794</t>
  </si>
  <si>
    <t>AP240918008817</t>
  </si>
  <si>
    <t>A2403389</t>
  </si>
  <si>
    <t>AP240923009087</t>
  </si>
  <si>
    <t>A2403393</t>
  </si>
  <si>
    <t>AP240923009091</t>
  </si>
  <si>
    <t>A2403395</t>
  </si>
  <si>
    <t>AP240923009093</t>
  </si>
  <si>
    <t>A2403397</t>
  </si>
  <si>
    <t>AP240923009095</t>
  </si>
  <si>
    <t>A2403407</t>
  </si>
  <si>
    <t>AP240923009110</t>
  </si>
  <si>
    <t>A2403415</t>
  </si>
  <si>
    <t>AP240924009119</t>
  </si>
  <si>
    <t>A2403422</t>
  </si>
  <si>
    <t>AP240924009127</t>
  </si>
  <si>
    <t>AP240930009322</t>
  </si>
  <si>
    <t>AP240930009324</t>
  </si>
  <si>
    <t>A2403620</t>
  </si>
  <si>
    <t>AP240930009620</t>
  </si>
  <si>
    <t>A2403628</t>
  </si>
  <si>
    <t>AP240930009630</t>
  </si>
  <si>
    <t>A2403630</t>
  </si>
  <si>
    <t>AP240930009631</t>
  </si>
  <si>
    <t>A2403631</t>
  </si>
  <si>
    <t>AP240930009633</t>
  </si>
  <si>
    <t>A2403639</t>
  </si>
  <si>
    <t>AP240930009641</t>
  </si>
  <si>
    <t>A2403642</t>
  </si>
  <si>
    <t>AP240930009644</t>
  </si>
  <si>
    <t>A2403645</t>
  </si>
  <si>
    <t>AP240930009647</t>
  </si>
  <si>
    <t>A2403646</t>
  </si>
  <si>
    <t>AP240930009648</t>
  </si>
  <si>
    <t>A2403647</t>
  </si>
  <si>
    <t>AP240930009649</t>
  </si>
  <si>
    <t>A2403648</t>
  </si>
  <si>
    <t>AP240930009650</t>
  </si>
  <si>
    <t>A2403651</t>
  </si>
  <si>
    <t>AP240930009653</t>
  </si>
  <si>
    <t>A2403668</t>
  </si>
  <si>
    <t>AP240930009671</t>
  </si>
  <si>
    <t>A2403640</t>
  </si>
  <si>
    <t>AP240930009642</t>
  </si>
  <si>
    <t>AP241004009476</t>
  </si>
  <si>
    <t>AP241009009711</t>
  </si>
  <si>
    <t>AP241009009743</t>
  </si>
  <si>
    <t>A2403703</t>
  </si>
  <si>
    <t>AP241011009792</t>
  </si>
  <si>
    <t>A2403715</t>
  </si>
  <si>
    <t>AP241011009804</t>
  </si>
  <si>
    <t>A2403726</t>
  </si>
  <si>
    <t>AP241011009815</t>
  </si>
  <si>
    <t>A2403802</t>
  </si>
  <si>
    <t>AP241017010037</t>
  </si>
  <si>
    <t>A2403812</t>
  </si>
  <si>
    <t>AP241017010050</t>
  </si>
  <si>
    <t>A2403809</t>
  </si>
  <si>
    <t>AP241017010051</t>
  </si>
  <si>
    <t>A2403813</t>
  </si>
  <si>
    <t>AP241017010052</t>
  </si>
  <si>
    <t>A2403832</t>
  </si>
  <si>
    <t>AP241017010072</t>
  </si>
  <si>
    <t>A2403835</t>
  </si>
  <si>
    <t>AP241017010076</t>
  </si>
  <si>
    <t>A2403837</t>
  </si>
  <si>
    <t>AP241017010078</t>
  </si>
  <si>
    <t>A2403840</t>
  </si>
  <si>
    <t>AP241017010080</t>
  </si>
  <si>
    <t>A2403851</t>
  </si>
  <si>
    <t>AP241017010093</t>
  </si>
  <si>
    <t>A2403852</t>
  </si>
  <si>
    <t>AP241017010094</t>
  </si>
  <si>
    <t>AP241022010197</t>
  </si>
  <si>
    <t>A2403891</t>
  </si>
  <si>
    <t>AP241023010297</t>
  </si>
  <si>
    <t>A2403892</t>
  </si>
  <si>
    <t>AP241023010298</t>
  </si>
  <si>
    <t>A2403901</t>
  </si>
  <si>
    <t>AP241024010325</t>
  </si>
  <si>
    <t>A2403936</t>
  </si>
  <si>
    <t>AP241028010420</t>
  </si>
  <si>
    <t>A2403937</t>
  </si>
  <si>
    <t>AP241028010421</t>
  </si>
  <si>
    <t>A2403938</t>
  </si>
  <si>
    <t>AP241028010422</t>
  </si>
  <si>
    <t>A2403939</t>
  </si>
  <si>
    <t>AP241028010423</t>
  </si>
  <si>
    <t>A2403946</t>
  </si>
  <si>
    <t>AP241028010460</t>
  </si>
  <si>
    <t>A2403952</t>
  </si>
  <si>
    <t>AP241029010477</t>
  </si>
  <si>
    <t>A2403953</t>
  </si>
  <si>
    <t>AP241029010478</t>
  </si>
  <si>
    <t>A2403959</t>
  </si>
  <si>
    <t>AP241029010499</t>
  </si>
  <si>
    <t>AP241030010595</t>
  </si>
  <si>
    <t>A2404051</t>
  </si>
  <si>
    <t>AP241031010708</t>
  </si>
  <si>
    <t>A2404058</t>
  </si>
  <si>
    <t>AP241031010719</t>
  </si>
  <si>
    <t>A2404059</t>
  </si>
  <si>
    <t>AP241031010720</t>
  </si>
  <si>
    <t>A2404093</t>
  </si>
  <si>
    <t>AP241031010864</t>
  </si>
  <si>
    <t>A2404095</t>
  </si>
  <si>
    <t>AP241031010865</t>
  </si>
  <si>
    <t>A2404096</t>
  </si>
  <si>
    <t>AP241031010867</t>
  </si>
  <si>
    <t>A2404120</t>
  </si>
  <si>
    <t>AP241031010931</t>
  </si>
  <si>
    <t>A2404127</t>
  </si>
  <si>
    <t>AP241031010938</t>
  </si>
  <si>
    <t>A2404138</t>
  </si>
  <si>
    <t>AP241031010950</t>
  </si>
  <si>
    <t>A2404145</t>
  </si>
  <si>
    <t>AP241031010956</t>
  </si>
  <si>
    <t>A2404150</t>
  </si>
  <si>
    <t>AP241031010964</t>
  </si>
  <si>
    <t>UNIWORLD A</t>
  </si>
  <si>
    <t>KKON TUNIS</t>
  </si>
  <si>
    <t>ARL</t>
  </si>
  <si>
    <t>ESSINA  TU</t>
  </si>
  <si>
    <t>AP241011009848</t>
  </si>
  <si>
    <t>A2403732</t>
  </si>
  <si>
    <t>AP241011009895</t>
  </si>
  <si>
    <t>AP241025010394</t>
  </si>
  <si>
    <t>A2403514</t>
  </si>
  <si>
    <t>AP240930009375</t>
  </si>
  <si>
    <t>A2404031</t>
  </si>
  <si>
    <t>AP241031010675</t>
  </si>
  <si>
    <t>AGHREB SOL</t>
  </si>
  <si>
    <t>ting</t>
  </si>
  <si>
    <t>A COMPETAN</t>
  </si>
  <si>
    <t>NDUSTRIELLE</t>
  </si>
  <si>
    <t>IGMA INDUS</t>
  </si>
  <si>
    <t>A2404104</t>
  </si>
  <si>
    <t>AP241031010916</t>
  </si>
  <si>
    <t>ONOLESE Sa</t>
  </si>
  <si>
    <t>PSEN LOGIS</t>
  </si>
  <si>
    <t>UNISHIP</t>
  </si>
  <si>
    <t>GUEZ Mondh</t>
  </si>
  <si>
    <t>A2404102</t>
  </si>
  <si>
    <t>AP241031010914</t>
  </si>
  <si>
    <t>L50791</t>
  </si>
  <si>
    <t>SQI</t>
  </si>
  <si>
    <t>en Slima M</t>
  </si>
  <si>
    <t>L50796</t>
  </si>
  <si>
    <t>MG LOGISTI</t>
  </si>
  <si>
    <t>LICITY SERVIC</t>
  </si>
  <si>
    <t>EW ARCH/MA</t>
  </si>
  <si>
    <t>D EL FENI</t>
  </si>
  <si>
    <t>MEC INTERN</t>
  </si>
  <si>
    <t>NAL</t>
  </si>
  <si>
    <t>AP241029010510</t>
  </si>
  <si>
    <t>'ART DU PV</t>
  </si>
  <si>
    <t>ERVICES DE</t>
  </si>
  <si>
    <t>NWICKS</t>
  </si>
  <si>
    <t>RANSCARGO</t>
  </si>
  <si>
    <t>SIA SA</t>
  </si>
  <si>
    <t>OUSSEM MOU</t>
  </si>
  <si>
    <t>ASSEN GHAR</t>
  </si>
  <si>
    <t>A2403756</t>
  </si>
  <si>
    <t>AP241016009979</t>
  </si>
  <si>
    <t>MART LOGGE</t>
  </si>
  <si>
    <t>PZ SERVICE</t>
  </si>
  <si>
    <t>UEDRANI MO</t>
  </si>
  <si>
    <t>MAK</t>
  </si>
  <si>
    <t>TE SMILE E</t>
  </si>
  <si>
    <t>Y</t>
  </si>
  <si>
    <t>A2403916</t>
  </si>
  <si>
    <t>AP241024010345</t>
  </si>
  <si>
    <t>RKASS TUNI</t>
  </si>
  <si>
    <t>AP241004009518</t>
  </si>
  <si>
    <t>A2403948</t>
  </si>
  <si>
    <t>AP241028010462</t>
  </si>
  <si>
    <t>A MAINTENA</t>
  </si>
  <si>
    <t>AP241004009473</t>
  </si>
  <si>
    <t>L50865</t>
  </si>
  <si>
    <t>TE MASMOUD</t>
  </si>
  <si>
    <t>SEIGNES</t>
  </si>
  <si>
    <t>ENTRE DE L</t>
  </si>
  <si>
    <t>R TASNIM</t>
  </si>
  <si>
    <t>A2404024</t>
  </si>
  <si>
    <t>AP241031010647</t>
  </si>
  <si>
    <t>RATOS FITN</t>
  </si>
  <si>
    <t>CLUB</t>
  </si>
  <si>
    <t>A2404025</t>
  </si>
  <si>
    <t>AP241031010655</t>
  </si>
  <si>
    <t>A2403683</t>
  </si>
  <si>
    <t>AP241010009762</t>
  </si>
  <si>
    <t>ARMEDSA</t>
  </si>
  <si>
    <t>AP241030010578</t>
  </si>
  <si>
    <t>vices SARL</t>
  </si>
  <si>
    <t>FUN INDUST</t>
  </si>
  <si>
    <t>A2403989</t>
  </si>
  <si>
    <t>AP241030010542</t>
  </si>
  <si>
    <t>VICE TRANSPOR</t>
  </si>
  <si>
    <t>BH TRANSPO</t>
  </si>
  <si>
    <t>LOGISTICS</t>
  </si>
  <si>
    <t>SPACE CADE</t>
  </si>
  <si>
    <t>OWER MANAG</t>
  </si>
  <si>
    <t>TE DEVELOP</t>
  </si>
  <si>
    <t>NT DE VISION</t>
  </si>
  <si>
    <t>ECHNIQUES</t>
  </si>
  <si>
    <t>STRIELLES</t>
  </si>
  <si>
    <t>OYAL CERT</t>
  </si>
  <si>
    <t>REB</t>
  </si>
  <si>
    <t>HAHER ESSO</t>
  </si>
  <si>
    <t>XPRESS LOG</t>
  </si>
  <si>
    <t>AP240904008347</t>
  </si>
  <si>
    <t>AP241009009691</t>
  </si>
  <si>
    <t>AR TECH (A</t>
  </si>
  <si>
    <t>E HONDA SOUSS</t>
  </si>
  <si>
    <t>AP241001009392</t>
  </si>
  <si>
    <t>FC (INTERN</t>
  </si>
  <si>
    <t>NAL FREIGHT</t>
  </si>
  <si>
    <t>ROUPE GAZE</t>
  </si>
  <si>
    <t>MINE BOUAL</t>
  </si>
  <si>
    <t>HARMACIE H</t>
  </si>
  <si>
    <t>TE CMG BAY</t>
  </si>
  <si>
    <t>ARIM DJELA</t>
  </si>
  <si>
    <t>INDBAD TRA</t>
  </si>
  <si>
    <t>RLD SERVICES</t>
  </si>
  <si>
    <t>EN ALI AYM</t>
  </si>
  <si>
    <t>QUIPEMENT</t>
  </si>
  <si>
    <t>RNE</t>
  </si>
  <si>
    <t>TE.DES PRO</t>
  </si>
  <si>
    <t>SIDERURGIQUE</t>
  </si>
  <si>
    <t>OCIETE REV</t>
  </si>
  <si>
    <t>A2403579</t>
  </si>
  <si>
    <t>AP240930009470</t>
  </si>
  <si>
    <t>A2403997</t>
  </si>
  <si>
    <t>AP241030010562</t>
  </si>
  <si>
    <t>A2404067</t>
  </si>
  <si>
    <t>AP241031010733</t>
  </si>
  <si>
    <t>FAXIEN IND</t>
  </si>
  <si>
    <t>I.AUTOMOBILE</t>
  </si>
  <si>
    <t>TV THERMIV</t>
  </si>
  <si>
    <t>.P. AUTOMA</t>
  </si>
  <si>
    <t>A2403993</t>
  </si>
  <si>
    <t>AP241030010546</t>
  </si>
  <si>
    <t>NE SOMETEL</t>
  </si>
  <si>
    <t>UNITALY</t>
  </si>
  <si>
    <t>A2403774</t>
  </si>
  <si>
    <t>AP241016009997</t>
  </si>
  <si>
    <t>TS NAJAR A</t>
  </si>
  <si>
    <t>SALEM</t>
  </si>
  <si>
    <t>lectro Die</t>
  </si>
  <si>
    <t>A2404003</t>
  </si>
  <si>
    <t>AP241030010598</t>
  </si>
  <si>
    <t>A2403282</t>
  </si>
  <si>
    <t>AP240913008732</t>
  </si>
  <si>
    <t>A2403466</t>
  </si>
  <si>
    <t>AP240926009252</t>
  </si>
  <si>
    <t>A2403590</t>
  </si>
  <si>
    <t>AP241004009590</t>
  </si>
  <si>
    <t>A2403994</t>
  </si>
  <si>
    <t>AP241030010547</t>
  </si>
  <si>
    <t>A2403995</t>
  </si>
  <si>
    <t>AP241030010548</t>
  </si>
  <si>
    <t>TE TOP ETA</t>
  </si>
  <si>
    <t>ITE</t>
  </si>
  <si>
    <t>A2403589</t>
  </si>
  <si>
    <t>AP240930009535</t>
  </si>
  <si>
    <t>TE REGUIGU</t>
  </si>
  <si>
    <t>EUMATIQUE</t>
  </si>
  <si>
    <t>A2403769</t>
  </si>
  <si>
    <t>AP241016009992</t>
  </si>
  <si>
    <t>UNISIE VEH</t>
  </si>
  <si>
    <t>ES INDUSTRIEL</t>
  </si>
  <si>
    <t>A2403762</t>
  </si>
  <si>
    <t>AP241016009985</t>
  </si>
  <si>
    <t>A2403763</t>
  </si>
  <si>
    <t>AP241016009986</t>
  </si>
  <si>
    <t>TE MOHSEN</t>
  </si>
  <si>
    <t>IOPharm In</t>
  </si>
  <si>
    <t>rie</t>
  </si>
  <si>
    <t>ANNECARD T</t>
  </si>
  <si>
    <t>2M</t>
  </si>
  <si>
    <t>RNE HARDWARE</t>
  </si>
  <si>
    <t>TAR EQUIPE</t>
  </si>
  <si>
    <t>ORGAN CARB</t>
  </si>
  <si>
    <t>UNISIA</t>
  </si>
  <si>
    <t>A2403770</t>
  </si>
  <si>
    <t>AP241016009993</t>
  </si>
  <si>
    <t>A2403468</t>
  </si>
  <si>
    <t>AP240926009260</t>
  </si>
  <si>
    <t>NIVERS AUT</t>
  </si>
  <si>
    <t>OMPTOIR HA</t>
  </si>
  <si>
    <t>Fils</t>
  </si>
  <si>
    <t>TE ACHREF</t>
  </si>
  <si>
    <t>ICES</t>
  </si>
  <si>
    <t>DR INDUSTR</t>
  </si>
  <si>
    <t>ESAGE INDU</t>
  </si>
  <si>
    <t>EL</t>
  </si>
  <si>
    <t>LOMB Pi In</t>
  </si>
  <si>
    <t>rielle</t>
  </si>
  <si>
    <t>TE EQUIPEM</t>
  </si>
  <si>
    <t>OYAL ELECT</t>
  </si>
  <si>
    <t>C SERVICES RS</t>
  </si>
  <si>
    <t>EVELOPPEME</t>
  </si>
  <si>
    <t>ECHNIQUE</t>
  </si>
  <si>
    <t>ABIBA BEL</t>
  </si>
  <si>
    <t>TE BETTAIE</t>
  </si>
  <si>
    <t>RICOLE</t>
  </si>
  <si>
    <t>USTRIES</t>
  </si>
  <si>
    <t>ELTA ELECT</t>
  </si>
  <si>
    <t>L SOLUTIONS</t>
  </si>
  <si>
    <t>OCIETE RAN</t>
  </si>
  <si>
    <t>OMAF COMPT</t>
  </si>
  <si>
    <t>OMPTOIR AG</t>
  </si>
  <si>
    <t>LE INDUSTRIEL</t>
  </si>
  <si>
    <t>TE STAI NO</t>
  </si>
  <si>
    <t>FN AUTOMAT</t>
  </si>
  <si>
    <t>ESTIRI PES</t>
  </si>
  <si>
    <t>AP240913008690</t>
  </si>
  <si>
    <t>A2403286</t>
  </si>
  <si>
    <t>AP240913008736</t>
  </si>
  <si>
    <t>A2404105</t>
  </si>
  <si>
    <t>AP241031010917</t>
  </si>
  <si>
    <t>EPA DE COM</t>
  </si>
  <si>
    <t>TE GENERAL</t>
  </si>
  <si>
    <t>EUS</t>
  </si>
  <si>
    <t>UNISIAN IR</t>
  </si>
  <si>
    <t>D STEEL CO</t>
  </si>
  <si>
    <t>LOBAL COMM</t>
  </si>
  <si>
    <t>TUNISIE (GCT</t>
  </si>
  <si>
    <t>A2403913</t>
  </si>
  <si>
    <t>AP241024010343</t>
  </si>
  <si>
    <t>OCIETE LIB</t>
  </si>
  <si>
    <t>NDUSTRIES</t>
  </si>
  <si>
    <t>TE AUTO SP</t>
  </si>
  <si>
    <t>RNE AUTOMOTIV</t>
  </si>
  <si>
    <t>OCIETE BOI</t>
  </si>
  <si>
    <t>MATERIAUX</t>
  </si>
  <si>
    <t>OCIETE VOI</t>
  </si>
  <si>
    <t>E DU CAP BON</t>
  </si>
  <si>
    <t>FRIQUE TRA</t>
  </si>
  <si>
    <t>SSION</t>
  </si>
  <si>
    <t>A2403542</t>
  </si>
  <si>
    <t>AP241003009433</t>
  </si>
  <si>
    <t>NTER FLEXI</t>
  </si>
  <si>
    <t>YDRAUCOM</t>
  </si>
  <si>
    <t>/M MECHATR</t>
  </si>
  <si>
    <t>L60610</t>
  </si>
  <si>
    <t>IMOPLAST s</t>
  </si>
  <si>
    <t>RTECH</t>
  </si>
  <si>
    <t>AP241030010559</t>
  </si>
  <si>
    <t>TV SARL</t>
  </si>
  <si>
    <t>A2404070</t>
  </si>
  <si>
    <t>AP241031010736</t>
  </si>
  <si>
    <t>ILVER COAT</t>
  </si>
  <si>
    <t>PHD-SELMA</t>
  </si>
  <si>
    <t>UITS</t>
  </si>
  <si>
    <t>lysse Spar</t>
  </si>
  <si>
    <t>rts</t>
  </si>
  <si>
    <t>AISON DE L</t>
  </si>
  <si>
    <t>LANCE</t>
  </si>
  <si>
    <t>SCII</t>
  </si>
  <si>
    <t>A2404035</t>
  </si>
  <si>
    <t>AP241026010678</t>
  </si>
  <si>
    <t>AC MARQUAG</t>
  </si>
  <si>
    <t>Total E10089</t>
  </si>
  <si>
    <t>Total E10090</t>
  </si>
  <si>
    <t>Total E80056</t>
  </si>
  <si>
    <t>Total E80057</t>
  </si>
  <si>
    <t>Total E80058</t>
  </si>
  <si>
    <t>Total L20016</t>
  </si>
  <si>
    <t>Total L20067</t>
  </si>
  <si>
    <t>Total L30482</t>
  </si>
  <si>
    <t>Total L30485</t>
  </si>
  <si>
    <t>Total L30497</t>
  </si>
  <si>
    <t>Total L50013</t>
  </si>
  <si>
    <t>Total L50407</t>
  </si>
  <si>
    <t>Total L50410</t>
  </si>
  <si>
    <t>Total L50450</t>
  </si>
  <si>
    <t>Total L50794</t>
  </si>
  <si>
    <t>Total L50866</t>
  </si>
  <si>
    <t>Total L50867</t>
  </si>
  <si>
    <t>Total L50871</t>
  </si>
  <si>
    <t>Total L50887</t>
  </si>
  <si>
    <t>Total L60069</t>
  </si>
  <si>
    <t>Total L60608</t>
  </si>
  <si>
    <t>Total L60609</t>
  </si>
  <si>
    <t>Total L60611</t>
  </si>
  <si>
    <t>Total L60612</t>
  </si>
  <si>
    <t>Total L80157</t>
  </si>
  <si>
    <t>Code Frs</t>
  </si>
  <si>
    <t>BORREGAARD IND</t>
  </si>
  <si>
    <t>EVONIK CARBON</t>
  </si>
  <si>
    <t>SOCIETE EL ARA</t>
  </si>
  <si>
    <t>MB Papeoles Es</t>
  </si>
  <si>
    <t>JAYACHANDRAN A</t>
  </si>
  <si>
    <t>MANIKA MOULDS</t>
  </si>
  <si>
    <t>SASHA'S INTERN</t>
  </si>
  <si>
    <t>METALLIANCE GR</t>
  </si>
  <si>
    <t>MET ALLIANCE G</t>
  </si>
  <si>
    <t>MECONDOR S.p.A</t>
  </si>
  <si>
    <t>NIZI INTERNATI</t>
  </si>
  <si>
    <t>SORFIN YOSHIMU</t>
  </si>
  <si>
    <t>POWERCONN SAS</t>
  </si>
  <si>
    <t>TPI OTOMOTIV S</t>
  </si>
  <si>
    <t>WIZWAY SHIPPIN</t>
  </si>
  <si>
    <t>CHIMBAULT PEYR</t>
  </si>
  <si>
    <t>DELLA TOFFOLA</t>
  </si>
  <si>
    <t>MAXIMAL(ZHEJIA</t>
  </si>
  <si>
    <t>UNIONSUM INTER</t>
  </si>
  <si>
    <t>THE GRAB SPECI</t>
  </si>
  <si>
    <t>SONZOGNI CAMME</t>
  </si>
  <si>
    <t>STARTER AD BAT</t>
  </si>
  <si>
    <t>MONBAT RECYCLI</t>
  </si>
  <si>
    <t>E80059</t>
  </si>
  <si>
    <t>EFFICHARGE</t>
  </si>
  <si>
    <t>FORNISSEURS DI</t>
  </si>
  <si>
    <t>HF0000</t>
  </si>
  <si>
    <t>POUR ECRITURE</t>
  </si>
  <si>
    <t>INTER RECHANGE</t>
  </si>
  <si>
    <t>4 MK/L'AUTOCOL</t>
  </si>
  <si>
    <t>UNIVERSAL TUNI</t>
  </si>
  <si>
    <t>HEDI OULED SAA</t>
  </si>
  <si>
    <t>FTAM DIDACTIQU</t>
  </si>
  <si>
    <t>GENERALE CHIMI</t>
  </si>
  <si>
    <t>ATLAS peinture</t>
  </si>
  <si>
    <t>FONDERIE EL HN</t>
  </si>
  <si>
    <t>IMPRIMERIE LAA</t>
  </si>
  <si>
    <t>FEDDAOUI AHMED</t>
  </si>
  <si>
    <t>Adel ben othme</t>
  </si>
  <si>
    <t>general chimie</t>
  </si>
  <si>
    <t>SCHNEIDER ELEC</t>
  </si>
  <si>
    <t>GROUPE GENERAL</t>
  </si>
  <si>
    <t>STE ADAM BOIS</t>
  </si>
  <si>
    <t>GAN DISTRIBUTI</t>
  </si>
  <si>
    <t>Global Forme M</t>
  </si>
  <si>
    <t>GHEDIFI ABDESS</t>
  </si>
  <si>
    <t>STE UNIVERSAL</t>
  </si>
  <si>
    <t>STE NOVA DES M</t>
  </si>
  <si>
    <t>STE MAM PACK S</t>
  </si>
  <si>
    <t>TUNISTAR BATTE</t>
  </si>
  <si>
    <t>STE MHC METALS</t>
  </si>
  <si>
    <t>FATHI TRABELSI</t>
  </si>
  <si>
    <t>Ste Ben Achma</t>
  </si>
  <si>
    <t>STE OMEGACHEM</t>
  </si>
  <si>
    <t>STE LC METAL T</t>
  </si>
  <si>
    <t>STE JAAFAR MOT</t>
  </si>
  <si>
    <t>STE OUSSEMA ME</t>
  </si>
  <si>
    <t>COMPTOIR HDA M</t>
  </si>
  <si>
    <t>STE NOUR TRANS</t>
  </si>
  <si>
    <t>STE CIMENT BRA</t>
  </si>
  <si>
    <t>STE TBZ TECHNO</t>
  </si>
  <si>
    <t>RAGHEB HMIDA</t>
  </si>
  <si>
    <t>STE IMT METAL</t>
  </si>
  <si>
    <t>L10245</t>
  </si>
  <si>
    <t>STE HC MODERNE</t>
  </si>
  <si>
    <t>PHARMACIE CENT</t>
  </si>
  <si>
    <t>Pharmacie Bel</t>
  </si>
  <si>
    <t>GENERAL DISTRI</t>
  </si>
  <si>
    <t>EPS</t>
  </si>
  <si>
    <t>STE TUNISIE RA</t>
  </si>
  <si>
    <t>GARCI BEL HAJ</t>
  </si>
  <si>
    <t>STE EL KHADRA</t>
  </si>
  <si>
    <t>LA BATTE.INDUS</t>
  </si>
  <si>
    <t>TUDOR TUNISIE</t>
  </si>
  <si>
    <t>**************</t>
  </si>
  <si>
    <t>MAISON DE L'EN</t>
  </si>
  <si>
    <t>COMPTOIR DE L'</t>
  </si>
  <si>
    <t>LA MAISON DE L</t>
  </si>
  <si>
    <t>PHARMACIE CHER</t>
  </si>
  <si>
    <t>Afrique travau</t>
  </si>
  <si>
    <t>ASTER INFORMAT</t>
  </si>
  <si>
    <t>MAGHREB TECHNO</t>
  </si>
  <si>
    <t>TOP SHOES COMP</t>
  </si>
  <si>
    <t>INFO BUREAUTIQ</t>
  </si>
  <si>
    <t>Infirmerie Ech</t>
  </si>
  <si>
    <t>STE MAGHREB EM</t>
  </si>
  <si>
    <t>Meublacier int</t>
  </si>
  <si>
    <t>ESC - Ent SCES</t>
  </si>
  <si>
    <t>TAHER HAMMAMI</t>
  </si>
  <si>
    <t>ENTREPRISE BAY</t>
  </si>
  <si>
    <t>MABROUK BEN HS</t>
  </si>
  <si>
    <t>BOUHLASSA FRED</t>
  </si>
  <si>
    <t>GENERALE DISTR</t>
  </si>
  <si>
    <t>RACHED BOUATTO</t>
  </si>
  <si>
    <t>ETS NABIL PUBL</t>
  </si>
  <si>
    <t>Sahbi aouichao</t>
  </si>
  <si>
    <t>IDEAL D'EQUIPE</t>
  </si>
  <si>
    <t>TAMOIL-TUNISIE</t>
  </si>
  <si>
    <t>PROMO-BIOTECH</t>
  </si>
  <si>
    <t>STAFIM -PEUGEO</t>
  </si>
  <si>
    <t>GAMMA INFORMAT</t>
  </si>
  <si>
    <t>Toukèbri Houda</t>
  </si>
  <si>
    <t>L30273</t>
  </si>
  <si>
    <t>RCT</t>
  </si>
  <si>
    <t>AFROCHIM SARL</t>
  </si>
  <si>
    <t>HOUSE PRINT &amp;</t>
  </si>
  <si>
    <t>BALANCE DU CEN</t>
  </si>
  <si>
    <t>BIOLINE SERVIC</t>
  </si>
  <si>
    <t>HEDI BEN MBARI</t>
  </si>
  <si>
    <t>STIMM LA BALAN</t>
  </si>
  <si>
    <t>SERVICE RAPIDE</t>
  </si>
  <si>
    <t>AHMED BEN MBAR</t>
  </si>
  <si>
    <t>AZIZI ABDALLAH</t>
  </si>
  <si>
    <t>DALILA HDHILI</t>
  </si>
  <si>
    <t>RAOUF BEN HAJ</t>
  </si>
  <si>
    <t>BEN YOUNES YOU</t>
  </si>
  <si>
    <t>LA BATTERIE SR</t>
  </si>
  <si>
    <t>SALAH BEN HAJ</t>
  </si>
  <si>
    <t>GLOBAL PRO OFF</t>
  </si>
  <si>
    <t>association tu</t>
  </si>
  <si>
    <t>NIZAR MAAOUIA</t>
  </si>
  <si>
    <t>HIGH TECH LEAR</t>
  </si>
  <si>
    <t>STE DELTA PRIN</t>
  </si>
  <si>
    <t>hedi ben mbare</t>
  </si>
  <si>
    <t>societe maison</t>
  </si>
  <si>
    <t>ESPACE CADEAUX</t>
  </si>
  <si>
    <t>ISSAM BEN MBAR</t>
  </si>
  <si>
    <t>SOTUFAB PLAST</t>
  </si>
  <si>
    <t>STE ESPACE SCE</t>
  </si>
  <si>
    <t>STE BIZERTA GL</t>
  </si>
  <si>
    <t>LE RIDEAU META</t>
  </si>
  <si>
    <t>ETS SIALA FRER</t>
  </si>
  <si>
    <t>FAOUZI CHAHLOU</t>
  </si>
  <si>
    <t>MOHAMED ALI AR</t>
  </si>
  <si>
    <t>Matériel indus</t>
  </si>
  <si>
    <t>BEJAOUI METAL</t>
  </si>
  <si>
    <t>Société Magasi</t>
  </si>
  <si>
    <t>ULYSSE HYPER D</t>
  </si>
  <si>
    <t>GLOBAL Design</t>
  </si>
  <si>
    <t>KORTINA Distri</t>
  </si>
  <si>
    <t>MEUBLES EL BEI</t>
  </si>
  <si>
    <t>STE L'INNOVATI</t>
  </si>
  <si>
    <t>STE ABRAWARA T</t>
  </si>
  <si>
    <t>COMPTOIR ZAGHO</t>
  </si>
  <si>
    <t>ALPHA ETIQUETT</t>
  </si>
  <si>
    <t>STE MAYAR RECY</t>
  </si>
  <si>
    <t>AQUA SERVICES</t>
  </si>
  <si>
    <t>ALI BEN MUSTAP</t>
  </si>
  <si>
    <t>CABINET A.FRIK</t>
  </si>
  <si>
    <t>TUNIS° SHIPPIN</t>
  </si>
  <si>
    <t>OMMP (Office m</t>
  </si>
  <si>
    <t>DRIDI TRANSPOR</t>
  </si>
  <si>
    <t>KAMAR (AGENCE</t>
  </si>
  <si>
    <t>HOTEL EZZAHRA</t>
  </si>
  <si>
    <t>COGERH  SELECT</t>
  </si>
  <si>
    <t>IOT LINE TUNIS</t>
  </si>
  <si>
    <t>CABINET MOHAME</t>
  </si>
  <si>
    <t>MMC</t>
  </si>
  <si>
    <t>Rectification</t>
  </si>
  <si>
    <t>AFRIQUE ETUDE</t>
  </si>
  <si>
    <t>STE KADHI FRER</t>
  </si>
  <si>
    <t>AGENCE MARITIM</t>
  </si>
  <si>
    <t>SEAWAVE NAVIGA</t>
  </si>
  <si>
    <t>TUNISIE AUTORO</t>
  </si>
  <si>
    <t>IMPRIMERIE OFF</t>
  </si>
  <si>
    <t>Presses médias</t>
  </si>
  <si>
    <t>CABINETDECOODI</t>
  </si>
  <si>
    <t>TRADEX INTERNA</t>
  </si>
  <si>
    <t>TUNISIA INTERS</t>
  </si>
  <si>
    <t>GREEN TUNISIE</t>
  </si>
  <si>
    <t>TUNISIAN TRAVE</t>
  </si>
  <si>
    <t>WORL MARITIME</t>
  </si>
  <si>
    <t>ABDESSATAR JIE</t>
  </si>
  <si>
    <t>CLUB SPORTIF D</t>
  </si>
  <si>
    <t>MED EXPRESS TU</t>
  </si>
  <si>
    <t>Romulus Voyage</t>
  </si>
  <si>
    <t>MEDDIS DISTRIB</t>
  </si>
  <si>
    <t>TARROS TUNISIE</t>
  </si>
  <si>
    <t>INTERACTIVE AR</t>
  </si>
  <si>
    <t>NOUR BOUYEDDA</t>
  </si>
  <si>
    <t>OCEAN SHIPPING</t>
  </si>
  <si>
    <t>H.B.H.Générale</t>
  </si>
  <si>
    <t>SOCIETE MED CO</t>
  </si>
  <si>
    <t>Driss Zormati</t>
  </si>
  <si>
    <t>FLUIDES CONCET</t>
  </si>
  <si>
    <t>Mohamed Lazhar</t>
  </si>
  <si>
    <t>TLIBA RACHID B</t>
  </si>
  <si>
    <t>STE MAHDI TRAN</t>
  </si>
  <si>
    <t>OMAR TAKROUNI</t>
  </si>
  <si>
    <t>LABORATOIRE D'</t>
  </si>
  <si>
    <t>L50451</t>
  </si>
  <si>
    <t>RECEVEUR DE FI</t>
  </si>
  <si>
    <t>MOHAMED ALI CH</t>
  </si>
  <si>
    <t>R. DE L'ENREG</t>
  </si>
  <si>
    <t>MINISTERE DE D</t>
  </si>
  <si>
    <t>FETHI BEN LAKH</t>
  </si>
  <si>
    <t>MONGI BEN HSAN</t>
  </si>
  <si>
    <t>FESTIVAL DE ZR</t>
  </si>
  <si>
    <t>STE EL IHIA DE</t>
  </si>
  <si>
    <t>SOFIENE GUERMA</t>
  </si>
  <si>
    <t>PLUXEE TUNISIE</t>
  </si>
  <si>
    <t>COMMISSION D'E</t>
  </si>
  <si>
    <t>Grant Thornton</t>
  </si>
  <si>
    <t>BEN HASSINE MA</t>
  </si>
  <si>
    <t>BRAHIM ABACHA</t>
  </si>
  <si>
    <t>Sahli Khairall</t>
  </si>
  <si>
    <t>FATHI MASSMOUD</t>
  </si>
  <si>
    <t>STE AROUSSI TR</t>
  </si>
  <si>
    <t>KEBAIRI ABDESS</t>
  </si>
  <si>
    <t>STE GAAMOUR DI</t>
  </si>
  <si>
    <t>GHAZWENI  NASR</t>
  </si>
  <si>
    <t>TRANS SERVICE</t>
  </si>
  <si>
    <t>ECTI - GROUPE</t>
  </si>
  <si>
    <t>STE HAMZA TRAN</t>
  </si>
  <si>
    <t>ATELIER EL AMA</t>
  </si>
  <si>
    <t>M&amp;M(MILTZER &amp;</t>
  </si>
  <si>
    <t>OUESLATI MUSTA</t>
  </si>
  <si>
    <t>STE MENUTENTIO</t>
  </si>
  <si>
    <t>SOZAS</t>
  </si>
  <si>
    <t>SMS ELECTRONIQ</t>
  </si>
  <si>
    <t>NEDRA SERVICES</t>
  </si>
  <si>
    <t>NEJIB BECHIKH</t>
  </si>
  <si>
    <t>IP SYSTEMES TU</t>
  </si>
  <si>
    <t>SOCIETE MAKOS</t>
  </si>
  <si>
    <t>ETS MRAIHI MAR</t>
  </si>
  <si>
    <t>RECTIFICATION</t>
  </si>
  <si>
    <t>EXCEL CONTROLE</t>
  </si>
  <si>
    <t>ABDELKADER BEN</t>
  </si>
  <si>
    <t>INTER CONTROL</t>
  </si>
  <si>
    <t>ABDESLLEM BEN</t>
  </si>
  <si>
    <t>MOHAMED CHEDLY</t>
  </si>
  <si>
    <t>ABDERRAHMEN BO</t>
  </si>
  <si>
    <t>CT METROLOGIE</t>
  </si>
  <si>
    <t>SOTULAME Plus</t>
  </si>
  <si>
    <t>ALL SEAS SHIPP</t>
  </si>
  <si>
    <t>SPLENDID TOUR</t>
  </si>
  <si>
    <t>KHEMAIS JMILA</t>
  </si>
  <si>
    <t>L50710</t>
  </si>
  <si>
    <t>BETOREP TUNISI</t>
  </si>
  <si>
    <t>INES REBOBINAG</t>
  </si>
  <si>
    <t>HOUSSINE GAMRA</t>
  </si>
  <si>
    <t>MAHMOUD BENSAR</t>
  </si>
  <si>
    <t>SOCIETE GER CL</t>
  </si>
  <si>
    <t>INTER FREIGT E</t>
  </si>
  <si>
    <t>BECHIR BOUAICH</t>
  </si>
  <si>
    <t>Première consu</t>
  </si>
  <si>
    <t>CONDOR ELECTRO</t>
  </si>
  <si>
    <t>societe yasmin</t>
  </si>
  <si>
    <t>L50757</t>
  </si>
  <si>
    <t>STE MAYS REFRI</t>
  </si>
  <si>
    <t>REBOBNIAGE SAM</t>
  </si>
  <si>
    <t>AL WASSILA PUB</t>
  </si>
  <si>
    <t>HANNETHANE TUN</t>
  </si>
  <si>
    <t>STE EXTRA TECH</t>
  </si>
  <si>
    <t>ste chadli fra</t>
  </si>
  <si>
    <t>GLOBAL LOGISTI</t>
  </si>
  <si>
    <t>2SQI</t>
  </si>
  <si>
    <t>STE BEN MASSOU</t>
  </si>
  <si>
    <t>IMG LOGISTICS</t>
  </si>
  <si>
    <t>JLASSI ABDESSA</t>
  </si>
  <si>
    <t>MULTIPLAST SER</t>
  </si>
  <si>
    <t>LPS (LAMINE PU</t>
  </si>
  <si>
    <t>NEW ARCH/MAHMO</t>
  </si>
  <si>
    <t>ELMOEZ BEN MAH</t>
  </si>
  <si>
    <t>MOHAMED NACER</t>
  </si>
  <si>
    <t>L'ART DU PVC</t>
  </si>
  <si>
    <t>NOUREDDINE SOU</t>
  </si>
  <si>
    <t>EL MOEZ BEN MA</t>
  </si>
  <si>
    <t>T I P</t>
  </si>
  <si>
    <t>EUROPEEN BANK</t>
  </si>
  <si>
    <t>MOURAD SOUIDI</t>
  </si>
  <si>
    <t>AGENCE LA MEDI</t>
  </si>
  <si>
    <t>SANHAJI BEN AM</t>
  </si>
  <si>
    <t>AYADI MOHAMED</t>
  </si>
  <si>
    <t>MEDKON TUNISIA</t>
  </si>
  <si>
    <t>SMART LOGGER</t>
  </si>
  <si>
    <t>VINCCI FLORA P</t>
  </si>
  <si>
    <t>AGEPRO TUNISIE</t>
  </si>
  <si>
    <t>STE GARAGE L'A</t>
  </si>
  <si>
    <t>HALIMA BEN ALI</t>
  </si>
  <si>
    <t>STE CHAKCHOUK</t>
  </si>
  <si>
    <t>STE CLAIR ET N</t>
  </si>
  <si>
    <t>HAMMADI MHADHB</t>
  </si>
  <si>
    <t>NEJIB  BELGACE</t>
  </si>
  <si>
    <t>STE MASMOUDI E</t>
  </si>
  <si>
    <t>Tunisie afriqu</t>
  </si>
  <si>
    <t>KAMEL BEN MAAT</t>
  </si>
  <si>
    <t>MEDWAYS Intern</t>
  </si>
  <si>
    <t>AUTOMATISME ET</t>
  </si>
  <si>
    <t>EBR METROLOGIE</t>
  </si>
  <si>
    <t>MOHAMED NEJIB</t>
  </si>
  <si>
    <t>SOCIETE SMUPAT</t>
  </si>
  <si>
    <t>HBH TRANSPORT</t>
  </si>
  <si>
    <t>SAVINO DEL BEN</t>
  </si>
  <si>
    <t>TOTAL MANAGEME</t>
  </si>
  <si>
    <t>SEA ELECTRONIC</t>
  </si>
  <si>
    <t>BUREAU VERITAS</t>
  </si>
  <si>
    <t>SOCIETE BESSAA</t>
  </si>
  <si>
    <t>RAMZI HAJ MOHA</t>
  </si>
  <si>
    <t>TUNISIA INTERN</t>
  </si>
  <si>
    <t>SASSI MOKHTAR</t>
  </si>
  <si>
    <t>BEN MAATOUG KA</t>
  </si>
  <si>
    <t>MEDITERRANE SE</t>
  </si>
  <si>
    <t>Arnox Engineer</t>
  </si>
  <si>
    <t>JAMEL LAADHERI</t>
  </si>
  <si>
    <t>STE FETHI ET A</t>
  </si>
  <si>
    <t>UNIVERSEL TRAN</t>
  </si>
  <si>
    <t>Sté Moutti-Err</t>
  </si>
  <si>
    <t>ZITOUNA TAKAFU</t>
  </si>
  <si>
    <t>Mahdi GUERMAZI</t>
  </si>
  <si>
    <t>Décor et Finit</t>
  </si>
  <si>
    <t>MSPRECIS (FABR</t>
  </si>
  <si>
    <t>ENTREPRISE ELE</t>
  </si>
  <si>
    <t>NJIM MANAGEMEN</t>
  </si>
  <si>
    <t>HYDRO SERVICE</t>
  </si>
  <si>
    <t>UNION INTERNAT</t>
  </si>
  <si>
    <t>LAZHAR MANKAI</t>
  </si>
  <si>
    <t>STE JAOUHER DE</t>
  </si>
  <si>
    <t>BEN RHAIM FRAJ</t>
  </si>
  <si>
    <t>SMART ENGINEER</t>
  </si>
  <si>
    <t>STE COMMERCIAL</t>
  </si>
  <si>
    <t>SOCIETE TUNISI</t>
  </si>
  <si>
    <t>STE MATERIAUX</t>
  </si>
  <si>
    <t>MAITRE MOHAMED</t>
  </si>
  <si>
    <t>RECEVEURES DES</t>
  </si>
  <si>
    <t>AMPERE ELECTRI</t>
  </si>
  <si>
    <t>STE.DES PRODUI</t>
  </si>
  <si>
    <t>QUAINC. AGRICO</t>
  </si>
  <si>
    <t>SOCIETE LE MOT</t>
  </si>
  <si>
    <t>SGE  STE GENER</t>
  </si>
  <si>
    <t>STE EL BEZ DIS</t>
  </si>
  <si>
    <t>Ets Amor Segha</t>
  </si>
  <si>
    <t>LE MOTEUR DIES</t>
  </si>
  <si>
    <t>COMPTOIR CIBO</t>
  </si>
  <si>
    <t>C.O.T.T.A.S.C</t>
  </si>
  <si>
    <t>BEN AROUS RADI</t>
  </si>
  <si>
    <t>Ets Ben Hmida</t>
  </si>
  <si>
    <t>EIMA S.U.A.R.L</t>
  </si>
  <si>
    <t>..............</t>
  </si>
  <si>
    <t>QUAINCAILLERIE</t>
  </si>
  <si>
    <t>STE EL WAFA DE</t>
  </si>
  <si>
    <t>BEN MANSOUR KA</t>
  </si>
  <si>
    <t>A.M.M. Applica</t>
  </si>
  <si>
    <t>TFS BEN  AYED</t>
  </si>
  <si>
    <t>STE EL BOURAK</t>
  </si>
  <si>
    <t>Electricité du</t>
  </si>
  <si>
    <t>CEH-CPT DE L'E</t>
  </si>
  <si>
    <t>SUD-EST RELATI</t>
  </si>
  <si>
    <t>Sté Général Eq</t>
  </si>
  <si>
    <t>STE CHARIOT MO</t>
  </si>
  <si>
    <t>COTUD "ACHRAF</t>
  </si>
  <si>
    <t>STE INTER FER</t>
  </si>
  <si>
    <t>PROMI .ETS SLI</t>
  </si>
  <si>
    <t>SPMI Agence Be</t>
  </si>
  <si>
    <t>HASSIN MOUNIR</t>
  </si>
  <si>
    <t>STE AFRICA QUI</t>
  </si>
  <si>
    <t>CARBONE TUNISI</t>
  </si>
  <si>
    <t>QTE QUINCAILLE</t>
  </si>
  <si>
    <t>TEI - TUNISIE</t>
  </si>
  <si>
    <t>UNIVERSAL INDU</t>
  </si>
  <si>
    <t>STE LOTFI KACE</t>
  </si>
  <si>
    <t>STE MOHAMED AL</t>
  </si>
  <si>
    <t>SOCIETE L'INDU</t>
  </si>
  <si>
    <t>AE.DISTRIBUTIO</t>
  </si>
  <si>
    <t>COMPTOIR EQUIP</t>
  </si>
  <si>
    <t>ABDELBASSET AB</t>
  </si>
  <si>
    <t>Global Industr</t>
  </si>
  <si>
    <t>LASER INDUSTRI</t>
  </si>
  <si>
    <t>QUINCAILLERIE</t>
  </si>
  <si>
    <t>Générale Indus</t>
  </si>
  <si>
    <t>SOCIETE CERAMI</t>
  </si>
  <si>
    <t>MENUISERIE ALU</t>
  </si>
  <si>
    <t>COMMERCE PRODU</t>
  </si>
  <si>
    <t>STE GENERAL LO</t>
  </si>
  <si>
    <t>COQ NORD TUNIS</t>
  </si>
  <si>
    <t>AL OULA SERVIC</t>
  </si>
  <si>
    <t>S.G.M GROUPE M</t>
  </si>
  <si>
    <t>LA QUICAIL ET</t>
  </si>
  <si>
    <t>SOCIETE MARIN</t>
  </si>
  <si>
    <t>GENERAL PARE B</t>
  </si>
  <si>
    <t>STE DELTA AUTO</t>
  </si>
  <si>
    <t>SOCIETE EL BAR</t>
  </si>
  <si>
    <t>ZORRAGA PIECES</t>
  </si>
  <si>
    <t>STE KOHI GENER</t>
  </si>
  <si>
    <t>EL BIBANI AHME</t>
  </si>
  <si>
    <t>SOCIETE L'EQUI</t>
  </si>
  <si>
    <t>EITS AUTOMATIO</t>
  </si>
  <si>
    <t>SOCIETE TECHNI</t>
  </si>
  <si>
    <t>STUNAS INDUSTR</t>
  </si>
  <si>
    <t>COMPRESSEUR &amp;</t>
  </si>
  <si>
    <t>ELECTRIFICATIO</t>
  </si>
  <si>
    <t>ALFA SOLUTION</t>
  </si>
  <si>
    <t>AZZOUZ BOUKIL</t>
  </si>
  <si>
    <t>STE GHOUL DE C</t>
  </si>
  <si>
    <t>STE POLY ELECT</t>
  </si>
  <si>
    <t>EXCEL PLAST TU</t>
  </si>
  <si>
    <t>STE GHARBI SOF</t>
  </si>
  <si>
    <t>UNIVERS ELECTR</t>
  </si>
  <si>
    <t>TECHNIC SERVIC</t>
  </si>
  <si>
    <t>KHROUF ENTREPR</t>
  </si>
  <si>
    <t>L60505</t>
  </si>
  <si>
    <t>STE BOSS SERVI</t>
  </si>
  <si>
    <t>Technoquip Dis</t>
  </si>
  <si>
    <t>STE MATERIEL P</t>
  </si>
  <si>
    <t>JBC LA PERFECT</t>
  </si>
  <si>
    <t>MONDIALE SOUDU</t>
  </si>
  <si>
    <t>GDS AUTOMATISM</t>
  </si>
  <si>
    <t>Sté Profession</t>
  </si>
  <si>
    <t>STE DRIDI AUTO</t>
  </si>
  <si>
    <t>TUNISIA SELF A</t>
  </si>
  <si>
    <t>SALON PIECE DE</t>
  </si>
  <si>
    <t>STE BETTAIEB A</t>
  </si>
  <si>
    <t>SUOT UNIVERS O</t>
  </si>
  <si>
    <t>TORKHANI ABDEL</t>
  </si>
  <si>
    <t>Ste L'industri</t>
  </si>
  <si>
    <t>ITI "INNOVATIO</t>
  </si>
  <si>
    <t>PSP (PROFESSIO</t>
  </si>
  <si>
    <t>SOCIETE BOIS E</t>
  </si>
  <si>
    <t>SOCIETE VOILER</t>
  </si>
  <si>
    <t>SIMOPLAST s.a.</t>
  </si>
  <si>
    <t>L60613</t>
  </si>
  <si>
    <t>BEST BETON</t>
  </si>
  <si>
    <t>L60614</t>
  </si>
  <si>
    <t>SCITNA</t>
  </si>
  <si>
    <t>L60615</t>
  </si>
  <si>
    <t>RGM</t>
  </si>
  <si>
    <t>EQUIP GENERAL</t>
  </si>
  <si>
    <t>BSB DISTRIBUTI</t>
  </si>
  <si>
    <t>MAGHREB TRANSM</t>
  </si>
  <si>
    <t>L80076</t>
  </si>
  <si>
    <t>Ets HABIB MAKN</t>
  </si>
  <si>
    <t>STE DES CARRIE</t>
  </si>
  <si>
    <t>Astuces Maison</t>
  </si>
  <si>
    <t>MAISON DE LA B</t>
  </si>
  <si>
    <t>SCHOMBURG SUD</t>
  </si>
  <si>
    <t>GENERAL BETON</t>
  </si>
  <si>
    <t>FETHI MASSOUDI</t>
  </si>
  <si>
    <t>CITROEN AURES</t>
  </si>
  <si>
    <t>COMPTOIR JLELI</t>
  </si>
  <si>
    <t>ELECTRO NABLI</t>
  </si>
  <si>
    <t>SOCIETE EL FAT</t>
  </si>
  <si>
    <t>S.B.A.EQUIPEME</t>
  </si>
  <si>
    <t>FAYCEL EL OUNI</t>
  </si>
  <si>
    <t>USINE MOHAMED</t>
  </si>
  <si>
    <t>TAREK HADJ AMO</t>
  </si>
  <si>
    <t>Safety &amp;Enviro</t>
  </si>
  <si>
    <t>COMPAGNI GLE D</t>
  </si>
  <si>
    <t>STE FORGERON M</t>
  </si>
  <si>
    <t>TECHNOGAS S.A</t>
  </si>
  <si>
    <t>SAC MARQUAGE</t>
  </si>
  <si>
    <t>GRAND LIVRE FOURNISS</t>
  </si>
  <si>
    <t>--------------------------</t>
  </si>
  <si>
    <t>a-nouveau..</t>
  </si>
  <si>
    <t>AP241213012204</t>
  </si>
  <si>
    <t>AP241213012206</t>
  </si>
  <si>
    <t>A2404859</t>
  </si>
  <si>
    <t>AP241225012717</t>
  </si>
  <si>
    <t>A2404865</t>
  </si>
  <si>
    <t>AP241225012723</t>
  </si>
  <si>
    <t>AP241227012894</t>
  </si>
  <si>
    <t>AP241227012896</t>
  </si>
  <si>
    <t>AP241227012900</t>
  </si>
  <si>
    <t>AP241227012902</t>
  </si>
  <si>
    <t>AP241227012904</t>
  </si>
  <si>
    <t>AP241227012898</t>
  </si>
  <si>
    <t>AP241216012243</t>
  </si>
  <si>
    <t>AP241224012639</t>
  </si>
  <si>
    <t>KÜMSAN</t>
  </si>
  <si>
    <t>A2404712</t>
  </si>
  <si>
    <t>AP241218012268</t>
  </si>
  <si>
    <t>AP241227012886</t>
  </si>
  <si>
    <t>AP241227012888</t>
  </si>
  <si>
    <t>A2404381</t>
  </si>
  <si>
    <t>AP241130011696</t>
  </si>
  <si>
    <t>AP241223012594</t>
  </si>
  <si>
    <t>A2404821</t>
  </si>
  <si>
    <t>AP241224012683</t>
  </si>
  <si>
    <t>A2404790</t>
  </si>
  <si>
    <t>AP241223012598</t>
  </si>
  <si>
    <t>A2404878</t>
  </si>
  <si>
    <t>AP241225012746</t>
  </si>
  <si>
    <t>A2404809</t>
  </si>
  <si>
    <t>AP241224012671</t>
  </si>
  <si>
    <t>A2404207</t>
  </si>
  <si>
    <t>AP241114011112</t>
  </si>
  <si>
    <t>AP241218012328</t>
  </si>
  <si>
    <t>A2404405</t>
  </si>
  <si>
    <t>AP241130011725</t>
  </si>
  <si>
    <t>A2404835</t>
  </si>
  <si>
    <t>AP241224012696</t>
  </si>
  <si>
    <t>AP241227012890</t>
  </si>
  <si>
    <t>AP241227012892</t>
  </si>
  <si>
    <t>A2404402</t>
  </si>
  <si>
    <t>AP241130011721</t>
  </si>
  <si>
    <t>A2404406</t>
  </si>
  <si>
    <t>AP241130011722</t>
  </si>
  <si>
    <t>A2404407</t>
  </si>
  <si>
    <t>AP241130011723</t>
  </si>
  <si>
    <t>A2404408</t>
  </si>
  <si>
    <t>AP241130011724</t>
  </si>
  <si>
    <t>A2404409</t>
  </si>
  <si>
    <t>AP241130011726</t>
  </si>
  <si>
    <t>A2404412</t>
  </si>
  <si>
    <t>AP241130011729</t>
  </si>
  <si>
    <t>A2404430</t>
  </si>
  <si>
    <t>AP241130011750</t>
  </si>
  <si>
    <t>AP241213012202</t>
  </si>
  <si>
    <t>A2404705</t>
  </si>
  <si>
    <t>AP241218012261</t>
  </si>
  <si>
    <t>A2404737</t>
  </si>
  <si>
    <t>AP241219012339</t>
  </si>
  <si>
    <t>A2404753</t>
  </si>
  <si>
    <t>AP241219012353</t>
  </si>
  <si>
    <t>AP241219012366</t>
  </si>
  <si>
    <t>A2404770</t>
  </si>
  <si>
    <t>AP241220012413</t>
  </si>
  <si>
    <t>A2404867</t>
  </si>
  <si>
    <t>AP241225012725</t>
  </si>
  <si>
    <t>AP241225012741</t>
  </si>
  <si>
    <t>AP241225012743</t>
  </si>
  <si>
    <t>A2404947</t>
  </si>
  <si>
    <t>AP241230013047</t>
  </si>
  <si>
    <t>A2404617</t>
  </si>
  <si>
    <t>AP241130012105</t>
  </si>
  <si>
    <t>AP241213012208</t>
  </si>
  <si>
    <t>AP241213012210</t>
  </si>
  <si>
    <t>A2404736</t>
  </si>
  <si>
    <t>AP241219012337</t>
  </si>
  <si>
    <t>A2404738</t>
  </si>
  <si>
    <t>AP241219012338</t>
  </si>
  <si>
    <t>A2404739</t>
  </si>
  <si>
    <t>AP241219012340</t>
  </si>
  <si>
    <t>A2404206</t>
  </si>
  <si>
    <t>AP241114011113</t>
  </si>
  <si>
    <t>A2404868</t>
  </si>
  <si>
    <t>AP241225012726</t>
  </si>
  <si>
    <t>AP241225012745</t>
  </si>
  <si>
    <t>A2405046</t>
  </si>
  <si>
    <t>AP241231013155</t>
  </si>
  <si>
    <t>AP241128011673</t>
  </si>
  <si>
    <t>A2404532</t>
  </si>
  <si>
    <t>AP241130011932</t>
  </si>
  <si>
    <t>A2404332</t>
  </si>
  <si>
    <t>AP241126011548</t>
  </si>
  <si>
    <t>A2405074</t>
  </si>
  <si>
    <t>AP241231013207</t>
  </si>
  <si>
    <t>A2405038</t>
  </si>
  <si>
    <t>AP241231013148</t>
  </si>
  <si>
    <t>AP241220012508</t>
  </si>
  <si>
    <t>AP241220012500</t>
  </si>
  <si>
    <t>AP241220012503</t>
  </si>
  <si>
    <t>AP241220012505</t>
  </si>
  <si>
    <t>AP241220012506</t>
  </si>
  <si>
    <t>AP241213012198</t>
  </si>
  <si>
    <t>AP241213012200</t>
  </si>
  <si>
    <t>A2404852</t>
  </si>
  <si>
    <t>AP241225012710</t>
  </si>
  <si>
    <t>FFICHARGE</t>
  </si>
  <si>
    <t>A2404391</t>
  </si>
  <si>
    <t>AP241130011706</t>
  </si>
  <si>
    <t>AP241216012251</t>
  </si>
  <si>
    <t>AP241218012315</t>
  </si>
  <si>
    <t>AP241105010849</t>
  </si>
  <si>
    <t>AP241107010895</t>
  </si>
  <si>
    <t>AP241112011004</t>
  </si>
  <si>
    <t>A2404177</t>
  </si>
  <si>
    <t>AP241112011034</t>
  </si>
  <si>
    <t>A2404194</t>
  </si>
  <si>
    <t>AP241113011060</t>
  </si>
  <si>
    <t>AP241114011073</t>
  </si>
  <si>
    <t>AP241120011224</t>
  </si>
  <si>
    <t>AP241120011285</t>
  </si>
  <si>
    <t>AP241120011341</t>
  </si>
  <si>
    <t>AP241125011488</t>
  </si>
  <si>
    <t>AP241125011490</t>
  </si>
  <si>
    <t>AP241125011492</t>
  </si>
  <si>
    <t>AP241129011688</t>
  </si>
  <si>
    <t>AP241204011819</t>
  </si>
  <si>
    <t>A2404450</t>
  </si>
  <si>
    <t>AP241202011771</t>
  </si>
  <si>
    <t>A2404462</t>
  </si>
  <si>
    <t>AP241202011782</t>
  </si>
  <si>
    <t>A2404539</t>
  </si>
  <si>
    <t>AP241202011937</t>
  </si>
  <si>
    <t>A2404480</t>
  </si>
  <si>
    <t>AP241204011830</t>
  </si>
  <si>
    <t>A2404481</t>
  </si>
  <si>
    <t>AP241204011831</t>
  </si>
  <si>
    <t>AP241206011856</t>
  </si>
  <si>
    <t>AP241206011860</t>
  </si>
  <si>
    <t>A2404522</t>
  </si>
  <si>
    <t>AP241206011920</t>
  </si>
  <si>
    <t>A2404538</t>
  </si>
  <si>
    <t>AP241206011936</t>
  </si>
  <si>
    <t>A2404625</t>
  </si>
  <si>
    <t>AP241207012109</t>
  </si>
  <si>
    <t>AP241209011922</t>
  </si>
  <si>
    <t>A2404557</t>
  </si>
  <si>
    <t>AP241209011956</t>
  </si>
  <si>
    <t>AP241210012013</t>
  </si>
  <si>
    <t>AP241210012032</t>
  </si>
  <si>
    <t>AP241210012034</t>
  </si>
  <si>
    <t>A2404606</t>
  </si>
  <si>
    <t>AP241210012088</t>
  </si>
  <si>
    <t>A2404679</t>
  </si>
  <si>
    <t>AP241213012177</t>
  </si>
  <si>
    <t>A2404680</t>
  </si>
  <si>
    <t>AP241213012180</t>
  </si>
  <si>
    <t>A2404695</t>
  </si>
  <si>
    <t>AP241213012214</t>
  </si>
  <si>
    <t>A2404720</t>
  </si>
  <si>
    <t>AP241218012276</t>
  </si>
  <si>
    <t>AP241220012401</t>
  </si>
  <si>
    <t>AP241220012403</t>
  </si>
  <si>
    <t>AP241220012444</t>
  </si>
  <si>
    <t>AP241220012406</t>
  </si>
  <si>
    <t>AP241220012439</t>
  </si>
  <si>
    <t>A2404778</t>
  </si>
  <si>
    <t>AP241220012455</t>
  </si>
  <si>
    <t>A2404780</t>
  </si>
  <si>
    <t>AP241220012484</t>
  </si>
  <si>
    <t>AP241220012492</t>
  </si>
  <si>
    <t>AP241223012531</t>
  </si>
  <si>
    <t>AP241223012535</t>
  </si>
  <si>
    <t>AP241223012537</t>
  </si>
  <si>
    <t>AP241223012545</t>
  </si>
  <si>
    <t>AP241223012571</t>
  </si>
  <si>
    <t>A2404789</t>
  </si>
  <si>
    <t>AP241223012597</t>
  </si>
  <si>
    <t>AP241223012600</t>
  </si>
  <si>
    <t>A2404791</t>
  </si>
  <si>
    <t>AP241223012603</t>
  </si>
  <si>
    <t>AP241224012605</t>
  </si>
  <si>
    <t>A2404795</t>
  </si>
  <si>
    <t>AP241224012617</t>
  </si>
  <si>
    <t>AP241224012649</t>
  </si>
  <si>
    <t>AP241224012655</t>
  </si>
  <si>
    <t>A2404837</t>
  </si>
  <si>
    <t>AP241224012698</t>
  </si>
  <si>
    <t>A2404847</t>
  </si>
  <si>
    <t>AP241224012707</t>
  </si>
  <si>
    <t>AP241225012804</t>
  </si>
  <si>
    <t>AP241225012809</t>
  </si>
  <si>
    <t>A2404904</t>
  </si>
  <si>
    <t>AP241225012819</t>
  </si>
  <si>
    <t>AP241225012825</t>
  </si>
  <si>
    <t>A2404915</t>
  </si>
  <si>
    <t>AP241226012843</t>
  </si>
  <si>
    <t>A2404919</t>
  </si>
  <si>
    <t>AP241226012846</t>
  </si>
  <si>
    <t>A2404918</t>
  </si>
  <si>
    <t>AP241226012850</t>
  </si>
  <si>
    <t>A2404923</t>
  </si>
  <si>
    <t>AP241226012851</t>
  </si>
  <si>
    <t>AP241226012853</t>
  </si>
  <si>
    <t>AP241226012854</t>
  </si>
  <si>
    <t>AP241227012942</t>
  </si>
  <si>
    <t>AP241227013006</t>
  </si>
  <si>
    <t>AP241227013016</t>
  </si>
  <si>
    <t>AP241227013033</t>
  </si>
  <si>
    <t>A2404955</t>
  </si>
  <si>
    <t>AP241230013054</t>
  </si>
  <si>
    <t>A2404965</t>
  </si>
  <si>
    <t>AP241230013064</t>
  </si>
  <si>
    <t>A2404966</t>
  </si>
  <si>
    <t>AP241230013065</t>
  </si>
  <si>
    <t>A2404977</t>
  </si>
  <si>
    <t>AP241230013076</t>
  </si>
  <si>
    <t>A2404978</t>
  </si>
  <si>
    <t>AP241230013077</t>
  </si>
  <si>
    <t>A2404985</t>
  </si>
  <si>
    <t>AP241231013083</t>
  </si>
  <si>
    <t>A2405032</t>
  </si>
  <si>
    <t>AP241231013134</t>
  </si>
  <si>
    <t>A2405034</t>
  </si>
  <si>
    <t>AP241231013147</t>
  </si>
  <si>
    <t>A2405054</t>
  </si>
  <si>
    <t>AP241231013166</t>
  </si>
  <si>
    <t>A2404315</t>
  </si>
  <si>
    <t>AP241122011437</t>
  </si>
  <si>
    <t>A2404445</t>
  </si>
  <si>
    <t>AP241130011765</t>
  </si>
  <si>
    <t>AP241206011899</t>
  </si>
  <si>
    <t>AP241206011901</t>
  </si>
  <si>
    <t>A2404607</t>
  </si>
  <si>
    <t>AP241210012089</t>
  </si>
  <si>
    <t>A2404672</t>
  </si>
  <si>
    <t>AP241213012170</t>
  </si>
  <si>
    <t>A2404698</t>
  </si>
  <si>
    <t>AP241213012217</t>
  </si>
  <si>
    <t>A2404699</t>
  </si>
  <si>
    <t>AP241213012218</t>
  </si>
  <si>
    <t>AP241220012412</t>
  </si>
  <si>
    <t>AP241220012415</t>
  </si>
  <si>
    <t>A2404800</t>
  </si>
  <si>
    <t>AP241224012622</t>
  </si>
  <si>
    <t>A2404801</t>
  </si>
  <si>
    <t>AP241224012623</t>
  </si>
  <si>
    <t>A2404802</t>
  </si>
  <si>
    <t>AP241224012624</t>
  </si>
  <si>
    <t>A2404940</t>
  </si>
  <si>
    <t>AP241226012869</t>
  </si>
  <si>
    <t>AP241227012932</t>
  </si>
  <si>
    <t>AP241210012019</t>
  </si>
  <si>
    <t>AP241224012609</t>
  </si>
  <si>
    <t>A2405001</t>
  </si>
  <si>
    <t>AP241231013098</t>
  </si>
  <si>
    <t>A2405073</t>
  </si>
  <si>
    <t>AP241231013206</t>
  </si>
  <si>
    <t>A2404690</t>
  </si>
  <si>
    <t>AP241213012190</t>
  </si>
  <si>
    <t>AP241213012192</t>
  </si>
  <si>
    <t>A2404691</t>
  </si>
  <si>
    <t>AP241213012194</t>
  </si>
  <si>
    <t>AP241220012399</t>
  </si>
  <si>
    <t>AP241220012459</t>
  </si>
  <si>
    <t>A2404779</t>
  </si>
  <si>
    <t>AP241220012480</t>
  </si>
  <si>
    <t>A2404792</t>
  </si>
  <si>
    <t>AP241224012614</t>
  </si>
  <si>
    <t>AP241225012794</t>
  </si>
  <si>
    <t>A2405079</t>
  </si>
  <si>
    <t>AP241231013215</t>
  </si>
  <si>
    <t>A2404483</t>
  </si>
  <si>
    <t>AP241130011833</t>
  </si>
  <si>
    <t>AP241220012418</t>
  </si>
  <si>
    <t>A2404943</t>
  </si>
  <si>
    <t>AP241226012873</t>
  </si>
  <si>
    <t>AP241105010835</t>
  </si>
  <si>
    <t>AP241120011258</t>
  </si>
  <si>
    <t>AP241220012410</t>
  </si>
  <si>
    <t>IIP (socié</t>
  </si>
  <si>
    <t>AP241210012046</t>
  </si>
  <si>
    <t>A2404935</t>
  </si>
  <si>
    <t>AP241226012866</t>
  </si>
  <si>
    <t>AP241227012928</t>
  </si>
  <si>
    <t>A2405072</t>
  </si>
  <si>
    <t>AP241231013205</t>
  </si>
  <si>
    <t>A2404506</t>
  </si>
  <si>
    <t>AP241130011902</t>
  </si>
  <si>
    <t>AP241210012061</t>
  </si>
  <si>
    <t>A2404787</t>
  </si>
  <si>
    <t>AP241223012580</t>
  </si>
  <si>
    <t>AP241224012613</t>
  </si>
  <si>
    <t>A2404448</t>
  </si>
  <si>
    <t>AP241130011769</t>
  </si>
  <si>
    <t>A2404732</t>
  </si>
  <si>
    <t>AP241218012306</t>
  </si>
  <si>
    <t>AP241220012425</t>
  </si>
  <si>
    <t>AP241220012428</t>
  </si>
  <si>
    <t>A2404932</t>
  </si>
  <si>
    <t>AP241226012862</t>
  </si>
  <si>
    <t>A2404995</t>
  </si>
  <si>
    <t>AP241231013092</t>
  </si>
  <si>
    <t>A2404446</t>
  </si>
  <si>
    <t>AP241130011766</t>
  </si>
  <si>
    <t>AP241210012021</t>
  </si>
  <si>
    <t>A2404613</t>
  </si>
  <si>
    <t>AP241210012095</t>
  </si>
  <si>
    <t>A2404786</t>
  </si>
  <si>
    <t>AP241220012498</t>
  </si>
  <si>
    <t>A2404794</t>
  </si>
  <si>
    <t>AP241224012616</t>
  </si>
  <si>
    <t>AP241224012631</t>
  </si>
  <si>
    <t>A2404781</t>
  </si>
  <si>
    <t>AP241220012493</t>
  </si>
  <si>
    <t>TE HC MODE</t>
  </si>
  <si>
    <t>DE FERAILLE</t>
  </si>
  <si>
    <t>A2404623</t>
  </si>
  <si>
    <t>AP241211012104</t>
  </si>
  <si>
    <t>A2404719</t>
  </si>
  <si>
    <t>AP241218012275</t>
  </si>
  <si>
    <t>AP241220012379</t>
  </si>
  <si>
    <t>AP241223012521</t>
  </si>
  <si>
    <t>A2404267</t>
  </si>
  <si>
    <t>AP241120011201</t>
  </si>
  <si>
    <t>A2404268</t>
  </si>
  <si>
    <t>AP241120011202</t>
  </si>
  <si>
    <t>AP241122011423</t>
  </si>
  <si>
    <t>A2404488</t>
  </si>
  <si>
    <t>AP241130011839</t>
  </si>
  <si>
    <t>A2404325</t>
  </si>
  <si>
    <t>AP241122011449</t>
  </si>
  <si>
    <t>A2404991</t>
  </si>
  <si>
    <t>AP241231013088</t>
  </si>
  <si>
    <t>A2404734</t>
  </si>
  <si>
    <t>AP241218012332</t>
  </si>
  <si>
    <t>AP241220012420</t>
  </si>
  <si>
    <t>AP241227013040</t>
  </si>
  <si>
    <t>A2404233</t>
  </si>
  <si>
    <t>AP241115011150</t>
  </si>
  <si>
    <t>A2404234</t>
  </si>
  <si>
    <t>AP241115011151</t>
  </si>
  <si>
    <t>A2404363</t>
  </si>
  <si>
    <t>AP241127011586</t>
  </si>
  <si>
    <t>A2404575</t>
  </si>
  <si>
    <t>AP241130011973</t>
  </si>
  <si>
    <t>A2404577</t>
  </si>
  <si>
    <t>AP241210011975</t>
  </si>
  <si>
    <t>A2404784</t>
  </si>
  <si>
    <t>AP241220012496</t>
  </si>
  <si>
    <t>AP241227012970</t>
  </si>
  <si>
    <t>AP241227012972</t>
  </si>
  <si>
    <t>A2404992</t>
  </si>
  <si>
    <t>AP241231013089</t>
  </si>
  <si>
    <t>A2404579</t>
  </si>
  <si>
    <t>AP241210011977</t>
  </si>
  <si>
    <t>AP241224012611</t>
  </si>
  <si>
    <t>ND</t>
  </si>
  <si>
    <t>AP241210012067</t>
  </si>
  <si>
    <t>AP241223012573</t>
  </si>
  <si>
    <t>A2405021</t>
  </si>
  <si>
    <t>AP241231013123</t>
  </si>
  <si>
    <t>A2405022</t>
  </si>
  <si>
    <t>AP241231013124</t>
  </si>
  <si>
    <t>AP241210012065</t>
  </si>
  <si>
    <t>AP241227013038</t>
  </si>
  <si>
    <t>A2405033</t>
  </si>
  <si>
    <t>AP241231013145</t>
  </si>
  <si>
    <t>AP241105010809</t>
  </si>
  <si>
    <t>AP241120011256</t>
  </si>
  <si>
    <t>A2404614</t>
  </si>
  <si>
    <t>AP241202012096</t>
  </si>
  <si>
    <t>A2404615</t>
  </si>
  <si>
    <t>AP241202012097</t>
  </si>
  <si>
    <t>AP241220012408</t>
  </si>
  <si>
    <t>AP241227013046</t>
  </si>
  <si>
    <t>AP241227013028</t>
  </si>
  <si>
    <t>A2405003</t>
  </si>
  <si>
    <t>AP241231013099</t>
  </si>
  <si>
    <t>A2404946</t>
  </si>
  <si>
    <t>AP241226012876</t>
  </si>
  <si>
    <t>A2404968</t>
  </si>
  <si>
    <t>AP241228013067</t>
  </si>
  <si>
    <t>A2404969</t>
  </si>
  <si>
    <t>AP241230013068</t>
  </si>
  <si>
    <t>A2404696</t>
  </si>
  <si>
    <t>AP241201012215</t>
  </si>
  <si>
    <t>AP241210012083</t>
  </si>
  <si>
    <t>A2404688</t>
  </si>
  <si>
    <t>AP241213012186</t>
  </si>
  <si>
    <t>A2404689</t>
  </si>
  <si>
    <t>AP241213012187</t>
  </si>
  <si>
    <t>AP241223012549</t>
  </si>
  <si>
    <t>AP241224012653</t>
  </si>
  <si>
    <t>A2404967</t>
  </si>
  <si>
    <t>AP241230013066</t>
  </si>
  <si>
    <t>A2404266</t>
  </si>
  <si>
    <t>AP241120011200</t>
  </si>
  <si>
    <t>A2404611</t>
  </si>
  <si>
    <t>AP241130012093</t>
  </si>
  <si>
    <t>A2404188</t>
  </si>
  <si>
    <t>AP241101011052</t>
  </si>
  <si>
    <t>A2404178</t>
  </si>
  <si>
    <t>AP241112011035</t>
  </si>
  <si>
    <t>A2404187</t>
  </si>
  <si>
    <t>AP241113011051</t>
  </si>
  <si>
    <t>A2404189</t>
  </si>
  <si>
    <t>AP241113011053</t>
  </si>
  <si>
    <t>A2404190</t>
  </si>
  <si>
    <t>AP241113011054</t>
  </si>
  <si>
    <t>A2404191</t>
  </si>
  <si>
    <t>AP241113011055</t>
  </si>
  <si>
    <t>A2404323</t>
  </si>
  <si>
    <t>AP241122011446</t>
  </si>
  <si>
    <t>A2404685</t>
  </si>
  <si>
    <t>AP241213012183</t>
  </si>
  <si>
    <t>A2404686</t>
  </si>
  <si>
    <t>AP241213012184</t>
  </si>
  <si>
    <t>A2404728</t>
  </si>
  <si>
    <t>AP241218012288</t>
  </si>
  <si>
    <t>A2404987</t>
  </si>
  <si>
    <t>AP241231013084</t>
  </si>
  <si>
    <t>A2404988</t>
  </si>
  <si>
    <t>AP241231013085</t>
  </si>
  <si>
    <t>A2404989</t>
  </si>
  <si>
    <t>AP241231013086</t>
  </si>
  <si>
    <t>A2404990</t>
  </si>
  <si>
    <t>AP241231013087</t>
  </si>
  <si>
    <t>A2404996</t>
  </si>
  <si>
    <t>AP241231013093</t>
  </si>
  <si>
    <t>CT</t>
  </si>
  <si>
    <t>A2404540</t>
  </si>
  <si>
    <t>AP241130011939</t>
  </si>
  <si>
    <t>A2404447</t>
  </si>
  <si>
    <t>AP241130011767</t>
  </si>
  <si>
    <t>AP241210012081</t>
  </si>
  <si>
    <t>A2404731</t>
  </si>
  <si>
    <t>AP241218012301</t>
  </si>
  <si>
    <t>AP241220012377</t>
  </si>
  <si>
    <t>A2404805</t>
  </si>
  <si>
    <t>AP241224012627</t>
  </si>
  <si>
    <t>A2404807</t>
  </si>
  <si>
    <t>AP241224012666</t>
  </si>
  <si>
    <t>A2404928</t>
  </si>
  <si>
    <t>AP241226012858</t>
  </si>
  <si>
    <t>A2404929</t>
  </si>
  <si>
    <t>AP241226012859</t>
  </si>
  <si>
    <t>AP241227012998</t>
  </si>
  <si>
    <t>A2405055</t>
  </si>
  <si>
    <t>AP241231013177</t>
  </si>
  <si>
    <t>A2405056</t>
  </si>
  <si>
    <t>AP241231013182</t>
  </si>
  <si>
    <t>AP241210012005</t>
  </si>
  <si>
    <t>A2404793</t>
  </si>
  <si>
    <t>AP241224012615</t>
  </si>
  <si>
    <t>A2404563</t>
  </si>
  <si>
    <t>AP241130011964</t>
  </si>
  <si>
    <t>A2404567</t>
  </si>
  <si>
    <t>AP241130011965</t>
  </si>
  <si>
    <t>A2404841</t>
  </si>
  <si>
    <t>AP241224012700</t>
  </si>
  <si>
    <t>A2404896</t>
  </si>
  <si>
    <t>AP241225012780</t>
  </si>
  <si>
    <t>A2404902</t>
  </si>
  <si>
    <t>AP241225012814</t>
  </si>
  <si>
    <t>A2404265</t>
  </si>
  <si>
    <t>AP241120011199</t>
  </si>
  <si>
    <t>A2404296</t>
  </si>
  <si>
    <t>AP241121011398</t>
  </si>
  <si>
    <t>A2404798</t>
  </si>
  <si>
    <t>AP241224012620</t>
  </si>
  <si>
    <t>A2404799</t>
  </si>
  <si>
    <t>AP241224012621</t>
  </si>
  <si>
    <t>A2404901</t>
  </si>
  <si>
    <t>AP241225012805</t>
  </si>
  <si>
    <t>AP241210012028</t>
  </si>
  <si>
    <t>té Tunisie</t>
  </si>
  <si>
    <t>gères moderne</t>
  </si>
  <si>
    <t>A2404647</t>
  </si>
  <si>
    <t>AP241202012133</t>
  </si>
  <si>
    <t>AP241220012389</t>
  </si>
  <si>
    <t>AP241223012529</t>
  </si>
  <si>
    <t>A2404796</t>
  </si>
  <si>
    <t>AP241224012618</t>
  </si>
  <si>
    <t>A2404797</t>
  </si>
  <si>
    <t>AP241224012619</t>
  </si>
  <si>
    <t>A2404938</t>
  </si>
  <si>
    <t>AP241226012868</t>
  </si>
  <si>
    <t>AP241227012939</t>
  </si>
  <si>
    <t>A2404589</t>
  </si>
  <si>
    <t>AP241130011986</t>
  </si>
  <si>
    <t>A2404823</t>
  </si>
  <si>
    <t>AP241224012682</t>
  </si>
  <si>
    <t>AP241128011599</t>
  </si>
  <si>
    <t>A2404475</t>
  </si>
  <si>
    <t>AP241130011795</t>
  </si>
  <si>
    <t>A2404842</t>
  </si>
  <si>
    <t>AP241224012702</t>
  </si>
  <si>
    <t>A2404843</t>
  </si>
  <si>
    <t>AP241224012703</t>
  </si>
  <si>
    <t>A2404844</t>
  </si>
  <si>
    <t>AP241224012704</t>
  </si>
  <si>
    <t>A2404317</t>
  </si>
  <si>
    <t>AP241122011439</t>
  </si>
  <si>
    <t>A2404727</t>
  </si>
  <si>
    <t>AP241218012287</t>
  </si>
  <si>
    <t>AP241224012643</t>
  </si>
  <si>
    <t>A2404931</t>
  </si>
  <si>
    <t>AP241226012861</t>
  </si>
  <si>
    <t>OMPTOIR ZA</t>
  </si>
  <si>
    <t>AN DU BOIS</t>
  </si>
  <si>
    <t>A2404646</t>
  </si>
  <si>
    <t>AP241211012132</t>
  </si>
  <si>
    <t>AP241225012801</t>
  </si>
  <si>
    <t>AP241220012381</t>
  </si>
  <si>
    <t>A2404804</t>
  </si>
  <si>
    <t>AP241224012626</t>
  </si>
  <si>
    <t>AP241224012647</t>
  </si>
  <si>
    <t>A2404508</t>
  </si>
  <si>
    <t>AP241130011904</t>
  </si>
  <si>
    <t>AP241220012473</t>
  </si>
  <si>
    <t>AP241220012475</t>
  </si>
  <si>
    <t>AP241220012477</t>
  </si>
  <si>
    <t>A2404384</t>
  </si>
  <si>
    <t>AP241130011703</t>
  </si>
  <si>
    <t>AP241227013020</t>
  </si>
  <si>
    <t>A2404670</t>
  </si>
  <si>
    <t>AP241213012163</t>
  </si>
  <si>
    <t>A2404671</t>
  </si>
  <si>
    <t>AP241213012169</t>
  </si>
  <si>
    <t>A2404958</t>
  </si>
  <si>
    <t>AP241230013057</t>
  </si>
  <si>
    <t>A2404959</t>
  </si>
  <si>
    <t>AP241230013058</t>
  </si>
  <si>
    <t>A2404960</t>
  </si>
  <si>
    <t>AP241230013059</t>
  </si>
  <si>
    <t>A2404961</t>
  </si>
  <si>
    <t>AP241230013060</t>
  </si>
  <si>
    <t>AP241220012387</t>
  </si>
  <si>
    <t>AP241220012375</t>
  </si>
  <si>
    <t>A2404962</t>
  </si>
  <si>
    <t>AP241230013061</t>
  </si>
  <si>
    <t>A2404963</t>
  </si>
  <si>
    <t>AP241230013062</t>
  </si>
  <si>
    <t>A2404964</t>
  </si>
  <si>
    <t>AP241230013063</t>
  </si>
  <si>
    <t>A2404605</t>
  </si>
  <si>
    <t>AP241210012073</t>
  </si>
  <si>
    <t>AP241225012779</t>
  </si>
  <si>
    <t>AP241225012782</t>
  </si>
  <si>
    <t>AP241225012784</t>
  </si>
  <si>
    <t>OTUNACE</t>
  </si>
  <si>
    <t>AP241223012541</t>
  </si>
  <si>
    <t>A2404767</t>
  </si>
  <si>
    <t>AP241219012370</t>
  </si>
  <si>
    <t>A2404768</t>
  </si>
  <si>
    <t>AP241219012371</t>
  </si>
  <si>
    <t>A2404782</t>
  </si>
  <si>
    <t>AP241220012494</t>
  </si>
  <si>
    <t>A2404783</t>
  </si>
  <si>
    <t>AP241220012495</t>
  </si>
  <si>
    <t>AP241225012788</t>
  </si>
  <si>
    <t>AP241225012790</t>
  </si>
  <si>
    <t>AP241105010797</t>
  </si>
  <si>
    <t>AP241105010801</t>
  </si>
  <si>
    <t>A2404152</t>
  </si>
  <si>
    <t>AP241108010970</t>
  </si>
  <si>
    <t>A2404153</t>
  </si>
  <si>
    <t>AP241108010971</t>
  </si>
  <si>
    <t>AP241112011010</t>
  </si>
  <si>
    <t>AP241112011012</t>
  </si>
  <si>
    <t>AP241112011020</t>
  </si>
  <si>
    <t>A2404208</t>
  </si>
  <si>
    <t>AP241114011115</t>
  </si>
  <si>
    <t>A2404214</t>
  </si>
  <si>
    <t>AP241114011120</t>
  </si>
  <si>
    <t>A2404216</t>
  </si>
  <si>
    <t>AP241114011121</t>
  </si>
  <si>
    <t>A2404224</t>
  </si>
  <si>
    <t>AP241114011138</t>
  </si>
  <si>
    <t>A2404225</t>
  </si>
  <si>
    <t>AP241114011139</t>
  </si>
  <si>
    <t>AP241120011264</t>
  </si>
  <si>
    <t>AP241120011277</t>
  </si>
  <si>
    <t>AP241120011279</t>
  </si>
  <si>
    <t>AP241120011281</t>
  </si>
  <si>
    <t>AP241120011283</t>
  </si>
  <si>
    <t>A2404335</t>
  </si>
  <si>
    <t>AP241126011551</t>
  </si>
  <si>
    <t>A2404336</t>
  </si>
  <si>
    <t>AP241126011552</t>
  </si>
  <si>
    <t>A2404354</t>
  </si>
  <si>
    <t>AP241127011572</t>
  </si>
  <si>
    <t>A2404355</t>
  </si>
  <si>
    <t>AP241127011573</t>
  </si>
  <si>
    <t>AP241128011655</t>
  </si>
  <si>
    <t>AP241128011657</t>
  </si>
  <si>
    <t>AP241128011661</t>
  </si>
  <si>
    <t>AP241129011690</t>
  </si>
  <si>
    <t>A2404386</t>
  </si>
  <si>
    <t>AP241130011700</t>
  </si>
  <si>
    <t>A2404387</t>
  </si>
  <si>
    <t>AP241130011701</t>
  </si>
  <si>
    <t>A2404394</t>
  </si>
  <si>
    <t>AP241130011711</t>
  </si>
  <si>
    <t>A2404398</t>
  </si>
  <si>
    <t>AP241130011715</t>
  </si>
  <si>
    <t>A2404399</t>
  </si>
  <si>
    <t>AP241130011716</t>
  </si>
  <si>
    <t>A2404410</t>
  </si>
  <si>
    <t>AP241130011727</t>
  </si>
  <si>
    <t>A2404411</t>
  </si>
  <si>
    <t>AP241130011728</t>
  </si>
  <si>
    <t>A2404418</t>
  </si>
  <si>
    <t>AP241130011735</t>
  </si>
  <si>
    <t>A2404420</t>
  </si>
  <si>
    <t>AP241130011737</t>
  </si>
  <si>
    <t>A2404425</t>
  </si>
  <si>
    <t>AP241130011745</t>
  </si>
  <si>
    <t>A2404432</t>
  </si>
  <si>
    <t>AP241130011752</t>
  </si>
  <si>
    <t>A2404534</t>
  </si>
  <si>
    <t>AP241130011934</t>
  </si>
  <si>
    <t>A2404551</t>
  </si>
  <si>
    <t>AP241130011950</t>
  </si>
  <si>
    <t>A2404618</t>
  </si>
  <si>
    <t>AP241130012099</t>
  </si>
  <si>
    <t>A2404619</t>
  </si>
  <si>
    <t>AP241130012100</t>
  </si>
  <si>
    <t>AP241206011864</t>
  </si>
  <si>
    <t>AP241206011868</t>
  </si>
  <si>
    <t>AP241206011870</t>
  </si>
  <si>
    <t>AP241206011874</t>
  </si>
  <si>
    <t>AP241210011994</t>
  </si>
  <si>
    <t>AP241210012007</t>
  </si>
  <si>
    <t>AP241210012009</t>
  </si>
  <si>
    <t>AP241210012038</t>
  </si>
  <si>
    <t>A2404706</t>
  </si>
  <si>
    <t>AP241218012262</t>
  </si>
  <si>
    <t>A2404707</t>
  </si>
  <si>
    <t>AP241218012263</t>
  </si>
  <si>
    <t>A2404713</t>
  </si>
  <si>
    <t>AP241218012269</t>
  </si>
  <si>
    <t>A2404714</t>
  </si>
  <si>
    <t>AP241218012270</t>
  </si>
  <si>
    <t>A2404741</t>
  </si>
  <si>
    <t>AP241219012342</t>
  </si>
  <si>
    <t>A2404743</t>
  </si>
  <si>
    <t>AP241219012344</t>
  </si>
  <si>
    <t>A2404744</t>
  </si>
  <si>
    <t>AP241219012345</t>
  </si>
  <si>
    <t>A2404746</t>
  </si>
  <si>
    <t>AP241219012346</t>
  </si>
  <si>
    <t>A2404757</t>
  </si>
  <si>
    <t>AP241219012357</t>
  </si>
  <si>
    <t>A2404758</t>
  </si>
  <si>
    <t>AP241219012358</t>
  </si>
  <si>
    <t>A2404761</t>
  </si>
  <si>
    <t>AP241219012362</t>
  </si>
  <si>
    <t>AP241220012383</t>
  </si>
  <si>
    <t>AP241220012385</t>
  </si>
  <si>
    <t>A2404774</t>
  </si>
  <si>
    <t>AP241220012431</t>
  </si>
  <si>
    <t>A2404775</t>
  </si>
  <si>
    <t>AP241220012433</t>
  </si>
  <si>
    <t>AP241223012519</t>
  </si>
  <si>
    <t>AP241223012579</t>
  </si>
  <si>
    <t>AP241224012663</t>
  </si>
  <si>
    <t>A2404813</t>
  </si>
  <si>
    <t>AP241224012673</t>
  </si>
  <si>
    <t>A2404824</t>
  </si>
  <si>
    <t>AP241224012684</t>
  </si>
  <si>
    <t>A2404826</t>
  </si>
  <si>
    <t>AP241224012686</t>
  </si>
  <si>
    <t>A2404838</t>
  </si>
  <si>
    <t>AP241224012697</t>
  </si>
  <si>
    <t>A2404839</t>
  </si>
  <si>
    <t>AP241224012699</t>
  </si>
  <si>
    <t>A2404853</t>
  </si>
  <si>
    <t>AP241225012711</t>
  </si>
  <si>
    <t>A2404860</t>
  </si>
  <si>
    <t>AP241225012718</t>
  </si>
  <si>
    <t>A2404861</t>
  </si>
  <si>
    <t>AP241225012719</t>
  </si>
  <si>
    <t>A2404866</t>
  </si>
  <si>
    <t>AP241225012724</t>
  </si>
  <si>
    <t>A2404869</t>
  </si>
  <si>
    <t>AP241225012727</t>
  </si>
  <si>
    <t>A2404879</t>
  </si>
  <si>
    <t>AP241225012747</t>
  </si>
  <si>
    <t>AP241225012792</t>
  </si>
  <si>
    <t>AP241226012842</t>
  </si>
  <si>
    <t>AP241227012985</t>
  </si>
  <si>
    <t>AP241227013012</t>
  </si>
  <si>
    <t>AP241227013014</t>
  </si>
  <si>
    <t>A2404951</t>
  </si>
  <si>
    <t>AP241230013051</t>
  </si>
  <si>
    <t>A2405047</t>
  </si>
  <si>
    <t>AP241231013156</t>
  </si>
  <si>
    <t>A2405048</t>
  </si>
  <si>
    <t>AP241231013157</t>
  </si>
  <si>
    <t>A2405075</t>
  </si>
  <si>
    <t>AP241231013208</t>
  </si>
  <si>
    <t>AP241112011038</t>
  </si>
  <si>
    <t>AP241227012975</t>
  </si>
  <si>
    <t>A2404692</t>
  </si>
  <si>
    <t>AP241213012211</t>
  </si>
  <si>
    <t>A2404693</t>
  </si>
  <si>
    <t>AP241213012212</t>
  </si>
  <si>
    <t>A2404700</t>
  </si>
  <si>
    <t>AP241216012219</t>
  </si>
  <si>
    <t>A2404701</t>
  </si>
  <si>
    <t>AP241216012220</t>
  </si>
  <si>
    <t>A2404788</t>
  </si>
  <si>
    <t>AP241223012596</t>
  </si>
  <si>
    <t>AP241227012936</t>
  </si>
  <si>
    <t>A2404884</t>
  </si>
  <si>
    <t>AP241225012769</t>
  </si>
  <si>
    <t>A2404889</t>
  </si>
  <si>
    <t>AP241225012770</t>
  </si>
  <si>
    <t>AP241227012996</t>
  </si>
  <si>
    <t>AP241105010754</t>
  </si>
  <si>
    <t>AP241122011436</t>
  </si>
  <si>
    <t>A2404437</t>
  </si>
  <si>
    <t>AP241130011757</t>
  </si>
  <si>
    <t>A2404439</t>
  </si>
  <si>
    <t>AP241130011758</t>
  </si>
  <si>
    <t>A2404440</t>
  </si>
  <si>
    <t>AP241130011759</t>
  </si>
  <si>
    <t>AP241211012107</t>
  </si>
  <si>
    <t>AP241225012807</t>
  </si>
  <si>
    <t>AP241225012816</t>
  </si>
  <si>
    <t>AP241225012818</t>
  </si>
  <si>
    <t>AP241225012821</t>
  </si>
  <si>
    <t>A2404912</t>
  </si>
  <si>
    <t>AP241226012832</t>
  </si>
  <si>
    <t>A2404913</t>
  </si>
  <si>
    <t>AP241226012833</t>
  </si>
  <si>
    <t>A2404914</t>
  </si>
  <si>
    <t>AP241226012834</t>
  </si>
  <si>
    <t>A2404934</t>
  </si>
  <si>
    <t>AP241226012864</t>
  </si>
  <si>
    <t>A2404936</t>
  </si>
  <si>
    <t>AP241226012865</t>
  </si>
  <si>
    <t>A2404937</t>
  </si>
  <si>
    <t>AP241226012867</t>
  </si>
  <si>
    <t>AP241226012878</t>
  </si>
  <si>
    <t>AP241227012967</t>
  </si>
  <si>
    <t>AP241227012981</t>
  </si>
  <si>
    <t>A2404949</t>
  </si>
  <si>
    <t>AP241230013049</t>
  </si>
  <si>
    <t>A2405052</t>
  </si>
  <si>
    <t>AP241231013162</t>
  </si>
  <si>
    <t>A2404211</t>
  </si>
  <si>
    <t>AP241114011117</t>
  </si>
  <si>
    <t>A2404217</t>
  </si>
  <si>
    <t>AP241114011122</t>
  </si>
  <si>
    <t>A2404337</t>
  </si>
  <si>
    <t>AP241126011553</t>
  </si>
  <si>
    <t>A2404356</t>
  </si>
  <si>
    <t>AP241127011574</t>
  </si>
  <si>
    <t>A2404388</t>
  </si>
  <si>
    <t>AP241130011702</t>
  </si>
  <si>
    <t>A2404395</t>
  </si>
  <si>
    <t>AP241130011712</t>
  </si>
  <si>
    <t>A2404400</t>
  </si>
  <si>
    <t>AP241130011717</t>
  </si>
  <si>
    <t>A2404414</t>
  </si>
  <si>
    <t>AP241130011730</t>
  </si>
  <si>
    <t>A2404422</t>
  </si>
  <si>
    <t>AP241130011740</t>
  </si>
  <si>
    <t>A2404426</t>
  </si>
  <si>
    <t>AP241130011746</t>
  </si>
  <si>
    <t>A2404434</t>
  </si>
  <si>
    <t>AP241130011754</t>
  </si>
  <si>
    <t>A2404553</t>
  </si>
  <si>
    <t>AP241130011951</t>
  </si>
  <si>
    <t>A2404620</t>
  </si>
  <si>
    <t>AP241130012101</t>
  </si>
  <si>
    <t>AP241210012087</t>
  </si>
  <si>
    <t>A2404708</t>
  </si>
  <si>
    <t>AP241218012264</t>
  </si>
  <si>
    <t>A2404715</t>
  </si>
  <si>
    <t>AP241218012271</t>
  </si>
  <si>
    <t>A2404747</t>
  </si>
  <si>
    <t>AP241219012347</t>
  </si>
  <si>
    <t>A2404751</t>
  </si>
  <si>
    <t>AP241219012352</t>
  </si>
  <si>
    <t>A2404759</t>
  </si>
  <si>
    <t>AP241219012359</t>
  </si>
  <si>
    <t>A2404776</t>
  </si>
  <si>
    <t>AP241220012440</t>
  </si>
  <si>
    <t>A2404815</t>
  </si>
  <si>
    <t>AP241224012675</t>
  </si>
  <si>
    <t>A2404828</t>
  </si>
  <si>
    <t>AP241224012687</t>
  </si>
  <si>
    <t>A2404840</t>
  </si>
  <si>
    <t>AP241224012701</t>
  </si>
  <si>
    <t>A2404855</t>
  </si>
  <si>
    <t>AP241225012712</t>
  </si>
  <si>
    <t>A2404862</t>
  </si>
  <si>
    <t>AP241225012720</t>
  </si>
  <si>
    <t>A2404870</t>
  </si>
  <si>
    <t>AP241225012728</t>
  </si>
  <si>
    <t>A2404880</t>
  </si>
  <si>
    <t>AP241225012748</t>
  </si>
  <si>
    <t>A2404952</t>
  </si>
  <si>
    <t>AP241230013052</t>
  </si>
  <si>
    <t>A2405053</t>
  </si>
  <si>
    <t>AP241231013163</t>
  </si>
  <si>
    <t>A2405076</t>
  </si>
  <si>
    <t>AP241231013209</t>
  </si>
  <si>
    <t>AP241227013026</t>
  </si>
  <si>
    <t>A2404836</t>
  </si>
  <si>
    <t>AP241224012695</t>
  </si>
  <si>
    <t>A2404898</t>
  </si>
  <si>
    <t>AP241225012785</t>
  </si>
  <si>
    <t>A2404899</t>
  </si>
  <si>
    <t>AP241225012799</t>
  </si>
  <si>
    <t>A2404979</t>
  </si>
  <si>
    <t>AP241230013078</t>
  </si>
  <si>
    <t>A2404485</t>
  </si>
  <si>
    <t>AP241205011835</t>
  </si>
  <si>
    <t>AP241220012397</t>
  </si>
  <si>
    <t>A2404785</t>
  </si>
  <si>
    <t>AP241220012497</t>
  </si>
  <si>
    <t>AP241120011303</t>
  </si>
  <si>
    <t>A2404681</t>
  </si>
  <si>
    <t>AP241213012178</t>
  </si>
  <si>
    <t>A2404682</t>
  </si>
  <si>
    <t>AP241213012179</t>
  </si>
  <si>
    <t>AP241220012465</t>
  </si>
  <si>
    <t>A2404817</t>
  </si>
  <si>
    <t>AP241224012676</t>
  </si>
  <si>
    <t>A2404829</t>
  </si>
  <si>
    <t>AP241224012688</t>
  </si>
  <si>
    <t>A2404845</t>
  </si>
  <si>
    <t>AP241224012705</t>
  </si>
  <si>
    <t>A2404863</t>
  </si>
  <si>
    <t>AP241225012721</t>
  </si>
  <si>
    <t>A2404871</t>
  </si>
  <si>
    <t>AP241225012729</t>
  </si>
  <si>
    <t>A2404881</t>
  </si>
  <si>
    <t>AP241225012749</t>
  </si>
  <si>
    <t>A2404882</t>
  </si>
  <si>
    <t>AP241225012750</t>
  </si>
  <si>
    <t>A2404890</t>
  </si>
  <si>
    <t>AP241225012771</t>
  </si>
  <si>
    <t>A2404891</t>
  </si>
  <si>
    <t>AP241225012772</t>
  </si>
  <si>
    <t>A2404892</t>
  </si>
  <si>
    <t>AP241225012774</t>
  </si>
  <si>
    <t>A2404894</t>
  </si>
  <si>
    <t>AP241225012776</t>
  </si>
  <si>
    <t>A2404313</t>
  </si>
  <si>
    <t>AP241122011428</t>
  </si>
  <si>
    <t>A2404687</t>
  </si>
  <si>
    <t>AP241213012185</t>
  </si>
  <si>
    <t>AP241227013042</t>
  </si>
  <si>
    <t>AP241227013044</t>
  </si>
  <si>
    <t>AP241105010803</t>
  </si>
  <si>
    <t>A2404222</t>
  </si>
  <si>
    <t>AP241114011132</t>
  </si>
  <si>
    <t>A2404226</t>
  </si>
  <si>
    <t>AP241114011143</t>
  </si>
  <si>
    <t>AP241120011275</t>
  </si>
  <si>
    <t>A2404360</t>
  </si>
  <si>
    <t>AP241127011578</t>
  </si>
  <si>
    <t>A2404463</t>
  </si>
  <si>
    <t>AP241130011783</t>
  </si>
  <si>
    <t>AP241206011866</t>
  </si>
  <si>
    <t>AP241206011872</t>
  </si>
  <si>
    <t>AP241210011996</t>
  </si>
  <si>
    <t>AP241210011998</t>
  </si>
  <si>
    <t>A2404740</t>
  </si>
  <si>
    <t>AP241219012341</t>
  </si>
  <si>
    <t>A2404754</t>
  </si>
  <si>
    <t>AP241219012354</t>
  </si>
  <si>
    <t>A2404755</t>
  </si>
  <si>
    <t>AP241219012355</t>
  </si>
  <si>
    <t>A2404769</t>
  </si>
  <si>
    <t>AP241220012404</t>
  </si>
  <si>
    <t>A2404771</t>
  </si>
  <si>
    <t>AP241220012416</t>
  </si>
  <si>
    <t>A2404772</t>
  </si>
  <si>
    <t>AP241220012423</t>
  </si>
  <si>
    <t>AP241223012515</t>
  </si>
  <si>
    <t>AP241223012517</t>
  </si>
  <si>
    <t>AP241223012575</t>
  </si>
  <si>
    <t>AP241223012577</t>
  </si>
  <si>
    <t>AP241224012659</t>
  </si>
  <si>
    <t>AP241224012661</t>
  </si>
  <si>
    <t>AP241227012977</t>
  </si>
  <si>
    <t>AP241227012979</t>
  </si>
  <si>
    <t>AP241227013008</t>
  </si>
  <si>
    <t>A2404948</t>
  </si>
  <si>
    <t>AP241230013048</t>
  </si>
  <si>
    <t>A2405078</t>
  </si>
  <si>
    <t>AP241231013214</t>
  </si>
  <si>
    <t>A2404468</t>
  </si>
  <si>
    <t>AP241130011788</t>
  </si>
  <si>
    <t>A2404571</t>
  </si>
  <si>
    <t>AP241130011968</t>
  </si>
  <si>
    <t>AP241127011570</t>
  </si>
  <si>
    <t>AP241204011815</t>
  </si>
  <si>
    <t>A2404373</t>
  </si>
  <si>
    <t>AP241128011596</t>
  </si>
  <si>
    <t>A2404374</t>
  </si>
  <si>
    <t>AP241128011597</t>
  </si>
  <si>
    <t>A2404765</t>
  </si>
  <si>
    <t>AP241219012368</t>
  </si>
  <si>
    <t>A2404766</t>
  </si>
  <si>
    <t>AP241219012369</t>
  </si>
  <si>
    <t>AP241220012479</t>
  </si>
  <si>
    <t>AP241220012482</t>
  </si>
  <si>
    <t>ABORATOIRE</t>
  </si>
  <si>
    <t>NALYSE</t>
  </si>
  <si>
    <t>A2404942</t>
  </si>
  <si>
    <t>AP241226012871</t>
  </si>
  <si>
    <t>AP241225012813</t>
  </si>
  <si>
    <t>A2404921</t>
  </si>
  <si>
    <t>AP241226012848</t>
  </si>
  <si>
    <t>A2404939</t>
  </si>
  <si>
    <t>AP241226012872</t>
  </si>
  <si>
    <t>A2404944</t>
  </si>
  <si>
    <t>AP241226012874</t>
  </si>
  <si>
    <t>A2404945</t>
  </si>
  <si>
    <t>AP241226012875</t>
  </si>
  <si>
    <t>AP241226012880</t>
  </si>
  <si>
    <t>LUXEE TUNI</t>
  </si>
  <si>
    <t>A2404581</t>
  </si>
  <si>
    <t>AP241210011979</t>
  </si>
  <si>
    <t>AP241210012030</t>
  </si>
  <si>
    <t>AP241120011212</t>
  </si>
  <si>
    <t>A2404694</t>
  </si>
  <si>
    <t>AP241213012213</t>
  </si>
  <si>
    <t>AP241223012547</t>
  </si>
  <si>
    <t>A2404997</t>
  </si>
  <si>
    <t>AP241231013094</t>
  </si>
  <si>
    <t>A2404470</t>
  </si>
  <si>
    <t>AP241130011790</t>
  </si>
  <si>
    <t>A2404586</t>
  </si>
  <si>
    <t>AP241130011981</t>
  </si>
  <si>
    <t>A2404587</t>
  </si>
  <si>
    <t>AP241130011983</t>
  </si>
  <si>
    <t>A2404588</t>
  </si>
  <si>
    <t>AP241130011984</t>
  </si>
  <si>
    <t>AP241206011897</t>
  </si>
  <si>
    <t>A2404659</t>
  </si>
  <si>
    <t>AP241212012146</t>
  </si>
  <si>
    <t>A2404660</t>
  </si>
  <si>
    <t>AP241212012147</t>
  </si>
  <si>
    <t>A2404711</t>
  </si>
  <si>
    <t>AP241218012267</t>
  </si>
  <si>
    <t>A2404718</t>
  </si>
  <si>
    <t>AP241218012274</t>
  </si>
  <si>
    <t>A2404742</t>
  </si>
  <si>
    <t>AP241219012343</t>
  </si>
  <si>
    <t>A2404750</t>
  </si>
  <si>
    <t>AP241219012351</t>
  </si>
  <si>
    <t>A2404756</t>
  </si>
  <si>
    <t>AP241219012356</t>
  </si>
  <si>
    <t>A2404773</t>
  </si>
  <si>
    <t>AP241220012426</t>
  </si>
  <si>
    <t>AP241220012452</t>
  </si>
  <si>
    <t>AP241224012635</t>
  </si>
  <si>
    <t>A2404950</t>
  </si>
  <si>
    <t>AP241230013050</t>
  </si>
  <si>
    <t>A2405007</t>
  </si>
  <si>
    <t>AP241231013107</t>
  </si>
  <si>
    <t>A2405010</t>
  </si>
  <si>
    <t>AP241231013112</t>
  </si>
  <si>
    <t>A2405014</t>
  </si>
  <si>
    <t>AP241231013115</t>
  </si>
  <si>
    <t>A2405017</t>
  </si>
  <si>
    <t>AP241231013118</t>
  </si>
  <si>
    <t>A2405020</t>
  </si>
  <si>
    <t>AP241231013121</t>
  </si>
  <si>
    <t>A2405051</t>
  </si>
  <si>
    <t>AP241231013160</t>
  </si>
  <si>
    <t>A2404185</t>
  </si>
  <si>
    <t>AP241112011047</t>
  </si>
  <si>
    <t>A2404213</t>
  </si>
  <si>
    <t>AP241114011119</t>
  </si>
  <si>
    <t>A2404218</t>
  </si>
  <si>
    <t>AP241114011123</t>
  </si>
  <si>
    <t>A2404228</t>
  </si>
  <si>
    <t>AP241114011144</t>
  </si>
  <si>
    <t>AP241115011165</t>
  </si>
  <si>
    <t>AP241115011167</t>
  </si>
  <si>
    <t>AP241121011367</t>
  </si>
  <si>
    <t>A2404338</t>
  </si>
  <si>
    <t>AP241126011554</t>
  </si>
  <si>
    <t>A2404339</t>
  </si>
  <si>
    <t>AP241126011555</t>
  </si>
  <si>
    <t>A2404340</t>
  </si>
  <si>
    <t>AP241126011556</t>
  </si>
  <si>
    <t>A2404341</t>
  </si>
  <si>
    <t>AP241126011557</t>
  </si>
  <si>
    <t>A2404342</t>
  </si>
  <si>
    <t>AP241126011558</t>
  </si>
  <si>
    <t>A2404343</t>
  </si>
  <si>
    <t>AP241126011559</t>
  </si>
  <si>
    <t>A2404344</t>
  </si>
  <si>
    <t>AP241126011560</t>
  </si>
  <si>
    <t>A2404346</t>
  </si>
  <si>
    <t>AP241126011562</t>
  </si>
  <si>
    <t>A2404347</t>
  </si>
  <si>
    <t>AP241126011563</t>
  </si>
  <si>
    <t>A2404357</t>
  </si>
  <si>
    <t>AP241127011575</t>
  </si>
  <si>
    <t>AP241128011629</t>
  </si>
  <si>
    <t>A2404389</t>
  </si>
  <si>
    <t>AP241130011704</t>
  </si>
  <si>
    <t>A2404397</t>
  </si>
  <si>
    <t>AP241130011713</t>
  </si>
  <si>
    <t>A2404404</t>
  </si>
  <si>
    <t>AP241130011720</t>
  </si>
  <si>
    <t>A2404417</t>
  </si>
  <si>
    <t>AP241130011734</t>
  </si>
  <si>
    <t>A2404424</t>
  </si>
  <si>
    <t>AP241130011741</t>
  </si>
  <si>
    <t>A2404427</t>
  </si>
  <si>
    <t>AP241130011747</t>
  </si>
  <si>
    <t>A2404431</t>
  </si>
  <si>
    <t>AP241130011751</t>
  </si>
  <si>
    <t>A2404436</t>
  </si>
  <si>
    <t>AP241130011756</t>
  </si>
  <si>
    <t>A2404442</t>
  </si>
  <si>
    <t>AP241130011762</t>
  </si>
  <si>
    <t>A2404523</t>
  </si>
  <si>
    <t>AP241130011923</t>
  </si>
  <si>
    <t>A2404524</t>
  </si>
  <si>
    <t>AP241130011924</t>
  </si>
  <si>
    <t>A2404525</t>
  </si>
  <si>
    <t>AP241130011925</t>
  </si>
  <si>
    <t>A2404526</t>
  </si>
  <si>
    <t>AP241130011926</t>
  </si>
  <si>
    <t>A2404527</t>
  </si>
  <si>
    <t>AP241130011927</t>
  </si>
  <si>
    <t>A2404528</t>
  </si>
  <si>
    <t>AP241130011928</t>
  </si>
  <si>
    <t>A2404529</t>
  </si>
  <si>
    <t>AP241130011929</t>
  </si>
  <si>
    <t>A2404530</t>
  </si>
  <si>
    <t>AP241130011930</t>
  </si>
  <si>
    <t>A2404531</t>
  </si>
  <si>
    <t>AP241130011931</t>
  </si>
  <si>
    <t>A2404537</t>
  </si>
  <si>
    <t>AP241130011938</t>
  </si>
  <si>
    <t>A2404554</t>
  </si>
  <si>
    <t>AP241130011952</t>
  </si>
  <si>
    <t>A2404560</t>
  </si>
  <si>
    <t>AP241130011958</t>
  </si>
  <si>
    <t>A2404561</t>
  </si>
  <si>
    <t>AP241130011960</t>
  </si>
  <si>
    <t>A2404564</t>
  </si>
  <si>
    <t>AP241130011961</t>
  </si>
  <si>
    <t>A2404565</t>
  </si>
  <si>
    <t>AP241130011962</t>
  </si>
  <si>
    <t>A2404566</t>
  </si>
  <si>
    <t>AP241130011963</t>
  </si>
  <si>
    <t>A2404622</t>
  </si>
  <si>
    <t>AP241130012103</t>
  </si>
  <si>
    <t>AP241206011882</t>
  </si>
  <si>
    <t>AP241210012048</t>
  </si>
  <si>
    <t>AP241210012079</t>
  </si>
  <si>
    <t>A2404661</t>
  </si>
  <si>
    <t>AP241212012148</t>
  </si>
  <si>
    <t>A2404662</t>
  </si>
  <si>
    <t>AP241212012149</t>
  </si>
  <si>
    <t>A2404663</t>
  </si>
  <si>
    <t>AP241212012150</t>
  </si>
  <si>
    <t>A2404664</t>
  </si>
  <si>
    <t>AP241212012151</t>
  </si>
  <si>
    <t>A2404665</t>
  </si>
  <si>
    <t>AP241212012152</t>
  </si>
  <si>
    <t>A2404666</t>
  </si>
  <si>
    <t>AP241212012153</t>
  </si>
  <si>
    <t>A2404667</t>
  </si>
  <si>
    <t>AP241212012154</t>
  </si>
  <si>
    <t>A2404668</t>
  </si>
  <si>
    <t>AP241212012155</t>
  </si>
  <si>
    <t>A2404669</t>
  </si>
  <si>
    <t>AP241212012156</t>
  </si>
  <si>
    <t>A2404709</t>
  </si>
  <si>
    <t>AP241218012265</t>
  </si>
  <si>
    <t>A2404716</t>
  </si>
  <si>
    <t>AP241218012272</t>
  </si>
  <si>
    <t>AP241220012469</t>
  </si>
  <si>
    <t>A2404745</t>
  </si>
  <si>
    <t>AP241219012348</t>
  </si>
  <si>
    <t>A2404748</t>
  </si>
  <si>
    <t>AP241219012349</t>
  </si>
  <si>
    <t>A2404760</t>
  </si>
  <si>
    <t>AP241219012360</t>
  </si>
  <si>
    <t>A2404752</t>
  </si>
  <si>
    <t>AP241219012361</t>
  </si>
  <si>
    <t>A2404777</t>
  </si>
  <si>
    <t>AP241220012442</t>
  </si>
  <si>
    <t>AP241220012454</t>
  </si>
  <si>
    <t>A2404818</t>
  </si>
  <si>
    <t>AP241224012678</t>
  </si>
  <si>
    <t>A2404830</t>
  </si>
  <si>
    <t>AP241224012690</t>
  </si>
  <si>
    <t>A2404846</t>
  </si>
  <si>
    <t>AP241224012706</t>
  </si>
  <si>
    <t>A2404858</t>
  </si>
  <si>
    <t>AP241225012715</t>
  </si>
  <si>
    <t>A2404864</t>
  </si>
  <si>
    <t>AP241225012722</t>
  </si>
  <si>
    <t>A2404872</t>
  </si>
  <si>
    <t>AP241225012730</t>
  </si>
  <si>
    <t>A2404873</t>
  </si>
  <si>
    <t>AP241225012731</t>
  </si>
  <si>
    <t>A2404874</t>
  </si>
  <si>
    <t>AP241225012732</t>
  </si>
  <si>
    <t>A2404875</t>
  </si>
  <si>
    <t>AP241225012733</t>
  </si>
  <si>
    <t>A2404876</t>
  </si>
  <si>
    <t>AP241225012734</t>
  </si>
  <si>
    <t>A2404877</t>
  </si>
  <si>
    <t>AP241225012735</t>
  </si>
  <si>
    <t>A2404883</t>
  </si>
  <si>
    <t>AP241225012751</t>
  </si>
  <si>
    <t>AP241227013018</t>
  </si>
  <si>
    <t>AP241227013031</t>
  </si>
  <si>
    <t>A2404954</t>
  </si>
  <si>
    <t>AP241230013053</t>
  </si>
  <si>
    <t>A2404956</t>
  </si>
  <si>
    <t>AP241230013055</t>
  </si>
  <si>
    <t>A2404957</t>
  </si>
  <si>
    <t>AP241230013056</t>
  </si>
  <si>
    <t>A2405005</t>
  </si>
  <si>
    <t>AP241231013105</t>
  </si>
  <si>
    <t>A2405008</t>
  </si>
  <si>
    <t>AP241231013109</t>
  </si>
  <si>
    <t>A2405011</t>
  </si>
  <si>
    <t>AP241231013113</t>
  </si>
  <si>
    <t>A2405015</t>
  </si>
  <si>
    <t>AP241231013116</t>
  </si>
  <si>
    <t>A2405018</t>
  </si>
  <si>
    <t>AP241231013119</t>
  </si>
  <si>
    <t>A2405049</t>
  </si>
  <si>
    <t>AP241231013158</t>
  </si>
  <si>
    <t>A2405059</t>
  </si>
  <si>
    <t>AP241231013192</t>
  </si>
  <si>
    <t>A2405061</t>
  </si>
  <si>
    <t>AP241231013194</t>
  </si>
  <si>
    <t>A2405063</t>
  </si>
  <si>
    <t>AP241231013196</t>
  </si>
  <si>
    <t>A2405065</t>
  </si>
  <si>
    <t>AP241231013198</t>
  </si>
  <si>
    <t>A2405067</t>
  </si>
  <si>
    <t>AP241231013200</t>
  </si>
  <si>
    <t>A2405069</t>
  </si>
  <si>
    <t>AP241231013202</t>
  </si>
  <si>
    <t>A2405071</t>
  </si>
  <si>
    <t>AP241231013204</t>
  </si>
  <si>
    <t>A2405077</t>
  </si>
  <si>
    <t>AP241231013210</t>
  </si>
  <si>
    <t>AP241206011886</t>
  </si>
  <si>
    <t>AP241206011888</t>
  </si>
  <si>
    <t>AP241206011895</t>
  </si>
  <si>
    <t>A2404677</t>
  </si>
  <si>
    <t>AP241213012175</t>
  </si>
  <si>
    <t>A2404678</t>
  </si>
  <si>
    <t>AP241213012176</t>
  </si>
  <si>
    <t>A2404710</t>
  </si>
  <si>
    <t>AP241218012266</t>
  </si>
  <si>
    <t>A2404749</t>
  </si>
  <si>
    <t>AP241219012350</t>
  </si>
  <si>
    <t>AP241224012629</t>
  </si>
  <si>
    <t>AP241227013010</t>
  </si>
  <si>
    <t>A2405006</t>
  </si>
  <si>
    <t>AP241231013106</t>
  </si>
  <si>
    <t>A2405009</t>
  </si>
  <si>
    <t>AP241231013111</t>
  </si>
  <si>
    <t>A2405013</t>
  </si>
  <si>
    <t>AP241231013114</t>
  </si>
  <si>
    <t>A2405016</t>
  </si>
  <si>
    <t>AP241231013117</t>
  </si>
  <si>
    <t>A2405019</t>
  </si>
  <si>
    <t>AP241231013120</t>
  </si>
  <si>
    <t>A2405050</t>
  </si>
  <si>
    <t>AP241231013159</t>
  </si>
  <si>
    <t>AP241206011862</t>
  </si>
  <si>
    <t>AP241206011876</t>
  </si>
  <si>
    <t>AP241211012110</t>
  </si>
  <si>
    <t>A2404717</t>
  </si>
  <si>
    <t>AP241218012273</t>
  </si>
  <si>
    <t>ETOREP TUN</t>
  </si>
  <si>
    <t>AP241206011907</t>
  </si>
  <si>
    <t>AP241227012930</t>
  </si>
  <si>
    <t>A2404803</t>
  </si>
  <si>
    <t>AP241224012625</t>
  </si>
  <si>
    <t>AP241225012796</t>
  </si>
  <si>
    <t>remière co</t>
  </si>
  <si>
    <t>A2404650</t>
  </si>
  <si>
    <t>AP241211012137</t>
  </si>
  <si>
    <t>A2404651</t>
  </si>
  <si>
    <t>AP241211012138</t>
  </si>
  <si>
    <t>A2404652</t>
  </si>
  <si>
    <t>AP241211012139</t>
  </si>
  <si>
    <t>A2404653</t>
  </si>
  <si>
    <t>AP241211012140</t>
  </si>
  <si>
    <t>A2404654</t>
  </si>
  <si>
    <t>AP241211012141</t>
  </si>
  <si>
    <t>A2404655</t>
  </si>
  <si>
    <t>AP241211012142</t>
  </si>
  <si>
    <t>A2404656</t>
  </si>
  <si>
    <t>AP241211012143</t>
  </si>
  <si>
    <t>A2404657</t>
  </si>
  <si>
    <t>AP241211012144</t>
  </si>
  <si>
    <t>A2404658</t>
  </si>
  <si>
    <t>AP241211012145</t>
  </si>
  <si>
    <t>AP241220012463</t>
  </si>
  <si>
    <t>TE MAYS RE</t>
  </si>
  <si>
    <t>ERATION</t>
  </si>
  <si>
    <t>A2404903</t>
  </si>
  <si>
    <t>AP241225012828</t>
  </si>
  <si>
    <t>A2404910</t>
  </si>
  <si>
    <t>AP241225012829</t>
  </si>
  <si>
    <t>A2404909</t>
  </si>
  <si>
    <t>AP241225012830</t>
  </si>
  <si>
    <t>A2405024</t>
  </si>
  <si>
    <t>AP241231013125</t>
  </si>
  <si>
    <t>AP241120011218</t>
  </si>
  <si>
    <t>A2404290</t>
  </si>
  <si>
    <t>AP241121011385</t>
  </si>
  <si>
    <t>AP241223012523</t>
  </si>
  <si>
    <t>AP241223012525</t>
  </si>
  <si>
    <t>A2404543</t>
  </si>
  <si>
    <t>AP241209011942</t>
  </si>
  <si>
    <t>A2404544</t>
  </si>
  <si>
    <t>AP241209011943</t>
  </si>
  <si>
    <t>A2404555</t>
  </si>
  <si>
    <t>AP241209011954</t>
  </si>
  <si>
    <t>A2404556</t>
  </si>
  <si>
    <t>AP241209011955</t>
  </si>
  <si>
    <t>A2404348</t>
  </si>
  <si>
    <t>AP241126011564</t>
  </si>
  <si>
    <t>A2404349</t>
  </si>
  <si>
    <t>AP241126011565</t>
  </si>
  <si>
    <t>A2404350</t>
  </si>
  <si>
    <t>AP241126011566</t>
  </si>
  <si>
    <t>A2404351</t>
  </si>
  <si>
    <t>AP241126011567</t>
  </si>
  <si>
    <t>A2404636</t>
  </si>
  <si>
    <t>AP241130012122</t>
  </si>
  <si>
    <t>A2404673</t>
  </si>
  <si>
    <t>AP241213012171</t>
  </si>
  <si>
    <t>A2404676</t>
  </si>
  <si>
    <t>AP241213012173</t>
  </si>
  <si>
    <t>AP241220012457</t>
  </si>
  <si>
    <t>AP241223012543</t>
  </si>
  <si>
    <t>A2405058</t>
  </si>
  <si>
    <t>AP241231013191</t>
  </si>
  <si>
    <t>A2405060</t>
  </si>
  <si>
    <t>AP241231013193</t>
  </si>
  <si>
    <t>A2405062</t>
  </si>
  <si>
    <t>AP241231013195</t>
  </si>
  <si>
    <t>A2405064</t>
  </si>
  <si>
    <t>AP241231013197</t>
  </si>
  <si>
    <t>A2405066</t>
  </si>
  <si>
    <t>AP241231013199</t>
  </si>
  <si>
    <t>A2405068</t>
  </si>
  <si>
    <t>AP241231013201</t>
  </si>
  <si>
    <t>A2405070</t>
  </si>
  <si>
    <t>AP241231013203</t>
  </si>
  <si>
    <t>AP241223012527</t>
  </si>
  <si>
    <t>AP241227012916</t>
  </si>
  <si>
    <t>AP241210011992</t>
  </si>
  <si>
    <t>A2404193</t>
  </si>
  <si>
    <t>AP241104011059</t>
  </si>
  <si>
    <t>A2404276</t>
  </si>
  <si>
    <t>AP241120011210</t>
  </si>
  <si>
    <t>A2404364</t>
  </si>
  <si>
    <t>AP241127011587</t>
  </si>
  <si>
    <t>AP241225012798</t>
  </si>
  <si>
    <t>A2404933</t>
  </si>
  <si>
    <t>AP241226012863</t>
  </si>
  <si>
    <t>AP241227012918</t>
  </si>
  <si>
    <t>AP241227012920</t>
  </si>
  <si>
    <t>AP241227013022</t>
  </si>
  <si>
    <t>AP241224012645</t>
  </si>
  <si>
    <t>AP241227012924</t>
  </si>
  <si>
    <t>AP241227012934</t>
  </si>
  <si>
    <t>AP241227013024</t>
  </si>
  <si>
    <t>AP241210012015</t>
  </si>
  <si>
    <t>AP241211012111</t>
  </si>
  <si>
    <t>A2404920</t>
  </si>
  <si>
    <t>AP241226012847</t>
  </si>
  <si>
    <t>APA CONSUL</t>
  </si>
  <si>
    <t>A2404612</t>
  </si>
  <si>
    <t>AP241210012094</t>
  </si>
  <si>
    <t>AVINO DEL</t>
  </si>
  <si>
    <t>AP241224012657</t>
  </si>
  <si>
    <t>AP241223012551</t>
  </si>
  <si>
    <t>AP241225012756</t>
  </si>
  <si>
    <t>A2404983</t>
  </si>
  <si>
    <t>AP241231013081</t>
  </si>
  <si>
    <t>AP241227012922</t>
  </si>
  <si>
    <t>A2405039</t>
  </si>
  <si>
    <t>AP241231013149</t>
  </si>
  <si>
    <t>CSI.tn</t>
  </si>
  <si>
    <t>AP241225012738</t>
  </si>
  <si>
    <t>AP241225012739</t>
  </si>
  <si>
    <t>AP241227013036</t>
  </si>
  <si>
    <t>A2404697</t>
  </si>
  <si>
    <t>AP241213012216</t>
  </si>
  <si>
    <t>AP241224012665</t>
  </si>
  <si>
    <t>A2404917</t>
  </si>
  <si>
    <t>AP241226012845</t>
  </si>
  <si>
    <t>AP241227012913</t>
  </si>
  <si>
    <t>AP241210012041</t>
  </si>
  <si>
    <t>A2404721</t>
  </si>
  <si>
    <t>AP241218012277</t>
  </si>
  <si>
    <t>A2404722</t>
  </si>
  <si>
    <t>AP241218012278</t>
  </si>
  <si>
    <t>A2404444</t>
  </si>
  <si>
    <t>AP241130011764</t>
  </si>
  <si>
    <t>A2404497</t>
  </si>
  <si>
    <t>AP241130011846</t>
  </si>
  <si>
    <t>A2404498</t>
  </si>
  <si>
    <t>AP241130011847</t>
  </si>
  <si>
    <t>A2404576</t>
  </si>
  <si>
    <t>AP241130011974</t>
  </si>
  <si>
    <t>A2404684</t>
  </si>
  <si>
    <t>AP241213012182</t>
  </si>
  <si>
    <t>A2404723</t>
  </si>
  <si>
    <t>AP241218012279</t>
  </si>
  <si>
    <t>A2404724</t>
  </si>
  <si>
    <t>AP241218012280</t>
  </si>
  <si>
    <t>A2404725</t>
  </si>
  <si>
    <t>AP241218012281</t>
  </si>
  <si>
    <t>A2404726</t>
  </si>
  <si>
    <t>AP241218012286</t>
  </si>
  <si>
    <t>A2404993</t>
  </si>
  <si>
    <t>AP241231013090</t>
  </si>
  <si>
    <t>A2404994</t>
  </si>
  <si>
    <t>AP241231013091</t>
  </si>
  <si>
    <t>A2404885</t>
  </si>
  <si>
    <t>AP241225012766</t>
  </si>
  <si>
    <t>A2404306</t>
  </si>
  <si>
    <t>AP241121011400</t>
  </si>
  <si>
    <t>AP241206011854</t>
  </si>
  <si>
    <t>A2404580</t>
  </si>
  <si>
    <t>AP241210011978</t>
  </si>
  <si>
    <t>A2404608</t>
  </si>
  <si>
    <t>AP241210012090</t>
  </si>
  <si>
    <t>A2404609</t>
  </si>
  <si>
    <t>AP241210012091</t>
  </si>
  <si>
    <t>A2404610</t>
  </si>
  <si>
    <t>AP241210012092</t>
  </si>
  <si>
    <t>A2404644</t>
  </si>
  <si>
    <t>AP241211012130</t>
  </si>
  <si>
    <t>AP241220012373</t>
  </si>
  <si>
    <t>AP241224012651</t>
  </si>
  <si>
    <t>A2404808</t>
  </si>
  <si>
    <t>AP241224012667</t>
  </si>
  <si>
    <t>A2404905</t>
  </si>
  <si>
    <t>AP241225012822</t>
  </si>
  <si>
    <t>A2404906</t>
  </si>
  <si>
    <t>AP241225012823</t>
  </si>
  <si>
    <t>A2404907</t>
  </si>
  <si>
    <t>AP241225012826</t>
  </si>
  <si>
    <t>A2404908</t>
  </si>
  <si>
    <t>AP241225012827</t>
  </si>
  <si>
    <t>A2404925</t>
  </si>
  <si>
    <t>AP241226012855</t>
  </si>
  <si>
    <t>A2404927</t>
  </si>
  <si>
    <t>AP241226012857</t>
  </si>
  <si>
    <t>A2404930</t>
  </si>
  <si>
    <t>AP241226012860</t>
  </si>
  <si>
    <t>AP241227012926</t>
  </si>
  <si>
    <t>A2404926</t>
  </si>
  <si>
    <t>AP241226012856</t>
  </si>
  <si>
    <t>A2404970</t>
  </si>
  <si>
    <t>AP241230013069</t>
  </si>
  <si>
    <t>A2404547</t>
  </si>
  <si>
    <t>AP241130011946</t>
  </si>
  <si>
    <t>A2404549</t>
  </si>
  <si>
    <t>AP241130011948</t>
  </si>
  <si>
    <t>A2404762</t>
  </si>
  <si>
    <t>AP241219012363</t>
  </si>
  <si>
    <t>A2404763</t>
  </si>
  <si>
    <t>AP241219012364</t>
  </si>
  <si>
    <t>A2404856</t>
  </si>
  <si>
    <t>AP241225012713</t>
  </si>
  <si>
    <t>A2404857</t>
  </si>
  <si>
    <t>AP241225012714</t>
  </si>
  <si>
    <t>A2405057</t>
  </si>
  <si>
    <t>AP241231013185</t>
  </si>
  <si>
    <t>AP241223012588</t>
  </si>
  <si>
    <t>A2404811</t>
  </si>
  <si>
    <t>AP241224012670</t>
  </si>
  <si>
    <t>A2404812</t>
  </si>
  <si>
    <t>AP241224012672</t>
  </si>
  <si>
    <t>A2404814</t>
  </si>
  <si>
    <t>AP241224012674</t>
  </si>
  <si>
    <t>A2404886</t>
  </si>
  <si>
    <t>AP241225012767</t>
  </si>
  <si>
    <t>A2404887</t>
  </si>
  <si>
    <t>AP241225012768</t>
  </si>
  <si>
    <t>A2404971</t>
  </si>
  <si>
    <t>AP241230013070</t>
  </si>
  <si>
    <t>A2404972</t>
  </si>
  <si>
    <t>AP241230013071</t>
  </si>
  <si>
    <t>A2404973</t>
  </si>
  <si>
    <t>AP241230013072</t>
  </si>
  <si>
    <t>A2404974</t>
  </si>
  <si>
    <t>AP241230013073</t>
  </si>
  <si>
    <t>ENERAL MET</t>
  </si>
  <si>
    <t>AP241210012011</t>
  </si>
  <si>
    <t>A2404649</t>
  </si>
  <si>
    <t>AP241211012136</t>
  </si>
  <si>
    <t>AP241105010851</t>
  </si>
  <si>
    <t>AP241105010856</t>
  </si>
  <si>
    <t>AP241105010858</t>
  </si>
  <si>
    <t>AP241105010860</t>
  </si>
  <si>
    <t>AP241105010862</t>
  </si>
  <si>
    <t>AP241210012043</t>
  </si>
  <si>
    <t>AP241210012063</t>
  </si>
  <si>
    <t>AP241223012533</t>
  </si>
  <si>
    <t>A2404850</t>
  </si>
  <si>
    <t>AP241225012709</t>
  </si>
  <si>
    <t>A2405044</t>
  </si>
  <si>
    <t>AP241231013153</t>
  </si>
  <si>
    <t>A2405029</t>
  </si>
  <si>
    <t>AP241231013131</t>
  </si>
  <si>
    <t>A2405040</t>
  </si>
  <si>
    <t>AP241231013150</t>
  </si>
  <si>
    <t>AP241210012075</t>
  </si>
  <si>
    <t>A2404298</t>
  </si>
  <si>
    <t>AP241121011392</t>
  </si>
  <si>
    <t>A2404452</t>
  </si>
  <si>
    <t>AP241130011773</t>
  </si>
  <si>
    <t>A2404454</t>
  </si>
  <si>
    <t>AP241130011775</t>
  </si>
  <si>
    <t>AP241210012036</t>
  </si>
  <si>
    <t>A2404640</t>
  </si>
  <si>
    <t>AP241211012126</t>
  </si>
  <si>
    <t>AP241210012055</t>
  </si>
  <si>
    <t>AP241210012059</t>
  </si>
  <si>
    <t>A2404834</t>
  </si>
  <si>
    <t>AP241224012694</t>
  </si>
  <si>
    <t>A2404541</t>
  </si>
  <si>
    <t>AP241209011940</t>
  </si>
  <si>
    <t>A2404833</t>
  </si>
  <si>
    <t>AP241224012693</t>
  </si>
  <si>
    <t>A2404319</t>
  </si>
  <si>
    <t>AP241122011441</t>
  </si>
  <si>
    <t>A2405042</t>
  </si>
  <si>
    <t>AP241231013151</t>
  </si>
  <si>
    <t>A2404203</t>
  </si>
  <si>
    <t>AP241114011080</t>
  </si>
  <si>
    <t>A2404458</t>
  </si>
  <si>
    <t>AP241130011778</t>
  </si>
  <si>
    <t>A2404459</t>
  </si>
  <si>
    <t>AP241130011779</t>
  </si>
  <si>
    <t>A2404831</t>
  </si>
  <si>
    <t>AP241224012691</t>
  </si>
  <si>
    <t>A2404295</t>
  </si>
  <si>
    <t>AP241121011390</t>
  </si>
  <si>
    <t>A2404578</t>
  </si>
  <si>
    <t>AP241130011976</t>
  </si>
  <si>
    <t>A2404820</t>
  </si>
  <si>
    <t>AP241224012680</t>
  </si>
  <si>
    <t>ACMI</t>
  </si>
  <si>
    <t>AP241223012539</t>
  </si>
  <si>
    <t>A2404810</t>
  </si>
  <si>
    <t>AP241224012669</t>
  </si>
  <si>
    <t>AP241223012555</t>
  </si>
  <si>
    <t>AP241223012557</t>
  </si>
  <si>
    <t>AP241223012559</t>
  </si>
  <si>
    <t>AP241223012561</t>
  </si>
  <si>
    <t>AP241223012563</t>
  </si>
  <si>
    <t>AP241223012565</t>
  </si>
  <si>
    <t>AP241223012567</t>
  </si>
  <si>
    <t>AP241223012569</t>
  </si>
  <si>
    <t>A2404730</t>
  </si>
  <si>
    <t>AP241218012298</t>
  </si>
  <si>
    <t>A2404976</t>
  </si>
  <si>
    <t>AP241230013075</t>
  </si>
  <si>
    <t>A2404729</t>
  </si>
  <si>
    <t>AP241218012295</t>
  </si>
  <si>
    <t>A2404299</t>
  </si>
  <si>
    <t>AP241121011393</t>
  </si>
  <si>
    <t>A2404633</t>
  </si>
  <si>
    <t>AP241211012119</t>
  </si>
  <si>
    <t>AP241220012435</t>
  </si>
  <si>
    <t>A2404832</t>
  </si>
  <si>
    <t>AP241224012692</t>
  </si>
  <si>
    <t>A2405025</t>
  </si>
  <si>
    <t>AP241231013127</t>
  </si>
  <si>
    <t>A2404600</t>
  </si>
  <si>
    <t>AP241130012052</t>
  </si>
  <si>
    <t>A2404601</t>
  </si>
  <si>
    <t>AP241130012053</t>
  </si>
  <si>
    <t>AP241210012025</t>
  </si>
  <si>
    <t>AP241223012510</t>
  </si>
  <si>
    <t>A2404849</t>
  </si>
  <si>
    <t>AP241225012708</t>
  </si>
  <si>
    <t>A2404893</t>
  </si>
  <si>
    <t>AP241225012775</t>
  </si>
  <si>
    <t>A2404895</t>
  </si>
  <si>
    <t>AP241225012777</t>
  </si>
  <si>
    <t>A2404911</t>
  </si>
  <si>
    <t>AP241225012831</t>
  </si>
  <si>
    <t>A2405031</t>
  </si>
  <si>
    <t>AP241231013133</t>
  </si>
  <si>
    <t>A2404300</t>
  </si>
  <si>
    <t>AP241121011394</t>
  </si>
  <si>
    <t>A2404451</t>
  </si>
  <si>
    <t>AP241130011772</t>
  </si>
  <si>
    <t>A2404631</t>
  </si>
  <si>
    <t>AP241211012117</t>
  </si>
  <si>
    <t>AP241220012461</t>
  </si>
  <si>
    <t>AP241220012391</t>
  </si>
  <si>
    <t>AP241220012395</t>
  </si>
  <si>
    <t>A2404888</t>
  </si>
  <si>
    <t>AP241225012773</t>
  </si>
  <si>
    <t>A2404941</t>
  </si>
  <si>
    <t>AP241226012870</t>
  </si>
  <si>
    <t>AP241227013004</t>
  </si>
  <si>
    <t>té GARGOUR</t>
  </si>
  <si>
    <t>A2404573</t>
  </si>
  <si>
    <t>AP241130011970</t>
  </si>
  <si>
    <t>A2404574</t>
  </si>
  <si>
    <t>AP241130011971</t>
  </si>
  <si>
    <t>TE BOSS SE</t>
  </si>
  <si>
    <t>E SECURITY</t>
  </si>
  <si>
    <t>A2404457</t>
  </si>
  <si>
    <t>AP241130011777</t>
  </si>
  <si>
    <t>A2404645</t>
  </si>
  <si>
    <t>AP241211012131</t>
  </si>
  <si>
    <t>AP241223012553</t>
  </si>
  <si>
    <t>A2404816</t>
  </si>
  <si>
    <t>AP241224012677</t>
  </si>
  <si>
    <t>A2404975</t>
  </si>
  <si>
    <t>AP241230013074</t>
  </si>
  <si>
    <t>A2405026</t>
  </si>
  <si>
    <t>AP241231013130</t>
  </si>
  <si>
    <t>té CARPRO</t>
  </si>
  <si>
    <t>AP241210012017</t>
  </si>
  <si>
    <t>AP241220012448</t>
  </si>
  <si>
    <t>A2404827</t>
  </si>
  <si>
    <t>AP241224012689</t>
  </si>
  <si>
    <t>AP241227012994</t>
  </si>
  <si>
    <t>A2404822</t>
  </si>
  <si>
    <t>AP241224012681</t>
  </si>
  <si>
    <t>AP241227012953</t>
  </si>
  <si>
    <t>A2404984</t>
  </si>
  <si>
    <t>AP241231013082</t>
  </si>
  <si>
    <t>AP241220012446</t>
  </si>
  <si>
    <t>A2404998</t>
  </si>
  <si>
    <t>AP241231013095</t>
  </si>
  <si>
    <t>A2404999</t>
  </si>
  <si>
    <t>AP241231013096</t>
  </si>
  <si>
    <t>A2405000</t>
  </si>
  <si>
    <t>AP241231013097</t>
  </si>
  <si>
    <t>té HBH</t>
  </si>
  <si>
    <t>AP241227012992</t>
  </si>
  <si>
    <t>A2404634</t>
  </si>
  <si>
    <t>AP241130012121</t>
  </si>
  <si>
    <t>AP241220012422</t>
  </si>
  <si>
    <t>AP241220012471</t>
  </si>
  <si>
    <t>A2404897</t>
  </si>
  <si>
    <t>AP241225012786</t>
  </si>
  <si>
    <t>A2405012</t>
  </si>
  <si>
    <t>AP241231013122</t>
  </si>
  <si>
    <t>A2405023</t>
  </si>
  <si>
    <t>AP241231013126</t>
  </si>
  <si>
    <t>AP241220012393</t>
  </si>
  <si>
    <t>A2404854</t>
  </si>
  <si>
    <t>AP241225012716</t>
  </si>
  <si>
    <t>A2405045</t>
  </si>
  <si>
    <t>AP241231013154</t>
  </si>
  <si>
    <t>A2404282</t>
  </si>
  <si>
    <t>AP241121011377</t>
  </si>
  <si>
    <t>A2404284</t>
  </si>
  <si>
    <t>AP241121011379</t>
  </si>
  <si>
    <t>A2404286</t>
  </si>
  <si>
    <t>AP241121011380</t>
  </si>
  <si>
    <t>A2404474</t>
  </si>
  <si>
    <t>AP241130011794</t>
  </si>
  <si>
    <t>A2404595</t>
  </si>
  <si>
    <t>AP241130012026</t>
  </si>
  <si>
    <t>A2404597</t>
  </si>
  <si>
    <t>AP241130012039</t>
  </si>
  <si>
    <t>A2404598</t>
  </si>
  <si>
    <t>AP241130012044</t>
  </si>
  <si>
    <t>A2404599</t>
  </si>
  <si>
    <t>AP241130012051</t>
  </si>
  <si>
    <t>AP241206011890</t>
  </si>
  <si>
    <t>AP241206011893</t>
  </si>
  <si>
    <t>A2404825</t>
  </si>
  <si>
    <t>AP241224012685</t>
  </si>
  <si>
    <t>A2404980</t>
  </si>
  <si>
    <t>AP241230013079</t>
  </si>
  <si>
    <t>A2405027</t>
  </si>
  <si>
    <t>AP241231013128</t>
  </si>
  <si>
    <t>A2405028</t>
  </si>
  <si>
    <t>AP241231013129</t>
  </si>
  <si>
    <t>A2405030</t>
  </si>
  <si>
    <t>AP241231013132</t>
  </si>
  <si>
    <t>A2404301</t>
  </si>
  <si>
    <t>AP241121011395</t>
  </si>
  <si>
    <t>A2404308</t>
  </si>
  <si>
    <t>AP241121011402</t>
  </si>
  <si>
    <t>A2404200</t>
  </si>
  <si>
    <t>AP241114011071</t>
  </si>
  <si>
    <t>A2404981</t>
  </si>
  <si>
    <t>AP241230013080</t>
  </si>
  <si>
    <t>A2404552</t>
  </si>
  <si>
    <t>AP241130011953</t>
  </si>
  <si>
    <t>A2404558</t>
  </si>
  <si>
    <t>AP241130011957</t>
  </si>
  <si>
    <t>A2404455</t>
  </si>
  <si>
    <t>AP241130011776</t>
  </si>
  <si>
    <t>AP241210012000</t>
  </si>
  <si>
    <t>AP241210012003</t>
  </si>
  <si>
    <t>AP241210012077</t>
  </si>
  <si>
    <t>EST BETON</t>
  </si>
  <si>
    <t>AP241120011349</t>
  </si>
  <si>
    <t>AP241227012965</t>
  </si>
  <si>
    <t>CITNA</t>
  </si>
  <si>
    <t>A2404632</t>
  </si>
  <si>
    <t>AP241211012118</t>
  </si>
  <si>
    <t>AP241223012512</t>
  </si>
  <si>
    <t>GM</t>
  </si>
  <si>
    <t>AP241224012633</t>
  </si>
  <si>
    <t>A2404674</t>
  </si>
  <si>
    <t>AP241213012172</t>
  </si>
  <si>
    <t>A2404675</t>
  </si>
  <si>
    <t>AP241213012174</t>
  </si>
  <si>
    <t>A2404542</t>
  </si>
  <si>
    <t>AP241130011941</t>
  </si>
  <si>
    <t>A2404900</t>
  </si>
  <si>
    <t>AP241225012802</t>
  </si>
  <si>
    <t>A2404390</t>
  </si>
  <si>
    <t>AP241201011705</t>
  </si>
  <si>
    <t>A2404916</t>
  </si>
  <si>
    <t>AP241226012844</t>
  </si>
  <si>
    <t>AP241227012955</t>
  </si>
  <si>
    <t>AP241210012050</t>
  </si>
  <si>
    <t>A2404642</t>
  </si>
  <si>
    <t>AP241211012128</t>
  </si>
  <si>
    <t>A2404648</t>
  </si>
  <si>
    <t>AP241201012134</t>
  </si>
  <si>
    <t>AP241210012069</t>
  </si>
  <si>
    <t>A2405043</t>
  </si>
  <si>
    <t>AP241231013152</t>
  </si>
  <si>
    <t>A2404255</t>
  </si>
  <si>
    <t>AP241118011186</t>
  </si>
  <si>
    <t>AP241220012467</t>
  </si>
  <si>
    <t>A2404922</t>
  </si>
  <si>
    <t>AP241226012849</t>
  </si>
  <si>
    <t>RG</t>
  </si>
  <si>
    <t>A2404602</t>
  </si>
  <si>
    <t>AP241130012056</t>
  </si>
  <si>
    <t>AP241210012071</t>
  </si>
  <si>
    <t>Total E80059</t>
  </si>
  <si>
    <t>Total L30273</t>
  </si>
  <si>
    <t>Total L30334</t>
  </si>
  <si>
    <t>Total L50155</t>
  </si>
  <si>
    <t>Total L50451</t>
  </si>
  <si>
    <t>Total L50710</t>
  </si>
  <si>
    <t>Total L50757</t>
  </si>
  <si>
    <t>Total L50994</t>
  </si>
  <si>
    <t>Total L60613</t>
  </si>
  <si>
    <t>Total L60614</t>
  </si>
  <si>
    <t>Total L80164</t>
  </si>
  <si>
    <t>/12/24 au</t>
  </si>
  <si>
    <t>A2405081</t>
  </si>
  <si>
    <t>AP241231013222</t>
  </si>
  <si>
    <t>A2405082</t>
  </si>
  <si>
    <t>AP241231013225</t>
  </si>
  <si>
    <t>AP241204011798</t>
  </si>
  <si>
    <t>A2404482</t>
  </si>
  <si>
    <t>AP241205011832</t>
  </si>
  <si>
    <t>A2404702</t>
  </si>
  <si>
    <t>AP241216012242</t>
  </si>
  <si>
    <t>A2404703</t>
  </si>
  <si>
    <t>AP241216012244</t>
  </si>
  <si>
    <t>A2404704</t>
  </si>
  <si>
    <t>AP241216012245</t>
  </si>
  <si>
    <t>A2404733</t>
  </si>
  <si>
    <t>AP241218012331</t>
  </si>
  <si>
    <t>AP241225012758</t>
  </si>
  <si>
    <t>AP241225012761</t>
  </si>
  <si>
    <t>AP241225012763</t>
  </si>
  <si>
    <t>AP241225012765</t>
  </si>
  <si>
    <t>AP241227012983</t>
  </si>
  <si>
    <t>TELIER EL</t>
  </si>
  <si>
    <t>A2405085</t>
  </si>
  <si>
    <t>AP241231013228</t>
  </si>
  <si>
    <t>A2405080</t>
  </si>
  <si>
    <t>AP241231013220</t>
  </si>
  <si>
    <t>AP241206011884</t>
  </si>
  <si>
    <t>A2404819</t>
  </si>
  <si>
    <t>AP241224012679</t>
  </si>
  <si>
    <t>A2405084</t>
  </si>
  <si>
    <t>AP241231013227</t>
  </si>
  <si>
    <t>AP241220012437</t>
  </si>
  <si>
    <t>A2404683</t>
  </si>
  <si>
    <t>AP241213012181</t>
  </si>
  <si>
    <t>AP241220012450</t>
  </si>
  <si>
    <t>A2405083</t>
  </si>
  <si>
    <t>AP241231013226</t>
  </si>
  <si>
    <t>Total L50581</t>
  </si>
  <si>
    <t>A2405087</t>
  </si>
  <si>
    <t>AP241231013232</t>
  </si>
  <si>
    <t>A2405091</t>
  </si>
  <si>
    <t>AP241231013235</t>
  </si>
  <si>
    <t>A2405092</t>
  </si>
  <si>
    <t>AP241231013236</t>
  </si>
  <si>
    <t>A2405088</t>
  </si>
  <si>
    <t>AP241231013233</t>
  </si>
  <si>
    <t>A2405090</t>
  </si>
  <si>
    <t>AP241231013234</t>
  </si>
  <si>
    <t>A2405086</t>
  </si>
  <si>
    <t>AP241231013229</t>
  </si>
  <si>
    <t>A2405098</t>
  </si>
  <si>
    <t>AP241231013243</t>
  </si>
  <si>
    <t>A2405096</t>
  </si>
  <si>
    <t xml:space="preserve">AP241231013241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</si>
</sst>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#,##0.000"/>
    <numFmt numFmtId="165" formatCode="#,##0.000_ ;\-#,##0.000\ "/>
    <numFmt numFmtId="166" formatCode="_-[$$-409]* #,##0.00_ ;_-[$$-409]* \-#,##0.00\ ;_-[$$-409]* &quot;-&quot;??_ ;_-@_ "/>
  </numFmts>
  <fonts count="56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Arial"/>
      <family val="2"/>
    </font>
    <font>
      <sz val="8"/>
      <color theme="1"/>
      <name val="Arial"/>
      <family val="2"/>
    </font>
    <font>
      <sz val="8"/>
      <color theme="1"/>
      <name val="Arial"/>
      <family val="2"/>
    </font>
    <font>
      <sz val="8"/>
      <color theme="1"/>
      <name val="Arial"/>
      <family val="2"/>
    </font>
    <font>
      <sz val="8"/>
      <color theme="1"/>
      <name val="Arial"/>
      <family val="2"/>
    </font>
    <font>
      <sz val="8"/>
      <color theme="1"/>
      <name val="Arial"/>
      <family val="2"/>
    </font>
    <font>
      <sz val="8"/>
      <color theme="1"/>
      <name val="Arial"/>
      <family val="2"/>
    </font>
    <font>
      <b/>
      <sz val="8"/>
      <color theme="0"/>
      <name val="Arial"/>
      <family val="2"/>
    </font>
    <font>
      <b/>
      <sz val="8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8"/>
      <color rgb="FF006100"/>
      <name val="Arial"/>
      <family val="2"/>
    </font>
    <font>
      <sz val="8"/>
      <color rgb="FF9C0006"/>
      <name val="Arial"/>
      <family val="2"/>
    </font>
    <font>
      <sz val="8"/>
      <color rgb="FF9C6500"/>
      <name val="Arial"/>
      <family val="2"/>
    </font>
    <font>
      <sz val="8"/>
      <color rgb="FF3F3F76"/>
      <name val="Arial"/>
      <family val="2"/>
    </font>
    <font>
      <b/>
      <sz val="8"/>
      <color rgb="FF3F3F3F"/>
      <name val="Arial"/>
      <family val="2"/>
    </font>
    <font>
      <b/>
      <sz val="8"/>
      <color rgb="FFFA7D00"/>
      <name val="Arial"/>
      <family val="2"/>
    </font>
    <font>
      <sz val="8"/>
      <color rgb="FFFA7D00"/>
      <name val="Arial"/>
      <family val="2"/>
    </font>
    <font>
      <sz val="8"/>
      <color rgb="FFFF0000"/>
      <name val="Arial"/>
      <family val="2"/>
    </font>
    <font>
      <i/>
      <sz val="8"/>
      <color rgb="FF7F7F7F"/>
      <name val="Arial"/>
      <family val="2"/>
    </font>
    <font>
      <sz val="8"/>
      <color theme="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Century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rgb="FFFF0000"/>
      <name val="Arial"/>
      <family val="2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name val="Arial"/>
      <family val="2"/>
    </font>
    <font>
      <b/>
      <sz val="8"/>
      <color indexed="9"/>
      <name val="Arial"/>
      <family val="2"/>
    </font>
    <font>
      <sz val="8"/>
      <color rgb="FF0070C0"/>
      <name val="Arial"/>
      <family val="2"/>
    </font>
    <font>
      <sz val="8"/>
      <name val="Calibri"/>
      <family val="2"/>
      <scheme val="minor"/>
    </font>
    <font>
      <b/>
      <sz val="8"/>
      <name val="Arial"/>
      <family val="2"/>
    </font>
    <font>
      <sz val="8"/>
      <color rgb="FF313131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b/>
      <sz val="9"/>
      <color theme="1"/>
      <name val="Calibri"/>
      <family val="2"/>
      <scheme val="minor"/>
    </font>
  </fonts>
  <fills count="52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57">
    <xf numFmtId="0" fontId="0" fillId="0" borderId="0"/>
    <xf numFmtId="0" fontId="11" fillId="0" borderId="0" applyNumberFormat="0" applyFill="0" applyBorder="0" applyAlignment="0" applyProtection="0"/>
    <xf numFmtId="0" fontId="12" fillId="0" borderId="1" applyNumberFormat="0" applyFill="0" applyAlignment="0" applyProtection="0"/>
    <xf numFmtId="0" fontId="13" fillId="0" borderId="2" applyNumberFormat="0" applyFill="0" applyAlignment="0" applyProtection="0"/>
    <xf numFmtId="0" fontId="14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15" fillId="4" borderId="0" applyNumberFormat="0" applyBorder="0" applyAlignment="0" applyProtection="0"/>
    <xf numFmtId="0" fontId="16" fillId="5" borderId="0" applyNumberFormat="0" applyBorder="0" applyAlignment="0" applyProtection="0"/>
    <xf numFmtId="0" fontId="17" fillId="6" borderId="0" applyNumberFormat="0" applyBorder="0" applyAlignment="0" applyProtection="0"/>
    <xf numFmtId="0" fontId="18" fillId="7" borderId="4" applyNumberFormat="0" applyAlignment="0" applyProtection="0"/>
    <xf numFmtId="0" fontId="19" fillId="8" borderId="5" applyNumberFormat="0" applyAlignment="0" applyProtection="0"/>
    <xf numFmtId="0" fontId="20" fillId="8" borderId="4" applyNumberFormat="0" applyAlignment="0" applyProtection="0"/>
    <xf numFmtId="0" fontId="21" fillId="0" borderId="6" applyNumberFormat="0" applyFill="0" applyAlignment="0" applyProtection="0"/>
    <xf numFmtId="0" fontId="9" fillId="9" borderId="7" applyNumberFormat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0" fillId="0" borderId="9" applyNumberFormat="0" applyFill="0" applyAlignment="0" applyProtection="0"/>
    <xf numFmtId="0" fontId="24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24" fillId="22" borderId="0" applyNumberFormat="0" applyBorder="0" applyAlignment="0" applyProtection="0"/>
    <xf numFmtId="0" fontId="24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24" fillId="26" borderId="0" applyNumberFormat="0" applyBorder="0" applyAlignment="0" applyProtection="0"/>
    <xf numFmtId="0" fontId="24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24" fillId="30" borderId="0" applyNumberFormat="0" applyBorder="0" applyAlignment="0" applyProtection="0"/>
    <xf numFmtId="0" fontId="24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24" fillId="34" borderId="0" applyNumberFormat="0" applyBorder="0" applyAlignment="0" applyProtection="0"/>
    <xf numFmtId="0" fontId="8" fillId="0" borderId="0"/>
    <xf numFmtId="0" fontId="8" fillId="10" borderId="8" applyNumberFormat="0" applyFont="0" applyAlignment="0" applyProtection="0"/>
    <xf numFmtId="0" fontId="7" fillId="0" borderId="0"/>
    <xf numFmtId="0" fontId="7" fillId="10" borderId="8" applyNumberFormat="0" applyFont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4" borderId="0" applyNumberFormat="0" applyBorder="0" applyAlignment="0" applyProtection="0"/>
    <xf numFmtId="0" fontId="7" fillId="25" borderId="0" applyNumberFormat="0" applyBorder="0" applyAlignment="0" applyProtection="0"/>
    <xf numFmtId="0" fontId="7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2" borderId="0" applyNumberFormat="0" applyBorder="0" applyAlignment="0" applyProtection="0"/>
    <xf numFmtId="0" fontId="7" fillId="33" borderId="0" applyNumberFormat="0" applyBorder="0" applyAlignment="0" applyProtection="0"/>
    <xf numFmtId="0" fontId="6" fillId="0" borderId="0"/>
    <xf numFmtId="0" fontId="6" fillId="10" borderId="8" applyNumberFormat="0" applyFont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6" fillId="28" borderId="0" applyNumberFormat="0" applyBorder="0" applyAlignment="0" applyProtection="0"/>
    <xf numFmtId="0" fontId="6" fillId="29" borderId="0" applyNumberFormat="0" applyBorder="0" applyAlignment="0" applyProtection="0"/>
    <xf numFmtId="0" fontId="6" fillId="32" borderId="0" applyNumberFormat="0" applyBorder="0" applyAlignment="0" applyProtection="0"/>
    <xf numFmtId="0" fontId="6" fillId="33" borderId="0" applyNumberFormat="0" applyBorder="0" applyAlignment="0" applyProtection="0"/>
    <xf numFmtId="0" fontId="5" fillId="0" borderId="0"/>
    <xf numFmtId="0" fontId="5" fillId="10" borderId="8" applyNumberFormat="0" applyFont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5" fillId="28" borderId="0" applyNumberFormat="0" applyBorder="0" applyAlignment="0" applyProtection="0"/>
    <xf numFmtId="0" fontId="5" fillId="29" borderId="0" applyNumberFormat="0" applyBorder="0" applyAlignment="0" applyProtection="0"/>
    <xf numFmtId="0" fontId="5" fillId="32" borderId="0" applyNumberFormat="0" applyBorder="0" applyAlignment="0" applyProtection="0"/>
    <xf numFmtId="0" fontId="5" fillId="33" borderId="0" applyNumberFormat="0" applyBorder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20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20" borderId="0" applyNumberFormat="0" applyBorder="0" applyAlignment="0" applyProtection="0"/>
    <xf numFmtId="0" fontId="4" fillId="13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1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16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13" borderId="0" applyNumberFormat="0" applyBorder="0" applyAlignment="0" applyProtection="0"/>
    <xf numFmtId="0" fontId="25" fillId="0" borderId="0"/>
    <xf numFmtId="0" fontId="4" fillId="0" borderId="0"/>
    <xf numFmtId="0" fontId="4" fillId="10" borderId="8" applyNumberFormat="0" applyFont="0" applyAlignment="0" applyProtection="0"/>
    <xf numFmtId="0" fontId="4" fillId="0" borderId="0"/>
    <xf numFmtId="0" fontId="4" fillId="10" borderId="8" applyNumberFormat="0" applyFont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0" borderId="0"/>
    <xf numFmtId="0" fontId="4" fillId="10" borderId="8" applyNumberFormat="0" applyFont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0" borderId="0"/>
    <xf numFmtId="0" fontId="4" fillId="10" borderId="8" applyNumberFormat="0" applyFont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1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16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5" fillId="0" borderId="0"/>
    <xf numFmtId="0" fontId="4" fillId="0" borderId="0"/>
    <xf numFmtId="0" fontId="4" fillId="10" borderId="8" applyNumberFormat="0" applyFont="0" applyAlignment="0" applyProtection="0"/>
    <xf numFmtId="0" fontId="4" fillId="0" borderId="0"/>
    <xf numFmtId="0" fontId="4" fillId="10" borderId="8" applyNumberFormat="0" applyFont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0" borderId="0"/>
    <xf numFmtId="0" fontId="4" fillId="10" borderId="8" applyNumberFormat="0" applyFont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0" borderId="0"/>
    <xf numFmtId="0" fontId="4" fillId="10" borderId="8" applyNumberFormat="0" applyFont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5" fillId="0" borderId="0"/>
    <xf numFmtId="0" fontId="4" fillId="0" borderId="0"/>
    <xf numFmtId="0" fontId="4" fillId="10" borderId="8" applyNumberFormat="0" applyFont="0" applyAlignment="0" applyProtection="0"/>
    <xf numFmtId="0" fontId="4" fillId="0" borderId="0"/>
    <xf numFmtId="0" fontId="4" fillId="10" borderId="8" applyNumberFormat="0" applyFont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0" borderId="0"/>
    <xf numFmtId="0" fontId="4" fillId="10" borderId="8" applyNumberFormat="0" applyFont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0" borderId="0"/>
    <xf numFmtId="0" fontId="4" fillId="10" borderId="8" applyNumberFormat="0" applyFont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43" fontId="25" fillId="0" borderId="0" applyFont="0" applyFill="0" applyBorder="0" applyAlignment="0" applyProtection="0"/>
    <xf numFmtId="44" fontId="25" fillId="0" borderId="0" applyFont="0" applyFill="0" applyBorder="0" applyAlignment="0" applyProtection="0"/>
    <xf numFmtId="0" fontId="3" fillId="0" borderId="0"/>
    <xf numFmtId="0" fontId="25" fillId="0" borderId="0"/>
    <xf numFmtId="0" fontId="25" fillId="10" borderId="8" applyNumberFormat="0" applyFont="0" applyAlignment="0" applyProtection="0"/>
    <xf numFmtId="0" fontId="30" fillId="0" borderId="1" applyNumberFormat="0" applyFill="0" applyAlignment="0" applyProtection="0"/>
    <xf numFmtId="0" fontId="31" fillId="0" borderId="2" applyNumberFormat="0" applyFill="0" applyAlignment="0" applyProtection="0"/>
    <xf numFmtId="0" fontId="32" fillId="0" borderId="3" applyNumberFormat="0" applyFill="0" applyAlignment="0" applyProtection="0"/>
    <xf numFmtId="0" fontId="32" fillId="0" borderId="0" applyNumberFormat="0" applyFill="0" applyBorder="0" applyAlignment="0" applyProtection="0"/>
    <xf numFmtId="0" fontId="33" fillId="4" borderId="0" applyNumberFormat="0" applyBorder="0" applyAlignment="0" applyProtection="0"/>
    <xf numFmtId="0" fontId="34" fillId="5" borderId="0" applyNumberFormat="0" applyBorder="0" applyAlignment="0" applyProtection="0"/>
    <xf numFmtId="0" fontId="35" fillId="6" borderId="0" applyNumberFormat="0" applyBorder="0" applyAlignment="0" applyProtection="0"/>
    <xf numFmtId="0" fontId="36" fillId="7" borderId="4" applyNumberFormat="0" applyAlignment="0" applyProtection="0"/>
    <xf numFmtId="0" fontId="37" fillId="8" borderId="5" applyNumberFormat="0" applyAlignment="0" applyProtection="0"/>
    <xf numFmtId="0" fontId="38" fillId="8" borderId="4" applyNumberFormat="0" applyAlignment="0" applyProtection="0"/>
    <xf numFmtId="0" fontId="39" fillId="0" borderId="6" applyNumberFormat="0" applyFill="0" applyAlignment="0" applyProtection="0"/>
    <xf numFmtId="0" fontId="40" fillId="9" borderId="7" applyNumberFormat="0" applyAlignment="0" applyProtection="0"/>
    <xf numFmtId="0" fontId="28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27" fillId="0" borderId="9" applyNumberFormat="0" applyFill="0" applyAlignment="0" applyProtection="0"/>
    <xf numFmtId="0" fontId="42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13" borderId="0" applyNumberFormat="0" applyBorder="0" applyAlignment="0" applyProtection="0"/>
    <xf numFmtId="0" fontId="42" fillId="14" borderId="0" applyNumberFormat="0" applyBorder="0" applyAlignment="0" applyProtection="0"/>
    <xf numFmtId="0" fontId="42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42" fillId="18" borderId="0" applyNumberFormat="0" applyBorder="0" applyAlignment="0" applyProtection="0"/>
    <xf numFmtId="0" fontId="42" fillId="19" borderId="0" applyNumberFormat="0" applyBorder="0" applyAlignment="0" applyProtection="0"/>
    <xf numFmtId="0" fontId="25" fillId="20" borderId="0" applyNumberFormat="0" applyBorder="0" applyAlignment="0" applyProtection="0"/>
    <xf numFmtId="0" fontId="25" fillId="21" borderId="0" applyNumberFormat="0" applyBorder="0" applyAlignment="0" applyProtection="0"/>
    <xf numFmtId="0" fontId="42" fillId="22" borderId="0" applyNumberFormat="0" applyBorder="0" applyAlignment="0" applyProtection="0"/>
    <xf numFmtId="0" fontId="42" fillId="23" borderId="0" applyNumberFormat="0" applyBorder="0" applyAlignment="0" applyProtection="0"/>
    <xf numFmtId="0" fontId="25" fillId="24" borderId="0" applyNumberFormat="0" applyBorder="0" applyAlignment="0" applyProtection="0"/>
    <xf numFmtId="0" fontId="25" fillId="25" borderId="0" applyNumberFormat="0" applyBorder="0" applyAlignment="0" applyProtection="0"/>
    <xf numFmtId="0" fontId="42" fillId="26" borderId="0" applyNumberFormat="0" applyBorder="0" applyAlignment="0" applyProtection="0"/>
    <xf numFmtId="0" fontId="42" fillId="27" borderId="0" applyNumberFormat="0" applyBorder="0" applyAlignment="0" applyProtection="0"/>
    <xf numFmtId="0" fontId="25" fillId="28" borderId="0" applyNumberFormat="0" applyBorder="0" applyAlignment="0" applyProtection="0"/>
    <xf numFmtId="0" fontId="25" fillId="29" borderId="0" applyNumberFormat="0" applyBorder="0" applyAlignment="0" applyProtection="0"/>
    <xf numFmtId="0" fontId="42" fillId="30" borderId="0" applyNumberFormat="0" applyBorder="0" applyAlignment="0" applyProtection="0"/>
    <xf numFmtId="0" fontId="42" fillId="31" borderId="0" applyNumberFormat="0" applyBorder="0" applyAlignment="0" applyProtection="0"/>
    <xf numFmtId="0" fontId="25" fillId="32" borderId="0" applyNumberFormat="0" applyBorder="0" applyAlignment="0" applyProtection="0"/>
    <xf numFmtId="0" fontId="25" fillId="33" borderId="0" applyNumberFormat="0" applyBorder="0" applyAlignment="0" applyProtection="0"/>
    <xf numFmtId="0" fontId="42" fillId="34" borderId="0" applyNumberFormat="0" applyBorder="0" applyAlignment="0" applyProtection="0"/>
    <xf numFmtId="0" fontId="26" fillId="0" borderId="0"/>
    <xf numFmtId="0" fontId="2" fillId="10" borderId="8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10" borderId="8" applyNumberFormat="0" applyFont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10" borderId="8" applyNumberFormat="0" applyFont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3" borderId="0" applyNumberFormat="0" applyBorder="0" applyAlignment="0" applyProtection="0"/>
    <xf numFmtId="0" fontId="2" fillId="10" borderId="8" applyNumberFormat="0" applyFont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17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16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12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2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1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16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10" borderId="8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0" borderId="0"/>
    <xf numFmtId="0" fontId="2" fillId="10" borderId="8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10" borderId="8" applyNumberFormat="0" applyFont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52" fillId="0" borderId="0"/>
    <xf numFmtId="0" fontId="53" fillId="0" borderId="0"/>
    <xf numFmtId="0" fontId="2" fillId="0" borderId="0"/>
    <xf numFmtId="0" fontId="2" fillId="0" borderId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20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2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1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16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</cellStyleXfs>
  <cellXfs count="165">
    <xf numFmtId="0" fontId="0" fillId="0" borderId="0" xfId="0"/>
    <xf numFmtId="164" fontId="0" fillId="0" borderId="0" xfId="0" applyNumberFormat="1"/>
    <xf numFmtId="14" fontId="0" fillId="0" borderId="0" xfId="0" applyNumberFormat="1"/>
    <xf numFmtId="0" fontId="27" fillId="41" borderId="0" xfId="0" applyFont="1" applyFill="1"/>
    <xf numFmtId="14" fontId="27" fillId="41" borderId="0" xfId="0" applyNumberFormat="1" applyFont="1" applyFill="1"/>
    <xf numFmtId="164" fontId="27" fillId="41" borderId="0" xfId="0" applyNumberFormat="1" applyFont="1" applyFill="1"/>
    <xf numFmtId="44" fontId="0" fillId="0" borderId="0" xfId="260" applyFont="1" applyBorder="1"/>
    <xf numFmtId="44" fontId="27" fillId="41" borderId="0" xfId="260" applyFont="1" applyFill="1"/>
    <xf numFmtId="164" fontId="0" fillId="42" borderId="0" xfId="0" applyNumberFormat="1" applyFill="1"/>
    <xf numFmtId="0" fontId="26" fillId="0" borderId="0" xfId="0" applyFont="1"/>
    <xf numFmtId="166" fontId="0" fillId="0" borderId="0" xfId="0" applyNumberFormat="1"/>
    <xf numFmtId="44" fontId="0" fillId="0" borderId="0" xfId="260" applyFont="1" applyFill="1" applyBorder="1"/>
    <xf numFmtId="0" fontId="0" fillId="43" borderId="0" xfId="0" applyFill="1"/>
    <xf numFmtId="164" fontId="0" fillId="44" borderId="0" xfId="0" applyNumberFormat="1" applyFill="1"/>
    <xf numFmtId="164" fontId="0" fillId="43" borderId="0" xfId="0" applyNumberFormat="1" applyFill="1"/>
    <xf numFmtId="164" fontId="0" fillId="45" borderId="0" xfId="0" applyNumberFormat="1" applyFill="1"/>
    <xf numFmtId="164" fontId="0" fillId="40" borderId="0" xfId="0" applyNumberFormat="1" applyFill="1"/>
    <xf numFmtId="164" fontId="0" fillId="36" borderId="0" xfId="0" applyNumberFormat="1" applyFill="1"/>
    <xf numFmtId="164" fontId="0" fillId="46" borderId="0" xfId="0" applyNumberFormat="1" applyFill="1"/>
    <xf numFmtId="164" fontId="0" fillId="35" borderId="0" xfId="0" applyNumberFormat="1" applyFill="1"/>
    <xf numFmtId="164" fontId="0" fillId="47" borderId="0" xfId="0" applyNumberFormat="1" applyFill="1"/>
    <xf numFmtId="164" fontId="0" fillId="39" borderId="0" xfId="0" applyNumberFormat="1" applyFill="1"/>
    <xf numFmtId="164" fontId="0" fillId="48" borderId="0" xfId="0" applyNumberFormat="1" applyFill="1"/>
    <xf numFmtId="164" fontId="0" fillId="49" borderId="0" xfId="0" applyNumberFormat="1" applyFill="1"/>
    <xf numFmtId="164" fontId="28" fillId="0" borderId="0" xfId="0" applyNumberFormat="1" applyFont="1"/>
    <xf numFmtId="14" fontId="29" fillId="0" borderId="0" xfId="262" applyNumberFormat="1" applyFont="1"/>
    <xf numFmtId="164" fontId="27" fillId="0" borderId="0" xfId="0" applyNumberFormat="1" applyFont="1"/>
    <xf numFmtId="0" fontId="10" fillId="38" borderId="0" xfId="0" applyFont="1" applyFill="1"/>
    <xf numFmtId="14" fontId="10" fillId="38" borderId="0" xfId="0" applyNumberFormat="1" applyFont="1" applyFill="1"/>
    <xf numFmtId="164" fontId="10" fillId="38" borderId="0" xfId="0" applyNumberFormat="1" applyFont="1" applyFill="1"/>
    <xf numFmtId="164" fontId="43" fillId="0" borderId="0" xfId="0" applyNumberFormat="1" applyFont="1"/>
    <xf numFmtId="0" fontId="10" fillId="0" borderId="0" xfId="0" applyFont="1"/>
    <xf numFmtId="0" fontId="44" fillId="0" borderId="0" xfId="0" applyFont="1"/>
    <xf numFmtId="0" fontId="22" fillId="0" borderId="0" xfId="0" applyFont="1"/>
    <xf numFmtId="164" fontId="22" fillId="0" borderId="0" xfId="0" applyNumberFormat="1" applyFont="1"/>
    <xf numFmtId="164" fontId="46" fillId="0" borderId="0" xfId="0" applyNumberFormat="1" applyFont="1"/>
    <xf numFmtId="164" fontId="10" fillId="0" borderId="0" xfId="0" applyNumberFormat="1" applyFont="1"/>
    <xf numFmtId="165" fontId="44" fillId="0" borderId="0" xfId="259" applyNumberFormat="1" applyFont="1"/>
    <xf numFmtId="165" fontId="45" fillId="0" borderId="0" xfId="259" applyNumberFormat="1" applyFont="1"/>
    <xf numFmtId="0" fontId="46" fillId="0" borderId="0" xfId="0" applyFont="1"/>
    <xf numFmtId="49" fontId="47" fillId="2" borderId="0" xfId="0" applyNumberFormat="1" applyFont="1" applyFill="1" applyAlignment="1">
      <alignment horizontal="left"/>
    </xf>
    <xf numFmtId="164" fontId="47" fillId="2" borderId="0" xfId="0" applyNumberFormat="1" applyFont="1" applyFill="1" applyAlignment="1">
      <alignment horizontal="left"/>
    </xf>
    <xf numFmtId="0" fontId="2" fillId="0" borderId="0" xfId="0" applyFont="1"/>
    <xf numFmtId="0" fontId="2" fillId="3" borderId="0" xfId="0" applyFont="1" applyFill="1"/>
    <xf numFmtId="164" fontId="2" fillId="0" borderId="0" xfId="0" applyNumberFormat="1" applyFont="1"/>
    <xf numFmtId="14" fontId="2" fillId="0" borderId="0" xfId="0" applyNumberFormat="1" applyFont="1"/>
    <xf numFmtId="0" fontId="48" fillId="0" borderId="0" xfId="0" applyFont="1"/>
    <xf numFmtId="164" fontId="48" fillId="0" borderId="0" xfId="0" applyNumberFormat="1" applyFont="1"/>
    <xf numFmtId="14" fontId="48" fillId="0" borderId="0" xfId="0" applyNumberFormat="1" applyFont="1"/>
    <xf numFmtId="4" fontId="0" fillId="0" borderId="0" xfId="0" applyNumberFormat="1"/>
    <xf numFmtId="0" fontId="0" fillId="50" borderId="0" xfId="0" applyFill="1"/>
    <xf numFmtId="164" fontId="0" fillId="50" borderId="0" xfId="0" applyNumberFormat="1" applyFill="1"/>
    <xf numFmtId="164" fontId="27" fillId="0" borderId="10" xfId="0" applyNumberFormat="1" applyFont="1" applyBorder="1"/>
    <xf numFmtId="14" fontId="2" fillId="3" borderId="0" xfId="71" applyNumberFormat="1" applyFont="1" applyFill="1"/>
    <xf numFmtId="0" fontId="2" fillId="37" borderId="0" xfId="0" applyFont="1" applyFill="1"/>
    <xf numFmtId="164" fontId="2" fillId="0" borderId="0" xfId="330" applyNumberFormat="1"/>
    <xf numFmtId="0" fontId="2" fillId="0" borderId="0" xfId="330"/>
    <xf numFmtId="165" fontId="44" fillId="0" borderId="0" xfId="259" applyNumberFormat="1" applyFont="1" applyFill="1"/>
    <xf numFmtId="0" fontId="2" fillId="0" borderId="0" xfId="41" applyFont="1"/>
    <xf numFmtId="14" fontId="46" fillId="0" borderId="0" xfId="0" applyNumberFormat="1" applyFont="1"/>
    <xf numFmtId="164" fontId="2" fillId="3" borderId="0" xfId="0" applyNumberFormat="1" applyFont="1" applyFill="1"/>
    <xf numFmtId="0" fontId="10" fillId="47" borderId="0" xfId="0" applyFont="1" applyFill="1"/>
    <xf numFmtId="0" fontId="2" fillId="47" borderId="0" xfId="0" applyFont="1" applyFill="1"/>
    <xf numFmtId="14" fontId="48" fillId="47" borderId="0" xfId="0" applyNumberFormat="1" applyFont="1" applyFill="1"/>
    <xf numFmtId="0" fontId="10" fillId="47" borderId="0" xfId="41" applyFont="1" applyFill="1"/>
    <xf numFmtId="0" fontId="48" fillId="47" borderId="0" xfId="0" applyFont="1" applyFill="1" applyAlignment="1">
      <alignment horizontal="left"/>
    </xf>
    <xf numFmtId="0" fontId="2" fillId="47" borderId="0" xfId="41" applyFont="1" applyFill="1"/>
    <xf numFmtId="14" fontId="46" fillId="47" borderId="0" xfId="0" applyNumberFormat="1" applyFont="1" applyFill="1"/>
    <xf numFmtId="14" fontId="48" fillId="3" borderId="0" xfId="0" applyNumberFormat="1" applyFont="1" applyFill="1"/>
    <xf numFmtId="14" fontId="2" fillId="0" borderId="0" xfId="41" applyNumberFormat="1" applyFont="1"/>
    <xf numFmtId="164" fontId="46" fillId="51" borderId="0" xfId="332" applyNumberFormat="1" applyFont="1" applyFill="1"/>
    <xf numFmtId="164" fontId="46" fillId="0" borderId="0" xfId="332" applyNumberFormat="1" applyFont="1"/>
    <xf numFmtId="164" fontId="46" fillId="51" borderId="0" xfId="41" applyNumberFormat="1" applyFont="1" applyFill="1"/>
    <xf numFmtId="164" fontId="46" fillId="0" borderId="0" xfId="41" applyNumberFormat="1" applyFont="1"/>
    <xf numFmtId="164" fontId="2" fillId="51" borderId="0" xfId="41" applyNumberFormat="1" applyFont="1" applyFill="1"/>
    <xf numFmtId="0" fontId="2" fillId="3" borderId="0" xfId="41" applyFont="1" applyFill="1"/>
    <xf numFmtId="0" fontId="10" fillId="38" borderId="0" xfId="0" applyFont="1" applyFill="1" applyAlignment="1">
      <alignment horizontal="left"/>
    </xf>
    <xf numFmtId="0" fontId="2" fillId="3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0" fontId="2" fillId="47" borderId="0" xfId="0" applyFont="1" applyFill="1" applyAlignment="1">
      <alignment horizontal="left"/>
    </xf>
    <xf numFmtId="0" fontId="48" fillId="0" borderId="0" xfId="0" applyFont="1" applyAlignment="1">
      <alignment horizontal="left"/>
    </xf>
    <xf numFmtId="0" fontId="46" fillId="0" borderId="0" xfId="0" applyFont="1" applyAlignment="1">
      <alignment horizontal="left"/>
    </xf>
    <xf numFmtId="0" fontId="2" fillId="3" borderId="0" xfId="71" applyFont="1" applyFill="1" applyAlignment="1">
      <alignment horizontal="left"/>
    </xf>
    <xf numFmtId="0" fontId="2" fillId="0" borderId="0" xfId="41" applyFont="1" applyAlignment="1">
      <alignment horizontal="left"/>
    </xf>
    <xf numFmtId="0" fontId="46" fillId="47" borderId="0" xfId="0" applyFont="1" applyFill="1" applyAlignment="1">
      <alignment horizontal="left"/>
    </xf>
    <xf numFmtId="0" fontId="48" fillId="3" borderId="0" xfId="0" applyFont="1" applyFill="1" applyAlignment="1">
      <alignment horizontal="left"/>
    </xf>
    <xf numFmtId="164" fontId="2" fillId="0" borderId="0" xfId="41" applyNumberFormat="1" applyFont="1"/>
    <xf numFmtId="14" fontId="2" fillId="0" borderId="0" xfId="400" applyNumberFormat="1"/>
    <xf numFmtId="0" fontId="2" fillId="0" borderId="0" xfId="400" applyAlignment="1">
      <alignment horizontal="left"/>
    </xf>
    <xf numFmtId="164" fontId="2" fillId="0" borderId="0" xfId="400" applyNumberFormat="1"/>
    <xf numFmtId="14" fontId="2" fillId="0" borderId="0" xfId="43" applyNumberFormat="1" applyFont="1"/>
    <xf numFmtId="0" fontId="2" fillId="0" borderId="0" xfId="43" applyFont="1" applyAlignment="1">
      <alignment horizontal="left"/>
    </xf>
    <xf numFmtId="164" fontId="2" fillId="0" borderId="0" xfId="43" applyNumberFormat="1" applyFont="1"/>
    <xf numFmtId="14" fontId="2" fillId="47" borderId="0" xfId="41" applyNumberFormat="1" applyFont="1" applyFill="1"/>
    <xf numFmtId="0" fontId="2" fillId="47" borderId="0" xfId="41" applyFont="1" applyFill="1" applyAlignment="1">
      <alignment horizontal="left"/>
    </xf>
    <xf numFmtId="164" fontId="2" fillId="47" borderId="0" xfId="0" applyNumberFormat="1" applyFont="1" applyFill="1"/>
    <xf numFmtId="164" fontId="2" fillId="47" borderId="0" xfId="41" applyNumberFormat="1" applyFont="1" applyFill="1"/>
    <xf numFmtId="14" fontId="2" fillId="47" borderId="0" xfId="0" applyNumberFormat="1" applyFont="1" applyFill="1"/>
    <xf numFmtId="14" fontId="2" fillId="3" borderId="0" xfId="0" applyNumberFormat="1" applyFont="1" applyFill="1"/>
    <xf numFmtId="164" fontId="2" fillId="37" borderId="0" xfId="0" applyNumberFormat="1" applyFont="1" applyFill="1"/>
    <xf numFmtId="164" fontId="2" fillId="3" borderId="0" xfId="71" applyNumberFormat="1" applyFont="1" applyFill="1"/>
    <xf numFmtId="14" fontId="2" fillId="0" borderId="0" xfId="332" applyNumberFormat="1"/>
    <xf numFmtId="0" fontId="2" fillId="0" borderId="0" xfId="332" applyAlignment="1">
      <alignment horizontal="left"/>
    </xf>
    <xf numFmtId="164" fontId="2" fillId="0" borderId="0" xfId="332" applyNumberFormat="1"/>
    <xf numFmtId="4" fontId="2" fillId="0" borderId="0" xfId="0" applyNumberFormat="1" applyFont="1"/>
    <xf numFmtId="164" fontId="2" fillId="37" borderId="0" xfId="332" applyNumberFormat="1" applyFill="1"/>
    <xf numFmtId="164" fontId="2" fillId="40" borderId="0" xfId="0" applyNumberFormat="1" applyFont="1" applyFill="1"/>
    <xf numFmtId="14" fontId="2" fillId="0" borderId="0" xfId="0" applyNumberFormat="1" applyFont="1" applyAlignment="1">
      <alignment horizontal="left"/>
    </xf>
    <xf numFmtId="14" fontId="2" fillId="47" borderId="0" xfId="332" applyNumberFormat="1" applyFill="1"/>
    <xf numFmtId="0" fontId="2" fillId="47" borderId="0" xfId="332" applyFill="1" applyAlignment="1">
      <alignment horizontal="left"/>
    </xf>
    <xf numFmtId="164" fontId="2" fillId="47" borderId="0" xfId="332" applyNumberFormat="1" applyFill="1"/>
    <xf numFmtId="164" fontId="2" fillId="43" borderId="0" xfId="332" applyNumberFormat="1" applyFill="1"/>
    <xf numFmtId="164" fontId="2" fillId="43" borderId="0" xfId="41" applyNumberFormat="1" applyFont="1" applyFill="1"/>
    <xf numFmtId="14" fontId="2" fillId="0" borderId="0" xfId="385" applyNumberFormat="1"/>
    <xf numFmtId="0" fontId="2" fillId="0" borderId="0" xfId="385" applyAlignment="1">
      <alignment horizontal="left"/>
    </xf>
    <xf numFmtId="14" fontId="2" fillId="3" borderId="0" xfId="41" applyNumberFormat="1" applyFont="1" applyFill="1"/>
    <xf numFmtId="0" fontId="2" fillId="3" borderId="0" xfId="41" applyFont="1" applyFill="1" applyAlignment="1">
      <alignment horizontal="left"/>
    </xf>
    <xf numFmtId="164" fontId="2" fillId="3" borderId="0" xfId="41" applyNumberFormat="1" applyFont="1" applyFill="1"/>
    <xf numFmtId="0" fontId="2" fillId="0" borderId="0" xfId="399"/>
    <xf numFmtId="14" fontId="2" fillId="0" borderId="0" xfId="57" applyNumberFormat="1" applyFont="1"/>
    <xf numFmtId="0" fontId="2" fillId="0" borderId="0" xfId="57" applyFont="1" applyAlignment="1">
      <alignment horizontal="left"/>
    </xf>
    <xf numFmtId="0" fontId="2" fillId="0" borderId="0" xfId="57" applyFont="1"/>
    <xf numFmtId="164" fontId="2" fillId="0" borderId="0" xfId="57" applyNumberFormat="1" applyFont="1"/>
    <xf numFmtId="164" fontId="2" fillId="0" borderId="0" xfId="0" applyNumberFormat="1" applyFont="1" applyAlignment="1">
      <alignment horizontal="left"/>
    </xf>
    <xf numFmtId="44" fontId="2" fillId="0" borderId="0" xfId="260" applyFont="1"/>
    <xf numFmtId="0" fontId="51" fillId="0" borderId="0" xfId="0" applyFont="1"/>
    <xf numFmtId="44" fontId="10" fillId="0" borderId="0" xfId="0" applyNumberFormat="1" applyFont="1"/>
    <xf numFmtId="44" fontId="2" fillId="0" borderId="0" xfId="260" applyFont="1" applyFill="1"/>
    <xf numFmtId="164" fontId="10" fillId="3" borderId="0" xfId="0" applyNumberFormat="1" applyFont="1" applyFill="1" applyAlignment="1">
      <alignment horizontal="left"/>
    </xf>
    <xf numFmtId="164" fontId="2" fillId="37" borderId="0" xfId="41" applyNumberFormat="1" applyFont="1" applyFill="1"/>
    <xf numFmtId="49" fontId="2" fillId="0" borderId="0" xfId="0" applyNumberFormat="1" applyFont="1"/>
    <xf numFmtId="164" fontId="2" fillId="51" borderId="0" xfId="0" applyNumberFormat="1" applyFont="1" applyFill="1"/>
    <xf numFmtId="164" fontId="2" fillId="51" borderId="0" xfId="332" applyNumberFormat="1" applyFill="1"/>
    <xf numFmtId="0" fontId="2" fillId="37" borderId="0" xfId="41" applyFont="1" applyFill="1"/>
    <xf numFmtId="14" fontId="2" fillId="37" borderId="0" xfId="41" applyNumberFormat="1" applyFont="1" applyFill="1"/>
    <xf numFmtId="0" fontId="2" fillId="37" borderId="0" xfId="41" applyFont="1" applyFill="1" applyAlignment="1">
      <alignment horizontal="left"/>
    </xf>
    <xf numFmtId="14" fontId="2" fillId="37" borderId="0" xfId="0" applyNumberFormat="1" applyFont="1" applyFill="1"/>
    <xf numFmtId="0" fontId="2" fillId="37" borderId="0" xfId="0" applyFont="1" applyFill="1" applyAlignment="1">
      <alignment horizontal="left"/>
    </xf>
    <xf numFmtId="14" fontId="46" fillId="37" borderId="0" xfId="0" applyNumberFormat="1" applyFont="1" applyFill="1"/>
    <xf numFmtId="0" fontId="46" fillId="37" borderId="0" xfId="0" applyFont="1" applyFill="1" applyAlignment="1">
      <alignment horizontal="left"/>
    </xf>
    <xf numFmtId="0" fontId="2" fillId="37" borderId="0" xfId="399" applyFill="1"/>
    <xf numFmtId="164" fontId="46" fillId="37" borderId="0" xfId="0" applyNumberFormat="1" applyFont="1" applyFill="1"/>
    <xf numFmtId="0" fontId="2" fillId="46" borderId="0" xfId="0" applyFont="1" applyFill="1"/>
    <xf numFmtId="14" fontId="2" fillId="46" borderId="0" xfId="41" applyNumberFormat="1" applyFont="1" applyFill="1"/>
    <xf numFmtId="0" fontId="2" fillId="46" borderId="0" xfId="41" applyFont="1" applyFill="1" applyAlignment="1">
      <alignment horizontal="left"/>
    </xf>
    <xf numFmtId="164" fontId="2" fillId="46" borderId="0" xfId="41" applyNumberFormat="1" applyFont="1" applyFill="1"/>
    <xf numFmtId="164" fontId="22" fillId="0" borderId="0" xfId="400" applyNumberFormat="1" applyFont="1"/>
    <xf numFmtId="0" fontId="6" fillId="0" borderId="0" xfId="57"/>
    <xf numFmtId="49" fontId="54" fillId="2" borderId="0" xfId="43" applyNumberFormat="1" applyFont="1" applyFill="1"/>
    <xf numFmtId="164" fontId="54" fillId="2" borderId="0" xfId="43" applyNumberFormat="1" applyFont="1" applyFill="1"/>
    <xf numFmtId="0" fontId="8" fillId="0" borderId="0" xfId="41"/>
    <xf numFmtId="164" fontId="8" fillId="0" borderId="0" xfId="41" applyNumberFormat="1"/>
    <xf numFmtId="14" fontId="8" fillId="0" borderId="0" xfId="41" applyNumberFormat="1"/>
    <xf numFmtId="164" fontId="8" fillId="51" borderId="0" xfId="41" applyNumberFormat="1" applyFill="1"/>
    <xf numFmtId="165" fontId="55" fillId="0" borderId="0" xfId="259" applyNumberFormat="1" applyFont="1"/>
    <xf numFmtId="0" fontId="2" fillId="0" borderId="0" xfId="429"/>
    <xf numFmtId="14" fontId="2" fillId="0" borderId="0" xfId="429" applyNumberFormat="1"/>
    <xf numFmtId="164" fontId="2" fillId="0" borderId="0" xfId="429" applyNumberFormat="1"/>
    <xf numFmtId="164" fontId="2" fillId="51" borderId="0" xfId="400" applyNumberFormat="1" applyFill="1"/>
    <xf numFmtId="164" fontId="2" fillId="43" borderId="0" xfId="400" applyNumberFormat="1" applyFill="1"/>
    <xf numFmtId="0" fontId="1" fillId="0" borderId="0" xfId="0" applyFont="1"/>
    <xf numFmtId="0" fontId="1" fillId="0" borderId="0" xfId="0" pivotButton="1" applyFont="1"/>
    <xf numFmtId="165" fontId="1" fillId="0" borderId="0" xfId="0" applyNumberFormat="1" applyFont="1"/>
    <xf numFmtId="0" fontId="1" fillId="0" borderId="0" xfId="0" applyFont="1" applyAlignment="1">
      <alignment horizontal="left"/>
    </xf>
    <xf numFmtId="164" fontId="50" fillId="37" borderId="0" xfId="0" applyNumberFormat="1" applyFont="1" applyFill="1"/>
  </cellXfs>
  <cellStyles count="457">
    <cellStyle name="20 % - Accent1" xfId="18" builtinId="30" customBuiltin="1"/>
    <cellStyle name="20 % - Accent1 10" xfId="318" xr:uid="{00000000-0005-0000-0000-000001000000}"/>
    <cellStyle name="20 % - Accent1 11" xfId="334" xr:uid="{00000000-0005-0000-0000-000002000000}"/>
    <cellStyle name="20 % - Accent1 12" xfId="337" xr:uid="{00000000-0005-0000-0000-000003000000}"/>
    <cellStyle name="20 % - Accent1 13" xfId="357" xr:uid="{00000000-0005-0000-0000-000004000000}"/>
    <cellStyle name="20 % - Accent1 14" xfId="367" xr:uid="{00000000-0005-0000-0000-000005000000}"/>
    <cellStyle name="20 % - Accent1 15" xfId="387" xr:uid="{00000000-0005-0000-0000-000006000000}"/>
    <cellStyle name="20 % - Accent1 16" xfId="402" xr:uid="{00000000-0005-0000-0000-000007000000}"/>
    <cellStyle name="20 % - Accent1 17" xfId="404" xr:uid="{00000000-0005-0000-0000-000008000000}"/>
    <cellStyle name="20 % - Accent1 18" xfId="433" xr:uid="{00000000-0005-0000-0000-000009000000}"/>
    <cellStyle name="20 % - Accent1 19" xfId="439" xr:uid="{00000000-0005-0000-0000-00000A000000}"/>
    <cellStyle name="20 % - Accent1 2" xfId="45" xr:uid="{00000000-0005-0000-0000-00000B000000}"/>
    <cellStyle name="20 % - Accent1 2 2" xfId="113" xr:uid="{00000000-0005-0000-0000-00000C000000}"/>
    <cellStyle name="20 % - Accent1 2 3" xfId="167" xr:uid="{00000000-0005-0000-0000-00000D000000}"/>
    <cellStyle name="20 % - Accent1 2 4" xfId="219" xr:uid="{00000000-0005-0000-0000-00000E000000}"/>
    <cellStyle name="20 % - Accent1 3" xfId="59" xr:uid="{00000000-0005-0000-0000-00000F000000}"/>
    <cellStyle name="20 % - Accent1 3 2" xfId="127" xr:uid="{00000000-0005-0000-0000-000010000000}"/>
    <cellStyle name="20 % - Accent1 3 3" xfId="181" xr:uid="{00000000-0005-0000-0000-000011000000}"/>
    <cellStyle name="20 % - Accent1 3 4" xfId="233" xr:uid="{00000000-0005-0000-0000-000012000000}"/>
    <cellStyle name="20 % - Accent1 4" xfId="73" xr:uid="{00000000-0005-0000-0000-000013000000}"/>
    <cellStyle name="20 % - Accent1 4 2" xfId="141" xr:uid="{00000000-0005-0000-0000-000014000000}"/>
    <cellStyle name="20 % - Accent1 4 3" xfId="195" xr:uid="{00000000-0005-0000-0000-000015000000}"/>
    <cellStyle name="20 % - Accent1 4 4" xfId="247" xr:uid="{00000000-0005-0000-0000-000016000000}"/>
    <cellStyle name="20 % - Accent1 5" xfId="89" xr:uid="{00000000-0005-0000-0000-000017000000}"/>
    <cellStyle name="20 % - Accent1 6" xfId="96" xr:uid="{00000000-0005-0000-0000-000018000000}"/>
    <cellStyle name="20 % - Accent1 7" xfId="95" xr:uid="{00000000-0005-0000-0000-000019000000}"/>
    <cellStyle name="20 % - Accent1 8" xfId="280" xr:uid="{00000000-0005-0000-0000-00001A000000}"/>
    <cellStyle name="20 % - Accent1 9" xfId="305" xr:uid="{00000000-0005-0000-0000-00001B000000}"/>
    <cellStyle name="20 % - Accent2" xfId="22" builtinId="34" customBuiltin="1"/>
    <cellStyle name="20 % - Accent2 10" xfId="320" xr:uid="{00000000-0005-0000-0000-00001D000000}"/>
    <cellStyle name="20 % - Accent2 11" xfId="338" xr:uid="{00000000-0005-0000-0000-00001E000000}"/>
    <cellStyle name="20 % - Accent2 12" xfId="347" xr:uid="{00000000-0005-0000-0000-00001F000000}"/>
    <cellStyle name="20 % - Accent2 13" xfId="365" xr:uid="{00000000-0005-0000-0000-000020000000}"/>
    <cellStyle name="20 % - Accent2 14" xfId="375" xr:uid="{00000000-0005-0000-0000-000021000000}"/>
    <cellStyle name="20 % - Accent2 15" xfId="389" xr:uid="{00000000-0005-0000-0000-000022000000}"/>
    <cellStyle name="20 % - Accent2 16" xfId="405" xr:uid="{00000000-0005-0000-0000-000023000000}"/>
    <cellStyle name="20 % - Accent2 17" xfId="417" xr:uid="{00000000-0005-0000-0000-000024000000}"/>
    <cellStyle name="20 % - Accent2 18" xfId="437" xr:uid="{00000000-0005-0000-0000-000025000000}"/>
    <cellStyle name="20 % - Accent2 19" xfId="447" xr:uid="{00000000-0005-0000-0000-000026000000}"/>
    <cellStyle name="20 % - Accent2 2" xfId="47" xr:uid="{00000000-0005-0000-0000-000027000000}"/>
    <cellStyle name="20 % - Accent2 2 2" xfId="115" xr:uid="{00000000-0005-0000-0000-000028000000}"/>
    <cellStyle name="20 % - Accent2 2 3" xfId="169" xr:uid="{00000000-0005-0000-0000-000029000000}"/>
    <cellStyle name="20 % - Accent2 2 4" xfId="221" xr:uid="{00000000-0005-0000-0000-00002A000000}"/>
    <cellStyle name="20 % - Accent2 3" xfId="61" xr:uid="{00000000-0005-0000-0000-00002B000000}"/>
    <cellStyle name="20 % - Accent2 3 2" xfId="129" xr:uid="{00000000-0005-0000-0000-00002C000000}"/>
    <cellStyle name="20 % - Accent2 3 3" xfId="183" xr:uid="{00000000-0005-0000-0000-00002D000000}"/>
    <cellStyle name="20 % - Accent2 3 4" xfId="235" xr:uid="{00000000-0005-0000-0000-00002E000000}"/>
    <cellStyle name="20 % - Accent2 4" xfId="75" xr:uid="{00000000-0005-0000-0000-00002F000000}"/>
    <cellStyle name="20 % - Accent2 4 2" xfId="143" xr:uid="{00000000-0005-0000-0000-000030000000}"/>
    <cellStyle name="20 % - Accent2 4 3" xfId="197" xr:uid="{00000000-0005-0000-0000-000031000000}"/>
    <cellStyle name="20 % - Accent2 4 4" xfId="249" xr:uid="{00000000-0005-0000-0000-000032000000}"/>
    <cellStyle name="20 % - Accent2 5" xfId="93" xr:uid="{00000000-0005-0000-0000-000033000000}"/>
    <cellStyle name="20 % - Accent2 6" xfId="104" xr:uid="{00000000-0005-0000-0000-000034000000}"/>
    <cellStyle name="20 % - Accent2 7" xfId="159" xr:uid="{00000000-0005-0000-0000-000035000000}"/>
    <cellStyle name="20 % - Accent2 8" xfId="284" xr:uid="{00000000-0005-0000-0000-000036000000}"/>
    <cellStyle name="20 % - Accent2 9" xfId="307" xr:uid="{00000000-0005-0000-0000-000037000000}"/>
    <cellStyle name="20 % - Accent3" xfId="26" builtinId="38" customBuiltin="1"/>
    <cellStyle name="20 % - Accent3 10" xfId="322" xr:uid="{00000000-0005-0000-0000-000039000000}"/>
    <cellStyle name="20 % - Accent3 11" xfId="342" xr:uid="{00000000-0005-0000-0000-00003A000000}"/>
    <cellStyle name="20 % - Accent3 12" xfId="355" xr:uid="{00000000-0005-0000-0000-00003B000000}"/>
    <cellStyle name="20 % - Accent3 13" xfId="368" xr:uid="{00000000-0005-0000-0000-00003C000000}"/>
    <cellStyle name="20 % - Accent3 14" xfId="354" xr:uid="{00000000-0005-0000-0000-00003D000000}"/>
    <cellStyle name="20 % - Accent3 15" xfId="391" xr:uid="{00000000-0005-0000-0000-00003E000000}"/>
    <cellStyle name="20 % - Accent3 16" xfId="407" xr:uid="{00000000-0005-0000-0000-00003F000000}"/>
    <cellStyle name="20 % - Accent3 17" xfId="419" xr:uid="{00000000-0005-0000-0000-000040000000}"/>
    <cellStyle name="20 % - Accent3 18" xfId="440" xr:uid="{00000000-0005-0000-0000-000041000000}"/>
    <cellStyle name="20 % - Accent3 19" xfId="435" xr:uid="{00000000-0005-0000-0000-000042000000}"/>
    <cellStyle name="20 % - Accent3 2" xfId="49" xr:uid="{00000000-0005-0000-0000-000043000000}"/>
    <cellStyle name="20 % - Accent3 2 2" xfId="117" xr:uid="{00000000-0005-0000-0000-000044000000}"/>
    <cellStyle name="20 % - Accent3 2 3" xfId="171" xr:uid="{00000000-0005-0000-0000-000045000000}"/>
    <cellStyle name="20 % - Accent3 2 4" xfId="223" xr:uid="{00000000-0005-0000-0000-000046000000}"/>
    <cellStyle name="20 % - Accent3 3" xfId="63" xr:uid="{00000000-0005-0000-0000-000047000000}"/>
    <cellStyle name="20 % - Accent3 3 2" xfId="131" xr:uid="{00000000-0005-0000-0000-000048000000}"/>
    <cellStyle name="20 % - Accent3 3 3" xfId="185" xr:uid="{00000000-0005-0000-0000-000049000000}"/>
    <cellStyle name="20 % - Accent3 3 4" xfId="237" xr:uid="{00000000-0005-0000-0000-00004A000000}"/>
    <cellStyle name="20 % - Accent3 4" xfId="77" xr:uid="{00000000-0005-0000-0000-00004B000000}"/>
    <cellStyle name="20 % - Accent3 4 2" xfId="145" xr:uid="{00000000-0005-0000-0000-00004C000000}"/>
    <cellStyle name="20 % - Accent3 4 3" xfId="199" xr:uid="{00000000-0005-0000-0000-00004D000000}"/>
    <cellStyle name="20 % - Accent3 4 4" xfId="251" xr:uid="{00000000-0005-0000-0000-00004E000000}"/>
    <cellStyle name="20 % - Accent3 5" xfId="97" xr:uid="{00000000-0005-0000-0000-00004F000000}"/>
    <cellStyle name="20 % - Accent3 6" xfId="91" xr:uid="{00000000-0005-0000-0000-000050000000}"/>
    <cellStyle name="20 % - Accent3 7" xfId="88" xr:uid="{00000000-0005-0000-0000-000051000000}"/>
    <cellStyle name="20 % - Accent3 8" xfId="288" xr:uid="{00000000-0005-0000-0000-000052000000}"/>
    <cellStyle name="20 % - Accent3 9" xfId="309" xr:uid="{00000000-0005-0000-0000-000053000000}"/>
    <cellStyle name="20 % - Accent4" xfId="30" builtinId="42" customBuiltin="1"/>
    <cellStyle name="20 % - Accent4 10" xfId="324" xr:uid="{00000000-0005-0000-0000-000055000000}"/>
    <cellStyle name="20 % - Accent4 11" xfId="345" xr:uid="{00000000-0005-0000-0000-000056000000}"/>
    <cellStyle name="20 % - Accent4 12" xfId="358" xr:uid="{00000000-0005-0000-0000-000057000000}"/>
    <cellStyle name="20 % - Accent4 13" xfId="370" xr:uid="{00000000-0005-0000-0000-000058000000}"/>
    <cellStyle name="20 % - Accent4 14" xfId="379" xr:uid="{00000000-0005-0000-0000-000059000000}"/>
    <cellStyle name="20 % - Accent4 15" xfId="393" xr:uid="{00000000-0005-0000-0000-00005A000000}"/>
    <cellStyle name="20 % - Accent4 16" xfId="409" xr:uid="{00000000-0005-0000-0000-00005B000000}"/>
    <cellStyle name="20 % - Accent4 17" xfId="421" xr:uid="{00000000-0005-0000-0000-00005C000000}"/>
    <cellStyle name="20 % - Accent4 18" xfId="442" xr:uid="{00000000-0005-0000-0000-00005D000000}"/>
    <cellStyle name="20 % - Accent4 19" xfId="451" xr:uid="{00000000-0005-0000-0000-00005E000000}"/>
    <cellStyle name="20 % - Accent4 2" xfId="51" xr:uid="{00000000-0005-0000-0000-00005F000000}"/>
    <cellStyle name="20 % - Accent4 2 2" xfId="119" xr:uid="{00000000-0005-0000-0000-000060000000}"/>
    <cellStyle name="20 % - Accent4 2 3" xfId="173" xr:uid="{00000000-0005-0000-0000-000061000000}"/>
    <cellStyle name="20 % - Accent4 2 4" xfId="225" xr:uid="{00000000-0005-0000-0000-000062000000}"/>
    <cellStyle name="20 % - Accent4 3" xfId="65" xr:uid="{00000000-0005-0000-0000-000063000000}"/>
    <cellStyle name="20 % - Accent4 3 2" xfId="133" xr:uid="{00000000-0005-0000-0000-000064000000}"/>
    <cellStyle name="20 % - Accent4 3 3" xfId="187" xr:uid="{00000000-0005-0000-0000-000065000000}"/>
    <cellStyle name="20 % - Accent4 3 4" xfId="239" xr:uid="{00000000-0005-0000-0000-000066000000}"/>
    <cellStyle name="20 % - Accent4 4" xfId="79" xr:uid="{00000000-0005-0000-0000-000067000000}"/>
    <cellStyle name="20 % - Accent4 4 2" xfId="147" xr:uid="{00000000-0005-0000-0000-000068000000}"/>
    <cellStyle name="20 % - Accent4 4 3" xfId="201" xr:uid="{00000000-0005-0000-0000-000069000000}"/>
    <cellStyle name="20 % - Accent4 4 4" xfId="253" xr:uid="{00000000-0005-0000-0000-00006A000000}"/>
    <cellStyle name="20 % - Accent4 5" xfId="99" xr:uid="{00000000-0005-0000-0000-00006B000000}"/>
    <cellStyle name="20 % - Accent4 6" xfId="154" xr:uid="{00000000-0005-0000-0000-00006C000000}"/>
    <cellStyle name="20 % - Accent4 7" xfId="208" xr:uid="{00000000-0005-0000-0000-00006D000000}"/>
    <cellStyle name="20 % - Accent4 8" xfId="292" xr:uid="{00000000-0005-0000-0000-00006E000000}"/>
    <cellStyle name="20 % - Accent4 9" xfId="311" xr:uid="{00000000-0005-0000-0000-00006F000000}"/>
    <cellStyle name="20 % - Accent5" xfId="34" builtinId="46" customBuiltin="1"/>
    <cellStyle name="20 % - Accent5 10" xfId="326" xr:uid="{00000000-0005-0000-0000-000071000000}"/>
    <cellStyle name="20 % - Accent5 11" xfId="348" xr:uid="{00000000-0005-0000-0000-000072000000}"/>
    <cellStyle name="20 % - Accent5 12" xfId="360" xr:uid="{00000000-0005-0000-0000-000073000000}"/>
    <cellStyle name="20 % - Accent5 13" xfId="373" xr:uid="{00000000-0005-0000-0000-000074000000}"/>
    <cellStyle name="20 % - Accent5 14" xfId="381" xr:uid="{00000000-0005-0000-0000-000075000000}"/>
    <cellStyle name="20 % - Accent5 15" xfId="395" xr:uid="{00000000-0005-0000-0000-000076000000}"/>
    <cellStyle name="20 % - Accent5 16" xfId="411" xr:uid="{00000000-0005-0000-0000-000077000000}"/>
    <cellStyle name="20 % - Accent5 17" xfId="423" xr:uid="{00000000-0005-0000-0000-000078000000}"/>
    <cellStyle name="20 % - Accent5 18" xfId="445" xr:uid="{00000000-0005-0000-0000-000079000000}"/>
    <cellStyle name="20 % - Accent5 19" xfId="453" xr:uid="{00000000-0005-0000-0000-00007A000000}"/>
    <cellStyle name="20 % - Accent5 2" xfId="53" xr:uid="{00000000-0005-0000-0000-00007B000000}"/>
    <cellStyle name="20 % - Accent5 2 2" xfId="121" xr:uid="{00000000-0005-0000-0000-00007C000000}"/>
    <cellStyle name="20 % - Accent5 2 3" xfId="175" xr:uid="{00000000-0005-0000-0000-00007D000000}"/>
    <cellStyle name="20 % - Accent5 2 4" xfId="227" xr:uid="{00000000-0005-0000-0000-00007E000000}"/>
    <cellStyle name="20 % - Accent5 3" xfId="67" xr:uid="{00000000-0005-0000-0000-00007F000000}"/>
    <cellStyle name="20 % - Accent5 3 2" xfId="135" xr:uid="{00000000-0005-0000-0000-000080000000}"/>
    <cellStyle name="20 % - Accent5 3 3" xfId="189" xr:uid="{00000000-0005-0000-0000-000081000000}"/>
    <cellStyle name="20 % - Accent5 3 4" xfId="241" xr:uid="{00000000-0005-0000-0000-000082000000}"/>
    <cellStyle name="20 % - Accent5 4" xfId="81" xr:uid="{00000000-0005-0000-0000-000083000000}"/>
    <cellStyle name="20 % - Accent5 4 2" xfId="149" xr:uid="{00000000-0005-0000-0000-000084000000}"/>
    <cellStyle name="20 % - Accent5 4 3" xfId="203" xr:uid="{00000000-0005-0000-0000-000085000000}"/>
    <cellStyle name="20 % - Accent5 4 4" xfId="255" xr:uid="{00000000-0005-0000-0000-000086000000}"/>
    <cellStyle name="20 % - Accent5 5" xfId="102" xr:uid="{00000000-0005-0000-0000-000087000000}"/>
    <cellStyle name="20 % - Accent5 6" xfId="157" xr:uid="{00000000-0005-0000-0000-000088000000}"/>
    <cellStyle name="20 % - Accent5 7" xfId="210" xr:uid="{00000000-0005-0000-0000-000089000000}"/>
    <cellStyle name="20 % - Accent5 8" xfId="296" xr:uid="{00000000-0005-0000-0000-00008A000000}"/>
    <cellStyle name="20 % - Accent5 9" xfId="314" xr:uid="{00000000-0005-0000-0000-00008B000000}"/>
    <cellStyle name="20 % - Accent6" xfId="38" builtinId="50" customBuiltin="1"/>
    <cellStyle name="20 % - Accent6 10" xfId="328" xr:uid="{00000000-0005-0000-0000-00008D000000}"/>
    <cellStyle name="20 % - Accent6 11" xfId="352" xr:uid="{00000000-0005-0000-0000-00008E000000}"/>
    <cellStyle name="20 % - Accent6 12" xfId="362" xr:uid="{00000000-0005-0000-0000-00008F000000}"/>
    <cellStyle name="20 % - Accent6 13" xfId="376" xr:uid="{00000000-0005-0000-0000-000090000000}"/>
    <cellStyle name="20 % - Accent6 14" xfId="383" xr:uid="{00000000-0005-0000-0000-000091000000}"/>
    <cellStyle name="20 % - Accent6 15" xfId="397" xr:uid="{00000000-0005-0000-0000-000092000000}"/>
    <cellStyle name="20 % - Accent6 16" xfId="414" xr:uid="{00000000-0005-0000-0000-000093000000}"/>
    <cellStyle name="20 % - Accent6 17" xfId="425" xr:uid="{00000000-0005-0000-0000-000094000000}"/>
    <cellStyle name="20 % - Accent6 18" xfId="448" xr:uid="{00000000-0005-0000-0000-000095000000}"/>
    <cellStyle name="20 % - Accent6 19" xfId="455" xr:uid="{00000000-0005-0000-0000-000096000000}"/>
    <cellStyle name="20 % - Accent6 2" xfId="55" xr:uid="{00000000-0005-0000-0000-000097000000}"/>
    <cellStyle name="20 % - Accent6 2 2" xfId="123" xr:uid="{00000000-0005-0000-0000-000098000000}"/>
    <cellStyle name="20 % - Accent6 2 3" xfId="177" xr:uid="{00000000-0005-0000-0000-000099000000}"/>
    <cellStyle name="20 % - Accent6 2 4" xfId="229" xr:uid="{00000000-0005-0000-0000-00009A000000}"/>
    <cellStyle name="20 % - Accent6 3" xfId="69" xr:uid="{00000000-0005-0000-0000-00009B000000}"/>
    <cellStyle name="20 % - Accent6 3 2" xfId="137" xr:uid="{00000000-0005-0000-0000-00009C000000}"/>
    <cellStyle name="20 % - Accent6 3 3" xfId="191" xr:uid="{00000000-0005-0000-0000-00009D000000}"/>
    <cellStyle name="20 % - Accent6 3 4" xfId="243" xr:uid="{00000000-0005-0000-0000-00009E000000}"/>
    <cellStyle name="20 % - Accent6 4" xfId="83" xr:uid="{00000000-0005-0000-0000-00009F000000}"/>
    <cellStyle name="20 % - Accent6 4 2" xfId="151" xr:uid="{00000000-0005-0000-0000-0000A0000000}"/>
    <cellStyle name="20 % - Accent6 4 3" xfId="205" xr:uid="{00000000-0005-0000-0000-0000A1000000}"/>
    <cellStyle name="20 % - Accent6 4 4" xfId="257" xr:uid="{00000000-0005-0000-0000-0000A2000000}"/>
    <cellStyle name="20 % - Accent6 5" xfId="105" xr:uid="{00000000-0005-0000-0000-0000A3000000}"/>
    <cellStyle name="20 % - Accent6 6" xfId="160" xr:uid="{00000000-0005-0000-0000-0000A4000000}"/>
    <cellStyle name="20 % - Accent6 7" xfId="212" xr:uid="{00000000-0005-0000-0000-0000A5000000}"/>
    <cellStyle name="20 % - Accent6 8" xfId="300" xr:uid="{00000000-0005-0000-0000-0000A6000000}"/>
    <cellStyle name="20 % - Accent6 9" xfId="316" xr:uid="{00000000-0005-0000-0000-0000A7000000}"/>
    <cellStyle name="40 % - Accent1" xfId="19" builtinId="31" customBuiltin="1"/>
    <cellStyle name="40 % - Accent1 10" xfId="319" xr:uid="{00000000-0005-0000-0000-0000A9000000}"/>
    <cellStyle name="40 % - Accent1 11" xfId="335" xr:uid="{00000000-0005-0000-0000-0000AA000000}"/>
    <cellStyle name="40 % - Accent1 12" xfId="333" xr:uid="{00000000-0005-0000-0000-0000AB000000}"/>
    <cellStyle name="40 % - Accent1 13" xfId="340" xr:uid="{00000000-0005-0000-0000-0000AC000000}"/>
    <cellStyle name="40 % - Accent1 14" xfId="364" xr:uid="{00000000-0005-0000-0000-0000AD000000}"/>
    <cellStyle name="40 % - Accent1 15" xfId="388" xr:uid="{00000000-0005-0000-0000-0000AE000000}"/>
    <cellStyle name="40 % - Accent1 16" xfId="403" xr:uid="{00000000-0005-0000-0000-0000AF000000}"/>
    <cellStyle name="40 % - Accent1 17" xfId="416" xr:uid="{00000000-0005-0000-0000-0000B0000000}"/>
    <cellStyle name="40 % - Accent1 18" xfId="434" xr:uid="{00000000-0005-0000-0000-0000B1000000}"/>
    <cellStyle name="40 % - Accent1 19" xfId="436" xr:uid="{00000000-0005-0000-0000-0000B2000000}"/>
    <cellStyle name="40 % - Accent1 2" xfId="46" xr:uid="{00000000-0005-0000-0000-0000B3000000}"/>
    <cellStyle name="40 % - Accent1 2 2" xfId="114" xr:uid="{00000000-0005-0000-0000-0000B4000000}"/>
    <cellStyle name="40 % - Accent1 2 3" xfId="168" xr:uid="{00000000-0005-0000-0000-0000B5000000}"/>
    <cellStyle name="40 % - Accent1 2 4" xfId="220" xr:uid="{00000000-0005-0000-0000-0000B6000000}"/>
    <cellStyle name="40 % - Accent1 3" xfId="60" xr:uid="{00000000-0005-0000-0000-0000B7000000}"/>
    <cellStyle name="40 % - Accent1 3 2" xfId="128" xr:uid="{00000000-0005-0000-0000-0000B8000000}"/>
    <cellStyle name="40 % - Accent1 3 3" xfId="182" xr:uid="{00000000-0005-0000-0000-0000B9000000}"/>
    <cellStyle name="40 % - Accent1 3 4" xfId="234" xr:uid="{00000000-0005-0000-0000-0000BA000000}"/>
    <cellStyle name="40 % - Accent1 4" xfId="74" xr:uid="{00000000-0005-0000-0000-0000BB000000}"/>
    <cellStyle name="40 % - Accent1 4 2" xfId="142" xr:uid="{00000000-0005-0000-0000-0000BC000000}"/>
    <cellStyle name="40 % - Accent1 4 3" xfId="196" xr:uid="{00000000-0005-0000-0000-0000BD000000}"/>
    <cellStyle name="40 % - Accent1 4 4" xfId="248" xr:uid="{00000000-0005-0000-0000-0000BE000000}"/>
    <cellStyle name="40 % - Accent1 5" xfId="90" xr:uid="{00000000-0005-0000-0000-0000BF000000}"/>
    <cellStyle name="40 % - Accent1 6" xfId="92" xr:uid="{00000000-0005-0000-0000-0000C0000000}"/>
    <cellStyle name="40 % - Accent1 7" xfId="107" xr:uid="{00000000-0005-0000-0000-0000C1000000}"/>
    <cellStyle name="40 % - Accent1 8" xfId="281" xr:uid="{00000000-0005-0000-0000-0000C2000000}"/>
    <cellStyle name="40 % - Accent1 9" xfId="306" xr:uid="{00000000-0005-0000-0000-0000C3000000}"/>
    <cellStyle name="40 % - Accent2" xfId="23" builtinId="35" customBuiltin="1"/>
    <cellStyle name="40 % - Accent2 10" xfId="321" xr:uid="{00000000-0005-0000-0000-0000C5000000}"/>
    <cellStyle name="40 % - Accent2 11" xfId="339" xr:uid="{00000000-0005-0000-0000-0000C6000000}"/>
    <cellStyle name="40 % - Accent2 12" xfId="344" xr:uid="{00000000-0005-0000-0000-0000C7000000}"/>
    <cellStyle name="40 % - Accent2 13" xfId="366" xr:uid="{00000000-0005-0000-0000-0000C8000000}"/>
    <cellStyle name="40 % - Accent2 14" xfId="372" xr:uid="{00000000-0005-0000-0000-0000C9000000}"/>
    <cellStyle name="40 % - Accent2 15" xfId="390" xr:uid="{00000000-0005-0000-0000-0000CA000000}"/>
    <cellStyle name="40 % - Accent2 16" xfId="406" xr:uid="{00000000-0005-0000-0000-0000CB000000}"/>
    <cellStyle name="40 % - Accent2 17" xfId="418" xr:uid="{00000000-0005-0000-0000-0000CC000000}"/>
    <cellStyle name="40 % - Accent2 18" xfId="438" xr:uid="{00000000-0005-0000-0000-0000CD000000}"/>
    <cellStyle name="40 % - Accent2 19" xfId="444" xr:uid="{00000000-0005-0000-0000-0000CE000000}"/>
    <cellStyle name="40 % - Accent2 2" xfId="48" xr:uid="{00000000-0005-0000-0000-0000CF000000}"/>
    <cellStyle name="40 % - Accent2 2 2" xfId="116" xr:uid="{00000000-0005-0000-0000-0000D0000000}"/>
    <cellStyle name="40 % - Accent2 2 3" xfId="170" xr:uid="{00000000-0005-0000-0000-0000D1000000}"/>
    <cellStyle name="40 % - Accent2 2 4" xfId="222" xr:uid="{00000000-0005-0000-0000-0000D2000000}"/>
    <cellStyle name="40 % - Accent2 3" xfId="62" xr:uid="{00000000-0005-0000-0000-0000D3000000}"/>
    <cellStyle name="40 % - Accent2 3 2" xfId="130" xr:uid="{00000000-0005-0000-0000-0000D4000000}"/>
    <cellStyle name="40 % - Accent2 3 3" xfId="184" xr:uid="{00000000-0005-0000-0000-0000D5000000}"/>
    <cellStyle name="40 % - Accent2 3 4" xfId="236" xr:uid="{00000000-0005-0000-0000-0000D6000000}"/>
    <cellStyle name="40 % - Accent2 4" xfId="76" xr:uid="{00000000-0005-0000-0000-0000D7000000}"/>
    <cellStyle name="40 % - Accent2 4 2" xfId="144" xr:uid="{00000000-0005-0000-0000-0000D8000000}"/>
    <cellStyle name="40 % - Accent2 4 3" xfId="198" xr:uid="{00000000-0005-0000-0000-0000D9000000}"/>
    <cellStyle name="40 % - Accent2 4 4" xfId="250" xr:uid="{00000000-0005-0000-0000-0000DA000000}"/>
    <cellStyle name="40 % - Accent2 5" xfId="94" xr:uid="{00000000-0005-0000-0000-0000DB000000}"/>
    <cellStyle name="40 % - Accent2 6" xfId="101" xr:uid="{00000000-0005-0000-0000-0000DC000000}"/>
    <cellStyle name="40 % - Accent2 7" xfId="156" xr:uid="{00000000-0005-0000-0000-0000DD000000}"/>
    <cellStyle name="40 % - Accent2 8" xfId="285" xr:uid="{00000000-0005-0000-0000-0000DE000000}"/>
    <cellStyle name="40 % - Accent2 9" xfId="308" xr:uid="{00000000-0005-0000-0000-0000DF000000}"/>
    <cellStyle name="40 % - Accent3" xfId="27" builtinId="39" customBuiltin="1"/>
    <cellStyle name="40 % - Accent3 10" xfId="323" xr:uid="{00000000-0005-0000-0000-0000E1000000}"/>
    <cellStyle name="40 % - Accent3 11" xfId="343" xr:uid="{00000000-0005-0000-0000-0000E2000000}"/>
    <cellStyle name="40 % - Accent3 12" xfId="356" xr:uid="{00000000-0005-0000-0000-0000E3000000}"/>
    <cellStyle name="40 % - Accent3 13" xfId="369" xr:uid="{00000000-0005-0000-0000-0000E4000000}"/>
    <cellStyle name="40 % - Accent3 14" xfId="378" xr:uid="{00000000-0005-0000-0000-0000E5000000}"/>
    <cellStyle name="40 % - Accent3 15" xfId="392" xr:uid="{00000000-0005-0000-0000-0000E6000000}"/>
    <cellStyle name="40 % - Accent3 16" xfId="408" xr:uid="{00000000-0005-0000-0000-0000E7000000}"/>
    <cellStyle name="40 % - Accent3 17" xfId="420" xr:uid="{00000000-0005-0000-0000-0000E8000000}"/>
    <cellStyle name="40 % - Accent3 18" xfId="441" xr:uid="{00000000-0005-0000-0000-0000E9000000}"/>
    <cellStyle name="40 % - Accent3 19" xfId="450" xr:uid="{00000000-0005-0000-0000-0000EA000000}"/>
    <cellStyle name="40 % - Accent3 2" xfId="50" xr:uid="{00000000-0005-0000-0000-0000EB000000}"/>
    <cellStyle name="40 % - Accent3 2 2" xfId="118" xr:uid="{00000000-0005-0000-0000-0000EC000000}"/>
    <cellStyle name="40 % - Accent3 2 3" xfId="172" xr:uid="{00000000-0005-0000-0000-0000ED000000}"/>
    <cellStyle name="40 % - Accent3 2 4" xfId="224" xr:uid="{00000000-0005-0000-0000-0000EE000000}"/>
    <cellStyle name="40 % - Accent3 3" xfId="64" xr:uid="{00000000-0005-0000-0000-0000EF000000}"/>
    <cellStyle name="40 % - Accent3 3 2" xfId="132" xr:uid="{00000000-0005-0000-0000-0000F0000000}"/>
    <cellStyle name="40 % - Accent3 3 3" xfId="186" xr:uid="{00000000-0005-0000-0000-0000F1000000}"/>
    <cellStyle name="40 % - Accent3 3 4" xfId="238" xr:uid="{00000000-0005-0000-0000-0000F2000000}"/>
    <cellStyle name="40 % - Accent3 4" xfId="78" xr:uid="{00000000-0005-0000-0000-0000F3000000}"/>
    <cellStyle name="40 % - Accent3 4 2" xfId="146" xr:uid="{00000000-0005-0000-0000-0000F4000000}"/>
    <cellStyle name="40 % - Accent3 4 3" xfId="200" xr:uid="{00000000-0005-0000-0000-0000F5000000}"/>
    <cellStyle name="40 % - Accent3 4 4" xfId="252" xr:uid="{00000000-0005-0000-0000-0000F6000000}"/>
    <cellStyle name="40 % - Accent3 5" xfId="98" xr:uid="{00000000-0005-0000-0000-0000F7000000}"/>
    <cellStyle name="40 % - Accent3 6" xfId="153" xr:uid="{00000000-0005-0000-0000-0000F8000000}"/>
    <cellStyle name="40 % - Accent3 7" xfId="207" xr:uid="{00000000-0005-0000-0000-0000F9000000}"/>
    <cellStyle name="40 % - Accent3 8" xfId="289" xr:uid="{00000000-0005-0000-0000-0000FA000000}"/>
    <cellStyle name="40 % - Accent3 9" xfId="310" xr:uid="{00000000-0005-0000-0000-0000FB000000}"/>
    <cellStyle name="40 % - Accent4" xfId="31" builtinId="43" customBuiltin="1"/>
    <cellStyle name="40 % - Accent4 10" xfId="325" xr:uid="{00000000-0005-0000-0000-0000FD000000}"/>
    <cellStyle name="40 % - Accent4 11" xfId="346" xr:uid="{00000000-0005-0000-0000-0000FE000000}"/>
    <cellStyle name="40 % - Accent4 12" xfId="359" xr:uid="{00000000-0005-0000-0000-0000FF000000}"/>
    <cellStyle name="40 % - Accent4 13" xfId="371" xr:uid="{00000000-0005-0000-0000-000000010000}"/>
    <cellStyle name="40 % - Accent4 14" xfId="380" xr:uid="{00000000-0005-0000-0000-000001010000}"/>
    <cellStyle name="40 % - Accent4 15" xfId="394" xr:uid="{00000000-0005-0000-0000-000002010000}"/>
    <cellStyle name="40 % - Accent4 16" xfId="410" xr:uid="{00000000-0005-0000-0000-000003010000}"/>
    <cellStyle name="40 % - Accent4 17" xfId="422" xr:uid="{00000000-0005-0000-0000-000004010000}"/>
    <cellStyle name="40 % - Accent4 18" xfId="443" xr:uid="{00000000-0005-0000-0000-000005010000}"/>
    <cellStyle name="40 % - Accent4 19" xfId="452" xr:uid="{00000000-0005-0000-0000-000006010000}"/>
    <cellStyle name="40 % - Accent4 2" xfId="52" xr:uid="{00000000-0005-0000-0000-000007010000}"/>
    <cellStyle name="40 % - Accent4 2 2" xfId="120" xr:uid="{00000000-0005-0000-0000-000008010000}"/>
    <cellStyle name="40 % - Accent4 2 3" xfId="174" xr:uid="{00000000-0005-0000-0000-000009010000}"/>
    <cellStyle name="40 % - Accent4 2 4" xfId="226" xr:uid="{00000000-0005-0000-0000-00000A010000}"/>
    <cellStyle name="40 % - Accent4 3" xfId="66" xr:uid="{00000000-0005-0000-0000-00000B010000}"/>
    <cellStyle name="40 % - Accent4 3 2" xfId="134" xr:uid="{00000000-0005-0000-0000-00000C010000}"/>
    <cellStyle name="40 % - Accent4 3 3" xfId="188" xr:uid="{00000000-0005-0000-0000-00000D010000}"/>
    <cellStyle name="40 % - Accent4 3 4" xfId="240" xr:uid="{00000000-0005-0000-0000-00000E010000}"/>
    <cellStyle name="40 % - Accent4 4" xfId="80" xr:uid="{00000000-0005-0000-0000-00000F010000}"/>
    <cellStyle name="40 % - Accent4 4 2" xfId="148" xr:uid="{00000000-0005-0000-0000-000010010000}"/>
    <cellStyle name="40 % - Accent4 4 3" xfId="202" xr:uid="{00000000-0005-0000-0000-000011010000}"/>
    <cellStyle name="40 % - Accent4 4 4" xfId="254" xr:uid="{00000000-0005-0000-0000-000012010000}"/>
    <cellStyle name="40 % - Accent4 5" xfId="100" xr:uid="{00000000-0005-0000-0000-000013010000}"/>
    <cellStyle name="40 % - Accent4 6" xfId="155" xr:uid="{00000000-0005-0000-0000-000014010000}"/>
    <cellStyle name="40 % - Accent4 7" xfId="209" xr:uid="{00000000-0005-0000-0000-000015010000}"/>
    <cellStyle name="40 % - Accent4 8" xfId="293" xr:uid="{00000000-0005-0000-0000-000016010000}"/>
    <cellStyle name="40 % - Accent4 9" xfId="312" xr:uid="{00000000-0005-0000-0000-000017010000}"/>
    <cellStyle name="40 % - Accent5" xfId="35" builtinId="47" customBuiltin="1"/>
    <cellStyle name="40 % - Accent5 10" xfId="327" xr:uid="{00000000-0005-0000-0000-000019010000}"/>
    <cellStyle name="40 % - Accent5 11" xfId="349" xr:uid="{00000000-0005-0000-0000-00001A010000}"/>
    <cellStyle name="40 % - Accent5 12" xfId="361" xr:uid="{00000000-0005-0000-0000-00001B010000}"/>
    <cellStyle name="40 % - Accent5 13" xfId="374" xr:uid="{00000000-0005-0000-0000-00001C010000}"/>
    <cellStyle name="40 % - Accent5 14" xfId="382" xr:uid="{00000000-0005-0000-0000-00001D010000}"/>
    <cellStyle name="40 % - Accent5 15" xfId="396" xr:uid="{00000000-0005-0000-0000-00001E010000}"/>
    <cellStyle name="40 % - Accent5 16" xfId="412" xr:uid="{00000000-0005-0000-0000-00001F010000}"/>
    <cellStyle name="40 % - Accent5 17" xfId="424" xr:uid="{00000000-0005-0000-0000-000020010000}"/>
    <cellStyle name="40 % - Accent5 18" xfId="446" xr:uid="{00000000-0005-0000-0000-000021010000}"/>
    <cellStyle name="40 % - Accent5 19" xfId="454" xr:uid="{00000000-0005-0000-0000-000022010000}"/>
    <cellStyle name="40 % - Accent5 2" xfId="54" xr:uid="{00000000-0005-0000-0000-000023010000}"/>
    <cellStyle name="40 % - Accent5 2 2" xfId="122" xr:uid="{00000000-0005-0000-0000-000024010000}"/>
    <cellStyle name="40 % - Accent5 2 3" xfId="176" xr:uid="{00000000-0005-0000-0000-000025010000}"/>
    <cellStyle name="40 % - Accent5 2 4" xfId="228" xr:uid="{00000000-0005-0000-0000-000026010000}"/>
    <cellStyle name="40 % - Accent5 3" xfId="68" xr:uid="{00000000-0005-0000-0000-000027010000}"/>
    <cellStyle name="40 % - Accent5 3 2" xfId="136" xr:uid="{00000000-0005-0000-0000-000028010000}"/>
    <cellStyle name="40 % - Accent5 3 3" xfId="190" xr:uid="{00000000-0005-0000-0000-000029010000}"/>
    <cellStyle name="40 % - Accent5 3 4" xfId="242" xr:uid="{00000000-0005-0000-0000-00002A010000}"/>
    <cellStyle name="40 % - Accent5 4" xfId="82" xr:uid="{00000000-0005-0000-0000-00002B010000}"/>
    <cellStyle name="40 % - Accent5 4 2" xfId="150" xr:uid="{00000000-0005-0000-0000-00002C010000}"/>
    <cellStyle name="40 % - Accent5 4 3" xfId="204" xr:uid="{00000000-0005-0000-0000-00002D010000}"/>
    <cellStyle name="40 % - Accent5 4 4" xfId="256" xr:uid="{00000000-0005-0000-0000-00002E010000}"/>
    <cellStyle name="40 % - Accent5 5" xfId="103" xr:uid="{00000000-0005-0000-0000-00002F010000}"/>
    <cellStyle name="40 % - Accent5 6" xfId="158" xr:uid="{00000000-0005-0000-0000-000030010000}"/>
    <cellStyle name="40 % - Accent5 7" xfId="211" xr:uid="{00000000-0005-0000-0000-000031010000}"/>
    <cellStyle name="40 % - Accent5 8" xfId="297" xr:uid="{00000000-0005-0000-0000-000032010000}"/>
    <cellStyle name="40 % - Accent5 9" xfId="315" xr:uid="{00000000-0005-0000-0000-000033010000}"/>
    <cellStyle name="40 % - Accent6" xfId="39" builtinId="51" customBuiltin="1"/>
    <cellStyle name="40 % - Accent6 10" xfId="329" xr:uid="{00000000-0005-0000-0000-000035010000}"/>
    <cellStyle name="40 % - Accent6 11" xfId="353" xr:uid="{00000000-0005-0000-0000-000036010000}"/>
    <cellStyle name="40 % - Accent6 12" xfId="363" xr:uid="{00000000-0005-0000-0000-000037010000}"/>
    <cellStyle name="40 % - Accent6 13" xfId="377" xr:uid="{00000000-0005-0000-0000-000038010000}"/>
    <cellStyle name="40 % - Accent6 14" xfId="384" xr:uid="{00000000-0005-0000-0000-000039010000}"/>
    <cellStyle name="40 % - Accent6 15" xfId="398" xr:uid="{00000000-0005-0000-0000-00003A010000}"/>
    <cellStyle name="40 % - Accent6 16" xfId="415" xr:uid="{00000000-0005-0000-0000-00003B010000}"/>
    <cellStyle name="40 % - Accent6 17" xfId="426" xr:uid="{00000000-0005-0000-0000-00003C010000}"/>
    <cellStyle name="40 % - Accent6 18" xfId="449" xr:uid="{00000000-0005-0000-0000-00003D010000}"/>
    <cellStyle name="40 % - Accent6 19" xfId="456" xr:uid="{00000000-0005-0000-0000-00003E010000}"/>
    <cellStyle name="40 % - Accent6 2" xfId="56" xr:uid="{00000000-0005-0000-0000-00003F010000}"/>
    <cellStyle name="40 % - Accent6 2 2" xfId="124" xr:uid="{00000000-0005-0000-0000-000040010000}"/>
    <cellStyle name="40 % - Accent6 2 3" xfId="178" xr:uid="{00000000-0005-0000-0000-000041010000}"/>
    <cellStyle name="40 % - Accent6 2 4" xfId="230" xr:uid="{00000000-0005-0000-0000-000042010000}"/>
    <cellStyle name="40 % - Accent6 3" xfId="70" xr:uid="{00000000-0005-0000-0000-000043010000}"/>
    <cellStyle name="40 % - Accent6 3 2" xfId="138" xr:uid="{00000000-0005-0000-0000-000044010000}"/>
    <cellStyle name="40 % - Accent6 3 3" xfId="192" xr:uid="{00000000-0005-0000-0000-000045010000}"/>
    <cellStyle name="40 % - Accent6 3 4" xfId="244" xr:uid="{00000000-0005-0000-0000-000046010000}"/>
    <cellStyle name="40 % - Accent6 4" xfId="84" xr:uid="{00000000-0005-0000-0000-000047010000}"/>
    <cellStyle name="40 % - Accent6 4 2" xfId="152" xr:uid="{00000000-0005-0000-0000-000048010000}"/>
    <cellStyle name="40 % - Accent6 4 3" xfId="206" xr:uid="{00000000-0005-0000-0000-000049010000}"/>
    <cellStyle name="40 % - Accent6 4 4" xfId="258" xr:uid="{00000000-0005-0000-0000-00004A010000}"/>
    <cellStyle name="40 % - Accent6 5" xfId="106" xr:uid="{00000000-0005-0000-0000-00004B010000}"/>
    <cellStyle name="40 % - Accent6 6" xfId="161" xr:uid="{00000000-0005-0000-0000-00004C010000}"/>
    <cellStyle name="40 % - Accent6 7" xfId="213" xr:uid="{00000000-0005-0000-0000-00004D010000}"/>
    <cellStyle name="40 % - Accent6 8" xfId="301" xr:uid="{00000000-0005-0000-0000-00004E010000}"/>
    <cellStyle name="40 % - Accent6 9" xfId="317" xr:uid="{00000000-0005-0000-0000-00004F010000}"/>
    <cellStyle name="60 % - Accent1" xfId="20" builtinId="32" customBuiltin="1"/>
    <cellStyle name="60 % - Accent1 2" xfId="282" xr:uid="{00000000-0005-0000-0000-000051010000}"/>
    <cellStyle name="60 % - Accent2" xfId="24" builtinId="36" customBuiltin="1"/>
    <cellStyle name="60 % - Accent2 2" xfId="286" xr:uid="{00000000-0005-0000-0000-000053010000}"/>
    <cellStyle name="60 % - Accent3" xfId="28" builtinId="40" customBuiltin="1"/>
    <cellStyle name="60 % - Accent3 2" xfId="290" xr:uid="{00000000-0005-0000-0000-000055010000}"/>
    <cellStyle name="60 % - Accent4" xfId="32" builtinId="44" customBuiltin="1"/>
    <cellStyle name="60 % - Accent4 2" xfId="294" xr:uid="{00000000-0005-0000-0000-000057010000}"/>
    <cellStyle name="60 % - Accent5" xfId="36" builtinId="48" customBuiltin="1"/>
    <cellStyle name="60 % - Accent5 2" xfId="298" xr:uid="{00000000-0005-0000-0000-000059010000}"/>
    <cellStyle name="60 % - Accent6" xfId="40" builtinId="52" customBuiltin="1"/>
    <cellStyle name="60 % - Accent6 2" xfId="302" xr:uid="{00000000-0005-0000-0000-00005B010000}"/>
    <cellStyle name="Accent1" xfId="17" builtinId="29" customBuiltin="1"/>
    <cellStyle name="Accent1 2" xfId="279" xr:uid="{00000000-0005-0000-0000-00005D010000}"/>
    <cellStyle name="Accent2" xfId="21" builtinId="33" customBuiltin="1"/>
    <cellStyle name="Accent2 2" xfId="283" xr:uid="{00000000-0005-0000-0000-00005F010000}"/>
    <cellStyle name="Accent3" xfId="25" builtinId="37" customBuiltin="1"/>
    <cellStyle name="Accent3 2" xfId="287" xr:uid="{00000000-0005-0000-0000-000061010000}"/>
    <cellStyle name="Accent4" xfId="29" builtinId="41" customBuiltin="1"/>
    <cellStyle name="Accent4 2" xfId="291" xr:uid="{00000000-0005-0000-0000-000063010000}"/>
    <cellStyle name="Accent5" xfId="33" builtinId="45" customBuiltin="1"/>
    <cellStyle name="Accent5 2" xfId="295" xr:uid="{00000000-0005-0000-0000-000065010000}"/>
    <cellStyle name="Accent6" xfId="37" builtinId="49" customBuiltin="1"/>
    <cellStyle name="Accent6 2" xfId="299" xr:uid="{00000000-0005-0000-0000-000067010000}"/>
    <cellStyle name="Avertissement" xfId="14" builtinId="11" customBuiltin="1"/>
    <cellStyle name="Avertissement 2" xfId="276" xr:uid="{00000000-0005-0000-0000-000069010000}"/>
    <cellStyle name="Calcul" xfId="11" builtinId="22" customBuiltin="1"/>
    <cellStyle name="Calcul 2" xfId="273" xr:uid="{00000000-0005-0000-0000-00006B010000}"/>
    <cellStyle name="Cellule liée" xfId="12" builtinId="24" customBuiltin="1"/>
    <cellStyle name="Cellule liée 2" xfId="274" xr:uid="{00000000-0005-0000-0000-00006D010000}"/>
    <cellStyle name="Commentaire 10" xfId="313" xr:uid="{00000000-0005-0000-0000-00006F010000}"/>
    <cellStyle name="Commentaire 11" xfId="331" xr:uid="{00000000-0005-0000-0000-000070010000}"/>
    <cellStyle name="Commentaire 12" xfId="351" xr:uid="{00000000-0005-0000-0000-000071010000}"/>
    <cellStyle name="Commentaire 13" xfId="341" xr:uid="{00000000-0005-0000-0000-000072010000}"/>
    <cellStyle name="Commentaire 14" xfId="350" xr:uid="{00000000-0005-0000-0000-000073010000}"/>
    <cellStyle name="Commentaire 15" xfId="386" xr:uid="{00000000-0005-0000-0000-000074010000}"/>
    <cellStyle name="Commentaire 16" xfId="401" xr:uid="{00000000-0005-0000-0000-000075010000}"/>
    <cellStyle name="Commentaire 17" xfId="413" xr:uid="{00000000-0005-0000-0000-000076010000}"/>
    <cellStyle name="Commentaire 18" xfId="432" xr:uid="{00000000-0005-0000-0000-000077010000}"/>
    <cellStyle name="Commentaire 19" xfId="431" xr:uid="{00000000-0005-0000-0000-000078010000}"/>
    <cellStyle name="Commentaire 2" xfId="42" xr:uid="{00000000-0005-0000-0000-000079010000}"/>
    <cellStyle name="Commentaire 2 2" xfId="110" xr:uid="{00000000-0005-0000-0000-00007A010000}"/>
    <cellStyle name="Commentaire 2 3" xfId="164" xr:uid="{00000000-0005-0000-0000-00007B010000}"/>
    <cellStyle name="Commentaire 2 4" xfId="216" xr:uid="{00000000-0005-0000-0000-00007C010000}"/>
    <cellStyle name="Commentaire 3" xfId="44" xr:uid="{00000000-0005-0000-0000-00007D010000}"/>
    <cellStyle name="Commentaire 3 2" xfId="112" xr:uid="{00000000-0005-0000-0000-00007E010000}"/>
    <cellStyle name="Commentaire 3 3" xfId="166" xr:uid="{00000000-0005-0000-0000-00007F010000}"/>
    <cellStyle name="Commentaire 3 4" xfId="218" xr:uid="{00000000-0005-0000-0000-000080010000}"/>
    <cellStyle name="Commentaire 4" xfId="58" xr:uid="{00000000-0005-0000-0000-000081010000}"/>
    <cellStyle name="Commentaire 4 2" xfId="126" xr:uid="{00000000-0005-0000-0000-000082010000}"/>
    <cellStyle name="Commentaire 4 3" xfId="180" xr:uid="{00000000-0005-0000-0000-000083010000}"/>
    <cellStyle name="Commentaire 4 4" xfId="232" xr:uid="{00000000-0005-0000-0000-000084010000}"/>
    <cellStyle name="Commentaire 5" xfId="72" xr:uid="{00000000-0005-0000-0000-000085010000}"/>
    <cellStyle name="Commentaire 5 2" xfId="140" xr:uid="{00000000-0005-0000-0000-000086010000}"/>
    <cellStyle name="Commentaire 5 3" xfId="194" xr:uid="{00000000-0005-0000-0000-000087010000}"/>
    <cellStyle name="Commentaire 5 4" xfId="246" xr:uid="{00000000-0005-0000-0000-000088010000}"/>
    <cellStyle name="Commentaire 6" xfId="87" xr:uid="{00000000-0005-0000-0000-000089010000}"/>
    <cellStyle name="Commentaire 7" xfId="86" xr:uid="{00000000-0005-0000-0000-00008A010000}"/>
    <cellStyle name="Commentaire 8" xfId="85" xr:uid="{00000000-0005-0000-0000-00008B010000}"/>
    <cellStyle name="Commentaire 9" xfId="304" xr:uid="{00000000-0005-0000-0000-00008C010000}"/>
    <cellStyle name="Entrée" xfId="9" builtinId="20" customBuiltin="1"/>
    <cellStyle name="Entrée 2" xfId="271" xr:uid="{00000000-0005-0000-0000-00008E010000}"/>
    <cellStyle name="Insatisfaisant" xfId="7" builtinId="27" customBuiltin="1"/>
    <cellStyle name="Insatisfaisant 2" xfId="269" xr:uid="{00000000-0005-0000-0000-000090010000}"/>
    <cellStyle name="Milliers" xfId="259" builtinId="3"/>
    <cellStyle name="Monétaire" xfId="260" builtinId="4"/>
    <cellStyle name="Neutre" xfId="8" builtinId="28" customBuiltin="1"/>
    <cellStyle name="Neutre 2" xfId="270" xr:uid="{00000000-0005-0000-0000-000094010000}"/>
    <cellStyle name="Normal" xfId="0" builtinId="0"/>
    <cellStyle name="Normal 10" xfId="332" xr:uid="{00000000-0005-0000-0000-000096010000}"/>
    <cellStyle name="Normal 11" xfId="427" xr:uid="{00000000-0005-0000-0000-000097010000}"/>
    <cellStyle name="Normal 12" xfId="336" xr:uid="{00000000-0005-0000-0000-000098010000}"/>
    <cellStyle name="Normal 13" xfId="428" xr:uid="{00000000-0005-0000-0000-000099010000}"/>
    <cellStyle name="Normal 14" xfId="429" xr:uid="{00000000-0005-0000-0000-00009A010000}"/>
    <cellStyle name="Normal 15" xfId="430" xr:uid="{00000000-0005-0000-0000-00009B010000}"/>
    <cellStyle name="Normal 2" xfId="41" xr:uid="{00000000-0005-0000-0000-00009C010000}"/>
    <cellStyle name="Normal 2 2" xfId="108" xr:uid="{00000000-0005-0000-0000-00009D010000}"/>
    <cellStyle name="Normal 2 2 2" xfId="109" xr:uid="{00000000-0005-0000-0000-00009E010000}"/>
    <cellStyle name="Normal 2 2 3" xfId="163" xr:uid="{00000000-0005-0000-0000-00009F010000}"/>
    <cellStyle name="Normal 2 2 4" xfId="215" xr:uid="{00000000-0005-0000-0000-0000A0010000}"/>
    <cellStyle name="Normal 2 3" xfId="162" xr:uid="{00000000-0005-0000-0000-0000A1010000}"/>
    <cellStyle name="Normal 2 4" xfId="214" xr:uid="{00000000-0005-0000-0000-0000A2010000}"/>
    <cellStyle name="Normal 2 5" xfId="303" xr:uid="{00000000-0005-0000-0000-0000A3010000}"/>
    <cellStyle name="Normal 3" xfId="43" xr:uid="{00000000-0005-0000-0000-0000A4010000}"/>
    <cellStyle name="Normal 3 2" xfId="111" xr:uid="{00000000-0005-0000-0000-0000A5010000}"/>
    <cellStyle name="Normal 3 3" xfId="165" xr:uid="{00000000-0005-0000-0000-0000A6010000}"/>
    <cellStyle name="Normal 3 4" xfId="217" xr:uid="{00000000-0005-0000-0000-0000A7010000}"/>
    <cellStyle name="Normal 37" xfId="261" xr:uid="{00000000-0005-0000-0000-0000A8010000}"/>
    <cellStyle name="Normal 4" xfId="57" xr:uid="{00000000-0005-0000-0000-0000A9010000}"/>
    <cellStyle name="Normal 4 2" xfId="125" xr:uid="{00000000-0005-0000-0000-0000AA010000}"/>
    <cellStyle name="Normal 4 3" xfId="179" xr:uid="{00000000-0005-0000-0000-0000AB010000}"/>
    <cellStyle name="Normal 4 4" xfId="231" xr:uid="{00000000-0005-0000-0000-0000AC010000}"/>
    <cellStyle name="Normal 41 2" xfId="262" xr:uid="{00000000-0005-0000-0000-0000AD010000}"/>
    <cellStyle name="Normal 5" xfId="71" xr:uid="{00000000-0005-0000-0000-0000AE010000}"/>
    <cellStyle name="Normal 5 2" xfId="139" xr:uid="{00000000-0005-0000-0000-0000AF010000}"/>
    <cellStyle name="Normal 5 3" xfId="193" xr:uid="{00000000-0005-0000-0000-0000B0010000}"/>
    <cellStyle name="Normal 5 4" xfId="245" xr:uid="{00000000-0005-0000-0000-0000B1010000}"/>
    <cellStyle name="Normal 6" xfId="385" xr:uid="{00000000-0005-0000-0000-0000B2010000}"/>
    <cellStyle name="Normal 7" xfId="399" xr:uid="{00000000-0005-0000-0000-0000B3010000}"/>
    <cellStyle name="Normal 8" xfId="400" xr:uid="{00000000-0005-0000-0000-0000B4010000}"/>
    <cellStyle name="Normal 9" xfId="330" xr:uid="{00000000-0005-0000-0000-0000B5010000}"/>
    <cellStyle name="Note" xfId="263" builtinId="10" customBuiltin="1"/>
    <cellStyle name="Satisfaisant" xfId="6" builtinId="26" customBuiltin="1"/>
    <cellStyle name="Satisfaisant 2" xfId="268" xr:uid="{00000000-0005-0000-0000-0000B7010000}"/>
    <cellStyle name="Sortie" xfId="10" builtinId="21" customBuiltin="1"/>
    <cellStyle name="Sortie 2" xfId="272" xr:uid="{00000000-0005-0000-0000-0000B9010000}"/>
    <cellStyle name="Texte explicatif" xfId="15" builtinId="53" customBuiltin="1"/>
    <cellStyle name="Texte explicatif 2" xfId="277" xr:uid="{00000000-0005-0000-0000-0000BB010000}"/>
    <cellStyle name="Titre" xfId="1" builtinId="15" customBuiltin="1"/>
    <cellStyle name="Titre 1" xfId="2" builtinId="16" customBuiltin="1"/>
    <cellStyle name="Titre 1 2" xfId="264" xr:uid="{00000000-0005-0000-0000-0000BE010000}"/>
    <cellStyle name="Titre 2" xfId="3" builtinId="17" customBuiltin="1"/>
    <cellStyle name="Titre 2 2" xfId="265" xr:uid="{00000000-0005-0000-0000-0000C0010000}"/>
    <cellStyle name="Titre 3" xfId="4" builtinId="18" customBuiltin="1"/>
    <cellStyle name="Titre 3 2" xfId="266" xr:uid="{00000000-0005-0000-0000-0000C2010000}"/>
    <cellStyle name="Titre 4" xfId="5" builtinId="19" customBuiltin="1"/>
    <cellStyle name="Titre 4 2" xfId="267" xr:uid="{00000000-0005-0000-0000-0000C4010000}"/>
    <cellStyle name="Total" xfId="16" builtinId="25" customBuiltin="1"/>
    <cellStyle name="Total 2" xfId="278" xr:uid="{00000000-0005-0000-0000-0000C6010000}"/>
    <cellStyle name="Vérification" xfId="13" builtinId="23" customBuiltin="1"/>
    <cellStyle name="Vérification 2" xfId="275" xr:uid="{00000000-0005-0000-0000-0000C8010000}"/>
  </cellStyles>
  <dxfs count="4">
    <dxf>
      <fill>
        <patternFill patternType="none">
          <fgColor indexed="64"/>
          <bgColor indexed="65"/>
        </patternFill>
      </fill>
    </dxf>
    <dxf>
      <font>
        <sz val="8"/>
      </font>
    </dxf>
    <dxf>
      <numFmt numFmtId="165" formatCode="#,##0.000_ ;\-#,##0.000\ "/>
    </dxf>
    <dxf>
      <numFmt numFmtId="165" formatCode="#,##0.000_ ;\-#,##0.000\ "/>
    </dxf>
  </dxfs>
  <tableStyles count="0" defaultTableStyle="TableStyleMedium9" defaultPivotStyle="PivotStyleLight16"/>
  <colors>
    <mruColors>
      <color rgb="FF242E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khaled_riahi" refreshedDate="45678.361430671299" createdVersion="3" refreshedVersion="3" minRefreshableVersion="3" recordCount="2781" xr:uid="{00000000-000A-0000-FFFF-FFFF09000000}">
  <cacheSource type="worksheet">
    <worksheetSource ref="A1:H2782" sheet="justif frs au 31-12-24"/>
  </cacheSource>
  <cacheFields count="8">
    <cacheField name="Tiers" numFmtId="0">
      <sharedItems containsBlank="1" count="807">
        <s v="E10001"/>
        <s v="Total E10001"/>
        <s v="E10017"/>
        <s v="Total E10017"/>
        <s v="E10022"/>
        <s v="Total E10022"/>
        <s v="E10031"/>
        <s v="Total E10031"/>
        <s v="E10032"/>
        <s v="Total E10032"/>
        <s v="E10036"/>
        <s v="Total E10036"/>
        <s v="E10045"/>
        <s v="Total E10045"/>
        <s v="E10050"/>
        <s v="Total E10050"/>
        <s v="E10052"/>
        <s v="Total E10052"/>
        <s v="E10062"/>
        <s v="Total E10062"/>
        <s v="E10077"/>
        <s v="Total E10077"/>
        <s v="E10078"/>
        <s v="Total E10078"/>
        <s v="E10081"/>
        <s v="Total E10081"/>
        <s v="E10083"/>
        <s v="Total E10083"/>
        <s v="E10084"/>
        <s v="Total E10084"/>
        <s v="E10085"/>
        <s v="Total E10085"/>
        <s v="E10086"/>
        <s v="Total E10086"/>
        <s v="E10087"/>
        <s v="Total E10087"/>
        <s v="E10088"/>
        <s v="Total E10088"/>
        <s v="E10089"/>
        <s v="Total E10089"/>
        <s v="E10090"/>
        <s v="Total E10090"/>
        <s v="E20013"/>
        <s v="Total E20013"/>
        <s v="E30002"/>
        <s v="Total E30002"/>
        <s v="E60031"/>
        <s v="Total E60031"/>
        <s v="E80018"/>
        <s v="Total E80018"/>
        <s v="E80021"/>
        <s v="Total E80021"/>
        <s v="E80034"/>
        <s v="Total E80034"/>
        <s v="E80036"/>
        <s v="Total E80036"/>
        <s v="E80039"/>
        <s v="Total E80039"/>
        <s v="E80040"/>
        <s v="Total E80040"/>
        <s v="E80042"/>
        <s v="Total E80042"/>
        <s v="E80044"/>
        <s v="Total E80044"/>
        <s v="E80045"/>
        <s v="Total E80045"/>
        <s v="E80046"/>
        <s v="Total E80046"/>
        <s v="E80047"/>
        <s v="Total E80047"/>
        <s v="E80049"/>
        <s v="Total E80049"/>
        <s v="E80050"/>
        <s v="Total E80050"/>
        <s v="E80051"/>
        <s v="Total E80051"/>
        <s v="E80052"/>
        <s v="Total E80052"/>
        <s v="E80053"/>
        <s v="E80054"/>
        <s v="Total E80054"/>
        <s v="E80055"/>
        <s v="Total E80055"/>
        <s v="E80056"/>
        <s v="Total E80056"/>
        <s v="E80057"/>
        <s v="Total E80057"/>
        <s v="E80058"/>
        <s v="Total E80058"/>
        <s v="E80059"/>
        <s v="Total E80059"/>
        <s v="L04375"/>
        <s v="Total L04375"/>
        <s v="L10003"/>
        <s v="Total L10003"/>
        <s v="L10009"/>
        <s v="Total L10009"/>
        <s v="L10015"/>
        <s v="Total L10015"/>
        <s v="L10138"/>
        <s v="Total L10138"/>
        <s v="L10162"/>
        <s v="Total L10162"/>
        <s v="L10180"/>
        <s v="Total L10180"/>
        <s v="L10186"/>
        <s v="Total L10186"/>
        <s v="L10191"/>
        <s v="Total L10191"/>
        <s v="L10198"/>
        <s v="Total L10198"/>
        <s v="L10205"/>
        <s v="Total L10205"/>
        <s v="L10220"/>
        <s v="Total L10220"/>
        <s v="L10231"/>
        <s v="Total L10231"/>
        <s v="L10232"/>
        <s v="Total L10232"/>
        <s v="L10235"/>
        <s v="Total L10235"/>
        <s v="L10236"/>
        <s v="Total L10236"/>
        <s v="L10237"/>
        <s v="Total L10237"/>
        <s v="L10238"/>
        <s v="Total L10238"/>
        <s v="L10242"/>
        <s v="Total L10242"/>
        <s v="L10243"/>
        <s v="Total L10243"/>
        <s v="L20009"/>
        <s v="Total L20009"/>
        <s v="L20016"/>
        <s v="Total L20016"/>
        <s v="L20020"/>
        <s v="Total L20020"/>
        <s v="L20044"/>
        <s v="Total L20044"/>
        <s v="L20047"/>
        <s v="Total L20047"/>
        <s v="L20061"/>
        <s v="Total L20061"/>
        <s v="L20062"/>
        <s v="Total L20062"/>
        <s v="L20067"/>
        <s v="Total L20067"/>
        <s v="L20071"/>
        <s v="Total L20071"/>
        <s v="L20075"/>
        <s v="Total L20075"/>
        <s v="L20084"/>
        <s v="Total L20084"/>
        <s v="L20086"/>
        <s v="Total L20086"/>
        <s v="L30059"/>
        <s v="Total L30059"/>
        <s v="L30129"/>
        <s v="Total L30129"/>
        <s v="L30240"/>
        <s v="Total L30240"/>
        <s v="L30241"/>
        <s v="Total L30241"/>
        <s v="L30256"/>
        <s v="Total L30256"/>
        <s v="L30257"/>
        <s v="Total L30257"/>
        <s v="L30272"/>
        <s v="Total L30272"/>
        <s v="L30273"/>
        <s v="Total L30273"/>
        <s v="L30288"/>
        <s v="Total L30288"/>
        <s v="L30323"/>
        <s v="Total L30323"/>
        <s v="L30334"/>
        <s v="Total L30334"/>
        <s v="L30341"/>
        <s v="Total L30341"/>
        <s v="L30360"/>
        <s v="Total L30360"/>
        <s v="L30368"/>
        <s v="Total L30368"/>
        <s v="L30369"/>
        <s v="Total L30369"/>
        <s v="L30372"/>
        <s v="Total L30372"/>
        <s v="L30438"/>
        <s v="Total L30438"/>
        <s v="L30452"/>
        <s v="Total L30452"/>
        <s v="L30459"/>
        <s v="Total L30459"/>
        <s v="L30468"/>
        <s v="Total L30468"/>
        <s v="L30476"/>
        <s v="Total L30476"/>
        <s v="L30477"/>
        <s v="Total L30477"/>
        <s v="L30478"/>
        <s v="Total L30478"/>
        <s v="L30482"/>
        <s v="Total L30482"/>
        <s v="L30483"/>
        <s v="Total L30483"/>
        <s v="L30485"/>
        <s v="Total L30485"/>
        <s v="L30495"/>
        <s v="Total L30495"/>
        <s v="L30496"/>
        <s v="Total L30496"/>
        <s v="L30497"/>
        <s v="Total L30497"/>
        <s v="L50006"/>
        <s v="Total L50006"/>
        <s v="L50013"/>
        <s v="Total L50013"/>
        <s v="L50017"/>
        <s v="Total L50017"/>
        <s v="L50018"/>
        <s v="Total L50018"/>
        <s v="L50019"/>
        <s v="Total L50019"/>
        <s v="L50031"/>
        <s v="Total L50031"/>
        <s v="L50045"/>
        <s v="Total L50045"/>
        <s v="L50070"/>
        <s v="Total L50070"/>
        <s v="L50096"/>
        <s v="Total L50096"/>
        <s v="L50102"/>
        <s v="Total L50102"/>
        <s v="L50107"/>
        <s v="Total L50107"/>
        <s v="L50128"/>
        <s v="Total L50128"/>
        <s v="L50136"/>
        <s v="Total L50136"/>
        <s v="L50152"/>
        <s v="Total L50152"/>
        <s v="L50155"/>
        <s v="Total L50155"/>
        <s v="L50216"/>
        <s v="Total L50216"/>
        <s v="L50240"/>
        <s v="Total L50240"/>
        <s v="L50269"/>
        <s v="Total L50269"/>
        <s v="L50280"/>
        <s v="Total L50280"/>
        <s v="L50284"/>
        <s v="Total L50284"/>
        <s v="L50297"/>
        <s v="Total L50297"/>
        <s v="L50335"/>
        <s v="Total L50335"/>
        <s v="L50364"/>
        <s v="Total L50364"/>
        <s v="L50366"/>
        <s v="Total L50366"/>
        <s v="L50368"/>
        <s v="Total L50368"/>
        <s v="L50387"/>
        <s v="Total L50387"/>
        <s v="L50401"/>
        <s v="Total L50401"/>
        <s v="L50407"/>
        <s v="Total L50407"/>
        <s v="L50408"/>
        <s v="Total L50408"/>
        <s v="L50410"/>
        <s v="Total L50410"/>
        <s v="L50432"/>
        <s v="Total L50432"/>
        <s v="L50450"/>
        <s v="Total L50450"/>
        <s v="L50451"/>
        <s v="Total L50451"/>
        <s v="L50522"/>
        <s v="Total L50522"/>
        <s v="L50541"/>
        <s v="Total L50541"/>
        <s v="L50581"/>
        <s v="Total L50581"/>
        <s v="L50588"/>
        <s v="Total L50588"/>
        <s v="L50572"/>
        <s v="Total L50572"/>
        <s v="L50607"/>
        <s v="Total L50607"/>
        <s v="L50612"/>
        <s v="Total L50612"/>
        <s v="L50676"/>
        <s v="Total L50676"/>
        <s v="L50694"/>
        <s v="Total L50694"/>
        <s v="L50706"/>
        <s v="Total L50706"/>
        <s v="L50708"/>
        <s v="Total L50708"/>
        <s v="L50710"/>
        <s v="Total L50710"/>
        <s v="L50721"/>
        <s v="Total L50721"/>
        <s v="L50737"/>
        <s v="Total L50737"/>
        <s v="L50746"/>
        <s v="Total L50746"/>
        <s v="L50748"/>
        <s v="Total L50748"/>
        <s v="L50751"/>
        <s v="Total L50751"/>
        <s v="L50755"/>
        <s v="Total L50755"/>
        <s v="L50757"/>
        <s v="Total L50757"/>
        <s v="L50759"/>
        <s v="Total L50759"/>
        <s v="L50775"/>
        <s v="Total L50775"/>
        <s v="L50780"/>
        <s v="Total L50780"/>
        <s v="L50794"/>
        <s v="Total L50794"/>
        <s v="L50800"/>
        <s v="Total L50800"/>
        <s v="L50806"/>
        <s v="Total L50806"/>
        <s v="L50811"/>
        <s v="Total L50811"/>
        <s v="L50813"/>
        <s v="Total L50813"/>
        <s v="L50834"/>
        <s v="Total L50834"/>
        <s v="L50836"/>
        <s v="Total L50836"/>
        <s v="L50837"/>
        <s v="Total L50837"/>
        <s v="L50838"/>
        <s v="Total L50838"/>
        <s v="L50851"/>
        <s v="Total L50851"/>
        <s v="L50852"/>
        <s v="Total L50852"/>
        <s v="L50853"/>
        <s v="Total L50853"/>
        <s v="L50857"/>
        <s v="Total L50857"/>
        <s v="L50860"/>
        <s v="Total L50860"/>
        <s v="L50862"/>
        <s v="Total L50862"/>
        <s v="L50863"/>
        <s v="Total L50863"/>
        <s v="L50866"/>
        <s v="Total L50866"/>
        <s v="L50867"/>
        <s v="Total L50867"/>
        <s v="L50870"/>
        <s v="Total L50870"/>
        <s v="L50871"/>
        <s v="Total L50871"/>
        <s v="L50883"/>
        <s v="Total L50883"/>
        <s v="L50886"/>
        <s v="Total L50886"/>
        <s v="L50887"/>
        <s v="Total L50887"/>
        <s v="L50889"/>
        <s v="Total L50889"/>
        <s v="L50893"/>
        <s v="Total L50893"/>
        <s v="L50896"/>
        <s v="Total L50896"/>
        <s v="L50898"/>
        <s v="Total L50898"/>
        <s v="L50905"/>
        <s v="Total L50905"/>
        <s v="L50912"/>
        <s v="Total L50912"/>
        <s v="L50913"/>
        <s v="Total L50913"/>
        <s v="L50919"/>
        <s v="Total L50919"/>
        <s v="L50927"/>
        <s v="Total L50927"/>
        <s v="L50930"/>
        <s v="Total L50930"/>
        <s v="L50934"/>
        <s v="Total L50934"/>
        <s v="L50935"/>
        <s v="Total L50935"/>
        <s v="L50938"/>
        <s v="Total L50938"/>
        <s v="L50941"/>
        <s v="Total L50941"/>
        <s v="L50943"/>
        <s v="Total L50943"/>
        <s v="L50944"/>
        <s v="Total L50944"/>
        <s v="L50963"/>
        <s v="Total L50963"/>
        <s v="L50968"/>
        <s v="Total L50968"/>
        <s v="L50969"/>
        <s v="Total L50969"/>
        <s v="L50970"/>
        <s v="Total L50970"/>
        <s v="L50987"/>
        <s v="Total L50987"/>
        <s v="L50988"/>
        <s v="Total L50988"/>
        <s v="L50989"/>
        <s v="Total L50989"/>
        <s v="L60006"/>
        <s v="Total L60006"/>
        <s v="L60025"/>
        <s v="Total L60025"/>
        <s v="L60033"/>
        <s v="Total L60033"/>
        <s v="L60035"/>
        <s v="Total L60035"/>
        <s v="L60042"/>
        <s v="Total L60042"/>
        <s v="L60053"/>
        <s v="Total L60053"/>
        <s v="L60069"/>
        <s v="Total L60069"/>
        <s v="L60078"/>
        <s v="Total L60078"/>
        <s v="L60085"/>
        <s v="Total L60085"/>
        <s v="L60116"/>
        <s v="Total L60116"/>
        <s v="L60118"/>
        <s v="Total L60118"/>
        <s v="L60122"/>
        <s v="Total L60122"/>
        <s v="L60126"/>
        <s v="Total L60126"/>
        <s v="L60129"/>
        <s v="Total L60129"/>
        <s v="L60153"/>
        <s v="Total L60153"/>
        <s v="L60160"/>
        <s v="Total L60160"/>
        <s v="L60179"/>
        <s v="Total L60179"/>
        <s v="L60206"/>
        <s v="Total L60206"/>
        <s v="L60226"/>
        <s v="Total L60226"/>
        <s v="L60227"/>
        <s v="Total L60227"/>
        <s v="L60254"/>
        <s v="Total L60254"/>
        <s v="L60258"/>
        <s v="Total L60258"/>
        <s v="L60260"/>
        <s v="Total L60260"/>
        <s v="L60267"/>
        <s v="Total L60267"/>
        <s v="L60268"/>
        <s v="Total L60268"/>
        <s v="L60285"/>
        <s v="Total L60285"/>
        <s v="L60300"/>
        <s v="Total L60300"/>
        <s v="L60325"/>
        <s v="Total L60325"/>
        <s v="L60350"/>
        <s v="Total L60350"/>
        <s v="L60397"/>
        <s v="Total L60397"/>
        <s v="L60414"/>
        <s v="Total L60414"/>
        <s v="L60423"/>
        <s v="Total L60423"/>
        <s v="L60433"/>
        <s v="Total L60433"/>
        <s v="L60447"/>
        <s v="Total L60447"/>
        <s v="L60458"/>
        <s v="Total L60458"/>
        <s v="L60498"/>
        <s v="Total L60498"/>
        <s v="L60502"/>
        <s v="Total L60502"/>
        <s v="L60506"/>
        <s v="Total L60506"/>
        <s v="L60512"/>
        <s v="Total L60512"/>
        <s v="L60516"/>
        <s v="Total L60516"/>
        <s v="L60517"/>
        <s v="Total L60517"/>
        <s v="L60549"/>
        <s v="Total L60549"/>
        <s v="L60552"/>
        <s v="Total L60552"/>
        <s v="L60553"/>
        <s v="Total L60553"/>
        <s v="L60555"/>
        <s v="Total L60555"/>
        <s v="L60556"/>
        <s v="Total L60556"/>
        <s v="L60558"/>
        <s v="Total L60558"/>
        <s v="L60562"/>
        <s v="Total L60562"/>
        <s v="L60566"/>
        <s v="Total L60566"/>
        <s v="L60568"/>
        <s v="Total L60568"/>
        <s v="L60569"/>
        <s v="Total L60569"/>
        <s v="L60586"/>
        <s v="Total L60586"/>
        <s v="L60589"/>
        <s v="Total L60589"/>
        <s v="L60591"/>
        <s v="Total L60591"/>
        <s v="L60595"/>
        <s v="Total L60595"/>
        <s v="L60604"/>
        <s v="Total L60604"/>
        <s v="L60605"/>
        <s v="Total L60605"/>
        <s v="L60606"/>
        <s v="Total L60606"/>
        <s v="L60607"/>
        <s v="Total L60607"/>
        <s v="L60608"/>
        <s v="Total L60608"/>
        <s v="L60609"/>
        <s v="Total L60609"/>
        <s v="L60611"/>
        <s v="Total L60611"/>
        <s v="L60612"/>
        <s v="Total L60612"/>
        <s v="L60613"/>
        <s v="Total L60613"/>
        <s v="L60614"/>
        <s v="Total L60614"/>
        <s v="L80046"/>
        <s v="Total L80046"/>
        <s v="L80047"/>
        <s v="Total L80047"/>
        <s v="L80052"/>
        <s v="Total L80052"/>
        <s v="L80072"/>
        <s v="Total L80072"/>
        <s v="L80081"/>
        <s v="Total L80081"/>
        <s v="L80086"/>
        <s v="Total L80086"/>
        <s v="L80121"/>
        <s v="Total L80121"/>
        <s v="L80132"/>
        <s v="Total L80132"/>
        <s v="L80164"/>
        <s v="Total L80164"/>
        <s v="L80174"/>
        <s v="Total L80174"/>
        <s v="L80157"/>
        <s v="Total L80157"/>
        <s v="L10012"/>
        <s v="Total L10012"/>
        <s v="L10187"/>
        <s v="Total L10187"/>
        <s v="L10194"/>
        <s v="Total L10194"/>
        <s v="L10199"/>
        <s v="Total L10199"/>
        <s v="L10201"/>
        <s v="Total L10201"/>
        <s v="L10208"/>
        <s v="Total L10208"/>
        <s v="L10215"/>
        <s v="Total L10215"/>
        <s v="L10216"/>
        <s v="Total L10216"/>
        <s v="L10217"/>
        <s v="Total L10217"/>
        <s v="L10218"/>
        <s v="Total L10218"/>
        <s v="L10223"/>
        <s v="Total L10223"/>
        <s v="L10224"/>
        <s v="Total L10224"/>
        <s v="L10227"/>
        <s v="Total L10227"/>
        <s v="L10228"/>
        <s v="Total L10228"/>
        <s v="L30094"/>
        <s v="Total L30094"/>
        <s v="L30259"/>
        <s v="Total L30259"/>
        <s v="L30308"/>
        <s v="Total L30308"/>
        <s v="L30359"/>
        <s v="Total L30359"/>
        <s v="L30367"/>
        <s v="Total L30367"/>
        <s v="L30408"/>
        <s v="Total L30408"/>
        <s v="L30451"/>
        <s v="Total L30451"/>
        <s v="L30453"/>
        <s v="Total L30453"/>
        <s v="L30469"/>
        <s v="Total L30469"/>
        <s v="L30470"/>
        <s v="Total L30470"/>
        <s v="L30475"/>
        <s v="Total L30475"/>
        <s v="L30479"/>
        <s v="Total L30479"/>
        <s v="L30486"/>
        <s v="Total L30486"/>
        <s v="L30489"/>
        <s v="Total L30489"/>
        <s v="L30493"/>
        <s v="Total L30493"/>
        <s v="L50068"/>
        <s v="Total L50068"/>
        <s v="L50109"/>
        <s v="Total L50109"/>
        <s v="L50210"/>
        <s v="Total L50210"/>
        <s v="L50308"/>
        <s v="Total L50308"/>
        <s v="L50415"/>
        <s v="Total L50415"/>
        <s v="L50460"/>
        <s v="Total L50460"/>
        <s v="L50468"/>
        <s v="Total L50468"/>
        <s v="L50512"/>
        <s v="Total L50512"/>
        <s v="L50527"/>
        <s v="Total L50527"/>
        <s v="L50600"/>
        <s v="Total L50600"/>
        <s v="L50621"/>
        <s v="Total L50621"/>
        <s v="L50698"/>
        <s v="Total L50698"/>
        <s v="L50700"/>
        <s v="Total L50700"/>
        <s v="L50702"/>
        <s v="Total L50702"/>
        <s v="L50704"/>
        <s v="Total L50704"/>
        <s v="L50749"/>
        <s v="Total L50749"/>
        <s v="L50754"/>
        <s v="Total L50754"/>
        <s v="L50822"/>
        <s v="Total L50822"/>
        <s v="L50830"/>
        <s v="Total L50830"/>
        <s v="L50831"/>
        <s v="Total L50831"/>
        <s v="L50832"/>
        <s v="Total L50832"/>
        <s v="L50861"/>
        <s v="Total L50861"/>
        <s v="L50899"/>
        <s v="Total L50899"/>
        <s v="L50903"/>
        <s v="Total L50903"/>
        <s v="L50925"/>
        <s v="Total L50925"/>
        <s v="L50937"/>
        <s v="Total L50937"/>
        <s v="L50957"/>
        <s v="Total L50957"/>
        <s v="L50972"/>
        <s v="Total L50972"/>
        <s v="L50973"/>
        <s v="Total L50973"/>
        <s v="L50974"/>
        <s v="Total L50974"/>
        <s v="L50984"/>
        <s v="Total L50984"/>
        <s v="L50990"/>
        <s v="Total L50990"/>
        <s v="L50992"/>
        <s v="Total L50992"/>
        <s v="L50993"/>
        <s v="Total L50993"/>
        <s v="L50994"/>
        <s v="Total L50994"/>
        <s v="L50995"/>
        <s v="Total L50995"/>
        <s v="L60071"/>
        <s v="Total L60071"/>
        <s v="L60123"/>
        <s v="Total L60123"/>
        <s v="L60403"/>
        <s v="Total L60403"/>
        <s v="L60430"/>
        <s v="Total L60430"/>
        <s v="L60435"/>
        <s v="Total L60435"/>
        <s v="L60448"/>
        <s v="Total L60448"/>
        <s v="L60464"/>
        <s v="Total L60464"/>
        <s v="L60523"/>
        <s v="Total L60523"/>
        <s v="L60536"/>
        <s v="Total L60536"/>
        <s v="L60538"/>
        <s v="Total L60538"/>
        <s v="L60554"/>
        <s v="Total L60554"/>
        <s v="L60563"/>
        <s v="Total L60563"/>
        <s v="L60571"/>
        <s v="Total L60571"/>
        <s v="L60574"/>
        <s v="Total L60574"/>
        <s v="L60575"/>
        <s v="Total L60575"/>
        <s v="L60581"/>
        <s v="Total L60581"/>
        <s v="L60582"/>
        <s v="Total L60582"/>
        <s v="L60584"/>
        <s v="Total L60584"/>
        <s v="L60585"/>
        <s v="Total L60585"/>
        <s v="L60587"/>
        <s v="Total L60587"/>
        <s v="L60588"/>
        <s v="Total L60588"/>
        <s v="L80113"/>
        <s v="Total L80113"/>
        <s v="L80155"/>
        <s v="Total L80155"/>
        <s v="L80159"/>
        <s v="Total L80159"/>
        <s v="L10124"/>
        <s v="Total L10124"/>
        <s v="L30112"/>
        <s v="Total L30112"/>
        <s v="L30195"/>
        <s v="Total L30195"/>
        <s v="L30242"/>
        <s v="Total L30242"/>
        <s v="L30378"/>
        <s v="Total L30378"/>
        <s v="L30488"/>
        <s v="Total L30488"/>
        <s v="L50066"/>
        <s v="Total L50066"/>
        <s v="L50140"/>
        <s v="Total L50140"/>
        <s v="L50219"/>
        <s v="Total L50219"/>
        <s v="L50406"/>
        <s v="Total L50406"/>
        <s v="L50499"/>
        <s v="Total L50499"/>
        <s v="L50643"/>
        <s v="Total L50643"/>
        <s v="L50707"/>
        <s v="Total L50707"/>
        <s v="L50725"/>
        <s v="Total L50725"/>
        <s v="L50750"/>
        <s v="Total L50750"/>
        <s v="L50876"/>
        <s v="Total L50876"/>
        <s v="L50976"/>
        <s v="Total L50976"/>
        <s v="L60603"/>
        <s v="Total L60603"/>
        <s v="L60135"/>
        <s v="Total L60135"/>
        <s v="L60473"/>
        <s v="Total L60473"/>
        <s v="L60527"/>
        <s v="Total L60527"/>
        <s v="L60590"/>
        <s v="Total L60590"/>
        <s v="L60593"/>
        <s v="Total L60593"/>
        <s v="L60597"/>
        <s v="Total L60597"/>
        <s v="L60598"/>
        <s v="Total L60598"/>
        <s v="L60599"/>
        <s v="Total L60599"/>
        <s v="L60958"/>
        <s v="Total L60958"/>
        <s v="L60959"/>
        <s v="Total L60959"/>
        <s v="L10150"/>
        <s v="Total L10150"/>
        <s v="Total général"/>
        <m u="1"/>
        <s v="Total L50738" u="1"/>
        <s v="L50738" u="1"/>
      </sharedItems>
    </cacheField>
    <cacheField name="NomFRS" numFmtId="0">
      <sharedItems containsBlank="1"/>
    </cacheField>
    <cacheField name="Date" numFmtId="14">
      <sharedItems containsNonDate="0" containsDate="1" containsString="0" containsBlank="1" minDate="2009-05-06T00:00:00" maxDate="2025-01-01T00:00:00"/>
    </cacheField>
    <cacheField name="Piece" numFmtId="0">
      <sharedItems containsBlank="1" containsMixedTypes="1" containsNumber="1" containsInteger="1" minValue="56235617" maxValue="8823889118"/>
    </cacheField>
    <cacheField name="Description" numFmtId="0">
      <sharedItems containsBlank="1" containsMixedTypes="1" containsNumber="1" containsInteger="1" minValue="259" maxValue="10160"/>
    </cacheField>
    <cacheField name="Debit" numFmtId="0">
      <sharedItems containsString="0" containsBlank="1" containsNumber="1" minValue="0" maxValue="15576919.854999995"/>
    </cacheField>
    <cacheField name="Credit" numFmtId="164">
      <sharedItems containsString="0" containsBlank="1" containsNumber="1" minValue="0" maxValue="25132901.665000256"/>
    </cacheField>
    <cacheField name="Solde" numFmtId="164">
      <sharedItems containsSemiMixedTypes="0" containsString="0" containsNumber="1" minValue="-9555981.8100002613" maxValue="1244856.600000000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781">
  <r>
    <x v="0"/>
    <s v="A C C U M A"/>
    <d v="2024-08-28T00:00:00"/>
    <s v="A2403000"/>
    <s v="AP240828008046"/>
    <m/>
    <n v="29149.43"/>
    <n v="-29149.43"/>
  </r>
  <r>
    <x v="0"/>
    <s v="A C C U M A"/>
    <d v="2024-08-28T00:00:00"/>
    <s v="A2403039"/>
    <s v="AP240828008061"/>
    <m/>
    <n v="41395.550000000003"/>
    <n v="-70544.98000000001"/>
  </r>
  <r>
    <x v="0"/>
    <s v="A C C U M A"/>
    <d v="2024-08-29T00:00:00"/>
    <s v="A2403053"/>
    <s v="AP240829008081"/>
    <m/>
    <n v="51713.358999999997"/>
    <n v="-122258.33900000001"/>
  </r>
  <r>
    <x v="0"/>
    <s v="A C C U M A"/>
    <d v="2024-08-29T00:00:00"/>
    <s v="A2403065"/>
    <s v="AP240829008102"/>
    <m/>
    <n v="43399.159"/>
    <n v="-165657.49800000002"/>
  </r>
  <r>
    <x v="0"/>
    <s v="A C C U M A"/>
    <d v="2024-09-18T00:00:00"/>
    <s v="A2403314"/>
    <s v="AP240918008784"/>
    <m/>
    <n v="44888.307000000001"/>
    <n v="-210545.80500000002"/>
  </r>
  <r>
    <x v="0"/>
    <s v="A C C U M A"/>
    <d v="2024-09-18T00:00:00"/>
    <s v="A2403316"/>
    <s v="AP240918008786"/>
    <m/>
    <n v="68718.516000000003"/>
    <n v="-279264.321"/>
  </r>
  <r>
    <x v="0"/>
    <s v="A C C U M A"/>
    <d v="2024-09-30T00:00:00"/>
    <s v="A2403613"/>
    <s v="AP240930009614"/>
    <m/>
    <n v="58581.26"/>
    <n v="-337845.58100000001"/>
  </r>
  <r>
    <x v="0"/>
    <s v="A C C U M A"/>
    <d v="2024-10-17T00:00:00"/>
    <s v="A2403824"/>
    <s v="AP241017010070"/>
    <m/>
    <n v="48401.315999999999"/>
    <n v="-386246.897"/>
  </r>
  <r>
    <x v="0"/>
    <s v="A C C U M A"/>
    <d v="2024-12-25T00:00:00"/>
    <s v="A2404859"/>
    <s v="AP241225012717"/>
    <m/>
    <n v="45413.231"/>
    <n v="-431660.12800000003"/>
  </r>
  <r>
    <x v="0"/>
    <s v="A C C U M A"/>
    <d v="2024-12-25T00:00:00"/>
    <s v="A2404865"/>
    <s v="AP241225012723"/>
    <m/>
    <n v="42789.213000000003"/>
    <n v="-474449.34100000001"/>
  </r>
  <r>
    <x v="1"/>
    <s v="E10001"/>
    <m/>
    <m/>
    <m/>
    <n v="0"/>
    <n v="474449.34100000001"/>
    <n v="-474449.34100000001"/>
  </r>
  <r>
    <x v="2"/>
    <s v="SORFIN  LTD"/>
    <d v="2024-10-21T00:00:00"/>
    <n v="8823889090"/>
    <s v="AP241021010161"/>
    <m/>
    <n v="0"/>
    <n v="0"/>
  </r>
  <r>
    <x v="3"/>
    <s v="E10017"/>
    <m/>
    <m/>
    <m/>
    <n v="0"/>
    <n v="0"/>
    <n v="0"/>
  </r>
  <r>
    <x v="4"/>
    <s v="A.T.I"/>
    <d v="2024-06-30T00:00:00"/>
    <n v="5724570103"/>
    <s v="AP240704006366"/>
    <n v="9006.1880000000001"/>
    <n v="0"/>
    <n v="9006.1880000000001"/>
  </r>
  <r>
    <x v="4"/>
    <s v="A.T.I"/>
    <d v="2024-07-31T00:00:00"/>
    <s v="A2402731"/>
    <s v="AP240731007396"/>
    <m/>
    <n v="9007.1200000000008"/>
    <n v="-0.93200000000069849"/>
  </r>
  <r>
    <x v="5"/>
    <s v="E10022"/>
    <m/>
    <m/>
    <m/>
    <n v="9006.1880000000001"/>
    <n v="9007.1200000000008"/>
    <n v="-0.93200000000069849"/>
  </r>
  <r>
    <x v="6"/>
    <s v="Goonvean Fibre"/>
    <d v="2024-08-28T00:00:00"/>
    <s v="A2403020"/>
    <s v="AP240828008034"/>
    <m/>
    <n v="0"/>
    <n v="0"/>
  </r>
  <r>
    <x v="7"/>
    <s v="E10031"/>
    <m/>
    <m/>
    <m/>
    <n v="0"/>
    <n v="0"/>
    <n v="0"/>
  </r>
  <r>
    <x v="8"/>
    <s v="AKÜMSAN"/>
    <d v="2024-12-18T00:00:00"/>
    <s v="A2404712"/>
    <s v="AP241218012268"/>
    <m/>
    <n v="103022.87"/>
    <n v="-103022.87"/>
  </r>
  <r>
    <x v="9"/>
    <m/>
    <m/>
    <m/>
    <m/>
    <n v="0"/>
    <n v="103022.87"/>
    <n v="-103022.87"/>
  </r>
  <r>
    <x v="10"/>
    <s v="ACCUMALUX"/>
    <d v="2024-11-30T00:00:00"/>
    <s v="A2404381"/>
    <s v="AP241130011696"/>
    <m/>
    <n v="121398.53"/>
    <n v="-121398.53"/>
  </r>
  <r>
    <x v="10"/>
    <s v="ACCUMALUX"/>
    <d v="2024-12-24T00:00:00"/>
    <s v="A2404821"/>
    <s v="AP241224012683"/>
    <m/>
    <n v="108611.726"/>
    <n v="-230010.25599999999"/>
  </r>
  <r>
    <x v="11"/>
    <m/>
    <m/>
    <m/>
    <m/>
    <n v="0"/>
    <n v="230010.25599999999"/>
    <n v="-230010.25599999999"/>
  </r>
  <r>
    <x v="12"/>
    <s v="GLATFELTER"/>
    <d v="2024-12-23T00:00:00"/>
    <s v="A2404790"/>
    <s v="AP241223012598"/>
    <n v="21704.616000000002"/>
    <m/>
    <n v="21704.616000000002"/>
  </r>
  <r>
    <x v="12"/>
    <s v="GLATFELTER"/>
    <d v="2024-12-25T00:00:00"/>
    <s v="A2404878"/>
    <s v="AP241225012746"/>
    <m/>
    <n v="37313.614999999998"/>
    <n v="-15608.998999999996"/>
  </r>
  <r>
    <x v="13"/>
    <s v="E10045"/>
    <m/>
    <m/>
    <m/>
    <n v="21704.616000000002"/>
    <n v="37313.614999999998"/>
    <n v="-15608.998999999996"/>
  </r>
  <r>
    <x v="14"/>
    <s v="KRINES EOOD"/>
    <d v="2024-12-24T00:00:00"/>
    <s v="A2404809"/>
    <s v="AP241224012671"/>
    <m/>
    <n v="8024.5590000000002"/>
    <n v="-8024.5590000000002"/>
  </r>
  <r>
    <x v="15"/>
    <s v="E10050"/>
    <m/>
    <m/>
    <m/>
    <n v="0"/>
    <n v="8024.5590000000002"/>
    <n v="-8024.5590000000002"/>
  </r>
  <r>
    <x v="16"/>
    <s v="METACONCEPT"/>
    <d v="2024-10-31T00:00:00"/>
    <s v="A2404139"/>
    <s v="AP241031010951"/>
    <m/>
    <n v="126034.467"/>
    <n v="-126034.467"/>
  </r>
  <r>
    <x v="16"/>
    <s v="METACONCEPT"/>
    <d v="2024-11-14T00:00:00"/>
    <s v="A2404207"/>
    <s v="AP241114011112"/>
    <m/>
    <n v="250170.49799999999"/>
    <n v="-376204.96499999997"/>
  </r>
  <r>
    <x v="17"/>
    <s v="E10052"/>
    <m/>
    <m/>
    <m/>
    <n v="0"/>
    <n v="376204.96499999997"/>
    <n v="-376204.96499999997"/>
  </r>
  <r>
    <x v="18"/>
    <s v="Monplast LTD"/>
    <d v="2024-05-31T00:00:00"/>
    <s v="A2401934"/>
    <s v="AP240531005423"/>
    <m/>
    <n v="0"/>
    <n v="0"/>
  </r>
  <r>
    <x v="19"/>
    <s v="E10062"/>
    <m/>
    <m/>
    <m/>
    <n v="0"/>
    <n v="0"/>
    <n v="0"/>
  </r>
  <r>
    <x v="20"/>
    <s v="HEMPE"/>
    <d v="2019-12-31T00:00:00"/>
    <s v="S1902771"/>
    <s v="TRANSACT FOURNISSEUR "/>
    <m/>
    <n v="2290.0549999999998"/>
    <n v="-2290.0549999999998"/>
  </r>
  <r>
    <x v="21"/>
    <m/>
    <m/>
    <m/>
    <m/>
    <n v="0"/>
    <n v="2290.0549999999998"/>
    <n v="-2290.0549999999998"/>
  </r>
  <r>
    <x v="22"/>
    <s v="MICROPOROUS GmbH"/>
    <d v="2024-11-30T00:00:00"/>
    <s v="A2404405"/>
    <s v="AP241130011725"/>
    <m/>
    <n v="129386.105"/>
    <n v="-129386.105"/>
  </r>
  <r>
    <x v="22"/>
    <s v="MICROPOROUS GmbH"/>
    <d v="2024-12-24T00:00:00"/>
    <s v="A2404835"/>
    <s v="AP241224012696"/>
    <m/>
    <n v="116412.85"/>
    <n v="-116412.85"/>
  </r>
  <r>
    <x v="23"/>
    <m/>
    <m/>
    <m/>
    <m/>
    <n v="0"/>
    <n v="245798.95500000002"/>
    <n v="-245798.95500000002"/>
  </r>
  <r>
    <x v="24"/>
    <s v="QUANZHOU YUCRY"/>
    <d v="2024-05-21T00:00:00"/>
    <s v="A2401523"/>
    <s v="AP240521004372"/>
    <m/>
    <n v="6126.0230000000001"/>
    <n v="-6126.0230000000001"/>
  </r>
  <r>
    <x v="24"/>
    <s v="QUANZHOU YUCRY"/>
    <d v="2024-05-31T00:00:00"/>
    <s v="A2401720"/>
    <s v="AP240531005005"/>
    <m/>
    <n v="6105.1580000000004"/>
    <n v="-12231.181"/>
  </r>
  <r>
    <x v="24"/>
    <s v="QUANZHOU YUCRY"/>
    <d v="2024-07-24T00:00:00"/>
    <s v="A2402600"/>
    <s v="AP240724007005"/>
    <m/>
    <n v="6083.22"/>
    <n v="-18314.401000000002"/>
  </r>
  <r>
    <x v="24"/>
    <s v="QUANZHOU YUCRY"/>
    <d v="2024-08-30T00:00:00"/>
    <s v="A2403142"/>
    <s v="AP240830008375"/>
    <m/>
    <n v="53778.464999999997"/>
    <n v="-72092.865999999995"/>
  </r>
  <r>
    <x v="25"/>
    <m/>
    <m/>
    <m/>
    <m/>
    <n v="0"/>
    <n v="72092.865999999995"/>
    <n v="-72092.865999999995"/>
  </r>
  <r>
    <x v="26"/>
    <s v="S.I.A INDUSTRIA ACCUMULATORI"/>
    <d v="2020-09-30T00:00:00"/>
    <s v="A0201820 "/>
    <s v="TRANSACT FOURNISSEUR"/>
    <m/>
    <n v="259568.147"/>
    <n v="-259568.147"/>
  </r>
  <r>
    <x v="27"/>
    <m/>
    <m/>
    <m/>
    <m/>
    <n v="0"/>
    <n v="259568.147"/>
    <n v="-259568.147"/>
  </r>
  <r>
    <x v="28"/>
    <s v="MONBAT BATTERIES"/>
    <d v="2022-07-31T00:00:00"/>
    <s v="C2201712"/>
    <s v="TRANSACT FOURNISSEUR"/>
    <m/>
    <n v="107382.611"/>
    <n v="-107382.611"/>
  </r>
  <r>
    <x v="28"/>
    <s v="MONBAT BATTERIES"/>
    <d v="2023-01-31T00:00:00"/>
    <n v="5723570006"/>
    <s v="AP230131001100"/>
    <n v="109338.78599999999"/>
    <m/>
    <n v="1956.1749999999884"/>
  </r>
  <r>
    <x v="28"/>
    <s v="MONBAT BATTERIES"/>
    <d v="2023-01-31T00:00:00"/>
    <n v="5723570007"/>
    <s v="AP230131001101"/>
    <n v="63.652999999999999"/>
    <m/>
    <n v="2019.8279999999884"/>
  </r>
  <r>
    <x v="28"/>
    <s v="MONBAT BATTERIES"/>
    <d v="2023-03-31T00:00:00"/>
    <s v="D2300834"/>
    <s v="AP230331002528"/>
    <m/>
    <n v="6096.7950000000001"/>
    <n v="-4076.9670000000115"/>
  </r>
  <r>
    <x v="28"/>
    <s v="MONBAT BATTERIES"/>
    <d v="2024-05-31T00:00:00"/>
    <s v="A2401963"/>
    <s v="AP240531005452"/>
    <m/>
    <n v="3593.31"/>
    <n v="-7670.277000000011"/>
  </r>
  <r>
    <x v="28"/>
    <s v="MONBAT BATTERIES"/>
    <d v="2024-06-28T00:00:00"/>
    <s v="A2402205"/>
    <s v="AP240628005959"/>
    <m/>
    <n v="167136.33600000001"/>
    <n v="-174806.61300000001"/>
  </r>
  <r>
    <x v="28"/>
    <s v="MONBAT BATTERIES"/>
    <d v="2024-06-28T00:00:00"/>
    <s v="A2402208"/>
    <s v="AP240628005960"/>
    <m/>
    <n v="166486.66399999999"/>
    <n v="-341293.277"/>
  </r>
  <r>
    <x v="28"/>
    <s v="MONBAT BATTERIES"/>
    <d v="2024-06-28T00:00:00"/>
    <s v="A2402211"/>
    <s v="AP240628005964"/>
    <m/>
    <n v="166880.61799999999"/>
    <n v="-508173.89500000002"/>
  </r>
  <r>
    <x v="28"/>
    <s v="MONBAT BATTERIES"/>
    <d v="2024-06-28T00:00:00"/>
    <s v="A2402209"/>
    <s v="AP240628005962"/>
    <m/>
    <n v="166037.38800000001"/>
    <n v="-674211.28300000005"/>
  </r>
  <r>
    <x v="28"/>
    <s v="MONBAT BATTERIES"/>
    <d v="2024-08-23T00:00:00"/>
    <n v="5724570133"/>
    <s v="AP240823007807"/>
    <n v="665890.96200000006"/>
    <m/>
    <n v="-8320.3209999999963"/>
  </r>
  <r>
    <x v="28"/>
    <s v="MONBAT BATTERIES"/>
    <d v="2024-09-24T00:00:00"/>
    <s v="A2403418"/>
    <s v="AP240924009123"/>
    <m/>
    <n v="178654.94399999999"/>
    <n v="-186975.26499999998"/>
  </r>
  <r>
    <x v="28"/>
    <s v="MONBAT BATTERIES"/>
    <d v="2024-09-24T00:00:00"/>
    <s v="A2403419"/>
    <s v="AP240924009124"/>
    <m/>
    <n v="178677.25899999999"/>
    <n v="-365652.52399999998"/>
  </r>
  <r>
    <x v="28"/>
    <s v="MONBAT BATTERIES"/>
    <d v="2024-09-30T00:00:00"/>
    <s v="A2403641"/>
    <s v="AP240930009643"/>
    <m/>
    <n v="11163.794"/>
    <n v="-376816.31799999997"/>
  </r>
  <r>
    <x v="28"/>
    <s v="MONBAT BATTERIES"/>
    <d v="2024-10-18T00:00:00"/>
    <s v="A2403857"/>
    <s v="AP241018010098"/>
    <m/>
    <n v="173734.67600000001"/>
    <n v="-550550.99399999995"/>
  </r>
  <r>
    <x v="28"/>
    <s v="MONBAT BATTERIES"/>
    <d v="2024-10-18T00:00:00"/>
    <s v="A2403856"/>
    <s v="AP241018010099"/>
    <m/>
    <n v="170660.56099999999"/>
    <n v="-721211.55499999993"/>
  </r>
  <r>
    <x v="28"/>
    <s v="MONBAT BATTERIES"/>
    <d v="2024-10-18T00:00:00"/>
    <s v="A2403858"/>
    <s v="AP241018010100"/>
    <m/>
    <n v="174264.72200000001"/>
    <n v="-895476.277"/>
  </r>
  <r>
    <x v="28"/>
    <s v="MONBAT BATTERIES"/>
    <d v="2024-10-18T00:00:00"/>
    <s v="A2403860"/>
    <s v="AP241018010101"/>
    <m/>
    <n v="174867.35200000001"/>
    <n v="-1070343.629"/>
  </r>
  <r>
    <x v="28"/>
    <s v="MONBAT BATTERIES"/>
    <d v="2024-10-18T00:00:00"/>
    <s v="A2403859"/>
    <s v="AP241018010102"/>
    <m/>
    <n v="170227.777"/>
    <n v="-1240571.406"/>
  </r>
  <r>
    <x v="28"/>
    <s v="MONBAT BATTERIES"/>
    <d v="2024-10-18T00:00:00"/>
    <s v="A2403861"/>
    <s v="AP241018010103"/>
    <m/>
    <n v="170284.54"/>
    <n v="-1410855.946"/>
  </r>
  <r>
    <x v="28"/>
    <s v="MONBAT BATTERIES"/>
    <d v="2024-10-18T00:00:00"/>
    <s v="A2403863"/>
    <s v="AP241018010104"/>
    <m/>
    <n v="169830.47"/>
    <n v="-1580686.416"/>
  </r>
  <r>
    <x v="28"/>
    <s v="MONBAT BATTERIES"/>
    <d v="2024-10-18T00:00:00"/>
    <s v="A2403864"/>
    <s v="AP241018010105"/>
    <m/>
    <n v="170312.92199999999"/>
    <n v="-1750999.338"/>
  </r>
  <r>
    <x v="28"/>
    <s v="MONBAT BATTERIES"/>
    <d v="2024-10-18T00:00:00"/>
    <s v="A2403862"/>
    <s v="AP241018010106"/>
    <m/>
    <n v="174678.56700000001"/>
    <n v="-1925677.905"/>
  </r>
  <r>
    <x v="28"/>
    <s v="MONBAT BATTERIES"/>
    <d v="2024-10-18T00:00:00"/>
    <s v="A2403865"/>
    <s v="AP241018010107"/>
    <m/>
    <n v="170249.06299999999"/>
    <n v="-2095926.9680000001"/>
  </r>
  <r>
    <x v="28"/>
    <s v="MONBAT BATTERIES"/>
    <d v="2024-11-30T00:00:00"/>
    <s v="A2404402"/>
    <s v="AP241130011721"/>
    <m/>
    <n v="159456.076"/>
    <n v="-2255383.0440000002"/>
  </r>
  <r>
    <x v="28"/>
    <s v="MONBAT BATTERIES"/>
    <d v="2024-11-30T00:00:00"/>
    <s v="A2404406"/>
    <s v="AP241130011722"/>
    <m/>
    <n v="160265.74900000001"/>
    <n v="-2415648.7930000001"/>
  </r>
  <r>
    <x v="28"/>
    <s v="MONBAT BATTERIES"/>
    <d v="2024-11-30T00:00:00"/>
    <s v="A2404407"/>
    <s v="AP241130011723"/>
    <m/>
    <n v="159316.71299999999"/>
    <n v="-2574965.5060000001"/>
  </r>
  <r>
    <x v="28"/>
    <s v="MONBAT BATTERIES"/>
    <d v="2024-11-30T00:00:00"/>
    <s v="A2404408"/>
    <s v="AP241130011724"/>
    <m/>
    <n v="159429.53899999999"/>
    <n v="-2734395.0449999999"/>
  </r>
  <r>
    <x v="28"/>
    <s v="MONBAT BATTERIES"/>
    <d v="2024-11-30T00:00:00"/>
    <s v="A2404409"/>
    <s v="AP241130011726"/>
    <m/>
    <n v="159767.981"/>
    <n v="-2894163.0260000001"/>
  </r>
  <r>
    <x v="28"/>
    <s v="MONBAT BATTERIES"/>
    <d v="2024-11-30T00:00:00"/>
    <s v="A2404412"/>
    <s v="AP241130011729"/>
    <m/>
    <n v="160172.818"/>
    <n v="-3054335.844"/>
  </r>
  <r>
    <x v="28"/>
    <s v="MONBAT BATTERIES"/>
    <d v="2024-11-30T00:00:00"/>
    <s v="A2404430"/>
    <s v="AP241130011750"/>
    <m/>
    <n v="67473"/>
    <n v="-3121808.844"/>
  </r>
  <r>
    <x v="29"/>
    <m/>
    <m/>
    <m/>
    <m/>
    <n v="775293.40100000007"/>
    <n v="3897102.2449999996"/>
    <n v="-3121808.8439999996"/>
  </r>
  <r>
    <x v="30"/>
    <s v="SARL GNR INDUSTRIES"/>
    <d v="2021-12-23T00:00:00"/>
    <s v="P2102935"/>
    <s v="TRANSACT FOURNISSEUR"/>
    <m/>
    <n v="1818.4880000000001"/>
    <n v="-1818.4880000000001"/>
  </r>
  <r>
    <x v="31"/>
    <m/>
    <m/>
    <m/>
    <m/>
    <n v="0"/>
    <n v="1818.4880000000001"/>
    <n v="-1818.4880000000001"/>
  </r>
  <r>
    <x v="32"/>
    <s v="METALSA STANGO"/>
    <d v="2024-10-10T00:00:00"/>
    <n v="5724570175"/>
    <s v="AP241010009780"/>
    <n v="10336.374"/>
    <m/>
    <n v="10336.374"/>
  </r>
  <r>
    <x v="32"/>
    <s v="METALSA STANGO"/>
    <d v="2024-10-31T00:00:00"/>
    <s v="A2404146"/>
    <s v="AP241031010957"/>
    <m/>
    <n v="10286.495999999999"/>
    <n v="49.878000000000611"/>
  </r>
  <r>
    <x v="33"/>
    <m/>
    <m/>
    <m/>
    <m/>
    <n v="10336.374"/>
    <n v="10286.495999999999"/>
    <n v="49.878000000000611"/>
  </r>
  <r>
    <x v="34"/>
    <s v="DIXON PREMIUM"/>
    <d v="2024-12-30T00:00:00"/>
    <s v="A2404947"/>
    <s v="AP241230013047"/>
    <m/>
    <n v="607468.87300000002"/>
    <n v="-607468.87300000002"/>
  </r>
  <r>
    <x v="35"/>
    <m/>
    <m/>
    <m/>
    <m/>
    <n v="0"/>
    <n v="607468.87300000002"/>
    <n v="-607468.87300000002"/>
  </r>
  <r>
    <x v="36"/>
    <s v="AKUMPLAST JS"/>
    <d v="2024-10-31T00:00:00"/>
    <s v="A2404117"/>
    <s v="AP241031010939"/>
    <m/>
    <n v="33303.309000000001"/>
    <n v="-33303.309000000001"/>
  </r>
  <r>
    <x v="36"/>
    <s v="AKUMPLAST JS"/>
    <d v="2024-10-31T00:00:00"/>
    <s v="A2404129"/>
    <s v="AP241031010942"/>
    <m/>
    <n v="33652.614999999998"/>
    <n v="-66955.923999999999"/>
  </r>
  <r>
    <x v="36"/>
    <s v="AKUMPLAST JS"/>
    <d v="2024-11-30T00:00:00"/>
    <s v="A2404617"/>
    <s v="AP241130012105"/>
    <m/>
    <n v="51398.591999999997"/>
    <n v="-118354.516"/>
  </r>
  <r>
    <x v="36"/>
    <s v="AKUMPLAST JS"/>
    <d v="2024-12-19T00:00:00"/>
    <s v="A2404736"/>
    <s v="AP241219012337"/>
    <m/>
    <n v="38020.856"/>
    <n v="-156375.372"/>
  </r>
  <r>
    <x v="36"/>
    <s v="AKUMPLAST JS"/>
    <d v="2024-12-19T00:00:00"/>
    <s v="A2404738"/>
    <s v="AP241219012338"/>
    <m/>
    <n v="33123.648999999998"/>
    <n v="-189499.02100000001"/>
  </r>
  <r>
    <x v="36"/>
    <s v="AKUMPLAST JS"/>
    <d v="2024-12-19T00:00:00"/>
    <s v="A2404739"/>
    <s v="AP241219012340"/>
    <m/>
    <n v="32779.832999999999"/>
    <n v="-222278.85399999999"/>
  </r>
  <r>
    <x v="37"/>
    <m/>
    <m/>
    <m/>
    <m/>
    <n v="0"/>
    <n v="222278.85399999999"/>
    <n v="-222278.85399999999"/>
  </r>
  <r>
    <x v="38"/>
    <s v="ELBAT"/>
    <d v="2024-11-14T00:00:00"/>
    <s v="A2404206"/>
    <s v="AP241114011113"/>
    <m/>
    <n v="1356527.0889999999"/>
    <n v="-1356527.0889999999"/>
  </r>
  <r>
    <x v="38"/>
    <s v="ELBAT"/>
    <d v="2024-12-25T00:00:00"/>
    <s v="A2404868"/>
    <s v="AP241225012726"/>
    <m/>
    <n v="1000170.7610000001"/>
    <n v="-1000170.7610000001"/>
  </r>
  <r>
    <x v="38"/>
    <s v="ELBAT"/>
    <d v="2024-12-25T00:00:00"/>
    <n v="5724570226"/>
    <s v="AP241225012745"/>
    <n v="986624.174"/>
    <m/>
    <n v="986624.174"/>
  </r>
  <r>
    <x v="38"/>
    <s v="ELBAT"/>
    <d v="2024-12-31T00:00:00"/>
    <s v="A2405046"/>
    <s v="AP241231013155"/>
    <m/>
    <n v="2036641.102"/>
    <n v="-2036641.102"/>
  </r>
  <r>
    <x v="39"/>
    <m/>
    <m/>
    <m/>
    <m/>
    <n v="986624.174"/>
    <n v="4393338.9519999996"/>
    <n v="-3406714.7779999995"/>
  </r>
  <r>
    <x v="40"/>
    <s v="RASASS"/>
    <d v="2024-10-31T00:00:00"/>
    <s v="A2404039"/>
    <s v="AP241031010696"/>
    <m/>
    <n v="0"/>
    <n v="0"/>
  </r>
  <r>
    <x v="41"/>
    <m/>
    <m/>
    <m/>
    <m/>
    <n v="0"/>
    <n v="0"/>
    <n v="0"/>
  </r>
  <r>
    <x v="42"/>
    <s v="ELINOIL HELLENIC PETROLEUM"/>
    <d v="2020-11-30T00:00:00"/>
    <s v="A0202407"/>
    <s v="ELINOIL1"/>
    <m/>
    <n v="13370.800999999999"/>
    <n v="-13370.800999999999"/>
  </r>
  <r>
    <x v="42"/>
    <s v="ELINOIL HELLENIC PETROLEUM"/>
    <d v="2022-07-29T00:00:00"/>
    <s v="C2201643"/>
    <s v="ELINOIL4"/>
    <m/>
    <n v="79185.729000000007"/>
    <n v="-92556.53"/>
  </r>
  <r>
    <x v="42"/>
    <s v="ELINOIL HELLENIC PETROLEUM"/>
    <d v="2022-07-31T00:00:00"/>
    <n v="5722570057"/>
    <s v="VR DU 15/06/22"/>
    <n v="78037.903000000006"/>
    <m/>
    <n v="-14518.626999999993"/>
  </r>
  <r>
    <x v="42"/>
    <s v="ELINOIL HELLENIC PETROLEUM"/>
    <d v="2022-07-31T00:00:00"/>
    <s v="C2201879"/>
    <s v="AVOIR/ELINOIL1"/>
    <n v="1158.0409999999999"/>
    <m/>
    <n v="-13360.585999999994"/>
  </r>
  <r>
    <x v="43"/>
    <m/>
    <m/>
    <m/>
    <m/>
    <n v="79195.944000000003"/>
    <n v="92556.53"/>
    <n v="-13360.585999999996"/>
  </r>
  <r>
    <x v="44"/>
    <s v="MED ENERGY BATTERY"/>
    <d v="2015-12-31T00:00:00"/>
    <s v="B0002527"/>
    <s v="MED ENERGY"/>
    <m/>
    <n v="17745.075000000001"/>
    <n v="-17745.075000000001"/>
  </r>
  <r>
    <x v="45"/>
    <m/>
    <m/>
    <m/>
    <m/>
    <n v="0"/>
    <n v="17745.075000000001"/>
    <n v="-17745.075000000001"/>
  </r>
  <r>
    <x v="46"/>
    <s v="Nour Akkumulatoren GmbH"/>
    <d v="2019-03-31T00:00:00"/>
    <s v="S1900518  "/>
    <s v="TRANSACT FOURNISSEUR"/>
    <m/>
    <n v="2421.384"/>
    <n v="-2421.384"/>
  </r>
  <r>
    <x v="47"/>
    <m/>
    <m/>
    <m/>
    <m/>
    <n v="0"/>
    <n v="2421.384"/>
    <n v="-2421.384"/>
  </r>
  <r>
    <x v="48"/>
    <s v="SOVEMA"/>
    <d v="2009-09-30T00:00:00"/>
    <s v="N0000832"/>
    <s v="AP090624001135"/>
    <m/>
    <n v="6071.0039999999999"/>
    <n v="-6071.0039999999999"/>
  </r>
  <r>
    <x v="48"/>
    <s v="SOVEMA"/>
    <d v="2009-12-31T00:00:00"/>
    <n v="5010509007"/>
    <s v="AP090624001135"/>
    <n v="38420"/>
    <m/>
    <n v="32348.995999999999"/>
  </r>
  <r>
    <x v="48"/>
    <s v="SOVEMA"/>
    <d v="2010-02-19T00:00:00"/>
    <s v="A0000047"/>
    <s v="AP090624001135"/>
    <m/>
    <n v="941.37800000000004"/>
    <n v="31407.617999999999"/>
  </r>
  <r>
    <x v="48"/>
    <s v="SOVEMA"/>
    <d v="2010-03-05T00:00:00"/>
    <s v="A0000117"/>
    <s v="AP090624001135"/>
    <m/>
    <n v="831.072"/>
    <n v="30576.545999999998"/>
  </r>
  <r>
    <x v="48"/>
    <s v="SOVEMA"/>
    <d v="2010-11-23T00:00:00"/>
    <s v="A0001575"/>
    <s v="AP090624001135"/>
    <m/>
    <n v="615.45299999999997"/>
    <n v="29961.092999999997"/>
  </r>
  <r>
    <x v="48"/>
    <s v="SOVEMA"/>
    <d v="2010-12-31T00:00:00"/>
    <s v="A0001911"/>
    <s v="AP090624001135"/>
    <m/>
    <n v="322617.5"/>
    <n v="-292656.40700000001"/>
  </r>
  <r>
    <x v="48"/>
    <s v="SOVEMA"/>
    <d v="2010-12-31T00:00:00"/>
    <n v="8511565023"/>
    <s v="AP090624001135"/>
    <n v="94887.5"/>
    <m/>
    <n v="-197768.90700000001"/>
  </r>
  <r>
    <x v="48"/>
    <s v="SOVEMA"/>
    <d v="2011-04-25T00:00:00"/>
    <s v="G0000631"/>
    <s v="AP090624001135"/>
    <m/>
    <n v="3400.3389999999999"/>
    <n v="-201169.24600000001"/>
  </r>
  <r>
    <x v="48"/>
    <s v="SOVEMA"/>
    <d v="2011-05-07T00:00:00"/>
    <s v="G0000609"/>
    <s v="AP090624001135"/>
    <m/>
    <n v="2808.2109999999998"/>
    <n v="-203977.45700000002"/>
  </r>
  <r>
    <x v="48"/>
    <s v="SOVEMA"/>
    <d v="2011-10-01T00:00:00"/>
    <n v="8511565026"/>
    <s v="AP090624001135"/>
    <n v="37955"/>
    <m/>
    <n v="-166022.45700000002"/>
  </r>
  <r>
    <x v="48"/>
    <s v="SOVEMA"/>
    <d v="2011-10-01T00:00:00"/>
    <n v="8511565031"/>
    <s v="AP090624001135"/>
    <n v="37955"/>
    <m/>
    <n v="-128067.45700000002"/>
  </r>
  <r>
    <x v="48"/>
    <s v="SOVEMA"/>
    <d v="2011-11-30T00:00:00"/>
    <n v="8511565035"/>
    <s v="AP090624001135"/>
    <n v="37955"/>
    <m/>
    <n v="-90112.457000000024"/>
  </r>
  <r>
    <x v="48"/>
    <s v="SOVEMA"/>
    <d v="2011-11-30T00:00:00"/>
    <n v="8511565036"/>
    <s v="AP090624001135"/>
    <n v="37955"/>
    <m/>
    <n v="-52157.457000000024"/>
  </r>
  <r>
    <x v="48"/>
    <s v="SOVEMA"/>
    <d v="2011-11-30T00:00:00"/>
    <n v="8511565054"/>
    <s v="AP090624001135"/>
    <n v="37955"/>
    <m/>
    <n v="-14202.457000000024"/>
  </r>
  <r>
    <x v="48"/>
    <s v="SOVEMA"/>
    <d v="2013-05-31T00:00:00"/>
    <s v="L0000680"/>
    <s v="AP090624001135"/>
    <m/>
    <n v="5352.0039999999999"/>
    <n v="-19554.461000000025"/>
  </r>
  <r>
    <x v="48"/>
    <s v="SOVEMA"/>
    <d v="2014-07-23T00:00:00"/>
    <s v="E0001097"/>
    <s v="AP090624001135"/>
    <m/>
    <n v="5224.3249999999998"/>
    <n v="-24778.786000000026"/>
  </r>
  <r>
    <x v="48"/>
    <s v="SOVEMA"/>
    <d v="2018-01-31T00:00:00"/>
    <s v="F1800219"/>
    <s v="AP090624001135"/>
    <m/>
    <n v="2043.193"/>
    <n v="-26821.979000000025"/>
  </r>
  <r>
    <x v="48"/>
    <s v="SOVEMA"/>
    <d v="2022-08-30T00:00:00"/>
    <n v="5722570065"/>
    <s v="AP090624001135"/>
    <n v="50841.557000000001"/>
    <m/>
    <n v="24019.577999999976"/>
  </r>
  <r>
    <x v="48"/>
    <s v="SOVEMA"/>
    <d v="2022-12-26T00:00:00"/>
    <n v="5722570091"/>
    <s v="AP090624001135"/>
    <n v="33894.370999999999"/>
    <m/>
    <n v="57913.948999999979"/>
  </r>
  <r>
    <x v="48"/>
    <s v="SOVEMA"/>
    <d v="2023-01-17T00:00:00"/>
    <s v="D2300012"/>
    <s v="AP090624001135"/>
    <m/>
    <n v="171010.28"/>
    <n v="-113096.33100000002"/>
  </r>
  <r>
    <x v="48"/>
    <s v="SOVEMA"/>
    <d v="2023-04-30T00:00:00"/>
    <n v="5723570034"/>
    <s v="AP090624001135"/>
    <n v="69672.407999999996"/>
    <m/>
    <n v="-43423.923000000024"/>
  </r>
  <r>
    <x v="48"/>
    <s v="SOVEMA"/>
    <d v="2023-10-31T00:00:00"/>
    <n v="5723570092"/>
    <s v="AP090624001135"/>
    <n v="85505.14"/>
    <m/>
    <n v="42081.216999999975"/>
  </r>
  <r>
    <x v="48"/>
    <s v="SOVEMA"/>
    <d v="2024-04-30T00:00:00"/>
    <s v="A2401355"/>
    <s v="AP240430003855"/>
    <m/>
    <n v="235138.11799999999"/>
    <n v="-193056.90100000001"/>
  </r>
  <r>
    <x v="48"/>
    <s v="SOVEMA"/>
    <d v="2024-06-30T00:00:00"/>
    <n v="5724570110"/>
    <s v="AP240704006380"/>
    <n v="33449.357000000004"/>
    <m/>
    <n v="-159607.54399999999"/>
  </r>
  <r>
    <x v="48"/>
    <s v="SOVEMA"/>
    <d v="2024-11-28T00:00:00"/>
    <n v="5724570209"/>
    <s v="AP241128011673"/>
    <n v="164596.682"/>
    <m/>
    <n v="4989.1380000000063"/>
  </r>
  <r>
    <x v="49"/>
    <m/>
    <m/>
    <m/>
    <m/>
    <n v="761042.01500000001"/>
    <n v="756052.87700000009"/>
    <n v="4989.137999999919"/>
  </r>
  <r>
    <x v="50"/>
    <s v="AMETEK"/>
    <d v="2024-08-29T00:00:00"/>
    <n v="5724570136"/>
    <s v="AP240829008097"/>
    <n v="1450.77"/>
    <m/>
    <n v="1450.77"/>
  </r>
  <r>
    <x v="50"/>
    <s v="AMETEK"/>
    <d v="2024-11-30T00:00:00"/>
    <s v="A2404532"/>
    <s v="AP241130011932"/>
    <m/>
    <n v="1448.7159999999999"/>
    <n v="2.0540000000000873"/>
  </r>
  <r>
    <x v="51"/>
    <m/>
    <m/>
    <m/>
    <m/>
    <n v="1450.77"/>
    <n v="1448.7159999999999"/>
    <n v="2.0540000000000873"/>
  </r>
  <r>
    <x v="52"/>
    <s v="IXO ELECTRONIQ"/>
    <d v="2023-09-30T00:00:00"/>
    <n v="5723570079"/>
    <s v="AP230930008105"/>
    <n v="0"/>
    <m/>
    <n v="0"/>
  </r>
  <r>
    <x v="53"/>
    <m/>
    <m/>
    <m/>
    <m/>
    <n v="0"/>
    <n v="0"/>
    <n v="0"/>
  </r>
  <r>
    <x v="54"/>
    <s v="Suzhou Reheate"/>
    <d v="2023-04-30T00:00:00"/>
    <n v="5823580004"/>
    <s v="VR DU 04/04/2023"/>
    <n v="0"/>
    <m/>
    <n v="0"/>
  </r>
  <r>
    <x v="55"/>
    <m/>
    <m/>
    <m/>
    <m/>
    <n v="0"/>
    <n v="0"/>
    <n v="0"/>
  </r>
  <r>
    <x v="56"/>
    <s v="WUXI HUANFA  E"/>
    <d v="2022-12-26T00:00:00"/>
    <m/>
    <s v="AP221226009363"/>
    <n v="20920.124"/>
    <m/>
    <n v="20920.124"/>
  </r>
  <r>
    <x v="56"/>
    <s v="WUXI HUANFA  E"/>
    <d v="2023-06-30T00:00:00"/>
    <s v="D2301983"/>
    <s v="AP230630005673"/>
    <m/>
    <n v="65739.145999999993"/>
    <n v="-44819.021999999997"/>
  </r>
  <r>
    <x v="56"/>
    <s v="WUXI HUANFA  E"/>
    <d v="2023-06-30T00:00:00"/>
    <n v="5823580006"/>
    <s v="AP230630005797"/>
    <n v="46017.370999999999"/>
    <m/>
    <n v="1198.349000000002"/>
  </r>
  <r>
    <x v="56"/>
    <s v="WUXI HUANFA  E"/>
    <d v="2024-04-30T00:00:00"/>
    <n v="8823889067"/>
    <s v="AP240430003923"/>
    <n v="72887.126000000004"/>
    <m/>
    <n v="74085.475000000006"/>
  </r>
  <r>
    <x v="56"/>
    <s v="WUXI HUANFA  E"/>
    <d v="2024-09-19T00:00:00"/>
    <n v="8823889080"/>
    <s v="AP240919008920"/>
    <n v="120580.164"/>
    <m/>
    <n v="194665.63900000002"/>
  </r>
  <r>
    <x v="56"/>
    <s v="WUXI HUANFA  E"/>
    <d v="2024-11-26T00:00:00"/>
    <s v="A2404332"/>
    <s v="AP241126011548"/>
    <m/>
    <n v="195097.76800000001"/>
    <n v="-432.12899999998626"/>
  </r>
  <r>
    <x v="56"/>
    <s v="WUXI HUANFA  E"/>
    <d v="2024-12-31T00:00:00"/>
    <s v="A2405074"/>
    <s v="AP241231013207"/>
    <m/>
    <n v="8798.7119999999995"/>
    <n v="-9230.8409999999858"/>
  </r>
  <r>
    <x v="57"/>
    <m/>
    <m/>
    <m/>
    <m/>
    <n v="260404.78499999997"/>
    <n v="269635.62599999999"/>
    <n v="-9230.8410000000149"/>
  </r>
  <r>
    <x v="58"/>
    <s v="HADI Offermann"/>
    <d v="2022-12-26T00:00:00"/>
    <m/>
    <s v="AP211031015857"/>
    <n v="0"/>
    <m/>
    <n v="0"/>
  </r>
  <r>
    <x v="59"/>
    <m/>
    <m/>
    <m/>
    <m/>
    <n v="0"/>
    <n v="0"/>
    <n v="0"/>
  </r>
  <r>
    <x v="60"/>
    <s v="NANJING YAT FE"/>
    <d v="2022-10-31T00:00:00"/>
    <m/>
    <s v="AP211031015857"/>
    <m/>
    <n v="410685"/>
    <n v="-410685"/>
  </r>
  <r>
    <x v="60"/>
    <s v="NANJING YAT FE"/>
    <d v="2022-11-26T00:00:00"/>
    <m/>
    <s v="AP211126016778"/>
    <n v="369616.5"/>
    <m/>
    <n v="-41068.5"/>
  </r>
  <r>
    <x v="61"/>
    <m/>
    <m/>
    <m/>
    <m/>
    <n v="369616.5"/>
    <n v="410685"/>
    <n v="-41068.5"/>
  </r>
  <r>
    <x v="62"/>
    <s v="FRIMAX BATTERY"/>
    <d v="2022-08-30T00:00:00"/>
    <m/>
    <s v="AP220830005871"/>
    <n v="0"/>
    <m/>
    <n v="0"/>
  </r>
  <r>
    <x v="63"/>
    <m/>
    <m/>
    <m/>
    <m/>
    <n v="0"/>
    <n v="0"/>
    <n v="0"/>
  </r>
  <r>
    <x v="64"/>
    <s v="Massucco T."/>
    <d v="2022-07-31T00:00:00"/>
    <m/>
    <s v="AP220731005646"/>
    <n v="0"/>
    <m/>
    <n v="0"/>
  </r>
  <r>
    <x v="65"/>
    <m/>
    <m/>
    <m/>
    <m/>
    <n v="0"/>
    <n v="0"/>
    <n v="0"/>
  </r>
  <r>
    <x v="66"/>
    <s v="P M C LTD"/>
    <d v="2022-12-26T00:00:00"/>
    <m/>
    <s v="AP221226009367"/>
    <n v="0"/>
    <m/>
    <n v="0"/>
  </r>
  <r>
    <x v="67"/>
    <m/>
    <m/>
    <m/>
    <m/>
    <n v="0"/>
    <n v="0"/>
    <n v="0"/>
  </r>
  <r>
    <x v="68"/>
    <s v="AMER SIL A"/>
    <d v="2024-10-17T00:00:00"/>
    <s v="A2403795"/>
    <s v="AP241017010026"/>
    <m/>
    <n v="0"/>
    <n v="0"/>
  </r>
  <r>
    <x v="69"/>
    <m/>
    <m/>
    <m/>
    <m/>
    <n v="0"/>
    <n v="0"/>
    <n v="0"/>
  </r>
  <r>
    <x v="70"/>
    <s v="Zibo Xinxu Pow"/>
    <d v="2023-06-30T00:00:00"/>
    <n v="5823580009"/>
    <s v="AP230630005800"/>
    <n v="72724.152000000002"/>
    <m/>
    <n v="72724.152000000002"/>
  </r>
  <r>
    <x v="70"/>
    <s v="Zibo Xinxu Pow"/>
    <d v="2023-09-30T00:00:00"/>
    <s v="D2302941"/>
    <s v="AP230930008042"/>
    <m/>
    <n v="250115.14"/>
    <n v="-177390.98800000001"/>
  </r>
  <r>
    <x v="70"/>
    <s v="Zibo Xinxu Pow"/>
    <d v="2023-09-30T00:00:00"/>
    <n v="8823889029"/>
    <s v="AP230930008103"/>
    <n v="157572.538"/>
    <m/>
    <n v="-19818.450000000012"/>
  </r>
  <r>
    <x v="70"/>
    <s v="Zibo Xinxu Pow"/>
    <d v="2024-02-29T00:00:00"/>
    <n v="8823889045"/>
    <s v="AP240229002157"/>
    <n v="17508.060000000001"/>
    <m/>
    <n v="-2310.3900000000103"/>
  </r>
  <r>
    <x v="71"/>
    <m/>
    <m/>
    <m/>
    <m/>
    <n v="247804.75"/>
    <n v="250115.14"/>
    <n v="-2310.390000000014"/>
  </r>
  <r>
    <x v="72"/>
    <s v="AUTOMATOR Mark"/>
    <d v="2023-09-30T00:00:00"/>
    <n v="5723570081"/>
    <s v="AP230930008107"/>
    <n v="0"/>
    <m/>
    <n v="0"/>
  </r>
  <r>
    <x v="73"/>
    <m/>
    <m/>
    <m/>
    <m/>
    <n v="0"/>
    <n v="0"/>
    <n v="0"/>
  </r>
  <r>
    <x v="74"/>
    <s v="MONBAT RECYC"/>
    <d v="2024-02-29T00:00:00"/>
    <s v="A2400730"/>
    <s v="AP240229002301"/>
    <m/>
    <n v="0"/>
    <n v="0"/>
  </r>
  <r>
    <x v="75"/>
    <m/>
    <m/>
    <m/>
    <m/>
    <n v="0"/>
    <n v="0"/>
    <n v="0"/>
  </r>
  <r>
    <x v="76"/>
    <s v="CHANGXING JI"/>
    <d v="2024-04-30T00:00:00"/>
    <n v="8823889062"/>
    <s v="AP240430003912"/>
    <n v="119134.18399999999"/>
    <m/>
    <n v="119134.18399999999"/>
  </r>
  <r>
    <x v="76"/>
    <s v="CHANGXING JI"/>
    <d v="2024-09-19T00:00:00"/>
    <n v="8823889084"/>
    <s v="AP240919008933"/>
    <n v="105749.469"/>
    <m/>
    <n v="224883.65299999999"/>
  </r>
  <r>
    <x v="76"/>
    <s v="CHANGXING JI"/>
    <d v="2024-09-30T00:00:00"/>
    <s v="A2403663"/>
    <s v="AP240930009666"/>
    <m/>
    <n v="230030.16500000001"/>
    <n v="-5146.512000000017"/>
  </r>
  <r>
    <x v="76"/>
    <s v="CHANGXING JI"/>
    <d v="2024-12-31T00:00:00"/>
    <s v="A2405038"/>
    <s v="AP241231013148"/>
    <m/>
    <n v="17690.400000000001"/>
    <n v="-22836.912000000018"/>
  </r>
  <r>
    <x v="77"/>
    <m/>
    <m/>
    <m/>
    <m/>
    <n v="224883.65299999999"/>
    <n v="247720.565"/>
    <n v="-22836.912000000011"/>
  </r>
  <r>
    <x v="78"/>
    <s v="V-EFFICHARGE"/>
    <d v="2024-04-30T00:00:00"/>
    <n v="8823889065"/>
    <s v="AP240430003919"/>
    <n v="68709.495999999999"/>
    <m/>
    <n v="68709.495999999999"/>
  </r>
  <r>
    <x v="77"/>
    <m/>
    <m/>
    <m/>
    <m/>
    <n v="68709.495999999999"/>
    <n v="0"/>
    <n v="68709.495999999999"/>
  </r>
  <r>
    <x v="79"/>
    <s v="J&amp;L TECH   CO."/>
    <d v="2024-05-22T00:00:00"/>
    <n v="5724570094"/>
    <s v="AP240522004489"/>
    <n v="418802.4"/>
    <m/>
    <n v="418802.4"/>
  </r>
  <r>
    <x v="79"/>
    <s v="J&amp;L TECH   CO."/>
    <d v="2024-12-18T00:00:00"/>
    <n v="5624564005"/>
    <s v="AP241220012508"/>
    <n v="826054.2"/>
    <m/>
    <n v="1244856.6000000001"/>
  </r>
  <r>
    <x v="80"/>
    <m/>
    <m/>
    <m/>
    <m/>
    <n v="1244856.6000000001"/>
    <n v="0"/>
    <n v="1244856.6000000001"/>
  </r>
  <r>
    <x v="81"/>
    <s v="META ENTREPRIC"/>
    <d v="2024-08-28T00:00:00"/>
    <s v="A2403004"/>
    <s v="AP240828008018"/>
    <m/>
    <n v="0"/>
    <n v="0"/>
  </r>
  <r>
    <x v="82"/>
    <m/>
    <m/>
    <m/>
    <m/>
    <n v="0"/>
    <n v="0"/>
    <n v="0"/>
  </r>
  <r>
    <x v="83"/>
    <s v="S.A.  INTERCON"/>
    <d v="2024-10-31T00:00:00"/>
    <s v="A2404116"/>
    <s v="AP241031010928"/>
    <m/>
    <n v="0"/>
    <n v="0"/>
  </r>
  <r>
    <x v="84"/>
    <m/>
    <m/>
    <m/>
    <m/>
    <n v="0"/>
    <n v="0"/>
    <n v="0"/>
  </r>
  <r>
    <x v="85"/>
    <s v="SHANDONG XINXU"/>
    <d v="2024-10-30T00:00:00"/>
    <n v="8823889093"/>
    <s v="AP241030010616"/>
    <n v="6247.482"/>
    <m/>
    <n v="6247.482"/>
  </r>
  <r>
    <x v="86"/>
    <m/>
    <m/>
    <m/>
    <m/>
    <n v="6247.482"/>
    <n v="0"/>
    <n v="6247.482"/>
  </r>
  <r>
    <x v="87"/>
    <s v="BETTER TECHNOL"/>
    <d v="2024-10-30T00:00:00"/>
    <n v="5824580002"/>
    <s v="AP241030010612"/>
    <n v="2554.7190000000001"/>
    <m/>
    <n v="2554.7190000000001"/>
  </r>
  <r>
    <x v="87"/>
    <s v="BETTER TECHNOL"/>
    <d v="2024-12-25T00:00:00"/>
    <s v="A2404852"/>
    <s v="AP241225012710"/>
    <m/>
    <n v="8683.3880000000008"/>
    <n v="-6128.6690000000008"/>
  </r>
  <r>
    <x v="88"/>
    <m/>
    <m/>
    <m/>
    <m/>
    <n v="2554.7190000000001"/>
    <n v="8683.3880000000008"/>
    <n v="-6128.6690000000008"/>
  </r>
  <r>
    <x v="89"/>
    <s v="EFFICHARGE"/>
    <d v="2024-11-30T00:00:00"/>
    <s v="A2404391"/>
    <s v="AP241130011706"/>
    <m/>
    <n v="230027.505"/>
    <n v="-230027.505"/>
  </r>
  <r>
    <x v="89"/>
    <s v="EFFICHARGE"/>
    <d v="2024-12-16T00:00:00"/>
    <n v="8823889106"/>
    <s v="AP241216012251"/>
    <n v="138016.503"/>
    <m/>
    <n v="-92011.002000000008"/>
  </r>
  <r>
    <x v="89"/>
    <s v="EFFICHARGE"/>
    <d v="2024-12-18T00:00:00"/>
    <n v="8823889118"/>
    <s v="AP241218012315"/>
    <n v="7047.8819999999996"/>
    <m/>
    <n v="-84963.12000000001"/>
  </r>
  <r>
    <x v="90"/>
    <m/>
    <m/>
    <m/>
    <m/>
    <n v="145064.38500000001"/>
    <n v="230027.505"/>
    <n v="-84963.12"/>
  </r>
  <r>
    <x v="91"/>
    <s v="FOURNISSEURS ACHATS"/>
    <d v="2021-12-31T00:00:00"/>
    <s v="P2103243"/>
    <s v="FAC"/>
    <m/>
    <n v="2600"/>
    <n v="-2600"/>
  </r>
  <r>
    <x v="91"/>
    <s v="FOURNISSEURS ACHATS"/>
    <d v="2022-01-10T00:00:00"/>
    <n v="5322530016"/>
    <n v="1241"/>
    <n v="1250"/>
    <m/>
    <n v="-1350"/>
  </r>
  <r>
    <x v="91"/>
    <s v="FOURNISSEURS ACHATS"/>
    <d v="2022-01-13T00:00:00"/>
    <n v="122010004"/>
    <s v="DEP 06/01"/>
    <n v="687.61099999999999"/>
    <m/>
    <n v="-662.38900000000001"/>
  </r>
  <r>
    <x v="91"/>
    <s v="FOURNISSEURS ACHATS"/>
    <d v="2022-01-19T00:00:00"/>
    <n v="5322530041"/>
    <n v="995"/>
    <n v="297"/>
    <m/>
    <n v="-365.38900000000001"/>
  </r>
  <r>
    <x v="91"/>
    <s v="FOURNISSEURS ACHATS"/>
    <d v="2022-01-20T00:00:00"/>
    <n v="122010007"/>
    <s v="dep 31/12"/>
    <m/>
    <m/>
    <n v="-365.38900000000001"/>
  </r>
  <r>
    <x v="91"/>
    <s v="FOURNISSEURS ACHATS"/>
    <d v="2022-01-24T00:00:00"/>
    <n v="5322530049"/>
    <n v="1225"/>
    <n v="2036.1"/>
    <m/>
    <n v="1670.7109999999998"/>
  </r>
  <r>
    <x v="91"/>
    <s v="FOURNISSEURS ACHATS"/>
    <d v="2022-02-09T00:00:00"/>
    <n v="5322530132"/>
    <n v="1057"/>
    <n v="525.4"/>
    <m/>
    <n v="2196.1109999999999"/>
  </r>
  <r>
    <x v="91"/>
    <s v="FOURNISSEURS ACHATS"/>
    <d v="2022-02-16T00:00:00"/>
    <n v="5322530154"/>
    <n v="1021"/>
    <n v="214.8"/>
    <m/>
    <n v="2410.9110000000001"/>
  </r>
  <r>
    <x v="91"/>
    <s v="FOURNISSEURS ACHATS"/>
    <d v="2022-02-17T00:00:00"/>
    <s v="C2200275"/>
    <s v="TRANSACT FOURNISSEUR"/>
    <m/>
    <m/>
    <n v="2410.9110000000001"/>
  </r>
  <r>
    <x v="91"/>
    <s v="FOURNISSEURS ACHATS"/>
    <d v="2022-03-16T00:00:00"/>
    <n v="5322530238"/>
    <n v="1321"/>
    <n v="245.8"/>
    <m/>
    <n v="2656.7110000000002"/>
  </r>
  <r>
    <x v="91"/>
    <s v="FOURNISSEURS ACHATS"/>
    <d v="2022-03-24T00:00:00"/>
    <n v="5322530265"/>
    <n v="1403"/>
    <n v="457"/>
    <m/>
    <n v="3113.7110000000002"/>
  </r>
  <r>
    <x v="91"/>
    <s v="FOURNISSEURS ACHATS"/>
    <d v="2022-03-29T00:00:00"/>
    <s v="C2200599"/>
    <s v="TRANSACT FOURNISSEUR"/>
    <m/>
    <n v="287.95"/>
    <n v="2825.7610000000004"/>
  </r>
  <r>
    <x v="91"/>
    <s v="FOURNISSEURS ACHATS"/>
    <d v="2022-03-30T00:00:00"/>
    <n v="122010026"/>
    <s v="CAISSE 25/03"/>
    <n v="493.41500000000002"/>
    <m/>
    <n v="3319.1760000000004"/>
  </r>
  <r>
    <x v="91"/>
    <s v="FOURNISSEURS ACHATS"/>
    <d v="2022-03-31T00:00:00"/>
    <n v="5322530332"/>
    <n v="1312"/>
    <n v="700"/>
    <m/>
    <n v="4019.1760000000004"/>
  </r>
  <r>
    <x v="91"/>
    <s v="FOURNISSEURS ACHATS"/>
    <d v="2022-04-06T00:00:00"/>
    <n v="5322530303"/>
    <n v="1396"/>
    <n v="680"/>
    <m/>
    <n v="4699.1760000000004"/>
  </r>
  <r>
    <x v="91"/>
    <s v="FOURNISSEURS ACHATS"/>
    <d v="2022-04-18T00:00:00"/>
    <n v="5322530370"/>
    <n v="1452"/>
    <n v="162"/>
    <m/>
    <n v="4861.1760000000004"/>
  </r>
  <r>
    <x v="91"/>
    <s v="FOURNISSEURS ACHATS"/>
    <d v="2022-04-20T00:00:00"/>
    <n v="122010031"/>
    <s v="dep"/>
    <n v="245.8"/>
    <m/>
    <n v="5106.9760000000006"/>
  </r>
  <r>
    <x v="91"/>
    <s v="FOURNISSEURS ACHATS"/>
    <d v="2022-05-04T00:00:00"/>
    <n v="5322530414"/>
    <n v="1540"/>
    <n v="950"/>
    <m/>
    <n v="6056.9760000000006"/>
  </r>
  <r>
    <x v="91"/>
    <s v="FOURNISSEURS ACHATS"/>
    <d v="2022-05-04T00:00:00"/>
    <n v="5322530430"/>
    <n v="1398"/>
    <n v="186.3"/>
    <m/>
    <n v="6243.2760000000007"/>
  </r>
  <r>
    <x v="91"/>
    <s v="FOURNISSEURS ACHATS"/>
    <d v="2022-05-19T00:00:00"/>
    <n v="5322530473"/>
    <n v="1593"/>
    <n v="600"/>
    <m/>
    <n v="6843.2760000000007"/>
  </r>
  <r>
    <x v="91"/>
    <s v="FOURNISSEURS ACHATS"/>
    <d v="2022-07-28T00:00:00"/>
    <n v="5622560422"/>
    <n v="8094"/>
    <n v="4450"/>
    <m/>
    <n v="11293.276000000002"/>
  </r>
  <r>
    <x v="91"/>
    <s v="FOURNISSEURS ACHATS"/>
    <d v="2022-08-29T00:00:00"/>
    <s v="C2201978"/>
    <s v="TRANSACT FOURNISSEUR"/>
    <m/>
    <n v="1336"/>
    <n v="9957.2760000000017"/>
  </r>
  <r>
    <x v="91"/>
    <s v="FOURNISSEURS ACHATS"/>
    <d v="2022-09-05T00:00:00"/>
    <s v="C2202074"/>
    <s v="DEP.05/09/22"/>
    <m/>
    <n v="529.15"/>
    <n v="9428.126000000002"/>
  </r>
  <r>
    <x v="91"/>
    <s v="FOURNISSEURS ACHATS"/>
    <d v="2022-09-05T00:00:00"/>
    <s v="C2202088"/>
    <s v="MIGNARDIRDISE"/>
    <m/>
    <n v="315"/>
    <n v="9113.126000000002"/>
  </r>
  <r>
    <x v="91"/>
    <s v="FOURNISSEURS ACHATS"/>
    <d v="2022-09-12T00:00:00"/>
    <n v="5622560724"/>
    <n v="8532"/>
    <n v="71.286000000000001"/>
    <m/>
    <n v="9184.4120000000021"/>
  </r>
  <r>
    <x v="91"/>
    <s v="FOURNISSEURS ACHATS"/>
    <d v="2022-09-29T00:00:00"/>
    <n v="5622560794"/>
    <n v="8626"/>
    <n v="6375"/>
    <m/>
    <n v="15559.412000000002"/>
  </r>
  <r>
    <x v="91"/>
    <s v="FOURNISSEURS ACHATS"/>
    <d v="2022-11-04T00:00:00"/>
    <n v="5622561050"/>
    <n v="8869"/>
    <n v="202.44399999999999"/>
    <m/>
    <n v="15761.856000000002"/>
  </r>
  <r>
    <x v="91"/>
    <s v="FOURNISSEURS ACHATS"/>
    <d v="2022-11-10T00:00:00"/>
    <n v="5622561069"/>
    <n v="8776"/>
    <n v="571.79999999999995"/>
    <m/>
    <n v="16333.656000000001"/>
  </r>
  <r>
    <x v="91"/>
    <s v="FOURNISSEURS ACHATS"/>
    <d v="2022-11-21T00:00:00"/>
    <n v="5622561141"/>
    <n v="8949"/>
    <n v="850"/>
    <m/>
    <n v="17183.656000000003"/>
  </r>
  <r>
    <x v="91"/>
    <s v="FOURNISSEURS ACHATS"/>
    <d v="2022-12-29T00:00:00"/>
    <n v="5622561362"/>
    <n v="9074"/>
    <n v="2875.6"/>
    <m/>
    <n v="20059.256000000001"/>
  </r>
  <r>
    <x v="91"/>
    <s v="FOURNISSEURS ACHATS"/>
    <d v="2023-03-31T00:00:00"/>
    <n v="5623568040"/>
    <s v="AP230331002888"/>
    <n v="500"/>
    <m/>
    <n v="20559.256000000001"/>
  </r>
  <r>
    <x v="91"/>
    <s v="FOURNISSEURS ACHATS"/>
    <d v="2023-03-31T00:00:00"/>
    <n v="5623568041"/>
    <s v="AP230331002889"/>
    <n v="1200"/>
    <m/>
    <n v="21759.256000000001"/>
  </r>
  <r>
    <x v="91"/>
    <s v="FOURNISSEURS ACHATS"/>
    <d v="2023-06-30T00:00:00"/>
    <n v="5623561039"/>
    <s v="AP230630005632"/>
    <n v="2999.3240000000001"/>
    <m/>
    <n v="24758.58"/>
  </r>
  <r>
    <x v="91"/>
    <s v="FOURNISSEURS ACHATS"/>
    <d v="2023-07-31T00:00:00"/>
    <n v="5623561080"/>
    <s v="AP230731005944"/>
    <n v="951"/>
    <m/>
    <n v="25709.58"/>
  </r>
  <r>
    <x v="91"/>
    <s v="FOURNISSEURS ACHATS"/>
    <d v="2023-07-31T00:00:00"/>
    <n v="5623561133"/>
    <s v="AP230731006225"/>
    <n v="829.4"/>
    <m/>
    <n v="26538.980000000003"/>
  </r>
  <r>
    <x v="91"/>
    <s v="FOURNISSEURS ACHATS"/>
    <d v="2023-11-28T00:00:00"/>
    <n v="56235618"/>
    <s v="AP231128009943"/>
    <n v="810.2"/>
    <m/>
    <n v="27349.180000000004"/>
  </r>
  <r>
    <x v="91"/>
    <s v="FOURNISSEURS ACHATS"/>
    <d v="2023-11-30T00:00:00"/>
    <n v="56235619"/>
    <s v="AP231130010533"/>
    <n v="6960"/>
    <m/>
    <n v="34309.180000000008"/>
  </r>
  <r>
    <x v="91"/>
    <s v="FOURNISSEURS ACHATS"/>
    <d v="2023-11-30T00:00:00"/>
    <n v="56235619"/>
    <s v="AP231130010612"/>
    <n v="916"/>
    <m/>
    <n v="35225.180000000008"/>
  </r>
  <r>
    <x v="91"/>
    <s v="FOURNISSEURS ACHATS"/>
    <d v="2024-01-22T00:00:00"/>
    <s v="A2400040"/>
    <s v="AP240122000630"/>
    <m/>
    <n v="595"/>
    <n v="34630.180000000008"/>
  </r>
  <r>
    <x v="91"/>
    <s v="FOURNISSEURS ACHATS"/>
    <d v="2024-02-06T00:00:00"/>
    <n v="5624561188"/>
    <s v="AP240206000994"/>
    <n v="1450"/>
    <m/>
    <n v="36080.180000000008"/>
  </r>
  <r>
    <x v="91"/>
    <s v="FOURNISSEURS ACHATS"/>
    <d v="2024-02-29T00:00:00"/>
    <n v="5624561341"/>
    <s v="AP240229001860"/>
    <n v="33.130000000000003"/>
    <m/>
    <n v="36113.310000000005"/>
  </r>
  <r>
    <x v="91"/>
    <s v="FOURNISSEURS ACHATS"/>
    <d v="2024-02-29T00:00:00"/>
    <s v="A2400564"/>
    <s v="AP240229002011"/>
    <m/>
    <n v="131.64400000000001"/>
    <n v="35981.666000000005"/>
  </r>
  <r>
    <x v="91"/>
    <s v="FOURNISSEURS ACHATS"/>
    <d v="2024-03-31T00:00:00"/>
    <n v="5624568067"/>
    <s v="AP240331003027"/>
    <n v="1970"/>
    <m/>
    <n v="37951.666000000005"/>
  </r>
  <r>
    <x v="91"/>
    <s v="FOURNISSEURS ACHATS"/>
    <d v="2024-04-19T00:00:00"/>
    <s v="A2401090"/>
    <s v="AP240419003340"/>
    <m/>
    <n v="318.67700000000002"/>
    <n v="37632.989000000001"/>
  </r>
  <r>
    <x v="91"/>
    <s v="FOURNISSEURS ACHATS"/>
    <d v="2024-04-22T00:00:00"/>
    <s v="A2401115"/>
    <s v="AP240422003367"/>
    <m/>
    <n v="1333.3320000000001"/>
    <n v="36299.656999999999"/>
  </r>
  <r>
    <x v="91"/>
    <s v="FOURNISSEURS ACHATS"/>
    <d v="2024-04-23T00:00:00"/>
    <n v="5624561620"/>
    <s v="AP240423003424"/>
    <n v="1767.6759999999999"/>
    <m/>
    <n v="38067.332999999999"/>
  </r>
  <r>
    <x v="91"/>
    <s v="FOURNISSEURS ACHATS"/>
    <d v="2024-04-29T00:00:00"/>
    <s v="A2401233"/>
    <s v="AP240429003666"/>
    <m/>
    <n v="1500"/>
    <n v="36567.332999999999"/>
  </r>
  <r>
    <x v="91"/>
    <s v="FOURNISSEURS ACHATS"/>
    <d v="2024-05-02T00:00:00"/>
    <s v="A2401405"/>
    <s v="AP240502003928"/>
    <m/>
    <n v="456"/>
    <n v="36111.332999999999"/>
  </r>
  <r>
    <x v="91"/>
    <s v="FOURNISSEURS ACHATS"/>
    <d v="2024-05-09T00:00:00"/>
    <n v="5624561690"/>
    <s v="AP240509004022"/>
    <n v="888"/>
    <m/>
    <n v="36999.332999999999"/>
  </r>
  <r>
    <x v="91"/>
    <s v="FOURNISSEURS ACHATS"/>
    <d v="2024-05-09T00:00:00"/>
    <n v="5624568112"/>
    <s v="AP240509004054"/>
    <n v="8322"/>
    <m/>
    <n v="45321.332999999999"/>
  </r>
  <r>
    <x v="91"/>
    <s v="FOURNISSEURS ACHATS"/>
    <d v="2024-05-21T00:00:00"/>
    <n v="5624561805"/>
    <s v="AP240521004436"/>
    <n v="3500"/>
    <m/>
    <n v="48821.332999999999"/>
  </r>
  <r>
    <x v="91"/>
    <s v="FOURNISSEURS ACHATS"/>
    <d v="2024-05-24T00:00:00"/>
    <s v="A2401903"/>
    <s v="AP240524005301"/>
    <m/>
    <n v="500"/>
    <n v="48321.332999999999"/>
  </r>
  <r>
    <x v="91"/>
    <s v="FOURNISSEURS ACHATS"/>
    <d v="2024-05-28T00:00:00"/>
    <n v="5624561842"/>
    <s v="AP240528004789"/>
    <n v="1525.252"/>
    <m/>
    <n v="49846.584999999999"/>
  </r>
  <r>
    <x v="91"/>
    <s v="FOURNISSEURS ACHATS"/>
    <d v="2024-05-31T00:00:00"/>
    <s v="A2401744"/>
    <s v="AP240531005091"/>
    <m/>
    <n v="200"/>
    <n v="49646.584999999999"/>
  </r>
  <r>
    <x v="91"/>
    <s v="FOURNISSEURS ACHATS"/>
    <d v="2024-05-31T00:00:00"/>
    <n v="5624561921"/>
    <s v="AP240531005279"/>
    <n v="300"/>
    <m/>
    <n v="49946.584999999999"/>
  </r>
  <r>
    <x v="91"/>
    <s v="FOURNISSEURS ACHATS"/>
    <d v="2024-06-10T00:00:00"/>
    <n v="5624561948"/>
    <s v="AP240610005393"/>
    <n v="600"/>
    <m/>
    <n v="50546.584999999999"/>
  </r>
  <r>
    <x v="91"/>
    <s v="FOURNISSEURS ACHATS"/>
    <d v="2024-06-12T00:00:00"/>
    <s v="A2401991"/>
    <s v="AP240612005479"/>
    <m/>
    <n v="2381"/>
    <n v="48165.584999999999"/>
  </r>
  <r>
    <x v="91"/>
    <s v="FOURNISSEURS ACHATS"/>
    <d v="2024-06-13T00:00:00"/>
    <n v="5624561968"/>
    <s v="AP240613005543"/>
    <n v="2261"/>
    <m/>
    <n v="50426.584999999999"/>
  </r>
  <r>
    <x v="91"/>
    <s v="FOURNISSEURS ACHATS"/>
    <d v="2024-06-19T00:00:00"/>
    <n v="5624561996"/>
    <s v="AP240619005685"/>
    <n v="268.5"/>
    <m/>
    <n v="50695.084999999999"/>
  </r>
  <r>
    <x v="91"/>
    <s v="FOURNISSEURS ACHATS"/>
    <d v="2024-06-20T00:00:00"/>
    <n v="5624562011"/>
    <s v="AP240620005756"/>
    <n v="983"/>
    <m/>
    <n v="51678.084999999999"/>
  </r>
  <r>
    <x v="91"/>
    <s v="FOURNISSEURS ACHATS"/>
    <d v="2024-06-20T00:00:00"/>
    <n v="5624562021"/>
    <s v="AP240620005778"/>
    <n v="400"/>
    <m/>
    <n v="52078.084999999999"/>
  </r>
  <r>
    <x v="91"/>
    <s v="FOURNISSEURS ACHATS"/>
    <d v="2024-06-20T00:00:00"/>
    <n v="5624562031"/>
    <s v="AP240620005801"/>
    <n v="803.5"/>
    <m/>
    <n v="52881.584999999999"/>
  </r>
  <r>
    <x v="91"/>
    <s v="FOURNISSEURS ACHATS"/>
    <d v="2024-06-26T00:00:00"/>
    <s v="A2402130"/>
    <s v="AP240626005878"/>
    <m/>
    <n v="1750"/>
    <n v="51131.584999999999"/>
  </r>
  <r>
    <x v="91"/>
    <s v="FOURNISSEURS ACHATS"/>
    <d v="2024-06-26T00:00:00"/>
    <s v="A2402131"/>
    <s v="AP240626005879"/>
    <m/>
    <n v="150"/>
    <n v="50981.584999999999"/>
  </r>
  <r>
    <x v="91"/>
    <s v="FOURNISSEURS ACHATS"/>
    <d v="2024-06-28T00:00:00"/>
    <n v="5624568133"/>
    <s v="AP240628006042"/>
    <n v="1113.8"/>
    <m/>
    <n v="52095.385000000002"/>
  </r>
  <r>
    <x v="91"/>
    <s v="FOURNISSEURS ACHATS"/>
    <d v="2024-07-10T00:00:00"/>
    <s v="A2402437"/>
    <s v="AP240710006553"/>
    <m/>
    <n v="450"/>
    <n v="51645.385000000002"/>
  </r>
  <r>
    <x v="91"/>
    <s v="FOURNISSEURS ACHATS"/>
    <d v="2024-07-18T00:00:00"/>
    <s v="A2402520"/>
    <s v="AP240718006880"/>
    <m/>
    <n v="6569.2"/>
    <n v="45076.185000000005"/>
  </r>
  <r>
    <x v="91"/>
    <s v="FOURNISSEURS ACHATS"/>
    <d v="2024-07-30T00:00:00"/>
    <n v="5624568156"/>
    <s v="AP240730007204"/>
    <n v="451.4"/>
    <m/>
    <n v="45527.585000000006"/>
  </r>
  <r>
    <x v="91"/>
    <s v="FOURNISSEURS ACHATS"/>
    <d v="2024-07-31T00:00:00"/>
    <n v="5624562262"/>
    <s v="AP240731007246"/>
    <n v="750"/>
    <m/>
    <n v="46277.585000000006"/>
  </r>
  <r>
    <x v="91"/>
    <s v="FOURNISSEURS ACHATS"/>
    <d v="2024-08-15T00:00:00"/>
    <s v="A2402841"/>
    <s v="AP240815007606"/>
    <m/>
    <m/>
    <n v="46277.585000000006"/>
  </r>
  <r>
    <x v="91"/>
    <s v="FOURNISSEURS ACHATS"/>
    <d v="2024-08-27T00:00:00"/>
    <s v="A2402974"/>
    <s v="AP240827007959"/>
    <m/>
    <n v="4000"/>
    <n v="42277.585000000006"/>
  </r>
  <r>
    <x v="91"/>
    <s v="FOURNISSEURS ACHATS"/>
    <d v="2024-08-30T00:00:00"/>
    <n v="5624568192"/>
    <s v="AP240830008216"/>
    <n v="800"/>
    <m/>
    <n v="43077.585000000006"/>
  </r>
  <r>
    <x v="91"/>
    <s v="FOURNISSEURS ACHATS"/>
    <d v="2024-08-31T00:00:00"/>
    <n v="5624562420"/>
    <s v="AP240903008280"/>
    <n v="22589.690999999999"/>
    <m/>
    <n v="65667.276000000013"/>
  </r>
  <r>
    <x v="91"/>
    <s v="FOURNISSEURS ACHATS"/>
    <d v="2024-09-05T00:00:00"/>
    <n v="5624562446"/>
    <s v="AP240905008453"/>
    <n v="3700"/>
    <m/>
    <n v="69367.276000000013"/>
  </r>
  <r>
    <x v="91"/>
    <s v="FOURNISSEURS ACHATS"/>
    <d v="2024-09-09T00:00:00"/>
    <n v="5624562460"/>
    <s v="AP240909008547"/>
    <n v="465.1"/>
    <m/>
    <n v="69832.376000000018"/>
  </r>
  <r>
    <x v="91"/>
    <s v="FOURNISSEURS ACHATS"/>
    <d v="2024-09-09T00:00:00"/>
    <n v="5624562461"/>
    <s v="AP240909008549"/>
    <n v="2392.9"/>
    <m/>
    <n v="72225.276000000013"/>
  </r>
  <r>
    <x v="91"/>
    <s v="FOURNISSEURS ACHATS"/>
    <d v="2024-09-12T00:00:00"/>
    <s v="A2403236"/>
    <s v="AP240912008635"/>
    <m/>
    <n v="1571"/>
    <n v="70654.276000000013"/>
  </r>
  <r>
    <x v="91"/>
    <s v="FOURNISSEURS ACHATS"/>
    <d v="2024-09-13T00:00:00"/>
    <s v="A2403248"/>
    <s v="AP240913008647"/>
    <m/>
    <n v="596"/>
    <n v="70058.276000000013"/>
  </r>
  <r>
    <x v="91"/>
    <s v="FOURNISSEURS ACHATS"/>
    <d v="2024-09-13T00:00:00"/>
    <n v="5624568212"/>
    <s v="AP240913008694"/>
    <n v="13316"/>
    <m/>
    <n v="83374.276000000013"/>
  </r>
  <r>
    <x v="91"/>
    <s v="FOURNISSEURS ACHATS"/>
    <d v="2024-09-13T00:00:00"/>
    <n v="5624568213"/>
    <s v="AP240913008704"/>
    <n v="770"/>
    <m/>
    <n v="84144.276000000013"/>
  </r>
  <r>
    <x v="91"/>
    <s v="FOURNISSEURS ACHATS"/>
    <d v="2024-09-20T00:00:00"/>
    <n v="5624567003"/>
    <s v="AP240920008966"/>
    <n v="600"/>
    <m/>
    <n v="84744.276000000013"/>
  </r>
  <r>
    <x v="91"/>
    <s v="FOURNISSEURS ACHATS"/>
    <d v="2024-09-20T00:00:00"/>
    <n v="5624568216"/>
    <s v="AP240920009039"/>
    <n v="750"/>
    <m/>
    <n v="85494.276000000013"/>
  </r>
  <r>
    <x v="91"/>
    <s v="FOURNISSEURS ACHATS"/>
    <d v="2024-09-25T00:00:00"/>
    <n v="5624567051"/>
    <s v="AP240925009218"/>
    <n v="3000"/>
    <m/>
    <n v="88494.276000000013"/>
  </r>
  <r>
    <x v="91"/>
    <s v="FOURNISSEURS ACHATS"/>
    <d v="2024-10-01T00:00:00"/>
    <s v="A2403518"/>
    <s v="AP241001009378"/>
    <m/>
    <n v="4200"/>
    <n v="84294.276000000013"/>
  </r>
  <r>
    <x v="91"/>
    <s v="FOURNISSEURS ACHATS"/>
    <d v="2024-10-04T00:00:00"/>
    <n v="5624567139"/>
    <s v="AP241004009589"/>
    <n v="2500"/>
    <m/>
    <n v="86794.276000000013"/>
  </r>
  <r>
    <x v="91"/>
    <s v="FOURNISSEURS ACHATS"/>
    <d v="2024-10-09T00:00:00"/>
    <n v="5624567146"/>
    <s v="AP241009009707"/>
    <n v="3235"/>
    <m/>
    <n v="90029.276000000013"/>
  </r>
  <r>
    <x v="91"/>
    <s v="FOURNISSEURS ACHATS"/>
    <d v="2024-10-14T00:00:00"/>
    <n v="124010068"/>
    <s v="AP241014009900"/>
    <n v="800"/>
    <m/>
    <n v="90829.276000000013"/>
  </r>
  <r>
    <x v="91"/>
    <s v="FOURNISSEURS ACHATS"/>
    <d v="2024-10-15T00:00:00"/>
    <n v="5624567187"/>
    <s v="AP241015009949"/>
    <n v="2020.202"/>
    <m/>
    <n v="92849.478000000017"/>
  </r>
  <r>
    <x v="91"/>
    <s v="FOURNISSEURS ACHATS"/>
    <d v="2024-10-15T00:00:00"/>
    <n v="124010073"/>
    <s v="AP241015009971"/>
    <n v="222.22200000000001"/>
    <m/>
    <n v="93071.700000000012"/>
  </r>
  <r>
    <x v="91"/>
    <s v="FOURNISSEURS ACHATS"/>
    <d v="2024-10-16T00:00:00"/>
    <s v="A2403764"/>
    <s v="AP241016009987"/>
    <m/>
    <n v="215"/>
    <n v="92856.700000000012"/>
  </r>
  <r>
    <x v="91"/>
    <s v="FOURNISSEURS ACHATS"/>
    <d v="2024-10-16T00:00:00"/>
    <s v="A2403765"/>
    <s v="AP241016009988"/>
    <m/>
    <n v="500"/>
    <n v="92356.700000000012"/>
  </r>
  <r>
    <x v="91"/>
    <s v="FOURNISSEURS ACHATS"/>
    <d v="2024-10-16T00:00:00"/>
    <s v="A2403790"/>
    <s v="AP241016010013"/>
    <m/>
    <n v="3500"/>
    <n v="88856.700000000012"/>
  </r>
  <r>
    <x v="91"/>
    <s v="FOURNISSEURS ACHATS"/>
    <d v="2024-10-17T00:00:00"/>
    <s v="A2403819"/>
    <s v="AP241017010060"/>
    <m/>
    <n v="6054"/>
    <n v="82802.700000000012"/>
  </r>
  <r>
    <x v="91"/>
    <s v="FOURNISSEURS ACHATS"/>
    <d v="2024-10-17T00:00:00"/>
    <s v="A2403823"/>
    <s v="AP241017010064"/>
    <m/>
    <n v="7262"/>
    <n v="75540.700000000012"/>
  </r>
  <r>
    <x v="91"/>
    <s v="FOURNISSEURS ACHATS"/>
    <d v="2024-10-18T00:00:00"/>
    <s v="A2403875"/>
    <s v="AP241018010121"/>
    <m/>
    <n v="11046.58"/>
    <n v="64494.12000000001"/>
  </r>
  <r>
    <x v="91"/>
    <s v="FOURNISSEURS ACHATS"/>
    <d v="2024-10-22T00:00:00"/>
    <n v="5624567211"/>
    <s v="AP241022010217"/>
    <n v="3030.3029999999999"/>
    <m/>
    <n v="67524.42300000001"/>
  </r>
  <r>
    <x v="91"/>
    <s v="FOURNISSEURS ACHATS"/>
    <d v="2024-10-22T00:00:00"/>
    <n v="5624567215"/>
    <s v="AP241022010225"/>
    <n v="200"/>
    <m/>
    <n v="67724.42300000001"/>
  </r>
  <r>
    <x v="91"/>
    <s v="FOURNISSEURS ACHATS"/>
    <d v="2024-10-23T00:00:00"/>
    <s v="A2403885"/>
    <s v="AP241023010254"/>
    <m/>
    <n v="500"/>
    <n v="67224.42300000001"/>
  </r>
  <r>
    <x v="91"/>
    <s v="FOURNISSEURS ACHATS"/>
    <d v="2024-10-24T00:00:00"/>
    <n v="5624567234"/>
    <s v="AP241024010315"/>
    <n v="5200"/>
    <m/>
    <n v="72424.42300000001"/>
  </r>
  <r>
    <x v="91"/>
    <s v="FOURNISSEURS ACHATS"/>
    <d v="2024-10-31T00:00:00"/>
    <s v="A2404015"/>
    <s v="AP241031010632"/>
    <m/>
    <m/>
    <n v="72424.42300000001"/>
  </r>
  <r>
    <x v="91"/>
    <s v="FOURNISSEURS ACHATS"/>
    <d v="2024-10-31T00:00:00"/>
    <s v="A2404063"/>
    <s v="AP241031010728"/>
    <m/>
    <n v="1600"/>
    <n v="70824.42300000001"/>
  </r>
  <r>
    <x v="91"/>
    <s v="FOURNISSEURS ACHATS"/>
    <d v="2024-10-31T00:00:00"/>
    <n v="5624567309"/>
    <s v="AP241106010872"/>
    <n v="4040.404"/>
    <m/>
    <n v="74864.827000000005"/>
  </r>
  <r>
    <x v="91"/>
    <s v="FOURNISSEURS ACHATS"/>
    <d v="2024-11-05T00:00:00"/>
    <n v="5624568277"/>
    <s v="AP241105010849"/>
    <n v="4040.404"/>
    <m/>
    <n v="78905.231"/>
  </r>
  <r>
    <x v="91"/>
    <s v="FOURNISSEURS ACHATS"/>
    <d v="2024-11-07T00:00:00"/>
    <n v="5624567313"/>
    <s v="AP241107010895"/>
    <n v="1350"/>
    <m/>
    <n v="80255.231"/>
  </r>
  <r>
    <x v="91"/>
    <s v="FOURNISSEURS ACHATS"/>
    <d v="2024-11-12T00:00:00"/>
    <n v="5624568285"/>
    <s v="AP241112011004"/>
    <n v="540"/>
    <m/>
    <n v="80795.231"/>
  </r>
  <r>
    <x v="91"/>
    <s v="FOURNISSEURS ACHATS"/>
    <d v="2024-11-12T00:00:00"/>
    <s v="A2404177"/>
    <s v="AP241112011034"/>
    <m/>
    <n v="1350"/>
    <n v="79445.231"/>
  </r>
  <r>
    <x v="91"/>
    <s v="FOURNISSEURS ACHATS"/>
    <d v="2024-11-13T00:00:00"/>
    <s v="A2404194"/>
    <s v="AP241113011060"/>
    <m/>
    <n v="5837"/>
    <n v="73608.231"/>
  </r>
  <r>
    <x v="91"/>
    <s v="FOURNISSEURS ACHATS"/>
    <d v="2024-11-13T00:00:00"/>
    <n v="5624567331"/>
    <s v="AP241114011073"/>
    <n v="1600"/>
    <m/>
    <n v="75208.231"/>
  </r>
  <r>
    <x v="91"/>
    <s v="FOURNISSEURS ACHATS"/>
    <d v="2024-11-19T00:00:00"/>
    <n v="5624567342"/>
    <s v="AP241120011224"/>
    <n v="215"/>
    <m/>
    <n v="75423.231"/>
  </r>
  <r>
    <x v="91"/>
    <s v="FOURNISSEURS ACHATS"/>
    <d v="2024-11-20T00:00:00"/>
    <n v="5624567362"/>
    <s v="AP241120011285"/>
    <n v="960"/>
    <m/>
    <n v="76383.231"/>
  </r>
  <r>
    <x v="91"/>
    <s v="FOURNISSEURS ACHATS"/>
    <d v="2024-11-20T00:00:00"/>
    <n v="5624567375"/>
    <s v="AP241120011341"/>
    <n v="6000"/>
    <m/>
    <n v="82383.231"/>
  </r>
  <r>
    <x v="91"/>
    <s v="FOURNISSEURS ACHATS"/>
    <d v="2024-11-25T00:00:00"/>
    <n v="5624567394"/>
    <s v="AP241125011488"/>
    <n v="4040.404"/>
    <m/>
    <n v="86423.634999999995"/>
  </r>
  <r>
    <x v="91"/>
    <s v="FOURNISSEURS ACHATS"/>
    <d v="2024-11-25T00:00:00"/>
    <n v="5624567395"/>
    <s v="AP241125011490"/>
    <n v="4040.404"/>
    <m/>
    <n v="90464.03899999999"/>
  </r>
  <r>
    <x v="91"/>
    <s v="FOURNISSEURS ACHATS"/>
    <d v="2024-11-25T00:00:00"/>
    <n v="5624567396"/>
    <s v="AP241125011492"/>
    <n v="2060.6060000000002"/>
    <m/>
    <n v="92524.64499999999"/>
  </r>
  <r>
    <x v="91"/>
    <s v="FOURNISSEURS ACHATS"/>
    <d v="2024-11-29T00:00:00"/>
    <n v="5624567443"/>
    <s v="AP241129011688"/>
    <n v="1200"/>
    <m/>
    <n v="93724.64499999999"/>
  </r>
  <r>
    <x v="91"/>
    <s v="FOURNISSEURS ACHATS"/>
    <d v="2024-11-30T00:00:00"/>
    <n v="5624567453"/>
    <s v="AP241204011819"/>
    <n v="3181.8180000000002"/>
    <m/>
    <n v="96906.462999999989"/>
  </r>
  <r>
    <x v="91"/>
    <s v="FOURNISSEURS ACHATS"/>
    <d v="2024-12-07T00:00:00"/>
    <s v="A2404625"/>
    <s v="AP241207012109"/>
    <m/>
    <n v="6100"/>
    <n v="90806.462999999989"/>
  </r>
  <r>
    <x v="91"/>
    <s v="FOURNISSEURS ACHATS"/>
    <d v="2024-12-13T00:00:00"/>
    <s v="A2404695"/>
    <s v="AP241213012214"/>
    <m/>
    <n v="2500"/>
    <n v="88306.462999999989"/>
  </r>
  <r>
    <x v="91"/>
    <s v="FOURNISSEURS ACHATS"/>
    <d v="2024-12-18T00:00:00"/>
    <s v="A2404720"/>
    <s v="AP241218012276"/>
    <m/>
    <n v="500"/>
    <n v="87806.462999999989"/>
  </r>
  <r>
    <x v="91"/>
    <s v="FOURNISSEURS ACHATS"/>
    <d v="2024-12-18T00:00:00"/>
    <n v="5624568319"/>
    <s v="AP241220012403"/>
    <n v="320"/>
    <m/>
    <n v="88126.462999999989"/>
  </r>
  <r>
    <x v="91"/>
    <s v="FOURNISSEURS ACHATS"/>
    <d v="2024-12-20T00:00:00"/>
    <n v="5624567527"/>
    <s v="AP241220012439"/>
    <n v="2422.52"/>
    <m/>
    <n v="90548.982999999993"/>
  </r>
  <r>
    <x v="91"/>
    <s v="FOURNISSEURS ACHATS"/>
    <d v="2024-12-22T00:00:00"/>
    <n v="5624568327"/>
    <s v="AP241223012545"/>
    <n v="7536"/>
    <m/>
    <n v="98084.982999999993"/>
  </r>
  <r>
    <x v="91"/>
    <s v="FOURNISSEURS ACHATS"/>
    <d v="2024-12-24T00:00:00"/>
    <n v="5624567578"/>
    <s v="AP241224012655"/>
    <n v="2918.1819999999998"/>
    <m/>
    <n v="101003.16499999999"/>
  </r>
  <r>
    <x v="91"/>
    <s v="FOURNISSEURS ACHATS"/>
    <d v="2024-12-24T00:00:00"/>
    <s v="A2404837"/>
    <s v="AP241224012698"/>
    <m/>
    <n v="321"/>
    <n v="100682.16499999999"/>
  </r>
  <r>
    <x v="91"/>
    <s v="FOURNISSEURS ACHATS"/>
    <d v="2024-12-24T00:00:00"/>
    <s v="A2404847"/>
    <s v="AP241224012707"/>
    <m/>
    <n v="2422.502"/>
    <n v="98259.663"/>
  </r>
  <r>
    <x v="91"/>
    <s v="FOURNISSEURS ACHATS"/>
    <d v="2024-12-25T00:00:00"/>
    <s v="A2404904"/>
    <s v="AP241225012819"/>
    <m/>
    <n v="500"/>
    <n v="97759.663"/>
  </r>
  <r>
    <x v="91"/>
    <s v="FOURNISSEURS ACHATS"/>
    <d v="2024-12-25T00:00:00"/>
    <n v="5624567598"/>
    <s v="AP241225012825"/>
    <n v="5837"/>
    <m/>
    <n v="103596.663"/>
  </r>
  <r>
    <x v="91"/>
    <s v="FOURNISSEURS ACHATS"/>
    <d v="2024-12-26T00:00:00"/>
    <s v="A2404919"/>
    <s v="AP241226012846"/>
    <m/>
    <n v="23272.726999999999"/>
    <n v="80323.936000000002"/>
  </r>
  <r>
    <x v="91"/>
    <s v="FOURNISSEURS ACHATS"/>
    <d v="2024-12-26T00:00:00"/>
    <s v="A2404923"/>
    <s v="AP241226012851"/>
    <m/>
    <n v="7536"/>
    <n v="72787.936000000002"/>
  </r>
  <r>
    <x v="91"/>
    <s v="FOURNISSEURS ACHATS"/>
    <d v="2024-12-27T00:00:00"/>
    <n v="5624568345"/>
    <s v="AP241227013006"/>
    <n v="4105.3999999999996"/>
    <m/>
    <n v="76893.335999999996"/>
  </r>
  <r>
    <x v="91"/>
    <s v="FOURNISSEURS ACHATS"/>
    <d v="2024-12-27T00:00:00"/>
    <n v="5624567630"/>
    <s v="AP241227013016"/>
    <n v="13520.352999999999"/>
    <m/>
    <n v="90413.688999999998"/>
  </r>
  <r>
    <x v="91"/>
    <s v="FOURNISSEURS ACHATS"/>
    <d v="2024-12-30T00:00:00"/>
    <s v="A2404955"/>
    <s v="AP241230013054"/>
    <m/>
    <n v="972.4"/>
    <n v="89441.289000000004"/>
  </r>
  <r>
    <x v="91"/>
    <s v="FOURNISSEURS ACHATS"/>
    <d v="2024-12-30T00:00:00"/>
    <s v="A2404965"/>
    <s v="AP241230013064"/>
    <m/>
    <n v="475"/>
    <n v="88966.289000000004"/>
  </r>
  <r>
    <x v="91"/>
    <s v="FOURNISSEURS ACHATS"/>
    <d v="2024-12-30T00:00:00"/>
    <s v="A2404966"/>
    <s v="AP241230013065"/>
    <m/>
    <n v="11.5"/>
    <n v="88954.789000000004"/>
  </r>
  <r>
    <x v="91"/>
    <s v="FOURNISSEURS ACHATS"/>
    <d v="2024-12-30T00:00:00"/>
    <s v="A2404977"/>
    <s v="AP241230013076"/>
    <m/>
    <n v="190.80500000000001"/>
    <n v="88763.984000000011"/>
  </r>
  <r>
    <x v="91"/>
    <s v="FOURNISSEURS ACHATS"/>
    <d v="2024-12-30T00:00:00"/>
    <s v="A2404978"/>
    <s v="AP241230013077"/>
    <m/>
    <n v="2431.5749999999998"/>
    <n v="86332.409000000014"/>
  </r>
  <r>
    <x v="91"/>
    <s v="FOURNISSEURS ACHATS"/>
    <d v="2024-12-31T00:00:00"/>
    <s v="A2404985"/>
    <s v="AP241231013083"/>
    <m/>
    <n v="2976"/>
    <n v="83356.409000000014"/>
  </r>
  <r>
    <x v="91"/>
    <s v="FOURNISSEURS ACHATS"/>
    <d v="2024-12-31T00:00:00"/>
    <s v="A2405032"/>
    <s v="AP241231013134"/>
    <m/>
    <n v="3856.6"/>
    <n v="79499.809000000008"/>
  </r>
  <r>
    <x v="91"/>
    <s v="FOURNISSEURS ACHATS"/>
    <d v="2024-12-31T00:00:00"/>
    <s v="A2405054"/>
    <s v="AP241231013166"/>
    <m/>
    <n v="1280.5999999999999"/>
    <n v="78219.209000000003"/>
  </r>
  <r>
    <x v="91"/>
    <s v="FOURNISSEURS ACHATS"/>
    <d v="2024-12-30T00:00:00"/>
    <s v="A2404970"/>
    <s v="AP241230013069"/>
    <m/>
    <n v="1200"/>
    <n v="-1200"/>
  </r>
  <r>
    <x v="92"/>
    <m/>
    <m/>
    <m/>
    <m/>
    <n v="203200.45100000003"/>
    <n v="126181.24199999998"/>
    <n v="77019.209000000046"/>
  </r>
  <r>
    <x v="93"/>
    <s v="CHIMEX"/>
    <d v="2024-10-04T00:00:00"/>
    <s v="A2403588"/>
    <s v="AP241004009534"/>
    <m/>
    <n v="15808.96"/>
    <n v="-15808.96"/>
  </r>
  <r>
    <x v="93"/>
    <s v="CHIMEX"/>
    <d v="2024-10-31T00:00:00"/>
    <s v="A2404175"/>
    <s v="AP241031011032"/>
    <m/>
    <n v="786.4"/>
    <n v="-16595.36"/>
  </r>
  <r>
    <x v="93"/>
    <s v="CHIMEX"/>
    <d v="2024-11-22T00:00:00"/>
    <s v="A2404315"/>
    <s v="AP241122011437"/>
    <m/>
    <n v="15994.6"/>
    <n v="-32589.96"/>
  </r>
  <r>
    <x v="93"/>
    <s v="CHIMEX"/>
    <d v="2024-11-30T00:00:00"/>
    <s v="A2404445"/>
    <s v="AP241130011765"/>
    <m/>
    <n v="15908.92"/>
    <n v="-48498.879999999997"/>
  </r>
  <r>
    <x v="93"/>
    <s v="CHIMEX"/>
    <d v="2024-12-10T00:00:00"/>
    <s v="A2404607"/>
    <s v="AP241210012089"/>
    <m/>
    <n v="15766.12"/>
    <n v="-64265"/>
  </r>
  <r>
    <x v="93"/>
    <s v="CHIMEX"/>
    <d v="2024-12-13T00:00:00"/>
    <s v="A2404672"/>
    <s v="AP241213012170"/>
    <m/>
    <n v="786.4"/>
    <n v="-65051.4"/>
  </r>
  <r>
    <x v="93"/>
    <s v="CHIMEX"/>
    <d v="2024-12-13T00:00:00"/>
    <s v="A2404698"/>
    <s v="AP241213012217"/>
    <m/>
    <n v="15466.24"/>
    <n v="-80517.64"/>
  </r>
  <r>
    <x v="93"/>
    <s v="CHIMEX"/>
    <d v="2024-12-13T00:00:00"/>
    <s v="A2404699"/>
    <s v="AP241213012218"/>
    <m/>
    <n v="16708.599999999999"/>
    <n v="-97226.239999999991"/>
  </r>
  <r>
    <x v="93"/>
    <s v="CHIMEX"/>
    <d v="2024-12-24T00:00:00"/>
    <s v="A2404800"/>
    <s v="AP241224012622"/>
    <m/>
    <n v="15209.2"/>
    <n v="-112435.43999999999"/>
  </r>
  <r>
    <x v="93"/>
    <s v="CHIMEX"/>
    <d v="2024-12-24T00:00:00"/>
    <s v="A2404801"/>
    <s v="AP241224012623"/>
    <m/>
    <n v="16423"/>
    <n v="-128858.43999999999"/>
  </r>
  <r>
    <x v="93"/>
    <s v="CHIMEX"/>
    <d v="2024-12-24T00:00:00"/>
    <s v="A2404802"/>
    <s v="AP241224012624"/>
    <m/>
    <n v="393.7"/>
    <n v="-129252.13999999998"/>
  </r>
  <r>
    <x v="93"/>
    <s v="CHIMEX"/>
    <d v="2024-12-26T00:00:00"/>
    <s v="A2404940"/>
    <s v="AP241226012869"/>
    <m/>
    <n v="16194.52"/>
    <n v="-145446.65999999997"/>
  </r>
  <r>
    <x v="93"/>
    <s v="CHIMEX"/>
    <d v="2024-12-27T00:00:00"/>
    <n v="5624567608"/>
    <s v="AP241227012932"/>
    <n v="16781"/>
    <m/>
    <n v="-128665.65999999997"/>
  </r>
  <r>
    <x v="94"/>
    <m/>
    <m/>
    <m/>
    <m/>
    <n v="16781"/>
    <n v="145446.65999999997"/>
    <n v="-128665.65999999997"/>
  </r>
  <r>
    <x v="95"/>
    <s v="PALISER"/>
    <d v="2024-09-25T00:00:00"/>
    <s v="A2403455"/>
    <s v="AP240925009223"/>
    <m/>
    <n v="4790.75"/>
    <n v="-4790.75"/>
  </r>
  <r>
    <x v="96"/>
    <m/>
    <m/>
    <m/>
    <m/>
    <n v="0"/>
    <n v="4790.75"/>
    <n v="-4790.75"/>
  </r>
  <r>
    <x v="97"/>
    <s v="SOCIETE TUNISO UKRAINE  TUNO"/>
    <d v="2020-03-31T00:00:00"/>
    <s v="A0200475"/>
    <s v="TRANSACT FOURNISSEUR"/>
    <m/>
    <n v="563.29200000000003"/>
    <n v="-563.29200000000003"/>
  </r>
  <r>
    <x v="97"/>
    <s v="SOCIETE TUNISO UKRAINE  TUNO"/>
    <d v="2024-12-31T00:00:00"/>
    <s v="A2405001"/>
    <s v="AP241231013098"/>
    <m/>
    <n v="6976.24"/>
    <n v="-7539.5320000000002"/>
  </r>
  <r>
    <x v="97"/>
    <s v="SOCIETE TUNISO UKRAINE  TUNO"/>
    <d v="2024-12-31T00:00:00"/>
    <s v="A2405073"/>
    <s v="AP241231013206"/>
    <m/>
    <n v="1346.4069999999999"/>
    <n v="-8885.9390000000003"/>
  </r>
  <r>
    <x v="98"/>
    <m/>
    <m/>
    <m/>
    <m/>
    <n v="0"/>
    <n v="8885.9390000000003"/>
    <n v="-8885.9390000000003"/>
  </r>
  <r>
    <x v="99"/>
    <s v="STA NOUR"/>
    <d v="2023-09-18T00:00:00"/>
    <n v="5623561373"/>
    <s v="AP230918007359"/>
    <n v="0"/>
    <m/>
    <n v="0"/>
  </r>
  <r>
    <x v="100"/>
    <m/>
    <m/>
    <m/>
    <m/>
    <n v="0"/>
    <n v="0"/>
    <n v="0"/>
  </r>
  <r>
    <x v="101"/>
    <s v="SOTRAM"/>
    <d v="2020-12-29T00:00:00"/>
    <n v="5620566323"/>
    <s v="TR02298"/>
    <n v="20441.685000000001"/>
    <m/>
    <n v="20441.685000000001"/>
  </r>
  <r>
    <x v="101"/>
    <s v="SOTRAM"/>
    <d v="2020-12-29T00:00:00"/>
    <n v="5620566324"/>
    <s v="TR02299"/>
    <n v="60000"/>
    <m/>
    <n v="80441.684999999998"/>
  </r>
  <r>
    <x v="101"/>
    <s v="SOTRAM"/>
    <d v="2020-12-29T00:00:00"/>
    <n v="5620566325"/>
    <s v="TR02300"/>
    <n v="60000"/>
    <m/>
    <n v="140441.685"/>
  </r>
  <r>
    <x v="101"/>
    <s v="SOTRAM"/>
    <d v="2020-12-29T00:00:00"/>
    <n v="5620566326"/>
    <s v="TR02297"/>
    <n v="40095.480000000003"/>
    <m/>
    <n v="180537.16500000001"/>
  </r>
  <r>
    <x v="101"/>
    <s v="SOTRAM"/>
    <d v="2020-12-31T00:00:00"/>
    <s v="A0202743"/>
    <s v="DECHET PLAQUE"/>
    <m/>
    <n v="88002.755999999994"/>
    <n v="92534.409000000014"/>
  </r>
  <r>
    <x v="101"/>
    <s v="SOTRAM"/>
    <d v="2020-12-31T00:00:00"/>
    <s v="A0202754"/>
    <s v="TRANSACT FOURNISSEUR  "/>
    <m/>
    <n v="91442.953999999998"/>
    <n v="1091.4550000000163"/>
  </r>
  <r>
    <x v="102"/>
    <m/>
    <m/>
    <m/>
    <m/>
    <n v="180537.16500000001"/>
    <n v="179445.71"/>
    <n v="1091.4550000000163"/>
  </r>
  <r>
    <x v="103"/>
    <s v="EXCEL PLAST"/>
    <d v="2024-11-30T00:00:00"/>
    <s v="A2404483"/>
    <s v="AP241130011833"/>
    <m/>
    <n v="215.2"/>
    <n v="-215.2"/>
  </r>
  <r>
    <x v="104"/>
    <m/>
    <m/>
    <m/>
    <m/>
    <n v="0"/>
    <n v="215.2"/>
    <n v="-215.2"/>
  </r>
  <r>
    <x v="105"/>
    <s v="SOCIETE EL KOUKI"/>
    <d v="2024-12-26T00:00:00"/>
    <s v="A2404943"/>
    <s v="AP241226012873"/>
    <m/>
    <n v="23911.67"/>
    <n v="-23911.67"/>
  </r>
  <r>
    <x v="106"/>
    <m/>
    <m/>
    <m/>
    <m/>
    <n v="0"/>
    <n v="23911.67"/>
    <n v="-23911.67"/>
  </r>
  <r>
    <x v="107"/>
    <s v="SOCIETE SFAX COLLECTE"/>
    <d v="2019-01-01T00:00:00"/>
    <s v="S1900069"/>
    <s v="TRANSACT FOURNISSEUR"/>
    <m/>
    <n v="74884.72"/>
    <n v="-74884.72"/>
  </r>
  <r>
    <x v="107"/>
    <s v="SOCIETE SFAX COLLECTE"/>
    <d v="2019-02-28T00:00:00"/>
    <n v="5619560325"/>
    <n v="3095"/>
    <n v="70943.64"/>
    <m/>
    <n v="-3941.0800000000017"/>
  </r>
  <r>
    <x v="108"/>
    <m/>
    <m/>
    <m/>
    <m/>
    <n v="70943.64"/>
    <n v="74884.72"/>
    <n v="-3941.0800000000017"/>
  </r>
  <r>
    <x v="109"/>
    <s v="NBI"/>
    <d v="2021-06-30T00:00:00"/>
    <s v="P2101474"/>
    <s v="FH210002"/>
    <m/>
    <n v="42258.786"/>
    <n v="-42258.786"/>
  </r>
  <r>
    <x v="109"/>
    <s v="NBI"/>
    <d v="2021-10-31T00:00:00"/>
    <s v="P2102644   "/>
    <s v="PLQ POS+PLQ NEG "/>
    <m/>
    <n v="6764.56"/>
    <n v="-49023.345999999998"/>
  </r>
  <r>
    <x v="109"/>
    <s v="NBI"/>
    <d v="2021-11-04T00:00:00"/>
    <n v="5621561184"/>
    <n v="7564"/>
    <n v="35353.535000000003"/>
    <m/>
    <n v="-13669.810999999994"/>
  </r>
  <r>
    <x v="109"/>
    <s v="NBI"/>
    <d v="2021-12-31T00:00:00"/>
    <s v="P2103071"/>
    <s v="TRANSACT FOURNISSEUR"/>
    <m/>
    <n v="69007.509999999995"/>
    <n v="-82677.320999999996"/>
  </r>
  <r>
    <x v="109"/>
    <s v="NBI"/>
    <d v="2022-01-24T00:00:00"/>
    <n v="5622560028"/>
    <n v="7671"/>
    <n v="40404.04"/>
    <m/>
    <n v="-42273.280999999995"/>
  </r>
  <r>
    <x v="109"/>
    <s v="NBI"/>
    <d v="2022-03-04T00:00:00"/>
    <n v="5622560086"/>
    <n v="7714"/>
    <n v="15151.513999999999"/>
    <m/>
    <n v="-27121.766999999996"/>
  </r>
  <r>
    <x v="109"/>
    <s v="NBI"/>
    <d v="2022-05-04T00:00:00"/>
    <n v="5622560172"/>
    <n v="7847"/>
    <n v="15151.514999999999"/>
    <m/>
    <n v="-11970.251999999997"/>
  </r>
  <r>
    <x v="109"/>
    <s v="NBI"/>
    <d v="2022-08-05T00:00:00"/>
    <n v="5622560449"/>
    <n v="8291"/>
    <n v="20202.02"/>
    <m/>
    <n v="8231.7680000000037"/>
  </r>
  <r>
    <x v="109"/>
    <s v="NBI"/>
    <d v="2024-07-18T00:00:00"/>
    <n v="5624562204"/>
    <s v="AP240718006901"/>
    <n v="20202.02"/>
    <m/>
    <n v="28433.788000000004"/>
  </r>
  <r>
    <x v="109"/>
    <s v="NBI"/>
    <d v="2024-09-30T00:00:00"/>
    <n v="5624567092"/>
    <s v="AP241001009394"/>
    <n v="10101.01"/>
    <m/>
    <n v="38534.798000000003"/>
  </r>
  <r>
    <x v="109"/>
    <s v="NBI"/>
    <d v="2024-10-15T00:00:00"/>
    <n v="5624568240"/>
    <s v="AP241015009941"/>
    <n v="5050.5050000000001"/>
    <m/>
    <n v="43585.303"/>
  </r>
  <r>
    <x v="109"/>
    <s v="NBI"/>
    <d v="2024-10-31T00:00:00"/>
    <n v="5624568268"/>
    <s v="AP241105010817"/>
    <n v="5050.5050000000001"/>
    <m/>
    <n v="48635.807999999997"/>
  </r>
  <r>
    <x v="109"/>
    <s v="NBI"/>
    <d v="2024-11-05T00:00:00"/>
    <n v="5624568270"/>
    <s v="AP241105010835"/>
    <n v="1010.101"/>
    <m/>
    <n v="49645.909"/>
  </r>
  <r>
    <x v="109"/>
    <s v="NBI"/>
    <d v="2024-11-19T00:00:00"/>
    <n v="5624568291"/>
    <s v="AP241120011258"/>
    <n v="8585.8580000000002"/>
    <m/>
    <n v="58231.767"/>
  </r>
  <r>
    <x v="109"/>
    <s v="NBI"/>
    <d v="2024-12-20T00:00:00"/>
    <n v="5624568321"/>
    <s v="AP241220012410"/>
    <n v="10101.01"/>
    <m/>
    <n v="68332.777000000002"/>
  </r>
  <r>
    <x v="110"/>
    <m/>
    <m/>
    <m/>
    <m/>
    <n v="186363.63300000003"/>
    <n v="118030.856"/>
    <n v="68332.777000000031"/>
  </r>
  <r>
    <x v="111"/>
    <s v="RAJHI ASSAD"/>
    <d v="2021-03-18T00:00:00"/>
    <n v="5621560410"/>
    <n v="6762"/>
    <n v="50000"/>
    <m/>
    <n v="50000"/>
  </r>
  <r>
    <x v="111"/>
    <s v="RAJHI ASSAD"/>
    <d v="2021-03-18T00:00:00"/>
    <n v="5621560411"/>
    <n v="6763"/>
    <n v="50000"/>
    <m/>
    <n v="100000"/>
  </r>
  <r>
    <x v="111"/>
    <s v="RAJHI ASSAD"/>
    <d v="2021-03-18T00:00:00"/>
    <n v="5621560412"/>
    <n v="6764"/>
    <n v="50000"/>
    <m/>
    <n v="150000"/>
  </r>
  <r>
    <x v="111"/>
    <s v="RAJHI ASSAD"/>
    <d v="2021-03-19T00:00:00"/>
    <n v="5621560425"/>
    <n v="6690"/>
    <n v="42424.241999999998"/>
    <m/>
    <n v="192424.242"/>
  </r>
  <r>
    <x v="111"/>
    <s v="RAJHI ASSAD"/>
    <d v="2021-03-29T00:00:00"/>
    <n v="5621560454"/>
    <n v="6841"/>
    <n v="50000"/>
    <m/>
    <n v="242424.242"/>
  </r>
  <r>
    <x v="111"/>
    <s v="RAJHI ASSAD"/>
    <d v="2021-03-29T00:00:00"/>
    <n v="5621560455"/>
    <n v="6840"/>
    <n v="50000"/>
    <m/>
    <n v="292424.24199999997"/>
  </r>
  <r>
    <x v="111"/>
    <s v="RAJHI ASSAD"/>
    <d v="2021-03-31T00:00:00"/>
    <s v="P2100858"/>
    <s v="TRANSACT FOURNISSEUR"/>
    <m/>
    <n v="13275.288"/>
    <n v="279148.95399999997"/>
  </r>
  <r>
    <x v="111"/>
    <s v="RAJHI ASSAD"/>
    <d v="2021-04-13T00:00:00"/>
    <n v="5621560537"/>
    <n v="6938"/>
    <n v="50000"/>
    <m/>
    <n v="329148.95399999997"/>
  </r>
  <r>
    <x v="111"/>
    <s v="RAJHI ASSAD"/>
    <d v="2021-04-23T00:00:00"/>
    <s v="P2100863"/>
    <s v="TRANSACT FOURNISSEUR"/>
    <m/>
    <n v="30276.58"/>
    <n v="298872.37399999995"/>
  </r>
  <r>
    <x v="111"/>
    <s v="RAJHI ASSAD"/>
    <d v="2021-05-31T00:00:00"/>
    <s v="P2101214"/>
    <s v="BATTERIES USAGEES "/>
    <m/>
    <n v="298000.40000000002"/>
    <n v="871.97399999992922"/>
  </r>
  <r>
    <x v="112"/>
    <m/>
    <m/>
    <m/>
    <m/>
    <n v="342424.24199999997"/>
    <n v="341552.26800000004"/>
    <n v="871.97399999992922"/>
  </r>
  <r>
    <x v="113"/>
    <s v="SMART SOLUTION"/>
    <d v="2023-12-31T00:00:00"/>
    <s v="D2304098"/>
    <s v="AP231231000072"/>
    <m/>
    <n v="0"/>
    <n v="0"/>
  </r>
  <r>
    <x v="114"/>
    <m/>
    <m/>
    <m/>
    <m/>
    <n v="0"/>
    <n v="0"/>
    <n v="0"/>
  </r>
  <r>
    <x v="115"/>
    <s v="SPE"/>
    <d v="2024-11-30T00:00:00"/>
    <s v="A2404506"/>
    <s v="AP241130011902"/>
    <m/>
    <n v="4395.7650000000003"/>
    <n v="-4395.7650000000003"/>
  </r>
  <r>
    <x v="116"/>
    <m/>
    <m/>
    <m/>
    <m/>
    <n v="0"/>
    <n v="4395.7650000000003"/>
    <n v="-4395.7650000000003"/>
  </r>
  <r>
    <x v="117"/>
    <s v="STE JOUINI MET"/>
    <d v="2023-12-31T00:00:00"/>
    <s v="D2304071"/>
    <s v="AP231231000002"/>
    <m/>
    <n v="0"/>
    <n v="0"/>
  </r>
  <r>
    <x v="118"/>
    <m/>
    <m/>
    <m/>
    <m/>
    <n v="0"/>
    <n v="0"/>
    <n v="0"/>
  </r>
  <r>
    <x v="119"/>
    <s v="STE NOUR TRA"/>
    <d v="2024-06-28T00:00:00"/>
    <s v="A2402251"/>
    <s v="AP240628006070"/>
    <m/>
    <n v="0"/>
    <n v="0"/>
  </r>
  <r>
    <x v="120"/>
    <m/>
    <m/>
    <m/>
    <m/>
    <n v="0"/>
    <n v="0"/>
    <n v="0"/>
  </r>
  <r>
    <x v="121"/>
    <s v="SOGECOM"/>
    <d v="2024-11-30T00:00:00"/>
    <s v="A2404448"/>
    <s v="AP241130011769"/>
    <m/>
    <n v="2646.3820000000001"/>
    <n v="-2646.3820000000001"/>
  </r>
  <r>
    <x v="121"/>
    <s v="SOGECOM"/>
    <d v="2024-12-18T00:00:00"/>
    <s v="A2404732"/>
    <s v="AP241218012306"/>
    <m/>
    <n v="13112.752"/>
    <n v="-15759.134"/>
  </r>
  <r>
    <x v="121"/>
    <s v="SOGECOM"/>
    <d v="2024-12-26T00:00:00"/>
    <s v="A2404932"/>
    <s v="AP241226012862"/>
    <m/>
    <n v="5931.7759999999998"/>
    <n v="-21690.91"/>
  </r>
  <r>
    <x v="121"/>
    <s v="SOGECOM"/>
    <d v="2024-12-31T00:00:00"/>
    <s v="A2404995"/>
    <s v="AP241231013092"/>
    <m/>
    <n v="1156.471"/>
    <n v="-22847.381000000001"/>
  </r>
  <r>
    <x v="122"/>
    <m/>
    <m/>
    <m/>
    <m/>
    <n v="0"/>
    <n v="22847.381000000001"/>
    <n v="-22847.381000000001"/>
  </r>
  <r>
    <x v="123"/>
    <s v="MOHAMED AMMAR"/>
    <d v="2024-05-31T00:00:00"/>
    <s v="A2401774"/>
    <s v="AP240531005145"/>
    <m/>
    <n v="0"/>
    <n v="0"/>
  </r>
  <r>
    <x v="124"/>
    <m/>
    <m/>
    <m/>
    <m/>
    <n v="0"/>
    <n v="0"/>
    <n v="0"/>
  </r>
  <r>
    <x v="125"/>
    <s v="AKUMPLAST IN"/>
    <d v="2024-11-30T00:00:00"/>
    <s v="A2404446"/>
    <s v="AP241130011766"/>
    <m/>
    <n v="44892.877999999997"/>
    <n v="-44892.877999999997"/>
  </r>
  <r>
    <x v="125"/>
    <s v="AKUMPLAST IN"/>
    <d v="2024-12-10T00:00:00"/>
    <s v="A2404613"/>
    <s v="AP241210012095"/>
    <m/>
    <n v="50117.224999999999"/>
    <n v="-95010.103000000003"/>
  </r>
  <r>
    <x v="125"/>
    <s v="AKUMPLAST IN"/>
    <d v="2024-12-20T00:00:00"/>
    <s v="A2404786"/>
    <s v="AP241220012498"/>
    <m/>
    <n v="19669.371999999999"/>
    <n v="-114679.47500000001"/>
  </r>
  <r>
    <x v="125"/>
    <s v="AKUMPLAST IN"/>
    <d v="2024-12-24T00:00:00"/>
    <s v="A2404794"/>
    <s v="AP241224012616"/>
    <m/>
    <n v="145616.641"/>
    <n v="-260296.11600000001"/>
  </r>
  <r>
    <x v="126"/>
    <m/>
    <m/>
    <m/>
    <m/>
    <n v="0"/>
    <n v="260296.11600000001"/>
    <n v="-260296.11600000001"/>
  </r>
  <r>
    <x v="127"/>
    <s v="STE"/>
    <d v="2024-12-20T00:00:00"/>
    <s v="A2404781"/>
    <s v="AP241220012493"/>
    <m/>
    <n v="9635.9110000000001"/>
    <n v="-9635.9110000000001"/>
  </r>
  <r>
    <x v="128"/>
    <m/>
    <m/>
    <m/>
    <m/>
    <n v="0"/>
    <n v="9635.9110000000001"/>
    <n v="-9635.9110000000001"/>
  </r>
  <r>
    <x v="129"/>
    <s v="TUNIFILM PACK"/>
    <d v="2024-07-11T00:00:00"/>
    <s v="A2402467"/>
    <s v="AP240711006745"/>
    <m/>
    <n v="0"/>
    <n v="0"/>
  </r>
  <r>
    <x v="130"/>
    <m/>
    <m/>
    <m/>
    <m/>
    <n v="0"/>
    <n v="0"/>
    <n v="0"/>
  </r>
  <r>
    <x v="131"/>
    <s v="AIR LIQUIDE TUNISIE"/>
    <d v="2022-01-31T00:00:00"/>
    <s v="C2200130"/>
    <s v="TRANSACT FOURNISSEUR"/>
    <m/>
    <n v="109.821"/>
    <n v="-109.821"/>
  </r>
  <r>
    <x v="131"/>
    <s v="AIR LIQUIDE TUNISIE"/>
    <d v="2022-03-16T00:00:00"/>
    <n v="5322530246"/>
    <n v="1311"/>
    <n v="287.25099999999998"/>
    <m/>
    <n v="177.42999999999998"/>
  </r>
  <r>
    <x v="131"/>
    <s v="AIR LIQUIDE TUNISIE"/>
    <d v="2022-05-31T00:00:00"/>
    <s v="C2201219"/>
    <s v="TRANSACT FOURNISSEUR"/>
    <m/>
    <n v="300.28100000000001"/>
    <n v="-122.85100000000003"/>
  </r>
  <r>
    <x v="131"/>
    <s v="AIR LIQUIDE TUNISIE"/>
    <d v="2022-11-22T00:00:00"/>
    <s v="C2202845"/>
    <s v="TRANSACT FOURNISSEUR"/>
    <m/>
    <n v="631.34799999999996"/>
    <n v="-754.19899999999996"/>
  </r>
  <r>
    <x v="131"/>
    <s v="AIR LIQUIDE TUNISIE"/>
    <d v="2022-12-19T00:00:00"/>
    <n v="5622561261"/>
    <n v="9011"/>
    <n v="670.93600000000004"/>
    <m/>
    <n v="-83.26299999999992"/>
  </r>
  <r>
    <x v="131"/>
    <s v="AIR LIQUIDE TUNISIE"/>
    <d v="2022-12-19T00:00:00"/>
    <n v="5622561275"/>
    <n v="9103"/>
    <n v="1435.7639999999999"/>
    <m/>
    <n v="1352.501"/>
  </r>
  <r>
    <x v="131"/>
    <s v="AIR LIQUIDE TUNISIE"/>
    <d v="2022-12-19T00:00:00"/>
    <n v="122010101"/>
    <s v="REG FACT AIRLIQUIDE"/>
    <n v="189.65899999999999"/>
    <m/>
    <n v="1542.1599999999999"/>
  </r>
  <r>
    <x v="131"/>
    <s v="AIR LIQUIDE TUNISIE"/>
    <d v="2022-12-20T00:00:00"/>
    <s v="C2203196"/>
    <s v="TRANSACT FOURNISSEUR"/>
    <m/>
    <n v="85.680999999999997"/>
    <n v="1456.4789999999998"/>
  </r>
  <r>
    <x v="131"/>
    <s v="AIR LIQUIDE TUNISIE"/>
    <d v="2022-12-27T00:00:00"/>
    <n v="5622561349"/>
    <n v="9163"/>
    <n v="1435.7639999999999"/>
    <m/>
    <n v="2892.2429999999995"/>
  </r>
  <r>
    <x v="131"/>
    <s v="AIR LIQUIDE TUNISIE"/>
    <d v="2022-12-27T00:00:00"/>
    <s v="C2203323"/>
    <s v="TRANSACT FOURNISSEUR"/>
    <m/>
    <n v="718.18200000000002"/>
    <n v="2174.0609999999997"/>
  </r>
  <r>
    <x v="131"/>
    <s v="AIR LIQUIDE TUNISIE"/>
    <d v="2022-12-31T00:00:00"/>
    <s v="C2203473"/>
    <s v="TRANSACT FOURNISSEUR"/>
    <m/>
    <n v="694.89"/>
    <n v="1479.1709999999998"/>
  </r>
  <r>
    <x v="131"/>
    <s v="AIR LIQUIDE TUNISIE"/>
    <d v="2023-01-12T00:00:00"/>
    <s v="D2300005"/>
    <s v="AP230112000218"/>
    <m/>
    <n v="862.09799999999996"/>
    <n v="617.07299999999987"/>
  </r>
  <r>
    <x v="131"/>
    <s v="AIR LIQUIDE TUNISIE"/>
    <d v="2023-01-25T00:00:00"/>
    <n v="5623560119"/>
    <s v="AP230125000568"/>
    <n v="1386.664"/>
    <m/>
    <n v="2003.7369999999999"/>
  </r>
  <r>
    <x v="131"/>
    <s v="AIR LIQUIDE TUNISIE"/>
    <d v="2023-02-23T00:00:00"/>
    <n v="5623560252"/>
    <s v="AP230223001312"/>
    <n v="605.48900000000003"/>
    <m/>
    <n v="2609.2259999999997"/>
  </r>
  <r>
    <x v="131"/>
    <s v="AIR LIQUIDE TUNISIE"/>
    <d v="2023-03-31T00:00:00"/>
    <s v="D2300928"/>
    <s v="AP230331002910"/>
    <m/>
    <n v="249.00200000000001"/>
    <n v="2360.2239999999997"/>
  </r>
  <r>
    <x v="131"/>
    <s v="AIR LIQUIDE TUNISIE"/>
    <d v="2023-09-08T00:00:00"/>
    <s v="D2302501"/>
    <s v="AP230908007120"/>
    <m/>
    <n v="754.46"/>
    <n v="1605.7639999999997"/>
  </r>
  <r>
    <x v="131"/>
    <s v="AIR LIQUIDE TUNISIE"/>
    <d v="2023-09-11T00:00:00"/>
    <s v="D2302502"/>
    <s v="AP230911007121"/>
    <m/>
    <n v="754.46"/>
    <n v="851.30399999999963"/>
  </r>
  <r>
    <x v="131"/>
    <s v="AIR LIQUIDE TUNISIE"/>
    <d v="2023-09-13T00:00:00"/>
    <n v="5623561322"/>
    <s v="AP230913007164"/>
    <n v="1507.921"/>
    <m/>
    <n v="2359.2249999999995"/>
  </r>
  <r>
    <x v="131"/>
    <s v="AIR LIQUIDE TUNISIE"/>
    <d v="2023-08-31T00:00:00"/>
    <s v="D2302448"/>
    <s v="AP230831006918"/>
    <m/>
    <n v="718.58199999999999"/>
    <n v="1640.6429999999996"/>
  </r>
  <r>
    <x v="131"/>
    <s v="AIR LIQUIDE TUNISIE"/>
    <d v="2023-08-31T00:00:00"/>
    <s v="D2302557"/>
    <s v="AP230831007266"/>
    <m/>
    <n v="249.00200000000001"/>
    <n v="1391.6409999999996"/>
  </r>
  <r>
    <x v="131"/>
    <s v="AIR LIQUIDE TUNISIE"/>
    <d v="2023-09-15T00:00:00"/>
    <s v="D2302556"/>
    <s v="AP230915007265"/>
    <m/>
    <n v="121.22499999999999"/>
    <n v="1270.4159999999997"/>
  </r>
  <r>
    <x v="131"/>
    <s v="AIR LIQUIDE TUNISIE"/>
    <d v="2023-09-21T00:00:00"/>
    <s v="D2302606"/>
    <s v="AP230921007375"/>
    <m/>
    <n v="754.46"/>
    <n v="515.95599999999968"/>
  </r>
  <r>
    <x v="131"/>
    <s v="AIR LIQUIDE TUNISIE"/>
    <d v="2023-09-29T00:00:00"/>
    <n v="5623561387"/>
    <s v="AP230929007560"/>
    <n v="1507.921"/>
    <m/>
    <n v="2023.8769999999997"/>
  </r>
  <r>
    <x v="131"/>
    <s v="AIR LIQUIDE TUNISIE"/>
    <d v="2023-09-30T00:00:00"/>
    <s v="D2302803"/>
    <s v="AP230930007841"/>
    <m/>
    <n v="754.46"/>
    <n v="1269.4169999999997"/>
  </r>
  <r>
    <x v="131"/>
    <s v="AIR LIQUIDE TUNISIE"/>
    <d v="2023-09-30T00:00:00"/>
    <s v="D2302804"/>
    <s v="AP230930007842"/>
    <m/>
    <n v="754.46"/>
    <n v="514.95699999999965"/>
  </r>
  <r>
    <x v="131"/>
    <s v="AIR LIQUIDE TUNISIE"/>
    <d v="2023-09-30T00:00:00"/>
    <n v="5623561518"/>
    <s v="AP230930008192"/>
    <n v="1313.125"/>
    <m/>
    <n v="1828.0819999999997"/>
  </r>
  <r>
    <x v="131"/>
    <s v="AIR LIQUIDE TUNISIE"/>
    <d v="2023-10-11T00:00:00"/>
    <n v="5623561549"/>
    <s v="AP231011008237"/>
    <n v="1507.921"/>
    <m/>
    <n v="3336.0029999999997"/>
  </r>
  <r>
    <x v="131"/>
    <s v="AIR LIQUIDE TUNISIE"/>
    <d v="2023-10-13T00:00:00"/>
    <n v="5623561553"/>
    <s v="AP231013008269"/>
    <n v="1507.921"/>
    <m/>
    <n v="4843.924"/>
  </r>
  <r>
    <x v="131"/>
    <s v="AIR LIQUIDE TUNISIE"/>
    <d v="2023-10-13T00:00:00"/>
    <s v="D2303003"/>
    <s v="AP231013008299"/>
    <m/>
    <n v="249.00200000000001"/>
    <n v="4594.9219999999996"/>
  </r>
  <r>
    <x v="131"/>
    <s v="AIR LIQUIDE TUNISIE"/>
    <d v="2023-10-18T00:00:00"/>
    <s v="D2303058"/>
    <s v="AP231018008387"/>
    <m/>
    <n v="754.46"/>
    <n v="3840.4619999999995"/>
  </r>
  <r>
    <x v="131"/>
    <s v="AIR LIQUIDE TUNISIE"/>
    <d v="2023-10-18T00:00:00"/>
    <s v="D2303059"/>
    <s v="AP231018008388"/>
    <m/>
    <n v="754.46"/>
    <n v="3086.0019999999995"/>
  </r>
  <r>
    <x v="131"/>
    <s v="AIR LIQUIDE TUNISIE"/>
    <d v="2023-10-20T00:00:00"/>
    <n v="5623561605"/>
    <s v="AP231020008573"/>
    <n v="1507.921"/>
    <m/>
    <n v="4593.9229999999998"/>
  </r>
  <r>
    <x v="131"/>
    <s v="AIR LIQUIDE TUNISIE"/>
    <d v="2023-10-24T00:00:00"/>
    <s v="D2303131"/>
    <s v="AP231024008627"/>
    <m/>
    <n v="754.46"/>
    <n v="3839.4629999999997"/>
  </r>
  <r>
    <x v="131"/>
    <s v="AIR LIQUIDE TUNISIE"/>
    <d v="2023-10-24T00:00:00"/>
    <s v="D2303132"/>
    <s v="AP231024008628"/>
    <m/>
    <n v="754.46"/>
    <n v="3085.0029999999997"/>
  </r>
  <r>
    <x v="131"/>
    <s v="AIR LIQUIDE TUNISIE"/>
    <d v="2023-10-31T00:00:00"/>
    <s v="D2303220"/>
    <s v="AP231031008761"/>
    <m/>
    <n v="754.46"/>
    <n v="2330.5429999999997"/>
  </r>
  <r>
    <x v="131"/>
    <s v="AIR LIQUIDE TUNISIE"/>
    <d v="2023-10-31T00:00:00"/>
    <s v="D2303221"/>
    <s v="AP231031008762"/>
    <m/>
    <n v="754.46"/>
    <n v="1576.0829999999996"/>
  </r>
  <r>
    <x v="131"/>
    <s v="AIR LIQUIDE TUNISIE"/>
    <d v="2023-10-31T00:00:00"/>
    <n v="5623561652"/>
    <s v="AP231031008835"/>
    <n v="1537.921"/>
    <m/>
    <n v="3114.0039999999999"/>
  </r>
  <r>
    <x v="131"/>
    <s v="AIR LIQUIDE TUNISIE"/>
    <d v="2023-10-31T00:00:00"/>
    <s v="D2303255"/>
    <s v="AP231031008963"/>
    <m/>
    <n v="121.22499999999999"/>
    <n v="2992.779"/>
  </r>
  <r>
    <x v="131"/>
    <s v="AIR LIQUIDE TUNISIE"/>
    <d v="2023-10-31T00:00:00"/>
    <s v="D2303256"/>
    <s v="AP231031008964"/>
    <m/>
    <n v="121.22499999999999"/>
    <n v="2871.5540000000001"/>
  </r>
  <r>
    <x v="131"/>
    <s v="AIR LIQUIDE TUNISIE"/>
    <d v="2023-11-06T00:00:00"/>
    <n v="56235617"/>
    <s v="AP231106009063"/>
    <n v="1507.921"/>
    <m/>
    <n v="4379.4750000000004"/>
  </r>
  <r>
    <x v="131"/>
    <s v="AIR LIQUIDE TUNISIE"/>
    <d v="2023-11-22T00:00:00"/>
    <s v="D2303440"/>
    <s v="AP231122009532"/>
    <m/>
    <n v="754.46"/>
    <n v="3625.0150000000003"/>
  </r>
  <r>
    <x v="131"/>
    <s v="AIR LIQUIDE TUNISIE"/>
    <d v="2023-11-22T00:00:00"/>
    <s v="D2303441"/>
    <s v="AP231122009533"/>
    <m/>
    <n v="754.46"/>
    <n v="2870.5550000000003"/>
  </r>
  <r>
    <x v="131"/>
    <s v="AIR LIQUIDE TUNISIE"/>
    <d v="2023-11-22T00:00:00"/>
    <s v="D2303455"/>
    <s v="AP231122009555"/>
    <m/>
    <n v="754.46"/>
    <n v="2116.0950000000003"/>
  </r>
  <r>
    <x v="131"/>
    <s v="AIR LIQUIDE TUNISIE"/>
    <d v="2023-11-28T00:00:00"/>
    <n v="56235618"/>
    <s v="AP231128010007"/>
    <n v="1507.921"/>
    <m/>
    <n v="3624.0160000000005"/>
  </r>
  <r>
    <x v="131"/>
    <s v="AIR LIQUIDE TUNISIE"/>
    <d v="2023-11-30T00:00:00"/>
    <s v="D2303588"/>
    <s v="AP231130010081"/>
    <m/>
    <n v="754.46"/>
    <n v="2869.5560000000005"/>
  </r>
  <r>
    <x v="131"/>
    <s v="AIR LIQUIDE TUNISIE"/>
    <d v="2023-11-30T00:00:00"/>
    <s v="D2303589"/>
    <s v="AP231130010082"/>
    <m/>
    <n v="754.46"/>
    <n v="2115.0960000000005"/>
  </r>
  <r>
    <x v="131"/>
    <s v="AIR LIQUIDE TUNISIE"/>
    <d v="2023-11-30T00:00:00"/>
    <n v="56235619"/>
    <s v="AP231130010606"/>
    <n v="1507.921"/>
    <m/>
    <n v="3623.0170000000007"/>
  </r>
  <r>
    <x v="131"/>
    <s v="AIR LIQUIDE TUNISIE"/>
    <d v="2023-12-05T00:00:00"/>
    <n v="56235619"/>
    <s v="AP231205010224"/>
    <n v="1507.921"/>
    <m/>
    <n v="5130.938000000001"/>
  </r>
  <r>
    <x v="131"/>
    <s v="AIR LIQUIDE TUNISIE"/>
    <d v="2023-12-13T00:00:00"/>
    <n v="56235619"/>
    <s v="AP231213010592"/>
    <m/>
    <n v="1507.921"/>
    <n v="3623.0170000000007"/>
  </r>
  <r>
    <x v="131"/>
    <s v="AIR LIQUIDE TUNISIE"/>
    <d v="2023-12-14T00:00:00"/>
    <s v="D2303844"/>
    <s v="AP231214010675"/>
    <m/>
    <n v="824.67399999999998"/>
    <n v="2798.3430000000008"/>
  </r>
  <r>
    <x v="131"/>
    <s v="AIR LIQUIDE TUNISIE"/>
    <d v="2023-12-14T00:00:00"/>
    <s v="D2303846"/>
    <s v="AP231214010677"/>
    <m/>
    <n v="249.00200000000001"/>
    <n v="2549.3410000000008"/>
  </r>
  <r>
    <x v="131"/>
    <s v="AIR LIQUIDE TUNISIE"/>
    <d v="2023-12-15T00:00:00"/>
    <s v="D2303873"/>
    <s v="AP231215010713"/>
    <m/>
    <n v="754.46"/>
    <n v="1794.8810000000008"/>
  </r>
  <r>
    <x v="131"/>
    <s v="AIR LIQUIDE TUNISIE"/>
    <d v="2023-12-21T00:00:00"/>
    <s v="D2303922"/>
    <s v="AP231221010790"/>
    <m/>
    <n v="754.46"/>
    <n v="1040.4210000000007"/>
  </r>
  <r>
    <x v="131"/>
    <s v="AIR LIQUIDE TUNISIE"/>
    <d v="2023-12-21T00:00:00"/>
    <s v="D2303923"/>
    <s v="AP231221010795"/>
    <m/>
    <n v="754.46"/>
    <n v="285.96100000000069"/>
  </r>
  <r>
    <x v="131"/>
    <s v="AIR LIQUIDE TUNISIE"/>
    <d v="2023-12-21T00:00:00"/>
    <n v="56235645"/>
    <s v="AP231221010801"/>
    <n v="489.45"/>
    <m/>
    <n v="775.41100000000074"/>
  </r>
  <r>
    <x v="131"/>
    <s v="AIR LIQUIDE TUNISIE"/>
    <d v="2023-12-21T00:00:00"/>
    <n v="56235645"/>
    <s v="AP231221010805"/>
    <n v="1507.921"/>
    <m/>
    <n v="2283.3320000000008"/>
  </r>
  <r>
    <x v="131"/>
    <s v="AIR LIQUIDE TUNISIE"/>
    <d v="2023-12-21T00:00:00"/>
    <n v="56235645"/>
    <s v="AP231221010807"/>
    <n v="756.52499999999998"/>
    <m/>
    <n v="3039.8570000000009"/>
  </r>
  <r>
    <x v="131"/>
    <s v="AIR LIQUIDE TUNISIE"/>
    <d v="2023-12-22T00:00:00"/>
    <s v="D2303976"/>
    <s v="AP231222010892"/>
    <m/>
    <n v="754.46"/>
    <n v="2285.3970000000008"/>
  </r>
  <r>
    <x v="131"/>
    <s v="AIR LIQUIDE TUNISIE"/>
    <d v="2023-12-22T00:00:00"/>
    <s v="D2303977"/>
    <s v="AP231222010893"/>
    <m/>
    <n v="754.46"/>
    <n v="1530.9370000000008"/>
  </r>
  <r>
    <x v="131"/>
    <s v="AIR LIQUIDE TUNISIE"/>
    <d v="2023-12-27T00:00:00"/>
    <n v="56235645"/>
    <s v="AP231227010978"/>
    <n v="1507.921"/>
    <m/>
    <n v="3038.8580000000011"/>
  </r>
  <r>
    <x v="131"/>
    <s v="AIR LIQUIDE TUNISIE"/>
    <d v="2023-12-27T00:00:00"/>
    <n v="56235645"/>
    <s v="AP231227010992"/>
    <n v="12519.8"/>
    <m/>
    <n v="15558.657999999999"/>
  </r>
  <r>
    <x v="131"/>
    <s v="AIR LIQUIDE TUNISIE"/>
    <d v="2023-12-27T00:00:00"/>
    <n v="56235645"/>
    <s v="AP231227010994"/>
    <n v="429.4"/>
    <m/>
    <n v="15988.057999999999"/>
  </r>
  <r>
    <x v="131"/>
    <s v="AIR LIQUIDE TUNISIE"/>
    <d v="2023-12-27T00:00:00"/>
    <n v="56235645"/>
    <s v="AP231227011125"/>
    <n v="1507.921"/>
    <m/>
    <n v="17495.978999999999"/>
  </r>
  <r>
    <x v="131"/>
    <s v="AIR LIQUIDE TUNISIE"/>
    <d v="2023-12-31T00:00:00"/>
    <s v="D2304110"/>
    <s v="AP231231000082"/>
    <m/>
    <n v="98.96"/>
    <n v="17397.019"/>
  </r>
  <r>
    <x v="131"/>
    <s v="AIR LIQUIDE TUNISIE"/>
    <d v="2023-12-31T00:00:00"/>
    <s v="D2304111"/>
    <s v="AP231231000083"/>
    <m/>
    <n v="754.46"/>
    <n v="16642.559000000001"/>
  </r>
  <r>
    <x v="131"/>
    <s v="AIR LIQUIDE TUNISIE"/>
    <d v="2023-12-31T00:00:00"/>
    <s v="D2304259"/>
    <s v="AP231231000372"/>
    <m/>
    <n v="754.46"/>
    <n v="15888.099000000002"/>
  </r>
  <r>
    <x v="131"/>
    <s v="AIR LIQUIDE TUNISIE"/>
    <d v="2024-01-08T00:00:00"/>
    <s v="A2400001"/>
    <s v="AP240108000084"/>
    <m/>
    <n v="792.13599999999997"/>
    <n v="15095.963000000002"/>
  </r>
  <r>
    <x v="131"/>
    <s v="AIR LIQUIDE TUNISIE"/>
    <d v="2024-01-09T00:00:00"/>
    <n v="5624561007"/>
    <s v="AP240109000109"/>
    <n v="824.67399999999998"/>
    <m/>
    <n v="15920.637000000002"/>
  </r>
  <r>
    <x v="131"/>
    <s v="AIR LIQUIDE TUNISIE"/>
    <d v="2024-01-11T00:00:00"/>
    <n v="3224320001"/>
    <s v="AP240111000209"/>
    <n v="1507.921"/>
    <m/>
    <n v="17428.558000000001"/>
  </r>
  <r>
    <x v="131"/>
    <s v="AIR LIQUIDE TUNISIE"/>
    <d v="2024-01-15T00:00:00"/>
    <n v="5624561054"/>
    <s v="AP240115000397"/>
    <n v="1583.2719999999999"/>
    <m/>
    <n v="19011.830000000002"/>
  </r>
  <r>
    <x v="131"/>
    <s v="AIR LIQUIDE TUNISIE"/>
    <d v="2024-01-25T00:00:00"/>
    <s v="A2400065"/>
    <s v="AP240125000710"/>
    <m/>
    <n v="792.13599999999997"/>
    <n v="18219.694000000003"/>
  </r>
  <r>
    <x v="131"/>
    <s v="AIR LIQUIDE TUNISIE"/>
    <d v="2024-01-26T00:00:00"/>
    <n v="5624561145"/>
    <s v="AP240126000760"/>
    <n v="1583.2719999999999"/>
    <m/>
    <n v="19802.966000000004"/>
  </r>
  <r>
    <x v="131"/>
    <s v="AIR LIQUIDE TUNISIE"/>
    <d v="2024-01-26T00:00:00"/>
    <s v="A2400105"/>
    <s v="AP240126000783"/>
    <m/>
    <n v="865.85699999999997"/>
    <n v="18937.109000000004"/>
  </r>
  <r>
    <x v="131"/>
    <s v="AIR LIQUIDE TUNISIE"/>
    <d v="2024-01-26T00:00:00"/>
    <s v="A2400106"/>
    <s v="AP240126000784"/>
    <m/>
    <n v="261.40300000000002"/>
    <n v="18675.706000000006"/>
  </r>
  <r>
    <x v="131"/>
    <s v="AIR LIQUIDE TUNISIE"/>
    <d v="2024-01-30T00:00:00"/>
    <s v="A2400135"/>
    <s v="AP240130000836"/>
    <m/>
    <n v="792.13599999999997"/>
    <n v="17883.570000000007"/>
  </r>
  <r>
    <x v="131"/>
    <s v="AIR LIQUIDE TUNISIE"/>
    <d v="2024-01-31T00:00:00"/>
    <s v="A2400207"/>
    <s v="AP240131001077"/>
    <m/>
    <n v="792.13599999999997"/>
    <n v="17091.434000000008"/>
  </r>
  <r>
    <x v="131"/>
    <s v="AIR LIQUIDE TUNISIE"/>
    <d v="2024-02-02T00:00:00"/>
    <s v="A2400208"/>
    <s v="AP240202001078"/>
    <m/>
    <n v="792.13599999999997"/>
    <n v="16299.298000000008"/>
  </r>
  <r>
    <x v="131"/>
    <s v="AIR LIQUIDE TUNISIE"/>
    <d v="2024-02-06T00:00:00"/>
    <n v="5624561192"/>
    <s v="AP240206001004"/>
    <n v="1553.2719999999999"/>
    <m/>
    <n v="17852.570000000007"/>
  </r>
  <r>
    <x v="131"/>
    <s v="AIR LIQUIDE TUNISIE"/>
    <d v="2024-02-12T00:00:00"/>
    <s v="A2400516"/>
    <s v="AP240212001785"/>
    <m/>
    <n v="865.85699999999997"/>
    <n v="16986.713000000007"/>
  </r>
  <r>
    <x v="131"/>
    <s v="AIR LIQUIDE TUNISIE"/>
    <d v="2024-02-13T00:00:00"/>
    <n v="5624561230"/>
    <s v="AP240213001177"/>
    <n v="1583.2719999999999"/>
    <m/>
    <n v="18569.985000000008"/>
  </r>
  <r>
    <x v="131"/>
    <s v="AIR LIQUIDE TUNISIE"/>
    <d v="2024-02-15T00:00:00"/>
    <s v="A2400518"/>
    <s v="AP240215001801"/>
    <m/>
    <n v="792.13599999999997"/>
    <n v="17777.849000000009"/>
  </r>
  <r>
    <x v="131"/>
    <s v="AIR LIQUIDE TUNISIE"/>
    <d v="2024-02-21T00:00:00"/>
    <s v="A2400379"/>
    <s v="AP240221001416"/>
    <m/>
    <n v="792.13599999999997"/>
    <n v="16985.713000000011"/>
  </r>
  <r>
    <x v="131"/>
    <s v="AIR LIQUIDE TUNISIE"/>
    <d v="2024-02-21T00:00:00"/>
    <s v="A2400380"/>
    <s v="AP240221001417"/>
    <m/>
    <n v="792.13599999999997"/>
    <n v="16193.57700000001"/>
  </r>
  <r>
    <x v="131"/>
    <s v="AIR LIQUIDE TUNISIE"/>
    <d v="2024-02-22T00:00:00"/>
    <s v="A2400519"/>
    <s v="AP240222001802"/>
    <m/>
    <n v="792.13599999999997"/>
    <n v="15401.44100000001"/>
  </r>
  <r>
    <x v="131"/>
    <s v="AIR LIQUIDE TUNISIE"/>
    <d v="2024-02-27T00:00:00"/>
    <n v="5624561315"/>
    <s v="AP240227001728"/>
    <n v="1583.2719999999999"/>
    <m/>
    <n v="16984.713000000011"/>
  </r>
  <r>
    <x v="131"/>
    <s v="AIR LIQUIDE TUNISIE"/>
    <d v="2024-02-27T00:00:00"/>
    <n v="5624561316"/>
    <s v="AP240227001730"/>
    <n v="865.85699999999997"/>
    <m/>
    <n v="17850.570000000011"/>
  </r>
  <r>
    <x v="131"/>
    <s v="AIR LIQUIDE TUNISIE"/>
    <d v="2024-02-29T00:00:00"/>
    <s v="A2400531"/>
    <s v="AP240229001929"/>
    <m/>
    <n v="792.13599999999997"/>
    <n v="17058.434000000012"/>
  </r>
  <r>
    <x v="131"/>
    <s v="AIR LIQUIDE TUNISIE"/>
    <d v="2024-02-29T00:00:00"/>
    <s v="A2400569"/>
    <s v="AP240229002042"/>
    <m/>
    <n v="792.13599999999997"/>
    <n v="16266.298000000012"/>
  </r>
  <r>
    <x v="131"/>
    <s v="AIR LIQUIDE TUNISIE"/>
    <d v="2024-02-29T00:00:00"/>
    <s v="A2400572"/>
    <s v="AP240229002043"/>
    <m/>
    <n v="792.13599999999997"/>
    <n v="15474.162000000011"/>
  </r>
  <r>
    <x v="131"/>
    <s v="AIR LIQUIDE TUNISIE"/>
    <d v="2024-03-05T00:00:00"/>
    <n v="5624561353"/>
    <s v="AP240305001926"/>
    <n v="1583.2719999999999"/>
    <m/>
    <n v="17057.434000000012"/>
  </r>
  <r>
    <x v="131"/>
    <s v="AIR LIQUIDE TUNISIE"/>
    <d v="2024-03-05T00:00:00"/>
    <s v="A2400766"/>
    <s v="AP240305002331"/>
    <m/>
    <n v="792.13599999999997"/>
    <n v="16265.298000000012"/>
  </r>
  <r>
    <x v="131"/>
    <s v="AIR LIQUIDE TUNISIE"/>
    <d v="2024-03-07T00:00:00"/>
    <s v="A2400767"/>
    <s v="AP240307002332"/>
    <m/>
    <n v="792.13599999999997"/>
    <n v="15473.162000000011"/>
  </r>
  <r>
    <x v="131"/>
    <s v="AIR LIQUIDE TUNISIE"/>
    <d v="2024-03-14T00:00:00"/>
    <s v="A2400879"/>
    <s v="AP240314002649"/>
    <m/>
    <n v="792.13599999999997"/>
    <n v="14681.026000000011"/>
  </r>
  <r>
    <x v="131"/>
    <s v="AIR LIQUIDE TUNISIE"/>
    <d v="2024-03-18T00:00:00"/>
    <n v="5624561412"/>
    <s v="AP240318002375"/>
    <n v="1583.2719999999999"/>
    <m/>
    <n v="16264.29800000001"/>
  </r>
  <r>
    <x v="131"/>
    <s v="AIR LIQUIDE TUNISIE"/>
    <d v="2024-03-21T00:00:00"/>
    <s v="A2400877"/>
    <s v="AP240321002648"/>
    <m/>
    <n v="792.13599999999997"/>
    <n v="15472.162000000009"/>
  </r>
  <r>
    <x v="131"/>
    <s v="AIR LIQUIDE TUNISIE"/>
    <d v="2024-03-22T00:00:00"/>
    <n v="5624561433"/>
    <s v="AP240322002488"/>
    <n v="1583.2719999999999"/>
    <m/>
    <n v="17055.434000000008"/>
  </r>
  <r>
    <x v="131"/>
    <s v="AIR LIQUIDE TUNISIE"/>
    <d v="2024-04-02T00:00:00"/>
    <s v="A2401094"/>
    <s v="AP240402003344"/>
    <m/>
    <n v="792.13599999999997"/>
    <n v="16263.298000000008"/>
  </r>
  <r>
    <x v="131"/>
    <s v="AIR LIQUIDE TUNISIE"/>
    <d v="2024-04-15T00:00:00"/>
    <s v="A2401341"/>
    <s v="AP240415003840"/>
    <m/>
    <n v="792.13599999999997"/>
    <n v="15471.162000000008"/>
  </r>
  <r>
    <x v="131"/>
    <s v="AIR LIQUIDE TUNISIE"/>
    <d v="2024-04-15T00:00:00"/>
    <s v="A2401342"/>
    <s v="AP240415003842"/>
    <m/>
    <n v="261.40300000000002"/>
    <n v="15209.759000000007"/>
  </r>
  <r>
    <x v="131"/>
    <s v="AIR LIQUIDE TUNISIE"/>
    <d v="2024-04-15T00:00:00"/>
    <s v="A2401344"/>
    <s v="AP240415003843"/>
    <m/>
    <n v="103.858"/>
    <n v="15105.901000000007"/>
  </r>
  <r>
    <x v="131"/>
    <s v="AIR LIQUIDE TUNISIE"/>
    <d v="2024-04-22T00:00:00"/>
    <s v="A2401093"/>
    <s v="AP240422003343"/>
    <m/>
    <n v="792.13599999999997"/>
    <n v="14313.765000000007"/>
  </r>
  <r>
    <x v="131"/>
    <s v="AIR LIQUIDE TUNISIE"/>
    <d v="2024-04-24T00:00:00"/>
    <s v="A2401339"/>
    <s v="AP240424003839"/>
    <m/>
    <n v="792.13599999999997"/>
    <n v="13521.629000000006"/>
  </r>
  <r>
    <x v="131"/>
    <s v="AIR LIQUIDE TUNISIE"/>
    <d v="2024-04-26T00:00:00"/>
    <n v="5624561644"/>
    <s v="AP240426003540"/>
    <n v="1583.2719999999999"/>
    <m/>
    <n v="15104.901000000005"/>
  </r>
  <r>
    <x v="131"/>
    <s v="AIR LIQUIDE TUNISIE"/>
    <d v="2024-04-26T00:00:00"/>
    <n v="5624561654"/>
    <s v="AP240426003603"/>
    <n v="1946.5319999999999"/>
    <m/>
    <n v="17051.433000000005"/>
  </r>
  <r>
    <x v="131"/>
    <s v="AIR LIQUIDE TUNISIE"/>
    <d v="2024-04-30T00:00:00"/>
    <s v="A2401420"/>
    <s v="AP240430003994"/>
    <m/>
    <n v="792.13599999999997"/>
    <n v="16259.297000000004"/>
  </r>
  <r>
    <x v="131"/>
    <s v="AIR LIQUIDE TUNISIE"/>
    <d v="2024-05-03T00:00:00"/>
    <n v="5624561672"/>
    <s v="AP240503003788"/>
    <n v="1583.2719999999999"/>
    <m/>
    <n v="17842.569000000003"/>
  </r>
  <r>
    <x v="131"/>
    <s v="AIR LIQUIDE TUNISIE"/>
    <d v="2024-05-06T00:00:00"/>
    <s v="A2401422"/>
    <s v="AP240506004001"/>
    <m/>
    <n v="792.13599999999997"/>
    <n v="17050.433000000005"/>
  </r>
  <r>
    <x v="131"/>
    <s v="AIR LIQUIDE TUNISIE"/>
    <d v="2024-05-14T00:00:00"/>
    <n v="5624561760"/>
    <s v="AP240514004248"/>
    <n v="1583.2719999999999"/>
    <m/>
    <n v="18633.705000000005"/>
  </r>
  <r>
    <x v="131"/>
    <s v="AIR LIQUIDE TUNISIE"/>
    <d v="2024-05-21T00:00:00"/>
    <n v="5624561785"/>
    <s v="AP240521004377"/>
    <n v="1583.2719999999999"/>
    <m/>
    <n v="20216.977000000006"/>
  </r>
  <r>
    <x v="131"/>
    <s v="AIR LIQUIDE TUNISIE"/>
    <d v="2024-05-21T00:00:00"/>
    <n v="5624561786"/>
    <s v="AP240521004379"/>
    <n v="865.85699999999997"/>
    <m/>
    <n v="21082.834000000006"/>
  </r>
  <r>
    <x v="131"/>
    <s v="AIR LIQUIDE TUNISIE"/>
    <d v="2024-05-27T00:00:00"/>
    <s v="A2401667"/>
    <s v="AP240527004726"/>
    <m/>
    <n v="792.13599999999997"/>
    <n v="20290.698000000008"/>
  </r>
  <r>
    <x v="131"/>
    <s v="AIR LIQUIDE TUNISIE"/>
    <d v="2024-05-27T00:00:00"/>
    <s v="A2401668"/>
    <s v="AP240527004727"/>
    <m/>
    <n v="792.13599999999997"/>
    <n v="19498.562000000009"/>
  </r>
  <r>
    <x v="131"/>
    <s v="AIR LIQUIDE TUNISIE"/>
    <d v="2024-05-27T00:00:00"/>
    <s v="A2401669"/>
    <s v="AP240527004728"/>
    <m/>
    <n v="865.85699999999997"/>
    <n v="18632.705000000009"/>
  </r>
  <r>
    <x v="131"/>
    <s v="AIR LIQUIDE TUNISIE"/>
    <d v="2024-05-28T00:00:00"/>
    <s v="A2401675"/>
    <s v="AP240528004733"/>
    <m/>
    <n v="792.13599999999997"/>
    <n v="17840.56900000001"/>
  </r>
  <r>
    <x v="131"/>
    <s v="AIR LIQUIDE TUNISIE"/>
    <d v="2024-06-12T00:00:00"/>
    <s v="A2401989"/>
    <s v="AP240612005477"/>
    <m/>
    <n v="792.13599999999997"/>
    <n v="17048.433000000012"/>
  </r>
  <r>
    <x v="131"/>
    <s v="AIR LIQUIDE TUNISIE"/>
    <d v="2024-06-12T00:00:00"/>
    <s v="A2401990"/>
    <s v="AP240612005478"/>
    <m/>
    <n v="792.13599999999997"/>
    <n v="16256.297000000011"/>
  </r>
  <r>
    <x v="131"/>
    <s v="AIR LIQUIDE TUNISIE"/>
    <d v="2024-06-12T00:00:00"/>
    <s v="A2401993"/>
    <s v="AP240612005481"/>
    <m/>
    <n v="792.13599999999997"/>
    <n v="15464.161000000011"/>
  </r>
  <r>
    <x v="131"/>
    <s v="AIR LIQUIDE TUNISIE"/>
    <d v="2024-06-12T00:00:00"/>
    <s v="A2401994"/>
    <s v="AP240612005482"/>
    <m/>
    <n v="792.13599999999997"/>
    <n v="14672.025000000011"/>
  </r>
  <r>
    <x v="131"/>
    <s v="AIR LIQUIDE TUNISIE"/>
    <d v="2024-06-19T00:00:00"/>
    <n v="5624561993"/>
    <s v="AP240619005670"/>
    <n v="1583.2719999999999"/>
    <m/>
    <n v="16255.29700000001"/>
  </r>
  <r>
    <x v="131"/>
    <s v="AIR LIQUIDE TUNISIE"/>
    <d v="2024-06-19T00:00:00"/>
    <n v="5624561994"/>
    <s v="AP240619005673"/>
    <n v="1583.2719999999999"/>
    <m/>
    <n v="17838.56900000001"/>
  </r>
  <r>
    <x v="131"/>
    <s v="AIR LIQUIDE TUNISIE"/>
    <d v="2024-06-20T00:00:00"/>
    <n v="5624562003"/>
    <s v="AP240620005737"/>
    <n v="1583.2719999999999"/>
    <m/>
    <n v="19421.841000000011"/>
  </r>
  <r>
    <x v="131"/>
    <s v="AIR LIQUIDE TUNISIE"/>
    <d v="2024-06-24T00:00:00"/>
    <s v="A2402105"/>
    <s v="AP240624005837"/>
    <m/>
    <n v="792.13599999999997"/>
    <n v="18629.705000000013"/>
  </r>
  <r>
    <x v="131"/>
    <s v="AIR LIQUIDE TUNISIE"/>
    <d v="2024-06-24T00:00:00"/>
    <s v="A2402399"/>
    <s v="AP240624006400"/>
    <m/>
    <n v="792.13599999999997"/>
    <n v="17837.569000000014"/>
  </r>
  <r>
    <x v="131"/>
    <s v="AIR LIQUIDE TUNISIE"/>
    <d v="2024-06-28T00:00:00"/>
    <n v="5624562044"/>
    <s v="AP240628006009"/>
    <n v="1583.2719999999999"/>
    <m/>
    <n v="19420.841000000015"/>
  </r>
  <r>
    <x v="131"/>
    <s v="AIR LIQUIDE TUNISIE"/>
    <d v="2024-07-03T00:00:00"/>
    <s v="A2402567"/>
    <s v="AP240703006973"/>
    <m/>
    <n v="855.43200000000002"/>
    <n v="18565.409000000014"/>
  </r>
  <r>
    <x v="131"/>
    <s v="AIR LIQUIDE TUNISIE"/>
    <d v="2024-07-03T00:00:00"/>
    <s v="A2402568"/>
    <s v="AP240703006974"/>
    <m/>
    <n v="865.85699999999997"/>
    <n v="17699.552000000014"/>
  </r>
  <r>
    <x v="131"/>
    <s v="AIR LIQUIDE TUNISIE"/>
    <d v="2024-07-09T00:00:00"/>
    <s v="A2402566"/>
    <s v="AP240709006972"/>
    <m/>
    <n v="855.43200000000002"/>
    <n v="16844.120000000014"/>
  </r>
  <r>
    <x v="131"/>
    <s v="AIR LIQUIDE TUNISIE"/>
    <d v="2024-07-16T00:00:00"/>
    <n v="5624562192"/>
    <s v="AP240716006801"/>
    <n v="2574.7240000000002"/>
    <m/>
    <n v="19418.844000000012"/>
  </r>
  <r>
    <x v="131"/>
    <s v="AIR LIQUIDE TUNISIE"/>
    <d v="2024-07-16T00:00:00"/>
    <s v="A2402662"/>
    <s v="AP240716007099"/>
    <m/>
    <n v="855.43200000000002"/>
    <n v="18563.412000000011"/>
  </r>
  <r>
    <x v="131"/>
    <s v="AIR LIQUIDE TUNISIE"/>
    <d v="2024-07-17T00:00:00"/>
    <s v="A2402664"/>
    <s v="AP240717007100"/>
    <m/>
    <n v="855.43200000000002"/>
    <n v="17707.98000000001"/>
  </r>
  <r>
    <x v="131"/>
    <s v="AIR LIQUIDE TUNISIE"/>
    <d v="2024-07-20T00:00:00"/>
    <s v="A2402666"/>
    <s v="AP240720007102"/>
    <m/>
    <n v="855.43200000000002"/>
    <n v="16852.54800000001"/>
  </r>
  <r>
    <x v="131"/>
    <s v="AIR LIQUIDE TUNISIE"/>
    <d v="2024-07-26T00:00:00"/>
    <s v="A2402668"/>
    <s v="AP240726007103"/>
    <m/>
    <n v="855.43200000000002"/>
    <n v="15997.116000000009"/>
  </r>
  <r>
    <x v="131"/>
    <s v="AIR LIQUIDE TUNISIE"/>
    <d v="2024-07-31T00:00:00"/>
    <n v="5624562272"/>
    <s v="AP240813007309"/>
    <n v="3418.7280000000001"/>
    <m/>
    <n v="19415.844000000008"/>
  </r>
  <r>
    <x v="131"/>
    <s v="AIR LIQUIDE TUNISIE"/>
    <d v="2024-08-15T00:00:00"/>
    <n v="5624562320"/>
    <s v="AP240815007581"/>
    <n v="1709.864"/>
    <m/>
    <n v="21125.70800000001"/>
  </r>
  <r>
    <x v="131"/>
    <s v="AIR LIQUIDE TUNISIE"/>
    <d v="2024-08-15T00:00:00"/>
    <s v="A2402869"/>
    <s v="AP240815007643"/>
    <m/>
    <n v="855.43200000000002"/>
    <n v="20270.276000000009"/>
  </r>
  <r>
    <x v="131"/>
    <s v="AIR LIQUIDE TUNISIE"/>
    <d v="2024-08-20T00:00:00"/>
    <s v="A2402868"/>
    <s v="AP240820007641"/>
    <m/>
    <n v="855.43200000000002"/>
    <n v="19414.844000000008"/>
  </r>
  <r>
    <x v="131"/>
    <s v="AIR LIQUIDE TUNISIE"/>
    <d v="2024-09-04T00:00:00"/>
    <n v="5624562437"/>
    <s v="AP240904008349"/>
    <n v="804.60699999999997"/>
    <m/>
    <n v="20219.451000000008"/>
  </r>
  <r>
    <x v="131"/>
    <s v="AIR LIQUIDE TUNISIE"/>
    <d v="2024-09-10T00:00:00"/>
    <n v="5624568210"/>
    <s v="AP240910008585"/>
    <n v="483.16399999999999"/>
    <m/>
    <n v="20702.615000000009"/>
  </r>
  <r>
    <x v="131"/>
    <s v="AIR LIQUIDE TUNISIE"/>
    <d v="2024-09-10T00:00:00"/>
    <n v="5624562468"/>
    <s v="AP240910008601"/>
    <n v="1709.864"/>
    <m/>
    <n v="22412.47900000001"/>
  </r>
  <r>
    <x v="131"/>
    <s v="AIR LIQUIDE TUNISIE"/>
    <d v="2024-09-10T00:00:00"/>
    <n v="5624562469"/>
    <s v="AP240910008603"/>
    <n v="1081.5889999999999"/>
    <m/>
    <n v="23494.06800000001"/>
  </r>
  <r>
    <x v="131"/>
    <s v="AIR LIQUIDE TUNISIE"/>
    <d v="2024-09-13T00:00:00"/>
    <n v="5624562490"/>
    <s v="AP240913008712"/>
    <n v="1709.864"/>
    <m/>
    <n v="25203.932000000012"/>
  </r>
  <r>
    <x v="131"/>
    <s v="AIR LIQUIDE TUNISIE"/>
    <d v="2024-09-13T00:00:00"/>
    <s v="A2403273"/>
    <s v="AP240913008724"/>
    <m/>
    <n v="855.43200000000002"/>
    <n v="24348.500000000011"/>
  </r>
  <r>
    <x v="131"/>
    <s v="AIR LIQUIDE TUNISIE"/>
    <d v="2024-09-13T00:00:00"/>
    <s v="A2403274"/>
    <s v="AP240913008725"/>
    <m/>
    <n v="109.001"/>
    <n v="24239.499000000011"/>
  </r>
  <r>
    <x v="131"/>
    <s v="AIR LIQUIDE TUNISIE"/>
    <d v="2024-09-13T00:00:00"/>
    <s v="A2403275"/>
    <s v="AP240913008726"/>
    <m/>
    <n v="865.85699999999997"/>
    <n v="23373.642000000011"/>
  </r>
  <r>
    <x v="131"/>
    <s v="AIR LIQUIDE TUNISIE"/>
    <d v="2024-09-13T00:00:00"/>
    <s v="A2403276"/>
    <s v="AP240913008727"/>
    <m/>
    <n v="109.001"/>
    <n v="23264.641000000011"/>
  </r>
  <r>
    <x v="131"/>
    <s v="AIR LIQUIDE TUNISIE"/>
    <d v="2024-09-13T00:00:00"/>
    <s v="A2403277"/>
    <s v="AP240913008728"/>
    <m/>
    <n v="804.60699999999997"/>
    <n v="22460.034000000011"/>
  </r>
  <r>
    <x v="131"/>
    <s v="AIR LIQUIDE TUNISIE"/>
    <d v="2024-09-19T00:00:00"/>
    <s v="A2403368"/>
    <s v="AP240919008894"/>
    <m/>
    <n v="855.43200000000002"/>
    <n v="21604.60200000001"/>
  </r>
  <r>
    <x v="131"/>
    <s v="AIR LIQUIDE TUNISIE"/>
    <d v="2024-09-19T00:00:00"/>
    <s v="A2403369"/>
    <s v="AP240919008895"/>
    <m/>
    <n v="855.43200000000002"/>
    <n v="20749.170000000009"/>
  </r>
  <r>
    <x v="131"/>
    <s v="AIR LIQUIDE TUNISIE"/>
    <d v="2024-09-24T00:00:00"/>
    <s v="A2403432"/>
    <s v="AP240924009137"/>
    <m/>
    <n v="855.43200000000002"/>
    <n v="19893.738000000008"/>
  </r>
  <r>
    <x v="131"/>
    <s v="AIR LIQUIDE TUNISIE"/>
    <d v="2024-09-24T00:00:00"/>
    <s v="A2403433"/>
    <s v="AP240924009138"/>
    <m/>
    <n v="855.43200000000002"/>
    <n v="19038.306000000008"/>
  </r>
  <r>
    <x v="131"/>
    <s v="AIR LIQUIDE TUNISIE"/>
    <d v="2024-09-26T00:00:00"/>
    <n v="5624567055"/>
    <s v="AP240926009229"/>
    <n v="1709.864"/>
    <m/>
    <n v="20748.170000000009"/>
  </r>
  <r>
    <x v="131"/>
    <s v="AIR LIQUIDE TUNISIE"/>
    <d v="2024-09-30T00:00:00"/>
    <n v="5624567067"/>
    <s v="AP240930009278"/>
    <n v="1709.864"/>
    <m/>
    <n v="22458.034000000011"/>
  </r>
  <r>
    <x v="131"/>
    <s v="AIR LIQUIDE TUNISIE"/>
    <d v="2024-10-04T00:00:00"/>
    <n v="5624567116"/>
    <s v="AP241004009524"/>
    <n v="1709.864"/>
    <m/>
    <n v="24167.898000000012"/>
  </r>
  <r>
    <x v="131"/>
    <s v="AIR LIQUIDE TUNISIE"/>
    <d v="2024-10-11T00:00:00"/>
    <s v="A2403719"/>
    <s v="AP241011009809"/>
    <m/>
    <n v="855.43200000000002"/>
    <n v="23312.466000000011"/>
  </r>
  <r>
    <x v="131"/>
    <s v="AIR LIQUIDE TUNISIE"/>
    <d v="2024-10-11T00:00:00"/>
    <s v="A2403720"/>
    <s v="AP241011009810"/>
    <m/>
    <n v="855.43200000000002"/>
    <n v="22457.034000000011"/>
  </r>
  <r>
    <x v="131"/>
    <s v="AIR LIQUIDE TUNISIE"/>
    <d v="2024-10-11T00:00:00"/>
    <s v="A2403723"/>
    <s v="AP241011009813"/>
    <m/>
    <n v="855.43200000000002"/>
    <n v="21601.60200000001"/>
  </r>
  <r>
    <x v="131"/>
    <s v="AIR LIQUIDE TUNISIE"/>
    <d v="2024-10-11T00:00:00"/>
    <s v="A2403725"/>
    <s v="AP241011009816"/>
    <m/>
    <n v="855.43200000000002"/>
    <n v="20746.170000000009"/>
  </r>
  <r>
    <x v="131"/>
    <s v="AIR LIQUIDE TUNISIE"/>
    <d v="2024-11-20T00:00:00"/>
    <s v="A2404267"/>
    <s v="AP241120011201"/>
    <m/>
    <n v="865.85699999999997"/>
    <n v="19880.313000000009"/>
  </r>
  <r>
    <x v="131"/>
    <s v="AIR LIQUIDE TUNISIE"/>
    <d v="2024-11-20T00:00:00"/>
    <s v="A2404268"/>
    <s v="AP241120011202"/>
    <m/>
    <n v="855.43200000000002"/>
    <n v="19024.881000000008"/>
  </r>
  <r>
    <x v="131"/>
    <s v="AIR LIQUIDE TUNISIE"/>
    <d v="2024-11-22T00:00:00"/>
    <n v="5624567382"/>
    <s v="AP241122011423"/>
    <n v="1709.864"/>
    <m/>
    <n v="20734.74500000001"/>
  </r>
  <r>
    <x v="131"/>
    <s v="AIR LIQUIDE TUNISIE"/>
    <d v="2024-11-30T00:00:00"/>
    <s v="A2404488"/>
    <s v="AP241130011839"/>
    <m/>
    <n v="1052.9490000000001"/>
    <n v="19681.796000000009"/>
  </r>
  <r>
    <x v="132"/>
    <m/>
    <m/>
    <m/>
    <m/>
    <n v="92797.852999999974"/>
    <n v="73116.056999999942"/>
    <n v="19681.796000000031"/>
  </r>
  <r>
    <x v="133"/>
    <s v="LINDE GAS TUNI"/>
    <d v="2024-10-01T00:00:00"/>
    <s v="A2403730"/>
    <s v="AP241001009820"/>
    <m/>
    <n v="15996.98"/>
    <n v="-15996.98"/>
  </r>
  <r>
    <x v="133"/>
    <s v="LINDE GAS TUNI"/>
    <d v="2024-10-11T00:00:00"/>
    <s v="A2403731"/>
    <s v="AP241011009821"/>
    <m/>
    <n v="1683.201"/>
    <n v="-17680.181"/>
  </r>
  <r>
    <x v="133"/>
    <s v="LINDE GAS TUNI"/>
    <d v="2024-11-22T00:00:00"/>
    <s v="A2404325"/>
    <s v="AP241122011449"/>
    <m/>
    <n v="2804.6689999999999"/>
    <n v="-20484.849999999999"/>
  </r>
  <r>
    <x v="133"/>
    <s v="LINDE GAS TUNI"/>
    <d v="2024-12-31T00:00:00"/>
    <s v="A2404991"/>
    <s v="AP241231013088"/>
    <m/>
    <n v="2243.9360000000001"/>
    <n v="-22728.786"/>
  </r>
  <r>
    <x v="134"/>
    <m/>
    <m/>
    <m/>
    <m/>
    <n v="0"/>
    <n v="22728.786"/>
    <n v="-22728.786"/>
  </r>
  <r>
    <x v="135"/>
    <s v="S O N E D E"/>
    <d v="2024-12-31T00:00:00"/>
    <s v="A2405087"/>
    <s v="AP241231013232"/>
    <m/>
    <n v="5613.5"/>
    <n v="-5613.5"/>
  </r>
  <r>
    <x v="136"/>
    <m/>
    <m/>
    <m/>
    <m/>
    <n v="0"/>
    <n v="5613.5"/>
    <n v="-5613.5"/>
  </r>
  <r>
    <x v="137"/>
    <s v="GENERAL INCENDIE"/>
    <d v="2019-12-31T00:00:00"/>
    <s v="S1902885"/>
    <s v="TRANSACT FOURNISSEUR"/>
    <m/>
    <n v="769.34"/>
    <n v="-769.34"/>
  </r>
  <r>
    <x v="137"/>
    <s v="GENERAL INCENDIE"/>
    <d v="2019-12-31T00:00:00"/>
    <s v="S1902794"/>
    <s v="AP"/>
    <m/>
    <n v="45.34"/>
    <n v="-814.68000000000006"/>
  </r>
  <r>
    <x v="137"/>
    <s v="GENERAL INCENDIE"/>
    <d v="2020-06-30T00:00:00"/>
    <s v="A0201011"/>
    <s v="TRANSACT FOURNISSEUR"/>
    <n v="2357.89"/>
    <m/>
    <n v="1543.2099999999998"/>
  </r>
  <r>
    <x v="137"/>
    <s v="GENERAL INCENDIE"/>
    <d v="2020-06-30T00:00:00"/>
    <s v="A0201012"/>
    <s v="GANT+LUNETTE"/>
    <m/>
    <n v="2250.89"/>
    <n v="-707.68000000000006"/>
  </r>
  <r>
    <x v="137"/>
    <s v="GENERAL INCENDIE"/>
    <d v="2020-10-31T00:00:00"/>
    <s v="A0202091"/>
    <s v="TRANSACT FOURNISSEUR"/>
    <m/>
    <n v="67.239999999999995"/>
    <n v="-774.92000000000007"/>
  </r>
  <r>
    <x v="137"/>
    <s v="GENERAL INCENDIE"/>
    <d v="2024-10-24T00:00:00"/>
    <s v="A2403911"/>
    <s v="AP241024010341"/>
    <m/>
    <n v="241.57"/>
    <n v="-1016.49"/>
  </r>
  <r>
    <x v="137"/>
    <s v="GENERAL INCENDIE"/>
    <d v="2024-10-29T00:00:00"/>
    <s v="A2403976"/>
    <s v="AP241029010530"/>
    <m/>
    <n v="1199.806"/>
    <n v="-2216.2960000000003"/>
  </r>
  <r>
    <x v="137"/>
    <s v="GENERAL INCENDIE"/>
    <d v="2024-11-15T00:00:00"/>
    <s v="A2404233"/>
    <s v="AP241115011150"/>
    <m/>
    <n v="2650.8330000000001"/>
    <n v="-4867.1290000000008"/>
  </r>
  <r>
    <x v="137"/>
    <s v="GENERAL INCENDIE"/>
    <d v="2024-11-15T00:00:00"/>
    <s v="A2404234"/>
    <s v="AP241115011151"/>
    <m/>
    <n v="3411.4209999999998"/>
    <n v="-8278.5500000000011"/>
  </r>
  <r>
    <x v="137"/>
    <s v="GENERAL INCENDIE"/>
    <d v="2024-11-27T00:00:00"/>
    <s v="A2404363"/>
    <s v="AP241127011586"/>
    <m/>
    <n v="242.57"/>
    <n v="-8521.1200000000008"/>
  </r>
  <r>
    <x v="137"/>
    <s v="GENERAL INCENDIE"/>
    <d v="2024-11-30T00:00:00"/>
    <s v="A2404575"/>
    <s v="AP241130011973"/>
    <m/>
    <n v="97.39"/>
    <n v="-8618.51"/>
  </r>
  <r>
    <x v="137"/>
    <s v="GENERAL INCENDIE"/>
    <d v="2024-12-10T00:00:00"/>
    <s v="A2404577"/>
    <s v="AP241210011975"/>
    <m/>
    <n v="2102.54"/>
    <n v="-10721.05"/>
  </r>
  <r>
    <x v="137"/>
    <s v="GENERAL INCENDIE"/>
    <d v="2024-12-20T00:00:00"/>
    <s v="A2404784"/>
    <s v="AP241220012496"/>
    <m/>
    <n v="4546.8"/>
    <n v="-15267.849999999999"/>
  </r>
  <r>
    <x v="137"/>
    <s v="GENERAL INCENDIE"/>
    <d v="2024-12-31T00:00:00"/>
    <s v="A2404992"/>
    <s v="AP241231013089"/>
    <m/>
    <n v="313.85199999999998"/>
    <n v="-15581.701999999999"/>
  </r>
  <r>
    <x v="138"/>
    <m/>
    <m/>
    <m/>
    <m/>
    <n v="2357.89"/>
    <n v="17939.591999999997"/>
    <n v="-15581.701999999997"/>
  </r>
  <r>
    <x v="139"/>
    <s v="AFRICA INDUSTRIE"/>
    <d v="2010-02-28T00:00:00"/>
    <s v="A0000143"/>
    <s v="TRANSACT FOURNISSEUR"/>
    <m/>
    <n v="8000.9"/>
    <n v="-8000.9"/>
  </r>
  <r>
    <x v="139"/>
    <s v="AFRICA INDUSTRIE"/>
    <d v="2019-04-29T00:00:00"/>
    <n v="5619560452"/>
    <n v="3504"/>
    <n v="30000"/>
    <m/>
    <n v="21999.1"/>
  </r>
  <r>
    <x v="139"/>
    <s v="AFRICA INDUSTRIE"/>
    <d v="2019-04-29T00:00:00"/>
    <n v="5619566124"/>
    <s v="TR01630  "/>
    <n v="25000"/>
    <m/>
    <n v="46999.1"/>
  </r>
  <r>
    <x v="139"/>
    <s v="AFRICA INDUSTRIE"/>
    <d v="2019-04-29T00:00:00"/>
    <n v="5619566125"/>
    <s v="TR01629"/>
    <n v="25000"/>
    <m/>
    <n v="71999.100000000006"/>
  </r>
  <r>
    <x v="139"/>
    <s v="AFRICA INDUSTRIE"/>
    <d v="2019-04-29T00:00:00"/>
    <n v="5619566126"/>
    <s v="TR01628"/>
    <n v="25000"/>
    <m/>
    <n v="96999.1"/>
  </r>
  <r>
    <x v="139"/>
    <s v="AFRICA INDUSTRIE"/>
    <d v="2019-06-30T00:00:00"/>
    <s v="S1901121"/>
    <s v="TRANSACT FOURNISSEUR"/>
    <m/>
    <n v="49266.6"/>
    <n v="47732.500000000007"/>
  </r>
  <r>
    <x v="139"/>
    <s v="AFRICA INDUSTRIE"/>
    <d v="2019-06-30T00:00:00"/>
    <s v="S1901122"/>
    <s v="DIVER TRAVEAUX "/>
    <m/>
    <n v="8854.2000000000007"/>
    <n v="38878.300000000003"/>
  </r>
  <r>
    <x v="139"/>
    <s v="AFRICA INDUSTRIE"/>
    <d v="2020-12-24T00:00:00"/>
    <s v="A0202660 "/>
    <s v="REMB CHQ 288"/>
    <m/>
    <n v="46176.012000000002"/>
    <n v="-7297.7119999999995"/>
  </r>
  <r>
    <x v="140"/>
    <m/>
    <m/>
    <m/>
    <m/>
    <n v="105000"/>
    <n v="112297.712"/>
    <n v="-7297.7119999999995"/>
  </r>
  <r>
    <x v="141"/>
    <s v="STE RBK"/>
    <d v="2024-12-10T00:00:00"/>
    <s v="A2404579"/>
    <s v="AP241210011977"/>
    <m/>
    <n v="5707.7640000000001"/>
    <n v="-5707.7640000000001"/>
  </r>
  <r>
    <x v="142"/>
    <m/>
    <m/>
    <m/>
    <m/>
    <n v="0"/>
    <n v="5707.7640000000001"/>
    <n v="-5707.7640000000001"/>
  </r>
  <r>
    <x v="143"/>
    <s v="SND"/>
    <d v="2024-12-31T00:00:00"/>
    <s v="A2405021"/>
    <s v="AP241231013123"/>
    <m/>
    <n v="95029.468999999997"/>
    <n v="-95029.468999999997"/>
  </r>
  <r>
    <x v="143"/>
    <s v="SND"/>
    <d v="2024-12-31T00:00:00"/>
    <s v="A2405022"/>
    <s v="AP241231013124"/>
    <m/>
    <n v="65811.926999999996"/>
    <n v="-160841.39600000001"/>
  </r>
  <r>
    <x v="144"/>
    <m/>
    <m/>
    <m/>
    <m/>
    <n v="0"/>
    <n v="160841.39600000001"/>
    <n v="-160841.39600000001"/>
  </r>
  <r>
    <x v="145"/>
    <s v="STE YOUSSEF DE"/>
    <d v="2024-12-27T00:00:00"/>
    <n v="5624567639"/>
    <s v="AP241227013038"/>
    <n v="33629.4"/>
    <m/>
    <n v="33629.4"/>
  </r>
  <r>
    <x v="145"/>
    <s v="STE YOUSSEF DE"/>
    <d v="2024-12-31T00:00:00"/>
    <s v="A2405033"/>
    <s v="AP241231013145"/>
    <m/>
    <n v="126498"/>
    <n v="-92868.6"/>
  </r>
  <r>
    <x v="146"/>
    <m/>
    <m/>
    <m/>
    <m/>
    <n v="33629.4"/>
    <n v="126498"/>
    <n v="-92868.6"/>
  </r>
  <r>
    <x v="147"/>
    <s v="T.I.P"/>
    <d v="2021-11-04T00:00:00"/>
    <n v="5621561183"/>
    <n v="7563"/>
    <n v="867.16099999999994"/>
    <m/>
    <n v="867.16099999999994"/>
  </r>
  <r>
    <x v="147"/>
    <s v="T.I.P"/>
    <d v="2021-12-31T00:00:00"/>
    <s v="P2103072 "/>
    <s v="TRANSACT FOURNISSEUR"/>
    <m/>
    <n v="8164"/>
    <n v="-7296.8389999999999"/>
  </r>
  <r>
    <x v="147"/>
    <s v="T.I.P"/>
    <d v="2021-12-31T00:00:00"/>
    <s v="P2103073"/>
    <s v="TRANSACT FOURNISSEUR"/>
    <m/>
    <n v="8622.15"/>
    <n v="-15918.989"/>
  </r>
  <r>
    <x v="147"/>
    <s v="T.I.P"/>
    <d v="2021-12-31T00:00:00"/>
    <s v="P2103074"/>
    <s v="TRANSACT FOURNISSEUR"/>
    <m/>
    <n v="9954.9500000000007"/>
    <n v="-25873.938999999998"/>
  </r>
  <r>
    <x v="147"/>
    <s v="T.I.P"/>
    <d v="2022-01-19T00:00:00"/>
    <n v="5622560016"/>
    <n v="7670"/>
    <n v="10101.01"/>
    <m/>
    <n v="-15772.928999999998"/>
  </r>
  <r>
    <x v="147"/>
    <s v="T.I.P"/>
    <d v="2022-03-04T00:00:00"/>
    <n v="5622560087"/>
    <n v="7713"/>
    <n v="15151.514999999999"/>
    <m/>
    <n v="-621.41399999999885"/>
  </r>
  <r>
    <x v="147"/>
    <s v="T.I.P"/>
    <d v="2022-05-04T00:00:00"/>
    <n v="5622560173"/>
    <n v="7848"/>
    <n v="16150.914000000001"/>
    <m/>
    <n v="15529.500000000002"/>
  </r>
  <r>
    <x v="147"/>
    <s v="T.I.P"/>
    <d v="2022-11-30T00:00:00"/>
    <s v="C2203167"/>
    <s v="TRANSACT FOURNISSEUR"/>
    <m/>
    <n v="25585.599999999999"/>
    <n v="-10056.099999999997"/>
  </r>
  <r>
    <x v="147"/>
    <s v="T.I.P"/>
    <d v="2022-11-30T00:00:00"/>
    <s v="C2203168"/>
    <s v="BLOCS D'ETAGERE"/>
    <m/>
    <n v="148512.6"/>
    <n v="-158568.70000000001"/>
  </r>
  <r>
    <x v="147"/>
    <s v="T.I.P"/>
    <d v="2024-06-28T00:00:00"/>
    <s v="A2402252"/>
    <s v="AP240628006071"/>
    <m/>
    <n v="56569.701000000001"/>
    <n v="-215138.40100000001"/>
  </r>
  <r>
    <x v="147"/>
    <s v="T.I.P"/>
    <d v="2024-07-18T00:00:00"/>
    <n v="5624562203"/>
    <s v="AP240718006899"/>
    <n v="25000"/>
    <m/>
    <n v="-190138.40100000001"/>
  </r>
  <r>
    <x v="147"/>
    <s v="T.I.P"/>
    <d v="2024-08-21T00:00:00"/>
    <n v="5624562340"/>
    <s v="AP240821007683"/>
    <n v="75757.574999999997"/>
    <m/>
    <n v="-114380.82600000002"/>
  </r>
  <r>
    <x v="147"/>
    <s v="T.I.P"/>
    <d v="2024-08-23T00:00:00"/>
    <n v="5624562362"/>
    <s v="AP240823007831"/>
    <n v="15151.514999999999"/>
    <m/>
    <n v="-99229.311000000016"/>
  </r>
  <r>
    <x v="147"/>
    <s v="T.I.P"/>
    <d v="2024-09-25T00:00:00"/>
    <n v="5624567036"/>
    <s v="AP240925009175"/>
    <n v="40404.04"/>
    <m/>
    <n v="-58825.271000000015"/>
  </r>
  <r>
    <x v="147"/>
    <s v="T.I.P"/>
    <d v="2024-09-30T00:00:00"/>
    <n v="5624567093"/>
    <s v="AP241001009396"/>
    <n v="10101.01"/>
    <m/>
    <n v="-48724.261000000013"/>
  </r>
  <r>
    <x v="147"/>
    <s v="T.I.P"/>
    <d v="2024-10-15T00:00:00"/>
    <n v="5624568241"/>
    <s v="AP241015009955"/>
    <n v="5050.5050000000001"/>
    <m/>
    <n v="-43673.756000000016"/>
  </r>
  <r>
    <x v="147"/>
    <s v="T.I.P"/>
    <d v="2024-10-15T00:00:00"/>
    <n v="5624568242"/>
    <s v="AP241015009957"/>
    <n v="60606.06"/>
    <m/>
    <n v="16932.303999999982"/>
  </r>
  <r>
    <x v="147"/>
    <s v="T.I.P"/>
    <d v="2024-10-31T00:00:00"/>
    <n v="5624568269"/>
    <s v="AP241105010819"/>
    <n v="5050.5050000000001"/>
    <m/>
    <n v="21982.808999999983"/>
  </r>
  <r>
    <x v="147"/>
    <s v="T.I.P"/>
    <d v="2024-11-05T00:00:00"/>
    <n v="5624568267"/>
    <s v="AP241105010809"/>
    <n v="20202.02"/>
    <m/>
    <n v="42184.828999999983"/>
  </r>
  <r>
    <x v="147"/>
    <s v="T.I.P"/>
    <d v="2024-11-19T00:00:00"/>
    <n v="5624568290"/>
    <s v="AP241120011256"/>
    <n v="11111.111000000001"/>
    <m/>
    <n v="53295.939999999988"/>
  </r>
  <r>
    <x v="147"/>
    <s v="T.I.P"/>
    <d v="2024-12-02T00:00:00"/>
    <s v="A2404614"/>
    <s v="AP241202012096"/>
    <m/>
    <n v="5332.2"/>
    <n v="47963.739999999991"/>
  </r>
  <r>
    <x v="147"/>
    <s v="T.I.P"/>
    <d v="2024-12-02T00:00:00"/>
    <s v="A2404615"/>
    <s v="AP241202012097"/>
    <m/>
    <n v="6784"/>
    <n v="41179.739999999991"/>
  </r>
  <r>
    <x v="147"/>
    <s v="T.I.P"/>
    <d v="2024-12-20T00:00:00"/>
    <n v="5624568320"/>
    <s v="AP241220012408"/>
    <n v="35353.535000000003"/>
    <m/>
    <n v="76533.274999999994"/>
  </r>
  <r>
    <x v="147"/>
    <s v="T.I.P"/>
    <d v="2024-12-27T00:00:00"/>
    <n v="5624568347"/>
    <s v="AP241227013046"/>
    <n v="5050.5050000000001"/>
    <m/>
    <n v="81583.78"/>
  </r>
  <r>
    <x v="148"/>
    <m/>
    <m/>
    <m/>
    <m/>
    <n v="351108.98100000003"/>
    <n v="269525.201"/>
    <n v="81583.780000000028"/>
  </r>
  <r>
    <x v="149"/>
    <s v="MAGHREB REVETEMENT"/>
    <d v="2021-03-18T00:00:00"/>
    <n v="5621560418"/>
    <n v="6653"/>
    <n v="544.19200000000001"/>
    <m/>
    <n v="544.19200000000001"/>
  </r>
  <r>
    <x v="149"/>
    <s v="MAGHREB REVETEMENT"/>
    <d v="2021-07-31T00:00:00"/>
    <s v="P2101680"/>
    <s v="TRANSACT FOURNISSEUR"/>
    <m/>
    <n v="588.46"/>
    <n v="-44.268000000000029"/>
  </r>
  <r>
    <x v="149"/>
    <s v="MAGHREB REVETEMENT"/>
    <d v="2021-12-03T00:00:00"/>
    <n v="5321530408"/>
    <n v="935"/>
    <n v="619.4"/>
    <m/>
    <n v="575.13199999999995"/>
  </r>
  <r>
    <x v="149"/>
    <s v="MAGHREB REVETEMENT"/>
    <d v="2022-02-24T00:00:00"/>
    <n v="122010020"/>
    <s v="CAISSE 17/02"/>
    <n v="196.1"/>
    <m/>
    <n v="771.23199999999997"/>
  </r>
  <r>
    <x v="149"/>
    <s v="MAGHREB REVETEMENT"/>
    <d v="2022-02-28T00:00:00"/>
    <s v="C2200298"/>
    <s v="TRANSACT FOURNISSEUR"/>
    <m/>
    <n v="771.24400000000003"/>
    <n v="-1.2000000000057298E-2"/>
  </r>
  <r>
    <x v="149"/>
    <s v="MAGHREB REVETEMENT"/>
    <d v="2022-09-08T00:00:00"/>
    <n v="5622560697"/>
    <n v="8396"/>
    <n v="909.76"/>
    <m/>
    <n v="909.74799999999993"/>
  </r>
  <r>
    <x v="149"/>
    <s v="MAGHREB REVETEMENT"/>
    <d v="2022-11-30T00:00:00"/>
    <s v="C2203159"/>
    <s v="BRAI BITUM 35/50"/>
    <m/>
    <n v="818.84400000000005"/>
    <n v="90.903999999999883"/>
  </r>
  <r>
    <x v="149"/>
    <s v="MAGHREB REVETEMENT"/>
    <d v="2023-09-18T00:00:00"/>
    <n v="5623561358"/>
    <s v="AP230918007298"/>
    <n v="834"/>
    <m/>
    <n v="924.90399999999988"/>
  </r>
  <r>
    <x v="149"/>
    <s v="MAGHREB REVETEMENT"/>
    <d v="2023-10-31T00:00:00"/>
    <s v="D2303212"/>
    <s v="AP231031008753"/>
    <m/>
    <n v="823.52800000000002"/>
    <n v="101.37599999999986"/>
  </r>
  <r>
    <x v="150"/>
    <m/>
    <m/>
    <m/>
    <m/>
    <n v="3103.4520000000002"/>
    <n v="3002.076"/>
    <n v="101.3760000000002"/>
  </r>
  <r>
    <x v="151"/>
    <s v="Sté HW Confection"/>
    <d v="2020-04-20T00:00:00"/>
    <n v="5620560410"/>
    <n v="4893"/>
    <n v="3854.672"/>
    <m/>
    <n v="3854.672"/>
  </r>
  <r>
    <x v="151"/>
    <s v="Sté HW Confection"/>
    <d v="2020-04-20T00:00:00"/>
    <n v="5620560414"/>
    <n v="4889"/>
    <n v="4760.6000000000004"/>
    <m/>
    <n v="8615.2720000000008"/>
  </r>
  <r>
    <x v="152"/>
    <m/>
    <m/>
    <m/>
    <m/>
    <n v="8615.2720000000008"/>
    <n v="0"/>
    <n v="8615.2720000000008"/>
  </r>
  <r>
    <x v="153"/>
    <s v="RHON ELECTRIC"/>
    <d v="2023-11-20T00:00:00"/>
    <n v="5623561797"/>
    <s v="AP231120009485"/>
    <n v="0"/>
    <n v="0"/>
    <n v="0"/>
  </r>
  <r>
    <x v="154"/>
    <m/>
    <m/>
    <m/>
    <m/>
    <n v="0"/>
    <n v="0"/>
    <n v="0"/>
  </r>
  <r>
    <x v="155"/>
    <s v="TOTAL TUNISIE"/>
    <d v="2024-12-31T00:00:00"/>
    <s v="A2405003"/>
    <s v="AP241231013099"/>
    <m/>
    <n v="3751.0250000000001"/>
    <n v="-3751.0250000000001"/>
  </r>
  <r>
    <x v="156"/>
    <m/>
    <m/>
    <m/>
    <m/>
    <n v="0"/>
    <n v="3751.0250000000001"/>
    <n v="-3751.0250000000001"/>
  </r>
  <r>
    <x v="157"/>
    <s v="LA MAISON DE"/>
    <d v="2024-02-27T00:00:00"/>
    <n v="5624561282"/>
    <s v="AP240227001639"/>
    <n v="0"/>
    <m/>
    <n v="0"/>
  </r>
  <r>
    <x v="158"/>
    <m/>
    <m/>
    <m/>
    <m/>
    <n v="0"/>
    <n v="0"/>
    <n v="0"/>
  </r>
  <r>
    <x v="159"/>
    <s v="STE MOKHTAR SLAMA"/>
    <d v="2022-11-30T00:00:00"/>
    <s v="C2203141"/>
    <s v="PROJECTEUR LED"/>
    <n v="0"/>
    <n v="0"/>
    <n v="0"/>
  </r>
  <r>
    <x v="160"/>
    <m/>
    <m/>
    <m/>
    <m/>
    <n v="0"/>
    <n v="0"/>
    <n v="0"/>
  </r>
  <r>
    <x v="161"/>
    <s v="SACAP"/>
    <d v="2023-12-31T00:00:00"/>
    <s v="D2304255"/>
    <s v="AP231231000368"/>
    <m/>
    <n v="0"/>
    <n v="0"/>
  </r>
  <r>
    <x v="162"/>
    <m/>
    <m/>
    <m/>
    <m/>
    <n v="0"/>
    <n v="0"/>
    <n v="0"/>
  </r>
  <r>
    <x v="163"/>
    <s v="STPA"/>
    <d v="2024-02-27T00:00:00"/>
    <s v="AP240227001693"/>
    <s v="AP240227001693"/>
    <n v="4719.665"/>
    <m/>
    <n v="4719.665"/>
  </r>
  <r>
    <x v="164"/>
    <m/>
    <m/>
    <m/>
    <m/>
    <n v="4719.665"/>
    <n v="0"/>
    <n v="4719.665"/>
  </r>
  <r>
    <x v="165"/>
    <s v="GreenLab"/>
    <d v="2024-08-31T00:00:00"/>
    <s v="A2403175"/>
    <s v="AP240831008406"/>
    <m/>
    <n v="458.96"/>
    <n v="-458.96"/>
  </r>
  <r>
    <x v="165"/>
    <s v="GreenLab"/>
    <d v="2024-11-20T00:00:00"/>
    <s v="A2404266"/>
    <s v="AP241120011200"/>
    <m/>
    <n v="458.96"/>
    <n v="-917.92"/>
  </r>
  <r>
    <x v="165"/>
    <s v="GreenLab"/>
    <d v="2024-11-30T00:00:00"/>
    <s v="A2404611"/>
    <s v="AP241130012093"/>
    <m/>
    <n v="458.96"/>
    <n v="-1376.8799999999999"/>
  </r>
  <r>
    <x v="166"/>
    <m/>
    <m/>
    <m/>
    <m/>
    <n v="0"/>
    <n v="1376.8799999999999"/>
    <n v="-1376.8799999999999"/>
  </r>
  <r>
    <x v="167"/>
    <s v="FBI"/>
    <d v="2018-08-17T00:00:00"/>
    <s v="F1801329"/>
    <s v="SACCOUCHE &amp; CD"/>
    <m/>
    <n v="50.854999999999997"/>
    <n v="-50.854999999999997"/>
  </r>
  <r>
    <x v="167"/>
    <s v="FBI"/>
    <d v="2020-07-31T00:00:00"/>
    <s v="A0201293"/>
    <s v="TRANSACT FOURNISSEUR"/>
    <m/>
    <n v="45.82"/>
    <n v="-96.674999999999997"/>
  </r>
  <r>
    <x v="167"/>
    <s v="FBI"/>
    <d v="2021-03-31T00:00:00"/>
    <s v="P2100731 "/>
    <s v="TRANSACT FOURNISSEUR"/>
    <m/>
    <n v="31.54"/>
    <n v="-128.215"/>
  </r>
  <r>
    <x v="167"/>
    <s v="FBI"/>
    <d v="2021-06-30T00:00:00"/>
    <s v="P2101417"/>
    <s v="TRANSACT FOURNISSEUR"/>
    <m/>
    <n v="59.45"/>
    <n v="-187.66500000000002"/>
  </r>
  <r>
    <x v="167"/>
    <s v="FBI"/>
    <d v="2021-06-30T00:00:00"/>
    <s v="P2101436"/>
    <s v="TRANSACT FOURNISSEUR"/>
    <m/>
    <n v="48.75"/>
    <n v="-236.41500000000002"/>
  </r>
  <r>
    <x v="167"/>
    <s v="FBI"/>
    <d v="2021-12-24T00:00:00"/>
    <s v="P2102956"/>
    <s v="TRANSACT FOURNISSEUR"/>
    <m/>
    <n v="526.10400000000004"/>
    <n v="-762.51900000000001"/>
  </r>
  <r>
    <x v="167"/>
    <s v="FBI"/>
    <d v="2022-02-28T00:00:00"/>
    <s v="C2200305"/>
    <s v="TRANSACT FOURNISSEUR"/>
    <m/>
    <n v="355.53500000000003"/>
    <n v="-1118.0540000000001"/>
  </r>
  <r>
    <x v="167"/>
    <s v="FBI"/>
    <d v="2022-02-28T00:00:00"/>
    <s v="C2200339"/>
    <s v="TRANSACT FOURNISSEUR"/>
    <m/>
    <n v="69.025000000000006"/>
    <n v="-1187.0790000000002"/>
  </r>
  <r>
    <x v="167"/>
    <s v="FBI"/>
    <d v="2023-11-22T00:00:00"/>
    <s v="D2303448"/>
    <s v="AP231122009540"/>
    <m/>
    <n v="125.8"/>
    <n v="-1312.8790000000001"/>
  </r>
  <r>
    <x v="167"/>
    <s v="FBI"/>
    <d v="2024-03-31T00:00:00"/>
    <s v="A2401001"/>
    <s v="AP240331002964"/>
    <m/>
    <n v="252.45"/>
    <n v="-1565.3290000000002"/>
  </r>
  <r>
    <x v="167"/>
    <s v="FBI"/>
    <d v="2024-05-21T00:00:00"/>
    <s v="A2401530"/>
    <s v="AP240521004445"/>
    <m/>
    <n v="1456.2"/>
    <n v="-3021.5290000000005"/>
  </r>
  <r>
    <x v="167"/>
    <s v="FBI"/>
    <d v="2024-05-21T00:00:00"/>
    <s v="A2401532"/>
    <s v="AP240521004447"/>
    <m/>
    <n v="1456.2"/>
    <n v="-4477.7290000000003"/>
  </r>
  <r>
    <x v="167"/>
    <s v="FBI"/>
    <d v="2024-10-29T00:00:00"/>
    <s v="A2403977"/>
    <s v="AP241029010531"/>
    <m/>
    <n v="911.94500000000005"/>
    <n v="-5389.674"/>
  </r>
  <r>
    <x v="167"/>
    <s v="FBI"/>
    <d v="2024-10-29T00:00:00"/>
    <s v="A2403978"/>
    <s v="AP241029010532"/>
    <m/>
    <n v="141.41999999999999"/>
    <n v="-5531.0940000000001"/>
  </r>
  <r>
    <x v="167"/>
    <s v="FBI"/>
    <d v="2024-10-29T00:00:00"/>
    <s v="A2403979"/>
    <s v="AP241029010533"/>
    <m/>
    <n v="331.92"/>
    <n v="-5863.0140000000001"/>
  </r>
  <r>
    <x v="167"/>
    <s v="FBI"/>
    <d v="2024-10-29T00:00:00"/>
    <s v="A2403980"/>
    <s v="AP241029010534"/>
    <m/>
    <n v="494.85"/>
    <n v="-6357.8640000000005"/>
  </r>
  <r>
    <x v="167"/>
    <s v="FBI"/>
    <d v="2024-10-31T00:00:00"/>
    <s v="A2404027"/>
    <s v="AP241031010668"/>
    <m/>
    <n v="2888.93"/>
    <n v="-9246.7939999999999"/>
  </r>
  <r>
    <x v="167"/>
    <s v="FBI"/>
    <d v="2024-10-31T00:00:00"/>
    <s v="A2404086"/>
    <s v="AP241031010764"/>
    <m/>
    <n v="137.61199999999999"/>
    <n v="-9384.405999999999"/>
  </r>
  <r>
    <x v="167"/>
    <s v="FBI"/>
    <d v="2024-11-01T00:00:00"/>
    <s v="A2404188"/>
    <s v="AP241101011052"/>
    <m/>
    <n v="1025.9000000000001"/>
    <n v="-10410.305999999999"/>
  </r>
  <r>
    <x v="167"/>
    <s v="FBI"/>
    <d v="2024-11-12T00:00:00"/>
    <s v="A2404178"/>
    <s v="AP241112011035"/>
    <m/>
    <n v="433.29199999999997"/>
    <n v="-10843.597999999998"/>
  </r>
  <r>
    <x v="167"/>
    <s v="FBI"/>
    <d v="2024-11-13T00:00:00"/>
    <s v="A2404187"/>
    <s v="AP241113011051"/>
    <m/>
    <n v="304.339"/>
    <n v="-11147.936999999998"/>
  </r>
  <r>
    <x v="167"/>
    <s v="FBI"/>
    <d v="2024-11-13T00:00:00"/>
    <s v="A2404189"/>
    <s v="AP241113011053"/>
    <m/>
    <n v="444.51299999999998"/>
    <n v="-11592.449999999999"/>
  </r>
  <r>
    <x v="167"/>
    <s v="FBI"/>
    <d v="2024-11-13T00:00:00"/>
    <s v="A2404190"/>
    <s v="AP241113011054"/>
    <m/>
    <n v="148.465"/>
    <n v="-11740.914999999999"/>
  </r>
  <r>
    <x v="167"/>
    <s v="FBI"/>
    <d v="2024-11-13T00:00:00"/>
    <s v="A2404191"/>
    <s v="AP241113011055"/>
    <m/>
    <n v="377.75400000000002"/>
    <n v="-12118.669"/>
  </r>
  <r>
    <x v="167"/>
    <s v="FBI"/>
    <d v="2024-11-22T00:00:00"/>
    <s v="A2404323"/>
    <s v="AP241122011446"/>
    <m/>
    <n v="333.48599999999999"/>
    <n v="-12452.155000000001"/>
  </r>
  <r>
    <x v="167"/>
    <s v="FBI"/>
    <d v="2024-12-13T00:00:00"/>
    <s v="A2404685"/>
    <s v="AP241213012183"/>
    <m/>
    <n v="376.45299999999997"/>
    <n v="-12828.608"/>
  </r>
  <r>
    <x v="167"/>
    <s v="FBI"/>
    <d v="2024-12-13T00:00:00"/>
    <s v="A2404686"/>
    <s v="AP241213012184"/>
    <m/>
    <n v="254.232"/>
    <n v="-13082.84"/>
  </r>
  <r>
    <x v="167"/>
    <s v="FBI"/>
    <d v="2024-12-18T00:00:00"/>
    <s v="A2404728"/>
    <s v="AP241218012288"/>
    <m/>
    <n v="214.05"/>
    <n v="-13296.89"/>
  </r>
  <r>
    <x v="167"/>
    <s v="FBI"/>
    <d v="2024-12-31T00:00:00"/>
    <s v="A2404987"/>
    <s v="AP241231013084"/>
    <m/>
    <n v="260.77699999999999"/>
    <n v="-13557.666999999999"/>
  </r>
  <r>
    <x v="167"/>
    <s v="FBI"/>
    <d v="2024-12-31T00:00:00"/>
    <s v="A2404988"/>
    <s v="AP241231013085"/>
    <m/>
    <n v="358.85899999999998"/>
    <n v="-13916.526"/>
  </r>
  <r>
    <x v="167"/>
    <s v="FBI"/>
    <d v="2024-12-31T00:00:00"/>
    <s v="A2404990"/>
    <s v="AP241231013087"/>
    <m/>
    <n v="303.02199999999999"/>
    <n v="-14219.548000000001"/>
  </r>
  <r>
    <x v="167"/>
    <s v="FBI"/>
    <d v="2024-12-31T00:00:00"/>
    <s v="A2404996"/>
    <s v="AP241231013093"/>
    <m/>
    <n v="234.24"/>
    <n v="-14453.788"/>
  </r>
  <r>
    <x v="168"/>
    <m/>
    <m/>
    <m/>
    <m/>
    <n v="0"/>
    <n v="14453.788"/>
    <n v="-14453.788"/>
  </r>
  <r>
    <x v="169"/>
    <s v="RCT"/>
    <d v="2024-11-30T00:00:00"/>
    <s v="A2404540"/>
    <s v="AP241130011939"/>
    <m/>
    <n v="721.29"/>
    <n v="-721.29"/>
  </r>
  <r>
    <x v="170"/>
    <m/>
    <m/>
    <m/>
    <m/>
    <n v="0"/>
    <n v="721.29"/>
    <n v="-721.29"/>
  </r>
  <r>
    <x v="171"/>
    <s v="LYS IMPRESSION"/>
    <d v="2018-06-26T00:00:00"/>
    <s v="F1800982 "/>
    <s v="TRANSACT FOURNISSEUR"/>
    <m/>
    <n v="90.742999999999995"/>
    <n v="-90.742999999999995"/>
  </r>
  <r>
    <x v="171"/>
    <s v="LYS IMPRESSION"/>
    <d v="2024-11-30T00:00:00"/>
    <s v="A2404447"/>
    <s v="AP241130011767"/>
    <m/>
    <n v="3306.2260000000001"/>
    <n v="-3396.9690000000001"/>
  </r>
  <r>
    <x v="171"/>
    <s v="LYS IMPRESSION"/>
    <d v="2024-12-26T00:00:00"/>
    <s v="A2404928"/>
    <s v="AP241226012858"/>
    <m/>
    <n v="8155.8919999999998"/>
    <n v="-11552.861000000001"/>
  </r>
  <r>
    <x v="171"/>
    <s v="LYS IMPRESSION"/>
    <d v="2024-12-26T00:00:00"/>
    <s v="A2404929"/>
    <s v="AP241226012859"/>
    <m/>
    <n v="2404.8000000000002"/>
    <n v="-13957.661"/>
  </r>
  <r>
    <x v="171"/>
    <s v="LYS IMPRESSION"/>
    <d v="2024-12-31T00:00:00"/>
    <s v="A2405055"/>
    <s v="AP241231013177"/>
    <m/>
    <n v="5133.1130000000003"/>
    <n v="-19090.774000000001"/>
  </r>
  <r>
    <x v="171"/>
    <s v="LYS IMPRESSION"/>
    <d v="2024-12-31T00:00:00"/>
    <s v="A2405056"/>
    <s v="AP241231013182"/>
    <m/>
    <n v="54448.44"/>
    <n v="-73539.214000000007"/>
  </r>
  <r>
    <x v="172"/>
    <m/>
    <m/>
    <m/>
    <m/>
    <n v="0"/>
    <n v="73539.214000000007"/>
    <n v="-73539.214000000007"/>
  </r>
  <r>
    <x v="173"/>
    <s v="LAD"/>
    <d v="2024-11-30T00:00:00"/>
    <s v="A2404563"/>
    <s v="AP241130011964"/>
    <m/>
    <n v="505.005"/>
    <n v="-505.005"/>
  </r>
  <r>
    <x v="173"/>
    <s v="LAD"/>
    <d v="2024-11-30T00:00:00"/>
    <s v="A2404567"/>
    <s v="AP241130011965"/>
    <m/>
    <n v="505.005"/>
    <n v="-1010.01"/>
  </r>
  <r>
    <x v="173"/>
    <s v="LAD"/>
    <d v="2024-12-24T00:00:00"/>
    <s v="A2404841"/>
    <s v="AP241224012700"/>
    <m/>
    <n v="314.37900000000002"/>
    <n v="-1324.3890000000001"/>
  </r>
  <r>
    <x v="173"/>
    <s v="LAD"/>
    <d v="2024-12-25T00:00:00"/>
    <s v="A2404896"/>
    <s v="AP241225012780"/>
    <m/>
    <n v="938.50199999999995"/>
    <n v="-2262.8910000000001"/>
  </r>
  <r>
    <x v="174"/>
    <m/>
    <m/>
    <m/>
    <m/>
    <n v="0"/>
    <n v="2262.8910000000001"/>
    <n v="-2262.8910000000001"/>
  </r>
  <r>
    <x v="175"/>
    <s v="LA BATTERIE SR"/>
    <d v="2024-12-25T00:00:00"/>
    <s v="A2404902"/>
    <s v="AP241225012814"/>
    <m/>
    <n v="685.25"/>
    <n v="-685.25"/>
  </r>
  <r>
    <x v="176"/>
    <m/>
    <m/>
    <m/>
    <m/>
    <n v="0"/>
    <n v="685.25"/>
    <n v="-685.25"/>
  </r>
  <r>
    <x v="177"/>
    <s v="REIMEX"/>
    <d v="2024-02-21T00:00:00"/>
    <s v="A2400398"/>
    <s v="AP240221001434"/>
    <m/>
    <n v="0"/>
    <n v="0"/>
  </r>
  <r>
    <x v="178"/>
    <m/>
    <m/>
    <m/>
    <m/>
    <n v="0"/>
    <n v="0"/>
    <n v="0"/>
  </r>
  <r>
    <x v="179"/>
    <s v="BOUDAYA AZOUZ"/>
    <d v="2023-12-21T00:00:00"/>
    <n v="56235645"/>
    <s v="AP231221010803"/>
    <n v="0"/>
    <n v="0"/>
    <n v="0"/>
  </r>
  <r>
    <x v="180"/>
    <m/>
    <m/>
    <m/>
    <m/>
    <n v="0"/>
    <n v="0"/>
    <n v="0"/>
  </r>
  <r>
    <x v="181"/>
    <s v="GAZ TUNISIE"/>
    <d v="2020-10-21T00:00:00"/>
    <s v="A0201968"/>
    <s v="TRANSACT FOURNISSEUR"/>
    <m/>
    <n v="1547.6"/>
    <n v="-1547.6"/>
  </r>
  <r>
    <x v="182"/>
    <m/>
    <m/>
    <m/>
    <m/>
    <n v="0"/>
    <n v="1547.6"/>
    <n v="-1547.6"/>
  </r>
  <r>
    <x v="183"/>
    <s v="SMS BIO"/>
    <d v="2024-06-18T00:00:00"/>
    <n v="5624561982"/>
    <s v="AP240618005607"/>
    <n v="0"/>
    <n v="0"/>
    <n v="0"/>
  </r>
  <r>
    <x v="184"/>
    <m/>
    <m/>
    <m/>
    <m/>
    <n v="0"/>
    <n v="0"/>
    <n v="0"/>
  </r>
  <r>
    <x v="185"/>
    <s v="Sté Tunisie Et"/>
    <d v="2024-10-31T00:00:00"/>
    <s v="A2404072"/>
    <s v="AP241031010742"/>
    <m/>
    <n v="0"/>
    <n v="0"/>
  </r>
  <r>
    <x v="186"/>
    <m/>
    <m/>
    <m/>
    <m/>
    <n v="0"/>
    <n v="0"/>
    <n v="0"/>
  </r>
  <r>
    <x v="187"/>
    <s v="JMC"/>
    <d v="2024-03-31T00:00:00"/>
    <n v="5624561505"/>
    <s v="AP240331003045"/>
    <n v="0"/>
    <n v="0"/>
    <n v="0"/>
  </r>
  <r>
    <x v="188"/>
    <m/>
    <m/>
    <m/>
    <m/>
    <n v="0"/>
    <n v="0"/>
    <n v="0"/>
  </r>
  <r>
    <x v="189"/>
    <s v="DECATHLON TUNI"/>
    <d v="2024-05-31T00:00:00"/>
    <n v="5624568119"/>
    <s v="AP240531005103"/>
    <n v="0"/>
    <n v="0"/>
    <n v="0"/>
  </r>
  <r>
    <x v="190"/>
    <m/>
    <m/>
    <m/>
    <m/>
    <n v="0"/>
    <n v="0"/>
    <n v="0"/>
  </r>
  <r>
    <x v="191"/>
    <s v="FOUED  BEN S"/>
    <d v="2024-06-20T00:00:00"/>
    <n v="5624562013"/>
    <s v="AP240620005760"/>
    <n v="2650"/>
    <m/>
    <n v="2650"/>
  </r>
  <r>
    <x v="191"/>
    <s v="FOUED  BEN S"/>
    <d v="2024-08-26T00:00:00"/>
    <s v="A2402934"/>
    <s v="AP240826007888"/>
    <m/>
    <n v="5300"/>
    <n v="-2650"/>
  </r>
  <r>
    <x v="191"/>
    <s v="FOUED  BEN S"/>
    <d v="2024-11-28T00:00:00"/>
    <n v="5624567411"/>
    <s v="AP241128011599"/>
    <n v="5874.5"/>
    <m/>
    <n v="3224.5"/>
  </r>
  <r>
    <x v="191"/>
    <s v="FOUED  BEN S"/>
    <d v="2024-11-30T00:00:00"/>
    <s v="A2404475"/>
    <s v="AP241130011795"/>
    <m/>
    <n v="900"/>
    <n v="2324.5"/>
  </r>
  <r>
    <x v="191"/>
    <s v="FOUED  BEN S"/>
    <d v="2024-12-24T00:00:00"/>
    <s v="A2404842"/>
    <s v="AP241224012702"/>
    <m/>
    <n v="150"/>
    <n v="2174.5"/>
  </r>
  <r>
    <x v="191"/>
    <s v="FOUED  BEN S"/>
    <d v="2024-12-24T00:00:00"/>
    <s v="A2404843"/>
    <s v="AP241224012703"/>
    <m/>
    <n v="385"/>
    <n v="1789.5"/>
  </r>
  <r>
    <x v="191"/>
    <s v="FOUED  BEN S"/>
    <d v="2024-12-24T00:00:00"/>
    <s v="A2404844"/>
    <s v="AP241224012704"/>
    <m/>
    <n v="225"/>
    <n v="1564.5"/>
  </r>
  <r>
    <x v="192"/>
    <m/>
    <m/>
    <m/>
    <m/>
    <n v="2650"/>
    <n v="5300"/>
    <n v="-2650"/>
  </r>
  <r>
    <x v="193"/>
    <s v="THAMER CREATIVITY"/>
    <d v="2020-12-15T00:00:00"/>
    <n v="5620561515"/>
    <n v="6176"/>
    <n v="480"/>
    <m/>
    <n v="480"/>
  </r>
  <r>
    <x v="193"/>
    <s v="THAMER CREATIVITY"/>
    <d v="2020-12-21T00:00:00"/>
    <s v="A0202583"/>
    <s v="TRANSACT FOURNISSEUR"/>
    <m/>
    <n v="480.16500000000002"/>
    <n v="-0.16500000000002046"/>
  </r>
  <r>
    <x v="193"/>
    <s v="THAMER CREATIVITY"/>
    <d v="2021-01-25T00:00:00"/>
    <s v="P2100065"/>
    <s v="BAVETTE"/>
    <m/>
    <n v="479.80799999999999"/>
    <n v="-479.97300000000001"/>
  </r>
  <r>
    <x v="193"/>
    <s v="THAMER CREATIVITY"/>
    <d v="2021-02-28T00:00:00"/>
    <s v="P2100366"/>
    <s v="TRANSACT FOURNISSEUR"/>
    <m/>
    <n v="480.16500000000002"/>
    <n v="-960.13800000000003"/>
  </r>
  <r>
    <x v="193"/>
    <s v="THAMER CREATIVITY"/>
    <d v="2021-03-10T00:00:00"/>
    <n v="5621560366"/>
    <n v="6606"/>
    <n v="480"/>
    <m/>
    <n v="-480.13800000000003"/>
  </r>
  <r>
    <x v="193"/>
    <s v="THAMER CREATIVITY"/>
    <d v="2021-03-10T00:00:00"/>
    <n v="5621560368"/>
    <n v="6434"/>
    <n v="480"/>
    <m/>
    <n v="-0.13800000000003365"/>
  </r>
  <r>
    <x v="193"/>
    <s v="THAMER CREATIVITY"/>
    <d v="2021-04-27T00:00:00"/>
    <s v="P2100911 "/>
    <s v="TRANSACT FOURNISSEUR "/>
    <m/>
    <n v="571.20000000000005"/>
    <n v="-571.33800000000008"/>
  </r>
  <r>
    <x v="193"/>
    <s v="THAMER CREATIVITY"/>
    <d v="2021-05-03T00:00:00"/>
    <n v="5621560661"/>
    <n v="6955"/>
    <n v="571.79999999999995"/>
    <m/>
    <n v="0.4619999999998754"/>
  </r>
  <r>
    <x v="194"/>
    <m/>
    <m/>
    <m/>
    <m/>
    <n v="2011.8"/>
    <n v="2011.338"/>
    <n v="0.46199999999998909"/>
  </r>
  <r>
    <x v="195"/>
    <s v="STE SIPA SA"/>
    <d v="2022-03-29T00:00:00"/>
    <n v="5322530292"/>
    <n v="1261"/>
    <n v="0"/>
    <m/>
    <n v="0"/>
  </r>
  <r>
    <x v="196"/>
    <m/>
    <m/>
    <m/>
    <m/>
    <n v="0"/>
    <n v="0"/>
    <n v="0"/>
  </r>
  <r>
    <x v="197"/>
    <s v="IMPRIMERIE EL RAYHANE"/>
    <d v="2024-11-30T00:00:00"/>
    <s v="A2404508"/>
    <s v="AP241130011904"/>
    <m/>
    <n v="1082.71"/>
    <n v="-1082.71"/>
  </r>
  <r>
    <x v="198"/>
    <m/>
    <m/>
    <m/>
    <m/>
    <n v="0"/>
    <n v="1082.71"/>
    <n v="-1082.71"/>
  </r>
  <r>
    <x v="199"/>
    <s v="SOCIETE THE"/>
    <d v="2024-03-08T00:00:00"/>
    <s v="A2400693"/>
    <s v="AP240308002246"/>
    <n v="0"/>
    <n v="0"/>
    <n v="0"/>
  </r>
  <r>
    <x v="200"/>
    <m/>
    <m/>
    <m/>
    <m/>
    <n v="0"/>
    <n v="0"/>
    <n v="0"/>
  </r>
  <r>
    <x v="201"/>
    <s v="LA SELECTION M"/>
    <d v="2024-09-13T00:00:00"/>
    <s v="A2403257"/>
    <s v="AP240913008656"/>
    <m/>
    <n v="1348.7940000000001"/>
    <n v="-1348.7940000000001"/>
  </r>
  <r>
    <x v="202"/>
    <m/>
    <m/>
    <m/>
    <m/>
    <n v="0"/>
    <n v="1348.7940000000001"/>
    <n v="-1348.7940000000001"/>
  </r>
  <r>
    <x v="203"/>
    <s v="MAPUB"/>
    <d v="2023-12-28T00:00:00"/>
    <n v="56235646"/>
    <s v="AP231228011182"/>
    <n v="0"/>
    <m/>
    <n v="0"/>
  </r>
  <r>
    <x v="204"/>
    <m/>
    <m/>
    <m/>
    <m/>
    <n v="0"/>
    <n v="0"/>
    <n v="0"/>
  </r>
  <r>
    <x v="205"/>
    <s v="AIRPORT VIS SE"/>
    <d v="2024-10-30T00:00:00"/>
    <s v="A2403984"/>
    <s v="AP241030010539"/>
    <m/>
    <n v="9488.8700000000008"/>
    <n v="-9488.8700000000008"/>
  </r>
  <r>
    <x v="205"/>
    <s v="AIRPORT VIS SE"/>
    <d v="2024-11-30T00:00:00"/>
    <s v="A2404384"/>
    <s v="AP241130011703"/>
    <m/>
    <n v="2549.98"/>
    <n v="-2549.98"/>
  </r>
  <r>
    <x v="206"/>
    <m/>
    <m/>
    <m/>
    <m/>
    <n v="0"/>
    <n v="12038.85"/>
    <n v="-12038.85"/>
  </r>
  <r>
    <x v="207"/>
    <s v="INTERNATIONAL"/>
    <d v="2023-11-17T00:00:00"/>
    <n v="5623561764"/>
    <s v="AP231117009396"/>
    <n v="0"/>
    <n v="0"/>
    <n v="0"/>
  </r>
  <r>
    <x v="208"/>
    <m/>
    <m/>
    <m/>
    <m/>
    <n v="0"/>
    <n v="0"/>
    <n v="0"/>
  </r>
  <r>
    <x v="209"/>
    <s v="STE MODERNA"/>
    <d v="2024-06-24T00:00:00"/>
    <s v="A2402111"/>
    <s v="AP240624005844"/>
    <m/>
    <n v="0"/>
    <n v="0"/>
  </r>
  <r>
    <x v="210"/>
    <m/>
    <m/>
    <m/>
    <m/>
    <n v="0"/>
    <n v="0"/>
    <n v="0"/>
  </r>
  <r>
    <x v="211"/>
    <s v="RESTO LA JOCON"/>
    <d v="2024-12-30T00:00:00"/>
    <s v="A2404962"/>
    <s v="AP241230013061"/>
    <m/>
    <n v="44"/>
    <n v="-44"/>
  </r>
  <r>
    <x v="211"/>
    <s v="RESTO LA JOCON"/>
    <d v="2024-12-30T00:00:00"/>
    <s v="A2404963"/>
    <s v="AP241230013062"/>
    <m/>
    <n v="44"/>
    <n v="-44"/>
  </r>
  <r>
    <x v="211"/>
    <s v="RESTO LA JOCON"/>
    <d v="2024-12-30T00:00:00"/>
    <s v="A2404964"/>
    <s v="AP241230013063"/>
    <m/>
    <n v="44"/>
    <n v="-44"/>
  </r>
  <r>
    <x v="212"/>
    <m/>
    <m/>
    <m/>
    <m/>
    <n v="0"/>
    <n v="132"/>
    <n v="-132"/>
  </r>
  <r>
    <x v="213"/>
    <s v="ATL"/>
    <d v="2024-03-31T00:00:00"/>
    <n v="5624568066"/>
    <s v="AP240331003026"/>
    <n v="2936.21"/>
    <m/>
    <n v="2936.21"/>
  </r>
  <r>
    <x v="213"/>
    <s v="ATL"/>
    <d v="2024-03-31T00:00:00"/>
    <n v="5624561503"/>
    <s v="AP240331003043"/>
    <n v="6057.6390000000001"/>
    <m/>
    <n v="8993.8490000000002"/>
  </r>
  <r>
    <x v="213"/>
    <s v="ATL"/>
    <d v="2024-08-23T00:00:00"/>
    <s v="A2402925"/>
    <s v="AP240823007871"/>
    <m/>
    <n v="2602.7280000000001"/>
    <n v="6391.1210000000001"/>
  </r>
  <r>
    <x v="213"/>
    <s v="ATL"/>
    <d v="2024-12-31T00:00:00"/>
    <s v="A2405091"/>
    <s v="AP241231013235"/>
    <m/>
    <n v="5731.6390000000001"/>
    <n v="659.48199999999997"/>
  </r>
  <r>
    <x v="214"/>
    <m/>
    <m/>
    <m/>
    <m/>
    <n v="8993.8490000000002"/>
    <n v="8334.3670000000002"/>
    <n v="659.48199999999997"/>
  </r>
  <r>
    <x v="215"/>
    <s v="MAERSK TUNISIE"/>
    <d v="2024-10-31T00:00:00"/>
    <n v="5624567308"/>
    <s v="AP241106010870"/>
    <n v="4000"/>
    <m/>
    <n v="4000"/>
  </r>
  <r>
    <x v="216"/>
    <m/>
    <m/>
    <m/>
    <m/>
    <n v="4000"/>
    <n v="8334.3670000000002"/>
    <n v="-4334.3670000000002"/>
  </r>
  <r>
    <x v="217"/>
    <s v="COTUNACE"/>
    <d v="2019-07-31T00:00:00"/>
    <s v="S1901342"/>
    <s v="PRIME/RC/DCA 0719 "/>
    <m/>
    <n v="1075.2260000000001"/>
    <n v="-1075.2260000000001"/>
  </r>
  <r>
    <x v="217"/>
    <s v="COTUNACE"/>
    <d v="2019-08-31T00:00:00"/>
    <s v="S1901694  "/>
    <s v="SIA INDUSTIA  "/>
    <m/>
    <n v="2114.5120000000002"/>
    <n v="-3189.7380000000003"/>
  </r>
  <r>
    <x v="217"/>
    <s v="COTUNACE"/>
    <d v="2019-09-30T00:00:00"/>
    <s v="S1901757"/>
    <s v="SIA INDUST"/>
    <m/>
    <n v="1728.0429999999999"/>
    <n v="-4917.7809999999999"/>
  </r>
  <r>
    <x v="217"/>
    <s v="COTUNACE"/>
    <d v="2019-10-21T00:00:00"/>
    <s v="S1901867"/>
    <s v="SIA"/>
    <m/>
    <n v="2050.4470000000001"/>
    <n v="-6968.2280000000001"/>
  </r>
  <r>
    <x v="217"/>
    <s v="COTUNACE"/>
    <d v="2019-11-26T00:00:00"/>
    <s v="S1902266"/>
    <s v="SIA INDUSTIA  "/>
    <m/>
    <n v="843.57299999999998"/>
    <n v="-7811.8010000000004"/>
  </r>
  <r>
    <x v="217"/>
    <s v="COTUNACE"/>
    <d v="2020-01-29T00:00:00"/>
    <n v="5620560115"/>
    <n v="4588"/>
    <n v="5000"/>
    <m/>
    <n v="-2811.8010000000004"/>
  </r>
  <r>
    <x v="217"/>
    <s v="COTUNACE"/>
    <d v="2020-05-31T00:00:00"/>
    <s v="A0200774"/>
    <s v="FRAIS SURVEILLANCE"/>
    <m/>
    <n v="50"/>
    <n v="-2861.8010000000004"/>
  </r>
  <r>
    <x v="217"/>
    <s v="COTUNACE"/>
    <d v="2020-06-04T00:00:00"/>
    <s v="A0200770"/>
    <s v="CT N°0111852"/>
    <m/>
    <n v="10000"/>
    <n v="-12861.800999999999"/>
  </r>
  <r>
    <x v="217"/>
    <s v="COTUNACE"/>
    <d v="2024-12-22T00:00:00"/>
    <n v="5624568326"/>
    <s v="AP241223012541"/>
    <n v="2900.8620000000001"/>
    <m/>
    <n v="-9960.9389999999985"/>
  </r>
  <r>
    <x v="218"/>
    <m/>
    <m/>
    <m/>
    <m/>
    <n v="7900.8620000000001"/>
    <n v="17861.800999999999"/>
    <n v="-9960.9389999999985"/>
  </r>
  <r>
    <x v="219"/>
    <s v="C I L"/>
    <d v="2022-08-10T00:00:00"/>
    <n v="5622560470"/>
    <n v="8251"/>
    <n v="85"/>
    <m/>
    <n v="85"/>
  </r>
  <r>
    <x v="219"/>
    <s v="C I L"/>
    <d v="2022-08-18T00:00:00"/>
    <n v="5622560544"/>
    <n v="8303"/>
    <n v="85"/>
    <m/>
    <n v="170"/>
  </r>
  <r>
    <x v="219"/>
    <s v="C I L"/>
    <d v="2022-11-04T00:00:00"/>
    <n v="5622561039"/>
    <n v="8861"/>
    <n v="85"/>
    <m/>
    <n v="255"/>
  </r>
  <r>
    <x v="219"/>
    <s v="C I L"/>
    <d v="2023-02-01T00:00:00"/>
    <n v="5623560167"/>
    <s v="AP230201000794"/>
    <n v="2941.9360000000001"/>
    <m/>
    <n v="3196.9360000000001"/>
  </r>
  <r>
    <x v="219"/>
    <s v="C I L"/>
    <d v="2023-02-27T00:00:00"/>
    <n v="5623560300"/>
    <s v="AP230227001443"/>
    <n v="60"/>
    <m/>
    <n v="3256.9360000000001"/>
  </r>
  <r>
    <x v="219"/>
    <s v="C I L"/>
    <d v="2023-03-31T00:00:00"/>
    <s v="D2300890"/>
    <s v="AP230331002636"/>
    <m/>
    <n v="2949.931"/>
    <n v="307.00500000000011"/>
  </r>
  <r>
    <x v="219"/>
    <s v="C I L"/>
    <d v="2023-04-30T00:00:00"/>
    <n v="5623568050"/>
    <s v="AP230430003677"/>
    <n v="2311.6860000000001"/>
    <m/>
    <n v="2618.6910000000003"/>
  </r>
  <r>
    <x v="219"/>
    <s v="C I L"/>
    <d v="2024-12-19T00:00:00"/>
    <s v="A2404768"/>
    <s v="AP241219012371"/>
    <m/>
    <n v="1811.3710000000001"/>
    <n v="807.32000000000016"/>
  </r>
  <r>
    <x v="219"/>
    <s v="C I L"/>
    <d v="2024-12-20T00:00:00"/>
    <s v="A2404782"/>
    <s v="AP241220012494"/>
    <m/>
    <n v="1989.915"/>
    <n v="-1182.5949999999998"/>
  </r>
  <r>
    <x v="219"/>
    <s v="C I L"/>
    <d v="2024-12-20T00:00:00"/>
    <s v="A2404783"/>
    <s v="AP241220012495"/>
    <m/>
    <n v="2951.5459999999998"/>
    <n v="-4134.1409999999996"/>
  </r>
  <r>
    <x v="220"/>
    <m/>
    <m/>
    <m/>
    <m/>
    <n v="5568.6220000000003"/>
    <n v="9702.762999999999"/>
    <n v="-4134.1409999999987"/>
  </r>
  <r>
    <x v="221"/>
    <s v="LA DOUANE"/>
    <d v="2020-12-31T00:00:00"/>
    <s v="A0202846"/>
    <s v="ELINOIL5"/>
    <m/>
    <n v="416"/>
    <n v="-416"/>
  </r>
  <r>
    <x v="221"/>
    <s v="LA DOUANE"/>
    <d v="2021-02-18T00:00:00"/>
    <s v="P2100292"/>
    <s v="GOONVEAN2"/>
    <m/>
    <n v="100"/>
    <n v="-516"/>
  </r>
  <r>
    <x v="221"/>
    <s v="LA DOUANE"/>
    <d v="2021-02-24T00:00:00"/>
    <s v="P2100336"/>
    <s v="MECONDOR1 "/>
    <m/>
    <n v="100"/>
    <n v="-616"/>
  </r>
  <r>
    <x v="221"/>
    <s v="LA DOUANE"/>
    <d v="2021-08-02T00:00:00"/>
    <n v="5621560996"/>
    <n v="7350"/>
    <n v="6644"/>
    <m/>
    <n v="6028"/>
  </r>
  <r>
    <x v="221"/>
    <s v="LA DOUANE"/>
    <d v="2021-11-24T00:00:00"/>
    <n v="5621561222"/>
    <n v="7598"/>
    <n v="369.77"/>
    <m/>
    <n v="6397.77"/>
  </r>
  <r>
    <x v="221"/>
    <s v="LA DOUANE"/>
    <d v="2021-12-30T00:00:00"/>
    <s v="P2103211  "/>
    <s v="AP31/12   "/>
    <n v="716"/>
    <m/>
    <n v="7113.77"/>
  </r>
  <r>
    <x v="221"/>
    <s v="LA DOUANE"/>
    <d v="2022-05-30T00:00:00"/>
    <s v="C2201138"/>
    <s v="DOUANE/MONBAT"/>
    <m/>
    <n v="1666.211"/>
    <n v="5447.5590000000002"/>
  </r>
  <r>
    <x v="221"/>
    <s v="LA DOUANE"/>
    <d v="2022-07-22T00:00:00"/>
    <n v="5622560406"/>
    <n v="8218"/>
    <n v="20207.512999999999"/>
    <m/>
    <n v="25655.072"/>
  </r>
  <r>
    <x v="221"/>
    <s v="LA DOUANE"/>
    <d v="2022-08-31T00:00:00"/>
    <n v="5622560644"/>
    <n v="8185"/>
    <n v="8237.4680000000008"/>
    <m/>
    <n v="33892.54"/>
  </r>
  <r>
    <x v="221"/>
    <s v="LA DOUANE"/>
    <d v="2022-08-31T00:00:00"/>
    <s v="C2202049"/>
    <s v="TRANSACT FOURNISSEUR"/>
    <m/>
    <n v="19922.446"/>
    <n v="13970.094000000001"/>
  </r>
  <r>
    <x v="221"/>
    <s v="LA DOUANE"/>
    <d v="2022-09-28T00:00:00"/>
    <s v="C2202286"/>
    <s v="TRANSACT FOURNISSEUR"/>
    <m/>
    <n v="8108.6360000000004"/>
    <n v="5861.4580000000005"/>
  </r>
  <r>
    <x v="221"/>
    <s v="LA DOUANE"/>
    <d v="2022-10-31T00:00:00"/>
    <s v="C2202772"/>
    <s v="AMEND/DECL°JIANGSU"/>
    <m/>
    <n v="900"/>
    <n v="4961.4580000000005"/>
  </r>
  <r>
    <x v="221"/>
    <s v="LA DOUANE"/>
    <d v="2022-10-31T00:00:00"/>
    <s v="C2202773"/>
    <s v="AMEND/DECL°JIANGSU"/>
    <m/>
    <n v="100"/>
    <n v="4861.4580000000005"/>
  </r>
  <r>
    <x v="221"/>
    <s v="LA DOUANE"/>
    <d v="2022-11-14T00:00:00"/>
    <n v="5622561121"/>
    <n v="8951"/>
    <n v="13897.061"/>
    <m/>
    <n v="18758.519"/>
  </r>
  <r>
    <x v="221"/>
    <s v="LA DOUANE"/>
    <d v="2022-11-30T00:00:00"/>
    <s v="C2203048"/>
    <s v="TRANSACT FOURNISSEUR"/>
    <m/>
    <n v="9933.7939999999999"/>
    <n v="8824.7250000000004"/>
  </r>
  <r>
    <x v="221"/>
    <s v="LA DOUANE"/>
    <d v="2022-11-30T00:00:00"/>
    <s v="C2203050"/>
    <s v="DOUANE/MONBAT13"/>
    <m/>
    <n v="2954.2669999999998"/>
    <n v="5870.4580000000005"/>
  </r>
  <r>
    <x v="221"/>
    <s v="LA DOUANE"/>
    <d v="2023-03-31T00:00:00"/>
    <n v="5623560463"/>
    <s v="AP230331002440"/>
    <n v="5327.3590000000004"/>
    <m/>
    <n v="11197.817000000001"/>
  </r>
  <r>
    <x v="221"/>
    <s v="LA DOUANE"/>
    <d v="2023-04-28T00:00:00"/>
    <s v="D2300956"/>
    <s v="AP230428003009"/>
    <m/>
    <n v="5350.1819999999998"/>
    <n v="5847.6350000000011"/>
  </r>
  <r>
    <x v="221"/>
    <s v="LA DOUANE"/>
    <d v="2023-07-31T00:00:00"/>
    <n v="5623561139"/>
    <s v="AP230731006231"/>
    <n v="18881.716"/>
    <m/>
    <n v="24729.351000000002"/>
  </r>
  <r>
    <x v="221"/>
    <s v="LA DOUANE"/>
    <d v="2023-08-31T00:00:00"/>
    <s v="D2302455"/>
    <s v="AP230831006933"/>
    <m/>
    <n v="18827.704000000002"/>
    <n v="5901.6470000000008"/>
  </r>
  <r>
    <x v="221"/>
    <s v="LA DOUANE"/>
    <d v="2023-08-31T00:00:00"/>
    <s v="D2302477"/>
    <s v="AP230831006994"/>
    <m/>
    <n v="491.84"/>
    <n v="5409.8070000000007"/>
  </r>
  <r>
    <x v="221"/>
    <s v="LA DOUANE"/>
    <d v="2023-09-30T00:00:00"/>
    <s v="D2302963"/>
    <s v="AP230930008062"/>
    <m/>
    <n v="9040.4060000000009"/>
    <n v="-3630.5990000000002"/>
  </r>
  <r>
    <x v="221"/>
    <s v="LA DOUANE"/>
    <d v="2023-09-30T00:00:00"/>
    <n v="5623561511"/>
    <s v="AP230930008183"/>
    <n v="8924.0329999999994"/>
    <m/>
    <n v="5293.4339999999993"/>
  </r>
  <r>
    <x v="221"/>
    <s v="LA DOUANE"/>
    <d v="2023-11-16T00:00:00"/>
    <n v="56235617"/>
    <s v="AP231116009321"/>
    <n v="2866.9369999999999"/>
    <m/>
    <n v="8160.3709999999992"/>
  </r>
  <r>
    <x v="221"/>
    <s v="LA DOUANE"/>
    <d v="2023-11-30T00:00:00"/>
    <s v="D2303691"/>
    <s v="AP231130010403"/>
    <m/>
    <n v="219"/>
    <n v="7941.3709999999992"/>
  </r>
  <r>
    <x v="221"/>
    <s v="LA DOUANE"/>
    <d v="2023-12-22T00:00:00"/>
    <n v="56235645"/>
    <s v="AP231222010878"/>
    <n v="1012.298"/>
    <m/>
    <n v="8953.6689999999999"/>
  </r>
  <r>
    <x v="221"/>
    <s v="LA DOUANE"/>
    <d v="2023-12-31T00:00:00"/>
    <s v="D2304197"/>
    <s v="AP231231000283"/>
    <m/>
    <n v="5.3999999999999999E-2"/>
    <n v="8953.6149999999998"/>
  </r>
  <r>
    <x v="221"/>
    <s v="LA DOUANE"/>
    <d v="2024-01-24T00:00:00"/>
    <n v="5624561136"/>
    <s v="AP240124000693"/>
    <n v="3631.5309999999999"/>
    <m/>
    <n v="12585.146000000001"/>
  </r>
  <r>
    <x v="221"/>
    <s v="LA DOUANE"/>
    <d v="2024-05-21T00:00:00"/>
    <n v="5624561803"/>
    <s v="AP240521004432"/>
    <n v="3584.4169999999999"/>
    <m/>
    <n v="16169.563"/>
  </r>
  <r>
    <x v="221"/>
    <s v="LA DOUANE"/>
    <d v="2024-05-31T00:00:00"/>
    <s v="A2401968"/>
    <s v="AP240531005457"/>
    <m/>
    <n v="1356.8579999999999"/>
    <n v="14812.705"/>
  </r>
  <r>
    <x v="221"/>
    <s v="LA DOUANE"/>
    <d v="2024-09-30T00:00:00"/>
    <s v="A2403665"/>
    <s v="AP240930009668"/>
    <m/>
    <n v="100"/>
    <n v="14712.705"/>
  </r>
  <r>
    <x v="221"/>
    <s v="LA DOUANE"/>
    <d v="2024-10-04T00:00:00"/>
    <n v="5624567115"/>
    <s v="AP241004009522"/>
    <n v="21337.984"/>
    <m/>
    <n v="36050.688999999998"/>
  </r>
  <r>
    <x v="221"/>
    <s v="LA DOUANE"/>
    <d v="2024-10-04T00:00:00"/>
    <n v="5624567132"/>
    <s v="AP241004009571"/>
    <n v="628.90499999999997"/>
    <m/>
    <n v="36679.593999999997"/>
  </r>
  <r>
    <x v="221"/>
    <s v="LA DOUANE"/>
    <d v="2024-10-18T00:00:00"/>
    <s v="A2403869"/>
    <s v="AP241018010111"/>
    <m/>
    <n v="429"/>
    <n v="36250.593999999997"/>
  </r>
  <r>
    <x v="221"/>
    <s v="LA DOUANE"/>
    <d v="2024-10-22T00:00:00"/>
    <n v="5624567214"/>
    <s v="AP241022010223"/>
    <n v="6234.7969999999996"/>
    <m/>
    <n v="42485.390999999996"/>
  </r>
  <r>
    <x v="221"/>
    <s v="LA DOUANE"/>
    <d v="2024-10-28T00:00:00"/>
    <s v="A2403943"/>
    <s v="AP241028010457"/>
    <m/>
    <n v="229"/>
    <n v="42256.390999999996"/>
  </r>
  <r>
    <x v="221"/>
    <s v="LA DOUANE"/>
    <d v="2024-10-28T00:00:00"/>
    <s v="A2403944"/>
    <s v="AP241028010458"/>
    <m/>
    <n v="21148.199000000001"/>
    <n v="21108.191999999995"/>
  </r>
  <r>
    <x v="221"/>
    <s v="LA DOUANE"/>
    <d v="2024-10-30T00:00:00"/>
    <n v="5624567265"/>
    <s v="AP241030010565"/>
    <n v="130398.84299999999"/>
    <m/>
    <n v="151507.03499999997"/>
  </r>
  <r>
    <x v="221"/>
    <s v="LA DOUANE"/>
    <d v="2024-10-30T00:00:00"/>
    <n v="5624567269"/>
    <s v="AP241030010573"/>
    <n v="14518.474"/>
    <m/>
    <n v="166025.50899999996"/>
  </r>
  <r>
    <x v="221"/>
    <s v="LA DOUANE"/>
    <d v="2024-11-05T00:00:00"/>
    <n v="5624567291"/>
    <s v="AP241105010797"/>
    <n v="39545.048999999999"/>
    <m/>
    <n v="205570.55799999996"/>
  </r>
  <r>
    <x v="221"/>
    <s v="LA DOUANE"/>
    <d v="2024-11-05T00:00:00"/>
    <n v="5624567292"/>
    <s v="AP241105010801"/>
    <n v="273958.609"/>
    <m/>
    <n v="479529.16699999996"/>
  </r>
  <r>
    <x v="221"/>
    <s v="LA DOUANE"/>
    <d v="2024-11-08T00:00:00"/>
    <s v="A2404152"/>
    <s v="AP241108010970"/>
    <m/>
    <n v="512.298"/>
    <n v="479016.86899999995"/>
  </r>
  <r>
    <x v="221"/>
    <s v="LA DOUANE"/>
    <d v="2024-11-08T00:00:00"/>
    <s v="A2404153"/>
    <s v="AP241108010971"/>
    <m/>
    <n v="500"/>
    <n v="478516.86899999995"/>
  </r>
  <r>
    <x v="221"/>
    <s v="LA DOUANE"/>
    <d v="2024-11-12T00:00:00"/>
    <n v="5624567323"/>
    <s v="AP241112011010"/>
    <n v="13455.642"/>
    <m/>
    <n v="491972.51099999994"/>
  </r>
  <r>
    <x v="221"/>
    <s v="LA DOUANE"/>
    <d v="2024-11-12T00:00:00"/>
    <n v="5624567324"/>
    <s v="AP241112011012"/>
    <n v="49015.834000000003"/>
    <m/>
    <n v="540988.34499999997"/>
  </r>
  <r>
    <x v="221"/>
    <s v="LA DOUANE"/>
    <d v="2024-11-12T00:00:00"/>
    <n v="5624567326"/>
    <s v="AP241112011020"/>
    <n v="196488.253"/>
    <m/>
    <n v="737476.598"/>
  </r>
  <r>
    <x v="221"/>
    <s v="LA DOUANE"/>
    <d v="2024-11-14T00:00:00"/>
    <s v="A2404208"/>
    <s v="AP241114011115"/>
    <m/>
    <n v="49015.834000000003"/>
    <n v="688460.76399999997"/>
  </r>
  <r>
    <x v="221"/>
    <s v="LA DOUANE"/>
    <d v="2024-11-14T00:00:00"/>
    <s v="A2404214"/>
    <s v="AP241114011120"/>
    <m/>
    <n v="273129.609"/>
    <n v="415331.15499999997"/>
  </r>
  <r>
    <x v="221"/>
    <s v="LA DOUANE"/>
    <d v="2024-11-14T00:00:00"/>
    <s v="A2404216"/>
    <s v="AP241114011121"/>
    <m/>
    <n v="829"/>
    <n v="414502.15499999997"/>
  </r>
  <r>
    <x v="221"/>
    <s v="LA DOUANE"/>
    <d v="2024-11-14T00:00:00"/>
    <s v="A2404224"/>
    <s v="AP241114011138"/>
    <m/>
    <n v="129969.84299999999"/>
    <n v="284532.31199999998"/>
  </r>
  <r>
    <x v="221"/>
    <s v="LA DOUANE"/>
    <d v="2024-11-14T00:00:00"/>
    <s v="A2404225"/>
    <s v="AP241114011139"/>
    <m/>
    <n v="429"/>
    <n v="284103.31199999998"/>
  </r>
  <r>
    <x v="221"/>
    <s v="LA DOUANE"/>
    <d v="2024-11-19T00:00:00"/>
    <n v="5624567356"/>
    <s v="AP241120011264"/>
    <n v="28420.754000000001"/>
    <m/>
    <n v="312524.06599999999"/>
  </r>
  <r>
    <x v="221"/>
    <s v="LA DOUANE"/>
    <d v="2024-11-20T00:00:00"/>
    <n v="5624567358"/>
    <s v="AP241120011277"/>
    <n v="131671.48699999999"/>
    <m/>
    <n v="444195.55299999996"/>
  </r>
  <r>
    <x v="221"/>
    <s v="LA DOUANE"/>
    <d v="2024-11-20T00:00:00"/>
    <n v="5624567359"/>
    <s v="AP241120011279"/>
    <n v="2609.6729999999998"/>
    <m/>
    <n v="446805.22599999997"/>
  </r>
  <r>
    <x v="221"/>
    <s v="LA DOUANE"/>
    <d v="2024-11-20T00:00:00"/>
    <n v="5624567360"/>
    <s v="AP241120011281"/>
    <n v="4490.79"/>
    <m/>
    <n v="451296.01599999995"/>
  </r>
  <r>
    <x v="221"/>
    <s v="LA DOUANE"/>
    <d v="2024-11-20T00:00:00"/>
    <n v="5624567361"/>
    <s v="AP241120011283"/>
    <n v="20288.771000000001"/>
    <m/>
    <n v="471584.78699999995"/>
  </r>
  <r>
    <x v="221"/>
    <s v="LA DOUANE"/>
    <d v="2024-11-26T00:00:00"/>
    <s v="A2404335"/>
    <s v="AP241126011551"/>
    <m/>
    <n v="14089.474"/>
    <n v="457495.31299999997"/>
  </r>
  <r>
    <x v="221"/>
    <s v="LA DOUANE"/>
    <d v="2024-11-26T00:00:00"/>
    <s v="A2404336"/>
    <s v="AP241126011552"/>
    <m/>
    <n v="429"/>
    <n v="457066.31299999997"/>
  </r>
  <r>
    <x v="221"/>
    <s v="LA DOUANE"/>
    <d v="2024-11-27T00:00:00"/>
    <s v="A2404354"/>
    <s v="AP241127011572"/>
    <m/>
    <n v="429"/>
    <n v="456637.31299999997"/>
  </r>
  <r>
    <x v="221"/>
    <s v="LA DOUANE"/>
    <d v="2024-11-27T00:00:00"/>
    <s v="A2404355"/>
    <s v="AP241127011573"/>
    <m/>
    <n v="131242.48699999999"/>
    <n v="325394.826"/>
  </r>
  <r>
    <x v="221"/>
    <s v="LA DOUANE"/>
    <d v="2024-11-28T00:00:00"/>
    <n v="5624567434"/>
    <s v="AP241128011655"/>
    <n v="537.41"/>
    <m/>
    <n v="325932.23599999998"/>
  </r>
  <r>
    <x v="221"/>
    <s v="LA DOUANE"/>
    <d v="2024-11-28T00:00:00"/>
    <n v="5624567435"/>
    <s v="AP241128011657"/>
    <n v="13893.022999999999"/>
    <m/>
    <n v="339825.25899999996"/>
  </r>
  <r>
    <x v="221"/>
    <s v="LA DOUANE"/>
    <d v="2024-11-28T00:00:00"/>
    <n v="5624567436"/>
    <s v="AP241128011661"/>
    <n v="129713.753"/>
    <m/>
    <n v="469539.01199999999"/>
  </r>
  <r>
    <x v="221"/>
    <s v="LA DOUANE"/>
    <d v="2024-11-29T00:00:00"/>
    <n v="5624567444"/>
    <s v="AP241129011690"/>
    <n v="11139.868"/>
    <m/>
    <n v="480678.88"/>
  </r>
  <r>
    <x v="221"/>
    <s v="LA DOUANE"/>
    <d v="2024-11-30T00:00:00"/>
    <s v="A2404386"/>
    <s v="AP241130011700"/>
    <m/>
    <n v="28191.754000000001"/>
    <n v="452487.12599999999"/>
  </r>
  <r>
    <x v="221"/>
    <s v="LA DOUANE"/>
    <d v="2024-11-30T00:00:00"/>
    <s v="A2404387"/>
    <s v="AP241130011701"/>
    <m/>
    <n v="229"/>
    <n v="452258.12599999999"/>
  </r>
  <r>
    <x v="221"/>
    <s v="LA DOUANE"/>
    <d v="2024-11-30T00:00:00"/>
    <s v="A2404394"/>
    <s v="AP241130011711"/>
    <m/>
    <n v="20288.771000000001"/>
    <n v="431969.35499999998"/>
  </r>
  <r>
    <x v="221"/>
    <s v="LA DOUANE"/>
    <d v="2024-11-30T00:00:00"/>
    <s v="A2404398"/>
    <s v="AP241130011715"/>
    <m/>
    <n v="129284.753"/>
    <n v="302684.60199999996"/>
  </r>
  <r>
    <x v="221"/>
    <s v="LA DOUANE"/>
    <d v="2024-11-30T00:00:00"/>
    <s v="A2404399"/>
    <s v="AP241130011716"/>
    <m/>
    <n v="429"/>
    <n v="302255.60199999996"/>
  </r>
  <r>
    <x v="221"/>
    <s v="LA DOUANE"/>
    <d v="2024-11-30T00:00:00"/>
    <s v="A2404410"/>
    <s v="AP241130011727"/>
    <m/>
    <n v="39316.048999999999"/>
    <n v="262939.55299999996"/>
  </r>
  <r>
    <x v="221"/>
    <s v="LA DOUANE"/>
    <d v="2024-11-30T00:00:00"/>
    <s v="A2404411"/>
    <s v="AP241130011728"/>
    <m/>
    <n v="229"/>
    <n v="262710.55299999996"/>
  </r>
  <r>
    <x v="221"/>
    <s v="LA DOUANE"/>
    <d v="2024-11-30T00:00:00"/>
    <s v="A2404418"/>
    <s v="AP241130011735"/>
    <m/>
    <n v="195859.253"/>
    <n v="66851.299999999959"/>
  </r>
  <r>
    <x v="221"/>
    <s v="LA DOUANE"/>
    <d v="2024-11-30T00:00:00"/>
    <s v="A2404420"/>
    <s v="AP241130011737"/>
    <m/>
    <n v="629"/>
    <n v="66222.299999999959"/>
  </r>
  <r>
    <x v="221"/>
    <s v="LA DOUANE"/>
    <d v="2024-11-30T00:00:00"/>
    <s v="A2404425"/>
    <s v="AP241130011745"/>
    <m/>
    <n v="13455.642"/>
    <n v="52766.657999999959"/>
  </r>
  <r>
    <x v="221"/>
    <s v="LA DOUANE"/>
    <d v="2024-11-30T00:00:00"/>
    <s v="A2404432"/>
    <s v="AP241130011752"/>
    <m/>
    <n v="6234.7969999999996"/>
    <n v="46531.860999999961"/>
  </r>
  <r>
    <x v="221"/>
    <s v="LA DOUANE"/>
    <d v="2024-11-30T00:00:00"/>
    <s v="A2404534"/>
    <s v="AP241130011934"/>
    <m/>
    <n v="628.90499999999997"/>
    <n v="45902.955999999962"/>
  </r>
  <r>
    <x v="221"/>
    <s v="LA DOUANE"/>
    <d v="2024-11-30T00:00:00"/>
    <s v="A2404551"/>
    <s v="AP241130011950"/>
    <m/>
    <n v="2609.6729999999998"/>
    <n v="43293.282999999959"/>
  </r>
  <r>
    <x v="221"/>
    <s v="LA DOUANE"/>
    <d v="2024-11-30T00:00:00"/>
    <s v="A2404618"/>
    <s v="AP241130012099"/>
    <m/>
    <n v="229"/>
    <n v="43064.282999999959"/>
  </r>
  <r>
    <x v="221"/>
    <s v="LA DOUANE"/>
    <d v="2024-11-30T00:00:00"/>
    <s v="A2404619"/>
    <s v="AP241130012100"/>
    <m/>
    <n v="13664.022999999999"/>
    <n v="29400.259999999958"/>
  </r>
  <r>
    <x v="221"/>
    <s v="LA DOUANE"/>
    <d v="2024-12-06T00:00:00"/>
    <n v="5624567460"/>
    <s v="AP241206011864"/>
    <n v="24271.705000000002"/>
    <m/>
    <n v="53671.96499999996"/>
  </r>
  <r>
    <x v="221"/>
    <s v="LA DOUANE"/>
    <d v="2024-12-06T00:00:00"/>
    <n v="5624567462"/>
    <s v="AP241206011868"/>
    <n v="27147.456999999999"/>
    <m/>
    <n v="80819.421999999962"/>
  </r>
  <r>
    <x v="221"/>
    <s v="LA DOUANE"/>
    <d v="2024-12-06T00:00:00"/>
    <n v="5624567463"/>
    <s v="AP241206011870"/>
    <n v="7838.643"/>
    <m/>
    <n v="88658.064999999959"/>
  </r>
  <r>
    <x v="221"/>
    <s v="LA DOUANE"/>
    <d v="2024-12-06T00:00:00"/>
    <n v="5624567465"/>
    <s v="AP241206011874"/>
    <n v="202028.11300000001"/>
    <m/>
    <n v="290686.17799999996"/>
  </r>
  <r>
    <x v="221"/>
    <s v="LA DOUANE"/>
    <d v="2024-12-10T00:00:00"/>
    <n v="5624567476"/>
    <s v="AP241210011994"/>
    <n v="60130.767999999996"/>
    <m/>
    <n v="350816.94599999994"/>
  </r>
  <r>
    <x v="221"/>
    <s v="LA DOUANE"/>
    <d v="2024-12-10T00:00:00"/>
    <n v="5624567482"/>
    <s v="AP241210012007"/>
    <n v="10595.194"/>
    <m/>
    <n v="361412.13999999996"/>
  </r>
  <r>
    <x v="221"/>
    <s v="LA DOUANE"/>
    <d v="2024-12-10T00:00:00"/>
    <n v="5624567483"/>
    <s v="AP241210012009"/>
    <n v="2499.027"/>
    <m/>
    <n v="363911.16699999996"/>
  </r>
  <r>
    <x v="221"/>
    <s v="LA DOUANE"/>
    <d v="2024-12-10T00:00:00"/>
    <n v="5624567495"/>
    <s v="AP241210012038"/>
    <n v="25752.238000000001"/>
    <m/>
    <n v="389663.40499999997"/>
  </r>
  <r>
    <x v="221"/>
    <s v="LA DOUANE"/>
    <d v="2024-12-18T00:00:00"/>
    <s v="A2404706"/>
    <s v="AP241218012262"/>
    <m/>
    <n v="629"/>
    <n v="389034.40499999997"/>
  </r>
  <r>
    <x v="221"/>
    <s v="LA DOUANE"/>
    <d v="2024-12-18T00:00:00"/>
    <s v="A2404707"/>
    <s v="AP241218012263"/>
    <m/>
    <n v="201399.11300000001"/>
    <n v="187635.29199999996"/>
  </r>
  <r>
    <x v="221"/>
    <s v="LA DOUANE"/>
    <d v="2024-12-18T00:00:00"/>
    <s v="A2404713"/>
    <s v="AP241218012269"/>
    <m/>
    <n v="429"/>
    <n v="187206.29199999996"/>
  </r>
  <r>
    <x v="221"/>
    <s v="LA DOUANE"/>
    <d v="2024-12-18T00:00:00"/>
    <s v="A2404714"/>
    <s v="AP241218012270"/>
    <m/>
    <n v="23842.705000000002"/>
    <n v="163363.58699999994"/>
  </r>
  <r>
    <x v="221"/>
    <s v="LA DOUANE"/>
    <d v="2024-12-19T00:00:00"/>
    <s v="A2404741"/>
    <s v="AP241219012342"/>
    <m/>
    <n v="629"/>
    <n v="162734.58699999994"/>
  </r>
  <r>
    <x v="221"/>
    <s v="LA DOUANE"/>
    <d v="2024-12-19T00:00:00"/>
    <s v="A2404743"/>
    <s v="AP241219012344"/>
    <m/>
    <n v="26518.456999999999"/>
    <n v="136216.12999999995"/>
  </r>
  <r>
    <x v="221"/>
    <s v="LA DOUANE"/>
    <d v="2024-12-19T00:00:00"/>
    <s v="A2404744"/>
    <s v="AP241219012345"/>
    <m/>
    <n v="119466.90700000001"/>
    <n v="16749.22299999994"/>
  </r>
  <r>
    <x v="221"/>
    <s v="LA DOUANE"/>
    <d v="2024-12-19T00:00:00"/>
    <s v="A2404746"/>
    <s v="AP241219012346"/>
    <m/>
    <n v="429"/>
    <n v="16320.22299999994"/>
  </r>
  <r>
    <x v="221"/>
    <s v="LA DOUANE"/>
    <d v="2024-12-19T00:00:00"/>
    <s v="A2404757"/>
    <s v="AP241219012357"/>
    <m/>
    <n v="59901.767999999996"/>
    <n v="-43581.545000000056"/>
  </r>
  <r>
    <x v="221"/>
    <s v="LA DOUANE"/>
    <d v="2024-12-19T00:00:00"/>
    <s v="A2404758"/>
    <s v="AP241219012358"/>
    <m/>
    <n v="229"/>
    <n v="-43810.545000000056"/>
  </r>
  <r>
    <x v="221"/>
    <s v="LA DOUANE"/>
    <d v="2024-12-19T00:00:00"/>
    <s v="A2404761"/>
    <s v="AP241219012362"/>
    <m/>
    <n v="537.41"/>
    <n v="-44347.95500000006"/>
  </r>
  <r>
    <x v="221"/>
    <s v="LA DOUANE"/>
    <d v="2024-12-20T00:00:00"/>
    <n v="5624567514"/>
    <s v="AP241220012383"/>
    <n v="4073.6669999999999"/>
    <m/>
    <n v="-40274.288000000059"/>
  </r>
  <r>
    <x v="221"/>
    <s v="LA DOUANE"/>
    <d v="2024-12-20T00:00:00"/>
    <n v="5624567515"/>
    <s v="AP241220012385"/>
    <n v="10450.361999999999"/>
    <m/>
    <n v="-29823.926000000058"/>
  </r>
  <r>
    <x v="221"/>
    <s v="LA DOUANE"/>
    <d v="2024-12-20T00:00:00"/>
    <s v="A2404774"/>
    <s v="AP241220012431"/>
    <m/>
    <n v="60208.752"/>
    <n v="-90032.678000000058"/>
  </r>
  <r>
    <x v="221"/>
    <s v="LA DOUANE"/>
    <d v="2024-12-20T00:00:00"/>
    <s v="A2404775"/>
    <s v="AP241220012433"/>
    <m/>
    <n v="229"/>
    <n v="-90261.678000000058"/>
  </r>
  <r>
    <x v="221"/>
    <s v="LA DOUANE"/>
    <d v="2024-12-22T00:00:00"/>
    <n v="5624567549"/>
    <s v="AP241223012519"/>
    <n v="60437.752"/>
    <m/>
    <n v="-29823.926000000058"/>
  </r>
  <r>
    <x v="221"/>
    <s v="LA DOUANE"/>
    <d v="2024-12-22T00:00:00"/>
    <n v="5624567566"/>
    <s v="AP241223012579"/>
    <n v="35853.527000000002"/>
    <m/>
    <n v="6029.6009999999442"/>
  </r>
  <r>
    <x v="221"/>
    <s v="LA DOUANE"/>
    <d v="2024-12-24T00:00:00"/>
    <n v="5624567582"/>
    <s v="AP241224012663"/>
    <n v="119895.90700000001"/>
    <m/>
    <n v="125925.50799999994"/>
  </r>
  <r>
    <x v="221"/>
    <s v="LA DOUANE"/>
    <d v="2024-12-24T00:00:00"/>
    <s v="A2404813"/>
    <s v="AP241224012673"/>
    <m/>
    <n v="2499.027"/>
    <n v="123426.48099999994"/>
  </r>
  <r>
    <x v="221"/>
    <s v="LA DOUANE"/>
    <d v="2024-12-24T00:00:00"/>
    <s v="A2404824"/>
    <s v="AP241224012684"/>
    <m/>
    <n v="229"/>
    <n v="123197.48099999994"/>
  </r>
  <r>
    <x v="221"/>
    <s v="LA DOUANE"/>
    <d v="2024-12-24T00:00:00"/>
    <s v="A2404826"/>
    <s v="AP241224012686"/>
    <m/>
    <n v="25523.238000000001"/>
    <n v="97674.242999999944"/>
  </r>
  <r>
    <x v="221"/>
    <s v="LA DOUANE"/>
    <d v="2024-12-24T00:00:00"/>
    <s v="A2404838"/>
    <s v="AP241224012697"/>
    <m/>
    <n v="229"/>
    <n v="97445.242999999944"/>
  </r>
  <r>
    <x v="221"/>
    <s v="LA DOUANE"/>
    <d v="2024-12-24T00:00:00"/>
    <s v="A2404839"/>
    <s v="AP241224012699"/>
    <m/>
    <n v="35624.527000000002"/>
    <n v="61820.715999999942"/>
  </r>
  <r>
    <x v="221"/>
    <s v="LA DOUANE"/>
    <d v="2024-12-25T00:00:00"/>
    <s v="A2404853"/>
    <s v="AP241225012711"/>
    <m/>
    <n v="4490.79"/>
    <n v="57329.925999999941"/>
  </r>
  <r>
    <x v="221"/>
    <s v="LA DOUANE"/>
    <d v="2024-12-25T00:00:00"/>
    <s v="A2404860"/>
    <s v="AP241225012718"/>
    <m/>
    <n v="10910.868"/>
    <n v="46419.057999999939"/>
  </r>
  <r>
    <x v="221"/>
    <s v="LA DOUANE"/>
    <d v="2024-12-25T00:00:00"/>
    <s v="A2404861"/>
    <s v="AP241225012719"/>
    <m/>
    <n v="229"/>
    <n v="46190.057999999939"/>
  </r>
  <r>
    <x v="221"/>
    <s v="LA DOUANE"/>
    <d v="2024-12-25T00:00:00"/>
    <s v="A2404866"/>
    <s v="AP241225012724"/>
    <m/>
    <n v="229"/>
    <n v="45961.057999999939"/>
  </r>
  <r>
    <x v="221"/>
    <s v="LA DOUANE"/>
    <d v="2024-12-25T00:00:00"/>
    <s v="A2404869"/>
    <s v="AP241225012727"/>
    <m/>
    <n v="10366.194"/>
    <n v="35594.863999999943"/>
  </r>
  <r>
    <x v="221"/>
    <s v="LA DOUANE"/>
    <d v="2024-12-25T00:00:00"/>
    <s v="A2404879"/>
    <s v="AP241225012747"/>
    <m/>
    <n v="7838.643"/>
    <n v="27756.220999999943"/>
  </r>
  <r>
    <x v="221"/>
    <s v="LA DOUANE"/>
    <d v="2024-12-25T00:00:00"/>
    <n v="5624567586"/>
    <s v="AP241225012792"/>
    <n v="119007.16099999999"/>
    <m/>
    <n v="146763.38199999993"/>
  </r>
  <r>
    <x v="221"/>
    <s v="LA DOUANE"/>
    <d v="2024-12-26T00:00:00"/>
    <n v="5624563008"/>
    <s v="AP241226012842"/>
    <n v="385097.10100000002"/>
    <m/>
    <n v="531860.48300000001"/>
  </r>
  <r>
    <x v="221"/>
    <s v="LA DOUANE"/>
    <d v="2024-12-27T00:00:00"/>
    <n v="5624567620"/>
    <s v="AP241227012985"/>
    <n v="8716.2549999999992"/>
    <m/>
    <n v="540576.73800000001"/>
  </r>
  <r>
    <x v="221"/>
    <s v="LA DOUANE"/>
    <d v="2024-12-27T00:00:00"/>
    <n v="5624567628"/>
    <s v="AP241227013012"/>
    <n v="1229"/>
    <m/>
    <n v="541805.73800000001"/>
  </r>
  <r>
    <x v="221"/>
    <s v="LA DOUANE"/>
    <d v="2024-12-27T00:00:00"/>
    <n v="5624567629"/>
    <s v="AP241227013014"/>
    <n v="1113.5340000000001"/>
    <m/>
    <n v="542919.272"/>
  </r>
  <r>
    <x v="221"/>
    <s v="LA DOUANE"/>
    <d v="2024-12-30T00:00:00"/>
    <s v="A2404951"/>
    <s v="AP241230013051"/>
    <m/>
    <n v="119007.16099999999"/>
    <n v="423912.11100000003"/>
  </r>
  <r>
    <x v="221"/>
    <s v="LA DOUANE"/>
    <d v="2024-12-31T00:00:00"/>
    <s v="A2405047"/>
    <s v="AP241231013156"/>
    <m/>
    <n v="386210.63500000001"/>
    <n v="37701.476000000024"/>
  </r>
  <r>
    <x v="221"/>
    <s v="LA DOUANE"/>
    <d v="2024-12-31T00:00:00"/>
    <s v="A2405048"/>
    <s v="AP241231013157"/>
    <m/>
    <n v="1229"/>
    <n v="36472.476000000024"/>
  </r>
  <r>
    <x v="221"/>
    <s v="LA DOUANE"/>
    <d v="2024-12-31T00:00:00"/>
    <s v="A2405075"/>
    <s v="AP241231013208"/>
    <m/>
    <n v="4073.6669999999999"/>
    <n v="32398.809000000023"/>
  </r>
  <r>
    <x v="222"/>
    <m/>
    <m/>
    <m/>
    <m/>
    <n v="2288785.4329999997"/>
    <n v="2256386.6239999998"/>
    <n v="32398.808999999892"/>
  </r>
  <r>
    <x v="223"/>
    <s v="INNORPI"/>
    <d v="2022-09-06T00:00:00"/>
    <n v="122010063"/>
    <s v="FACTURE"/>
    <n v="20"/>
    <m/>
    <n v="20"/>
  </r>
  <r>
    <x v="223"/>
    <s v="INNORPI"/>
    <d v="2022-09-30T00:00:00"/>
    <n v="5622560833"/>
    <n v="8402"/>
    <n v="150.1"/>
    <m/>
    <n v="170.1"/>
  </r>
  <r>
    <x v="223"/>
    <s v="INNORPI"/>
    <d v="2023-12-28T00:00:00"/>
    <n v="56235646"/>
    <s v="AP231228011225"/>
    <n v="179.5"/>
    <m/>
    <n v="349.6"/>
  </r>
  <r>
    <x v="223"/>
    <s v="INNORPI"/>
    <d v="2024-11-12T00:00:00"/>
    <n v="5624567327"/>
    <s v="AP241112011038"/>
    <n v="179.5"/>
    <m/>
    <n v="529.1"/>
  </r>
  <r>
    <x v="224"/>
    <m/>
    <m/>
    <m/>
    <m/>
    <n v="529.1"/>
    <n v="0"/>
    <n v="529.1"/>
  </r>
  <r>
    <x v="225"/>
    <s v="S. T. E. G."/>
    <d v="2009-05-06T00:00:00"/>
    <n v="509500099"/>
    <s v="AP090506000539"/>
    <n v="7616.0389999999998"/>
    <m/>
    <n v="7616.0389999999998"/>
  </r>
  <r>
    <x v="225"/>
    <s v="S. T. E. G."/>
    <d v="2009-06-06T00:00:00"/>
    <n v="509500147"/>
    <s v="AP090606000811"/>
    <n v="3585.2130000000002"/>
    <m/>
    <n v="11201.252"/>
  </r>
  <r>
    <x v="225"/>
    <s v="S. T. E. G."/>
    <d v="2009-06-16T00:00:00"/>
    <s v="N0000312"/>
    <s v="AP090616000874"/>
    <m/>
    <n v="9998.848"/>
    <n v="1202.4040000000005"/>
  </r>
  <r>
    <x v="225"/>
    <s v="S. T. E. G."/>
    <d v="2015-06-22T00:00:00"/>
    <s v="B0001032"/>
    <s v="AP150622003462"/>
    <m/>
    <n v="23.6"/>
    <n v="1178.8040000000005"/>
  </r>
  <r>
    <x v="225"/>
    <s v="S. T. E. G."/>
    <d v="2015-11-28T00:00:00"/>
    <n v="5015501233"/>
    <s v="AP151128006226"/>
    <n v="144.1"/>
    <m/>
    <n v="1322.9040000000005"/>
  </r>
  <r>
    <x v="225"/>
    <s v="S. T. E. G."/>
    <d v="2019-10-31T00:00:00"/>
    <s v="S1902142"/>
    <s v="AP191031006882"/>
    <n v="35725.754999999997"/>
    <m/>
    <n v="37048.659"/>
  </r>
  <r>
    <x v="225"/>
    <s v="S. T. E. G."/>
    <d v="2019-10-31T00:00:00"/>
    <s v="S1902143"/>
    <s v="AP191031006883"/>
    <n v="623.58500000000004"/>
    <m/>
    <n v="37672.243999999999"/>
  </r>
  <r>
    <x v="225"/>
    <s v="S. T. E. G."/>
    <d v="2019-12-31T00:00:00"/>
    <s v="S1902798"/>
    <s v="AP191231000128"/>
    <m/>
    <n v="1946.489"/>
    <n v="35725.754999999997"/>
  </r>
  <r>
    <x v="225"/>
    <s v="S. T. E. G."/>
    <d v="2020-12-31T00:00:00"/>
    <s v="A0202914"/>
    <s v="AP201231009435"/>
    <n v="19796.611000000001"/>
    <m/>
    <n v="55522.365999999995"/>
  </r>
  <r>
    <x v="225"/>
    <s v="S. T. E. G."/>
    <d v="2021-05-31T00:00:00"/>
    <s v="P2101264"/>
    <s v="AP210531012739"/>
    <n v="190.4"/>
    <m/>
    <n v="55712.765999999996"/>
  </r>
  <r>
    <x v="225"/>
    <s v="S. T. E. G."/>
    <d v="2024-08-31T00:00:00"/>
    <n v="5624568203"/>
    <s v="AP240903008320"/>
    <n v="1136.422"/>
    <m/>
    <n v="56849.187999999995"/>
  </r>
  <r>
    <x v="225"/>
    <s v="S. T. E. G."/>
    <d v="2024-08-31T00:00:00"/>
    <n v="5624568204"/>
    <s v="AP240903008322"/>
    <n v="1149.864"/>
    <m/>
    <n v="57999.051999999996"/>
  </r>
  <r>
    <x v="225"/>
    <s v="S. T. E. G."/>
    <d v="2024-10-31T00:00:00"/>
    <n v="5624568283"/>
    <s v="AP241107010913"/>
    <n v="1136.7470000000001"/>
    <m/>
    <n v="59135.798999999999"/>
  </r>
  <r>
    <x v="225"/>
    <s v="S. T. E. G."/>
    <d v="2024-12-23T00:00:00"/>
    <s v="A2404788"/>
    <s v="AP241223012596"/>
    <m/>
    <n v="899"/>
    <n v="58236.798999999999"/>
  </r>
  <r>
    <x v="225"/>
    <s v="S. T. E. G."/>
    <d v="2024-12-31T00:00:00"/>
    <s v="A2405088"/>
    <s v="AP241231013233"/>
    <m/>
    <n v="65572.884999999995"/>
    <n v="-7336.0859999999957"/>
  </r>
  <r>
    <x v="225"/>
    <s v="S. T. E. G."/>
    <d v="2024-12-31T00:00:00"/>
    <s v="A2405090"/>
    <s v="AP241231013234"/>
    <m/>
    <n v="3619.5059999999999"/>
    <n v="-10955.591999999995"/>
  </r>
  <r>
    <x v="226"/>
    <m/>
    <m/>
    <m/>
    <m/>
    <n v="71104.736000000004"/>
    <n v="82060.327999999994"/>
    <n v="-10955.59199999999"/>
  </r>
  <r>
    <x v="227"/>
    <s v="DISCOVRY INFORMATIQUE"/>
    <d v="2017-12-31T00:00:00"/>
    <s v="B1702224    "/>
    <s v="TRANSACT FOURNISSEUR"/>
    <m/>
    <n v="266"/>
    <n v="-266"/>
  </r>
  <r>
    <x v="227"/>
    <s v="DISCOVRY INFORMATIQUE"/>
    <d v="2024-12-25T00:00:00"/>
    <s v="A2404884"/>
    <s v="AP241225012769"/>
    <m/>
    <n v="35643.879999999997"/>
    <n v="-35909.879999999997"/>
  </r>
  <r>
    <x v="227"/>
    <s v="DISCOVRY INFORMATIQUE"/>
    <d v="2024-12-25T00:00:00"/>
    <s v="A2404889"/>
    <s v="AP241225012770"/>
    <m/>
    <n v="51111.976000000002"/>
    <n v="-87021.856"/>
  </r>
  <r>
    <x v="227"/>
    <s v="DISCOVRY INFORMATIQUE"/>
    <d v="2024-12-31T00:00:00"/>
    <s v="A2405081"/>
    <s v="AP241231013222"/>
    <m/>
    <n v="4166"/>
    <n v="-91187.856"/>
  </r>
  <r>
    <x v="228"/>
    <m/>
    <m/>
    <m/>
    <m/>
    <n v="0"/>
    <n v="91187.856"/>
    <n v="-91187.856"/>
  </r>
  <r>
    <x v="229"/>
    <s v="STAM"/>
    <d v="2021-03-31T00:00:00"/>
    <s v="P2100656 "/>
    <s v="TRANSACT FOURNISSEUR"/>
    <m/>
    <n v="171.36500000000001"/>
    <n v="-171.36500000000001"/>
  </r>
  <r>
    <x v="229"/>
    <s v="STAM"/>
    <d v="2022-03-31T00:00:00"/>
    <n v="5622560146"/>
    <n v="7801"/>
    <n v="484.93"/>
    <m/>
    <n v="313.565"/>
  </r>
  <r>
    <x v="229"/>
    <s v="STAM"/>
    <d v="2023-03-24T00:00:00"/>
    <n v="5623560423"/>
    <s v="AP230324002241"/>
    <n v="1015.832"/>
    <m/>
    <n v="1329.3969999999999"/>
  </r>
  <r>
    <x v="229"/>
    <s v="STAM"/>
    <d v="2023-05-26T00:00:00"/>
    <s v="D2301331"/>
    <s v="AP230526004173"/>
    <m/>
    <n v="37.295000000000002"/>
    <n v="1292.1019999999999"/>
  </r>
  <r>
    <x v="229"/>
    <s v="STAM"/>
    <d v="2023-06-14T00:00:00"/>
    <n v="123010043"/>
    <s v="AP230614005100"/>
    <n v="286.2"/>
    <m/>
    <n v="1578.3019999999999"/>
  </r>
  <r>
    <x v="229"/>
    <s v="STAM"/>
    <d v="2023-07-31T00:00:00"/>
    <n v="5623561120"/>
    <s v="AP230731006210"/>
    <n v="2063.7460000000001"/>
    <m/>
    <n v="3642.0479999999998"/>
  </r>
  <r>
    <x v="229"/>
    <s v="STAM"/>
    <d v="2024-10-17T00:00:00"/>
    <s v="A2403843"/>
    <s v="AP241017010082"/>
    <m/>
    <n v="6.5"/>
    <n v="3635.5479999999998"/>
  </r>
  <r>
    <x v="229"/>
    <s v="STAM"/>
    <d v="2024-10-17T00:00:00"/>
    <s v="A2403845"/>
    <s v="AP241017010087"/>
    <m/>
    <n v="6.5"/>
    <n v="3629.0479999999998"/>
  </r>
  <r>
    <x v="229"/>
    <s v="STAM"/>
    <d v="2024-10-17T00:00:00"/>
    <s v="A2403846"/>
    <s v="AP241017010088"/>
    <m/>
    <n v="24"/>
    <n v="3605.0479999999998"/>
  </r>
  <r>
    <x v="229"/>
    <s v="STAM"/>
    <d v="2024-11-05T00:00:00"/>
    <n v="5624567283"/>
    <s v="AP241105010754"/>
    <n v="390.13"/>
    <m/>
    <n v="3995.1779999999999"/>
  </r>
  <r>
    <x v="229"/>
    <s v="STAM"/>
    <d v="2024-11-22T00:00:00"/>
    <n v="5624567383"/>
    <s v="AP241122011436"/>
    <n v="839.23599999999999"/>
    <m/>
    <n v="4834.4139999999998"/>
  </r>
  <r>
    <x v="229"/>
    <s v="STAM"/>
    <d v="2024-11-30T00:00:00"/>
    <s v="A2404437"/>
    <s v="AP241130011757"/>
    <m/>
    <n v="18"/>
    <n v="4816.4139999999998"/>
  </r>
  <r>
    <x v="229"/>
    <s v="STAM"/>
    <d v="2024-11-30T00:00:00"/>
    <s v="A2404439"/>
    <s v="AP241130011758"/>
    <m/>
    <n v="24"/>
    <n v="4792.4139999999998"/>
  </r>
  <r>
    <x v="229"/>
    <s v="STAM"/>
    <d v="2024-11-30T00:00:00"/>
    <s v="A2404440"/>
    <s v="AP241130011759"/>
    <m/>
    <n v="12"/>
    <n v="4780.4139999999998"/>
  </r>
  <r>
    <x v="229"/>
    <s v="STAM"/>
    <d v="2024-12-31T00:00:00"/>
    <s v="A2405052"/>
    <s v="AP241231013162"/>
    <m/>
    <n v="1554.664"/>
    <n v="3225.75"/>
  </r>
  <r>
    <x v="230"/>
    <m/>
    <m/>
    <m/>
    <m/>
    <n v="5080.0739999999996"/>
    <n v="1854.3240000000001"/>
    <n v="3225.7499999999995"/>
  </r>
  <r>
    <x v="231"/>
    <s v="ASS MAGHREBIA"/>
    <d v="2018-12-31T00:00:00"/>
    <s v="F1802334"/>
    <s v="ASSU INC2018 "/>
    <n v="0"/>
    <n v="8121.75"/>
    <n v="-8121.75"/>
  </r>
  <r>
    <x v="231"/>
    <s v="ASS MAGHREBIA"/>
    <d v="2019-01-31T00:00:00"/>
    <n v="5619560095"/>
    <n v="3090"/>
    <n v="8269.4"/>
    <m/>
    <n v="147.64999999999964"/>
  </r>
  <r>
    <x v="231"/>
    <s v="ASS MAGHREBIA"/>
    <d v="2020-12-24T00:00:00"/>
    <s v="A0202634"/>
    <s v="TAXE/ASS INC20"/>
    <m/>
    <n v="1453.4"/>
    <n v="-1305.7500000000005"/>
  </r>
  <r>
    <x v="231"/>
    <s v="ASS MAGHREBIA"/>
    <d v="2022-02-28T00:00:00"/>
    <s v="C2200387"/>
    <s v="ASS/MONBAT1"/>
    <m/>
    <n v="22.536000000000001"/>
    <n v="-1328.2860000000005"/>
  </r>
  <r>
    <x v="231"/>
    <s v="ASS MAGHREBIA"/>
    <d v="2023-06-26T00:00:00"/>
    <n v="5623561000"/>
    <s v="AP230626005351"/>
    <n v="22684.774000000001"/>
    <m/>
    <n v="21356.488000000001"/>
  </r>
  <r>
    <x v="231"/>
    <s v="ASS MAGHREBIA"/>
    <d v="2023-12-31T00:00:00"/>
    <s v="D2304167"/>
    <s v="AP231231000228"/>
    <m/>
    <n v="126.999"/>
    <n v="21229.489000000001"/>
  </r>
  <r>
    <x v="231"/>
    <s v="ASS MAGHREBIA"/>
    <d v="2023-12-31T00:00:00"/>
    <s v="D2304228"/>
    <s v="AP231231000313"/>
    <m/>
    <n v="65.37"/>
    <n v="21164.119000000002"/>
  </r>
  <r>
    <x v="231"/>
    <s v="ASS MAGHREBIA"/>
    <d v="2024-01-31T00:00:00"/>
    <s v="A2400269"/>
    <s v="AP240131001211"/>
    <m/>
    <n v="35.223999999999997"/>
    <n v="21128.895000000004"/>
  </r>
  <r>
    <x v="231"/>
    <s v="ASS MAGHREBIA"/>
    <d v="2024-01-31T00:00:00"/>
    <s v="A2400277"/>
    <s v="AP240131001219"/>
    <m/>
    <n v="46.003999999999998"/>
    <n v="21082.891000000003"/>
  </r>
  <r>
    <x v="231"/>
    <s v="ASS MAGHREBIA"/>
    <d v="2024-01-31T00:00:00"/>
    <s v="A2400330"/>
    <s v="AP240131001299"/>
    <m/>
    <n v="43.715000000000003"/>
    <n v="21039.176000000003"/>
  </r>
  <r>
    <x v="231"/>
    <s v="ASS MAGHREBIA"/>
    <d v="2024-01-31T00:00:00"/>
    <s v="A2400336"/>
    <s v="AP240131001313"/>
    <m/>
    <n v="6.4870000000000001"/>
    <n v="21032.689000000002"/>
  </r>
  <r>
    <x v="231"/>
    <s v="ASS MAGHREBIA"/>
    <d v="2024-01-31T00:00:00"/>
    <s v="A2400342"/>
    <s v="AP240131001318"/>
    <m/>
    <n v="66.323999999999998"/>
    <n v="20966.365000000002"/>
  </r>
  <r>
    <x v="231"/>
    <s v="ASS MAGHREBIA"/>
    <d v="2024-02-29T00:00:00"/>
    <s v="A2400631"/>
    <s v="AP240229002102"/>
    <m/>
    <n v="505.54599999999999"/>
    <n v="20460.819000000003"/>
  </r>
  <r>
    <x v="231"/>
    <s v="ASS MAGHREBIA"/>
    <d v="2024-02-29T00:00:00"/>
    <s v="A2400639"/>
    <s v="AP240229002139"/>
    <m/>
    <n v="40.661999999999999"/>
    <n v="20420.157000000003"/>
  </r>
  <r>
    <x v="231"/>
    <s v="ASS MAGHREBIA"/>
    <d v="2024-02-29T00:00:00"/>
    <s v="A2400734"/>
    <s v="AP240229002298"/>
    <m/>
    <n v="73.67"/>
    <n v="20346.487000000005"/>
  </r>
  <r>
    <x v="231"/>
    <s v="ASS MAGHREBIA"/>
    <d v="2024-04-25T00:00:00"/>
    <s v="A2401138"/>
    <s v="AP240425003519"/>
    <m/>
    <n v="16.716000000000001"/>
    <n v="20329.771000000004"/>
  </r>
  <r>
    <x v="231"/>
    <s v="ASS MAGHREBIA"/>
    <d v="2024-04-29T00:00:00"/>
    <s v="A2401206"/>
    <s v="AP240429003639"/>
    <m/>
    <n v="504.38"/>
    <n v="19825.391000000003"/>
  </r>
  <r>
    <x v="231"/>
    <s v="ASS MAGHREBIA"/>
    <d v="2024-04-30T00:00:00"/>
    <s v="A2401281"/>
    <s v="AP240430003750"/>
    <m/>
    <n v="29988.794999999998"/>
    <n v="-10163.403999999995"/>
  </r>
  <r>
    <x v="231"/>
    <s v="ASS MAGHREBIA"/>
    <d v="2024-04-30T00:00:00"/>
    <s v="A2401380"/>
    <s v="AP240430003881"/>
    <m/>
    <n v="36.92"/>
    <n v="-10200.323999999995"/>
  </r>
  <r>
    <x v="231"/>
    <s v="ASS MAGHREBIA"/>
    <d v="2024-05-14T00:00:00"/>
    <n v="5624561751"/>
    <s v="AP240514004230"/>
    <n v="1038.2819999999999"/>
    <m/>
    <n v="-9162.0419999999958"/>
  </r>
  <r>
    <x v="231"/>
    <s v="ASS MAGHREBIA"/>
    <d v="2024-05-14T00:00:00"/>
    <n v="5624561752"/>
    <s v="AP240514004232"/>
    <n v="7196.0389999999998"/>
    <m/>
    <n v="-1966.0029999999961"/>
  </r>
  <r>
    <x v="231"/>
    <s v="ASS MAGHREBIA"/>
    <d v="2024-05-14T00:00:00"/>
    <n v="5624561753"/>
    <s v="AP240514004234"/>
    <n v="26053.157999999999"/>
    <m/>
    <n v="24087.155000000002"/>
  </r>
  <r>
    <x v="231"/>
    <s v="ASS MAGHREBIA"/>
    <d v="2024-05-21T00:00:00"/>
    <s v="A2401511"/>
    <s v="AP240521004360"/>
    <m/>
    <n v="75.652000000000001"/>
    <n v="24011.503000000004"/>
  </r>
  <r>
    <x v="231"/>
    <s v="ASS MAGHREBIA"/>
    <d v="2024-05-21T00:00:00"/>
    <s v="A2401519"/>
    <s v="AP240521004368"/>
    <m/>
    <n v="126.97799999999999"/>
    <n v="23884.525000000005"/>
  </r>
  <r>
    <x v="231"/>
    <s v="ASS MAGHREBIA"/>
    <d v="2024-05-21T00:00:00"/>
    <s v="A2401525"/>
    <s v="AP240521004392"/>
    <m/>
    <n v="14.500999999999999"/>
    <n v="23870.024000000005"/>
  </r>
  <r>
    <x v="231"/>
    <s v="ASS MAGHREBIA"/>
    <d v="2024-05-27T00:00:00"/>
    <s v="A2401619"/>
    <s v="AP240527004614"/>
    <m/>
    <n v="55.045999999999999"/>
    <n v="23814.978000000006"/>
  </r>
  <r>
    <x v="231"/>
    <s v="ASS MAGHREBIA"/>
    <d v="2024-05-27T00:00:00"/>
    <s v="A2401634"/>
    <s v="AP240527004629"/>
    <m/>
    <n v="336.476"/>
    <n v="23478.502000000008"/>
  </r>
  <r>
    <x v="231"/>
    <s v="ASS MAGHREBIA"/>
    <d v="2024-05-27T00:00:00"/>
    <s v="A2401649"/>
    <s v="AP240527004644"/>
    <m/>
    <n v="55.808999999999997"/>
    <n v="23422.693000000007"/>
  </r>
  <r>
    <x v="231"/>
    <s v="ASS MAGHREBIA"/>
    <d v="2024-05-27T00:00:00"/>
    <s v="A2401658"/>
    <s v="AP240527004663"/>
    <m/>
    <n v="628.4"/>
    <n v="22794.293000000005"/>
  </r>
  <r>
    <x v="231"/>
    <s v="ASS MAGHREBIA"/>
    <d v="2024-05-31T00:00:00"/>
    <s v="A2401722"/>
    <s v="AP240531005007"/>
    <m/>
    <n v="14.119"/>
    <n v="22780.174000000006"/>
  </r>
  <r>
    <x v="231"/>
    <s v="ASS MAGHREBIA"/>
    <d v="2024-05-31T00:00:00"/>
    <s v="A2401735"/>
    <s v="AP240531005022"/>
    <m/>
    <n v="126.596"/>
    <n v="22653.578000000005"/>
  </r>
  <r>
    <x v="231"/>
    <s v="ASS MAGHREBIA"/>
    <d v="2024-05-31T00:00:00"/>
    <s v="A2401741"/>
    <s v="AP240531005084"/>
    <m/>
    <n v="71.263999999999996"/>
    <n v="22582.314000000006"/>
  </r>
  <r>
    <x v="231"/>
    <s v="ASS MAGHREBIA"/>
    <d v="2024-05-31T00:00:00"/>
    <s v="A2401749"/>
    <s v="AP240531005100"/>
    <m/>
    <n v="41.021999999999998"/>
    <n v="22541.292000000005"/>
  </r>
  <r>
    <x v="231"/>
    <s v="ASS MAGHREBIA"/>
    <d v="2024-05-31T00:00:00"/>
    <s v="A2401757"/>
    <s v="AP240531005126"/>
    <m/>
    <n v="47.7"/>
    <n v="22493.592000000004"/>
  </r>
  <r>
    <x v="231"/>
    <s v="ASS MAGHREBIA"/>
    <d v="2024-05-31T00:00:00"/>
    <s v="A2401764"/>
    <s v="AP240531005135"/>
    <m/>
    <n v="36.92"/>
    <n v="22456.672000000006"/>
  </r>
  <r>
    <x v="231"/>
    <s v="ASS MAGHREBIA"/>
    <d v="2024-05-31T00:00:00"/>
    <s v="A2401847"/>
    <s v="AP240531005220"/>
    <m/>
    <n v="12.307"/>
    <n v="22444.365000000005"/>
  </r>
  <r>
    <x v="231"/>
    <s v="ASS MAGHREBIA"/>
    <d v="2024-05-31T00:00:00"/>
    <s v="A2401861"/>
    <s v="AP240531005234"/>
    <m/>
    <n v="54.569000000000003"/>
    <n v="22389.796000000006"/>
  </r>
  <r>
    <x v="231"/>
    <s v="ASS MAGHREBIA"/>
    <d v="2024-05-31T00:00:00"/>
    <s v="A2401890"/>
    <s v="AP240531005289"/>
    <m/>
    <n v="69.738"/>
    <n v="22320.058000000005"/>
  </r>
  <r>
    <x v="231"/>
    <s v="ASS MAGHREBIA"/>
    <d v="2024-05-31T00:00:00"/>
    <s v="A2401895"/>
    <s v="AP240531005294"/>
    <m/>
    <n v="639.84799999999996"/>
    <n v="21680.210000000006"/>
  </r>
  <r>
    <x v="231"/>
    <s v="ASS MAGHREBIA"/>
    <d v="2024-05-31T00:00:00"/>
    <s v="A2401924"/>
    <s v="AP240531005354"/>
    <m/>
    <n v="33.676000000000002"/>
    <n v="21646.534000000007"/>
  </r>
  <r>
    <x v="231"/>
    <s v="ASS MAGHREBIA"/>
    <d v="2024-05-31T00:00:00"/>
    <s v="A2401939"/>
    <s v="AP240531005428"/>
    <m/>
    <n v="36.92"/>
    <n v="21609.614000000009"/>
  </r>
  <r>
    <x v="231"/>
    <s v="ASS MAGHREBIA"/>
    <d v="2024-05-31T00:00:00"/>
    <s v="A2401942"/>
    <s v="AP240531005430"/>
    <m/>
    <n v="57.526000000000003"/>
    <n v="21552.088000000007"/>
  </r>
  <r>
    <x v="231"/>
    <s v="ASS MAGHREBIA"/>
    <d v="2024-05-31T00:00:00"/>
    <s v="A2401951"/>
    <s v="AP240531005439"/>
    <m/>
    <n v="20.702000000000002"/>
    <n v="21531.386000000006"/>
  </r>
  <r>
    <x v="231"/>
    <s v="ASS MAGHREBIA"/>
    <d v="2024-05-31T00:00:00"/>
    <s v="A2401950"/>
    <s v="AP240531005440"/>
    <m/>
    <n v="41.69"/>
    <n v="21489.696000000007"/>
  </r>
  <r>
    <x v="231"/>
    <s v="ASS MAGHREBIA"/>
    <d v="2024-05-31T00:00:00"/>
    <s v="A2401965"/>
    <s v="AP240531005453"/>
    <m/>
    <n v="33.009"/>
    <n v="21456.687000000009"/>
  </r>
  <r>
    <x v="231"/>
    <s v="ASS MAGHREBIA"/>
    <d v="2024-05-31T00:00:00"/>
    <s v="A2401970"/>
    <s v="AP240531005458"/>
    <m/>
    <n v="11.734"/>
    <n v="21444.953000000009"/>
  </r>
  <r>
    <x v="231"/>
    <s v="ASS MAGHREBIA"/>
    <d v="2024-06-19T00:00:00"/>
    <s v="A2402040"/>
    <s v="AP240619005656"/>
    <m/>
    <n v="42.072000000000003"/>
    <n v="21402.881000000008"/>
  </r>
  <r>
    <x v="231"/>
    <s v="ASS MAGHREBIA"/>
    <d v="2024-06-19T00:00:00"/>
    <s v="A2402054"/>
    <s v="AP240619005686"/>
    <m/>
    <n v="52.183999999999997"/>
    <n v="21350.697000000007"/>
  </r>
  <r>
    <x v="231"/>
    <s v="ASS MAGHREBIA"/>
    <d v="2024-06-27T00:00:00"/>
    <s v="A2402151"/>
    <s v="AP240627005904"/>
    <m/>
    <n v="75.751000000000005"/>
    <n v="21274.946000000007"/>
  </r>
  <r>
    <x v="231"/>
    <s v="ASS MAGHREBIA"/>
    <d v="2024-06-27T00:00:00"/>
    <s v="A2402168"/>
    <s v="AP240627005921"/>
    <m/>
    <n v="116.102"/>
    <n v="21158.844000000008"/>
  </r>
  <r>
    <x v="231"/>
    <s v="ASS MAGHREBIA"/>
    <d v="2024-06-27T00:00:00"/>
    <s v="A2402174"/>
    <s v="AP240627005927"/>
    <m/>
    <n v="58.576000000000001"/>
    <n v="21100.268000000007"/>
  </r>
  <r>
    <x v="231"/>
    <s v="ASS MAGHREBIA"/>
    <d v="2024-06-27T00:00:00"/>
    <s v="A2402184"/>
    <s v="AP240627005935"/>
    <m/>
    <n v="46.46"/>
    <n v="21053.808000000008"/>
  </r>
  <r>
    <x v="231"/>
    <s v="ASS MAGHREBIA"/>
    <d v="2024-06-28T00:00:00"/>
    <s v="A2402199"/>
    <s v="AP240628005953"/>
    <m/>
    <n v="649.38800000000003"/>
    <n v="20404.420000000009"/>
  </r>
  <r>
    <x v="231"/>
    <s v="ASS MAGHREBIA"/>
    <d v="2024-06-28T00:00:00"/>
    <s v="A2402222"/>
    <s v="AP240628005979"/>
    <m/>
    <n v="641.75599999999997"/>
    <n v="19762.664000000008"/>
  </r>
  <r>
    <x v="231"/>
    <s v="ASS MAGHREBIA"/>
    <d v="2024-06-28T00:00:00"/>
    <s v="A2402369"/>
    <s v="AP240628006259"/>
    <m/>
    <n v="347.92399999999998"/>
    <n v="19414.740000000009"/>
  </r>
  <r>
    <x v="231"/>
    <s v="ASS MAGHREBIA"/>
    <d v="2024-06-30T00:00:00"/>
    <s v="A2402262"/>
    <s v="AP240630006152"/>
    <m/>
    <n v="57.430999999999997"/>
    <n v="19357.309000000008"/>
  </r>
  <r>
    <x v="231"/>
    <s v="ASS MAGHREBIA"/>
    <d v="2024-06-30T00:00:00"/>
    <s v="A2402270"/>
    <s v="AP240630006160"/>
    <m/>
    <n v="120.395"/>
    <n v="19236.914000000008"/>
  </r>
  <r>
    <x v="231"/>
    <s v="ASS MAGHREBIA"/>
    <d v="2024-06-30T00:00:00"/>
    <s v="A2402277"/>
    <s v="AP240630006167"/>
    <m/>
    <n v="125.928"/>
    <n v="19110.986000000008"/>
  </r>
  <r>
    <x v="231"/>
    <s v="ASS MAGHREBIA"/>
    <d v="2024-06-30T00:00:00"/>
    <s v="A2402284"/>
    <s v="AP240630006174"/>
    <m/>
    <n v="119.441"/>
    <n v="18991.545000000009"/>
  </r>
  <r>
    <x v="231"/>
    <s v="ASS MAGHREBIA"/>
    <d v="2024-06-30T00:00:00"/>
    <s v="A2402385"/>
    <s v="AP240630006305"/>
    <m/>
    <n v="340.387"/>
    <n v="18651.15800000001"/>
  </r>
  <r>
    <x v="231"/>
    <s v="ASS MAGHREBIA"/>
    <d v="2024-06-30T00:00:00"/>
    <s v="A2402396"/>
    <s v="AP240630006315"/>
    <m/>
    <n v="672.37900000000002"/>
    <n v="17978.77900000001"/>
  </r>
  <r>
    <x v="231"/>
    <s v="ASS MAGHREBIA"/>
    <d v="2024-07-17T00:00:00"/>
    <s v="A2402514"/>
    <s v="AP240717006865"/>
    <m/>
    <n v="144.81700000000001"/>
    <n v="17833.96200000001"/>
  </r>
  <r>
    <x v="231"/>
    <s v="ASS MAGHREBIA"/>
    <d v="2024-07-24T00:00:00"/>
    <s v="A2402589"/>
    <s v="AP240724006994"/>
    <m/>
    <n v="18.317"/>
    <n v="17815.645000000011"/>
  </r>
  <r>
    <x v="231"/>
    <s v="ASS MAGHREBIA"/>
    <d v="2024-07-24T00:00:00"/>
    <s v="A2402598"/>
    <s v="AP240724007003"/>
    <m/>
    <n v="669.42200000000003"/>
    <n v="17146.223000000013"/>
  </r>
  <r>
    <x v="231"/>
    <s v="ASS MAGHREBIA"/>
    <d v="2024-07-24T00:00:00"/>
    <s v="A2402604"/>
    <s v="AP240724007009"/>
    <m/>
    <n v="14.119"/>
    <n v="17132.104000000014"/>
  </r>
  <r>
    <x v="231"/>
    <s v="ASS MAGHREBIA"/>
    <d v="2024-07-24T00:00:00"/>
    <s v="A2402610"/>
    <s v="AP240724007015"/>
    <m/>
    <n v="76.988"/>
    <n v="17055.116000000013"/>
  </r>
  <r>
    <x v="231"/>
    <s v="ASS MAGHREBIA"/>
    <d v="2024-07-31T00:00:00"/>
    <s v="A2402702"/>
    <s v="AP240731007301"/>
    <m/>
    <n v="59.816000000000003"/>
    <n v="16995.300000000014"/>
  </r>
  <r>
    <x v="231"/>
    <s v="ASS MAGHREBIA"/>
    <d v="2024-07-31T00:00:00"/>
    <s v="A2402709"/>
    <s v="AP240731007320"/>
    <m/>
    <n v="76.988"/>
    <n v="16918.312000000013"/>
  </r>
  <r>
    <x v="231"/>
    <s v="ASS MAGHREBIA"/>
    <d v="2024-07-31T00:00:00"/>
    <s v="A2402717"/>
    <s v="AP240731007335"/>
    <m/>
    <n v="50.371000000000002"/>
    <n v="16867.941000000013"/>
  </r>
  <r>
    <x v="231"/>
    <s v="ASS MAGHREBIA"/>
    <d v="2024-07-31T00:00:00"/>
    <s v="A2402722"/>
    <s v="AP240731007340"/>
    <m/>
    <n v="51.898000000000003"/>
    <n v="16816.043000000012"/>
  </r>
  <r>
    <x v="231"/>
    <s v="ASS MAGHREBIA"/>
    <d v="2024-07-31T00:00:00"/>
    <s v="A2402736"/>
    <s v="AP240731007402"/>
    <m/>
    <n v="16.885999999999999"/>
    <n v="16799.157000000014"/>
  </r>
  <r>
    <x v="231"/>
    <s v="ASS MAGHREBIA"/>
    <d v="2024-07-31T00:00:00"/>
    <s v="A2402740"/>
    <s v="AP240731007406"/>
    <m/>
    <n v="106.657"/>
    <n v="16692.500000000015"/>
  </r>
  <r>
    <x v="231"/>
    <s v="ASS MAGHREBIA"/>
    <d v="2024-07-31T00:00:00"/>
    <s v="A2402815"/>
    <s v="AP240731007486"/>
    <m/>
    <n v="9.8260000000000005"/>
    <n v="16682.674000000014"/>
  </r>
  <r>
    <x v="231"/>
    <s v="ASS MAGHREBIA"/>
    <d v="2024-07-31T00:00:00"/>
    <s v="A2402820"/>
    <s v="AP240731007512"/>
    <m/>
    <n v="129.172"/>
    <n v="16553.502000000015"/>
  </r>
  <r>
    <x v="231"/>
    <s v="ASS MAGHREBIA"/>
    <d v="2024-07-31T00:00:00"/>
    <s v="A2402829"/>
    <s v="AP240731007529"/>
    <m/>
    <n v="133.94200000000001"/>
    <n v="16419.560000000016"/>
  </r>
  <r>
    <x v="231"/>
    <s v="ASS MAGHREBIA"/>
    <d v="2024-08-28T00:00:00"/>
    <s v="A2402993"/>
    <s v="AP240828008007"/>
    <m/>
    <n v="48.082000000000001"/>
    <n v="16371.478000000016"/>
  </r>
  <r>
    <x v="231"/>
    <s v="ASS MAGHREBIA"/>
    <d v="2024-08-28T00:00:00"/>
    <s v="A2403002"/>
    <s v="AP240828008015"/>
    <m/>
    <n v="672.85599999999999"/>
    <n v="15698.622000000016"/>
  </r>
  <r>
    <x v="231"/>
    <s v="ASS MAGHREBIA"/>
    <d v="2024-08-28T00:00:00"/>
    <s v="A2403011"/>
    <s v="AP240828008025"/>
    <m/>
    <n v="681.63300000000004"/>
    <n v="15016.989000000016"/>
  </r>
  <r>
    <x v="231"/>
    <s v="ASS MAGHREBIA"/>
    <d v="2024-08-28T00:00:00"/>
    <s v="A2403018"/>
    <s v="AP240828008032"/>
    <m/>
    <n v="113.33499999999999"/>
    <n v="14903.654000000017"/>
  </r>
  <r>
    <x v="231"/>
    <s v="ASS MAGHREBIA"/>
    <d v="2024-08-28T00:00:00"/>
    <s v="A2403024"/>
    <s v="AP240828008038"/>
    <m/>
    <n v="46.268999999999998"/>
    <n v="14857.385000000017"/>
  </r>
  <r>
    <x v="231"/>
    <s v="ASS MAGHREBIA"/>
    <d v="2024-08-28T00:00:00"/>
    <s v="A2403032"/>
    <s v="AP240828008051"/>
    <m/>
    <n v="36.156999999999996"/>
    <n v="14821.228000000017"/>
  </r>
  <r>
    <x v="231"/>
    <s v="ASS MAGHREBIA"/>
    <d v="2024-08-28T00:00:00"/>
    <s v="A2403043"/>
    <s v="AP240828008063"/>
    <m/>
    <n v="47.890999999999998"/>
    <n v="14773.337000000018"/>
  </r>
  <r>
    <x v="231"/>
    <s v="ASS MAGHREBIA"/>
    <d v="2024-08-29T00:00:00"/>
    <s v="A2403061"/>
    <s v="AP240829008090"/>
    <m/>
    <n v="51.707000000000001"/>
    <n v="14721.630000000017"/>
  </r>
  <r>
    <x v="231"/>
    <s v="ASS MAGHREBIA"/>
    <d v="2024-08-29T00:00:00"/>
    <s v="A2403067"/>
    <s v="AP240829008095"/>
    <m/>
    <n v="57.716999999999999"/>
    <n v="14663.913000000017"/>
  </r>
  <r>
    <x v="231"/>
    <s v="ASS MAGHREBIA"/>
    <d v="2024-08-30T00:00:00"/>
    <s v="A2403096"/>
    <s v="AP240830008233"/>
    <m/>
    <n v="75.08"/>
    <n v="14588.833000000017"/>
  </r>
  <r>
    <x v="231"/>
    <s v="ASS MAGHREBIA"/>
    <d v="2024-08-30T00:00:00"/>
    <s v="A2403111"/>
    <s v="AP240830008248"/>
    <m/>
    <n v="70.691999999999993"/>
    <n v="14518.141000000018"/>
  </r>
  <r>
    <x v="231"/>
    <s v="ASS MAGHREBIA"/>
    <d v="2024-08-30T00:00:00"/>
    <s v="A2403118"/>
    <s v="AP240830008258"/>
    <m/>
    <n v="123.44799999999999"/>
    <n v="14394.693000000017"/>
  </r>
  <r>
    <x v="231"/>
    <s v="ASS MAGHREBIA"/>
    <d v="2024-08-30T00:00:00"/>
    <s v="A2403146"/>
    <s v="AP240830008376"/>
    <m/>
    <n v="60.387999999999998"/>
    <n v="14334.305000000017"/>
  </r>
  <r>
    <x v="231"/>
    <s v="ASS MAGHREBIA"/>
    <d v="2024-08-30T00:00:00"/>
    <s v="A2403159"/>
    <s v="AP240830008388"/>
    <m/>
    <n v="13.833"/>
    <n v="14320.472000000016"/>
  </r>
  <r>
    <x v="231"/>
    <s v="ASS MAGHREBIA"/>
    <d v="2024-08-31T00:00:00"/>
    <s v="A2403151"/>
    <s v="AP240831008382"/>
    <m/>
    <n v="172.38800000000001"/>
    <n v="14148.084000000015"/>
  </r>
  <r>
    <x v="231"/>
    <s v="ASS MAGHREBIA"/>
    <d v="2024-08-31T00:00:00"/>
    <s v="A2403168"/>
    <s v="AP240831008398"/>
    <m/>
    <n v="14.978"/>
    <n v="14133.106000000016"/>
  </r>
  <r>
    <x v="231"/>
    <s v="ASS MAGHREBIA"/>
    <d v="2024-08-31T00:00:00"/>
    <s v="A2403230"/>
    <s v="AP240831008562"/>
    <m/>
    <n v="106.19499999999999"/>
    <n v="14026.911000000016"/>
  </r>
  <r>
    <x v="231"/>
    <s v="ASS MAGHREBIA"/>
    <d v="2024-09-06T00:00:00"/>
    <s v="A2403197"/>
    <s v="AP240906008506"/>
    <m/>
    <n v="22.7"/>
    <n v="14004.211000000016"/>
  </r>
  <r>
    <x v="231"/>
    <s v="ASS MAGHREBIA"/>
    <d v="2024-09-12T00:00:00"/>
    <s v="A2403237"/>
    <s v="AP240912008636"/>
    <m/>
    <n v="22.7"/>
    <n v="13981.511000000015"/>
  </r>
  <r>
    <x v="231"/>
    <s v="ASS MAGHREBIA"/>
    <d v="2024-09-12T00:00:00"/>
    <s v="A2403238"/>
    <s v="AP240912008637"/>
    <m/>
    <n v="22.7"/>
    <n v="13958.811000000014"/>
  </r>
  <r>
    <x v="231"/>
    <s v="ASS MAGHREBIA"/>
    <d v="2024-09-12T00:00:00"/>
    <s v="A2403239"/>
    <s v="AP240912008638"/>
    <m/>
    <n v="81.099999999999994"/>
    <n v="13877.711000000014"/>
  </r>
  <r>
    <x v="231"/>
    <s v="ASS MAGHREBIA"/>
    <d v="2024-09-12T00:00:00"/>
    <s v="A2403240"/>
    <s v="AP240912008639"/>
    <m/>
    <n v="81.099999999999994"/>
    <n v="13796.611000000014"/>
  </r>
  <r>
    <x v="231"/>
    <s v="ASS MAGHREBIA"/>
    <d v="2024-09-12T00:00:00"/>
    <s v="A2403241"/>
    <s v="AP240912008640"/>
    <m/>
    <n v="81.099999999999994"/>
    <n v="13715.511000000013"/>
  </r>
  <r>
    <x v="231"/>
    <s v="ASS MAGHREBIA"/>
    <d v="2024-09-12T00:00:00"/>
    <s v="A2403242"/>
    <s v="AP240912008641"/>
    <m/>
    <n v="81.099999999999994"/>
    <n v="13634.411000000013"/>
  </r>
  <r>
    <x v="231"/>
    <s v="ASS MAGHREBIA"/>
    <d v="2024-09-12T00:00:00"/>
    <s v="A2403243"/>
    <s v="AP240912008642"/>
    <m/>
    <n v="81.099999999999994"/>
    <n v="13553.311000000012"/>
  </r>
  <r>
    <x v="231"/>
    <s v="ASS MAGHREBIA"/>
    <d v="2024-09-12T00:00:00"/>
    <s v="A2403244"/>
    <s v="AP240912008643"/>
    <m/>
    <n v="81.099999999999994"/>
    <n v="13472.211000000012"/>
  </r>
  <r>
    <x v="231"/>
    <s v="ASS MAGHREBIA"/>
    <d v="2024-09-16T00:00:00"/>
    <s v="A2403296"/>
    <s v="AP240916008756"/>
    <m/>
    <n v="680.87"/>
    <n v="12791.341000000011"/>
  </r>
  <r>
    <x v="231"/>
    <s v="ASS MAGHREBIA"/>
    <d v="2024-09-16T00:00:00"/>
    <s v="A2403304"/>
    <s v="AP240916008765"/>
    <m/>
    <n v="682.77800000000002"/>
    <n v="12108.563000000011"/>
  </r>
  <r>
    <x v="231"/>
    <s v="ASS MAGHREBIA"/>
    <d v="2024-09-17T00:00:00"/>
    <s v="A2403310"/>
    <s v="AP240917008776"/>
    <m/>
    <n v="17.745000000000001"/>
    <n v="12090.81800000001"/>
  </r>
  <r>
    <x v="231"/>
    <s v="ASS MAGHREBIA"/>
    <d v="2024-09-18T00:00:00"/>
    <s v="A2403323"/>
    <s v="AP240918008792"/>
    <m/>
    <n v="51.707000000000001"/>
    <n v="12039.11100000001"/>
  </r>
  <r>
    <x v="231"/>
    <s v="ASS MAGHREBIA"/>
    <d v="2024-09-18T00:00:00"/>
    <s v="A2403326"/>
    <s v="AP240918008795"/>
    <m/>
    <n v="74.031000000000006"/>
    <n v="11965.080000000009"/>
  </r>
  <r>
    <x v="231"/>
    <s v="ASS MAGHREBIA"/>
    <d v="2024-09-24T00:00:00"/>
    <s v="A2403413"/>
    <s v="AP240924009118"/>
    <m/>
    <n v="1423.0820000000001"/>
    <n v="10541.998000000009"/>
  </r>
  <r>
    <x v="231"/>
    <s v="ASS MAGHREBIA"/>
    <d v="2024-09-24T00:00:00"/>
    <s v="A2403424"/>
    <s v="AP240924009129"/>
    <m/>
    <n v="1033.8499999999999"/>
    <n v="9508.1480000000083"/>
  </r>
  <r>
    <x v="231"/>
    <s v="ASS MAGHREBIA"/>
    <d v="2024-09-30T00:00:00"/>
    <s v="A2403615"/>
    <s v="AP240930009615"/>
    <m/>
    <n v="64.491"/>
    <n v="9443.6570000000083"/>
  </r>
  <r>
    <x v="231"/>
    <s v="ASS MAGHREBIA"/>
    <d v="2024-09-30T00:00:00"/>
    <s v="A2403627"/>
    <s v="AP240930009629"/>
    <m/>
    <n v="52.566000000000003"/>
    <n v="9391.0910000000076"/>
  </r>
  <r>
    <x v="231"/>
    <s v="ASS MAGHREBIA"/>
    <d v="2024-09-30T00:00:00"/>
    <s v="A2403638"/>
    <s v="AP240930009640"/>
    <m/>
    <n v="133.751"/>
    <n v="9257.3400000000074"/>
  </r>
  <r>
    <x v="231"/>
    <s v="ASS MAGHREBIA"/>
    <d v="2024-09-30T00:00:00"/>
    <s v="A2403644"/>
    <s v="AP240930009646"/>
    <m/>
    <n v="18.984999999999999"/>
    <n v="9238.3550000000068"/>
  </r>
  <r>
    <x v="231"/>
    <s v="ASS MAGHREBIA"/>
    <d v="2024-09-30T00:00:00"/>
    <s v="A2403649"/>
    <s v="AP240930009651"/>
    <m/>
    <n v="124.688"/>
    <n v="9113.6670000000067"/>
  </r>
  <r>
    <x v="231"/>
    <s v="ASS MAGHREBIA"/>
    <d v="2024-09-30T00:00:00"/>
    <s v="A2403667"/>
    <s v="AP240930009670"/>
    <m/>
    <n v="237.26"/>
    <n v="8876.4070000000065"/>
  </r>
  <r>
    <x v="231"/>
    <s v="ASS MAGHREBIA"/>
    <d v="2024-10-11T00:00:00"/>
    <s v="A2403702"/>
    <s v="AP241011009791"/>
    <m/>
    <n v="109.901"/>
    <n v="8766.5060000000067"/>
  </r>
  <r>
    <x v="231"/>
    <s v="ASS MAGHREBIA"/>
    <d v="2024-10-11T00:00:00"/>
    <s v="A2403713"/>
    <s v="AP241011009803"/>
    <m/>
    <n v="39.877000000000002"/>
    <n v="8726.6290000000063"/>
  </r>
  <r>
    <x v="231"/>
    <s v="ASS MAGHREBIA"/>
    <d v="2024-10-11T00:00:00"/>
    <s v="A2403724"/>
    <s v="AP241011009814"/>
    <m/>
    <n v="17.84"/>
    <n v="8708.7890000000061"/>
  </r>
  <r>
    <x v="231"/>
    <s v="ASS MAGHREBIA"/>
    <d v="2024-10-17T00:00:00"/>
    <s v="A2403800"/>
    <s v="AP241017010034"/>
    <m/>
    <n v="15.741"/>
    <n v="8693.0480000000061"/>
  </r>
  <r>
    <x v="231"/>
    <s v="ASS MAGHREBIA"/>
    <d v="2024-10-17T00:00:00"/>
    <s v="A2403811"/>
    <s v="AP241017010049"/>
    <m/>
    <n v="652.72699999999998"/>
    <n v="8040.3210000000063"/>
  </r>
  <r>
    <x v="231"/>
    <s v="ASS MAGHREBIA"/>
    <d v="2024-10-17T00:00:00"/>
    <s v="A2403830"/>
    <s v="AP241017010071"/>
    <m/>
    <n v="124.688"/>
    <n v="7915.6330000000062"/>
  </r>
  <r>
    <x v="231"/>
    <s v="ASS MAGHREBIA"/>
    <d v="2024-10-17T00:00:00"/>
    <s v="A2403834"/>
    <s v="AP241017010075"/>
    <m/>
    <n v="54.378"/>
    <n v="7861.2550000000065"/>
  </r>
  <r>
    <x v="231"/>
    <s v="ASS MAGHREBIA"/>
    <d v="2024-10-18T00:00:00"/>
    <s v="A2403872"/>
    <s v="AP241018010114"/>
    <m/>
    <n v="985.19600000000003"/>
    <n v="6876.0590000000066"/>
  </r>
  <r>
    <x v="231"/>
    <s v="ASS MAGHREBIA"/>
    <d v="2024-10-23T00:00:00"/>
    <s v="A2403890"/>
    <s v="AP241023010296"/>
    <m/>
    <n v="208.83099999999999"/>
    <n v="6667.2280000000064"/>
  </r>
  <r>
    <x v="231"/>
    <s v="ASS MAGHREBIA"/>
    <d v="2024-10-23T00:00:00"/>
    <s v="A2403894"/>
    <s v="AP241023010302"/>
    <m/>
    <n v="1418.4069999999999"/>
    <n v="5248.8210000000063"/>
  </r>
  <r>
    <x v="231"/>
    <s v="ASS MAGHREBIA"/>
    <d v="2024-10-28T00:00:00"/>
    <s v="A2403945"/>
    <s v="AP241028010459"/>
    <m/>
    <n v="79.849999999999994"/>
    <n v="5168.9710000000059"/>
  </r>
  <r>
    <x v="231"/>
    <s v="ASS MAGHREBIA"/>
    <d v="2024-10-31T00:00:00"/>
    <s v="A2404047"/>
    <s v="AP241031010704"/>
    <m/>
    <n v="654.63499999999999"/>
    <n v="4514.3360000000057"/>
  </r>
  <r>
    <x v="231"/>
    <s v="ASS MAGHREBIA"/>
    <d v="2024-10-31T00:00:00"/>
    <s v="A2404050"/>
    <s v="AP241031010706"/>
    <m/>
    <n v="633.64700000000005"/>
    <n v="3880.6890000000058"/>
  </r>
  <r>
    <x v="231"/>
    <s v="ASS MAGHREBIA"/>
    <d v="2024-10-31T00:00:00"/>
    <s v="A2404061"/>
    <s v="AP241031010722"/>
    <m/>
    <n v="27.38"/>
    <n v="3853.3090000000057"/>
  </r>
  <r>
    <x v="231"/>
    <s v="ASS MAGHREBIA"/>
    <d v="2024-10-31T00:00:00"/>
    <s v="A2404094"/>
    <s v="AP241031010866"/>
    <m/>
    <n v="677.05399999999997"/>
    <n v="3176.2550000000056"/>
  </r>
  <r>
    <x v="231"/>
    <s v="ASS MAGHREBIA"/>
    <d v="2024-10-31T00:00:00"/>
    <s v="A2404119"/>
    <s v="AP241031010930"/>
    <m/>
    <n v="10.016999999999999"/>
    <n v="3166.2380000000057"/>
  </r>
  <r>
    <x v="231"/>
    <s v="ASS MAGHREBIA"/>
    <d v="2024-10-31T00:00:00"/>
    <s v="A2404126"/>
    <s v="AP241031010937"/>
    <m/>
    <n v="116.102"/>
    <n v="3050.1360000000059"/>
  </r>
  <r>
    <x v="231"/>
    <s v="ASS MAGHREBIA"/>
    <d v="2024-10-31T00:00:00"/>
    <s v="A2404136"/>
    <s v="AP241031010947"/>
    <m/>
    <n v="109.233"/>
    <n v="2940.9030000000057"/>
  </r>
  <r>
    <x v="231"/>
    <s v="ASS MAGHREBIA"/>
    <d v="2024-10-31T00:00:00"/>
    <s v="A2404144"/>
    <s v="AP241031010955"/>
    <m/>
    <n v="128.79"/>
    <n v="2812.1130000000057"/>
  </r>
  <r>
    <x v="231"/>
    <s v="ASS MAGHREBIA"/>
    <d v="2024-10-31T00:00:00"/>
    <s v="A2404149"/>
    <s v="AP241031010963"/>
    <m/>
    <n v="18.317"/>
    <n v="2793.7960000000057"/>
  </r>
  <r>
    <x v="231"/>
    <s v="ASS MAGHREBIA"/>
    <d v="2024-11-14T00:00:00"/>
    <s v="A2404211"/>
    <s v="AP241114011117"/>
    <m/>
    <n v="247.75399999999999"/>
    <n v="2546.0420000000058"/>
  </r>
  <r>
    <x v="231"/>
    <s v="ASS MAGHREBIA"/>
    <d v="2024-11-14T00:00:00"/>
    <s v="A2404217"/>
    <s v="AP241114011122"/>
    <m/>
    <n v="1309.365"/>
    <n v="1236.6770000000058"/>
  </r>
  <r>
    <x v="231"/>
    <s v="ASS MAGHREBIA"/>
    <d v="2024-11-26T00:00:00"/>
    <s v="A2404337"/>
    <s v="AP241126011553"/>
    <m/>
    <n v="193.75800000000001"/>
    <n v="1042.9190000000058"/>
  </r>
  <r>
    <x v="231"/>
    <s v="ASS MAGHREBIA"/>
    <d v="2024-11-27T00:00:00"/>
    <s v="A2404356"/>
    <s v="AP241127011574"/>
    <m/>
    <n v="639.94299999999998"/>
    <n v="402.9760000000058"/>
  </r>
  <r>
    <x v="231"/>
    <s v="ASS MAGHREBIA"/>
    <d v="2024-11-30T00:00:00"/>
    <s v="A2404388"/>
    <s v="AP241130011702"/>
    <m/>
    <n v="124.974"/>
    <n v="278.00200000000581"/>
  </r>
  <r>
    <x v="231"/>
    <s v="ASS MAGHREBIA"/>
    <d v="2024-11-30T00:00:00"/>
    <s v="A2404395"/>
    <s v="AP241130011712"/>
    <m/>
    <n v="74.126000000000005"/>
    <n v="203.8760000000058"/>
  </r>
  <r>
    <x v="231"/>
    <s v="ASS MAGHREBIA"/>
    <d v="2024-11-30T00:00:00"/>
    <s v="A2404400"/>
    <s v="AP241130011717"/>
    <m/>
    <n v="642.23299999999995"/>
    <n v="-438.35699999999417"/>
  </r>
  <r>
    <x v="231"/>
    <s v="ASS MAGHREBIA"/>
    <d v="2024-11-30T00:00:00"/>
    <s v="A2404414"/>
    <s v="AP241130011730"/>
    <m/>
    <n v="132.32"/>
    <n v="-570.67699999999422"/>
  </r>
  <r>
    <x v="231"/>
    <s v="ASS MAGHREBIA"/>
    <d v="2024-11-30T00:00:00"/>
    <s v="A2404422"/>
    <s v="AP241130011740"/>
    <m/>
    <n v="279.71300000000002"/>
    <n v="-850.38999999999419"/>
  </r>
  <r>
    <x v="231"/>
    <s v="ASS MAGHREBIA"/>
    <d v="2024-11-30T00:00:00"/>
    <s v="A2404426"/>
    <s v="AP241130011746"/>
    <m/>
    <n v="66.494"/>
    <n v="-916.88399999999422"/>
  </r>
  <r>
    <x v="231"/>
    <s v="ASS MAGHREBIA"/>
    <d v="2024-11-30T00:00:00"/>
    <s v="A2404434"/>
    <s v="AP241130011754"/>
    <m/>
    <n v="73.171999999999997"/>
    <n v="-990.05599999999424"/>
  </r>
  <r>
    <x v="231"/>
    <s v="ASS MAGHREBIA"/>
    <d v="2024-11-30T00:00:00"/>
    <s v="A2404553"/>
    <s v="AP241130011951"/>
    <m/>
    <n v="12.401999999999999"/>
    <n v="-1002.4579999999943"/>
  </r>
  <r>
    <x v="231"/>
    <s v="ASS MAGHREBIA"/>
    <d v="2024-11-30T00:00:00"/>
    <s v="A2404620"/>
    <s v="AP241130012101"/>
    <m/>
    <n v="57.908000000000001"/>
    <n v="-1060.3659999999943"/>
  </r>
  <r>
    <x v="231"/>
    <s v="ASS MAGHREBIA"/>
    <d v="2024-12-10T00:00:00"/>
    <n v="5624567509"/>
    <s v="AP241210012087"/>
    <n v="532"/>
    <m/>
    <n v="-528.3659999999943"/>
  </r>
  <r>
    <x v="231"/>
    <s v="ASS MAGHREBIA"/>
    <d v="2024-12-18T00:00:00"/>
    <s v="A2404708"/>
    <s v="AP241218012264"/>
    <m/>
    <n v="973.74800000000005"/>
    <n v="-1502.1139999999943"/>
  </r>
  <r>
    <x v="231"/>
    <s v="ASS MAGHREBIA"/>
    <d v="2024-12-18T00:00:00"/>
    <s v="A2404715"/>
    <s v="AP241218012271"/>
    <m/>
    <n v="107.039"/>
    <n v="-1609.1529999999943"/>
  </r>
  <r>
    <x v="231"/>
    <s v="ASS MAGHREBIA"/>
    <d v="2024-12-19T00:00:00"/>
    <s v="A2404747"/>
    <s v="AP241219012347"/>
    <m/>
    <n v="598.82600000000002"/>
    <n v="-2207.9789999999944"/>
  </r>
  <r>
    <x v="231"/>
    <s v="ASS MAGHREBIA"/>
    <d v="2024-12-19T00:00:00"/>
    <s v="A2404751"/>
    <s v="AP241219012352"/>
    <m/>
    <n v="109.13800000000001"/>
    <n v="-2317.1169999999943"/>
  </r>
  <r>
    <x v="231"/>
    <s v="ASS MAGHREBIA"/>
    <d v="2024-12-19T00:00:00"/>
    <s v="A2404759"/>
    <s v="AP241219012359"/>
    <m/>
    <n v="113.717"/>
    <n v="-2430.8339999999944"/>
  </r>
  <r>
    <x v="231"/>
    <s v="ASS MAGHREBIA"/>
    <d v="2024-12-20T00:00:00"/>
    <s v="A2404776"/>
    <s v="AP241220012440"/>
    <m/>
    <n v="116.102"/>
    <n v="-2546.9359999999942"/>
  </r>
  <r>
    <x v="231"/>
    <s v="ASS MAGHREBIA"/>
    <d v="2024-12-24T00:00:00"/>
    <s v="A2404815"/>
    <s v="AP241224012675"/>
    <m/>
    <n v="16.123000000000001"/>
    <n v="-2563.0589999999943"/>
  </r>
  <r>
    <x v="231"/>
    <s v="ASS MAGHREBIA"/>
    <d v="2024-12-24T00:00:00"/>
    <s v="A2404828"/>
    <s v="AP241224012687"/>
    <m/>
    <n v="112.381"/>
    <n v="-2675.4399999999941"/>
  </r>
  <r>
    <x v="231"/>
    <s v="ASS MAGHREBIA"/>
    <d v="2024-12-24T00:00:00"/>
    <s v="A2404840"/>
    <s v="AP241224012701"/>
    <m/>
    <n v="121.349"/>
    <n v="-2796.7889999999943"/>
  </r>
  <r>
    <x v="231"/>
    <s v="ASS MAGHREBIA"/>
    <d v="2024-12-25T00:00:00"/>
    <s v="A2404855"/>
    <s v="AP241225012712"/>
    <m/>
    <n v="16.504000000000001"/>
    <n v="-2813.2929999999942"/>
  </r>
  <r>
    <x v="231"/>
    <s v="ASS MAGHREBIA"/>
    <d v="2024-12-25T00:00:00"/>
    <s v="A2404862"/>
    <s v="AP241225012720"/>
    <m/>
    <n v="51.802"/>
    <n v="-2865.0949999999943"/>
  </r>
  <r>
    <x v="231"/>
    <s v="ASS MAGHREBIA"/>
    <d v="2024-12-25T00:00:00"/>
    <s v="A2404870"/>
    <s v="AP241225012728"/>
    <m/>
    <n v="49.036000000000001"/>
    <n v="-2914.1309999999944"/>
  </r>
  <r>
    <x v="231"/>
    <s v="ASS MAGHREBIA"/>
    <d v="2024-12-25T00:00:00"/>
    <s v="A2404880"/>
    <s v="AP241225012748"/>
    <m/>
    <n v="43.884"/>
    <n v="-2958.0149999999944"/>
  </r>
  <r>
    <x v="231"/>
    <s v="ASS MAGHREBIA"/>
    <d v="2024-12-30T00:00:00"/>
    <s v="A2404952"/>
    <s v="AP241230013052"/>
    <m/>
    <n v="596.91800000000001"/>
    <n v="-3554.9329999999945"/>
  </r>
  <r>
    <x v="231"/>
    <s v="ASS MAGHREBIA"/>
    <d v="2024-12-31T00:00:00"/>
    <s v="A2405053"/>
    <s v="AP241231013163"/>
    <m/>
    <n v="1981.172"/>
    <n v="-5536.1049999999941"/>
  </r>
  <r>
    <x v="231"/>
    <s v="ASS MAGHREBIA"/>
    <d v="2024-12-31T00:00:00"/>
    <s v="A2405076"/>
    <s v="AP241231013209"/>
    <m/>
    <n v="16.885999999999999"/>
    <n v="-5552.9909999999945"/>
  </r>
  <r>
    <x v="232"/>
    <m/>
    <m/>
    <m/>
    <m/>
    <n v="65773.652999999991"/>
    <n v="71326.644000000015"/>
    <n v="-5552.9910000000236"/>
  </r>
  <r>
    <x v="233"/>
    <s v="HOTEL EZZAHR"/>
    <d v="2024-04-23T00:00:00"/>
    <s v="A2401121"/>
    <s v="AP240423003391"/>
    <m/>
    <n v="0"/>
    <n v="0"/>
  </r>
  <r>
    <x v="234"/>
    <m/>
    <m/>
    <m/>
    <m/>
    <n v="0"/>
    <n v="0"/>
    <n v="0"/>
  </r>
  <r>
    <x v="235"/>
    <s v="GS1 TUNISIA"/>
    <d v="2023-09-30T00:00:00"/>
    <s v="D2302767"/>
    <s v="AP230930007807"/>
    <m/>
    <n v="0"/>
    <n v="0"/>
  </r>
  <r>
    <x v="236"/>
    <m/>
    <m/>
    <m/>
    <m/>
    <n v="0"/>
    <n v="0"/>
    <n v="0"/>
  </r>
  <r>
    <x v="237"/>
    <s v="NORD INDUSTRIE"/>
    <d v="2024-12-24T00:00:00"/>
    <s v="A2404836"/>
    <s v="AP241224012695"/>
    <m/>
    <n v="120"/>
    <n v="-120"/>
  </r>
  <r>
    <x v="237"/>
    <s v="NORD INDUSTRIE"/>
    <d v="2024-12-25T00:00:00"/>
    <s v="A2404898"/>
    <s v="AP241225012785"/>
    <m/>
    <n v="1260.318"/>
    <n v="-1380.318"/>
  </r>
  <r>
    <x v="237"/>
    <s v="NORD INDUSTRIE"/>
    <d v="2024-12-25T00:00:00"/>
    <s v="A2404899"/>
    <s v="AP241225012799"/>
    <m/>
    <n v="298.5"/>
    <n v="-1678.818"/>
  </r>
  <r>
    <x v="237"/>
    <s v="NORD INDUSTRIE"/>
    <d v="2024-12-30T00:00:00"/>
    <s v="A2404979"/>
    <s v="AP241230013078"/>
    <m/>
    <n v="826.31899999999996"/>
    <n v="-2505.1369999999997"/>
  </r>
  <r>
    <x v="238"/>
    <m/>
    <m/>
    <m/>
    <m/>
    <n v="0"/>
    <n v="2505.1369999999997"/>
    <n v="-2505.1369999999997"/>
  </r>
  <r>
    <x v="239"/>
    <s v="TUNISIE TELECOM   ( FIXE )"/>
    <d v="2021-04-26T00:00:00"/>
    <s v="P2100897"/>
    <s v="TRANSACT FOURNISSEUR "/>
    <m/>
    <n v="177.72"/>
    <n v="-177.72"/>
  </r>
  <r>
    <x v="239"/>
    <s v="TUNISIE TELECOM   ( FIXE )"/>
    <d v="2022-01-19T00:00:00"/>
    <n v="5622560018"/>
    <n v="7769"/>
    <n v="630.27700000000004"/>
    <m/>
    <n v="452.55700000000002"/>
  </r>
  <r>
    <x v="239"/>
    <s v="TUNISIE TELECOM   ( FIXE )"/>
    <d v="2022-08-31T00:00:00"/>
    <s v="C2202156"/>
    <s v="TELECOM 08/22"/>
    <m/>
    <n v="49.854999999999997"/>
    <n v="402.702"/>
  </r>
  <r>
    <x v="239"/>
    <s v="TUNISIE TELECOM   ( FIXE )"/>
    <d v="2022-11-23T00:00:00"/>
    <s v="C2202851"/>
    <s v="TRANSACT FOURNISSEUR"/>
    <m/>
    <n v="28.49"/>
    <n v="374.21199999999999"/>
  </r>
  <r>
    <x v="239"/>
    <s v="TUNISIE TELECOM   ( FIXE )"/>
    <d v="2023-01-25T00:00:00"/>
    <n v="5623560121"/>
    <s v="AP230125000572"/>
    <n v="640.79999999999995"/>
    <m/>
    <n v="1015.0119999999999"/>
  </r>
  <r>
    <x v="239"/>
    <s v="TUNISIE TELECOM   ( FIXE )"/>
    <d v="2023-12-01T00:00:00"/>
    <s v="D2303836"/>
    <s v="AP231201010668"/>
    <m/>
    <n v="49.854999999999997"/>
    <n v="965.15699999999993"/>
  </r>
  <r>
    <x v="239"/>
    <s v="TUNISIE TELECOM   ( FIXE )"/>
    <d v="2024-08-21T00:00:00"/>
    <n v="5624562339"/>
    <s v="AP240821007681"/>
    <n v="88.034999999999997"/>
    <m/>
    <n v="1053.192"/>
  </r>
  <r>
    <x v="240"/>
    <m/>
    <m/>
    <m/>
    <m/>
    <n v="1359.1120000000001"/>
    <n v="305.92"/>
    <n v="1053.192"/>
  </r>
  <r>
    <x v="241"/>
    <s v="MMC"/>
    <d v="2024-12-20T00:00:00"/>
    <s v="A2404785"/>
    <s v="AP241220012497"/>
    <m/>
    <n v="2671.36"/>
    <n v="-2671.36"/>
  </r>
  <r>
    <x v="242"/>
    <m/>
    <m/>
    <m/>
    <m/>
    <n v="0"/>
    <n v="2671.36"/>
    <n v="-2671.36"/>
  </r>
  <r>
    <x v="243"/>
    <s v="SHTM"/>
    <d v="2021-11-30T00:00:00"/>
    <s v="P2102741"/>
    <s v="TRANSACT FOURNISSEUR "/>
    <m/>
    <n v="1284.5999999999999"/>
    <n v="-1284.5999999999999"/>
  </r>
  <r>
    <x v="243"/>
    <s v="SHTM"/>
    <d v="2022-04-25T00:00:00"/>
    <s v="C2200863"/>
    <s v="TRANSACT FOURNISSEUR"/>
    <m/>
    <n v="1712.6"/>
    <n v="-2997.2"/>
  </r>
  <r>
    <x v="244"/>
    <m/>
    <m/>
    <m/>
    <m/>
    <n v="0"/>
    <n v="2997.2"/>
    <n v="-2997.2"/>
  </r>
  <r>
    <x v="245"/>
    <s v="ooredoo"/>
    <d v="2022-03-14T00:00:00"/>
    <n v="5622560101"/>
    <n v="7723"/>
    <n v="100"/>
    <m/>
    <n v="100"/>
  </r>
  <r>
    <x v="245"/>
    <s v="ooredoo"/>
    <d v="2024-11-22T00:00:00"/>
    <s v="A2404313"/>
    <s v="AP241122011428"/>
    <m/>
    <n v="12661"/>
    <n v="-12561"/>
  </r>
  <r>
    <x v="245"/>
    <s v="ooredoo"/>
    <d v="2024-12-31T00:00:00"/>
    <s v="A2405082"/>
    <s v="AP241231013225"/>
    <m/>
    <n v="1252.4179999999999"/>
    <n v="-13813.418"/>
  </r>
  <r>
    <x v="246"/>
    <m/>
    <m/>
    <m/>
    <m/>
    <n v="100"/>
    <n v="13913.418"/>
    <n v="-13813.418"/>
  </r>
  <r>
    <x v="247"/>
    <s v="TECMAN"/>
    <d v="2023-08-28T00:00:00"/>
    <s v="D2302345 "/>
    <s v="TRANSACT FOURNISSEUR"/>
    <m/>
    <n v="497.29"/>
    <n v="-497.29"/>
  </r>
  <r>
    <x v="248"/>
    <m/>
    <m/>
    <m/>
    <m/>
    <n v="0"/>
    <n v="497.29"/>
    <n v="-497.29"/>
  </r>
  <r>
    <x v="249"/>
    <s v="MSC"/>
    <d v="2020-04-23T00:00:00"/>
    <n v="5620568034"/>
    <s v="VI00304"/>
    <n v="1482.15"/>
    <n v="0"/>
    <n v="1482.15"/>
  </r>
  <r>
    <x v="249"/>
    <s v="MSC"/>
    <d v="2020-08-29T00:00:00"/>
    <n v="5620560922"/>
    <n v="4996"/>
    <n v="10000"/>
    <n v="0"/>
    <n v="11482.15"/>
  </r>
  <r>
    <x v="249"/>
    <s v="MSC"/>
    <d v="2020-08-29T00:00:00"/>
    <n v="5620560923"/>
    <n v="5170"/>
    <n v="2000"/>
    <n v="0"/>
    <n v="13482.15"/>
  </r>
  <r>
    <x v="249"/>
    <s v="MSC"/>
    <d v="2020-09-26T00:00:00"/>
    <n v="5620561046"/>
    <n v="5670"/>
    <n v="802.66"/>
    <n v="0"/>
    <n v="14284.81"/>
  </r>
  <r>
    <x v="249"/>
    <s v="MSC"/>
    <d v="2020-11-17T00:00:00"/>
    <n v="5620561337"/>
    <n v="5975"/>
    <n v="862.76"/>
    <n v="0"/>
    <n v="15147.57"/>
  </r>
  <r>
    <x v="249"/>
    <s v="MSC"/>
    <d v="2020-11-28T00:00:00"/>
    <n v="5620561419"/>
    <n v="6075"/>
    <n v="862.76"/>
    <n v="0"/>
    <n v="16010.33"/>
  </r>
  <r>
    <x v="249"/>
    <s v="MSC"/>
    <d v="2020-11-30T00:00:00"/>
    <s v="A0202428"/>
    <s v="TRANSACT FOURNISSEUR"/>
    <m/>
    <n v="559.9"/>
    <n v="15450.43"/>
  </r>
  <r>
    <x v="249"/>
    <s v="MSC"/>
    <d v="2020-11-30T00:00:00"/>
    <s v="A0202429"/>
    <s v="TRANSACT FOURNISSEUR"/>
    <m/>
    <n v="191"/>
    <n v="15259.43"/>
  </r>
  <r>
    <x v="249"/>
    <s v="MSC"/>
    <d v="2020-11-30T00:00:00"/>
    <s v="A0202430"/>
    <s v="elinoil3"/>
    <m/>
    <n v="559.9"/>
    <n v="14699.53"/>
  </r>
  <r>
    <x v="249"/>
    <s v="MSC"/>
    <d v="2020-11-30T00:00:00"/>
    <s v="A0202435"/>
    <s v="TRANSACT FOURNISSEUR"/>
    <m/>
    <n v="274.3"/>
    <n v="14425.230000000001"/>
  </r>
  <r>
    <x v="249"/>
    <s v="MSC"/>
    <d v="2020-11-30T00:00:00"/>
    <s v="A0202436"/>
    <s v="TRANSACT FOURNISSEUR"/>
    <m/>
    <n v="274.3"/>
    <n v="14150.930000000002"/>
  </r>
  <r>
    <x v="249"/>
    <s v="MSC"/>
    <d v="2020-12-30T00:00:00"/>
    <s v="A0202710"/>
    <s v="TRANSACT FOURNISSEUR"/>
    <m/>
    <n v="60.1"/>
    <n v="14090.830000000002"/>
  </r>
  <r>
    <x v="249"/>
    <s v="MSC"/>
    <d v="2020-12-31T00:00:00"/>
    <s v="A0202821"/>
    <s v="TRANSACT FOURNISSEUR"/>
    <m/>
    <n v="191"/>
    <n v="13899.830000000002"/>
  </r>
  <r>
    <x v="249"/>
    <s v="MSC"/>
    <d v="2020-12-31T00:00:00"/>
    <s v="A0202822"/>
    <s v="TRANSACT FOURNISSEUR"/>
    <m/>
    <n v="191"/>
    <n v="13708.830000000002"/>
  </r>
  <r>
    <x v="249"/>
    <s v="MSC"/>
    <d v="2021-01-05T00:00:00"/>
    <n v="5621560001"/>
    <n v="4998"/>
    <n v="4000"/>
    <m/>
    <n v="17708.830000000002"/>
  </r>
  <r>
    <x v="249"/>
    <s v="MSC"/>
    <d v="2021-02-24T00:00:00"/>
    <s v="P2100329"/>
    <s v="TRANSACT FOURNISSEUR"/>
    <m/>
    <n v="60.1"/>
    <n v="17648.730000000003"/>
  </r>
  <r>
    <x v="249"/>
    <s v="MSC"/>
    <d v="2021-03-22T00:00:00"/>
    <n v="5621560431"/>
    <n v="5976"/>
    <n v="2000"/>
    <n v="0"/>
    <n v="19648.730000000003"/>
  </r>
  <r>
    <x v="249"/>
    <s v="MSC"/>
    <d v="2021-03-22T00:00:00"/>
    <n v="5621560432"/>
    <n v="6001"/>
    <n v="2000"/>
    <n v="0"/>
    <n v="21648.730000000003"/>
  </r>
  <r>
    <x v="249"/>
    <s v="MSC"/>
    <d v="2021-03-22T00:00:00"/>
    <n v="5621560433"/>
    <n v="6042"/>
    <n v="2000"/>
    <n v="0"/>
    <n v="23648.730000000003"/>
  </r>
  <r>
    <x v="249"/>
    <s v="MSC"/>
    <d v="2021-03-22T00:00:00"/>
    <n v="5621560434"/>
    <n v="6043"/>
    <n v="2000"/>
    <n v="0"/>
    <n v="25648.730000000003"/>
  </r>
  <r>
    <x v="249"/>
    <s v="MSC"/>
    <d v="2021-03-22T00:00:00"/>
    <n v="5621560435"/>
    <n v="6071"/>
    <n v="1000"/>
    <n v="0"/>
    <n v="26648.730000000003"/>
  </r>
  <r>
    <x v="249"/>
    <s v="MSC"/>
    <d v="2021-03-25T00:00:00"/>
    <n v="5621560441"/>
    <n v="6504"/>
    <n v="2000"/>
    <n v="0"/>
    <n v="28648.730000000003"/>
  </r>
  <r>
    <x v="249"/>
    <s v="MSC"/>
    <d v="2021-03-25T00:00:00"/>
    <n v="5621560442"/>
    <n v="6094"/>
    <n v="2000"/>
    <n v="0"/>
    <n v="30648.730000000003"/>
  </r>
  <r>
    <x v="249"/>
    <s v="MSC"/>
    <d v="2021-03-25T00:00:00"/>
    <n v="5621560443"/>
    <n v="6096"/>
    <n v="2000"/>
    <n v="0"/>
    <n v="32648.730000000003"/>
  </r>
  <r>
    <x v="249"/>
    <s v="MSC"/>
    <d v="2021-03-31T00:00:00"/>
    <s v="P2100633"/>
    <s v="TRANSACT FOURNISSEUR"/>
    <m/>
    <n v="345.7"/>
    <n v="32303.030000000002"/>
  </r>
  <r>
    <x v="249"/>
    <s v="MSC"/>
    <d v="2021-03-31T00:00:00"/>
    <s v="P2100645"/>
    <s v="TRANSACT FOURNISSEUR"/>
    <m/>
    <n v="274.3"/>
    <n v="32028.730000000003"/>
  </r>
  <r>
    <x v="249"/>
    <s v="MSC"/>
    <d v="2021-03-31T00:00:00"/>
    <s v="P2100657"/>
    <s v="TRANSACT FOURNISSEUR"/>
    <m/>
    <n v="202.9"/>
    <n v="31825.83"/>
  </r>
  <r>
    <x v="249"/>
    <s v="MSC"/>
    <d v="2021-03-31T00:00:00"/>
    <s v="P2100658"/>
    <s v="TRANSACT FOURNISSEUR"/>
    <m/>
    <n v="60.1"/>
    <n v="31765.730000000003"/>
  </r>
  <r>
    <x v="249"/>
    <s v="MSC"/>
    <d v="2021-03-31T00:00:00"/>
    <s v="P2100659"/>
    <s v="TRANSACT FOURNISSEUR"/>
    <m/>
    <n v="191"/>
    <n v="31574.730000000003"/>
  </r>
  <r>
    <x v="249"/>
    <s v="MSC"/>
    <d v="2021-04-17T00:00:00"/>
    <n v="5621560584"/>
    <n v="6638"/>
    <n v="2000"/>
    <n v="0"/>
    <n v="33574.730000000003"/>
  </r>
  <r>
    <x v="249"/>
    <s v="MSC"/>
    <d v="2021-04-17T00:00:00"/>
    <n v="5621560585"/>
    <n v="6640"/>
    <n v="2000"/>
    <n v="0"/>
    <n v="35574.730000000003"/>
  </r>
  <r>
    <x v="249"/>
    <s v="MSC"/>
    <d v="2021-04-17T00:00:00"/>
    <n v="5621560586"/>
    <n v="6643"/>
    <n v="2000"/>
    <n v="0"/>
    <n v="37574.730000000003"/>
  </r>
  <r>
    <x v="249"/>
    <s v="MSC"/>
    <d v="2021-04-17T00:00:00"/>
    <n v="5621560587"/>
    <n v="6699"/>
    <n v="2000"/>
    <n v="0"/>
    <n v="39574.730000000003"/>
  </r>
  <r>
    <x v="249"/>
    <s v="MSC"/>
    <d v="2021-04-23T00:00:00"/>
    <n v="5621560593"/>
    <n v="6704"/>
    <n v="2000"/>
    <n v="0"/>
    <n v="41574.730000000003"/>
  </r>
  <r>
    <x v="249"/>
    <s v="MSC"/>
    <d v="2021-04-26T00:00:00"/>
    <s v="P2100885"/>
    <s v="TRANSACT FOURNISSEUR"/>
    <n v="0"/>
    <n v="405.2"/>
    <n v="41169.530000000006"/>
  </r>
  <r>
    <x v="249"/>
    <s v="MSC"/>
    <d v="2021-04-30T00:00:00"/>
    <s v="P2101015"/>
    <s v="TRANSACT FOURNISSEUR"/>
    <n v="0"/>
    <n v="788.38"/>
    <n v="40381.150000000009"/>
  </r>
  <r>
    <x v="249"/>
    <s v="MSC"/>
    <d v="2021-04-30T00:00:00"/>
    <s v="P2101022"/>
    <s v="TRANSACT FOURNISSEUR"/>
    <n v="0"/>
    <n v="417.1"/>
    <n v="39964.05000000001"/>
  </r>
  <r>
    <x v="249"/>
    <s v="MSC"/>
    <d v="2021-04-30T00:00:00"/>
    <s v="P2101028"/>
    <s v="TRANSACT FOURNISSEUR"/>
    <n v="0"/>
    <n v="417.1"/>
    <n v="39546.950000000012"/>
  </r>
  <r>
    <x v="249"/>
    <s v="MSC"/>
    <d v="2021-04-30T00:00:00"/>
    <s v="P2101034"/>
    <s v="TRANSACT FOURNISSEUR"/>
    <n v="0"/>
    <n v="631.29999999999995"/>
    <n v="38915.650000000009"/>
  </r>
  <r>
    <x v="249"/>
    <s v="MSC"/>
    <d v="2021-04-30T00:00:00"/>
    <s v="P2101042"/>
    <s v="TRANSACT FOURNISSEUR"/>
    <n v="0"/>
    <n v="559.9"/>
    <n v="38355.750000000007"/>
  </r>
  <r>
    <x v="249"/>
    <s v="MSC"/>
    <d v="2021-04-30T00:00:00"/>
    <s v="P2101049"/>
    <s v="TRANSACT FOURNISSEUR"/>
    <n v="0"/>
    <n v="559.9"/>
    <n v="37795.850000000006"/>
  </r>
  <r>
    <x v="249"/>
    <s v="MSC"/>
    <d v="2021-05-22T00:00:00"/>
    <n v="5621560754"/>
    <n v="6826"/>
    <n v="4000"/>
    <n v="0"/>
    <n v="41795.850000000006"/>
  </r>
  <r>
    <x v="249"/>
    <s v="MSC"/>
    <d v="2021-06-05T00:00:00"/>
    <n v="5621560792"/>
    <n v="6972"/>
    <n v="2000"/>
    <n v="0"/>
    <n v="43795.850000000006"/>
  </r>
  <r>
    <x v="249"/>
    <s v="MSC"/>
    <d v="2021-06-05T00:00:00"/>
    <n v="5621560793"/>
    <n v="6976"/>
    <n v="2000"/>
    <n v="0"/>
    <n v="45795.850000000006"/>
  </r>
  <r>
    <x v="249"/>
    <s v="MSC"/>
    <d v="2021-06-05T00:00:00"/>
    <n v="5621560794"/>
    <n v="6933"/>
    <n v="2000"/>
    <n v="0"/>
    <n v="47795.850000000006"/>
  </r>
  <r>
    <x v="249"/>
    <s v="MSC"/>
    <d v="2021-06-05T00:00:00"/>
    <n v="5621560795"/>
    <n v="6925"/>
    <n v="2000"/>
    <n v="0"/>
    <n v="49795.850000000006"/>
  </r>
  <r>
    <x v="249"/>
    <s v="MSC"/>
    <d v="2021-06-05T00:00:00"/>
    <n v="5621560796"/>
    <n v="6920"/>
    <n v="2000"/>
    <n v="0"/>
    <n v="51795.850000000006"/>
  </r>
  <r>
    <x v="249"/>
    <s v="MSC"/>
    <d v="2021-06-05T00:00:00"/>
    <n v="5621560797"/>
    <n v="6929"/>
    <n v="2000"/>
    <n v="0"/>
    <n v="53795.850000000006"/>
  </r>
  <r>
    <x v="249"/>
    <s v="MSC"/>
    <d v="2021-09-30T00:00:00"/>
    <s v="P2102113  "/>
    <s v="TRANSACT FOURNISSEUR"/>
    <n v="0"/>
    <n v="559.9"/>
    <n v="53235.950000000004"/>
  </r>
  <r>
    <x v="249"/>
    <s v="MSC"/>
    <d v="2021-09-30T00:00:00"/>
    <s v="P2102114"/>
    <s v="TRANSACT FOURNISSEUR"/>
    <n v="0"/>
    <n v="488.5"/>
    <n v="52747.450000000004"/>
  </r>
  <r>
    <x v="249"/>
    <s v="MSC"/>
    <d v="2021-09-30T00:00:00"/>
    <s v="P2102115"/>
    <s v="TRANSACT FOURNISSEUR"/>
    <n v="0"/>
    <n v="488.5"/>
    <n v="52258.950000000004"/>
  </r>
  <r>
    <x v="249"/>
    <s v="MSC"/>
    <d v="2021-11-03T00:00:00"/>
    <n v="5621561170"/>
    <n v="7419"/>
    <n v="2000"/>
    <n v="0"/>
    <n v="54258.950000000004"/>
  </r>
  <r>
    <x v="249"/>
    <s v="MSC"/>
    <d v="2021-11-03T00:00:00"/>
    <n v="5621561171"/>
    <n v="7408"/>
    <n v="2000"/>
    <n v="0"/>
    <n v="56258.950000000004"/>
  </r>
  <r>
    <x v="249"/>
    <s v="MSC"/>
    <d v="2021-11-03T00:00:00"/>
    <n v="5621561172"/>
    <n v="7418"/>
    <n v="2000"/>
    <n v="0"/>
    <n v="58258.950000000004"/>
  </r>
  <r>
    <x v="249"/>
    <s v="MSC"/>
    <d v="2021-11-03T00:00:00"/>
    <n v="5621561174"/>
    <n v="7409"/>
    <n v="2000"/>
    <n v="0"/>
    <n v="60258.950000000004"/>
  </r>
  <r>
    <x v="249"/>
    <s v="MSC"/>
    <d v="2021-11-03T00:00:00"/>
    <n v="5621561175"/>
    <n v="6830"/>
    <n v="2000"/>
    <n v="0"/>
    <n v="62258.950000000004"/>
  </r>
  <r>
    <x v="249"/>
    <s v="MSC"/>
    <d v="2021-11-12T00:00:00"/>
    <s v="P2102522"/>
    <s v="TRANSACT FOURNISSEUR"/>
    <n v="0"/>
    <n v="60.1"/>
    <n v="62198.850000000006"/>
  </r>
  <r>
    <x v="249"/>
    <s v="MSC"/>
    <d v="2021-11-12T00:00:00"/>
    <s v="P2102523"/>
    <s v="TRANSACT FOURNISSEUR"/>
    <n v="0"/>
    <n v="60.1"/>
    <n v="62138.750000000007"/>
  </r>
  <r>
    <x v="249"/>
    <s v="MSC"/>
    <d v="2021-11-12T00:00:00"/>
    <s v="P2102524"/>
    <s v="TRANSACT FOURNISSEUR"/>
    <n v="0"/>
    <n v="60.1"/>
    <n v="62078.650000000009"/>
  </r>
  <r>
    <x v="249"/>
    <s v="MSC"/>
    <d v="2021-11-12T00:00:00"/>
    <s v="P2102532"/>
    <s v="TRANSACT FOURNISSEUR"/>
    <n v="0"/>
    <n v="60.1"/>
    <n v="62018.55000000001"/>
  </r>
  <r>
    <x v="249"/>
    <s v="MSC"/>
    <d v="2021-11-12T00:00:00"/>
    <s v="P2102533"/>
    <s v="TRANSACT FOURNISSEUR"/>
    <n v="0"/>
    <n v="60.1"/>
    <n v="61958.450000000012"/>
  </r>
  <r>
    <x v="249"/>
    <s v="MSC"/>
    <d v="2021-12-11T00:00:00"/>
    <n v="5621561248"/>
    <n v="7540"/>
    <n v="2000"/>
    <n v="0"/>
    <n v="63958.450000000012"/>
  </r>
  <r>
    <x v="249"/>
    <s v="MSC"/>
    <d v="2021-12-11T00:00:00"/>
    <n v="5621561249"/>
    <n v="7544"/>
    <n v="2000"/>
    <n v="0"/>
    <n v="65958.450000000012"/>
  </r>
  <r>
    <x v="249"/>
    <s v="MSC"/>
    <d v="2021-12-11T00:00:00"/>
    <n v="5621561251"/>
    <n v="7539"/>
    <n v="2000"/>
    <n v="0"/>
    <n v="67958.450000000012"/>
  </r>
  <r>
    <x v="249"/>
    <s v="MSC"/>
    <d v="2021-12-11T00:00:00"/>
    <n v="5621561252"/>
    <n v="7545"/>
    <n v="2000"/>
    <n v="0"/>
    <n v="69958.450000000012"/>
  </r>
  <r>
    <x v="249"/>
    <s v="MSC"/>
    <d v="2021-12-11T00:00:00"/>
    <n v="5621561253"/>
    <n v="7546"/>
    <n v="2000"/>
    <n v="0"/>
    <n v="71958.450000000012"/>
  </r>
  <r>
    <x v="249"/>
    <s v="MSC"/>
    <d v="2021-11-12T00:00:00"/>
    <s v="P2103190"/>
    <s v="TRANSACT FOURNISSEUR"/>
    <m/>
    <n v="343.32"/>
    <n v="71615.13"/>
  </r>
  <r>
    <x v="249"/>
    <s v="MSC"/>
    <d v="2021-12-31T00:00:00"/>
    <s v="P2103148"/>
    <s v="CHQ DE CAUTION MSC 2021"/>
    <m/>
    <n v="65000"/>
    <n v="6615.1300000000047"/>
  </r>
  <r>
    <x v="249"/>
    <s v="MSC"/>
    <d v="2022-02-17T00:00:00"/>
    <s v="C2200266"/>
    <s v="TRANSACT FOURNISSEUR"/>
    <m/>
    <n v="60.1"/>
    <n v="6555.0300000000043"/>
  </r>
  <r>
    <x v="249"/>
    <s v="MSC"/>
    <d v="2022-02-17T00:00:00"/>
    <s v="C2200267"/>
    <s v="TRANSACT FOURNISSEUR"/>
    <m/>
    <n v="60.1"/>
    <n v="6494.9300000000039"/>
  </r>
  <r>
    <x v="249"/>
    <s v="MSC"/>
    <d v="2022-02-17T00:00:00"/>
    <s v="C2200268"/>
    <s v="FRAIS/ELINOIL19"/>
    <m/>
    <n v="60.1"/>
    <n v="6434.8300000000036"/>
  </r>
  <r>
    <x v="249"/>
    <s v="MSC"/>
    <d v="2022-03-16T00:00:00"/>
    <n v="5622560105"/>
    <n v="7674"/>
    <n v="2000"/>
    <m/>
    <n v="8434.8300000000036"/>
  </r>
  <r>
    <x v="249"/>
    <s v="MSC"/>
    <d v="2022-03-29T00:00:00"/>
    <s v="C2200592"/>
    <s v="TRANSACT FOURNISSEUR"/>
    <m/>
    <n v="345.7"/>
    <n v="8089.1300000000037"/>
  </r>
  <r>
    <x v="249"/>
    <s v="MSC"/>
    <d v="2022-03-29T00:00:00"/>
    <s v="C2200610"/>
    <s v="TRANSACT FOURNISSEUR"/>
    <m/>
    <n v="202.9"/>
    <n v="7886.2300000000041"/>
  </r>
  <r>
    <x v="249"/>
    <s v="MSC"/>
    <d v="2022-03-29T00:00:00"/>
    <s v="C2200611"/>
    <s v="TRANSACT FOURNISSEUR"/>
    <m/>
    <n v="202.9"/>
    <n v="7683.3300000000045"/>
  </r>
  <r>
    <x v="249"/>
    <s v="MSC"/>
    <d v="2022-04-06T00:00:00"/>
    <n v="5622560126"/>
    <n v="7815"/>
    <n v="1725.52"/>
    <m/>
    <n v="9408.850000000004"/>
  </r>
  <r>
    <x v="249"/>
    <s v="MSC"/>
    <d v="2022-04-11T00:00:00"/>
    <n v="5622560147"/>
    <n v="7687"/>
    <n v="2000"/>
    <m/>
    <n v="11408.850000000004"/>
  </r>
  <r>
    <x v="249"/>
    <s v="MSC"/>
    <d v="2022-04-11T00:00:00"/>
    <n v="5622560148"/>
    <n v="7688"/>
    <n v="2000"/>
    <m/>
    <n v="13408.850000000004"/>
  </r>
  <r>
    <x v="249"/>
    <s v="MSC"/>
    <d v="2022-04-11T00:00:00"/>
    <n v="5622560149"/>
    <n v="7684"/>
    <n v="2000"/>
    <m/>
    <n v="15408.850000000004"/>
  </r>
  <r>
    <x v="249"/>
    <s v="MSC"/>
    <d v="2022-04-18T00:00:00"/>
    <n v="5622560153"/>
    <n v="7814"/>
    <n v="2000"/>
    <m/>
    <n v="17408.850000000006"/>
  </r>
  <r>
    <x v="249"/>
    <s v="MSC"/>
    <d v="2022-04-18T00:00:00"/>
    <n v="5622560154"/>
    <n v="7818"/>
    <n v="2000"/>
    <m/>
    <n v="19408.850000000006"/>
  </r>
  <r>
    <x v="249"/>
    <s v="MSC"/>
    <d v="2022-04-18T00:00:00"/>
    <n v="5622560155"/>
    <n v="7817"/>
    <n v="2000"/>
    <m/>
    <n v="21408.850000000006"/>
  </r>
  <r>
    <x v="249"/>
    <s v="MSC"/>
    <d v="2022-04-18T00:00:00"/>
    <n v="5622560156"/>
    <n v="7816"/>
    <n v="2000"/>
    <m/>
    <n v="23408.850000000006"/>
  </r>
  <r>
    <x v="249"/>
    <s v="MSC"/>
    <d v="2022-04-25T00:00:00"/>
    <n v="5622560163"/>
    <n v="7706"/>
    <n v="2000"/>
    <m/>
    <n v="25408.850000000006"/>
  </r>
  <r>
    <x v="249"/>
    <s v="MSC"/>
    <d v="2022-04-25T00:00:00"/>
    <n v="5622560164"/>
    <n v="7708"/>
    <n v="2000"/>
    <m/>
    <n v="27408.850000000006"/>
  </r>
  <r>
    <x v="249"/>
    <s v="MSC"/>
    <d v="2022-04-25T00:00:00"/>
    <n v="5622560165"/>
    <n v="7703"/>
    <n v="2000"/>
    <m/>
    <n v="29408.850000000006"/>
  </r>
  <r>
    <x v="249"/>
    <s v="MSC"/>
    <d v="2022-07-29T00:00:00"/>
    <s v="C2201651"/>
    <s v="TRANSACT FOURNISSEUR"/>
    <m/>
    <n v="131.5"/>
    <n v="29277.350000000006"/>
  </r>
  <r>
    <x v="249"/>
    <s v="MSC"/>
    <d v="2022-07-29T00:00:00"/>
    <s v="C2201652"/>
    <s v="TRANSACT FOURNISSEUR"/>
    <m/>
    <n v="60.1"/>
    <n v="29217.250000000007"/>
  </r>
  <r>
    <x v="249"/>
    <s v="MSC"/>
    <d v="2022-08-31T00:00:00"/>
    <s v="C2202061"/>
    <s v="TRANSACT FOURNISSEUR"/>
    <m/>
    <n v="202.9"/>
    <n v="29014.350000000006"/>
  </r>
  <r>
    <x v="249"/>
    <s v="MSC"/>
    <d v="2022-08-31T00:00:00"/>
    <s v="C2202062"/>
    <s v="TRANSACT FOURNISSEUR"/>
    <m/>
    <n v="202.9"/>
    <n v="28811.450000000004"/>
  </r>
  <r>
    <x v="249"/>
    <s v="MSC"/>
    <d v="2022-09-28T00:00:00"/>
    <s v="C2202299"/>
    <s v="TRANSACT FOURNISSEUR"/>
    <m/>
    <n v="345.7"/>
    <n v="28465.750000000004"/>
  </r>
  <r>
    <x v="249"/>
    <s v="MSC"/>
    <d v="2022-09-28T00:00:00"/>
    <s v="C2202300"/>
    <s v="TRANSACT FOURNISSEUR"/>
    <m/>
    <n v="874.06"/>
    <n v="27591.690000000002"/>
  </r>
  <r>
    <x v="249"/>
    <s v="MSC"/>
    <d v="2022-10-13T00:00:00"/>
    <n v="5622560880"/>
    <n v="8124"/>
    <n v="2000"/>
    <m/>
    <n v="29591.690000000002"/>
  </r>
  <r>
    <x v="249"/>
    <s v="MSC"/>
    <d v="2022-10-13T00:00:00"/>
    <n v="5622560881"/>
    <n v="8258"/>
    <n v="2000"/>
    <m/>
    <n v="31591.690000000002"/>
  </r>
  <r>
    <x v="249"/>
    <s v="MSC"/>
    <d v="2022-10-13T00:00:00"/>
    <n v="5622560882"/>
    <n v="8475"/>
    <n v="2000"/>
    <m/>
    <n v="33591.69"/>
  </r>
  <r>
    <x v="249"/>
    <s v="MSC"/>
    <d v="2022-10-13T00:00:00"/>
    <n v="5622560883"/>
    <n v="8255"/>
    <n v="2000"/>
    <m/>
    <n v="35591.69"/>
  </r>
  <r>
    <x v="249"/>
    <s v="MSC"/>
    <d v="2022-10-13T00:00:00"/>
    <n v="5622560884"/>
    <n v="8477"/>
    <n v="2000"/>
    <m/>
    <n v="37591.69"/>
  </r>
  <r>
    <x v="249"/>
    <s v="MSC"/>
    <d v="2022-10-13T00:00:00"/>
    <n v="5622560885"/>
    <n v="8136"/>
    <n v="2000"/>
    <m/>
    <n v="39591.69"/>
  </r>
  <r>
    <x v="249"/>
    <s v="MSC"/>
    <d v="2022-10-31T00:00:00"/>
    <n v="5622561033"/>
    <n v="8137"/>
    <n v="2000"/>
    <m/>
    <n v="41591.69"/>
  </r>
  <r>
    <x v="249"/>
    <s v="MSC"/>
    <d v="2022-10-31T00:00:00"/>
    <n v="5622561034"/>
    <n v="8476"/>
    <n v="2000"/>
    <m/>
    <n v="43591.69"/>
  </r>
  <r>
    <x v="249"/>
    <s v="MSC"/>
    <d v="2022-11-30T00:00:00"/>
    <s v="C2203033"/>
    <s v="TRANSACT FOURNISSEUR"/>
    <m/>
    <n v="60.1"/>
    <n v="43531.590000000004"/>
  </r>
  <r>
    <x v="249"/>
    <s v="MSC"/>
    <d v="2022-11-30T00:00:00"/>
    <s v="C2203034"/>
    <s v="TRANSACT FOURNISSEUR"/>
    <m/>
    <n v="60.1"/>
    <n v="43471.490000000005"/>
  </r>
  <r>
    <x v="249"/>
    <s v="MSC"/>
    <d v="2022-12-22T00:00:00"/>
    <n v="5622561320"/>
    <n v="8743"/>
    <n v="2000"/>
    <m/>
    <n v="45471.490000000005"/>
  </r>
  <r>
    <x v="249"/>
    <s v="MSC"/>
    <d v="2022-12-22T00:00:00"/>
    <n v="5622561321"/>
    <n v="8744"/>
    <n v="2000"/>
    <m/>
    <n v="47471.490000000005"/>
  </r>
  <r>
    <x v="249"/>
    <s v="MSC"/>
    <d v="2022-12-22T00:00:00"/>
    <n v="5622561322"/>
    <n v="8954"/>
    <n v="2000"/>
    <m/>
    <n v="49471.490000000005"/>
  </r>
  <r>
    <x v="249"/>
    <s v="MSC"/>
    <d v="2022-12-22T00:00:00"/>
    <n v="5622561323"/>
    <n v="8953"/>
    <n v="2000"/>
    <m/>
    <n v="51471.490000000005"/>
  </r>
  <r>
    <x v="249"/>
    <s v="MSC"/>
    <d v="2022-12-31T00:00:00"/>
    <s v="C2203523"/>
    <s v="VPO SURESTARIES"/>
    <n v="4935.58"/>
    <m/>
    <n v="56407.070000000007"/>
  </r>
  <r>
    <x v="249"/>
    <s v="MSC"/>
    <d v="2022-12-31T00:00:00"/>
    <s v="C2203524"/>
    <s v="VPO SURES.21"/>
    <n v="1131.72"/>
    <m/>
    <n v="57538.790000000008"/>
  </r>
  <r>
    <x v="249"/>
    <s v="MSC"/>
    <d v="2023-01-31T00:00:00"/>
    <s v="D2300173"/>
    <s v="AP230131000839"/>
    <m/>
    <n v="60.5"/>
    <n v="57478.290000000008"/>
  </r>
  <r>
    <x v="249"/>
    <s v="MSC"/>
    <d v="2023-01-31T00:00:00"/>
    <s v="D2300174"/>
    <s v="AP230131000840"/>
    <m/>
    <n v="60.5"/>
    <n v="57417.790000000008"/>
  </r>
  <r>
    <x v="249"/>
    <s v="MSC"/>
    <d v="2023-01-31T00:00:00"/>
    <s v="D2300175"/>
    <s v="AP230131000841"/>
    <m/>
    <n v="60.5"/>
    <n v="57357.290000000008"/>
  </r>
  <r>
    <x v="249"/>
    <s v="MSC"/>
    <d v="2023-02-28T00:00:00"/>
    <s v="D2300485"/>
    <s v="AP230228001597"/>
    <m/>
    <n v="60.5"/>
    <n v="57296.790000000008"/>
  </r>
  <r>
    <x v="249"/>
    <s v="MSC"/>
    <d v="2023-02-28T00:00:00"/>
    <s v="D2300486"/>
    <s v="AP230228001598"/>
    <m/>
    <n v="60.5"/>
    <n v="57236.290000000008"/>
  </r>
  <r>
    <x v="249"/>
    <s v="MSC"/>
    <d v="2023-02-28T00:00:00"/>
    <s v="D2300487"/>
    <s v="AP230228001599"/>
    <m/>
    <n v="60.5"/>
    <n v="57175.790000000008"/>
  </r>
  <r>
    <x v="249"/>
    <s v="MSC"/>
    <d v="2023-03-14T00:00:00"/>
    <n v="5623560359"/>
    <s v="AP230314001922"/>
    <n v="2000"/>
    <m/>
    <n v="59175.790000000008"/>
  </r>
  <r>
    <x v="249"/>
    <s v="MSC"/>
    <d v="2023-03-14T00:00:00"/>
    <n v="5623560360"/>
    <s v="AP230314001924"/>
    <n v="2000"/>
    <m/>
    <n v="61175.790000000008"/>
  </r>
  <r>
    <x v="249"/>
    <s v="MSC"/>
    <d v="2023-03-14T00:00:00"/>
    <n v="5623560361"/>
    <s v="AP230314001926"/>
    <n v="2000"/>
    <m/>
    <n v="63175.790000000008"/>
  </r>
  <r>
    <x v="249"/>
    <s v="MSC"/>
    <d v="2023-03-14T00:00:00"/>
    <n v="5623560362"/>
    <s v="AP230314001928"/>
    <n v="2000"/>
    <m/>
    <n v="65175.790000000008"/>
  </r>
  <r>
    <x v="249"/>
    <s v="MSC"/>
    <d v="2023-03-14T00:00:00"/>
    <n v="5623560363"/>
    <s v="AP230314001932"/>
    <n v="2000"/>
    <m/>
    <n v="67175.790000000008"/>
  </r>
  <r>
    <x v="249"/>
    <s v="MSC"/>
    <d v="2023-03-29T00:00:00"/>
    <s v="D2300763"/>
    <s v="AP230329002312"/>
    <m/>
    <n v="477"/>
    <n v="66698.790000000008"/>
  </r>
  <r>
    <x v="249"/>
    <s v="MSC"/>
    <d v="2023-04-30T00:00:00"/>
    <s v="D2300998"/>
    <s v="AP230430003168"/>
    <m/>
    <n v="120"/>
    <n v="66578.790000000008"/>
  </r>
  <r>
    <x v="249"/>
    <s v="MSC"/>
    <d v="2023-04-30T00:00:00"/>
    <s v="D2301187"/>
    <s v="AP230430003488"/>
    <m/>
    <n v="131.9"/>
    <n v="66446.890000000014"/>
  </r>
  <r>
    <x v="249"/>
    <s v="MSC"/>
    <d v="2023-04-30T00:00:00"/>
    <s v="D2301188"/>
    <s v="AP230430003491"/>
    <m/>
    <n v="131.9"/>
    <n v="66314.99000000002"/>
  </r>
  <r>
    <x v="249"/>
    <s v="MSC"/>
    <d v="2023-05-15T00:00:00"/>
    <n v="5623560670"/>
    <s v="AP230515003566"/>
    <n v="2000"/>
    <m/>
    <n v="68314.99000000002"/>
  </r>
  <r>
    <x v="249"/>
    <s v="MSC"/>
    <d v="2023-05-15T00:00:00"/>
    <n v="5623560671"/>
    <s v="AP230515003568"/>
    <n v="2000"/>
    <m/>
    <n v="70314.99000000002"/>
  </r>
  <r>
    <x v="249"/>
    <s v="MSC"/>
    <d v="2023-05-15T00:00:00"/>
    <n v="5623560672"/>
    <s v="AP230515003570"/>
    <n v="8000"/>
    <m/>
    <n v="78314.99000000002"/>
  </r>
  <r>
    <x v="249"/>
    <s v="MSC"/>
    <d v="2023-05-25T00:00:00"/>
    <s v="D2301290"/>
    <s v="AP230525004010"/>
    <m/>
    <n v="60.1"/>
    <n v="78254.890000000014"/>
  </r>
  <r>
    <x v="249"/>
    <s v="MSC"/>
    <d v="2023-05-25T00:00:00"/>
    <s v="D2301291"/>
    <s v="AP230525004011"/>
    <m/>
    <n v="60.1"/>
    <n v="78194.790000000008"/>
  </r>
  <r>
    <x v="249"/>
    <s v="MSC"/>
    <d v="2023-05-25T00:00:00"/>
    <s v="D2301315"/>
    <s v="AP230525004121"/>
    <m/>
    <n v="431.78"/>
    <n v="77763.010000000009"/>
  </r>
  <r>
    <x v="249"/>
    <s v="MSC"/>
    <d v="2023-05-25T00:00:00"/>
    <s v="D2301316"/>
    <s v="AP230525004123"/>
    <m/>
    <n v="431.78"/>
    <n v="77331.23000000001"/>
  </r>
  <r>
    <x v="249"/>
    <s v="MSC"/>
    <d v="2023-05-31T00:00:00"/>
    <n v="5623560917"/>
    <s v="AP230531004832"/>
    <n v="2000"/>
    <m/>
    <n v="79331.23000000001"/>
  </r>
  <r>
    <x v="249"/>
    <s v="MSC"/>
    <d v="2023-05-31T00:00:00"/>
    <n v="5623560918"/>
    <s v="AP230531004834"/>
    <n v="2000"/>
    <m/>
    <n v="81331.23000000001"/>
  </r>
  <r>
    <x v="249"/>
    <s v="MSC"/>
    <d v="2023-05-31T00:00:00"/>
    <n v="5623560919"/>
    <s v="AP230531004835"/>
    <n v="2000"/>
    <m/>
    <n v="83331.23000000001"/>
  </r>
  <r>
    <x v="249"/>
    <s v="MSC"/>
    <d v="2023-06-23T00:00:00"/>
    <s v="D2301788"/>
    <s v="AP230623005272"/>
    <m/>
    <n v="60.5"/>
    <n v="83270.73000000001"/>
  </r>
  <r>
    <x v="249"/>
    <s v="MSC"/>
    <d v="2023-06-23T00:00:00"/>
    <s v="D2301789"/>
    <s v="AP230623005273"/>
    <m/>
    <n v="60.5"/>
    <n v="83210.23000000001"/>
  </r>
  <r>
    <x v="249"/>
    <s v="MSC"/>
    <d v="2023-07-31T00:00:00"/>
    <n v="5623561050"/>
    <s v="AP230731005872"/>
    <n v="2000"/>
    <m/>
    <n v="85210.23000000001"/>
  </r>
  <r>
    <x v="249"/>
    <s v="MSC"/>
    <d v="2023-07-31T00:00:00"/>
    <n v="5623561061"/>
    <s v="AP230731005898"/>
    <n v="1727.12"/>
    <m/>
    <n v="86937.35"/>
  </r>
  <r>
    <x v="249"/>
    <s v="MSC"/>
    <d v="2023-07-31T00:00:00"/>
    <n v="5623561116"/>
    <s v="AP230731006206"/>
    <n v="5000"/>
    <m/>
    <n v="91937.35"/>
  </r>
  <r>
    <x v="249"/>
    <s v="MSC"/>
    <d v="2023-07-31T00:00:00"/>
    <s v="D2302243"/>
    <s v="AP230731006308"/>
    <m/>
    <n v="203.3"/>
    <n v="91734.05"/>
  </r>
  <r>
    <x v="249"/>
    <s v="MSC"/>
    <d v="2023-07-31T00:00:00"/>
    <s v="D2302244"/>
    <s v="AP230731006309"/>
    <m/>
    <n v="203.3"/>
    <n v="91530.75"/>
  </r>
  <r>
    <x v="249"/>
    <s v="MSC"/>
    <d v="2023-07-31T00:00:00"/>
    <s v="D2302245"/>
    <s v="AP230731006310"/>
    <m/>
    <n v="203.3"/>
    <n v="91327.45"/>
  </r>
  <r>
    <x v="249"/>
    <s v="MSC"/>
    <d v="2023-07-31T00:00:00"/>
    <s v="D2302246"/>
    <s v="AP230731006311"/>
    <m/>
    <n v="203.3"/>
    <n v="91124.15"/>
  </r>
  <r>
    <x v="249"/>
    <s v="MSC"/>
    <d v="2023-07-31T00:00:00"/>
    <s v="D2302254"/>
    <s v="AP230731006333"/>
    <m/>
    <n v="2885.56"/>
    <n v="88238.59"/>
  </r>
  <r>
    <x v="249"/>
    <s v="MSC"/>
    <d v="2023-08-30T00:00:00"/>
    <n v="5623561215"/>
    <s v="AP230830006658"/>
    <n v="6000"/>
    <m/>
    <n v="94238.59"/>
  </r>
  <r>
    <x v="249"/>
    <s v="MSC"/>
    <d v="2023-08-31T00:00:00"/>
    <s v="D2302467"/>
    <s v="AP230831006983"/>
    <m/>
    <n v="274.7"/>
    <n v="93963.89"/>
  </r>
  <r>
    <x v="249"/>
    <s v="MSC"/>
    <d v="2023-08-31T00:00:00"/>
    <s v="D2302468"/>
    <s v="AP230831006984"/>
    <m/>
    <n v="203.3"/>
    <n v="93760.59"/>
  </r>
  <r>
    <x v="249"/>
    <s v="MSC"/>
    <d v="2023-08-31T00:00:00"/>
    <s v="D2302469"/>
    <s v="AP230831006985"/>
    <m/>
    <n v="60.5"/>
    <n v="93700.09"/>
  </r>
  <r>
    <x v="249"/>
    <s v="MSC"/>
    <d v="2023-08-31T00:00:00"/>
    <s v="D2302470"/>
    <s v="AP230831006986"/>
    <m/>
    <n v="60.5"/>
    <n v="93639.59"/>
  </r>
  <r>
    <x v="249"/>
    <s v="MSC"/>
    <d v="2023-08-31T00:00:00"/>
    <n v="5623561284"/>
    <s v="AP230831007007"/>
    <n v="8000"/>
    <m/>
    <n v="101639.59"/>
  </r>
  <r>
    <x v="249"/>
    <s v="MSC"/>
    <d v="2023-08-31T00:00:00"/>
    <n v="5623561285"/>
    <s v="AP230831007008"/>
    <n v="8000"/>
    <m/>
    <n v="109639.59"/>
  </r>
  <r>
    <x v="249"/>
    <s v="MSC"/>
    <d v="2023-08-31T00:00:00"/>
    <s v="D2302523"/>
    <s v="AP230831007141"/>
    <m/>
    <n v="334.2"/>
    <n v="109305.39"/>
  </r>
  <r>
    <x v="249"/>
    <s v="MSC"/>
    <d v="2023-08-31T00:00:00"/>
    <s v="D2302530"/>
    <s v="AP230831007148"/>
    <m/>
    <n v="1524.2"/>
    <n v="107781.19"/>
  </r>
  <r>
    <x v="249"/>
    <s v="MSC"/>
    <d v="2023-09-30T00:00:00"/>
    <s v="D2302907"/>
    <s v="AP230930008009"/>
    <m/>
    <n v="431.78"/>
    <n v="107349.41"/>
  </r>
  <r>
    <x v="249"/>
    <s v="MSC"/>
    <d v="2023-09-30T00:00:00"/>
    <s v="D2302908"/>
    <s v="AP230930008010"/>
    <m/>
    <n v="431.78"/>
    <n v="106917.63"/>
  </r>
  <r>
    <x v="249"/>
    <s v="MSC"/>
    <d v="2023-09-30T00:00:00"/>
    <s v="D2302909"/>
    <s v="AP230930008011"/>
    <m/>
    <n v="431.78"/>
    <n v="106485.85"/>
  </r>
  <r>
    <x v="249"/>
    <s v="MSC"/>
    <d v="2023-09-30T00:00:00"/>
    <s v="D2302910"/>
    <s v="AP230930008012"/>
    <m/>
    <n v="431.78"/>
    <n v="106054.07"/>
  </r>
  <r>
    <x v="249"/>
    <s v="MSC"/>
    <d v="2023-09-30T00:00:00"/>
    <s v="D2302911"/>
    <s v="AP230930008013"/>
    <m/>
    <n v="60.5"/>
    <n v="105993.57"/>
  </r>
  <r>
    <x v="249"/>
    <s v="MSC"/>
    <d v="2023-09-30T00:00:00"/>
    <s v="D2302912"/>
    <s v="AP230930008014"/>
    <m/>
    <n v="203.3"/>
    <n v="105790.27"/>
  </r>
  <r>
    <x v="249"/>
    <s v="MSC"/>
    <d v="2023-09-30T00:00:00"/>
    <s v="D2302913"/>
    <s v="AP230930008015"/>
    <m/>
    <n v="203.3"/>
    <n v="105586.97"/>
  </r>
  <r>
    <x v="249"/>
    <s v="MSC"/>
    <d v="2023-09-30T00:00:00"/>
    <s v="D2302914"/>
    <s v="AP230930008016"/>
    <m/>
    <n v="203.3"/>
    <n v="105383.67"/>
  </r>
  <r>
    <x v="249"/>
    <s v="MSC"/>
    <d v="2023-09-30T00:00:00"/>
    <n v="5623561678"/>
    <s v="AP230930008891"/>
    <n v="2000"/>
    <m/>
    <n v="107383.67"/>
  </r>
  <r>
    <x v="249"/>
    <s v="MSC"/>
    <d v="2023-09-30T00:00:00"/>
    <n v="5623561679"/>
    <s v="AP230930008892"/>
    <n v="2000"/>
    <m/>
    <n v="109383.67"/>
  </r>
  <r>
    <x v="249"/>
    <s v="MSC"/>
    <d v="2023-11-30T00:00:00"/>
    <n v="56235619"/>
    <s v="AP231130010516"/>
    <n v="4000"/>
    <m/>
    <n v="113383.67"/>
  </r>
  <r>
    <x v="249"/>
    <s v="MSC"/>
    <d v="2023-12-28T00:00:00"/>
    <n v="56235646"/>
    <s v="AP231228011218"/>
    <n v="8000"/>
    <m/>
    <n v="121383.67"/>
  </r>
  <r>
    <x v="249"/>
    <s v="MSC"/>
    <d v="2023-12-28T00:00:00"/>
    <n v="56235646"/>
    <s v="AP231228011242"/>
    <n v="1000"/>
    <m/>
    <n v="122383.67"/>
  </r>
  <r>
    <x v="249"/>
    <s v="MSC"/>
    <d v="2023-12-31T00:00:00"/>
    <s v="D2304154"/>
    <s v="AP231231000194"/>
    <m/>
    <n v="120"/>
    <n v="122263.67"/>
  </r>
  <r>
    <x v="249"/>
    <s v="MSC"/>
    <d v="2024-01-22T00:00:00"/>
    <n v="5624561112"/>
    <s v="AP240122000607"/>
    <n v="2000"/>
    <m/>
    <n v="124263.67"/>
  </r>
  <r>
    <x v="249"/>
    <s v="MSC"/>
    <d v="2024-01-22T00:00:00"/>
    <n v="5624561113"/>
    <s v="AP240122000609"/>
    <n v="2000"/>
    <m/>
    <n v="126263.67"/>
  </r>
  <r>
    <x v="249"/>
    <s v="MSC"/>
    <d v="2024-01-22T00:00:00"/>
    <n v="5624561114"/>
    <s v="AP240122000611"/>
    <n v="1000"/>
    <m/>
    <n v="127263.67"/>
  </r>
  <r>
    <x v="249"/>
    <s v="MSC"/>
    <d v="2024-01-22T00:00:00"/>
    <n v="5624561115"/>
    <s v="AP240122000613"/>
    <n v="1300"/>
    <m/>
    <n v="128563.67"/>
  </r>
  <r>
    <x v="249"/>
    <s v="MSC"/>
    <d v="2024-01-31T00:00:00"/>
    <s v="A2400250"/>
    <s v="AP240131001192"/>
    <m/>
    <n v="179.5"/>
    <n v="128384.17"/>
  </r>
  <r>
    <x v="249"/>
    <s v="MSC"/>
    <d v="2024-02-27T00:00:00"/>
    <n v="5624561291"/>
    <s v="AP240227001657"/>
    <n v="2000"/>
    <m/>
    <n v="130384.17"/>
  </r>
  <r>
    <x v="249"/>
    <s v="MSC"/>
    <d v="2024-02-27T00:00:00"/>
    <n v="5624561292"/>
    <s v="AP240227001659"/>
    <n v="2000"/>
    <m/>
    <n v="132384.16999999998"/>
  </r>
  <r>
    <x v="249"/>
    <s v="MSC"/>
    <d v="2024-02-29T00:00:00"/>
    <s v="A2400718"/>
    <s v="AP240229002279"/>
    <m/>
    <n v="60.5"/>
    <n v="132323.66999999998"/>
  </r>
  <r>
    <x v="249"/>
    <s v="MSC"/>
    <d v="2024-02-29T00:00:00"/>
    <s v="A2400719"/>
    <s v="AP240229002280"/>
    <m/>
    <n v="60.5"/>
    <n v="132263.16999999998"/>
  </r>
  <r>
    <x v="249"/>
    <s v="MSC"/>
    <d v="2024-03-18T00:00:00"/>
    <n v="5624561403"/>
    <s v="AP240318002354"/>
    <n v="3000"/>
    <m/>
    <n v="135263.16999999998"/>
  </r>
  <r>
    <x v="249"/>
    <s v="MSC"/>
    <d v="2024-03-31T00:00:00"/>
    <s v="A2400956"/>
    <s v="AP240331002921"/>
    <m/>
    <n v="631.70000000000005"/>
    <n v="134631.46999999997"/>
  </r>
  <r>
    <x v="249"/>
    <s v="MSC"/>
    <d v="2024-03-31T00:00:00"/>
    <s v="A2400957"/>
    <s v="AP240331002922"/>
    <m/>
    <n v="703.1"/>
    <n v="133928.36999999997"/>
  </r>
  <r>
    <x v="249"/>
    <s v="MSC"/>
    <d v="2024-04-15T00:00:00"/>
    <n v="5624561549"/>
    <s v="AP240415003186"/>
    <n v="3000"/>
    <m/>
    <n v="136928.36999999997"/>
  </r>
  <r>
    <x v="249"/>
    <s v="MSC"/>
    <d v="2024-04-18T00:00:00"/>
    <n v="5624561578"/>
    <s v="AP240418003272"/>
    <n v="5200"/>
    <m/>
    <n v="142128.36999999997"/>
  </r>
  <r>
    <x v="249"/>
    <s v="MSC"/>
    <d v="2024-04-18T00:00:00"/>
    <n v="5624561595"/>
    <s v="AP240418003308"/>
    <n v="2000"/>
    <m/>
    <n v="144128.36999999997"/>
  </r>
  <r>
    <x v="249"/>
    <s v="MSC"/>
    <d v="2024-04-18T00:00:00"/>
    <n v="5624561596"/>
    <s v="AP240418003310"/>
    <n v="2000"/>
    <m/>
    <n v="146128.36999999997"/>
  </r>
  <r>
    <x v="249"/>
    <s v="MSC"/>
    <d v="2024-04-23T00:00:00"/>
    <n v="5624561616"/>
    <s v="AP240423003416"/>
    <n v="4000"/>
    <m/>
    <n v="150128.36999999997"/>
  </r>
  <r>
    <x v="249"/>
    <s v="MSC"/>
    <d v="2024-04-24T00:00:00"/>
    <n v="5624561639"/>
    <s v="AP240424003487"/>
    <n v="4000"/>
    <m/>
    <n v="154128.36999999997"/>
  </r>
  <r>
    <x v="249"/>
    <s v="MSC"/>
    <d v="2024-04-25T00:00:00"/>
    <n v="5624561642"/>
    <s v="AP240425003529"/>
    <n v="2000"/>
    <m/>
    <n v="156128.36999999997"/>
  </r>
  <r>
    <x v="249"/>
    <s v="MSC"/>
    <d v="2024-04-25T00:00:00"/>
    <n v="5624561643"/>
    <s v="AP240425003531"/>
    <n v="2000"/>
    <m/>
    <n v="158128.36999999997"/>
  </r>
  <r>
    <x v="249"/>
    <s v="MSC"/>
    <d v="2024-04-29T00:00:00"/>
    <s v="A2401221"/>
    <s v="AP240429003654"/>
    <m/>
    <n v="488.9"/>
    <n v="157639.46999999997"/>
  </r>
  <r>
    <x v="249"/>
    <s v="MSC"/>
    <d v="2024-04-29T00:00:00"/>
    <s v="A2401223"/>
    <s v="AP240429003655"/>
    <m/>
    <n v="488.9"/>
    <n v="157150.56999999998"/>
  </r>
  <r>
    <x v="249"/>
    <s v="MSC"/>
    <d v="2024-04-30T00:00:00"/>
    <n v="5624561667"/>
    <s v="AP240430003700"/>
    <n v="3000"/>
    <m/>
    <n v="160150.56999999998"/>
  </r>
  <r>
    <x v="249"/>
    <s v="MSC"/>
    <d v="2024-04-30T00:00:00"/>
    <n v="5624561668"/>
    <s v="AP240430003702"/>
    <n v="3000"/>
    <m/>
    <n v="163150.56999999998"/>
  </r>
  <r>
    <x v="249"/>
    <s v="MSC"/>
    <d v="2024-05-09T00:00:00"/>
    <n v="5624561702"/>
    <s v="AP240509004060"/>
    <n v="4000"/>
    <m/>
    <n v="167150.56999999998"/>
  </r>
  <r>
    <x v="249"/>
    <s v="MSC"/>
    <d v="2024-05-14T00:00:00"/>
    <n v="5624561762"/>
    <s v="AP240514004252"/>
    <n v="2000"/>
    <m/>
    <n v="169150.56999999998"/>
  </r>
  <r>
    <x v="249"/>
    <s v="MSC"/>
    <d v="2024-05-14T00:00:00"/>
    <n v="5624561763"/>
    <s v="AP240514004254"/>
    <n v="2000"/>
    <m/>
    <n v="171150.56999999998"/>
  </r>
  <r>
    <x v="249"/>
    <s v="MSC"/>
    <d v="2024-05-14T00:00:00"/>
    <n v="5624561767"/>
    <s v="AP240514004262"/>
    <n v="2000"/>
    <m/>
    <n v="173150.56999999998"/>
  </r>
  <r>
    <x v="249"/>
    <s v="MSC"/>
    <d v="2024-05-14T00:00:00"/>
    <n v="5624561768"/>
    <s v="AP240514004264"/>
    <n v="2000"/>
    <m/>
    <n v="175150.56999999998"/>
  </r>
  <r>
    <x v="249"/>
    <s v="MSC"/>
    <d v="2024-05-27T00:00:00"/>
    <s v="A2401622"/>
    <s v="AP240527004617"/>
    <m/>
    <n v="203.3"/>
    <n v="174947.27"/>
  </r>
  <r>
    <x v="249"/>
    <s v="MSC"/>
    <d v="2024-05-27T00:00:00"/>
    <s v="A2401623"/>
    <s v="AP240527004618"/>
    <m/>
    <n v="131.9"/>
    <n v="174815.37"/>
  </r>
  <r>
    <x v="249"/>
    <s v="MSC"/>
    <d v="2024-05-27T00:00:00"/>
    <s v="A2401637"/>
    <s v="AP240527004632"/>
    <m/>
    <n v="131.9"/>
    <n v="174683.47"/>
  </r>
  <r>
    <x v="249"/>
    <s v="MSC"/>
    <d v="2024-05-27T00:00:00"/>
    <s v="A2401638"/>
    <s v="AP240527004633"/>
    <m/>
    <n v="131.9"/>
    <n v="174551.57"/>
  </r>
  <r>
    <x v="249"/>
    <s v="MSC"/>
    <d v="2024-05-27T00:00:00"/>
    <s v="A2401641"/>
    <s v="AP240527004636"/>
    <m/>
    <n v="120"/>
    <n v="174431.57"/>
  </r>
  <r>
    <x v="249"/>
    <s v="MSC"/>
    <d v="2024-05-27T00:00:00"/>
    <s v="A2401656"/>
    <s v="AP240527004651"/>
    <m/>
    <n v="239"/>
    <n v="174192.57"/>
  </r>
  <r>
    <x v="249"/>
    <s v="MSC"/>
    <d v="2024-05-31T00:00:00"/>
    <n v="5624561888"/>
    <s v="AP240531005045"/>
    <n v="4000"/>
    <m/>
    <n v="178192.57"/>
  </r>
  <r>
    <x v="249"/>
    <s v="MSC"/>
    <d v="2024-05-31T00:00:00"/>
    <n v="5624561905"/>
    <s v="AP240531005096"/>
    <n v="2000"/>
    <m/>
    <n v="180192.57"/>
  </r>
  <r>
    <x v="249"/>
    <s v="MSC"/>
    <d v="2024-05-31T00:00:00"/>
    <n v="5624561911"/>
    <s v="AP240531005116"/>
    <n v="2000"/>
    <m/>
    <n v="182192.57"/>
  </r>
  <r>
    <x v="249"/>
    <s v="MSC"/>
    <d v="2024-05-31T00:00:00"/>
    <s v="A2401857"/>
    <s v="AP240531005230"/>
    <m/>
    <n v="60.5"/>
    <n v="182132.07"/>
  </r>
  <r>
    <x v="249"/>
    <s v="MSC"/>
    <d v="2024-05-31T00:00:00"/>
    <s v="A2401858"/>
    <s v="AP240531005231"/>
    <m/>
    <n v="131.9"/>
    <n v="182000.17"/>
  </r>
  <r>
    <x v="249"/>
    <s v="MSC"/>
    <d v="2024-05-31T00:00:00"/>
    <s v="A2401916"/>
    <s v="AP240531005344"/>
    <m/>
    <n v="239"/>
    <n v="181761.17"/>
  </r>
  <r>
    <x v="249"/>
    <s v="MSC"/>
    <d v="2024-06-10T00:00:00"/>
    <n v="5624561951"/>
    <s v="AP240610005399"/>
    <n v="4000"/>
    <m/>
    <n v="185761.17"/>
  </r>
  <r>
    <x v="249"/>
    <s v="MSC"/>
    <d v="2024-06-28T00:00:00"/>
    <s v="A2402194"/>
    <s v="AP240628005947"/>
    <m/>
    <n v="239"/>
    <n v="185522.17"/>
  </r>
  <r>
    <x v="249"/>
    <s v="MSC"/>
    <d v="2024-07-05T00:00:00"/>
    <n v="5624562122"/>
    <s v="AP240705006475"/>
    <n v="4000"/>
    <m/>
    <n v="189522.17"/>
  </r>
  <r>
    <x v="249"/>
    <s v="MSC"/>
    <d v="2024-07-24T00:00:00"/>
    <s v="A2402593"/>
    <s v="AP240724006998"/>
    <m/>
    <n v="1238.5999999999999"/>
    <n v="188283.57"/>
  </r>
  <r>
    <x v="249"/>
    <s v="MSC"/>
    <d v="2024-08-31T00:00:00"/>
    <n v="5624562430"/>
    <s v="AP240903008326"/>
    <n v="2000"/>
    <m/>
    <n v="190283.57"/>
  </r>
  <r>
    <x v="249"/>
    <s v="MSC"/>
    <d v="2024-09-06T00:00:00"/>
    <n v="5624562455"/>
    <s v="AP240906008514"/>
    <n v="4000"/>
    <m/>
    <n v="194283.57"/>
  </r>
  <r>
    <x v="249"/>
    <s v="MSC"/>
    <d v="2024-09-16T00:00:00"/>
    <s v="A2403297"/>
    <s v="AP240916008759"/>
    <m/>
    <n v="239"/>
    <n v="194044.57"/>
  </r>
  <r>
    <x v="249"/>
    <s v="MSC"/>
    <d v="2024-09-17T00:00:00"/>
    <s v="A2403312"/>
    <s v="AP240917008780"/>
    <m/>
    <n v="239"/>
    <n v="193805.57"/>
  </r>
  <r>
    <x v="249"/>
    <s v="MSC"/>
    <d v="2024-10-11T00:00:00"/>
    <n v="5624567165"/>
    <s v="AP241011009852"/>
    <n v="4000"/>
    <m/>
    <n v="197805.57"/>
  </r>
  <r>
    <x v="249"/>
    <s v="MSC"/>
    <d v="2024-10-17T00:00:00"/>
    <s v="A2403797"/>
    <s v="AP241017010029"/>
    <m/>
    <n v="239"/>
    <n v="197566.57"/>
  </r>
  <r>
    <x v="249"/>
    <s v="MSC"/>
    <d v="2024-10-22T00:00:00"/>
    <n v="5624567197"/>
    <s v="AP241022010179"/>
    <n v="4000"/>
    <m/>
    <n v="201566.57"/>
  </r>
  <r>
    <x v="249"/>
    <s v="MSC"/>
    <d v="2024-10-23T00:00:00"/>
    <n v="5624567232"/>
    <s v="AP241023010294"/>
    <n v="4000"/>
    <m/>
    <n v="205566.57"/>
  </r>
  <r>
    <x v="249"/>
    <s v="MSC"/>
    <d v="2024-10-30T00:00:00"/>
    <n v="5624567266"/>
    <s v="AP241030010567"/>
    <n v="4000"/>
    <m/>
    <n v="209566.57"/>
  </r>
  <r>
    <x v="249"/>
    <s v="MSC"/>
    <d v="2024-11-05T00:00:00"/>
    <n v="5624567293"/>
    <s v="AP241105010803"/>
    <n v="8000"/>
    <m/>
    <n v="217566.57"/>
  </r>
  <r>
    <x v="249"/>
    <s v="MSC"/>
    <d v="2024-11-14T00:00:00"/>
    <s v="A2404222"/>
    <s v="AP241114011132"/>
    <m/>
    <n v="239"/>
    <n v="217327.57"/>
  </r>
  <r>
    <x v="249"/>
    <s v="MSC"/>
    <d v="2024-11-14T00:00:00"/>
    <s v="A2404226"/>
    <s v="AP241114011143"/>
    <m/>
    <n v="239"/>
    <n v="217088.57"/>
  </r>
  <r>
    <x v="249"/>
    <s v="MSC"/>
    <d v="2024-11-20T00:00:00"/>
    <n v="5624567357"/>
    <s v="AP241120011275"/>
    <n v="4000"/>
    <m/>
    <n v="221088.57"/>
  </r>
  <r>
    <x v="249"/>
    <s v="MSC"/>
    <d v="2024-11-27T00:00:00"/>
    <s v="A2404360"/>
    <s v="AP241127011578"/>
    <m/>
    <n v="239"/>
    <n v="220849.57"/>
  </r>
  <r>
    <x v="249"/>
    <s v="MSC"/>
    <d v="2024-11-30T00:00:00"/>
    <s v="A2404463"/>
    <s v="AP241130011783"/>
    <m/>
    <n v="239"/>
    <n v="220610.57"/>
  </r>
  <r>
    <x v="249"/>
    <s v="MSC"/>
    <d v="2024-12-06T00:00:00"/>
    <n v="5624567461"/>
    <s v="AP241206011866"/>
    <n v="6000"/>
    <m/>
    <n v="226610.57"/>
  </r>
  <r>
    <x v="249"/>
    <s v="MSC"/>
    <d v="2024-12-06T00:00:00"/>
    <n v="5624567464"/>
    <s v="AP241206011872"/>
    <n v="6000"/>
    <m/>
    <n v="232610.57"/>
  </r>
  <r>
    <x v="249"/>
    <s v="MSC"/>
    <d v="2024-12-10T00:00:00"/>
    <n v="5624567477"/>
    <s v="AP241210011996"/>
    <n v="2000"/>
    <m/>
    <n v="234610.57"/>
  </r>
  <r>
    <x v="249"/>
    <s v="MSC"/>
    <d v="2024-12-19T00:00:00"/>
    <s v="A2404755"/>
    <s v="AP241219012355"/>
    <m/>
    <n v="262.8"/>
    <n v="234347.77000000002"/>
  </r>
  <r>
    <x v="249"/>
    <s v="MSC"/>
    <d v="2024-12-20T00:00:00"/>
    <s v="A2404769"/>
    <s v="AP241220012404"/>
    <m/>
    <n v="381.8"/>
    <n v="233965.97000000003"/>
  </r>
  <r>
    <x v="249"/>
    <s v="MSC"/>
    <d v="2024-12-20T00:00:00"/>
    <s v="A2404772"/>
    <s v="AP241220012423"/>
    <m/>
    <n v="120"/>
    <n v="233845.97000000003"/>
  </r>
  <r>
    <x v="249"/>
    <s v="MSC"/>
    <d v="2024-12-22T00:00:00"/>
    <n v="5624567548"/>
    <s v="AP241223012517"/>
    <n v="2000"/>
    <m/>
    <n v="235845.97000000003"/>
  </r>
  <r>
    <x v="249"/>
    <s v="MSC"/>
    <d v="2024-12-23T00:00:00"/>
    <n v="5624567565"/>
    <s v="AP241223012577"/>
    <n v="4000"/>
    <m/>
    <n v="239845.97000000003"/>
  </r>
  <r>
    <x v="249"/>
    <s v="MSC"/>
    <d v="2024-12-24T00:00:00"/>
    <n v="5624567581"/>
    <s v="AP241224012661"/>
    <n v="4000"/>
    <m/>
    <n v="243845.97000000003"/>
  </r>
  <r>
    <x v="249"/>
    <s v="MSC"/>
    <d v="2024-12-27T00:00:00"/>
    <n v="5624567616"/>
    <s v="AP241227012977"/>
    <n v="4000"/>
    <m/>
    <n v="247845.97000000003"/>
  </r>
  <r>
    <x v="249"/>
    <s v="MSC"/>
    <d v="2024-12-27T00:00:00"/>
    <n v="5624567627"/>
    <s v="AP241227013008"/>
    <n v="12000"/>
    <m/>
    <n v="259845.97000000003"/>
  </r>
  <r>
    <x v="249"/>
    <s v="MSC"/>
    <d v="2024-12-31T00:00:00"/>
    <s v="A2405078"/>
    <s v="AP241231013214"/>
    <m/>
    <n v="239"/>
    <n v="259606.97000000003"/>
  </r>
  <r>
    <x v="250"/>
    <m/>
    <m/>
    <m/>
    <m/>
    <n v="356030.27"/>
    <n v="96423.299999999988"/>
    <n v="259606.97000000003"/>
  </r>
  <r>
    <x v="251"/>
    <s v="COTECH"/>
    <d v="2017-06-20T00:00:00"/>
    <s v="CK 5617566089"/>
    <s v="TR01071"/>
    <n v="20000"/>
    <n v="0"/>
    <n v="20000"/>
  </r>
  <r>
    <x v="251"/>
    <s v="COTECH"/>
    <d v="2017-06-20T00:00:00"/>
    <s v="CK 5617566090"/>
    <s v="TR01069"/>
    <n v="20000"/>
    <n v="0"/>
    <n v="40000"/>
  </r>
  <r>
    <x v="251"/>
    <s v="COTECH"/>
    <d v="2017-06-20T00:00:00"/>
    <s v="CK 5617566091"/>
    <s v="TR01070"/>
    <n v="20000"/>
    <n v="0"/>
    <n v="60000"/>
  </r>
  <r>
    <x v="251"/>
    <s v="COTECH"/>
    <d v="2018-01-16T00:00:00"/>
    <n v="5618560042"/>
    <n v="1433"/>
    <n v="15000"/>
    <n v="0"/>
    <n v="75000"/>
  </r>
  <r>
    <x v="252"/>
    <m/>
    <m/>
    <m/>
    <m/>
    <n v="75000"/>
    <n v="0"/>
    <n v="75000"/>
  </r>
  <r>
    <x v="253"/>
    <s v="CMA CGM Tuni"/>
    <d v="2024-02-21T00:00:00"/>
    <n v="5624561246"/>
    <s v="AP240221001442"/>
    <n v="6500"/>
    <m/>
    <n v="6500"/>
  </r>
  <r>
    <x v="254"/>
    <m/>
    <m/>
    <m/>
    <m/>
    <n v="6500"/>
    <n v="0"/>
    <n v="6500"/>
  </r>
  <r>
    <x v="255"/>
    <s v="Maître  Nabi"/>
    <d v="2020-08-13T00:00:00"/>
    <s v="A0201328 "/>
    <s v="TRANSACT FOURNISSEUR"/>
    <n v="0"/>
    <n v="339"/>
    <n v="-339"/>
  </r>
  <r>
    <x v="256"/>
    <m/>
    <m/>
    <m/>
    <m/>
    <n v="0"/>
    <n v="339"/>
    <n v="-339"/>
  </r>
  <r>
    <x v="257"/>
    <s v="T.T.N"/>
    <d v="2021-04-30T00:00:00"/>
    <s v="P2101074"/>
    <s v="DECLAR°TTN"/>
    <m/>
    <n v="214.8"/>
    <n v="-214.8"/>
  </r>
  <r>
    <x v="258"/>
    <m/>
    <m/>
    <m/>
    <m/>
    <n v="0"/>
    <n v="214.8"/>
    <n v="-214.8"/>
  </r>
  <r>
    <x v="259"/>
    <s v="RFT"/>
    <d v="2024-11-30T00:00:00"/>
    <s v="A2404468"/>
    <s v="AP241130011788"/>
    <m/>
    <n v="822.1"/>
    <n v="-822.1"/>
  </r>
  <r>
    <x v="259"/>
    <s v="RFT"/>
    <d v="2024-11-30T00:00:00"/>
    <s v="A2404571"/>
    <s v="AP241130011968"/>
    <m/>
    <n v="441.3"/>
    <n v="-1263.4000000000001"/>
  </r>
  <r>
    <x v="260"/>
    <m/>
    <m/>
    <m/>
    <m/>
    <n v="0"/>
    <n v="1263.4000000000001"/>
    <n v="-1263.4000000000001"/>
  </r>
  <r>
    <x v="261"/>
    <s v="SINDBAD GROU"/>
    <d v="2024-07-31T00:00:00"/>
    <n v="5624562311"/>
    <s v="AP240815007560"/>
    <n v="3969.1970000000001"/>
    <m/>
    <n v="3969.1970000000001"/>
  </r>
  <r>
    <x v="261"/>
    <s v="SINDBAD GROU"/>
    <d v="2024-11-27T00:00:00"/>
    <n v="5624567410"/>
    <s v="AP241127011570"/>
    <n v="468.84"/>
    <m/>
    <n v="4438.0370000000003"/>
  </r>
  <r>
    <x v="261"/>
    <s v="SINDBAD GROU"/>
    <d v="2024-11-30T00:00:00"/>
    <n v="5624567451"/>
    <s v="AP241204011815"/>
    <n v="5683.5129999999999"/>
    <m/>
    <n v="10121.549999999999"/>
  </r>
  <r>
    <x v="262"/>
    <m/>
    <m/>
    <m/>
    <m/>
    <n v="10121.549999999999"/>
    <n v="0"/>
    <n v="10121.549999999999"/>
  </r>
  <r>
    <x v="263"/>
    <s v="KAMEL HADHLI"/>
    <d v="2024-08-09T00:00:00"/>
    <s v="A2402798"/>
    <s v="AP240731007470"/>
    <m/>
    <n v="0"/>
    <n v="0"/>
  </r>
  <r>
    <x v="264"/>
    <m/>
    <m/>
    <m/>
    <m/>
    <n v="0"/>
    <n v="0"/>
    <n v="0"/>
  </r>
  <r>
    <x v="265"/>
    <s v="R.FINANCE MEGRINE"/>
    <d v="2021-12-31T00:00:00"/>
    <s v="P2103204 "/>
    <s v="TCL 12/21  "/>
    <m/>
    <n v="117.252"/>
    <n v="-117.252"/>
  </r>
  <r>
    <x v="265"/>
    <s v="R.FINANCE MEGRINE"/>
    <d v="2022-04-14T00:00:00"/>
    <s v="C2200803"/>
    <s v="RECTIF TVA 12/21"/>
    <m/>
    <n v="10"/>
    <n v="-127.252"/>
  </r>
  <r>
    <x v="265"/>
    <s v="R.FINANCE MEGRINE"/>
    <d v="2022-06-16T00:00:00"/>
    <n v="5622560281"/>
    <n v="8013"/>
    <n v="85"/>
    <m/>
    <n v="-42.251999999999995"/>
  </r>
  <r>
    <x v="265"/>
    <s v="R.FINANCE MEGRINE"/>
    <d v="2022-08-18T00:00:00"/>
    <n v="5622560543"/>
    <n v="8261"/>
    <n v="400"/>
    <m/>
    <n v="357.74799999999999"/>
  </r>
  <r>
    <x v="265"/>
    <s v="R.FINANCE MEGRINE"/>
    <d v="2023-11-30T00:00:00"/>
    <n v="56235619"/>
    <s v="AP231130010543"/>
    <n v="990"/>
    <m/>
    <n v="1347.748"/>
  </r>
  <r>
    <x v="265"/>
    <s v="R.FINANCE MEGRINE"/>
    <d v="2024-02-13T00:00:00"/>
    <n v="5624561213"/>
    <s v="AP240213001125"/>
    <n v="3160"/>
    <m/>
    <n v="4507.7479999999996"/>
  </r>
  <r>
    <x v="265"/>
    <s v="R.FINANCE MEGRINE"/>
    <d v="2024-11-28T00:00:00"/>
    <s v="A2404373"/>
    <s v="AP241128011596"/>
    <m/>
    <n v="540"/>
    <n v="3967.7479999999996"/>
  </r>
  <r>
    <x v="265"/>
    <s v="R.FINANCE MEGRINE"/>
    <d v="2024-11-28T00:00:00"/>
    <s v="A2404374"/>
    <s v="AP241128011597"/>
    <m/>
    <n v="270"/>
    <n v="3697.7479999999996"/>
  </r>
  <r>
    <x v="265"/>
    <s v="R.FINANCE MEGRINE"/>
    <d v="2024-12-19T00:00:00"/>
    <s v="A2404765"/>
    <s v="AP241219012368"/>
    <m/>
    <n v="20"/>
    <n v="3677.7479999999996"/>
  </r>
  <r>
    <x v="265"/>
    <s v="R.FINANCE MEGRINE"/>
    <d v="2024-12-19T00:00:00"/>
    <s v="A2404766"/>
    <s v="AP241219012369"/>
    <m/>
    <n v="20"/>
    <n v="3657.7479999999996"/>
  </r>
  <r>
    <x v="265"/>
    <s v="R.FINANCE MEGRINE"/>
    <d v="2024-12-31T00:00:00"/>
    <s v="A2405098"/>
    <s v="AP241231013243"/>
    <m/>
    <n v="379166.51"/>
    <n v="-375508.76199999999"/>
  </r>
  <r>
    <x v="266"/>
    <m/>
    <m/>
    <m/>
    <m/>
    <n v="4635"/>
    <n v="380143.76199999999"/>
    <n v="-375508.76199999999"/>
  </r>
  <r>
    <x v="267"/>
    <s v="HOTEL RESIDENC"/>
    <d v="2024-10-31T00:00:00"/>
    <s v="A2404028"/>
    <s v="AP241031010673"/>
    <m/>
    <n v="0"/>
    <n v="0"/>
  </r>
  <r>
    <x v="268"/>
    <m/>
    <m/>
    <m/>
    <m/>
    <n v="0"/>
    <n v="0"/>
    <n v="0"/>
  </r>
  <r>
    <x v="269"/>
    <s v="Trans Glory Tunise"/>
    <d v="2020-12-31T00:00:00"/>
    <s v="A0202805 "/>
    <s v="TRANSACT FOURNISSEUR"/>
    <m/>
    <n v="128.64400000000001"/>
    <n v="-128.64400000000001"/>
  </r>
  <r>
    <x v="269"/>
    <s v="Trans Glory Tunise"/>
    <d v="2023-06-09T00:00:00"/>
    <n v="5623560931"/>
    <s v="AP230609004950"/>
    <n v="647.09500000000003"/>
    <m/>
    <n v="518.45100000000002"/>
  </r>
  <r>
    <x v="269"/>
    <s v="Trans Glory Tunise"/>
    <d v="2023-06-30T00:00:00"/>
    <s v="D2301988"/>
    <s v="AP230630005678"/>
    <m/>
    <n v="387.75"/>
    <n v="130.70100000000002"/>
  </r>
  <r>
    <x v="270"/>
    <m/>
    <m/>
    <m/>
    <m/>
    <n v="647.09500000000003"/>
    <n v="516.39400000000001"/>
    <n v="130.70100000000002"/>
  </r>
  <r>
    <x v="271"/>
    <s v="CNFCPP"/>
    <d v="2024-10-31T00:00:00"/>
    <s v="A2404170"/>
    <s v="AP241031011027"/>
    <m/>
    <n v="0"/>
    <n v="0"/>
  </r>
  <r>
    <x v="272"/>
    <m/>
    <m/>
    <m/>
    <m/>
    <n v="0"/>
    <n v="0"/>
    <n v="0"/>
  </r>
  <r>
    <x v="273"/>
    <s v="NAWFIL HAMZI"/>
    <d v="2020-04-07T00:00:00"/>
    <n v="5620560386"/>
    <n v="4958"/>
    <n v="2000"/>
    <m/>
    <n v="2000"/>
  </r>
  <r>
    <x v="273"/>
    <s v="NAWFIL HAMZI"/>
    <d v="2021-05-31T00:00:00"/>
    <s v="P2101167 "/>
    <s v="LOCAT°POUR TRSP MP"/>
    <m/>
    <n v="1605.6"/>
    <n v="394.40000000000009"/>
  </r>
  <r>
    <x v="273"/>
    <s v="NAWFIL HAMZI"/>
    <d v="2022-04-14T00:00:00"/>
    <n v="5322530352"/>
    <n v="1463"/>
    <n v="1070.5999999999999"/>
    <m/>
    <n v="1465"/>
  </r>
  <r>
    <x v="274"/>
    <m/>
    <m/>
    <m/>
    <m/>
    <n v="3070.6"/>
    <n v="1605.6"/>
    <n v="1465"/>
  </r>
  <r>
    <x v="275"/>
    <s v="CYM FACILITIES"/>
    <d v="2024-10-22T00:00:00"/>
    <n v="5624567196"/>
    <s v="AP241022010175"/>
    <n v="3856.6"/>
    <m/>
    <n v="3856.6"/>
  </r>
  <r>
    <x v="276"/>
    <m/>
    <m/>
    <m/>
    <m/>
    <n v="3856.6"/>
    <n v="0"/>
    <n v="3856.6"/>
  </r>
  <r>
    <x v="277"/>
    <s v="LABORATOIRE D'"/>
    <d v="2024-12-26T00:00:00"/>
    <s v="A2404942"/>
    <s v="AP241226012871"/>
    <m/>
    <n v="29200.764999999999"/>
    <n v="-29200.764999999999"/>
  </r>
  <r>
    <x v="278"/>
    <m/>
    <m/>
    <m/>
    <m/>
    <n v="0"/>
    <n v="29200.764999999999"/>
    <n v="-29200.764999999999"/>
  </r>
  <r>
    <x v="279"/>
    <s v="GLOBAL CONTAINER AGENCY TUNI"/>
    <d v="2012-06-16T00:00:00"/>
    <s v="5012500304"/>
    <s v="0002150"/>
    <n v="2177.4920000000002"/>
    <n v="0"/>
    <n v="2177.4920000000002"/>
  </r>
  <r>
    <x v="279"/>
    <s v="GLOBAL CONTAINER AGENCY TUNI"/>
    <d v="2012-06-28T00:00:00"/>
    <s v="5012500329"/>
    <s v="0002224"/>
    <n v="11674.96"/>
    <n v="0"/>
    <n v="13852.451999999999"/>
  </r>
  <r>
    <x v="279"/>
    <s v="GLOBAL CONTAINER AGENCY TUNI"/>
    <d v="2012-06-30T00:00:00"/>
    <s v="H0000534"/>
    <s v="TRANSACT FOURNISSEUR"/>
    <n v="0"/>
    <n v="3631.3780000000002"/>
    <n v="10221.073999999999"/>
  </r>
  <r>
    <x v="279"/>
    <s v="GLOBAL CONTAINER AGENCY TUNI"/>
    <d v="2012-06-30T00:00:00"/>
    <s v="H0000535"/>
    <s v="TRANSACT FOURNISSEUR"/>
    <n v="0"/>
    <n v="3631.3780000000002"/>
    <n v="6589.6959999999981"/>
  </r>
  <r>
    <x v="279"/>
    <s v="GLOBAL CONTAINER AGENCY TUNI"/>
    <d v="2012-06-30T00:00:00"/>
    <s v="H0000536"/>
    <s v="TRANSACT FOURNISSEUR"/>
    <n v="0"/>
    <n v="3631.3780000000002"/>
    <n v="2958.3179999999979"/>
  </r>
  <r>
    <x v="279"/>
    <s v="GLOBAL CONTAINER AGENCY TUNI"/>
    <d v="2012-06-30T00:00:00"/>
    <s v="H0000537"/>
    <s v="TRANSACT FOURNISSEUR"/>
    <n v="0"/>
    <n v="3631.3780000000002"/>
    <n v="-673.06000000000222"/>
  </r>
  <r>
    <x v="279"/>
    <s v="GLOBAL CONTAINER AGENCY TUNI"/>
    <d v="2012-06-30T00:00:00"/>
    <s v="H0000538"/>
    <s v="TRANSACT FOURNISSEUR"/>
    <n v="0"/>
    <n v="3631.3780000000002"/>
    <n v="-4304.4380000000019"/>
  </r>
  <r>
    <x v="279"/>
    <s v="GLOBAL CONTAINER AGENCY TUNI"/>
    <d v="2012-06-30T00:00:00"/>
    <s v="H0000539"/>
    <s v="TRANSACT FOURNISSEUR"/>
    <n v="0"/>
    <n v="3631.3780000000002"/>
    <n v="-7935.8160000000025"/>
  </r>
  <r>
    <x v="279"/>
    <s v="GLOBAL CONTAINER AGENCY TUNI"/>
    <d v="2012-09-30T00:00:00"/>
    <s v="5012500523"/>
    <s v="0002191"/>
    <n v="2267.9180000000001"/>
    <n v="0"/>
    <n v="-5667.8980000000029"/>
  </r>
  <r>
    <x v="279"/>
    <s v="GLOBAL CONTAINER AGENCY TUNI"/>
    <d v="2012-09-30T00:00:00"/>
    <s v="5012500545"/>
    <s v="0002375"/>
    <n v="12403.629000000001"/>
    <n v="0"/>
    <n v="6735.7309999999979"/>
  </r>
  <r>
    <x v="279"/>
    <s v="GLOBAL CONTAINER AGENCY TUNI"/>
    <d v="2012-12-06T00:00:00"/>
    <n v="5012500719"/>
    <s v="0002556"/>
    <n v="2620.944"/>
    <n v="0"/>
    <n v="9356.6749999999975"/>
  </r>
  <r>
    <x v="279"/>
    <s v="GLOBAL CONTAINER AGENCY TUNI"/>
    <d v="2012-12-06T00:00:00"/>
    <n v="5012500720"/>
    <s v="0002552"/>
    <n v="2791.3359999999998"/>
    <n v="0"/>
    <n v="12148.010999999997"/>
  </r>
  <r>
    <x v="279"/>
    <s v="GLOBAL CONTAINER AGENCY TUNI"/>
    <d v="2012-12-06T00:00:00"/>
    <n v="5012500722"/>
    <s v="0002466"/>
    <n v="710.452"/>
    <n v="0"/>
    <n v="12858.462999999996"/>
  </r>
  <r>
    <x v="279"/>
    <s v="GLOBAL CONTAINER AGENCY TUNI"/>
    <d v="2012-12-14T00:00:00"/>
    <n v="5012500759"/>
    <s v="0002530"/>
    <n v="1985.337"/>
    <n v="0"/>
    <n v="14843.799999999996"/>
  </r>
  <r>
    <x v="279"/>
    <s v="GLOBAL CONTAINER AGENCY TUNI"/>
    <d v="2012-12-18T00:00:00"/>
    <s v="5012500781"/>
    <s v="0002864"/>
    <n v="24"/>
    <n v="0"/>
    <n v="14867.799999999996"/>
  </r>
  <r>
    <x v="279"/>
    <s v="GLOBAL CONTAINER AGENCY TUNI"/>
    <d v="2013-09-19T00:00:00"/>
    <s v="5013500717"/>
    <s v="0003557"/>
    <n v="609.85"/>
    <n v="0"/>
    <n v="15477.649999999996"/>
  </r>
  <r>
    <x v="279"/>
    <s v="GLOBAL CONTAINER AGENCY TUNI"/>
    <d v="2013-11-08T00:00:00"/>
    <s v="5013500813"/>
    <s v="0003619"/>
    <n v="96"/>
    <n v="0"/>
    <n v="15573.649999999996"/>
  </r>
  <r>
    <x v="279"/>
    <s v="GLOBAL CONTAINER AGENCY TUNI"/>
    <d v="2013-11-08T00:00:00"/>
    <s v="5013500814"/>
    <s v="0003623"/>
    <n v="461.97800000000001"/>
    <n v="0"/>
    <n v="16035.627999999995"/>
  </r>
  <r>
    <x v="279"/>
    <s v="GLOBAL CONTAINER AGENCY TUNI"/>
    <d v="2014-07-19T00:00:00"/>
    <s v="5014500646"/>
    <s v="0004561"/>
    <n v="2368.1439999999998"/>
    <n v="0"/>
    <n v="18403.771999999994"/>
  </r>
  <r>
    <x v="279"/>
    <s v="GLOBAL CONTAINER AGENCY TUNI"/>
    <d v="2014-10-08T00:00:00"/>
    <s v="5014500883"/>
    <s v="0004778"/>
    <n v="1054.1400000000001"/>
    <n v="0"/>
    <n v="19457.911999999993"/>
  </r>
  <r>
    <x v="279"/>
    <s v="GLOBAL CONTAINER AGENCY TUNI"/>
    <d v="2014-12-30T00:00:00"/>
    <s v="5014501123"/>
    <s v="0004869"/>
    <n v="38483.813999999998"/>
    <n v="0"/>
    <n v="57941.725999999995"/>
  </r>
  <r>
    <x v="280"/>
    <m/>
    <m/>
    <m/>
    <m/>
    <n v="79729.994000000006"/>
    <n v="21788.268"/>
    <n v="57941.72600000001"/>
  </r>
  <r>
    <x v="281"/>
    <s v="GROUPMENT MEDECIN DE TRAVAIL"/>
    <d v="2010-05-05T00:00:00"/>
    <s v="5010500274"/>
    <s v="0000830"/>
    <n v="300"/>
    <n v="0"/>
    <n v="300"/>
  </r>
  <r>
    <x v="281"/>
    <s v="GROUPMENT MEDECIN DE TRAVAIL"/>
    <d v="2010-05-05T00:00:00"/>
    <s v="5010500275"/>
    <s v="0000831"/>
    <n v="100"/>
    <n v="0"/>
    <n v="400"/>
  </r>
  <r>
    <x v="281"/>
    <s v="GROUPMENT MEDECIN DE TRAVAIL"/>
    <d v="2013-08-31T00:00:00"/>
    <s v="L0000947"/>
    <s v="Pièce CF"/>
    <n v="0"/>
    <n v="1575"/>
    <n v="-1175"/>
  </r>
  <r>
    <x v="281"/>
    <s v="GROUPMENT MEDECIN DE TRAVAIL"/>
    <d v="2014-11-30T00:00:00"/>
    <s v="E0001825"/>
    <s v="CONTISATION"/>
    <n v="0"/>
    <n v="556.5"/>
    <n v="-1731.5"/>
  </r>
  <r>
    <x v="281"/>
    <s v="GROUPMENT MEDECIN DE TRAVAIL"/>
    <d v="2014-11-30T00:00:00"/>
    <s v="E0001826"/>
    <s v="COTISATION 3TR"/>
    <n v="0"/>
    <n v="1669.5"/>
    <n v="-3401"/>
  </r>
  <r>
    <x v="281"/>
    <s v="GROUPMENT MEDECIN DE TRAVAIL"/>
    <d v="2015-05-30T00:00:00"/>
    <s v="B0000961"/>
    <s v="HONORAIRE"/>
    <n v="0"/>
    <n v="95.4"/>
    <n v="-3496.4"/>
  </r>
  <r>
    <x v="281"/>
    <s v="GROUPMENT MEDECIN DE TRAVAIL"/>
    <d v="2015-05-30T00:00:00"/>
    <s v="B0000962"/>
    <s v="COTISATION"/>
    <n v="0"/>
    <n v="583"/>
    <n v="-4079.4"/>
  </r>
  <r>
    <x v="281"/>
    <s v="GROUPMENT MEDECIN DE TRAVAIL"/>
    <d v="2015-10-31T00:00:00"/>
    <s v="B0002039"/>
    <s v="COTIS/TRIMESTRIELL"/>
    <n v="0"/>
    <n v="583"/>
    <n v="-4662.3999999999996"/>
  </r>
  <r>
    <x v="281"/>
    <s v="GROUPMENT MEDECIN DE TRAVAIL"/>
    <d v="2015-12-31T00:00:00"/>
    <s v="B0002683"/>
    <s v="ANN"/>
    <n v="2100"/>
    <n v="0"/>
    <n v="-2562.3999999999996"/>
  </r>
  <r>
    <x v="281"/>
    <s v="GROUPMENT MEDECIN DE TRAVAIL"/>
    <d v="2015-12-31T00:00:00"/>
    <s v="B0002770"/>
    <s v="COTISATION"/>
    <n v="0"/>
    <n v="583"/>
    <n v="-3145.3999999999996"/>
  </r>
  <r>
    <x v="281"/>
    <s v="GROUPMENT MEDECIN DE TRAVAIL"/>
    <d v="2018-12-31T00:00:00"/>
    <s v="F1802372"/>
    <s v="TRANSACT FOURNISSEUR"/>
    <n v="0"/>
    <n v="2025.04"/>
    <n v="-5170.4399999999996"/>
  </r>
  <r>
    <x v="281"/>
    <s v="GROUPMENT MEDECIN DE TRAVAIL"/>
    <d v="2024-12-31T00:00:00"/>
    <s v="A2404997"/>
    <s v="AP241231013094"/>
    <n v="0"/>
    <n v="8415.48"/>
    <n v="-13585.919999999998"/>
  </r>
  <r>
    <x v="282"/>
    <m/>
    <m/>
    <m/>
    <m/>
    <n v="2500"/>
    <n v="16085.919999999998"/>
    <n v="-13585.919999999998"/>
  </r>
  <r>
    <x v="283"/>
    <s v="ATELIER EL AMA"/>
    <d v="2024-12-31T00:00:00"/>
    <s v="A2405085"/>
    <s v="AP241231013228"/>
    <m/>
    <n v="3127.0050000000001"/>
    <n v="-3127.0050000000001"/>
  </r>
  <r>
    <x v="284"/>
    <m/>
    <m/>
    <m/>
    <m/>
    <n v="0"/>
    <n v="3127.0050000000001"/>
    <n v="-3127.0050000000001"/>
  </r>
  <r>
    <x v="285"/>
    <s v="SOCIETE BEN ALIA FRERES"/>
    <d v="2011-08-31T00:00:00"/>
    <s v="G0001044"/>
    <s v="TRANSACT FOURNISSEUR"/>
    <n v="0"/>
    <n v="1120.3"/>
    <n v="-1120.3"/>
  </r>
  <r>
    <x v="285"/>
    <s v="SOCIETE BEN ALIA FRERES"/>
    <d v="2011-09-16T00:00:00"/>
    <s v="G0001072"/>
    <s v="TRANSACT FOURNISSEUR"/>
    <n v="0"/>
    <n v="1120.3"/>
    <n v="-2240.6"/>
  </r>
  <r>
    <x v="285"/>
    <s v="SOCIETE BEN ALIA FRERES"/>
    <d v="2015-05-30T00:00:00"/>
    <s v="B0000876"/>
    <s v="TRANSACT FOURNISSEUR"/>
    <n v="0"/>
    <n v="12"/>
    <n v="-2252.6"/>
  </r>
  <r>
    <x v="285"/>
    <s v="SOCIETE BEN ALIA FRERES"/>
    <d v="2015-08-31T00:00:00"/>
    <s v="B0001443"/>
    <s v="TRANSACT FOURNISSEUR"/>
    <n v="0"/>
    <n v="4"/>
    <n v="-2256.6"/>
  </r>
  <r>
    <x v="285"/>
    <s v="SOCIETE BEN ALIA FRERES"/>
    <d v="2016-03-31T00:00:00"/>
    <s v="F0000473"/>
    <s v="TRANSACT FOURNISSEUR"/>
    <n v="0"/>
    <n v="3248.5"/>
    <n v="-5505.1"/>
  </r>
  <r>
    <x v="286"/>
    <m/>
    <m/>
    <m/>
    <m/>
    <n v="0"/>
    <n v="5505.1"/>
    <n v="-5505.1"/>
  </r>
  <r>
    <x v="287"/>
    <s v="SEATRANS"/>
    <d v="2024-03-31T00:00:00"/>
    <s v="A2401035"/>
    <s v="AP240331002999"/>
    <m/>
    <n v="589.58399999999995"/>
    <n v="-589.58399999999995"/>
  </r>
  <r>
    <x v="287"/>
    <s v="SEATRANS"/>
    <d v="2024-03-31T00:00:00"/>
    <s v="A2401036"/>
    <s v="AP240331003000"/>
    <m/>
    <n v="120"/>
    <n v="-709.58399999999995"/>
  </r>
  <r>
    <x v="288"/>
    <m/>
    <m/>
    <m/>
    <m/>
    <n v="0"/>
    <n v="709.58399999999995"/>
    <n v="-709.58399999999995"/>
  </r>
  <r>
    <x v="289"/>
    <s v="LOUKIL VEHICULES INDUSTRIELS"/>
    <d v="2024-09-26T00:00:00"/>
    <s v="A2403460"/>
    <s v="AP240926009246"/>
    <m/>
    <n v="1267.105"/>
    <n v="-1267.105"/>
  </r>
  <r>
    <x v="290"/>
    <m/>
    <m/>
    <m/>
    <m/>
    <n v="0"/>
    <n v="1267.105"/>
    <n v="-1267.105"/>
  </r>
  <r>
    <x v="291"/>
    <s v="GOLDEN SHIPPING ASSISTANCE"/>
    <d v="2012-09-30T00:00:00"/>
    <s v="5012500518"/>
    <s v="0002435"/>
    <n v="2961.2"/>
    <n v="0"/>
    <n v="2961.2"/>
  </r>
  <r>
    <x v="291"/>
    <s v="GOLDEN SHIPPING ASSISTANCE"/>
    <d v="2013-09-19T00:00:00"/>
    <s v="5013500722"/>
    <s v="0003684"/>
    <n v="5719.9480000000003"/>
    <n v="0"/>
    <n v="8681.148000000001"/>
  </r>
  <r>
    <x v="291"/>
    <s v="GOLDEN SHIPPING ASSISTANCE"/>
    <d v="2014-03-27T00:00:00"/>
    <s v="5014500264"/>
    <s v="0004340"/>
    <n v="4147.4049999999997"/>
    <n v="0"/>
    <n v="12828.553"/>
  </r>
  <r>
    <x v="291"/>
    <s v="GOLDEN SHIPPING ASSISTANCE"/>
    <d v="2014-07-12T00:00:00"/>
    <s v="5014500613"/>
    <s v="0004647"/>
    <n v="4231.9380000000001"/>
    <n v="0"/>
    <n v="17060.491000000002"/>
  </r>
  <r>
    <x v="291"/>
    <s v="GOLDEN SHIPPING ASSISTANCE"/>
    <d v="2014-09-19T00:00:00"/>
    <s v="5014500847"/>
    <s v="0004879"/>
    <n v="8702.6270000000004"/>
    <n v="0"/>
    <n v="25763.118000000002"/>
  </r>
  <r>
    <x v="291"/>
    <s v="GOLDEN SHIPPING ASSISTANCE"/>
    <d v="2014-10-08T00:00:00"/>
    <s v="5014500888"/>
    <s v="0005071"/>
    <n v="1717.953"/>
    <n v="0"/>
    <n v="27481.071000000004"/>
  </r>
  <r>
    <x v="291"/>
    <s v="GOLDEN SHIPPING ASSISTANCE"/>
    <d v="2014-12-31T00:00:00"/>
    <s v="5014501242"/>
    <s v="0005411"/>
    <n v="1710.7349999999999"/>
    <n v="0"/>
    <n v="29191.806000000004"/>
  </r>
  <r>
    <x v="291"/>
    <s v="GOLDEN SHIPPING ASSISTANCE"/>
    <d v="2015-12-31T00:00:00"/>
    <s v="B0002786"/>
    <s v="EXPORT"/>
    <n v="0"/>
    <n v="6935.4709999999995"/>
    <n v="22256.335000000006"/>
  </r>
  <r>
    <x v="291"/>
    <s v="GOLDEN SHIPPING ASSISTANCE"/>
    <d v="2015-12-31T00:00:00"/>
    <s v="B0002793"/>
    <s v="FAC STA/REG SNA"/>
    <n v="0"/>
    <n v="2192.3530000000001"/>
    <n v="20063.982000000007"/>
  </r>
  <r>
    <x v="292"/>
    <m/>
    <m/>
    <m/>
    <m/>
    <n v="29191.806000000004"/>
    <n v="9127.8240000000005"/>
    <n v="20063.982000000004"/>
  </r>
  <r>
    <x v="293"/>
    <s v="JEBALI HAMED"/>
    <d v="2022-12-31T00:00:00"/>
    <m/>
    <m/>
    <m/>
    <n v="0"/>
    <n v="0"/>
  </r>
  <r>
    <x v="294"/>
    <m/>
    <m/>
    <m/>
    <m/>
    <n v="0"/>
    <n v="0"/>
    <n v="0"/>
  </r>
  <r>
    <x v="295"/>
    <s v="REBOBINAGE SAMIR BELGACEM"/>
    <d v="2020-09-30T00:00:00"/>
    <s v="A0201778"/>
    <s v="REBOBINAGE MOT  "/>
    <m/>
    <n v="80"/>
    <n v="-80"/>
  </r>
  <r>
    <x v="295"/>
    <s v="REBOBINAGE SAMIR BELGACEM"/>
    <d v="2024-11-30T00:00:00"/>
    <s v="A2404470"/>
    <s v="AP241130011790"/>
    <m/>
    <n v="2330"/>
    <n v="-2410"/>
  </r>
  <r>
    <x v="295"/>
    <s v="REBOBINAGE SAMIR BELGACEM"/>
    <d v="2024-11-30T00:00:00"/>
    <s v="A2404586"/>
    <s v="AP241130011981"/>
    <m/>
    <n v="850"/>
    <n v="-3260"/>
  </r>
  <r>
    <x v="295"/>
    <s v="REBOBINAGE SAMIR BELGACEM"/>
    <d v="2024-11-30T00:00:00"/>
    <s v="A2404587"/>
    <s v="AP241130011983"/>
    <m/>
    <n v="310"/>
    <n v="-3570"/>
  </r>
  <r>
    <x v="295"/>
    <s v="REBOBINAGE SAMIR BELGACEM"/>
    <d v="2024-11-30T00:00:00"/>
    <s v="A2404588"/>
    <s v="AP241130011984"/>
    <m/>
    <n v="400"/>
    <n v="-3970"/>
  </r>
  <r>
    <x v="296"/>
    <m/>
    <m/>
    <m/>
    <m/>
    <n v="0"/>
    <n v="3970"/>
    <n v="-3970"/>
  </r>
  <r>
    <x v="297"/>
    <s v="EXPRESS TRANSIT"/>
    <d v="2020-12-21T00:00:00"/>
    <s v="A0202580"/>
    <s v="TRANSACT FOURNISSEUR"/>
    <m/>
    <n v="1253.0170000000001"/>
    <n v="-1253.0170000000001"/>
  </r>
  <r>
    <x v="297"/>
    <s v="EXPRESS TRANSIT"/>
    <d v="2021-01-22T00:00:00"/>
    <s v="P2100059"/>
    <s v="ANNUL P210044"/>
    <n v="417.03500000000003"/>
    <n v="0"/>
    <n v="-835.98199999999997"/>
  </r>
  <r>
    <x v="297"/>
    <s v="EXPRESS TRANSIT"/>
    <d v="2021-12-13T00:00:00"/>
    <s v="P2102913"/>
    <s v="TRANSACT FOURNISSEUR"/>
    <m/>
    <n v="332.94200000000001"/>
    <n v="-1168.924"/>
  </r>
  <r>
    <x v="297"/>
    <s v="EXPRESS TRANSIT"/>
    <d v="2021-12-13T00:00:00"/>
    <s v="P2102914"/>
    <s v="TRANSACT FOURNISSEUR"/>
    <m/>
    <n v="513.57100000000003"/>
    <n v="-1682.4949999999999"/>
  </r>
  <r>
    <x v="297"/>
    <s v="EXPRESS TRANSIT"/>
    <d v="2021-12-23T00:00:00"/>
    <s v="P2102925"/>
    <s v="TRANSACT FOURNISSEUR"/>
    <m/>
    <n v="624.57000000000005"/>
    <n v="-2307.0650000000001"/>
  </r>
  <r>
    <x v="297"/>
    <s v="EXPRESS TRANSIT"/>
    <d v="2021-12-23T00:00:00"/>
    <s v="P2102927"/>
    <s v="TRANSACT FOURNISSEUR"/>
    <m/>
    <n v="140.80000000000001"/>
    <n v="-2447.8650000000002"/>
  </r>
  <r>
    <x v="297"/>
    <s v="EXPRESS TRANSIT"/>
    <d v="2021-12-31T00:00:00"/>
    <s v="P2103079"/>
    <s v="TRANSACT FOURNISSEUR"/>
    <m/>
    <n v="81"/>
    <n v="-2528.8650000000002"/>
  </r>
  <r>
    <x v="297"/>
    <s v="EXPRESS TRANSIT"/>
    <d v="2021-12-31T00:00:00"/>
    <s v="P2103127"/>
    <s v="TRANSACT FOURNISSEUR"/>
    <m/>
    <n v="245.8"/>
    <n v="-2774.6650000000004"/>
  </r>
  <r>
    <x v="297"/>
    <s v="EXPRESS TRANSIT"/>
    <d v="2022-01-13T00:00:00"/>
    <s v="C2200040"/>
    <s v="TRANSACT FOURNISSEUR"/>
    <m/>
    <n v="81"/>
    <n v="-2855.6650000000004"/>
  </r>
  <r>
    <x v="297"/>
    <s v="EXPRESS TRANSIT"/>
    <d v="2022-03-19T00:00:00"/>
    <s v="C2200584"/>
    <s v="TRANSACT FOURNISSEUR"/>
    <m/>
    <m/>
    <n v="-2855.6650000000004"/>
  </r>
  <r>
    <x v="297"/>
    <s v="EXPRESS TRANSIT"/>
    <d v="2022-03-21T00:00:00"/>
    <n v="5322530253"/>
    <n v="954"/>
    <n v="2538.5830000000001"/>
    <m/>
    <n v="-317.08200000000033"/>
  </r>
  <r>
    <x v="297"/>
    <s v="EXPRESS TRANSIT"/>
    <d v="2022-04-30T00:00:00"/>
    <s v="C2201044"/>
    <s v="TRANSACT FOURNISSEUR"/>
    <m/>
    <n v="345.7"/>
    <n v="-662.78200000000038"/>
  </r>
  <r>
    <x v="297"/>
    <s v="EXPRESS TRANSIT"/>
    <d v="2022-05-30T00:00:00"/>
    <s v="C2201137"/>
    <s v="ANN°P2102931"/>
    <n v="1666.211"/>
    <m/>
    <n v="1003.4289999999996"/>
  </r>
  <r>
    <x v="297"/>
    <s v="EXPRESS TRANSIT"/>
    <d v="2022-06-30T00:00:00"/>
    <s v="C2201536"/>
    <s v="DOUANE/ACCUMA12"/>
    <m/>
    <n v="100"/>
    <n v="903.42899999999963"/>
  </r>
  <r>
    <x v="297"/>
    <s v="EXPRESS TRANSIT"/>
    <d v="2022-07-31T00:00:00"/>
    <s v="C2201713"/>
    <s v="TRANSACT FOURNISSEUR"/>
    <m/>
    <n v="345.7"/>
    <n v="557.72899999999959"/>
  </r>
  <r>
    <x v="297"/>
    <s v="EXPRESS TRANSIT"/>
    <d v="2022-10-31T00:00:00"/>
    <s v="C2202719"/>
    <s v="TRANSACT FOURNISSEUR"/>
    <m/>
    <n v="110.75"/>
    <n v="446.97899999999959"/>
  </r>
  <r>
    <x v="297"/>
    <s v="EXPRESS TRANSIT"/>
    <d v="2022-10-31T00:00:00"/>
    <s v="C2202720"/>
    <s v="TRANSACT FOURNISSEUR"/>
    <m/>
    <n v="110.75"/>
    <n v="336.22899999999959"/>
  </r>
  <r>
    <x v="297"/>
    <s v="EXPRESS TRANSIT"/>
    <d v="2022-10-31T00:00:00"/>
    <s v="C2202721"/>
    <s v="TRANSACT FOURNISSEUR"/>
    <m/>
    <n v="110.75"/>
    <n v="225.47899999999959"/>
  </r>
  <r>
    <x v="297"/>
    <s v="EXPRESS TRANSIT"/>
    <d v="2022-10-31T00:00:00"/>
    <s v="C2202722"/>
    <s v="TRANSACT FOURNISSEUR"/>
    <m/>
    <n v="130.75"/>
    <n v="94.728999999999587"/>
  </r>
  <r>
    <x v="297"/>
    <s v="EXPRESS TRANSIT"/>
    <d v="2022-10-31T00:00:00"/>
    <s v="C2202723"/>
    <s v="TRANSACT FOURNISSEUR"/>
    <m/>
    <n v="565.85"/>
    <n v="-471.12100000000044"/>
  </r>
  <r>
    <x v="297"/>
    <s v="EXPRESS TRANSIT"/>
    <d v="2022-10-31T00:00:00"/>
    <s v="C2202727"/>
    <s v="TRANSACT FOURNISSEUR"/>
    <m/>
    <n v="526.98299999999995"/>
    <n v="-998.10400000000038"/>
  </r>
  <r>
    <x v="297"/>
    <s v="EXPRESS TRANSIT"/>
    <d v="2022-10-31T00:00:00"/>
    <s v="C2202733"/>
    <s v="TRANSACT FOURNISSEUR"/>
    <m/>
    <n v="446.85"/>
    <n v="-1444.9540000000004"/>
  </r>
  <r>
    <x v="297"/>
    <s v="EXPRESS TRANSIT"/>
    <d v="2022-10-31T00:00:00"/>
    <s v="C2202758"/>
    <s v="TRANSACT FOURNISSEUR"/>
    <m/>
    <n v="558.53200000000004"/>
    <n v="-2003.4860000000003"/>
  </r>
  <r>
    <x v="297"/>
    <s v="EXPRESS TRANSIT"/>
    <d v="2022-12-26T00:00:00"/>
    <s v="C2203297"/>
    <s v="TRANSACT FOURNISSEUR"/>
    <m/>
    <m/>
    <n v="-2003.4860000000003"/>
  </r>
  <r>
    <x v="297"/>
    <s v="EXPRESS TRANSIT"/>
    <d v="2022-12-31T00:00:00"/>
    <n v="5622561383"/>
    <n v="8973"/>
    <n v="2988.9960000000001"/>
    <m/>
    <n v="985.50999999999976"/>
  </r>
  <r>
    <x v="297"/>
    <s v="EXPRESS TRANSIT"/>
    <d v="2023-01-17T00:00:00"/>
    <s v="D2300013"/>
    <s v="AP230117000375"/>
    <m/>
    <n v="345.7"/>
    <n v="639.80999999999972"/>
  </r>
  <r>
    <x v="297"/>
    <s v="EXPRESS TRANSIT"/>
    <d v="2023-01-31T00:00:00"/>
    <s v="D2300215"/>
    <s v="AP230131000917"/>
    <m/>
    <n v="346.1"/>
    <n v="293.7099999999997"/>
  </r>
  <r>
    <x v="297"/>
    <s v="EXPRESS TRANSIT"/>
    <d v="2023-01-31T00:00:00"/>
    <s v="D2300236"/>
    <s v="AP230131000944"/>
    <m/>
    <n v="246.2"/>
    <n v="47.509999999999707"/>
  </r>
  <r>
    <x v="297"/>
    <s v="EXPRESS TRANSIT"/>
    <d v="2023-02-28T00:00:00"/>
    <s v="D2300499"/>
    <s v="AP230228001611"/>
    <m/>
    <n v="155.82300000000001"/>
    <n v="-108.3130000000003"/>
  </r>
  <r>
    <x v="297"/>
    <s v="EXPRESS TRANSIT"/>
    <d v="2023-04-30T00:00:00"/>
    <s v="D2301218"/>
    <s v="AP230430003558"/>
    <m/>
    <n v="2311.6860000000001"/>
    <n v="-2419.9990000000003"/>
  </r>
  <r>
    <x v="297"/>
    <s v="EXPRESS TRANSIT"/>
    <d v="2023-06-26T00:00:00"/>
    <s v="D2301797"/>
    <s v="AP230626005318"/>
    <m/>
    <n v="131.25899999999999"/>
    <n v="-2551.2580000000003"/>
  </r>
  <r>
    <x v="297"/>
    <s v="EXPRESS TRANSIT"/>
    <d v="2023-07-31T00:00:00"/>
    <n v="5623561143"/>
    <s v="AP230731006235"/>
    <n v="697.50900000000001"/>
    <m/>
    <n v="-1853.7490000000003"/>
  </r>
  <r>
    <x v="297"/>
    <s v="EXPRESS TRANSIT"/>
    <d v="2023-10-31T00:00:00"/>
    <s v="D2303314"/>
    <s v="AP231031009124"/>
    <m/>
    <n v="105.2"/>
    <n v="-1958.9490000000003"/>
  </r>
  <r>
    <x v="297"/>
    <s v="EXPRESS TRANSIT"/>
    <d v="2023-10-31T00:00:00"/>
    <s v="D2303316"/>
    <s v="AP231031009126"/>
    <m/>
    <n v="123.05"/>
    <n v="-2081.9990000000003"/>
  </r>
  <r>
    <x v="297"/>
    <s v="EXPRESS TRANSIT"/>
    <d v="2023-10-31T00:00:00"/>
    <s v="D2303318"/>
    <s v="AP231031009128"/>
    <m/>
    <n v="123.05"/>
    <n v="-2205.0490000000004"/>
  </r>
  <r>
    <x v="297"/>
    <s v="EXPRESS TRANSIT"/>
    <d v="2023-10-31T00:00:00"/>
    <s v="D2303329"/>
    <s v="AP231031009139"/>
    <m/>
    <n v="123.05"/>
    <n v="-2328.0990000000006"/>
  </r>
  <r>
    <x v="297"/>
    <s v="EXPRESS TRANSIT"/>
    <d v="2023-10-31T00:00:00"/>
    <s v="D2303331"/>
    <s v="AP231031009141"/>
    <m/>
    <n v="105.2"/>
    <n v="-2433.2990000000004"/>
  </r>
  <r>
    <x v="297"/>
    <s v="EXPRESS TRANSIT"/>
    <d v="2023-10-31T00:00:00"/>
    <s v="D2303333"/>
    <s v="AP231031009143"/>
    <m/>
    <n v="105.2"/>
    <n v="-2538.4990000000003"/>
  </r>
  <r>
    <x v="297"/>
    <s v="EXPRESS TRANSIT"/>
    <d v="2023-10-31T00:00:00"/>
    <s v="D2303392"/>
    <s v="AP231031009233"/>
    <m/>
    <n v="123.05"/>
    <n v="-2661.5490000000004"/>
  </r>
  <r>
    <x v="297"/>
    <s v="EXPRESS TRANSIT"/>
    <d v="2023-10-31T00:00:00"/>
    <s v="D2303395"/>
    <s v="AP231031009236"/>
    <m/>
    <n v="123.05"/>
    <n v="-2784.5990000000006"/>
  </r>
  <r>
    <x v="297"/>
    <s v="EXPRESS TRANSIT"/>
    <d v="2023-10-31T00:00:00"/>
    <s v="D2303328"/>
    <s v="AP231114009138"/>
    <m/>
    <n v="123.05"/>
    <n v="-2907.6490000000008"/>
  </r>
  <r>
    <x v="297"/>
    <s v="EXPRESS TRANSIT"/>
    <d v="2023-11-30T00:00:00"/>
    <s v="D2303597"/>
    <s v="AP231130010118"/>
    <m/>
    <n v="447.25"/>
    <n v="-3354.8990000000008"/>
  </r>
  <r>
    <x v="297"/>
    <s v="EXPRESS TRANSIT"/>
    <d v="2023-11-30T00:00:00"/>
    <s v="D2303603"/>
    <s v="AP231130010124"/>
    <m/>
    <n v="191.07"/>
    <n v="-3545.969000000001"/>
  </r>
  <r>
    <x v="297"/>
    <s v="EXPRESS TRANSIT"/>
    <d v="2023-11-30T00:00:00"/>
    <s v="D2303614"/>
    <s v="AP231130010135"/>
    <m/>
    <n v="110.858"/>
    <n v="-3656.8270000000011"/>
  </r>
  <r>
    <x v="297"/>
    <s v="EXPRESS TRANSIT"/>
    <d v="2023-11-30T00:00:00"/>
    <s v="D2303628"/>
    <s v="AP231130010187"/>
    <m/>
    <n v="342.1"/>
    <n v="-3998.927000000001"/>
  </r>
  <r>
    <x v="297"/>
    <s v="EXPRESS TRANSIT"/>
    <d v="2023-11-30T00:00:00"/>
    <s v="D2303643"/>
    <s v="AP231130010220"/>
    <m/>
    <n v="325.846"/>
    <n v="-4324.773000000001"/>
  </r>
  <r>
    <x v="297"/>
    <s v="EXPRESS TRANSIT"/>
    <d v="2023-11-30T00:00:00"/>
    <s v="D2303649"/>
    <s v="AP231130010233"/>
    <m/>
    <n v="361.113"/>
    <n v="-4685.8860000000013"/>
  </r>
  <r>
    <x v="297"/>
    <s v="EXPRESS TRANSIT"/>
    <d v="2023-11-30T00:00:00"/>
    <s v="D2303685"/>
    <s v="AP231130010401"/>
    <m/>
    <n v="123.05"/>
    <n v="-4808.9360000000015"/>
  </r>
  <r>
    <x v="297"/>
    <s v="EXPRESS TRANSIT"/>
    <d v="2023-11-30T00:00:00"/>
    <s v="D2303695"/>
    <s v="AP231130010407"/>
    <m/>
    <n v="402.733"/>
    <n v="-5211.6690000000017"/>
  </r>
  <r>
    <x v="297"/>
    <s v="EXPRESS TRANSIT"/>
    <d v="2023-11-30T00:00:00"/>
    <s v="D2303702"/>
    <s v="AP231130010414"/>
    <m/>
    <n v="327.78699999999998"/>
    <n v="-5539.4560000000019"/>
  </r>
  <r>
    <x v="297"/>
    <s v="EXPRESS TRANSIT"/>
    <d v="2023-11-30T00:00:00"/>
    <s v="D2303710"/>
    <s v="AP231130010423"/>
    <m/>
    <n v="318.23899999999998"/>
    <n v="-5857.6950000000015"/>
  </r>
  <r>
    <x v="297"/>
    <s v="EXPRESS TRANSIT"/>
    <d v="2023-11-30T00:00:00"/>
    <s v="D2303715"/>
    <s v="AP231130010428"/>
    <m/>
    <n v="376.24"/>
    <n v="-6233.9350000000013"/>
  </r>
  <r>
    <x v="297"/>
    <s v="EXPRESS TRANSIT"/>
    <d v="2023-11-30T00:00:00"/>
    <s v="D2303733"/>
    <s v="AP231130010444"/>
    <m/>
    <n v="1060.0999999999999"/>
    <n v="-7294.0350000000017"/>
  </r>
  <r>
    <x v="297"/>
    <s v="EXPRESS TRANSIT"/>
    <d v="2023-11-30T00:00:00"/>
    <s v="D2303742"/>
    <s v="AP231130010453"/>
    <m/>
    <n v="406.892"/>
    <n v="-7700.9270000000015"/>
  </r>
  <r>
    <x v="297"/>
    <s v="EXPRESS TRANSIT"/>
    <d v="2023-11-30T00:00:00"/>
    <s v="D2303749"/>
    <s v="AP231130010460"/>
    <m/>
    <n v="120"/>
    <n v="-7820.9270000000015"/>
  </r>
  <r>
    <x v="297"/>
    <s v="EXPRESS TRANSIT"/>
    <d v="2023-11-30T00:00:00"/>
    <s v="D2303754"/>
    <s v="AP231130010465"/>
    <m/>
    <n v="123.05"/>
    <n v="-7943.9770000000017"/>
  </r>
  <r>
    <x v="297"/>
    <s v="EXPRESS TRANSIT"/>
    <d v="2023-11-30T00:00:00"/>
    <s v="D2303755"/>
    <s v="AP231130010466"/>
    <m/>
    <n v="123.05"/>
    <n v="-8067.0270000000019"/>
  </r>
  <r>
    <x v="297"/>
    <s v="EXPRESS TRANSIT"/>
    <d v="2023-11-30T00:00:00"/>
    <s v="D2303756"/>
    <s v="AP231130010467"/>
    <m/>
    <n v="123.35"/>
    <n v="-8190.3770000000022"/>
  </r>
  <r>
    <x v="297"/>
    <s v="EXPRESS TRANSIT"/>
    <d v="2023-11-30T00:00:00"/>
    <s v="D2303799"/>
    <s v="AP231130010548"/>
    <m/>
    <n v="123.05"/>
    <n v="-8313.4270000000015"/>
  </r>
  <r>
    <x v="297"/>
    <s v="EXPRESS TRANSIT"/>
    <d v="2023-11-30T00:00:00"/>
    <s v="D2303801"/>
    <s v="AP231130010551"/>
    <m/>
    <n v="123.05"/>
    <n v="-8436.4770000000008"/>
  </r>
  <r>
    <x v="297"/>
    <s v="EXPRESS TRANSIT"/>
    <d v="2023-11-30T00:00:00"/>
    <s v="D2303804"/>
    <s v="AP231130010554"/>
    <m/>
    <n v="123.05"/>
    <n v="-8559.527"/>
  </r>
  <r>
    <x v="297"/>
    <s v="EXPRESS TRANSIT"/>
    <d v="2023-11-30T00:00:00"/>
    <s v="D2303806"/>
    <s v="AP231130010556"/>
    <m/>
    <n v="123.05"/>
    <n v="-8682.5769999999993"/>
  </r>
  <r>
    <x v="297"/>
    <s v="EXPRESS TRANSIT"/>
    <d v="2023-11-30T00:00:00"/>
    <s v="D2303808"/>
    <s v="AP231130010558"/>
    <m/>
    <n v="123.05"/>
    <n v="-8805.6269999999986"/>
  </r>
  <r>
    <x v="297"/>
    <s v="EXPRESS TRANSIT"/>
    <d v="2023-11-30T00:00:00"/>
    <s v="D2303810"/>
    <s v="AP231130010560"/>
    <m/>
    <n v="123.05"/>
    <n v="-8928.6769999999979"/>
  </r>
  <r>
    <x v="297"/>
    <s v="EXPRESS TRANSIT"/>
    <d v="2023-11-30T00:00:00"/>
    <s v="D2303812"/>
    <s v="AP231130010562"/>
    <m/>
    <n v="123.05"/>
    <n v="-9051.7269999999971"/>
  </r>
  <r>
    <x v="297"/>
    <s v="EXPRESS TRANSIT"/>
    <d v="2023-11-30T00:00:00"/>
    <s v="D2303815"/>
    <s v="AP231130010565"/>
    <m/>
    <n v="123.05"/>
    <n v="-9174.7769999999964"/>
  </r>
  <r>
    <x v="297"/>
    <s v="EXPRESS TRANSIT"/>
    <d v="2023-11-30T00:00:00"/>
    <s v="D2303817"/>
    <s v="AP231130010567"/>
    <m/>
    <n v="123.05"/>
    <n v="-9297.8269999999957"/>
  </r>
  <r>
    <x v="297"/>
    <s v="EXPRESS TRANSIT"/>
    <d v="2023-11-30T00:00:00"/>
    <s v="D2303819"/>
    <s v="AP231130010569"/>
    <m/>
    <n v="123.05"/>
    <n v="-9420.876999999995"/>
  </r>
  <r>
    <x v="297"/>
    <s v="EXPRESS TRANSIT"/>
    <d v="2023-11-30T00:00:00"/>
    <s v="D2303821"/>
    <s v="AP231130010571"/>
    <m/>
    <n v="123.05"/>
    <n v="-9543.9269999999942"/>
  </r>
  <r>
    <x v="297"/>
    <s v="EXPRESS TRANSIT"/>
    <d v="2023-11-30T00:00:00"/>
    <s v="D2303823"/>
    <s v="AP231130010573"/>
    <m/>
    <n v="145.35"/>
    <n v="-9689.2769999999946"/>
  </r>
  <r>
    <x v="297"/>
    <s v="EXPRESS TRANSIT"/>
    <d v="2023-11-30T00:00:00"/>
    <s v="D2303825"/>
    <s v="AP231130010575"/>
    <m/>
    <n v="123.05"/>
    <n v="-9812.3269999999939"/>
  </r>
  <r>
    <x v="297"/>
    <s v="EXPRESS TRANSIT"/>
    <d v="2023-11-30T00:00:00"/>
    <s v="D2303826"/>
    <s v="AP231130010576"/>
    <m/>
    <n v="123.05"/>
    <n v="-9935.3769999999931"/>
  </r>
  <r>
    <x v="297"/>
    <s v="EXPRESS TRANSIT"/>
    <d v="2023-12-01T00:00:00"/>
    <s v="D2303753"/>
    <s v="AP231201010464"/>
    <m/>
    <n v="123.05"/>
    <n v="-10058.426999999992"/>
  </r>
  <r>
    <x v="297"/>
    <s v="EXPRESS TRANSIT"/>
    <d v="2023-12-11T00:00:00"/>
    <s v="D2303684"/>
    <s v="AP231211010400"/>
    <m/>
    <n v="123.05"/>
    <n v="-10181.476999999992"/>
  </r>
  <r>
    <x v="297"/>
    <s v="EXPRESS TRANSIT"/>
    <d v="2023-12-21T00:00:00"/>
    <n v="56235645"/>
    <s v="AP231221010758"/>
    <n v="5528.8280000000004"/>
    <m/>
    <n v="-4652.6489999999912"/>
  </r>
  <r>
    <x v="297"/>
    <s v="EXPRESS TRANSIT"/>
    <d v="2023-12-21T00:00:00"/>
    <n v="56235645"/>
    <s v="AP231221010760"/>
    <n v="391.45"/>
    <m/>
    <n v="-4261.1989999999914"/>
  </r>
  <r>
    <x v="297"/>
    <s v="EXPRESS TRANSIT"/>
    <d v="2023-12-27T00:00:00"/>
    <n v="56235645"/>
    <s v="AP231227010984"/>
    <n v="1353.55"/>
    <m/>
    <n v="-2907.6489999999912"/>
  </r>
  <r>
    <x v="297"/>
    <s v="EXPRESS TRANSIT"/>
    <d v="2024-07-26T00:00:00"/>
    <s v="A2402626"/>
    <s v="AP240726007031"/>
    <m/>
    <n v="146.85"/>
    <n v="-3054.4989999999912"/>
  </r>
  <r>
    <x v="297"/>
    <s v="EXPRESS TRANSIT"/>
    <d v="2024-07-26T00:00:00"/>
    <s v="A2402627"/>
    <s v="AP240726007032"/>
    <m/>
    <n v="201"/>
    <n v="-3255.4989999999912"/>
  </r>
  <r>
    <x v="297"/>
    <s v="EXPRESS TRANSIT"/>
    <d v="2024-07-26T00:00:00"/>
    <s v="A2402628"/>
    <s v="AP240726007033"/>
    <m/>
    <n v="201"/>
    <n v="-3456.4989999999912"/>
  </r>
  <r>
    <x v="297"/>
    <s v="EXPRESS TRANSIT"/>
    <d v="2024-07-26T00:00:00"/>
    <s v="A2402629"/>
    <s v="AP240726007034"/>
    <m/>
    <n v="301"/>
    <n v="-3757.4989999999912"/>
  </r>
  <r>
    <x v="297"/>
    <s v="EXPRESS TRANSIT"/>
    <d v="2024-07-26T00:00:00"/>
    <s v="A2402632"/>
    <s v="AP240726007037"/>
    <m/>
    <n v="146.85"/>
    <n v="-3904.3489999999911"/>
  </r>
  <r>
    <x v="297"/>
    <s v="EXPRESS TRANSIT"/>
    <d v="2024-07-26T00:00:00"/>
    <s v="A2402634"/>
    <s v="AP240726007039"/>
    <m/>
    <n v="146.85"/>
    <n v="-4051.198999999991"/>
  </r>
  <r>
    <x v="297"/>
    <s v="EXPRESS TRANSIT"/>
    <d v="2024-07-26T00:00:00"/>
    <s v="A2402635"/>
    <s v="AP240726007040"/>
    <m/>
    <n v="146.85"/>
    <n v="-4198.0489999999909"/>
  </r>
  <r>
    <x v="297"/>
    <s v="EXPRESS TRANSIT"/>
    <d v="2024-07-26T00:00:00"/>
    <s v="A2402636"/>
    <s v="AP240726007041"/>
    <m/>
    <n v="146.85"/>
    <n v="-4344.8989999999912"/>
  </r>
  <r>
    <x v="297"/>
    <s v="EXPRESS TRANSIT"/>
    <d v="2024-07-26T00:00:00"/>
    <s v="A2402637"/>
    <s v="AP240726007042"/>
    <m/>
    <n v="146.85"/>
    <n v="-4491.7489999999916"/>
  </r>
  <r>
    <x v="297"/>
    <s v="EXPRESS TRANSIT"/>
    <d v="2024-07-26T00:00:00"/>
    <s v="A2402638"/>
    <s v="AP240726007043"/>
    <m/>
    <n v="146.85"/>
    <n v="-4638.598999999992"/>
  </r>
  <r>
    <x v="297"/>
    <s v="EXPRESS TRANSIT"/>
    <d v="2024-07-31T00:00:00"/>
    <s v="A2402729"/>
    <s v="AP240731007351"/>
    <m/>
    <n v="501"/>
    <n v="-5139.598999999992"/>
  </r>
  <r>
    <x v="297"/>
    <s v="EXPRESS TRANSIT"/>
    <d v="2024-07-31T00:00:00"/>
    <s v="A2402831"/>
    <s v="AP240731007530"/>
    <m/>
    <n v="447.25"/>
    <n v="-5586.848999999992"/>
  </r>
  <r>
    <x v="297"/>
    <s v="EXPRESS TRANSIT"/>
    <d v="2024-08-13T00:00:00"/>
    <s v="A2402700"/>
    <s v="AP240813007302"/>
    <m/>
    <n v="146.85"/>
    <n v="-5733.6989999999923"/>
  </r>
  <r>
    <x v="297"/>
    <s v="EXPRESS TRANSIT"/>
    <d v="2024-08-13T00:00:00"/>
    <s v="A2402708"/>
    <s v="AP240813007319"/>
    <m/>
    <n v="146.85"/>
    <n v="-5880.5489999999927"/>
  </r>
  <r>
    <x v="297"/>
    <s v="EXPRESS TRANSIT"/>
    <d v="2024-08-13T00:00:00"/>
    <s v="A2402711"/>
    <s v="AP240813007329"/>
    <m/>
    <n v="146.85"/>
    <n v="-6027.3989999999931"/>
  </r>
  <r>
    <x v="297"/>
    <s v="EXPRESS TRANSIT"/>
    <d v="2024-08-13T00:00:00"/>
    <s v="A2402726"/>
    <s v="AP240813007347"/>
    <m/>
    <n v="146.85"/>
    <n v="-6174.2489999999934"/>
  </r>
  <r>
    <x v="297"/>
    <s v="EXPRESS TRANSIT"/>
    <d v="2024-08-13T00:00:00"/>
    <s v="A2402727"/>
    <s v="AP240813007348"/>
    <m/>
    <n v="146.85"/>
    <n v="-6321.0989999999938"/>
  </r>
  <r>
    <x v="297"/>
    <s v="EXPRESS TRANSIT"/>
    <d v="2024-08-13T00:00:00"/>
    <s v="A2402728"/>
    <s v="AP240813007350"/>
    <m/>
    <n v="146.85"/>
    <n v="-6467.9489999999942"/>
  </r>
  <r>
    <x v="297"/>
    <s v="EXPRESS TRANSIT"/>
    <d v="2024-08-22T00:00:00"/>
    <s v="A2402903"/>
    <s v="AP240822007761"/>
    <m/>
    <n v="146.85"/>
    <n v="-6614.7989999999945"/>
  </r>
  <r>
    <x v="297"/>
    <s v="EXPRESS TRANSIT"/>
    <d v="2024-08-22T00:00:00"/>
    <s v="A2402906"/>
    <s v="AP240822007764"/>
    <m/>
    <n v="146.85"/>
    <n v="-6761.6489999999949"/>
  </r>
  <r>
    <x v="297"/>
    <s v="EXPRESS TRANSIT"/>
    <d v="2024-08-22T00:00:00"/>
    <s v="A2402907"/>
    <s v="AP240822007765"/>
    <m/>
    <n v="146.85"/>
    <n v="-6908.4989999999952"/>
  </r>
  <r>
    <x v="297"/>
    <s v="EXPRESS TRANSIT"/>
    <d v="2024-08-22T00:00:00"/>
    <s v="A2402910"/>
    <s v="AP240822007768"/>
    <m/>
    <n v="146.85"/>
    <n v="-7055.3489999999956"/>
  </r>
  <r>
    <x v="297"/>
    <s v="EXPRESS TRANSIT"/>
    <d v="2024-08-22T00:00:00"/>
    <s v="A2402912"/>
    <s v="AP240822007770"/>
    <m/>
    <n v="146.85"/>
    <n v="-7202.198999999996"/>
  </r>
  <r>
    <x v="297"/>
    <s v="EXPRESS TRANSIT"/>
    <d v="2024-08-22T00:00:00"/>
    <s v="A2402914"/>
    <s v="AP240822007772"/>
    <m/>
    <n v="146.85"/>
    <n v="-7349.0489999999963"/>
  </r>
  <r>
    <x v="297"/>
    <s v="EXPRESS TRANSIT"/>
    <d v="2024-08-27T00:00:00"/>
    <n v="5624562403"/>
    <s v="AP240827007909"/>
    <n v="1475.2"/>
    <m/>
    <n v="-5873.8489999999965"/>
  </r>
  <r>
    <x v="297"/>
    <s v="EXPRESS TRANSIT"/>
    <d v="2024-08-29T00:00:00"/>
    <s v="A2403071"/>
    <s v="AP240829008145"/>
    <m/>
    <n v="146.85"/>
    <n v="-6020.6989999999969"/>
  </r>
  <r>
    <x v="297"/>
    <s v="EXPRESS TRANSIT"/>
    <d v="2024-08-29T00:00:00"/>
    <s v="A2403072"/>
    <s v="AP240829008146"/>
    <m/>
    <n v="146.85"/>
    <n v="-6167.5489999999972"/>
  </r>
  <r>
    <x v="297"/>
    <s v="EXPRESS TRANSIT"/>
    <d v="2024-08-29T00:00:00"/>
    <s v="A2403074"/>
    <s v="AP240829008148"/>
    <m/>
    <n v="146.85"/>
    <n v="-6314.3989999999976"/>
  </r>
  <r>
    <x v="297"/>
    <s v="EXPRESS TRANSIT"/>
    <d v="2024-08-29T00:00:00"/>
    <s v="A2403075"/>
    <s v="AP240829008149"/>
    <m/>
    <n v="146.85"/>
    <n v="-6461.248999999998"/>
  </r>
  <r>
    <x v="297"/>
    <s v="EXPRESS TRANSIT"/>
    <d v="2024-08-30T00:00:00"/>
    <s v="A2403097"/>
    <s v="AP240830008237"/>
    <m/>
    <n v="346.1"/>
    <n v="-6807.3489999999983"/>
  </r>
  <r>
    <x v="297"/>
    <s v="EXPRESS TRANSIT"/>
    <d v="2024-08-30T00:00:00"/>
    <s v="A2403112"/>
    <s v="AP240830008249"/>
    <m/>
    <n v="346.1"/>
    <n v="-7153.4489999999987"/>
  </r>
  <r>
    <x v="297"/>
    <s v="EXPRESS TRANSIT"/>
    <d v="2024-08-30T00:00:00"/>
    <s v="A2403121"/>
    <s v="AP240830008261"/>
    <m/>
    <n v="447.25"/>
    <n v="-7600.6989999999987"/>
  </r>
  <r>
    <x v="297"/>
    <s v="EXPRESS TRANSIT"/>
    <d v="2024-08-30T00:00:00"/>
    <s v="A2403150"/>
    <s v="AP240830008381"/>
    <m/>
    <n v="469.09399999999999"/>
    <n v="-8069.7929999999988"/>
  </r>
  <r>
    <x v="297"/>
    <s v="EXPRESS TRANSIT"/>
    <d v="2024-08-30T00:00:00"/>
    <s v="A2403160"/>
    <s v="AP240830008389"/>
    <m/>
    <n v="99.721999999999994"/>
    <n v="-8169.5149999999985"/>
  </r>
  <r>
    <x v="297"/>
    <s v="EXPRESS TRANSIT"/>
    <d v="2024-08-30T00:00:00"/>
    <s v="A2403167"/>
    <s v="AP240830008399"/>
    <m/>
    <n v="584.08699999999999"/>
    <n v="-8753.601999999999"/>
  </r>
  <r>
    <x v="297"/>
    <s v="EXPRESS TRANSIT"/>
    <d v="2024-08-30T00:00:00"/>
    <s v="A2403182"/>
    <s v="AP240830008423"/>
    <m/>
    <n v="98.619"/>
    <n v="-8852.2209999999995"/>
  </r>
  <r>
    <x v="297"/>
    <s v="EXPRESS TRANSIT"/>
    <d v="2024-08-30T00:00:00"/>
    <s v="A2403186"/>
    <s v="AP240830008427"/>
    <m/>
    <n v="146.85"/>
    <n v="-8999.0709999999999"/>
  </r>
  <r>
    <x v="297"/>
    <s v="EXPRESS TRANSIT"/>
    <d v="2024-08-30T00:00:00"/>
    <s v="A2403187"/>
    <s v="AP240830008428"/>
    <m/>
    <n v="192.6"/>
    <n v="-9191.6710000000003"/>
  </r>
  <r>
    <x v="297"/>
    <s v="EXPRESS TRANSIT"/>
    <d v="2024-08-30T00:00:00"/>
    <s v="A2403189"/>
    <s v="AP240830008430"/>
    <m/>
    <n v="146.85"/>
    <n v="-9338.5210000000006"/>
  </r>
  <r>
    <x v="297"/>
    <s v="EXPRESS TRANSIT"/>
    <d v="2024-08-30T00:00:00"/>
    <s v="A2403190"/>
    <s v="AP240830008431"/>
    <m/>
    <n v="146.85"/>
    <n v="-9485.371000000001"/>
  </r>
  <r>
    <x v="297"/>
    <s v="EXPRESS TRANSIT"/>
    <d v="2024-08-30T00:00:00"/>
    <s v="A2403191"/>
    <s v="AP240830008432"/>
    <m/>
    <n v="146.85"/>
    <n v="-9632.2210000000014"/>
  </r>
  <r>
    <x v="297"/>
    <s v="EXPRESS TRANSIT"/>
    <d v="2024-08-30T00:00:00"/>
    <s v="A2403192"/>
    <s v="AP240830008433"/>
    <m/>
    <n v="146.85"/>
    <n v="-9779.0710000000017"/>
  </r>
  <r>
    <x v="297"/>
    <s v="EXPRESS TRANSIT"/>
    <d v="2024-08-31T00:00:00"/>
    <s v="A2403153"/>
    <s v="AP240831008383"/>
    <m/>
    <n v="346.1"/>
    <n v="-10125.171000000002"/>
  </r>
  <r>
    <x v="297"/>
    <s v="EXPRESS TRANSIT"/>
    <d v="2024-08-31T00:00:00"/>
    <s v="A2403169"/>
    <s v="AP240831008400"/>
    <m/>
    <n v="96.617999999999995"/>
    <n v="-10221.789000000002"/>
  </r>
  <r>
    <x v="297"/>
    <s v="EXPRESS TRANSIT"/>
    <d v="2024-09-06T00:00:00"/>
    <n v="5624562451"/>
    <s v="AP240906008491"/>
    <n v="2735.0709999999999"/>
    <m/>
    <n v="-7486.7180000000026"/>
  </r>
  <r>
    <x v="297"/>
    <s v="EXPRESS TRANSIT"/>
    <d v="2024-09-13T00:00:00"/>
    <n v="5624568211"/>
    <s v="AP240913008669"/>
    <n v="3034.6"/>
    <m/>
    <n v="-4452.1180000000022"/>
  </r>
  <r>
    <x v="297"/>
    <s v="EXPRESS TRANSIT"/>
    <d v="2024-09-13T00:00:00"/>
    <n v="5624562482"/>
    <s v="AP240913008692"/>
    <n v="587.4"/>
    <m/>
    <n v="-3864.7180000000021"/>
  </r>
  <r>
    <x v="297"/>
    <s v="EXPRESS TRANSIT"/>
    <d v="2024-09-16T00:00:00"/>
    <s v="A2403289"/>
    <s v="AP240916008739"/>
    <m/>
    <n v="146.85"/>
    <n v="-4011.568000000002"/>
  </r>
  <r>
    <x v="297"/>
    <s v="EXPRESS TRANSIT"/>
    <d v="2024-09-16T00:00:00"/>
    <s v="A2403298"/>
    <s v="AP240916008760"/>
    <m/>
    <n v="1582.75"/>
    <n v="-5594.318000000002"/>
  </r>
  <r>
    <x v="297"/>
    <s v="EXPRESS TRANSIT"/>
    <d v="2024-09-16T00:00:00"/>
    <s v="A2403305"/>
    <s v="AP240916008767"/>
    <m/>
    <n v="1451.85"/>
    <n v="-7046.1680000000015"/>
  </r>
  <r>
    <x v="297"/>
    <s v="EXPRESS TRANSIT"/>
    <d v="2024-09-18T00:00:00"/>
    <s v="A2403324"/>
    <s v="AP240918008793"/>
    <m/>
    <n v="397.33"/>
    <n v="-7443.4980000000014"/>
  </r>
  <r>
    <x v="297"/>
    <s v="EXPRESS TRANSIT"/>
    <d v="2024-09-18T00:00:00"/>
    <s v="A2403325"/>
    <s v="AP240918008794"/>
    <m/>
    <n v="1034.8610000000001"/>
    <n v="-8478.3590000000022"/>
  </r>
  <r>
    <x v="297"/>
    <s v="EXPRESS TRANSIT"/>
    <d v="2024-09-18T00:00:00"/>
    <n v="5624562495"/>
    <s v="AP240918008817"/>
    <n v="647.85"/>
    <m/>
    <n v="-7830.5090000000018"/>
  </r>
  <r>
    <x v="297"/>
    <s v="EXPRESS TRANSIT"/>
    <d v="2024-09-23T00:00:00"/>
    <s v="A2403389"/>
    <s v="AP240923009087"/>
    <m/>
    <n v="146.85"/>
    <n v="-7977.3590000000022"/>
  </r>
  <r>
    <x v="297"/>
    <s v="EXPRESS TRANSIT"/>
    <d v="2024-09-23T00:00:00"/>
    <s v="A2403393"/>
    <s v="AP240923009091"/>
    <m/>
    <n v="146.85"/>
    <n v="-8124.2090000000026"/>
  </r>
  <r>
    <x v="297"/>
    <s v="EXPRESS TRANSIT"/>
    <d v="2024-09-23T00:00:00"/>
    <s v="A2403395"/>
    <s v="AP240923009093"/>
    <m/>
    <n v="146.85"/>
    <n v="-8271.0590000000029"/>
  </r>
  <r>
    <x v="297"/>
    <s v="EXPRESS TRANSIT"/>
    <d v="2024-09-23T00:00:00"/>
    <s v="A2403397"/>
    <s v="AP240923009095"/>
    <m/>
    <n v="146.85"/>
    <n v="-8417.9090000000033"/>
  </r>
  <r>
    <x v="297"/>
    <s v="EXPRESS TRANSIT"/>
    <d v="2024-09-23T00:00:00"/>
    <s v="A2403407"/>
    <s v="AP240923009110"/>
    <m/>
    <n v="201"/>
    <n v="-8618.9090000000033"/>
  </r>
  <r>
    <x v="297"/>
    <s v="EXPRESS TRANSIT"/>
    <d v="2024-09-24T00:00:00"/>
    <s v="A2403415"/>
    <s v="AP240924009119"/>
    <m/>
    <n v="923.25"/>
    <n v="-9542.1590000000033"/>
  </r>
  <r>
    <x v="297"/>
    <s v="EXPRESS TRANSIT"/>
    <d v="2024-09-24T00:00:00"/>
    <s v="A2403422"/>
    <s v="AP240924009127"/>
    <m/>
    <n v="923.25"/>
    <n v="-10465.409000000003"/>
  </r>
  <r>
    <x v="297"/>
    <s v="EXPRESS TRANSIT"/>
    <d v="2024-09-30T00:00:00"/>
    <n v="5624567080"/>
    <s v="AP240930009322"/>
    <n v="5156.491"/>
    <m/>
    <n v="-5308.9180000000033"/>
  </r>
  <r>
    <x v="297"/>
    <s v="EXPRESS TRANSIT"/>
    <d v="2024-09-30T00:00:00"/>
    <n v="5624567081"/>
    <s v="AP240930009324"/>
    <n v="1319.1690000000001"/>
    <m/>
    <n v="-3989.7490000000034"/>
  </r>
  <r>
    <x v="297"/>
    <s v="EXPRESS TRANSIT"/>
    <d v="2024-09-30T00:00:00"/>
    <s v="A2403620"/>
    <s v="AP240930009620"/>
    <m/>
    <n v="447.25"/>
    <n v="-4436.9990000000034"/>
  </r>
  <r>
    <x v="297"/>
    <s v="EXPRESS TRANSIT"/>
    <d v="2024-09-30T00:00:00"/>
    <s v="A2403628"/>
    <s v="AP240930009630"/>
    <m/>
    <n v="129"/>
    <n v="-4565.9990000000034"/>
  </r>
  <r>
    <x v="297"/>
    <s v="EXPRESS TRANSIT"/>
    <d v="2024-09-30T00:00:00"/>
    <s v="A2403630"/>
    <s v="AP240930009631"/>
    <m/>
    <n v="395.69600000000003"/>
    <n v="-4961.6950000000033"/>
  </r>
  <r>
    <x v="297"/>
    <s v="EXPRESS TRANSIT"/>
    <d v="2024-09-30T00:00:00"/>
    <s v="A2403631"/>
    <s v="AP240930009633"/>
    <m/>
    <n v="146.85"/>
    <n v="-5108.5450000000037"/>
  </r>
  <r>
    <x v="297"/>
    <s v="EXPRESS TRANSIT"/>
    <d v="2024-09-30T00:00:00"/>
    <s v="A2403639"/>
    <s v="AP240930009641"/>
    <m/>
    <n v="447.25"/>
    <n v="-5555.7950000000037"/>
  </r>
  <r>
    <x v="297"/>
    <s v="EXPRESS TRANSIT"/>
    <d v="2024-09-30T00:00:00"/>
    <s v="A2403642"/>
    <s v="AP240930009644"/>
    <m/>
    <n v="365.83"/>
    <n v="-5921.6250000000036"/>
  </r>
  <r>
    <x v="297"/>
    <s v="EXPRESS TRANSIT"/>
    <d v="2024-09-30T00:00:00"/>
    <s v="A2403645"/>
    <s v="AP240930009647"/>
    <m/>
    <n v="146.85"/>
    <n v="-6068.475000000004"/>
  </r>
  <r>
    <x v="297"/>
    <s v="EXPRESS TRANSIT"/>
    <d v="2024-09-30T00:00:00"/>
    <s v="A2403646"/>
    <s v="AP240930009648"/>
    <m/>
    <n v="146.85"/>
    <n v="-6215.3250000000044"/>
  </r>
  <r>
    <x v="297"/>
    <s v="EXPRESS TRANSIT"/>
    <d v="2024-09-30T00:00:00"/>
    <s v="A2403647"/>
    <s v="AP240930009649"/>
    <m/>
    <n v="101"/>
    <n v="-6316.3250000000044"/>
  </r>
  <r>
    <x v="297"/>
    <s v="EXPRESS TRANSIT"/>
    <d v="2024-09-30T00:00:00"/>
    <s v="A2403648"/>
    <s v="AP240930009650"/>
    <m/>
    <n v="146.85"/>
    <n v="-6463.1750000000047"/>
  </r>
  <r>
    <x v="297"/>
    <s v="EXPRESS TRANSIT"/>
    <d v="2024-09-30T00:00:00"/>
    <s v="A2403651"/>
    <s v="AP240930009653"/>
    <m/>
    <n v="146.85"/>
    <n v="-6610.0250000000051"/>
  </r>
  <r>
    <x v="297"/>
    <s v="EXPRESS TRANSIT"/>
    <d v="2024-09-30T00:00:00"/>
    <s v="A2403668"/>
    <s v="AP240930009671"/>
    <m/>
    <n v="465.1"/>
    <n v="-7075.1250000000055"/>
  </r>
  <r>
    <x v="297"/>
    <s v="EXPRESS TRANSIT"/>
    <d v="2024-10-03T00:00:00"/>
    <s v="A2403640"/>
    <s v="AP240930009642"/>
    <m/>
    <n v="5123.25"/>
    <n v="-12198.375000000005"/>
  </r>
  <r>
    <x v="297"/>
    <s v="EXPRESS TRANSIT"/>
    <d v="2024-10-04T00:00:00"/>
    <n v="5624567098"/>
    <s v="AP241004009476"/>
    <n v="587.4"/>
    <m/>
    <n v="-11610.975000000006"/>
  </r>
  <r>
    <x v="297"/>
    <s v="EXPRESS TRANSIT"/>
    <d v="2024-10-09T00:00:00"/>
    <n v="5624567147"/>
    <s v="AP241009009711"/>
    <n v="6614.4459999999999"/>
    <m/>
    <n v="-4996.5290000000059"/>
  </r>
  <r>
    <x v="297"/>
    <s v="EXPRESS TRANSIT"/>
    <d v="2024-10-09T00:00:00"/>
    <n v="5624567151"/>
    <s v="AP241009009743"/>
    <n v="1201.08"/>
    <m/>
    <n v="-3795.449000000006"/>
  </r>
  <r>
    <x v="297"/>
    <s v="EXPRESS TRANSIT"/>
    <d v="2024-10-11T00:00:00"/>
    <s v="A2403703"/>
    <s v="AP241011009792"/>
    <m/>
    <n v="346.1"/>
    <n v="-4141.5490000000063"/>
  </r>
  <r>
    <x v="297"/>
    <s v="EXPRESS TRANSIT"/>
    <d v="2024-10-11T00:00:00"/>
    <s v="A2403715"/>
    <s v="AP241011009804"/>
    <m/>
    <n v="225.119"/>
    <n v="-4366.668000000006"/>
  </r>
  <r>
    <x v="297"/>
    <s v="EXPRESS TRANSIT"/>
    <d v="2024-10-11T00:00:00"/>
    <s v="A2403726"/>
    <s v="AP241011009815"/>
    <m/>
    <n v="107.694"/>
    <n v="-4474.3620000000064"/>
  </r>
  <r>
    <x v="297"/>
    <s v="EXPRESS TRANSIT"/>
    <d v="2024-10-17T00:00:00"/>
    <s v="A2403802"/>
    <s v="AP241017010037"/>
    <m/>
    <n v="396.2"/>
    <n v="-4870.5620000000063"/>
  </r>
  <r>
    <x v="297"/>
    <s v="EXPRESS TRANSIT"/>
    <d v="2024-10-17T00:00:00"/>
    <s v="A2403812"/>
    <s v="AP241017010050"/>
    <m/>
    <n v="804.25"/>
    <n v="-5674.8120000000063"/>
  </r>
  <r>
    <x v="297"/>
    <s v="EXPRESS TRANSIT"/>
    <d v="2024-10-17T00:00:00"/>
    <s v="A2403809"/>
    <s v="AP241017010051"/>
    <m/>
    <n v="349.18200000000002"/>
    <n v="-6023.9940000000061"/>
  </r>
  <r>
    <x v="297"/>
    <s v="EXPRESS TRANSIT"/>
    <d v="2024-10-17T00:00:00"/>
    <s v="A2403813"/>
    <s v="AP241017010052"/>
    <m/>
    <n v="815.72299999999996"/>
    <n v="-6839.717000000006"/>
  </r>
  <r>
    <x v="297"/>
    <s v="EXPRESS TRANSIT"/>
    <d v="2024-10-17T00:00:00"/>
    <s v="A2403832"/>
    <s v="AP241017010072"/>
    <m/>
    <n v="447.25"/>
    <n v="-7286.967000000006"/>
  </r>
  <r>
    <x v="297"/>
    <s v="EXPRESS TRANSIT"/>
    <d v="2024-10-17T00:00:00"/>
    <s v="A2403835"/>
    <s v="AP241017010076"/>
    <m/>
    <n v="447.25"/>
    <n v="-7734.217000000006"/>
  </r>
  <r>
    <x v="297"/>
    <s v="EXPRESS TRANSIT"/>
    <d v="2024-10-17T00:00:00"/>
    <s v="A2403837"/>
    <s v="AP241017010078"/>
    <m/>
    <n v="129"/>
    <n v="-7863.217000000006"/>
  </r>
  <r>
    <x v="297"/>
    <s v="EXPRESS TRANSIT"/>
    <d v="2024-10-17T00:00:00"/>
    <s v="A2403840"/>
    <s v="AP241017010080"/>
    <m/>
    <n v="129"/>
    <n v="-7992.217000000006"/>
  </r>
  <r>
    <x v="297"/>
    <s v="EXPRESS TRANSIT"/>
    <d v="2024-10-17T00:00:00"/>
    <s v="A2403851"/>
    <s v="AP241017010093"/>
    <m/>
    <n v="813.25"/>
    <n v="-8805.467000000006"/>
  </r>
  <r>
    <x v="297"/>
    <s v="EXPRESS TRANSIT"/>
    <d v="2024-10-17T00:00:00"/>
    <s v="A2403852"/>
    <s v="AP241017010094"/>
    <m/>
    <n v="1042.25"/>
    <n v="-9847.717000000006"/>
  </r>
  <r>
    <x v="297"/>
    <s v="EXPRESS TRANSIT"/>
    <d v="2024-10-22T00:00:00"/>
    <n v="5624567204"/>
    <s v="AP241022010197"/>
    <n v="6940.0680000000002"/>
    <m/>
    <n v="-2907.6490000000058"/>
  </r>
  <r>
    <x v="297"/>
    <s v="EXPRESS TRANSIT"/>
    <d v="2024-10-23T00:00:00"/>
    <s v="A2403891"/>
    <s v="AP241023010297"/>
    <m/>
    <n v="346.1"/>
    <n v="-3253.7490000000057"/>
  </r>
  <r>
    <x v="297"/>
    <s v="EXPRESS TRANSIT"/>
    <d v="2024-10-23T00:00:00"/>
    <s v="A2403892"/>
    <s v="AP241023010298"/>
    <m/>
    <n v="102.35"/>
    <n v="-3356.0990000000056"/>
  </r>
  <r>
    <x v="297"/>
    <s v="EXPRESS TRANSIT"/>
    <d v="2024-10-24T00:00:00"/>
    <s v="A2403901"/>
    <s v="AP241024010325"/>
    <m/>
    <n v="146.85"/>
    <n v="-3502.9490000000055"/>
  </r>
  <r>
    <x v="297"/>
    <s v="EXPRESS TRANSIT"/>
    <d v="2024-10-28T00:00:00"/>
    <s v="A2403936"/>
    <s v="AP241028010420"/>
    <m/>
    <n v="129"/>
    <n v="-3631.9490000000055"/>
  </r>
  <r>
    <x v="297"/>
    <s v="EXPRESS TRANSIT"/>
    <d v="2024-10-28T00:00:00"/>
    <s v="A2403937"/>
    <s v="AP241028010421"/>
    <m/>
    <n v="129"/>
    <n v="-3760.9490000000055"/>
  </r>
  <r>
    <x v="297"/>
    <s v="EXPRESS TRANSIT"/>
    <d v="2024-10-28T00:00:00"/>
    <s v="A2403938"/>
    <s v="AP241028010422"/>
    <m/>
    <n v="146.85"/>
    <n v="-3907.7990000000054"/>
  </r>
  <r>
    <x v="297"/>
    <s v="EXPRESS TRANSIT"/>
    <d v="2024-10-28T00:00:00"/>
    <s v="A2403939"/>
    <s v="AP241028010423"/>
    <m/>
    <n v="138"/>
    <n v="-4045.7990000000054"/>
  </r>
  <r>
    <x v="297"/>
    <s v="EXPRESS TRANSIT"/>
    <d v="2024-10-28T00:00:00"/>
    <s v="A2403946"/>
    <s v="AP241028010460"/>
    <m/>
    <n v="495.46499999999997"/>
    <n v="-4541.2640000000056"/>
  </r>
  <r>
    <x v="297"/>
    <s v="EXPRESS TRANSIT"/>
    <d v="2024-10-29T00:00:00"/>
    <s v="A2403952"/>
    <s v="AP241029010477"/>
    <m/>
    <n v="246.85"/>
    <n v="-4788.1140000000059"/>
  </r>
  <r>
    <x v="297"/>
    <s v="EXPRESS TRANSIT"/>
    <d v="2024-10-29T00:00:00"/>
    <s v="A2403953"/>
    <s v="AP241029010478"/>
    <m/>
    <n v="146.85"/>
    <n v="-4934.9640000000063"/>
  </r>
  <r>
    <x v="297"/>
    <s v="EXPRESS TRANSIT"/>
    <d v="2024-10-29T00:00:00"/>
    <s v="A2403959"/>
    <s v="AP241029010499"/>
    <m/>
    <n v="102.35"/>
    <n v="-5037.3140000000067"/>
  </r>
  <r>
    <x v="297"/>
    <s v="EXPRESS TRANSIT"/>
    <d v="2024-10-30T00:00:00"/>
    <n v="5624567277"/>
    <s v="AP241030010595"/>
    <n v="2129.665"/>
    <m/>
    <n v="-2907.6490000000067"/>
  </r>
  <r>
    <x v="297"/>
    <s v="EXPRESS TRANSIT"/>
    <d v="2024-10-31T00:00:00"/>
    <s v="A2404051"/>
    <s v="AP241031010708"/>
    <m/>
    <n v="804.25"/>
    <n v="-3711.8990000000067"/>
  </r>
  <r>
    <x v="297"/>
    <s v="EXPRESS TRANSIT"/>
    <d v="2024-10-31T00:00:00"/>
    <s v="A2404058"/>
    <s v="AP241031010719"/>
    <m/>
    <n v="132.05500000000001"/>
    <n v="-3843.9540000000065"/>
  </r>
  <r>
    <x v="297"/>
    <s v="EXPRESS TRANSIT"/>
    <d v="2024-10-31T00:00:00"/>
    <s v="A2404059"/>
    <s v="AP241031010720"/>
    <m/>
    <n v="103.15"/>
    <n v="-3947.1040000000066"/>
  </r>
  <r>
    <x v="297"/>
    <s v="EXPRESS TRANSIT"/>
    <d v="2024-10-31T00:00:00"/>
    <s v="A2404093"/>
    <s v="AP241031010864"/>
    <m/>
    <n v="146.85"/>
    <n v="-4093.9540000000065"/>
  </r>
  <r>
    <x v="297"/>
    <s v="EXPRESS TRANSIT"/>
    <d v="2024-10-31T00:00:00"/>
    <s v="A2404095"/>
    <s v="AP241031010865"/>
    <m/>
    <n v="146.85"/>
    <n v="-4240.8040000000065"/>
  </r>
  <r>
    <x v="297"/>
    <s v="EXPRESS TRANSIT"/>
    <d v="2024-10-31T00:00:00"/>
    <s v="A2404096"/>
    <s v="AP241031010867"/>
    <m/>
    <n v="146.85"/>
    <n v="-4387.6540000000068"/>
  </r>
  <r>
    <x v="297"/>
    <s v="EXPRESS TRANSIT"/>
    <d v="2024-10-31T00:00:00"/>
    <s v="A2404120"/>
    <s v="AP241031010931"/>
    <m/>
    <n v="114.05"/>
    <n v="-4501.704000000007"/>
  </r>
  <r>
    <x v="297"/>
    <s v="EXPRESS TRANSIT"/>
    <d v="2024-10-31T00:00:00"/>
    <s v="A2404127"/>
    <s v="AP241031010938"/>
    <m/>
    <n v="552.25"/>
    <n v="-5053.954000000007"/>
  </r>
  <r>
    <x v="297"/>
    <s v="EXPRESS TRANSIT"/>
    <d v="2024-10-31T00:00:00"/>
    <s v="A2404138"/>
    <s v="AP241031010950"/>
    <m/>
    <n v="328.25"/>
    <n v="-5382.204000000007"/>
  </r>
  <r>
    <x v="297"/>
    <s v="EXPRESS TRANSIT"/>
    <d v="2024-10-31T00:00:00"/>
    <s v="A2404145"/>
    <s v="AP241031010956"/>
    <m/>
    <n v="346.1"/>
    <n v="-5728.3040000000074"/>
  </r>
  <r>
    <x v="297"/>
    <s v="EXPRESS TRANSIT"/>
    <d v="2024-10-31T00:00:00"/>
    <s v="A2404150"/>
    <s v="AP241031010964"/>
    <m/>
    <n v="107.572"/>
    <n v="-5835.8760000000075"/>
  </r>
  <r>
    <x v="297"/>
    <s v="EXPRESS TRANSIT"/>
    <d v="2024-11-12T00:00:00"/>
    <s v="A2404185"/>
    <s v="AP241112011047"/>
    <m/>
    <n v="804.25"/>
    <n v="-6640.1260000000075"/>
  </r>
  <r>
    <x v="297"/>
    <s v="EXPRESS TRANSIT"/>
    <d v="2024-11-14T00:00:00"/>
    <s v="A2404213"/>
    <s v="AP241114011119"/>
    <m/>
    <n v="346.1"/>
    <n v="-6986.2260000000078"/>
  </r>
  <r>
    <x v="297"/>
    <s v="EXPRESS TRANSIT"/>
    <d v="2024-11-14T00:00:00"/>
    <s v="A2404218"/>
    <s v="AP241114011123"/>
    <m/>
    <n v="1280.25"/>
    <n v="-8266.4760000000078"/>
  </r>
  <r>
    <x v="297"/>
    <s v="EXPRESS TRANSIT"/>
    <d v="2024-11-14T00:00:00"/>
    <s v="A2404228"/>
    <s v="AP241114011144"/>
    <m/>
    <n v="5604.25"/>
    <n v="-13870.726000000008"/>
  </r>
  <r>
    <x v="297"/>
    <s v="EXPRESS TRANSIT"/>
    <d v="2024-11-15T00:00:00"/>
    <n v="5624567334"/>
    <s v="AP241115011165"/>
    <n v="1222.472"/>
    <m/>
    <n v="-12648.254000000008"/>
  </r>
  <r>
    <x v="297"/>
    <s v="EXPRESS TRANSIT"/>
    <d v="2024-11-15T00:00:00"/>
    <n v="5624567335"/>
    <s v="AP241115011167"/>
    <n v="1843.7049999999999"/>
    <m/>
    <n v="-10804.549000000008"/>
  </r>
  <r>
    <x v="297"/>
    <s v="EXPRESS TRANSIT"/>
    <d v="2024-11-21T00:00:00"/>
    <n v="5624568296"/>
    <s v="AP241121011367"/>
    <n v="5000"/>
    <m/>
    <n v="-5804.5490000000082"/>
  </r>
  <r>
    <x v="297"/>
    <s v="EXPRESS TRANSIT"/>
    <d v="2024-11-26T00:00:00"/>
    <s v="A2404338"/>
    <s v="AP241126011554"/>
    <m/>
    <n v="566.25"/>
    <n v="-6370.7990000000082"/>
  </r>
  <r>
    <x v="297"/>
    <s v="EXPRESS TRANSIT"/>
    <d v="2024-11-26T00:00:00"/>
    <s v="A2404339"/>
    <s v="AP241126011555"/>
    <m/>
    <n v="146.85"/>
    <n v="-6517.6490000000085"/>
  </r>
  <r>
    <x v="297"/>
    <s v="EXPRESS TRANSIT"/>
    <d v="2024-11-26T00:00:00"/>
    <s v="A2404340"/>
    <s v="AP241126011556"/>
    <m/>
    <n v="146.85"/>
    <n v="-6664.4990000000089"/>
  </r>
  <r>
    <x v="297"/>
    <s v="EXPRESS TRANSIT"/>
    <d v="2024-11-26T00:00:00"/>
    <s v="A2404341"/>
    <s v="AP241126011557"/>
    <m/>
    <n v="146.85"/>
    <n v="-6811.3490000000093"/>
  </r>
  <r>
    <x v="297"/>
    <s v="EXPRESS TRANSIT"/>
    <d v="2024-11-26T00:00:00"/>
    <s v="A2404342"/>
    <s v="AP241126011558"/>
    <m/>
    <n v="146.85"/>
    <n v="-6958.1990000000096"/>
  </r>
  <r>
    <x v="297"/>
    <s v="EXPRESS TRANSIT"/>
    <d v="2024-11-26T00:00:00"/>
    <s v="A2404343"/>
    <s v="AP241126011559"/>
    <m/>
    <n v="146.85"/>
    <n v="-7105.04900000001"/>
  </r>
  <r>
    <x v="297"/>
    <s v="EXPRESS TRANSIT"/>
    <d v="2024-11-26T00:00:00"/>
    <s v="A2404344"/>
    <s v="AP241126011560"/>
    <m/>
    <n v="161.85"/>
    <n v="-7266.8990000000103"/>
  </r>
  <r>
    <x v="297"/>
    <s v="EXPRESS TRANSIT"/>
    <d v="2024-11-26T00:00:00"/>
    <s v="A2404346"/>
    <s v="AP241126011562"/>
    <m/>
    <n v="146.85"/>
    <n v="-7413.7490000000107"/>
  </r>
  <r>
    <x v="297"/>
    <s v="EXPRESS TRANSIT"/>
    <d v="2024-11-26T00:00:00"/>
    <s v="A2404347"/>
    <s v="AP241126011563"/>
    <m/>
    <n v="146.85"/>
    <n v="-7560.5990000000111"/>
  </r>
  <r>
    <x v="297"/>
    <s v="EXPRESS TRANSIT"/>
    <d v="2024-11-27T00:00:00"/>
    <s v="A2404357"/>
    <s v="AP241127011575"/>
    <m/>
    <n v="813.25"/>
    <n v="-8373.8490000000111"/>
  </r>
  <r>
    <x v="297"/>
    <s v="EXPRESS TRANSIT"/>
    <d v="2024-11-28T00:00:00"/>
    <n v="5624567425"/>
    <s v="AP241128011629"/>
    <n v="1616.65"/>
    <m/>
    <n v="-6757.1990000000114"/>
  </r>
  <r>
    <x v="297"/>
    <s v="EXPRESS TRANSIT"/>
    <d v="2024-11-30T00:00:00"/>
    <s v="A2404389"/>
    <s v="AP241130011704"/>
    <m/>
    <n v="447.25"/>
    <n v="-7204.4490000000114"/>
  </r>
  <r>
    <x v="297"/>
    <s v="EXPRESS TRANSIT"/>
    <d v="2024-11-30T00:00:00"/>
    <s v="A2404397"/>
    <s v="AP241130011713"/>
    <m/>
    <n v="1928.25"/>
    <n v="-9132.6990000000114"/>
  </r>
  <r>
    <x v="297"/>
    <s v="EXPRESS TRANSIT"/>
    <d v="2024-11-30T00:00:00"/>
    <s v="A2404404"/>
    <s v="AP241130011720"/>
    <m/>
    <n v="804.25"/>
    <n v="-9936.9490000000114"/>
  </r>
  <r>
    <x v="297"/>
    <s v="EXPRESS TRANSIT"/>
    <d v="2024-11-30T00:00:00"/>
    <s v="A2404417"/>
    <s v="AP241130011734"/>
    <m/>
    <n v="447.25"/>
    <n v="-10384.199000000011"/>
  </r>
  <r>
    <x v="297"/>
    <s v="EXPRESS TRANSIT"/>
    <d v="2024-11-30T00:00:00"/>
    <s v="A2404424"/>
    <s v="AP241130011741"/>
    <m/>
    <n v="1042.25"/>
    <n v="-11426.449000000011"/>
  </r>
  <r>
    <x v="297"/>
    <s v="EXPRESS TRANSIT"/>
    <d v="2024-11-30T00:00:00"/>
    <s v="A2404427"/>
    <s v="AP241130011747"/>
    <m/>
    <n v="446.1"/>
    <n v="-11872.549000000012"/>
  </r>
  <r>
    <x v="297"/>
    <s v="EXPRESS TRANSIT"/>
    <d v="2024-11-30T00:00:00"/>
    <s v="A2404431"/>
    <s v="AP241130011751"/>
    <m/>
    <n v="146.85"/>
    <n v="-12019.399000000012"/>
  </r>
  <r>
    <x v="297"/>
    <s v="EXPRESS TRANSIT"/>
    <d v="2024-11-30T00:00:00"/>
    <s v="A2404436"/>
    <s v="AP241130011756"/>
    <m/>
    <n v="2119.17"/>
    <n v="-14138.569000000012"/>
  </r>
  <r>
    <x v="297"/>
    <s v="EXPRESS TRANSIT"/>
    <d v="2024-11-30T00:00:00"/>
    <s v="A2404442"/>
    <s v="AP241130011762"/>
    <m/>
    <n v="146.85"/>
    <n v="-14285.419000000013"/>
  </r>
  <r>
    <x v="297"/>
    <s v="EXPRESS TRANSIT"/>
    <d v="2024-11-30T00:00:00"/>
    <s v="A2404523"/>
    <s v="AP241130011923"/>
    <m/>
    <n v="146.85"/>
    <n v="-14432.269000000013"/>
  </r>
  <r>
    <x v="297"/>
    <s v="EXPRESS TRANSIT"/>
    <d v="2024-11-30T00:00:00"/>
    <s v="A2404524"/>
    <s v="AP241130011924"/>
    <m/>
    <n v="146.85"/>
    <n v="-14579.119000000013"/>
  </r>
  <r>
    <x v="297"/>
    <s v="EXPRESS TRANSIT"/>
    <d v="2024-11-30T00:00:00"/>
    <s v="A2404525"/>
    <s v="AP241130011925"/>
    <m/>
    <n v="146.85"/>
    <n v="-14725.969000000014"/>
  </r>
  <r>
    <x v="297"/>
    <s v="EXPRESS TRANSIT"/>
    <d v="2024-11-30T00:00:00"/>
    <s v="A2404526"/>
    <s v="AP241130011926"/>
    <m/>
    <n v="146.85"/>
    <n v="-14872.819000000014"/>
  </r>
  <r>
    <x v="297"/>
    <s v="EXPRESS TRANSIT"/>
    <d v="2024-11-30T00:00:00"/>
    <s v="A2404527"/>
    <s v="AP241130011927"/>
    <m/>
    <n v="146.85"/>
    <n v="-15019.669000000014"/>
  </r>
  <r>
    <x v="297"/>
    <s v="EXPRESS TRANSIT"/>
    <d v="2024-11-30T00:00:00"/>
    <s v="A2404528"/>
    <s v="AP241130011928"/>
    <m/>
    <n v="146.85"/>
    <n v="-15166.519000000015"/>
  </r>
  <r>
    <x v="297"/>
    <s v="EXPRESS TRANSIT"/>
    <d v="2024-11-30T00:00:00"/>
    <s v="A2404529"/>
    <s v="AP241130011929"/>
    <m/>
    <n v="146.85"/>
    <n v="-15313.369000000015"/>
  </r>
  <r>
    <x v="297"/>
    <s v="EXPRESS TRANSIT"/>
    <d v="2024-11-30T00:00:00"/>
    <s v="A2404530"/>
    <s v="AP241130011930"/>
    <m/>
    <n v="146.85"/>
    <n v="-15460.219000000016"/>
  </r>
  <r>
    <x v="297"/>
    <s v="EXPRESS TRANSIT"/>
    <d v="2024-11-30T00:00:00"/>
    <s v="A2404531"/>
    <s v="AP241130011931"/>
    <m/>
    <n v="201"/>
    <n v="-15661.219000000016"/>
  </r>
  <r>
    <x v="297"/>
    <s v="EXPRESS TRANSIT"/>
    <d v="2024-11-30T00:00:00"/>
    <s v="A2404537"/>
    <s v="AP241130011938"/>
    <m/>
    <n v="557.94100000000003"/>
    <n v="-16219.160000000016"/>
  </r>
  <r>
    <x v="297"/>
    <s v="EXPRESS TRANSIT"/>
    <d v="2024-11-30T00:00:00"/>
    <s v="A2404554"/>
    <s v="AP241130011952"/>
    <m/>
    <n v="96.2"/>
    <n v="-16315.360000000017"/>
  </r>
  <r>
    <x v="297"/>
    <s v="EXPRESS TRANSIT"/>
    <d v="2024-11-30T00:00:00"/>
    <s v="A2404560"/>
    <s v="AP241130011958"/>
    <m/>
    <n v="146.85"/>
    <n v="-16462.210000000017"/>
  </r>
  <r>
    <x v="297"/>
    <s v="EXPRESS TRANSIT"/>
    <d v="2024-11-30T00:00:00"/>
    <s v="A2404561"/>
    <s v="AP241130011960"/>
    <m/>
    <n v="146.85"/>
    <n v="-16609.060000000016"/>
  </r>
  <r>
    <x v="297"/>
    <s v="EXPRESS TRANSIT"/>
    <d v="2024-11-30T00:00:00"/>
    <s v="A2404564"/>
    <s v="AP241130011961"/>
    <m/>
    <n v="146.85"/>
    <n v="-16755.910000000014"/>
  </r>
  <r>
    <x v="297"/>
    <s v="EXPRESS TRANSIT"/>
    <d v="2024-11-30T00:00:00"/>
    <s v="A2404565"/>
    <s v="AP241130011962"/>
    <m/>
    <n v="146.85"/>
    <n v="-16902.760000000013"/>
  </r>
  <r>
    <x v="297"/>
    <s v="EXPRESS TRANSIT"/>
    <d v="2024-11-30T00:00:00"/>
    <s v="A2404566"/>
    <s v="AP241130011963"/>
    <m/>
    <n v="146.85"/>
    <n v="-17049.610000000011"/>
  </r>
  <r>
    <x v="297"/>
    <s v="EXPRESS TRANSIT"/>
    <d v="2024-11-30T00:00:00"/>
    <s v="A2404622"/>
    <s v="AP241130012103"/>
    <m/>
    <n v="946.21699999999998"/>
    <n v="-17995.827000000012"/>
  </r>
  <r>
    <x v="297"/>
    <s v="EXPRESS TRANSIT"/>
    <d v="2024-12-06T00:00:00"/>
    <n v="5624567469"/>
    <s v="AP241206011882"/>
    <n v="7528.22"/>
    <m/>
    <n v="-10467.607000000011"/>
  </r>
  <r>
    <x v="297"/>
    <s v="EXPRESS TRANSIT"/>
    <d v="2024-12-10T00:00:00"/>
    <n v="5624568314"/>
    <s v="AP241210012048"/>
    <n v="4000"/>
    <m/>
    <n v="-6467.6070000000109"/>
  </r>
  <r>
    <x v="297"/>
    <s v="EXPRESS TRANSIT"/>
    <d v="2024-12-10T00:00:00"/>
    <n v="5624567507"/>
    <s v="AP241210012079"/>
    <n v="1756.05"/>
    <m/>
    <n v="-4711.5570000000107"/>
  </r>
  <r>
    <x v="297"/>
    <s v="EXPRESS TRANSIT"/>
    <d v="2024-12-12T00:00:00"/>
    <s v="A2404661"/>
    <s v="AP241212012148"/>
    <m/>
    <n v="146.85"/>
    <n v="-4858.4070000000111"/>
  </r>
  <r>
    <x v="297"/>
    <s v="EXPRESS TRANSIT"/>
    <d v="2024-12-12T00:00:00"/>
    <s v="A2404662"/>
    <s v="AP241212012149"/>
    <m/>
    <n v="146.85"/>
    <n v="-5005.2570000000114"/>
  </r>
  <r>
    <x v="297"/>
    <s v="EXPRESS TRANSIT"/>
    <d v="2024-12-12T00:00:00"/>
    <s v="A2404663"/>
    <s v="AP241212012150"/>
    <m/>
    <n v="348.62599999999998"/>
    <n v="-5353.8830000000116"/>
  </r>
  <r>
    <x v="297"/>
    <s v="EXPRESS TRANSIT"/>
    <d v="2024-12-12T00:00:00"/>
    <s v="A2404664"/>
    <s v="AP241212012151"/>
    <m/>
    <n v="146.85"/>
    <n v="-5500.733000000012"/>
  </r>
  <r>
    <x v="297"/>
    <s v="EXPRESS TRANSIT"/>
    <d v="2024-12-12T00:00:00"/>
    <s v="A2404665"/>
    <s v="AP241212012152"/>
    <m/>
    <n v="118.35"/>
    <n v="-5619.0830000000124"/>
  </r>
  <r>
    <x v="297"/>
    <s v="EXPRESS TRANSIT"/>
    <d v="2024-12-12T00:00:00"/>
    <s v="A2404666"/>
    <s v="AP241212012153"/>
    <m/>
    <n v="129"/>
    <n v="-5748.0830000000124"/>
  </r>
  <r>
    <x v="297"/>
    <s v="EXPRESS TRANSIT"/>
    <d v="2024-12-12T00:00:00"/>
    <s v="A2404667"/>
    <s v="AP241212012154"/>
    <m/>
    <n v="146.85"/>
    <n v="-5894.9330000000127"/>
  </r>
  <r>
    <x v="297"/>
    <s v="EXPRESS TRANSIT"/>
    <d v="2024-12-12T00:00:00"/>
    <s v="A2404668"/>
    <s v="AP241212012155"/>
    <m/>
    <n v="146.85"/>
    <n v="-6041.7830000000131"/>
  </r>
  <r>
    <x v="297"/>
    <s v="EXPRESS TRANSIT"/>
    <d v="2024-12-12T00:00:00"/>
    <s v="A2404669"/>
    <s v="AP241212012156"/>
    <m/>
    <n v="146.85"/>
    <n v="-6188.6330000000135"/>
  </r>
  <r>
    <x v="297"/>
    <s v="EXPRESS TRANSIT"/>
    <d v="2024-12-18T00:00:00"/>
    <s v="A2404709"/>
    <s v="AP241218012265"/>
    <m/>
    <n v="1042.25"/>
    <n v="-7230.8830000000135"/>
  </r>
  <r>
    <x v="297"/>
    <s v="EXPRESS TRANSIT"/>
    <d v="2024-12-18T00:00:00"/>
    <s v="A2404716"/>
    <s v="AP241218012272"/>
    <m/>
    <n v="566.25"/>
    <n v="-7797.1330000000135"/>
  </r>
  <r>
    <x v="297"/>
    <s v="EXPRESS TRANSIT"/>
    <d v="2024-12-18T00:00:00"/>
    <n v="5624567539"/>
    <s v="AP241220012469"/>
    <n v="3577.4409999999998"/>
    <m/>
    <n v="-4219.6920000000136"/>
  </r>
  <r>
    <x v="297"/>
    <s v="EXPRESS TRANSIT"/>
    <d v="2024-12-19T00:00:00"/>
    <s v="A2404745"/>
    <s v="AP241219012348"/>
    <m/>
    <n v="447.25"/>
    <n v="-4666.9420000000136"/>
  </r>
  <r>
    <x v="297"/>
    <s v="EXPRESS TRANSIT"/>
    <d v="2024-12-19T00:00:00"/>
    <s v="A2404748"/>
    <s v="AP241219012349"/>
    <m/>
    <n v="904.25"/>
    <n v="-5571.1920000000136"/>
  </r>
  <r>
    <x v="297"/>
    <s v="EXPRESS TRANSIT"/>
    <d v="2024-12-19T00:00:00"/>
    <s v="A2404760"/>
    <s v="AP241219012360"/>
    <m/>
    <n v="4766.25"/>
    <n v="-10337.442000000014"/>
  </r>
  <r>
    <x v="297"/>
    <s v="EXPRESS TRANSIT"/>
    <d v="2024-12-19T00:00:00"/>
    <s v="A2404752"/>
    <s v="AP241219012361"/>
    <m/>
    <n v="193.35"/>
    <n v="-10530.792000000014"/>
  </r>
  <r>
    <x v="297"/>
    <s v="EXPRESS TRANSIT"/>
    <d v="2024-12-20T00:00:00"/>
    <s v="A2404777"/>
    <s v="AP241220012442"/>
    <m/>
    <n v="566.25"/>
    <n v="-11097.042000000014"/>
  </r>
  <r>
    <x v="297"/>
    <s v="EXPRESS TRANSIT"/>
    <d v="2024-12-20T00:00:00"/>
    <n v="5624567533"/>
    <s v="AP241220012454"/>
    <n v="1477.076"/>
    <m/>
    <n v="-9619.9660000000149"/>
  </r>
  <r>
    <x v="297"/>
    <s v="EXPRESS TRANSIT"/>
    <d v="2024-12-24T00:00:00"/>
    <s v="A2404818"/>
    <s v="AP241224012678"/>
    <m/>
    <n v="196.2"/>
    <n v="-9816.1660000000156"/>
  </r>
  <r>
    <x v="297"/>
    <s v="EXPRESS TRANSIT"/>
    <d v="2024-12-24T00:00:00"/>
    <s v="A2404830"/>
    <s v="AP241224012690"/>
    <m/>
    <n v="447.25"/>
    <n v="-10263.416000000016"/>
  </r>
  <r>
    <x v="297"/>
    <s v="EXPRESS TRANSIT"/>
    <d v="2024-12-24T00:00:00"/>
    <s v="A2404846"/>
    <s v="AP241224012706"/>
    <m/>
    <n v="447.25"/>
    <n v="-10710.666000000016"/>
  </r>
  <r>
    <x v="297"/>
    <s v="EXPRESS TRANSIT"/>
    <d v="2024-12-25T00:00:00"/>
    <s v="A2404858"/>
    <s v="AP241225012715"/>
    <m/>
    <n v="103.047"/>
    <n v="-10813.713000000016"/>
  </r>
  <r>
    <x v="297"/>
    <s v="EXPRESS TRANSIT"/>
    <d v="2024-12-25T00:00:00"/>
    <s v="A2404864"/>
    <s v="AP241225012722"/>
    <m/>
    <n v="446.88600000000002"/>
    <n v="-11260.599000000017"/>
  </r>
  <r>
    <x v="297"/>
    <s v="EXPRESS TRANSIT"/>
    <d v="2024-12-25T00:00:00"/>
    <s v="A2404872"/>
    <s v="AP241225012730"/>
    <m/>
    <n v="386.81900000000002"/>
    <n v="-11647.418000000016"/>
  </r>
  <r>
    <x v="297"/>
    <s v="EXPRESS TRANSIT"/>
    <d v="2024-12-25T00:00:00"/>
    <s v="A2404873"/>
    <s v="AP241225012731"/>
    <m/>
    <n v="146.85"/>
    <n v="-11794.268000000016"/>
  </r>
  <r>
    <x v="297"/>
    <s v="EXPRESS TRANSIT"/>
    <d v="2024-12-25T00:00:00"/>
    <s v="A2404874"/>
    <s v="AP241225012732"/>
    <m/>
    <n v="146.85"/>
    <n v="-11941.118000000017"/>
  </r>
  <r>
    <x v="297"/>
    <s v="EXPRESS TRANSIT"/>
    <d v="2024-12-25T00:00:00"/>
    <s v="A2404875"/>
    <s v="AP241225012733"/>
    <m/>
    <n v="146.85"/>
    <n v="-12087.968000000017"/>
  </r>
  <r>
    <x v="297"/>
    <s v="EXPRESS TRANSIT"/>
    <d v="2024-12-25T00:00:00"/>
    <s v="A2404876"/>
    <s v="AP241225012734"/>
    <m/>
    <n v="146.85"/>
    <n v="-12234.818000000017"/>
  </r>
  <r>
    <x v="297"/>
    <s v="EXPRESS TRANSIT"/>
    <d v="2024-12-25T00:00:00"/>
    <s v="A2404877"/>
    <s v="AP241225012735"/>
    <m/>
    <n v="146.85"/>
    <n v="-12381.668000000018"/>
  </r>
  <r>
    <x v="297"/>
    <s v="EXPRESS TRANSIT"/>
    <d v="2024-12-25T00:00:00"/>
    <s v="A2404883"/>
    <s v="AP241225012751"/>
    <m/>
    <n v="239.03899999999999"/>
    <n v="-12620.707000000019"/>
  </r>
  <r>
    <x v="297"/>
    <s v="EXPRESS TRANSIT"/>
    <d v="2024-12-27T00:00:00"/>
    <n v="5624568346"/>
    <s v="AP241227013018"/>
    <n v="3000"/>
    <m/>
    <n v="-9620.7070000000185"/>
  </r>
  <r>
    <x v="297"/>
    <s v="EXPRESS TRANSIT"/>
    <d v="2024-12-27T00:00:00"/>
    <n v="5624567636"/>
    <s v="AP241227013031"/>
    <n v="6829.2610000000004"/>
    <m/>
    <n v="-2791.4460000000181"/>
  </r>
  <r>
    <x v="297"/>
    <s v="EXPRESS TRANSIT"/>
    <d v="2024-12-30T00:00:00"/>
    <s v="A2404954"/>
    <s v="AP241230013053"/>
    <m/>
    <n v="1233.25"/>
    <n v="-4024.6960000000181"/>
  </r>
  <r>
    <x v="297"/>
    <s v="EXPRESS TRANSIT"/>
    <d v="2024-12-30T00:00:00"/>
    <s v="A2404956"/>
    <s v="AP241230013055"/>
    <m/>
    <n v="146.85"/>
    <n v="-4171.5460000000185"/>
  </r>
  <r>
    <x v="297"/>
    <s v="EXPRESS TRANSIT"/>
    <d v="2024-12-30T00:00:00"/>
    <s v="A2404957"/>
    <s v="AP241230013056"/>
    <m/>
    <n v="146.85"/>
    <n v="-4318.3960000000188"/>
  </r>
  <r>
    <x v="297"/>
    <s v="EXPRESS TRANSIT"/>
    <d v="2024-12-31T00:00:00"/>
    <s v="A2405005"/>
    <s v="AP241231013105"/>
    <m/>
    <n v="146.85"/>
    <n v="-4465.2460000000192"/>
  </r>
  <r>
    <x v="297"/>
    <s v="EXPRESS TRANSIT"/>
    <d v="2024-12-31T00:00:00"/>
    <s v="A2405008"/>
    <s v="AP241231013109"/>
    <m/>
    <n v="146.85"/>
    <n v="-4612.0960000000196"/>
  </r>
  <r>
    <x v="297"/>
    <s v="EXPRESS TRANSIT"/>
    <d v="2024-12-31T00:00:00"/>
    <s v="A2405011"/>
    <s v="AP241231013113"/>
    <m/>
    <n v="146.85"/>
    <n v="-4758.9460000000199"/>
  </r>
  <r>
    <x v="297"/>
    <s v="EXPRESS TRANSIT"/>
    <d v="2024-12-31T00:00:00"/>
    <s v="A2405015"/>
    <s v="AP241231013116"/>
    <m/>
    <n v="146.85"/>
    <n v="-4905.7960000000203"/>
  </r>
  <r>
    <x v="297"/>
    <s v="EXPRESS TRANSIT"/>
    <d v="2024-12-31T00:00:00"/>
    <s v="A2405018"/>
    <s v="AP241231013119"/>
    <m/>
    <n v="146.85"/>
    <n v="-5052.6460000000206"/>
  </r>
  <r>
    <x v="297"/>
    <s v="EXPRESS TRANSIT"/>
    <d v="2024-12-31T00:00:00"/>
    <s v="A2405049"/>
    <s v="AP241231013158"/>
    <m/>
    <n v="1756.25"/>
    <n v="-6808.8960000000206"/>
  </r>
  <r>
    <x v="297"/>
    <s v="EXPRESS TRANSIT"/>
    <d v="2024-12-31T00:00:00"/>
    <s v="A2405059"/>
    <s v="AP241231013192"/>
    <m/>
    <n v="146.85"/>
    <n v="-6955.746000000021"/>
  </r>
  <r>
    <x v="297"/>
    <s v="EXPRESS TRANSIT"/>
    <d v="2024-12-31T00:00:00"/>
    <s v="A2405061"/>
    <s v="AP241231013194"/>
    <m/>
    <n v="146.85"/>
    <n v="-7102.5960000000214"/>
  </r>
  <r>
    <x v="297"/>
    <s v="EXPRESS TRANSIT"/>
    <d v="2024-12-31T00:00:00"/>
    <s v="A2405063"/>
    <s v="AP241231013196"/>
    <m/>
    <n v="146.85"/>
    <n v="-7249.4460000000217"/>
  </r>
  <r>
    <x v="297"/>
    <s v="EXPRESS TRANSIT"/>
    <d v="2024-12-31T00:00:00"/>
    <s v="A2405065"/>
    <s v="AP241231013198"/>
    <m/>
    <n v="146.85"/>
    <n v="-7396.2960000000221"/>
  </r>
  <r>
    <x v="297"/>
    <s v="EXPRESS TRANSIT"/>
    <d v="2024-12-31T00:00:00"/>
    <s v="A2405067"/>
    <s v="AP241231013200"/>
    <m/>
    <n v="146.85"/>
    <n v="-7543.1460000000225"/>
  </r>
  <r>
    <x v="297"/>
    <s v="EXPRESS TRANSIT"/>
    <d v="2024-12-31T00:00:00"/>
    <s v="A2405069"/>
    <s v="AP241231013202"/>
    <m/>
    <n v="146.85"/>
    <n v="-7689.9960000000228"/>
  </r>
  <r>
    <x v="297"/>
    <s v="EXPRESS TRANSIT"/>
    <d v="2024-12-31T00:00:00"/>
    <s v="A2405071"/>
    <s v="AP241231013204"/>
    <m/>
    <n v="146.85"/>
    <n v="-7836.8460000000232"/>
  </r>
  <r>
    <x v="297"/>
    <s v="EXPRESS TRANSIT"/>
    <d v="2024-12-31T00:00:00"/>
    <s v="A2405077"/>
    <s v="AP241231013210"/>
    <m/>
    <n v="150.75"/>
    <n v="-7987.5960000000232"/>
  </r>
  <r>
    <x v="298"/>
    <m/>
    <m/>
    <m/>
    <m/>
    <n v="85861.477000000014"/>
    <n v="93849.073000000164"/>
    <n v="-7987.5960000001505"/>
  </r>
  <r>
    <x v="299"/>
    <s v="AKKON TUNISIA"/>
    <d v="2024-08-15T00:00:00"/>
    <n v="5624562318"/>
    <s v="AP240815007577"/>
    <n v="10000"/>
    <m/>
    <n v="10000"/>
  </r>
  <r>
    <x v="300"/>
    <m/>
    <m/>
    <m/>
    <m/>
    <n v="10000"/>
    <n v="0"/>
    <n v="10000"/>
  </r>
  <r>
    <x v="301"/>
    <s v="BETOREP TUNISI"/>
    <d v="2024-12-06T00:00:00"/>
    <n v="5624568312"/>
    <s v="AP241206011907"/>
    <n v="7777.6260000000002"/>
    <m/>
    <n v="7777.6260000000002"/>
  </r>
  <r>
    <x v="301"/>
    <s v="BETOREP TUNISI"/>
    <d v="2024-12-27T00:00:00"/>
    <n v="5624567607"/>
    <s v="AP241227012930"/>
    <n v="4666.2759999999998"/>
    <m/>
    <n v="4666.2759999999998"/>
  </r>
  <r>
    <x v="301"/>
    <s v="BETOREP TUNISI"/>
    <d v="2024-12-31T00:00:00"/>
    <s v="A2405086"/>
    <s v="AP241231013229"/>
    <m/>
    <n v="15555.252"/>
    <n v="-15555.252"/>
  </r>
  <r>
    <x v="302"/>
    <m/>
    <m/>
    <m/>
    <m/>
    <n v="12443.902"/>
    <n v="15555.252"/>
    <n v="-3111.3500000000004"/>
  </r>
  <r>
    <x v="303"/>
    <s v="MESSINA  TUNIS"/>
    <d v="2024-08-21T00:00:00"/>
    <n v="5624562336"/>
    <s v="AP240821007675"/>
    <n v="4000"/>
    <m/>
    <n v="4000"/>
  </r>
  <r>
    <x v="303"/>
    <s v="MESSINA  TUNIS"/>
    <d v="2024-10-11T00:00:00"/>
    <n v="5624567163"/>
    <s v="AP241011009848"/>
    <n v="363.95"/>
    <m/>
    <n v="363.95"/>
  </r>
  <r>
    <x v="303"/>
    <s v="MESSINA  TUNIS"/>
    <d v="2024-10-11T00:00:00"/>
    <s v="A2403732"/>
    <s v="AP241011009895"/>
    <m/>
    <n v="363.95"/>
    <n v="-363.95"/>
  </r>
  <r>
    <x v="303"/>
    <s v="MESSINA  TUNIS"/>
    <d v="2024-10-25T00:00:00"/>
    <n v="5624567163"/>
    <s v="AP241025010394"/>
    <m/>
    <n v="363.95"/>
    <n v="-363.95"/>
  </r>
  <r>
    <x v="304"/>
    <m/>
    <m/>
    <m/>
    <m/>
    <n v="4363.95"/>
    <n v="727.9"/>
    <n v="3636.0499999999997"/>
  </r>
  <r>
    <x v="305"/>
    <s v="MAGHREB SOLUTIONS"/>
    <d v="2021-05-27T00:00:00"/>
    <n v="5621560772"/>
    <n v="6823"/>
    <n v="815.63599999999997"/>
    <m/>
    <n v="815.63599999999997"/>
  </r>
  <r>
    <x v="305"/>
    <s v="MAGHREB SOLUTIONS"/>
    <d v="2021-12-16T00:00:00"/>
    <n v="5621561256"/>
    <n v="7615"/>
    <n v="638.80200000000002"/>
    <m/>
    <n v="1454.4380000000001"/>
  </r>
  <r>
    <x v="305"/>
    <s v="MAGHREB SOLUTIONS"/>
    <d v="2021-12-22T00:00:00"/>
    <s v="P2102921 "/>
    <s v="TRANSACT FOURNISSEUR"/>
    <m/>
    <n v="125.55"/>
    <n v="1328.8880000000001"/>
  </r>
  <r>
    <x v="305"/>
    <s v="MAGHREB SOLUTIONS"/>
    <d v="2022-09-28T00:00:00"/>
    <s v="C2202271"/>
    <s v="TRANSACT FOURNISSEUR"/>
    <m/>
    <n v="1039.99"/>
    <n v="288.89800000000014"/>
  </r>
  <r>
    <x v="305"/>
    <s v="MAGHREB SOLUTIONS"/>
    <d v="2022-09-28T00:00:00"/>
    <s v="C2202272"/>
    <s v="TRANSACT FOURNISSEUR"/>
    <m/>
    <n v="99.37"/>
    <n v="189.52800000000013"/>
  </r>
  <r>
    <x v="305"/>
    <s v="MAGHREB SOLUTIONS"/>
    <d v="2022-11-30T00:00:00"/>
    <s v="C2202948"/>
    <s v="TRANSACT FOURNISSEUR"/>
    <m/>
    <n v="13818.6"/>
    <n v="-13629.072"/>
  </r>
  <r>
    <x v="305"/>
    <s v="MAGHREB SOLUTIONS"/>
    <d v="2022-11-30T00:00:00"/>
    <s v="C2203011"/>
    <s v="TRANSACT FOURNISSEUR"/>
    <m/>
    <n v="7044"/>
    <n v="-20673.072"/>
  </r>
  <r>
    <x v="305"/>
    <s v="MAGHREB SOLUTIONS"/>
    <d v="2022-11-30T00:00:00"/>
    <n v="5622561242"/>
    <n v="8821"/>
    <n v="16084.216"/>
    <m/>
    <n v="-4588.8559999999998"/>
  </r>
  <r>
    <x v="305"/>
    <s v="MAGHREB SOLUTIONS"/>
    <d v="2022-11-30T00:00:00"/>
    <s v="C2203024"/>
    <s v="TRANSACT FOURNISSEUR"/>
    <m/>
    <n v="7098.6"/>
    <n v="-11687.456"/>
  </r>
  <r>
    <x v="305"/>
    <s v="MAGHREB SOLUTIONS"/>
    <d v="2022-12-20T00:00:00"/>
    <s v="C2203209"/>
    <s v="TRANSACT FOURNISSEUR"/>
    <m/>
    <n v="15502.599"/>
    <n v="-27190.055"/>
  </r>
  <r>
    <x v="305"/>
    <s v="MAGHREB SOLUTIONS"/>
    <d v="2022-12-26T00:00:00"/>
    <s v="C2203304"/>
    <s v="TRANSACT FOURNISSEUR"/>
    <m/>
    <n v="7077.6"/>
    <n v="-34267.654999999999"/>
  </r>
  <r>
    <x v="305"/>
    <s v="MAGHREB SOLUTIONS"/>
    <d v="2022-12-29T00:00:00"/>
    <n v="5622561365"/>
    <n v="9068"/>
    <n v="15627.261"/>
    <m/>
    <n v="-18640.394"/>
  </r>
  <r>
    <x v="305"/>
    <s v="MAGHREB SOLUTIONS"/>
    <d v="2022-12-29T00:00:00"/>
    <n v="5622561366"/>
    <n v="9066"/>
    <n v="7140.9449999999997"/>
    <m/>
    <n v="-11499.449000000001"/>
  </r>
  <r>
    <x v="305"/>
    <s v="MAGHREB SOLUTIONS"/>
    <d v="2023-03-31T00:00:00"/>
    <n v="5623560531"/>
    <s v="AP230331002865"/>
    <n v="8986.9529999999995"/>
    <m/>
    <n v="-2512.496000000001"/>
  </r>
  <r>
    <x v="305"/>
    <s v="MAGHREB SOLUTIONS"/>
    <d v="2023-04-30T00:00:00"/>
    <n v="5623560716"/>
    <s v="AP230430003716"/>
    <n v="869.52599999999995"/>
    <m/>
    <n v="-1642.9700000000012"/>
  </r>
  <r>
    <x v="305"/>
    <s v="MAGHREB SOLUTIONS"/>
    <d v="2023-10-31T00:00:00"/>
    <s v="D2303383"/>
    <s v="AP231031009223"/>
    <n v="428.74299999999999"/>
    <m/>
    <n v="-1214.2270000000012"/>
  </r>
  <r>
    <x v="305"/>
    <s v="MAGHREB SOLUTIONS"/>
    <d v="2023-11-29T00:00:00"/>
    <n v="56235618"/>
    <s v="AP231129010021"/>
    <n v="1139.3599999999999"/>
    <m/>
    <n v="-74.867000000001326"/>
  </r>
  <r>
    <x v="305"/>
    <s v="MAGHREB SOLUTIONS"/>
    <d v="2023-11-30T00:00:00"/>
    <n v="56235618"/>
    <s v="AP231130010064"/>
    <n v="15877.267"/>
    <m/>
    <n v="15802.399999999998"/>
  </r>
  <r>
    <x v="305"/>
    <s v="MAGHREB SOLUTIONS"/>
    <d v="2023-11-30T00:00:00"/>
    <n v="56235618"/>
    <s v="AP231130010080"/>
    <n v="458.63499999999999"/>
    <m/>
    <n v="16261.034999999998"/>
  </r>
  <r>
    <x v="305"/>
    <s v="MAGHREB SOLUTIONS"/>
    <d v="2023-11-30T00:00:00"/>
    <s v="D2303604"/>
    <s v="AP231130010125"/>
    <m/>
    <n v="484.37799999999999"/>
    <n v="15776.656999999997"/>
  </r>
  <r>
    <x v="305"/>
    <s v="MAGHREB SOLUTIONS"/>
    <d v="2023-11-30T00:00:00"/>
    <s v="D2303605"/>
    <s v="AP231130010126"/>
    <m/>
    <n v="403"/>
    <n v="15373.656999999997"/>
  </r>
  <r>
    <x v="306"/>
    <m/>
    <m/>
    <m/>
    <m/>
    <n v="68067.343999999997"/>
    <n v="52693.686999999998"/>
    <n v="15373.656999999999"/>
  </r>
  <r>
    <x v="307"/>
    <s v="Première con"/>
    <d v="2024-03-31T00:00:00"/>
    <s v="A2401031"/>
    <s v="AP240331002995"/>
    <n v="0"/>
    <n v="0"/>
    <n v="0"/>
  </r>
  <r>
    <x v="308"/>
    <m/>
    <m/>
    <m/>
    <m/>
    <n v="0"/>
    <n v="0"/>
    <n v="0"/>
  </r>
  <r>
    <x v="309"/>
    <s v="LA COMPETANCE INDUSTRIELLE"/>
    <d v="2023-10-06T00:00:00"/>
    <n v="5623561463"/>
    <s v="AP231006007937"/>
    <n v="27608.143"/>
    <m/>
    <n v="27608.143"/>
  </r>
  <r>
    <x v="309"/>
    <s v="LA COMPETANCE INDUSTRIELLE"/>
    <d v="2024-02-20T00:00:00"/>
    <n v="5624561239"/>
    <s v="AP240220001390"/>
    <n v="16564.887999999999"/>
    <m/>
    <n v="44173.031000000003"/>
  </r>
  <r>
    <x v="309"/>
    <s v="LA COMPETANCE INDUSTRIELLE"/>
    <d v="2024-03-18T00:00:00"/>
    <n v="5624561396"/>
    <s v="AP240318002340"/>
    <n v="9445.1309999999994"/>
    <m/>
    <n v="53618.162000000004"/>
  </r>
  <r>
    <x v="310"/>
    <m/>
    <m/>
    <m/>
    <m/>
    <n v="53618.162000000004"/>
    <n v="0"/>
    <n v="53618.162000000004"/>
  </r>
  <r>
    <x v="311"/>
    <s v="SSP"/>
    <d v="2020-06-30T00:00:00"/>
    <s v="A0201121"/>
    <s v="TRANSACT FOURNISSEUR"/>
    <m/>
    <n v="0"/>
    <n v="0"/>
  </r>
  <r>
    <x v="312"/>
    <m/>
    <m/>
    <m/>
    <m/>
    <n v="0"/>
    <n v="0"/>
    <n v="0"/>
  </r>
  <r>
    <x v="313"/>
    <s v="TUNISHIP"/>
    <d v="2021-10-31T00:00:00"/>
    <s v="P2102498"/>
    <s v="TRANSACT FOURNISSEUR"/>
    <m/>
    <n v="12763.22"/>
    <n v="-12763.22"/>
  </r>
  <r>
    <x v="313"/>
    <s v="TUNISHIP"/>
    <d v="2021-12-31T00:00:00"/>
    <s v="P2103208"/>
    <s v="TRANSACT FOURNISSEUR"/>
    <m/>
    <n v="1613.29"/>
    <n v="-14376.509999999998"/>
  </r>
  <r>
    <x v="313"/>
    <s v="TUNISHIP"/>
    <d v="2021-12-31T00:00:00"/>
    <s v="P2103209"/>
    <s v="TRANSACT FOURNISSEUR"/>
    <m/>
    <n v="19024.127"/>
    <n v="-33400.637000000002"/>
  </r>
  <r>
    <x v="313"/>
    <s v="TUNISHIP"/>
    <d v="2021-12-31T00:00:00"/>
    <s v="P2103210"/>
    <s v="SUREST/ACCUMA11"/>
    <m/>
    <n v="328.5"/>
    <n v="-33729.137000000002"/>
  </r>
  <r>
    <x v="313"/>
    <s v="TUNISHIP"/>
    <d v="2022-01-05T00:00:00"/>
    <s v="C2200140"/>
    <s v="TRANSACT FOURNISSEUR"/>
    <m/>
    <n v="6318.88"/>
    <n v="-40048.017"/>
  </r>
  <r>
    <x v="313"/>
    <s v="TUNISHIP"/>
    <d v="2022-01-05T00:00:00"/>
    <s v="C2200141"/>
    <s v="TRANSACT FOURNISSEUR"/>
    <m/>
    <n v="12637.16"/>
    <n v="-52685.176999999996"/>
  </r>
  <r>
    <x v="313"/>
    <s v="TUNISHIP"/>
    <d v="2022-01-19T00:00:00"/>
    <n v="5622560010"/>
    <n v="7658"/>
    <n v="6460.8590000000004"/>
    <m/>
    <n v="-46224.317999999999"/>
  </r>
  <r>
    <x v="313"/>
    <s v="TUNISHIP"/>
    <d v="2022-01-25T00:00:00"/>
    <s v="C2200210"/>
    <s v="TRANSACT FOURNISSEUR"/>
    <m/>
    <n v="18989.82"/>
    <n v="-65214.137999999999"/>
  </r>
  <r>
    <x v="313"/>
    <s v="TUNISHIP"/>
    <d v="2022-01-31T00:00:00"/>
    <s v="C2200143"/>
    <s v="TRANSACT FOURNISSEUR"/>
    <m/>
    <n v="6322.7"/>
    <n v="-71536.838000000003"/>
  </r>
  <r>
    <x v="313"/>
    <s v="TUNISHIP"/>
    <d v="2022-02-02T00:00:00"/>
    <n v="5622560041"/>
    <n v="7761"/>
    <n v="19200.624"/>
    <m/>
    <n v="-52336.214000000007"/>
  </r>
  <r>
    <x v="313"/>
    <s v="TUNISHIP"/>
    <d v="2022-02-25T00:00:00"/>
    <s v="C2200295"/>
    <s v="TRANSACT FOURNISSEUR"/>
    <m/>
    <n v="6400.884"/>
    <n v="-58737.098000000005"/>
  </r>
  <r>
    <x v="313"/>
    <s v="TUNISHIP"/>
    <d v="2022-02-25T00:00:00"/>
    <s v="C2200296"/>
    <s v="TRANSACT FOURNISSEUR"/>
    <m/>
    <n v="6460.8590000000004"/>
    <n v="-65197.957000000009"/>
  </r>
  <r>
    <x v="313"/>
    <s v="TUNISHIP"/>
    <d v="2022-04-06T00:00:00"/>
    <n v="5622560125"/>
    <n v="7732"/>
    <n v="6677.2719999999999"/>
    <m/>
    <n v="-58520.685000000012"/>
  </r>
  <r>
    <x v="313"/>
    <s v="TUNISHIP"/>
    <d v="2022-04-30T00:00:00"/>
    <s v="C2200982"/>
    <s v="TIMBR/ACCUMA8"/>
    <m/>
    <n v="7035.99"/>
    <n v="-65556.675000000017"/>
  </r>
  <r>
    <x v="313"/>
    <s v="TUNISHIP"/>
    <d v="2022-04-30T00:00:00"/>
    <s v="C2201023"/>
    <s v="TIMBR/ACCUMA9"/>
    <m/>
    <n v="6947.1"/>
    <n v="-72503.775000000023"/>
  </r>
  <r>
    <x v="313"/>
    <s v="TUNISHIP"/>
    <d v="2022-05-27T00:00:00"/>
    <n v="5622560226"/>
    <n v="7748"/>
    <n v="7288.9769999999999"/>
    <m/>
    <n v="-65214.798000000024"/>
  </r>
  <r>
    <x v="313"/>
    <s v="TUNISHIP"/>
    <d v="2022-06-21T00:00:00"/>
    <s v="C2201375"/>
    <s v="TRANSACT FOURNISSEUR"/>
    <m/>
    <n v="13754.67"/>
    <n v="-78969.468000000023"/>
  </r>
  <r>
    <x v="313"/>
    <s v="TUNISHIP"/>
    <d v="2022-06-30T00:00:00"/>
    <s v="C2201520"/>
    <s v="TRANSACT FOURNISSEUR"/>
    <m/>
    <n v="21099.014999999999"/>
    <n v="-100068.48300000002"/>
  </r>
  <r>
    <x v="313"/>
    <s v="TUNISHIP"/>
    <d v="2022-06-30T00:00:00"/>
    <n v="5622560371"/>
    <n v="7893"/>
    <n v="14071.322"/>
    <m/>
    <n v="-85997.161000000022"/>
  </r>
  <r>
    <x v="313"/>
    <s v="TUNISHIP"/>
    <d v="2022-06-30T00:00:00"/>
    <n v="5622560372"/>
    <n v="7946"/>
    <n v="21656.544000000002"/>
    <m/>
    <n v="-64340.61700000002"/>
  </r>
  <r>
    <x v="313"/>
    <s v="TUNISHIP"/>
    <d v="2022-07-31T00:00:00"/>
    <n v="5622560501"/>
    <n v="8017"/>
    <n v="27756.224999999999"/>
    <m/>
    <n v="-36584.392000000022"/>
  </r>
  <r>
    <x v="313"/>
    <s v="TUNISHIP"/>
    <d v="2022-07-31T00:00:00"/>
    <s v="C2201941"/>
    <s v="TRANSACT FOURNISSEUR"/>
    <m/>
    <n v="6862.9"/>
    <n v="-43447.292000000023"/>
  </r>
  <r>
    <x v="313"/>
    <s v="TUNISHIP"/>
    <d v="2022-07-31T00:00:00"/>
    <s v="C2201948"/>
    <s v="TRANSACT FOURNISSEUR"/>
    <m/>
    <n v="6852.375"/>
    <n v="-50299.667000000023"/>
  </r>
  <r>
    <x v="313"/>
    <s v="TUNISHIP"/>
    <d v="2022-08-30T00:00:00"/>
    <n v="5622560612"/>
    <n v="8184"/>
    <n v="8491.1280000000006"/>
    <m/>
    <n v="-41808.539000000019"/>
  </r>
  <r>
    <x v="313"/>
    <s v="TUNISHIP"/>
    <d v="2022-09-28T00:00:00"/>
    <s v="C2202290"/>
    <s v="TRANSACT FOURNISSEUR"/>
    <m/>
    <n v="6860.7950000000001"/>
    <n v="-48669.334000000017"/>
  </r>
  <r>
    <x v="313"/>
    <s v="TUNISHIP"/>
    <d v="2022-09-29T00:00:00"/>
    <s v="C2202314"/>
    <s v="TRANSACT FOURNISSEUR"/>
    <m/>
    <n v="6839.7449999999999"/>
    <n v="-55509.07900000002"/>
  </r>
  <r>
    <x v="313"/>
    <s v="TUNISHIP"/>
    <d v="2022-09-29T00:00:00"/>
    <s v="C2202315"/>
    <s v="TIMBR/ACCUMA20"/>
    <m/>
    <n v="13720.99"/>
    <n v="-69230.069000000018"/>
  </r>
  <r>
    <x v="313"/>
    <s v="TUNISHIP"/>
    <d v="2022-09-30T00:00:00"/>
    <s v="C2202387"/>
    <s v="TRANSACT FOURNISSEUR"/>
    <m/>
    <n v="13834.66"/>
    <n v="-83064.729000000021"/>
  </r>
  <r>
    <x v="313"/>
    <s v="TUNISHIP"/>
    <d v="2022-09-30T00:00:00"/>
    <n v="5622560832"/>
    <n v="8217"/>
    <n v="7413.9750000000004"/>
    <m/>
    <n v="-75650.754000000015"/>
  </r>
  <r>
    <x v="313"/>
    <s v="TUNISHIP"/>
    <d v="2022-10-29T00:00:00"/>
    <n v="5622560996"/>
    <n v="8536"/>
    <n v="21256.474999999999"/>
    <m/>
    <n v="-54394.279000000017"/>
  </r>
  <r>
    <x v="313"/>
    <s v="TUNISHIP"/>
    <d v="2022-10-31T00:00:00"/>
    <n v="5622561029"/>
    <n v="8492"/>
    <n v="4904.3389999999999"/>
    <m/>
    <n v="-49489.940000000017"/>
  </r>
  <r>
    <x v="313"/>
    <s v="TUNISHIP"/>
    <d v="2022-10-31T00:00:00"/>
    <n v="5622561035"/>
    <n v="8554"/>
    <n v="22240.724999999999"/>
    <m/>
    <n v="-27249.215000000018"/>
  </r>
  <r>
    <x v="313"/>
    <s v="TUNISHIP"/>
    <d v="2022-10-31T00:00:00"/>
    <s v="C2202751"/>
    <s v="TRANSACT FOURNISSEUR"/>
    <m/>
    <n v="13683.1"/>
    <n v="-40932.315000000017"/>
  </r>
  <r>
    <x v="313"/>
    <s v="TUNISHIP"/>
    <d v="2022-11-30T00:00:00"/>
    <s v="C2202953"/>
    <s v="TRANSACT FOURNISSEUR"/>
    <m/>
    <n v="6902.8950000000004"/>
    <n v="-47835.210000000021"/>
  </r>
  <r>
    <x v="313"/>
    <s v="TUNISHIP"/>
    <d v="2022-12-09T00:00:00"/>
    <n v="5622561256"/>
    <n v="8891"/>
    <n v="6968.4570000000003"/>
    <m/>
    <n v="-40866.753000000019"/>
  </r>
  <r>
    <x v="313"/>
    <s v="TUNISHIP"/>
    <d v="2022-12-31T00:00:00"/>
    <n v="5622561384"/>
    <n v="9222"/>
    <n v="7096.7089999999998"/>
    <m/>
    <n v="-33770.044000000016"/>
  </r>
  <r>
    <x v="313"/>
    <s v="TUNISHIP"/>
    <d v="2022-12-31T00:00:00"/>
    <s v="C2203452"/>
    <s v="TRANSACT FOURNISSEUR"/>
    <m/>
    <n v="7048.14"/>
    <n v="-40818.184000000016"/>
  </r>
  <r>
    <x v="314"/>
    <m/>
    <m/>
    <m/>
    <m/>
    <n v="181483.63100000002"/>
    <n v="222301.81500000003"/>
    <n v="-40818.184000000008"/>
  </r>
  <r>
    <x v="315"/>
    <s v="STE MAYS REFRI"/>
    <d v="2024-12-25T00:00:00"/>
    <s v="A2404903"/>
    <s v="AP241225012828"/>
    <m/>
    <n v="1412.0309999999999"/>
    <n v="-1412.0309999999999"/>
  </r>
  <r>
    <x v="315"/>
    <s v="STE MAYS REFRI"/>
    <d v="2024-12-25T00:00:00"/>
    <s v="A2404910"/>
    <s v="AP241225012829"/>
    <m/>
    <n v="331.52300000000002"/>
    <n v="-1743.5540000000001"/>
  </r>
  <r>
    <x v="315"/>
    <s v="STE MAYS REFRI"/>
    <d v="2024-12-25T00:00:00"/>
    <s v="A2404909"/>
    <s v="AP241225012830"/>
    <m/>
    <n v="1347.1279999999999"/>
    <n v="-3090.6819999999998"/>
  </r>
  <r>
    <x v="316"/>
    <m/>
    <m/>
    <m/>
    <m/>
    <n v="0"/>
    <n v="3090.6819999999998"/>
    <n v="-3090.6819999999998"/>
  </r>
  <r>
    <x v="317"/>
    <s v="TIMAR TUNISIE"/>
    <d v="2015-08-27T00:00:00"/>
    <s v="5015500838"/>
    <s v="0006246"/>
    <n v="4499.26"/>
    <m/>
    <n v="4499.26"/>
  </r>
  <r>
    <x v="317"/>
    <s v="TIMAR TUNISIE"/>
    <d v="2015-09-07T00:00:00"/>
    <s v="B0001522"/>
    <s v="AKUMSAN3"/>
    <m/>
    <n v="3571.5"/>
    <n v="927.76000000000022"/>
  </r>
  <r>
    <x v="317"/>
    <s v="TIMAR TUNISIE"/>
    <d v="2015-09-30T00:00:00"/>
    <s v="B0001622"/>
    <s v="TRANSACT FOURNISSEUR"/>
    <m/>
    <n v="445.416"/>
    <n v="482.34400000000022"/>
  </r>
  <r>
    <x v="317"/>
    <s v="TIMAR TUNISIE"/>
    <d v="2015-10-22T00:00:00"/>
    <s v="B0001791"/>
    <s v="TRANSACT FOURNISSEUR"/>
    <m/>
    <n v="3779.6"/>
    <n v="-3297.2559999999999"/>
  </r>
  <r>
    <x v="317"/>
    <s v="TIMAR TUNISIE"/>
    <d v="2015-10-31T00:00:00"/>
    <s v="B0001836"/>
    <s v="TRANSACT FOURNISSEUR"/>
    <m/>
    <n v="3781.3020000000001"/>
    <n v="-7078.558"/>
  </r>
  <r>
    <x v="317"/>
    <s v="TIMAR TUNISIE"/>
    <d v="2015-10-31T00:00:00"/>
    <s v="B0001848"/>
    <s v="TRANSACT FOURNISSEUR"/>
    <m/>
    <n v="3793.2"/>
    <n v="-10871.758"/>
  </r>
  <r>
    <x v="317"/>
    <s v="TIMAR TUNISIE"/>
    <d v="2015-10-31T00:00:00"/>
    <s v="B0001853"/>
    <s v="TRANSACT FOURNISSEUR"/>
    <m/>
    <n v="3793.2"/>
    <n v="-14664.957999999999"/>
  </r>
  <r>
    <x v="317"/>
    <s v="TIMAR TUNISIE"/>
    <d v="2015-11-07T00:00:00"/>
    <s v="5015501060"/>
    <s v="0006292"/>
    <n v="4158.2209999999995"/>
    <m/>
    <n v="-10506.736999999999"/>
  </r>
  <r>
    <x v="317"/>
    <s v="TIMAR TUNISIE"/>
    <d v="2015-11-12T00:00:00"/>
    <s v="5015501075"/>
    <s v="0006522"/>
    <n v="5341.5240000000003"/>
    <m/>
    <n v="-5165.2129999999988"/>
  </r>
  <r>
    <x v="317"/>
    <s v="TIMAR TUNISIE"/>
    <d v="2015-11-12T00:00:00"/>
    <s v="5015501077"/>
    <s v="0006446"/>
    <n v="7239.6210000000001"/>
    <m/>
    <n v="2074.4080000000013"/>
  </r>
  <r>
    <x v="317"/>
    <s v="TIMAR TUNISIE"/>
    <d v="2015-11-12T00:00:00"/>
    <s v="5015501082"/>
    <s v="0006555"/>
    <n v="3988.665"/>
    <m/>
    <n v="6063.0730000000012"/>
  </r>
  <r>
    <x v="317"/>
    <s v="TIMAR TUNISIE"/>
    <d v="2015-11-12T00:00:00"/>
    <s v="5015501083"/>
    <s v="0006563"/>
    <n v="3988.665"/>
    <m/>
    <n v="10051.738000000001"/>
  </r>
  <r>
    <x v="317"/>
    <s v="TIMAR TUNISIE"/>
    <d v="2015-11-30T00:00:00"/>
    <s v="5015501269"/>
    <s v="0006597"/>
    <n v="6915.4129999999996"/>
    <m/>
    <n v="16967.151000000002"/>
  </r>
  <r>
    <x v="317"/>
    <s v="TIMAR TUNISIE"/>
    <d v="2015-11-30T00:00:00"/>
    <s v="B0002123"/>
    <s v="ACCUMA 68"/>
    <m/>
    <n v="3798.297"/>
    <n v="13168.854000000001"/>
  </r>
  <r>
    <x v="317"/>
    <s v="TIMAR TUNISIE"/>
    <d v="2015-12-29T00:00:00"/>
    <s v="B0002332"/>
    <s v="ACCUMA 75"/>
    <m/>
    <n v="3726.9029999999998"/>
    <n v="9441.9510000000009"/>
  </r>
  <r>
    <x v="317"/>
    <s v="TIMAR TUNISIE"/>
    <d v="2015-12-31T00:00:00"/>
    <s v="5016500030"/>
    <s v="0006724"/>
    <n v="4909.4089999999997"/>
    <m/>
    <n v="14351.36"/>
  </r>
  <r>
    <x v="317"/>
    <s v="TIMAR TUNISIE"/>
    <d v="2015-12-31T00:00:00"/>
    <s v="B0002553"/>
    <s v="TRANSACT FOURNISSEUR"/>
    <m/>
    <n v="3733.703"/>
    <n v="10617.657000000001"/>
  </r>
  <r>
    <x v="317"/>
    <s v="TIMAR TUNISIE"/>
    <d v="2015-12-31T00:00:00"/>
    <s v="B0002615"/>
    <s v="TRANSACT FOURNISSEUR"/>
    <m/>
    <n v="3788.1"/>
    <n v="6829.5570000000007"/>
  </r>
  <r>
    <x v="317"/>
    <s v="TIMAR TUNISIE"/>
    <d v="2015-12-31T00:00:00"/>
    <s v="B0002719"/>
    <s v="AKUMSAN 03"/>
    <m/>
    <n v="586.721"/>
    <n v="6242.8360000000011"/>
  </r>
  <r>
    <x v="317"/>
    <s v="TIMAR TUNISIE"/>
    <d v="2016-01-07T00:00:00"/>
    <s v="F0000097"/>
    <s v="TRANSACT FOURNISSEUR"/>
    <m/>
    <n v="1184.0989999999999"/>
    <n v="5058.737000000001"/>
  </r>
  <r>
    <x v="317"/>
    <s v="TIMAR TUNISIE"/>
    <d v="2016-03-15T00:00:00"/>
    <s v="5016500262"/>
    <s v="0006731"/>
    <n v="7581.3029999999999"/>
    <m/>
    <n v="12640.04"/>
  </r>
  <r>
    <x v="317"/>
    <s v="TIMAR TUNISIE"/>
    <d v="2016-03-15T00:00:00"/>
    <s v="5016500263"/>
    <s v="0006941"/>
    <n v="4972.1989999999996"/>
    <m/>
    <n v="17612.239000000001"/>
  </r>
  <r>
    <x v="317"/>
    <s v="TIMAR TUNISIE"/>
    <d v="2016-03-31T00:00:00"/>
    <s v="F0000597"/>
    <s v="TRANSACT FOURNISSEUR"/>
    <m/>
    <n v="3847.6030000000001"/>
    <n v="13764.636000000002"/>
  </r>
  <r>
    <x v="317"/>
    <s v="TIMAR TUNISIE"/>
    <d v="2016-04-30T00:00:00"/>
    <s v="5016500481"/>
    <s v="0007328"/>
    <n v="7739.4"/>
    <m/>
    <n v="21504.036"/>
  </r>
  <r>
    <x v="317"/>
    <s v="TIMAR TUNISIE"/>
    <d v="2016-04-30T00:00:00"/>
    <s v="5016500484"/>
    <s v="0007314"/>
    <n v="6836.7960000000003"/>
    <m/>
    <n v="28340.832000000002"/>
  </r>
  <r>
    <x v="317"/>
    <s v="TIMAR TUNISIE"/>
    <d v="2016-04-30T00:00:00"/>
    <s v="F0000659"/>
    <s v="TRANSACT FOURNISSEUR"/>
    <m/>
    <n v="2989.7939999999999"/>
    <n v="25351.038"/>
  </r>
  <r>
    <x v="317"/>
    <s v="TIMAR TUNISIE"/>
    <d v="2016-04-30T00:00:00"/>
    <s v="F0000660"/>
    <s v="TRANSACT FOURNISSEUR"/>
    <m/>
    <n v="3862.8980000000001"/>
    <n v="21488.14"/>
  </r>
  <r>
    <x v="317"/>
    <s v="TIMAR TUNISIE"/>
    <d v="2016-04-30T00:00:00"/>
    <s v="F0000664"/>
    <s v="TRANSACT FOURNISSEUR"/>
    <m/>
    <n v="2446.2860000000001"/>
    <n v="19041.853999999999"/>
  </r>
  <r>
    <x v="317"/>
    <s v="TIMAR TUNISIE"/>
    <d v="2016-04-30T00:00:00"/>
    <s v="F0000665"/>
    <s v="TRANSACT FOURNISSEUR"/>
    <m/>
    <n v="3876.5"/>
    <n v="15165.353999999999"/>
  </r>
  <r>
    <x v="317"/>
    <s v="TIMAR TUNISIE"/>
    <d v="2016-10-13T00:00:00"/>
    <s v="5016500978"/>
    <s v="0007828"/>
    <n v="730.76400000000001"/>
    <m/>
    <n v="15896.117999999999"/>
  </r>
  <r>
    <x v="317"/>
    <s v="TIMAR TUNISIE"/>
    <d v="2016-10-28T00:00:00"/>
    <s v="F0001749"/>
    <s v="TRANSACT FOURNISSEUR"/>
    <m/>
    <n v="240.04"/>
    <n v="15656.077999999998"/>
  </r>
  <r>
    <x v="317"/>
    <s v="TIMAR TUNISIE"/>
    <d v="2017-03-13T00:00:00"/>
    <s v="CK 5017500060"/>
    <n v="8132"/>
    <n v="4276"/>
    <m/>
    <n v="19932.077999999998"/>
  </r>
  <r>
    <x v="318"/>
    <m/>
    <m/>
    <m/>
    <m/>
    <n v="73177.239999999991"/>
    <n v="53245.162000000004"/>
    <n v="19932.077999999987"/>
  </r>
  <r>
    <x v="319"/>
    <s v="RGUEZ Mondher"/>
    <d v="2024-10-31T00:00:00"/>
    <s v="A2404102"/>
    <s v="AP241031010914"/>
    <m/>
    <n v="1845.5"/>
    <n v="-1845.5"/>
  </r>
  <r>
    <x v="319"/>
    <s v="RGUEZ Mondher"/>
    <d v="2024-12-31T00:00:00"/>
    <s v="A2405024"/>
    <s v="AP241231013125"/>
    <m/>
    <n v="976.8"/>
    <n v="-976.8"/>
  </r>
  <r>
    <x v="320"/>
    <m/>
    <m/>
    <m/>
    <m/>
    <n v="0"/>
    <n v="2822.3"/>
    <n v="-2822.3"/>
  </r>
  <r>
    <x v="321"/>
    <s v="EMPS"/>
    <d v="2018-12-31T00:00:00"/>
    <s v="S1902898"/>
    <s v="TRANSACT FOURNISSEUR"/>
    <m/>
    <n v="6369.808"/>
    <n v="-6369.808"/>
  </r>
  <r>
    <x v="322"/>
    <m/>
    <m/>
    <m/>
    <m/>
    <n v="0"/>
    <n v="6369.808"/>
    <n v="-6369.808"/>
  </r>
  <r>
    <x v="323"/>
    <s v="Ben Slima Med"/>
    <d v="2024-11-19T00:00:00"/>
    <n v="5624567339"/>
    <s v="AP241120011218"/>
    <n v="2847.48"/>
    <m/>
    <n v="2847.48"/>
  </r>
  <r>
    <x v="323"/>
    <s v="Ben Slima Med"/>
    <d v="2024-11-21T00:00:00"/>
    <s v="A2404290"/>
    <s v="AP241121011385"/>
    <m/>
    <n v="2846.48"/>
    <n v="1"/>
  </r>
  <r>
    <x v="324"/>
    <m/>
    <m/>
    <m/>
    <m/>
    <n v="2847.48"/>
    <n v="2846.48"/>
    <n v="1"/>
  </r>
  <r>
    <x v="325"/>
    <s v="ATL"/>
    <d v="2024-06-30T00:00:00"/>
    <n v="5624568136"/>
    <s v="AP240708006536"/>
    <n v="0"/>
    <n v="0"/>
    <n v="0"/>
  </r>
  <r>
    <x v="326"/>
    <m/>
    <m/>
    <m/>
    <m/>
    <n v="0"/>
    <n v="0"/>
    <n v="0"/>
  </r>
  <r>
    <x v="327"/>
    <s v="IMEC INTERNATIONAL"/>
    <d v="2024-10-29T00:00:00"/>
    <n v="5624567184"/>
    <s v="AP241029010510"/>
    <m/>
    <n v="0"/>
    <n v="0"/>
  </r>
  <r>
    <x v="328"/>
    <m/>
    <m/>
    <m/>
    <m/>
    <n v="0"/>
    <n v="0"/>
    <n v="0"/>
  </r>
  <r>
    <x v="329"/>
    <s v="SERVICES DES"/>
    <d v="2024-01-24T00:00:00"/>
    <n v="5624561120"/>
    <s v="AP240124000659"/>
    <n v="9520.5"/>
    <n v="0"/>
    <n v="9520.5"/>
  </r>
  <r>
    <x v="329"/>
    <s v="SERVICES DES"/>
    <d v="2024-02-06T00:00:00"/>
    <n v="5624561187"/>
    <s v="AP240206000990"/>
    <n v="7735.5"/>
    <n v="0"/>
    <n v="17256"/>
  </r>
  <r>
    <x v="330"/>
    <m/>
    <m/>
    <m/>
    <m/>
    <n v="17256"/>
    <n v="0"/>
    <n v="17256"/>
  </r>
  <r>
    <x v="331"/>
    <s v="STAR CONTAINER TUNISIE"/>
    <d v="2020-06-22T00:00:00"/>
    <n v="5620560649"/>
    <n v="5085"/>
    <n v="1573.2"/>
    <m/>
    <n v="1573.2"/>
  </r>
  <r>
    <x v="331"/>
    <s v="STAR CONTAINER TUNISIE"/>
    <d v="2020-08-31T00:00:00"/>
    <s v="A0201522"/>
    <s v="TRANSACT FOURNISSEUR"/>
    <m/>
    <n v="376.65"/>
    <n v="1196.5500000000002"/>
  </r>
  <r>
    <x v="332"/>
    <m/>
    <m/>
    <m/>
    <m/>
    <n v="1573.2"/>
    <n v="376.65"/>
    <n v="1196.5500000000002"/>
  </r>
  <r>
    <x v="333"/>
    <s v="SIM"/>
    <d v="2024-06-18T00:00:00"/>
    <n v="5624561989"/>
    <s v="AP240618005623"/>
    <n v="0"/>
    <m/>
    <n v="0"/>
  </r>
  <r>
    <x v="334"/>
    <m/>
    <m/>
    <m/>
    <m/>
    <n v="0"/>
    <n v="0"/>
    <n v="0"/>
  </r>
  <r>
    <x v="335"/>
    <s v="HECHI FETHI"/>
    <d v="2024-07-31T00:00:00"/>
    <s v="A2402793"/>
    <s v="AP240731007462"/>
    <m/>
    <n v="0"/>
    <n v="0"/>
  </r>
  <r>
    <x v="336"/>
    <m/>
    <m/>
    <m/>
    <m/>
    <n v="0"/>
    <n v="0"/>
    <n v="0"/>
  </r>
  <r>
    <x v="337"/>
    <s v="SPZ SERVICES"/>
    <d v="2024-06-28T00:00:00"/>
    <s v="A2402317"/>
    <s v="AP240628006206"/>
    <m/>
    <n v="0"/>
    <n v="0"/>
  </r>
  <r>
    <x v="338"/>
    <m/>
    <m/>
    <m/>
    <m/>
    <n v="0"/>
    <n v="0"/>
    <n v="0"/>
  </r>
  <r>
    <x v="339"/>
    <s v="BHS"/>
    <d v="2024-11-04T00:00:00"/>
    <s v="A2404193"/>
    <s v="AP241104011059"/>
    <m/>
    <n v="893.5"/>
    <n v="-893.5"/>
  </r>
  <r>
    <x v="339"/>
    <s v="BHS"/>
    <d v="2024-11-20T00:00:00"/>
    <s v="A2404276"/>
    <s v="AP241120011210"/>
    <m/>
    <n v="477"/>
    <n v="-477"/>
  </r>
  <r>
    <x v="339"/>
    <s v="BHS"/>
    <d v="2024-11-27T00:00:00"/>
    <s v="A2404364"/>
    <s v="AP241127011587"/>
    <m/>
    <n v="2738"/>
    <n v="-2738"/>
  </r>
  <r>
    <x v="339"/>
    <s v="BHS"/>
    <d v="2024-12-26T00:00:00"/>
    <s v="A2404933"/>
    <s v="AP241226012863"/>
    <m/>
    <n v="405.6"/>
    <n v="-1299.0999999999999"/>
  </r>
  <r>
    <x v="340"/>
    <m/>
    <m/>
    <m/>
    <m/>
    <n v="0"/>
    <n v="4514.1000000000004"/>
    <n v="-4514.1000000000004"/>
  </r>
  <r>
    <x v="341"/>
    <s v="OUEDRANI MOUNI"/>
    <d v="2023-12-28T00:00:00"/>
    <s v="D2304041"/>
    <s v="AP231228011199"/>
    <m/>
    <n v="0"/>
    <n v="0"/>
  </r>
  <r>
    <x v="342"/>
    <m/>
    <m/>
    <m/>
    <m/>
    <n v="0"/>
    <n v="0"/>
    <n v="0"/>
  </r>
  <r>
    <x v="343"/>
    <s v="MOHAMED ALI DA"/>
    <d v="2024-05-31T00:00:00"/>
    <s v="A2401786"/>
    <s v="AP240531005160"/>
    <m/>
    <n v="0"/>
    <n v="0"/>
  </r>
  <r>
    <x v="344"/>
    <m/>
    <m/>
    <m/>
    <m/>
    <n v="0"/>
    <n v="0"/>
    <n v="0"/>
  </r>
  <r>
    <x v="345"/>
    <s v="STE SMILE ENER"/>
    <d v="2024-06-19T00:00:00"/>
    <s v="A2402041"/>
    <s v="AP240619005654"/>
    <m/>
    <n v="0"/>
    <n v="0"/>
  </r>
  <r>
    <x v="346"/>
    <m/>
    <m/>
    <m/>
    <m/>
    <n v="0"/>
    <n v="0"/>
    <n v="0"/>
  </r>
  <r>
    <x v="347"/>
    <s v="AB TECH"/>
    <d v="2024-10-24T00:00:00"/>
    <s v="A2403916"/>
    <s v="AP241024010345"/>
    <m/>
    <n v="0"/>
    <n v="0"/>
  </r>
  <r>
    <x v="348"/>
    <m/>
    <m/>
    <m/>
    <m/>
    <n v="0"/>
    <n v="0"/>
    <n v="0"/>
  </r>
  <r>
    <x v="349"/>
    <s v="ARKASS TUNIS"/>
    <d v="2024-10-04T00:00:00"/>
    <n v="5624567113"/>
    <s v="AP241004009518"/>
    <n v="6000"/>
    <m/>
    <n v="6000"/>
  </r>
  <r>
    <x v="349"/>
    <s v="ARKASS TUNIS"/>
    <d v="2024-10-28T00:00:00"/>
    <s v="A2403948"/>
    <s v="AP241028010462"/>
    <m/>
    <n v="422.10500000000002"/>
    <n v="5577.8950000000004"/>
  </r>
  <r>
    <x v="350"/>
    <m/>
    <m/>
    <m/>
    <m/>
    <n v="6000"/>
    <n v="422.10500000000002"/>
    <n v="5577.8950000000004"/>
  </r>
  <r>
    <x v="351"/>
    <s v="LA MAINTENANCE"/>
    <d v="2024-08-21T00:00:00"/>
    <s v="A2402882"/>
    <s v="AP240821007736"/>
    <m/>
    <n v="0"/>
    <n v="0"/>
  </r>
  <r>
    <x v="352"/>
    <m/>
    <m/>
    <m/>
    <m/>
    <n v="0"/>
    <n v="0"/>
    <n v="0"/>
  </r>
  <r>
    <x v="353"/>
    <s v="EMS"/>
    <d v="2024-10-04T00:00:00"/>
    <n v="5624567097"/>
    <s v="AP241004009473"/>
    <n v="0"/>
    <m/>
    <n v="0"/>
  </r>
  <r>
    <x v="354"/>
    <m/>
    <m/>
    <m/>
    <m/>
    <n v="0"/>
    <n v="0"/>
    <n v="0"/>
  </r>
  <r>
    <x v="355"/>
    <s v="CENTRE DE LOIS"/>
    <d v="2024-10-31T00:00:00"/>
    <s v="A2404024"/>
    <s v="AP241031010647"/>
    <m/>
    <n v="0"/>
    <n v="0"/>
  </r>
  <r>
    <x v="356"/>
    <m/>
    <m/>
    <m/>
    <m/>
    <n v="0"/>
    <n v="0"/>
    <n v="0"/>
  </r>
  <r>
    <x v="357"/>
    <s v="KRATOS FITNESS"/>
    <d v="2024-10-31T00:00:00"/>
    <s v="A2404025"/>
    <s v="AP241031010655"/>
    <m/>
    <n v="0"/>
    <n v="0"/>
  </r>
  <r>
    <x v="358"/>
    <m/>
    <m/>
    <m/>
    <m/>
    <n v="0"/>
    <n v="0"/>
    <n v="0"/>
  </r>
  <r>
    <x v="359"/>
    <s v="GLOBAL NET"/>
    <d v="2024-10-10T00:00:00"/>
    <s v="A2403683"/>
    <s v="AP241010009762"/>
    <m/>
    <n v="0"/>
    <n v="0"/>
  </r>
  <r>
    <x v="360"/>
    <m/>
    <m/>
    <m/>
    <m/>
    <n v="0"/>
    <n v="0"/>
    <n v="0"/>
  </r>
  <r>
    <x v="361"/>
    <s v="MARMEDSA"/>
    <d v="2024-10-30T00:00:00"/>
    <n v="5624567271"/>
    <s v="AP241030010578"/>
    <n v="0"/>
    <n v="0"/>
    <n v="0"/>
  </r>
  <r>
    <x v="362"/>
    <m/>
    <m/>
    <m/>
    <m/>
    <n v="0"/>
    <n v="0"/>
    <n v="0"/>
  </r>
  <r>
    <x v="363"/>
    <s v="STE Yasmine Se"/>
    <d v="2024-06-18T00:00:00"/>
    <s v="A2402023"/>
    <s v="AP240618005630"/>
    <m/>
    <n v="0"/>
    <n v="0"/>
  </r>
  <r>
    <x v="364"/>
    <m/>
    <m/>
    <m/>
    <m/>
    <n v="0"/>
    <n v="0"/>
    <n v="0"/>
  </r>
  <r>
    <x v="365"/>
    <s v="BSA"/>
    <d v="2024-06-28T00:00:00"/>
    <s v="A2402323"/>
    <s v="AP240628006214"/>
    <m/>
    <n v="763.33"/>
    <n v="-763.33"/>
  </r>
  <r>
    <x v="365"/>
    <s v="BSA"/>
    <d v="2024-06-28T00:00:00"/>
    <s v="A2402326"/>
    <s v="AP240628006216"/>
    <m/>
    <n v="307.30599999999998"/>
    <n v="-1070.636"/>
  </r>
  <r>
    <x v="365"/>
    <s v="BSA"/>
    <d v="2024-06-28T00:00:00"/>
    <s v="A2402328"/>
    <s v="AP240628006218"/>
    <m/>
    <n v="499.01499999999999"/>
    <n v="-1569.6509999999998"/>
  </r>
  <r>
    <x v="365"/>
    <s v="BSA"/>
    <d v="2024-06-28T00:00:00"/>
    <s v="A2402330"/>
    <s v="AP240628006220"/>
    <m/>
    <n v="1296.9100000000001"/>
    <n v="-2866.5609999999997"/>
  </r>
  <r>
    <x v="365"/>
    <s v="BSA"/>
    <d v="2024-06-28T00:00:00"/>
    <s v="A2402332"/>
    <s v="AP240628006222"/>
    <m/>
    <n v="3093.81"/>
    <n v="-5960.3709999999992"/>
  </r>
  <r>
    <x v="365"/>
    <s v="BSA"/>
    <d v="2024-06-28T00:00:00"/>
    <s v="A2402333"/>
    <s v="AP240628006223"/>
    <m/>
    <n v="402.625"/>
    <n v="-6362.9959999999992"/>
  </r>
  <r>
    <x v="365"/>
    <s v="BSA"/>
    <d v="2024-06-28T00:00:00"/>
    <s v="A2402335"/>
    <s v="AP240628006226"/>
    <m/>
    <n v="4603.92"/>
    <n v="-10966.915999999999"/>
  </r>
  <r>
    <x v="365"/>
    <s v="BSA"/>
    <d v="2024-06-28T00:00:00"/>
    <s v="A2402337"/>
    <s v="AP240628006227"/>
    <m/>
    <n v="435.82600000000002"/>
    <n v="-11402.741999999998"/>
  </r>
  <r>
    <x v="366"/>
    <m/>
    <m/>
    <m/>
    <m/>
    <n v="0"/>
    <n v="11402.741999999998"/>
    <n v="-11402.741999999998"/>
  </r>
  <r>
    <x v="367"/>
    <s v="CFUN INDUSTRIE"/>
    <d v="2024-10-30T00:00:00"/>
    <s v="A2403989"/>
    <s v="AP241030010542"/>
    <m/>
    <n v="0"/>
    <n v="0"/>
  </r>
  <r>
    <x v="368"/>
    <m/>
    <m/>
    <m/>
    <m/>
    <n v="0"/>
    <n v="0"/>
    <n v="0"/>
  </r>
  <r>
    <x v="369"/>
    <s v="AST (AVENIR SERVICE TRANSPOR"/>
    <d v="2021-05-30T00:00:00"/>
    <s v="P2101179"/>
    <s v="TRANSACT FOURNISSEUR"/>
    <m/>
    <n v="1211.5450000000001"/>
    <n v="-1211.5450000000001"/>
  </r>
  <r>
    <x v="369"/>
    <s v="AST (AVENIR SERVICE TRANSPOR"/>
    <d v="2021-06-05T00:00:00"/>
    <n v="5621560790"/>
    <n v="7128"/>
    <n v="22177.462"/>
    <m/>
    <n v="20965.917000000001"/>
  </r>
  <r>
    <x v="369"/>
    <s v="AST (AVENIR SERVICE TRANSPOR"/>
    <d v="2021-09-30T00:00:00"/>
    <s v="P2102140 "/>
    <s v="TRANSACT FOURNISSEUR"/>
    <m/>
    <n v="134.11799999999999"/>
    <n v="20831.799000000003"/>
  </r>
  <r>
    <x v="369"/>
    <s v="AST (AVENIR SERVICE TRANSPOR"/>
    <d v="2021-10-11T00:00:00"/>
    <n v="5621561115"/>
    <n v="7453"/>
    <n v="12682.401"/>
    <m/>
    <n v="33514.200000000004"/>
  </r>
  <r>
    <x v="369"/>
    <s v="AST (AVENIR SERVICE TRANSPOR"/>
    <d v="2021-10-29T00:00:00"/>
    <n v="5621561164"/>
    <n v="7517"/>
    <n v="15040.748"/>
    <m/>
    <n v="48554.948000000004"/>
  </r>
  <r>
    <x v="369"/>
    <s v="AST (AVENIR SERVICE TRANSPOR"/>
    <d v="2021-10-31T00:00:00"/>
    <s v="P2102493"/>
    <s v="TRANSACT FOURNISSEUR"/>
    <m/>
    <n v="675.80600000000004"/>
    <n v="47879.142000000007"/>
  </r>
  <r>
    <x v="369"/>
    <s v="AST (AVENIR SERVICE TRANSPOR"/>
    <d v="2021-12-31T00:00:00"/>
    <s v="P2103137"/>
    <s v="TRANSACT FOURNISSEUR"/>
    <m/>
    <n v="12480.995000000001"/>
    <n v="35398.147000000004"/>
  </r>
  <r>
    <x v="369"/>
    <s v="AST (AVENIR SERVICE TRANSPOR"/>
    <d v="2021-12-31T00:00:00"/>
    <s v="P2103139"/>
    <s v="TRANSACT FOURNISSEUR"/>
    <m/>
    <n v="12548.282999999999"/>
    <n v="22849.864000000005"/>
  </r>
  <r>
    <x v="369"/>
    <s v="AST (AVENIR SERVICE TRANSPOR"/>
    <d v="2022-01-08T00:00:00"/>
    <s v="C2200146 "/>
    <s v="TRANSACT FOURNISSEUR"/>
    <m/>
    <n v="9932.7530000000006"/>
    <n v="12917.111000000004"/>
  </r>
  <r>
    <x v="369"/>
    <s v="AST (AVENIR SERVICE TRANSPOR"/>
    <d v="2022-01-29T00:00:00"/>
    <n v="5622560038"/>
    <n v="7667"/>
    <n v="10130.773999999999"/>
    <m/>
    <n v="23047.885000000002"/>
  </r>
  <r>
    <x v="369"/>
    <s v="AST (AVENIR SERVICE TRANSPOR"/>
    <d v="2022-07-31T00:00:00"/>
    <s v="C2201714"/>
    <s v="TRANSACT FOURNISSEUR"/>
    <m/>
    <n v="1084.69"/>
    <n v="21963.195000000003"/>
  </r>
  <r>
    <x v="369"/>
    <s v="AST (AVENIR SERVICE TRANSPOR"/>
    <d v="2022-11-07T00:00:00"/>
    <n v="5622561052"/>
    <n v="8857"/>
    <n v="1863.55"/>
    <m/>
    <n v="23826.745000000003"/>
  </r>
  <r>
    <x v="369"/>
    <s v="AST (AVENIR SERVICE TRANSPOR"/>
    <d v="2022-11-30T00:00:00"/>
    <s v="C2202940"/>
    <s v="TRANSACT FOURNISSEUR"/>
    <m/>
    <n v="1279.8499999999999"/>
    <n v="22546.895000000004"/>
  </r>
  <r>
    <x v="369"/>
    <s v="AST (AVENIR SERVICE TRANSPOR"/>
    <d v="2022-12-29T00:00:00"/>
    <s v="C2203345"/>
    <s v="TRANSACT FOURNISSEUR"/>
    <m/>
    <n v="126.74"/>
    <n v="22420.155000000002"/>
  </r>
  <r>
    <x v="369"/>
    <s v="AST (AVENIR SERVICE TRANSPOR"/>
    <d v="2022-12-29T00:00:00"/>
    <s v="C2203346"/>
    <s v="TRANSACT FOURNISSEUR"/>
    <m/>
    <n v="143.4"/>
    <n v="22276.755000000001"/>
  </r>
  <r>
    <x v="369"/>
    <s v="AST (AVENIR SERVICE TRANSPOR"/>
    <d v="2023-12-28T00:00:00"/>
    <n v="56235646"/>
    <s v="AP231228011246"/>
    <n v="5"/>
    <m/>
    <n v="22281.755000000001"/>
  </r>
  <r>
    <x v="370"/>
    <m/>
    <m/>
    <m/>
    <m/>
    <n v="61899.934999999998"/>
    <n v="39618.18"/>
    <n v="22281.754999999997"/>
  </r>
  <r>
    <x v="371"/>
    <s v="CAPA CONSULT"/>
    <d v="2023-12-27T00:00:00"/>
    <n v="56235645"/>
    <s v="AP231227011022"/>
    <n v="1785"/>
    <m/>
    <n v="1785"/>
  </r>
  <r>
    <x v="371"/>
    <s v="CAPA CONSULT"/>
    <d v="2024-12-10T00:00:00"/>
    <s v="A2404612"/>
    <s v="AP241210012094"/>
    <m/>
    <n v="1786"/>
    <n v="-1"/>
  </r>
  <r>
    <x v="372"/>
    <m/>
    <m/>
    <m/>
    <m/>
    <n v="1785"/>
    <n v="1786"/>
    <n v="-1"/>
  </r>
  <r>
    <x v="373"/>
    <s v="NGI TUNISIE"/>
    <d v="2023-11-30T00:00:00"/>
    <s v="D2303662"/>
    <s v="AP231130010286"/>
    <m/>
    <n v="0"/>
    <n v="0"/>
  </r>
  <r>
    <x v="374"/>
    <m/>
    <m/>
    <m/>
    <m/>
    <n v="0"/>
    <n v="0"/>
    <n v="0"/>
  </r>
  <r>
    <x v="375"/>
    <s v="GENERAL INDUST"/>
    <d v="2023-11-22T00:00:00"/>
    <s v="D2303460"/>
    <s v="AP231122009567"/>
    <m/>
    <n v="0"/>
    <n v="0"/>
  </r>
  <r>
    <x v="376"/>
    <m/>
    <m/>
    <m/>
    <m/>
    <n v="0"/>
    <n v="0"/>
    <n v="0"/>
  </r>
  <r>
    <x v="377"/>
    <s v="POWER MANAGEME"/>
    <d v="2023-11-06T00:00:00"/>
    <n v="5623561681"/>
    <s v="AP231106008990"/>
    <n v="0"/>
    <m/>
    <n v="0"/>
  </r>
  <r>
    <x v="378"/>
    <m/>
    <m/>
    <m/>
    <m/>
    <n v="0"/>
    <n v="0"/>
    <n v="0"/>
  </r>
  <r>
    <x v="379"/>
    <s v="CRA2E"/>
    <d v="2023-11-30T00:00:00"/>
    <s v="D2303675"/>
    <s v="AP231130010384"/>
    <m/>
    <n v="7141"/>
    <n v="-7141"/>
  </r>
  <r>
    <x v="379"/>
    <s v="CRA2E"/>
    <d v="2023-12-08T00:00:00"/>
    <n v="56235619"/>
    <s v="AP231208010367"/>
    <n v="7140"/>
    <m/>
    <n v="-1"/>
  </r>
  <r>
    <x v="380"/>
    <m/>
    <m/>
    <m/>
    <m/>
    <n v="7140"/>
    <n v="7141"/>
    <n v="-1"/>
  </r>
  <r>
    <x v="381"/>
    <s v="STE DEVELOPPEM"/>
    <d v="2024-08-30T00:00:00"/>
    <s v="A2403137"/>
    <s v="AP240830008277"/>
    <m/>
    <n v="0"/>
    <n v="0"/>
  </r>
  <r>
    <x v="382"/>
    <m/>
    <m/>
    <m/>
    <m/>
    <n v="0"/>
    <n v="0"/>
    <n v="0"/>
  </r>
  <r>
    <x v="383"/>
    <s v="TECHNIQUES IND"/>
    <d v="2024-12-31T00:00:00"/>
    <s v="A2404983"/>
    <s v="AP241231013081"/>
    <m/>
    <n v="2624.95"/>
    <n v="-2624.95"/>
  </r>
  <r>
    <x v="384"/>
    <m/>
    <m/>
    <m/>
    <m/>
    <n v="0"/>
    <n v="2624.95"/>
    <n v="-2624.95"/>
  </r>
  <r>
    <x v="385"/>
    <s v="MSC"/>
    <d v="2024-05-27T00:00:00"/>
    <n v="5624561822"/>
    <s v="AP240527004696"/>
    <n v="1056.942"/>
    <m/>
    <n v="1056.942"/>
  </r>
  <r>
    <x v="385"/>
    <s v="MSC"/>
    <d v="2024-05-27T00:00:00"/>
    <n v="5624561823"/>
    <s v="AP240527004698"/>
    <n v="1676.972"/>
    <m/>
    <n v="2733.9139999999998"/>
  </r>
  <r>
    <x v="385"/>
    <s v="MSC"/>
    <d v="2024-06-28T00:00:00"/>
    <s v="A2402413"/>
    <s v="AP240628006519"/>
    <m/>
    <n v="2732.8850000000002"/>
    <n v="1.0289999999995416"/>
  </r>
  <r>
    <x v="386"/>
    <m/>
    <m/>
    <m/>
    <m/>
    <n v="2733.9139999999998"/>
    <n v="2732.8850000000002"/>
    <n v="1.0289999999995416"/>
  </r>
  <r>
    <x v="387"/>
    <s v="Ets LAOUANI"/>
    <d v="2024-12-31T00:00:00"/>
    <s v="A2405039"/>
    <s v="AP241231013149"/>
    <m/>
    <n v="4919.5349999999999"/>
    <n v="-4919.5349999999999"/>
  </r>
  <r>
    <x v="388"/>
    <m/>
    <m/>
    <m/>
    <m/>
    <n v="0"/>
    <n v="4919.5349999999999"/>
    <n v="-4919.5349999999999"/>
  </r>
  <r>
    <x v="389"/>
    <s v="ASPISS CONSULT"/>
    <d v="2023-12-27T00:00:00"/>
    <n v="56235681"/>
    <s v="AP231227010956"/>
    <n v="477"/>
    <n v="0"/>
    <n v="477"/>
  </r>
  <r>
    <x v="390"/>
    <m/>
    <m/>
    <m/>
    <m/>
    <n v="477"/>
    <n v="0"/>
    <n v="477"/>
  </r>
  <r>
    <x v="391"/>
    <s v="ABDKARIM BOUDHAOUIA"/>
    <d v="2019-07-31T00:00:00"/>
    <s v="S1901330"/>
    <s v="TRANSACT FOURNISSEUR  "/>
    <m/>
    <n v="21109.895"/>
    <n v="-21109.895"/>
  </r>
  <r>
    <x v="391"/>
    <s v="ABDKARIM BOUDHAOUIA"/>
    <d v="2019-08-09T00:00:00"/>
    <n v="5619560817"/>
    <n v="3890"/>
    <n v="10000"/>
    <m/>
    <n v="-11109.895"/>
  </r>
  <r>
    <x v="391"/>
    <s v="ABDKARIM BOUDHAOUIA"/>
    <d v="2019-08-29T00:00:00"/>
    <n v="5619560879"/>
    <n v="4021"/>
    <n v="6775.6390000000001"/>
    <m/>
    <n v="-4334.2560000000003"/>
  </r>
  <r>
    <x v="392"/>
    <m/>
    <m/>
    <m/>
    <m/>
    <n v="16775.638999999999"/>
    <n v="21109.895"/>
    <n v="-4334.2560000000012"/>
  </r>
  <r>
    <x v="393"/>
    <s v="FERCAM"/>
    <d v="2020-09-04T00:00:00"/>
    <n v="5620560935"/>
    <n v="5508"/>
    <n v="7668.58"/>
    <m/>
    <n v="7668.58"/>
  </r>
  <r>
    <x v="393"/>
    <s v="FERCAM"/>
    <d v="2020-12-31T00:00:00"/>
    <s v="A0202899"/>
    <s v="TRANSACT FOURNISSEUR  "/>
    <m/>
    <n v="5851.2"/>
    <n v="1817.38"/>
  </r>
  <r>
    <x v="393"/>
    <s v="FERCAM"/>
    <d v="2022-03-17T00:00:00"/>
    <s v="C2200487"/>
    <s v="TRANSACT FOURNISSEUR"/>
    <m/>
    <n v="131.5"/>
    <n v="1685.88"/>
  </r>
  <r>
    <x v="394"/>
    <m/>
    <m/>
    <m/>
    <m/>
    <n v="7668.58"/>
    <n v="5982.7"/>
    <n v="1685.88"/>
  </r>
  <r>
    <x v="395"/>
    <s v="EXPRESS LOGIST"/>
    <d v="2024-08-30T00:00:00"/>
    <s v="A2403188"/>
    <s v="AP240830008429"/>
    <m/>
    <n v="3870.46"/>
    <n v="-3870.46"/>
  </r>
  <r>
    <x v="395"/>
    <s v="EXPRESS LOGIST"/>
    <d v="2024-09-04T00:00:00"/>
    <n v="5624562436"/>
    <s v="AP240904008347"/>
    <n v="3870.46"/>
    <m/>
    <n v="0"/>
  </r>
  <r>
    <x v="395"/>
    <s v="EXPRESS LOGIST"/>
    <d v="2024-10-09T00:00:00"/>
    <n v="5624567140"/>
    <s v="AP241009009691"/>
    <n v="4442.7250000000004"/>
    <m/>
    <n v="4442.7250000000004"/>
  </r>
  <r>
    <x v="396"/>
    <m/>
    <m/>
    <m/>
    <m/>
    <n v="8313.1850000000013"/>
    <n v="3870.46"/>
    <n v="4442.7250000000013"/>
  </r>
  <r>
    <x v="397"/>
    <s v="SCSI.tn"/>
    <d v="2023-12-27T00:00:00"/>
    <n v="56235681"/>
    <s v="AP231227010958"/>
    <n v="0"/>
    <n v="0"/>
    <n v="0"/>
  </r>
  <r>
    <x v="398"/>
    <m/>
    <m/>
    <m/>
    <m/>
    <n v="0"/>
    <n v="0"/>
    <n v="0"/>
  </r>
  <r>
    <x v="399"/>
    <s v="CAR TECH (AGEN"/>
    <d v="2024-09-30T00:00:00"/>
    <n v="5624567091"/>
    <s v="AP241001009392"/>
    <n v="446.45699999999999"/>
    <n v="0"/>
    <n v="446.45699999999999"/>
  </r>
  <r>
    <x v="400"/>
    <m/>
    <m/>
    <m/>
    <m/>
    <n v="8759.6420000000016"/>
    <n v="0"/>
    <n v="8759.6420000000016"/>
  </r>
  <r>
    <x v="401"/>
    <s v="MSky Consult Sarl"/>
    <d v="2021-11-27T00:00:00"/>
    <n v="5321530376"/>
    <n v="830"/>
    <n v="1526.175"/>
    <m/>
    <n v="1526.175"/>
  </r>
  <r>
    <x v="401"/>
    <s v="MSky Consult Sarl"/>
    <d v="2022-03-28T00:00:00"/>
    <n v="5322530284"/>
    <n v="1028"/>
    <n v="1785"/>
    <m/>
    <n v="1785"/>
  </r>
  <r>
    <x v="401"/>
    <s v="MSky Consult Sarl"/>
    <d v="2022-05-30T00:00:00"/>
    <s v="C2201135"/>
    <s v="TRANSACT FOURNISSEUR"/>
    <m/>
    <n v="1785.66"/>
    <n v="-259.48500000000013"/>
  </r>
  <r>
    <x v="401"/>
    <s v="MSky Consult Sarl"/>
    <d v="2022-06-28T00:00:00"/>
    <s v="C2201406"/>
    <s v="TRANSACT FOURNISSEUR"/>
    <m/>
    <n v="1781.14"/>
    <n v="3.8599999999999"/>
  </r>
  <r>
    <x v="401"/>
    <s v="MSky Consult Sarl"/>
    <d v="2022-06-28T00:00:00"/>
    <s v="C2201407"/>
    <s v="TRANSACT FOURNISSEUR"/>
    <m/>
    <n v="1526.78"/>
    <n v="-1786.2650000000001"/>
  </r>
  <r>
    <x v="402"/>
    <m/>
    <m/>
    <m/>
    <m/>
    <n v="3311.1750000000002"/>
    <n v="5093.58"/>
    <n v="-1782.4049999999997"/>
  </r>
  <r>
    <x v="403"/>
    <s v="GROUPE GAZELLE SAHARA"/>
    <d v="2024-12-18T00:00:00"/>
    <s v="A2404721"/>
    <s v="AP241218012277"/>
    <m/>
    <n v="596"/>
    <n v="-596"/>
  </r>
  <r>
    <x v="403"/>
    <s v="GROUPE GAZELLE SAHARA"/>
    <d v="2024-12-18T00:00:00"/>
    <s v="A2404722"/>
    <s v="AP241218012278"/>
    <m/>
    <n v="596"/>
    <n v="-1192"/>
  </r>
  <r>
    <x v="404"/>
    <m/>
    <m/>
    <m/>
    <m/>
    <n v="0"/>
    <n v="1192"/>
    <n v="-1192"/>
  </r>
  <r>
    <x v="405"/>
    <s v="BOLLORE LOGISTICS"/>
    <d v="2021-04-17T00:00:00"/>
    <n v="5621560589"/>
    <n v="6843"/>
    <n v="52.96"/>
    <m/>
    <n v="52.96"/>
  </r>
  <r>
    <x v="406"/>
    <m/>
    <m/>
    <m/>
    <m/>
    <n v="52.96"/>
    <n v="0"/>
    <n v="52.96"/>
  </r>
  <r>
    <x v="407"/>
    <s v="AMINE BOUALEGUE"/>
    <d v="2024-04-30T00:00:00"/>
    <s v="A2401297"/>
    <s v="AP240430003767"/>
    <m/>
    <n v="270"/>
    <n v="-270"/>
  </r>
  <r>
    <x v="407"/>
    <s v="AMINE BOUALEGUE"/>
    <d v="2024-04-30T00:00:00"/>
    <s v="A2401298"/>
    <s v="AP240430003768"/>
    <m/>
    <n v="596.20000000000005"/>
    <n v="-866.2"/>
  </r>
  <r>
    <x v="407"/>
    <s v="AMINE BOUALEGUE"/>
    <d v="2024-11-30T00:00:00"/>
    <s v="A2404444"/>
    <s v="AP241130011764"/>
    <m/>
    <n v="120"/>
    <n v="-986.2"/>
  </r>
  <r>
    <x v="407"/>
    <s v="AMINE BOUALEGUE"/>
    <d v="2024-11-30T00:00:00"/>
    <s v="A2404497"/>
    <s v="AP241130011846"/>
    <m/>
    <n v="114.1"/>
    <n v="-1100.3"/>
  </r>
  <r>
    <x v="407"/>
    <s v="AMINE BOUALEGUE"/>
    <d v="2024-11-30T00:00:00"/>
    <s v="A2404498"/>
    <s v="AP241130011847"/>
    <m/>
    <n v="76"/>
    <n v="-1176.3"/>
  </r>
  <r>
    <x v="407"/>
    <s v="AMINE BOUALEGUE"/>
    <d v="2024-11-30T00:00:00"/>
    <s v="A2404576"/>
    <s v="AP241130011974"/>
    <m/>
    <n v="270"/>
    <n v="-1446.3"/>
  </r>
  <r>
    <x v="407"/>
    <s v="AMINE BOUALEGUE"/>
    <d v="2024-12-13T00:00:00"/>
    <s v="A2404684"/>
    <s v="AP241213012182"/>
    <m/>
    <n v="43"/>
    <n v="-1489.3"/>
  </r>
  <r>
    <x v="407"/>
    <s v="AMINE BOUALEGUE"/>
    <d v="2024-12-18T00:00:00"/>
    <s v="A2404723"/>
    <s v="AP241218012279"/>
    <m/>
    <n v="807.65"/>
    <n v="-2296.9499999999998"/>
  </r>
  <r>
    <x v="407"/>
    <s v="AMINE BOUALEGUE"/>
    <d v="2024-12-18T00:00:00"/>
    <s v="A2404724"/>
    <s v="AP241218012280"/>
    <m/>
    <n v="30"/>
    <n v="-2326.9499999999998"/>
  </r>
  <r>
    <x v="407"/>
    <s v="AMINE BOUALEGUE"/>
    <d v="2024-12-18T00:00:00"/>
    <s v="A2404725"/>
    <s v="AP241218012281"/>
    <m/>
    <n v="82"/>
    <n v="-2408.9499999999998"/>
  </r>
  <r>
    <x v="407"/>
    <s v="AMINE BOUALEGUE"/>
    <d v="2024-12-18T00:00:00"/>
    <s v="A2404726"/>
    <s v="AP241218012286"/>
    <m/>
    <n v="169"/>
    <n v="-2577.9499999999998"/>
  </r>
  <r>
    <x v="407"/>
    <s v="AMINE BOUALEGUE"/>
    <d v="2024-12-31T00:00:00"/>
    <s v="A2404993"/>
    <s v="AP241231013090"/>
    <m/>
    <n v="112"/>
    <n v="-2689.95"/>
  </r>
  <r>
    <x v="407"/>
    <s v="AMINE BOUALEGUE"/>
    <d v="2024-12-31T00:00:00"/>
    <s v="A2404994"/>
    <s v="AP241231013091"/>
    <m/>
    <n v="45"/>
    <n v="-2734.95"/>
  </r>
  <r>
    <x v="408"/>
    <m/>
    <m/>
    <m/>
    <m/>
    <n v="0"/>
    <n v="2734.95"/>
    <n v="-2734.95"/>
  </r>
  <r>
    <x v="409"/>
    <s v="STE CMG BAYOUDH"/>
    <d v="2022-12-31T00:00:00"/>
    <s v="C2203397"/>
    <s v="TRANSACT FOURNISSEUR"/>
    <m/>
    <n v="1000.2"/>
    <n v="-1000.2"/>
  </r>
  <r>
    <x v="409"/>
    <s v="STE CMG BAYOUDH"/>
    <d v="2023-12-22T00:00:00"/>
    <s v="D2303946"/>
    <s v="AP231222010834"/>
    <m/>
    <n v="184.26"/>
    <n v="-1184.46"/>
  </r>
  <r>
    <x v="409"/>
    <s v="STE CMG BAYOUDH"/>
    <d v="2024-03-20T00:00:00"/>
    <s v="A2401019"/>
    <s v="AP240320002984"/>
    <m/>
    <n v="881.6"/>
    <n v="-2066.06"/>
  </r>
  <r>
    <x v="409"/>
    <s v="STE CMG BAYOUDH"/>
    <d v="2024-05-22T00:00:00"/>
    <s v="A2401902"/>
    <s v="AP240522005300"/>
    <m/>
    <n v="857.8"/>
    <n v="-2923.8599999999997"/>
  </r>
  <r>
    <x v="409"/>
    <s v="STE CMG BAYOUDH"/>
    <d v="2024-05-23T00:00:00"/>
    <s v="A2401901"/>
    <s v="AP240523005299"/>
    <m/>
    <n v="381.8"/>
    <n v="-3305.66"/>
  </r>
  <r>
    <x v="409"/>
    <s v="STE CMG BAYOUDH"/>
    <d v="2024-05-31T00:00:00"/>
    <s v="A2401826"/>
    <s v="AP240531005198"/>
    <m/>
    <n v="819.72"/>
    <n v="-4125.38"/>
  </r>
  <r>
    <x v="409"/>
    <s v="STE CMG BAYOUDH"/>
    <d v="2024-11-21T00:00:00"/>
    <s v="A2404306"/>
    <s v="AP241121011400"/>
    <m/>
    <n v="286.60000000000002"/>
    <n v="-4411.9800000000005"/>
  </r>
  <r>
    <x v="409"/>
    <s v="STE CMG BAYOUDH"/>
    <d v="2024-12-25T00:00:00"/>
    <s v="A2404905"/>
    <s v="AP241225012822"/>
    <m/>
    <n v="250.9"/>
    <n v="-4662.88"/>
  </r>
  <r>
    <x v="409"/>
    <s v="STE CMG BAYOUDH"/>
    <d v="2024-12-25T00:00:00"/>
    <s v="A2404906"/>
    <s v="AP241225012823"/>
    <m/>
    <n v="358"/>
    <n v="-5020.88"/>
  </r>
  <r>
    <x v="409"/>
    <s v="STE CMG BAYOUDH"/>
    <d v="2024-12-25T00:00:00"/>
    <s v="A2404907"/>
    <s v="AP241225012826"/>
    <m/>
    <n v="988.7"/>
    <n v="-6009.58"/>
  </r>
  <r>
    <x v="409"/>
    <s v="STE CMG BAYOUDH"/>
    <d v="2024-12-25T00:00:00"/>
    <s v="A2404908"/>
    <s v="AP241225012827"/>
    <m/>
    <n v="857.8"/>
    <n v="-6867.38"/>
  </r>
  <r>
    <x v="409"/>
    <s v="STE CMG BAYOUDH"/>
    <d v="2024-12-26T00:00:00"/>
    <s v="A2404925"/>
    <s v="AP241226012855"/>
    <m/>
    <n v="227.1"/>
    <n v="-7094.4800000000005"/>
  </r>
  <r>
    <x v="409"/>
    <s v="STE CMG BAYOUDH"/>
    <d v="2024-12-26T00:00:00"/>
    <s v="A2404927"/>
    <s v="AP241226012857"/>
    <m/>
    <n v="834"/>
    <n v="-7928.4800000000005"/>
  </r>
  <r>
    <x v="409"/>
    <s v="STE CMG BAYOUDH"/>
    <d v="2024-12-26T00:00:00"/>
    <s v="A2404930"/>
    <s v="AP241226012860"/>
    <m/>
    <n v="334.2"/>
    <n v="-8262.68"/>
  </r>
  <r>
    <x v="410"/>
    <m/>
    <m/>
    <m/>
    <m/>
    <n v="0"/>
    <n v="8262.68"/>
    <n v="-8262.68"/>
  </r>
  <r>
    <x v="411"/>
    <s v="KARIM DJELASSI"/>
    <d v="2024-12-26T00:00:00"/>
    <s v="A2404926"/>
    <s v="AP241226012856"/>
    <m/>
    <n v="540"/>
    <n v="-540"/>
  </r>
  <r>
    <x v="412"/>
    <m/>
    <m/>
    <m/>
    <m/>
    <n v="0"/>
    <n v="540"/>
    <n v="-540"/>
  </r>
  <r>
    <x v="413"/>
    <s v="PROPULSUM CONSULTING COMPANY"/>
    <d v="2021-12-31T00:00:00"/>
    <s v="P2103021"/>
    <s v="TRANSACT FOURNISSEUR"/>
    <m/>
    <n v="1785.6"/>
    <n v="-1785.6"/>
  </r>
  <r>
    <x v="413"/>
    <s v="PROPULSUM CONSULTING COMPANY"/>
    <d v="2021-12-31T00:00:00"/>
    <s v="P2103022"/>
    <s v="TRANSACT FOURNISSEUR"/>
    <m/>
    <n v="1785.6"/>
    <n v="-3571.2"/>
  </r>
  <r>
    <x v="413"/>
    <s v="PROPULSUM CONSULTING COMPANY"/>
    <d v="2022-01-27T00:00:00"/>
    <n v="5322530078"/>
    <n v="990"/>
    <n v="1815.6880000000001"/>
    <m/>
    <n v="-1755.5119999999997"/>
  </r>
  <r>
    <x v="414"/>
    <m/>
    <m/>
    <m/>
    <m/>
    <n v="1815.6880000000001"/>
    <n v="3571.2"/>
    <n v="-1755.5119999999997"/>
  </r>
  <r>
    <x v="415"/>
    <s v="EQUIPEMENT MODERNE"/>
    <d v="2019-04-05T00:00:00"/>
    <n v="5619566089"/>
    <s v="TR01550"/>
    <n v="1225.4169999999999"/>
    <m/>
    <n v="1225.4169999999999"/>
  </r>
  <r>
    <x v="415"/>
    <s v="EQUIPEMENT MODERNE"/>
    <d v="2024-08-31T00:00:00"/>
    <s v="A2403207"/>
    <s v="AP240831008526"/>
    <m/>
    <n v="201.05699999999999"/>
    <n v="1024.3599999999999"/>
  </r>
  <r>
    <x v="415"/>
    <s v="EQUIPEMENT MODERNE"/>
    <d v="2024-12-24T00:00:00"/>
    <s v="A2404811"/>
    <s v="AP241224012670"/>
    <m/>
    <n v="420.77199999999999"/>
    <n v="603.58799999999997"/>
  </r>
  <r>
    <x v="415"/>
    <s v="EQUIPEMENT MODERNE"/>
    <d v="2024-12-24T00:00:00"/>
    <s v="A2404812"/>
    <s v="AP241224012672"/>
    <m/>
    <n v="236.839"/>
    <n v="366.74899999999997"/>
  </r>
  <r>
    <x v="415"/>
    <s v="EQUIPEMENT MODERNE"/>
    <d v="2024-12-24T00:00:00"/>
    <s v="A2404814"/>
    <s v="AP241224012674"/>
    <m/>
    <n v="349.41699999999997"/>
    <n v="17.331999999999994"/>
  </r>
  <r>
    <x v="415"/>
    <s v="EQUIPEMENT MODERNE"/>
    <d v="2024-12-25T00:00:00"/>
    <s v="A2404886"/>
    <s v="AP241225012767"/>
    <m/>
    <n v="1934.4010000000001"/>
    <n v="-1917.069"/>
  </r>
  <r>
    <x v="415"/>
    <s v="EQUIPEMENT MODERNE"/>
    <d v="2024-12-25T00:00:00"/>
    <s v="A2404887"/>
    <s v="AP241225012768"/>
    <m/>
    <n v="581.02599999999995"/>
    <n v="-2498.0949999999998"/>
  </r>
  <r>
    <x v="415"/>
    <s v="EQUIPEMENT MODERNE"/>
    <d v="2024-12-30T00:00:00"/>
    <s v="A2404971"/>
    <s v="AP241230013070"/>
    <m/>
    <n v="196.685"/>
    <n v="-2694.7799999999997"/>
  </r>
  <r>
    <x v="415"/>
    <s v="EQUIPEMENT MODERNE"/>
    <d v="2024-12-30T00:00:00"/>
    <s v="A2404972"/>
    <s v="AP241230013071"/>
    <m/>
    <n v="6045.3969999999999"/>
    <n v="-8740.1769999999997"/>
  </r>
  <r>
    <x v="415"/>
    <s v="EQUIPEMENT MODERNE"/>
    <d v="2024-12-30T00:00:00"/>
    <s v="A2404973"/>
    <s v="AP241230013072"/>
    <m/>
    <n v="495.202"/>
    <n v="-9235.378999999999"/>
  </r>
  <r>
    <x v="415"/>
    <s v="EQUIPEMENT MODERNE"/>
    <d v="2024-12-30T00:00:00"/>
    <s v="A2404974"/>
    <s v="AP241230013073"/>
    <m/>
    <n v="572.56100000000004"/>
    <n v="-9807.9399999999987"/>
  </r>
  <r>
    <x v="416"/>
    <m/>
    <m/>
    <m/>
    <m/>
    <n v="1225.4169999999999"/>
    <n v="11033.356999999998"/>
    <n v="-9807.9399999999987"/>
  </r>
  <r>
    <x v="417"/>
    <s v="SOCIETE REVOLON"/>
    <d v="2020-05-19T00:00:00"/>
    <s v="A0200664"/>
    <s v="TRANSACT FOURNISSEUR"/>
    <m/>
    <n v="1637.44"/>
    <n v="-1637.44"/>
  </r>
  <r>
    <x v="417"/>
    <s v="SOCIETE REVOLON"/>
    <d v="2023-06-13T00:00:00"/>
    <s v="D2301737"/>
    <s v="AP230613005067"/>
    <m/>
    <n v="748.15599999999995"/>
    <n v="-2385.596"/>
  </r>
  <r>
    <x v="417"/>
    <s v="SOCIETE REVOLON"/>
    <d v="2024-04-30T00:00:00"/>
    <s v="A2401296"/>
    <s v="AP240430003766"/>
    <m/>
    <n v="179.5"/>
    <n v="-2565.096"/>
  </r>
  <r>
    <x v="417"/>
    <s v="SOCIETE REVOLON"/>
    <d v="2024-05-31T00:00:00"/>
    <s v="A2401822"/>
    <s v="AP240531005194"/>
    <m/>
    <n v="155.69999999999999"/>
    <n v="-2720.7959999999998"/>
  </r>
  <r>
    <x v="417"/>
    <s v="SOCIETE REVOLON"/>
    <d v="2024-06-20T00:00:00"/>
    <s v="A2402321"/>
    <s v="AP240620006211"/>
    <m/>
    <n v="220.35"/>
    <n v="-2941.1459999999997"/>
  </r>
  <r>
    <x v="417"/>
    <s v="SOCIETE REVOLON"/>
    <d v="2024-07-12T00:00:00"/>
    <s v="A2402547"/>
    <s v="AP240712006954"/>
    <m/>
    <n v="737.43100000000004"/>
    <n v="-3678.5769999999998"/>
  </r>
  <r>
    <x v="417"/>
    <s v="SOCIETE REVOLON"/>
    <d v="2024-08-21T00:00:00"/>
    <s v="A2402894"/>
    <s v="AP240821007741"/>
    <m/>
    <n v="858.75199999999995"/>
    <n v="-4537.3289999999997"/>
  </r>
  <r>
    <x v="417"/>
    <s v="SOCIETE REVOLON"/>
    <d v="2024-09-30T00:00:00"/>
    <s v="A2403579"/>
    <s v="AP240930009470"/>
    <m/>
    <n v="123.779"/>
    <n v="-4661.1080000000002"/>
  </r>
  <r>
    <x v="417"/>
    <s v="SOCIETE REVOLON"/>
    <d v="2024-10-30T00:00:00"/>
    <s v="A2403997"/>
    <s v="AP241030010562"/>
    <m/>
    <n v="365.14"/>
    <n v="-5026.2480000000005"/>
  </r>
  <r>
    <x v="417"/>
    <s v="SOCIETE REVOLON"/>
    <d v="2024-10-31T00:00:00"/>
    <s v="A2404067"/>
    <s v="AP241031010733"/>
    <m/>
    <n v="704.95799999999997"/>
    <n v="-5731.2060000000001"/>
  </r>
  <r>
    <x v="417"/>
    <s v="SOCIETE REVOLON"/>
    <d v="2024-11-05T00:00:00"/>
    <n v="5624566315"/>
    <s v="AP241105010851"/>
    <n v="858.75199999999995"/>
    <m/>
    <n v="-4872.4539999999997"/>
  </r>
  <r>
    <x v="417"/>
    <s v="SOCIETE REVOLON"/>
    <d v="2024-11-05T00:00:00"/>
    <n v="5624566316"/>
    <s v="AP241105010856"/>
    <n v="737.43100000000004"/>
    <m/>
    <n v="-4135.0229999999992"/>
  </r>
  <r>
    <x v="417"/>
    <s v="SOCIETE REVOLON"/>
    <d v="2024-11-05T00:00:00"/>
    <n v="5624567306"/>
    <s v="AP241105010858"/>
    <n v="155.69999999999999"/>
    <m/>
    <n v="-3979.3229999999994"/>
  </r>
  <r>
    <x v="417"/>
    <s v="SOCIETE REVOLON"/>
    <d v="2024-11-05T00:00:00"/>
    <n v="5624566317"/>
    <s v="AP241105010860"/>
    <n v="220.35"/>
    <m/>
    <n v="-3758.9729999999995"/>
  </r>
  <r>
    <x v="417"/>
    <s v="SOCIETE REVOLON"/>
    <d v="2024-11-05T00:00:00"/>
    <n v="5624567307"/>
    <s v="AP241105010862"/>
    <n v="123.779"/>
    <m/>
    <n v="-3635.1939999999995"/>
  </r>
  <r>
    <x v="418"/>
    <m/>
    <m/>
    <m/>
    <m/>
    <n v="2096.0119999999997"/>
    <n v="5731.2060000000001"/>
    <n v="-3635.1940000000004"/>
  </r>
  <r>
    <x v="419"/>
    <s v="SFAXIEN INDUSTRI.AUTOMOBILE"/>
    <d v="2024-12-31T00:00:00"/>
    <s v="A2405080"/>
    <s v="AP241231013220"/>
    <m/>
    <n v="1074.223"/>
    <n v="-1074.223"/>
  </r>
  <r>
    <x v="420"/>
    <m/>
    <m/>
    <m/>
    <m/>
    <n v="0"/>
    <n v="1074.223"/>
    <n v="-1074.223"/>
  </r>
  <r>
    <x v="421"/>
    <s v="ATV THERMIVENT"/>
    <d v="2024-07-12T00:00:00"/>
    <s v="A2402486"/>
    <s v="AP240712006806"/>
    <m/>
    <n v="0"/>
    <n v="0"/>
  </r>
  <r>
    <x v="422"/>
    <m/>
    <m/>
    <m/>
    <m/>
    <n v="0"/>
    <n v="0"/>
    <n v="0"/>
  </r>
  <r>
    <x v="423"/>
    <s v="H.P. AUTOMATIS"/>
    <d v="2024-10-30T00:00:00"/>
    <s v="A2403993"/>
    <s v="AP241030010546"/>
    <m/>
    <n v="0"/>
    <n v="0"/>
  </r>
  <r>
    <x v="424"/>
    <m/>
    <m/>
    <m/>
    <m/>
    <n v="0"/>
    <n v="0"/>
    <n v="0"/>
  </r>
  <r>
    <x v="425"/>
    <s v="PROSID"/>
    <d v="2024-12-25T00:00:00"/>
    <s v="A2404850"/>
    <s v="AP241225012709"/>
    <m/>
    <n v="2108.471"/>
    <n v="-2108.471"/>
  </r>
  <r>
    <x v="425"/>
    <s v="PROSID"/>
    <d v="2024-12-31T00:00:00"/>
    <s v="A2405044"/>
    <s v="AP241231013153"/>
    <m/>
    <n v="723.45399999999995"/>
    <n v="-2831.9250000000002"/>
  </r>
  <r>
    <x v="426"/>
    <m/>
    <m/>
    <m/>
    <m/>
    <n v="0"/>
    <n v="2831.9250000000002"/>
    <n v="-2831.9250000000002"/>
  </r>
  <r>
    <x v="427"/>
    <s v="TUNITALY"/>
    <d v="2024-10-16T00:00:00"/>
    <s v="A2403774"/>
    <s v="AP241016009997"/>
    <m/>
    <n v="0"/>
    <n v="0"/>
  </r>
  <r>
    <x v="428"/>
    <m/>
    <m/>
    <m/>
    <m/>
    <n v="0"/>
    <n v="0"/>
    <n v="0"/>
  </r>
  <r>
    <x v="429"/>
    <s v="ETS NAJAR ABDESSALEM"/>
    <d v="2009-05-14T00:00:00"/>
    <s v="509500113"/>
    <s v="0000182"/>
    <n v="1762.0029999999999"/>
    <m/>
    <n v="1762.0029999999999"/>
  </r>
  <r>
    <x v="429"/>
    <s v="ETS NAJAR ABDESSALEM"/>
    <d v="2009-06-30T00:00:00"/>
    <s v="N0000435"/>
    <s v="TRANSACT FOURNISSEUR"/>
    <m/>
    <n v="1907.18"/>
    <n v="-145.17700000000013"/>
  </r>
  <r>
    <x v="429"/>
    <s v="ETS NAJAR ABDESSALEM"/>
    <d v="2009-12-29T00:00:00"/>
    <s v="N0001126"/>
    <s v="TRANSACT FOURNISSEUR"/>
    <m/>
    <n v="1726.002"/>
    <n v="-1871.1790000000001"/>
  </r>
  <r>
    <x v="430"/>
    <m/>
    <m/>
    <m/>
    <m/>
    <n v="1762.0029999999999"/>
    <n v="3633.1819999999998"/>
    <n v="-1871.1789999999999"/>
  </r>
  <r>
    <x v="431"/>
    <s v="Boudrant"/>
    <d v="2022-11-30T00:00:00"/>
    <s v="C2202935"/>
    <s v="TRANSACT FOURNISSEUR"/>
    <m/>
    <n v="53.079000000000001"/>
    <n v="-53.079000000000001"/>
  </r>
  <r>
    <x v="431"/>
    <s v="Boudrant"/>
    <d v="2024-11-21T00:00:00"/>
    <s v="A2404298"/>
    <s v="AP241121011392"/>
    <m/>
    <n v="172.36"/>
    <n v="-225.43900000000002"/>
  </r>
  <r>
    <x v="431"/>
    <s v="Boudrant"/>
    <d v="2024-11-30T00:00:00"/>
    <s v="A2404452"/>
    <s v="AP241130011773"/>
    <m/>
    <n v="242.61799999999999"/>
    <n v="-468.05700000000002"/>
  </r>
  <r>
    <x v="431"/>
    <s v="Boudrant"/>
    <d v="2024-11-30T00:00:00"/>
    <s v="A2404454"/>
    <s v="AP241130011775"/>
    <m/>
    <n v="3269.4780000000001"/>
    <n v="-3737.5349999999999"/>
  </r>
  <r>
    <x v="431"/>
    <s v="Boudrant"/>
    <d v="2024-12-11T00:00:00"/>
    <s v="A2404640"/>
    <s v="AP241211012126"/>
    <m/>
    <n v="1131.9760000000001"/>
    <n v="-4869.5110000000004"/>
  </r>
  <r>
    <x v="432"/>
    <m/>
    <m/>
    <m/>
    <m/>
    <n v="0"/>
    <n v="4869.5110000000004"/>
    <n v="-4869.5110000000004"/>
  </r>
  <r>
    <x v="433"/>
    <s v="LA MAISON DU CAOUTCHOU"/>
    <d v="2021-11-27T00:00:00"/>
    <n v="5321530377"/>
    <n v="843"/>
    <n v="946.05200000000002"/>
    <m/>
    <n v="946.05200000000002"/>
  </r>
  <r>
    <x v="434"/>
    <m/>
    <m/>
    <m/>
    <m/>
    <n v="946.05200000000002"/>
    <n v="0"/>
    <n v="946.05200000000002"/>
  </r>
  <r>
    <x v="435"/>
    <s v="EGA"/>
    <d v="2024-07-26T00:00:00"/>
    <s v="A2402644"/>
    <s v="AP240726007049"/>
    <m/>
    <n v="0"/>
    <n v="0"/>
  </r>
  <r>
    <x v="436"/>
    <m/>
    <m/>
    <m/>
    <m/>
    <n v="0"/>
    <n v="0"/>
    <n v="0"/>
  </r>
  <r>
    <x v="437"/>
    <s v="Electro Diesel Tunisie"/>
    <d v="2024-08-28T00:00:00"/>
    <s v="A2403042"/>
    <s v="AP240828008062"/>
    <m/>
    <n v="1511.11"/>
    <n v="-1511.11"/>
  </r>
  <r>
    <x v="438"/>
    <m/>
    <m/>
    <m/>
    <m/>
    <n v="0"/>
    <n v="1511.11"/>
    <n v="-1511.11"/>
  </r>
  <r>
    <x v="439"/>
    <s v="ROYALTYRE"/>
    <d v="2022-11-28T00:00:00"/>
    <n v="5622561180"/>
    <n v="2057"/>
    <m/>
    <n v="997.73699999999997"/>
    <n v="-997.73699999999997"/>
  </r>
  <r>
    <x v="439"/>
    <s v="ROYALTYRE"/>
    <d v="2024-10-30T00:00:00"/>
    <s v="A2404003"/>
    <s v="AP241030010598"/>
    <m/>
    <n v="2732.05"/>
    <n v="-3729.7870000000003"/>
  </r>
  <r>
    <x v="439"/>
    <s v="ROYALTYRE"/>
    <d v="2024-11-22T00:00:00"/>
    <s v="A2404319"/>
    <s v="AP241122011441"/>
    <m/>
    <n v="1999.825"/>
    <n v="-5729.6120000000001"/>
  </r>
  <r>
    <x v="439"/>
    <s v="ROYALTYRE"/>
    <d v="2024-12-31T00:00:00"/>
    <s v="A2405042"/>
    <s v="AP241231013151"/>
    <m/>
    <n v="2732.05"/>
    <n v="-8461.6620000000003"/>
  </r>
  <r>
    <x v="440"/>
    <m/>
    <m/>
    <m/>
    <m/>
    <n v="0"/>
    <n v="8461.6620000000003"/>
    <n v="-8461.6620000000003"/>
  </r>
  <r>
    <x v="441"/>
    <s v="2RE"/>
    <d v="2024-08-21T00:00:00"/>
    <s v="A2402949"/>
    <s v="AP240821007928"/>
    <m/>
    <n v="1243.3599999999999"/>
    <n v="-1243.3599999999999"/>
  </r>
  <r>
    <x v="441"/>
    <s v="2RE"/>
    <d v="2024-08-31T00:00:00"/>
    <s v="A2403104"/>
    <s v="AP240831008241"/>
    <m/>
    <n v="1082.71"/>
    <n v="-2326.0699999999997"/>
  </r>
  <r>
    <x v="441"/>
    <s v="2RE"/>
    <d v="2024-09-13T00:00:00"/>
    <s v="A2403282"/>
    <s v="AP240913008732"/>
    <m/>
    <n v="1029.1600000000001"/>
    <n v="-3355.2299999999996"/>
  </r>
  <r>
    <x v="441"/>
    <s v="2RE"/>
    <d v="2024-09-26T00:00:00"/>
    <s v="A2403466"/>
    <s v="AP240926009252"/>
    <m/>
    <n v="890.75099999999998"/>
    <n v="-4245.9809999999998"/>
  </r>
  <r>
    <x v="441"/>
    <s v="2RE"/>
    <d v="2024-10-04T00:00:00"/>
    <s v="A2403590"/>
    <s v="AP241004009590"/>
    <m/>
    <n v="2229.3229999999999"/>
    <n v="-6475.3040000000001"/>
  </r>
  <r>
    <x v="441"/>
    <s v="2RE"/>
    <d v="2024-10-30T00:00:00"/>
    <s v="A2403994"/>
    <s v="AP241030010547"/>
    <m/>
    <n v="1472.126"/>
    <n v="-7947.43"/>
  </r>
  <r>
    <x v="441"/>
    <s v="2RE"/>
    <d v="2024-10-30T00:00:00"/>
    <s v="A2403995"/>
    <s v="AP241030010548"/>
    <m/>
    <n v="1407.223"/>
    <n v="-9354.6530000000002"/>
  </r>
  <r>
    <x v="441"/>
    <s v="2RE"/>
    <d v="2024-11-14T00:00:00"/>
    <s v="A2404203"/>
    <s v="AP241114011080"/>
    <m/>
    <n v="344.791"/>
    <n v="-9699.4439999999995"/>
  </r>
  <r>
    <x v="441"/>
    <s v="2RE"/>
    <d v="2024-11-30T00:00:00"/>
    <s v="A2404458"/>
    <s v="AP241130011778"/>
    <m/>
    <n v="840.40700000000004"/>
    <n v="-10539.850999999999"/>
  </r>
  <r>
    <x v="441"/>
    <s v="2RE"/>
    <d v="2024-11-30T00:00:00"/>
    <s v="A2404459"/>
    <s v="AP241130011779"/>
    <m/>
    <n v="379.59899999999999"/>
    <n v="-10919.449999999999"/>
  </r>
  <r>
    <x v="441"/>
    <s v="2RE"/>
    <d v="2024-12-24T00:00:00"/>
    <s v="A2404831"/>
    <s v="AP241224012691"/>
    <m/>
    <n v="4769.0919999999996"/>
    <n v="-15688.541999999998"/>
  </r>
  <r>
    <x v="442"/>
    <m/>
    <m/>
    <m/>
    <m/>
    <n v="0"/>
    <n v="15688.541999999998"/>
    <n v="-15688.541999999998"/>
  </r>
  <r>
    <x v="443"/>
    <s v="MATECH"/>
    <d v="2024-05-23T00:00:00"/>
    <s v="A2401575"/>
    <s v="AP240523004510"/>
    <m/>
    <n v="677.99699999999996"/>
    <n v="-677.99699999999996"/>
  </r>
  <r>
    <x v="443"/>
    <s v="MATECH"/>
    <d v="2024-07-31T00:00:00"/>
    <s v="A2402780"/>
    <s v="AP240731007461"/>
    <m/>
    <n v="5835.0420000000004"/>
    <n v="-6513.0390000000007"/>
  </r>
  <r>
    <x v="444"/>
    <m/>
    <m/>
    <m/>
    <m/>
    <n v="0"/>
    <n v="6513.0390000000007"/>
    <n v="-6513.0390000000007"/>
  </r>
  <r>
    <x v="445"/>
    <s v="STE TOP ETANCHEITE"/>
    <d v="2024-09-30T00:00:00"/>
    <s v="A2403589"/>
    <s v="AP240930009535"/>
    <m/>
    <n v="2774.98"/>
    <n v="-2774.98"/>
  </r>
  <r>
    <x v="445"/>
    <s v="STE TOP ETANCHEITE"/>
    <d v="2024-11-21T00:00:00"/>
    <s v="A2404295"/>
    <s v="AP241121011390"/>
    <m/>
    <n v="399.536"/>
    <n v="-3174.5160000000001"/>
  </r>
  <r>
    <x v="445"/>
    <s v="STE TOP ETANCHEITE"/>
    <d v="2024-11-30T00:00:00"/>
    <s v="A2404578"/>
    <s v="AP241130011976"/>
    <m/>
    <n v="263.46300000000002"/>
    <n v="-3437.9790000000003"/>
  </r>
  <r>
    <x v="445"/>
    <s v="STE TOP ETANCHEITE"/>
    <d v="2024-12-24T00:00:00"/>
    <s v="A2404820"/>
    <s v="AP241224012680"/>
    <m/>
    <n v="275.26799999999997"/>
    <n v="-3713.2470000000003"/>
  </r>
  <r>
    <x v="446"/>
    <m/>
    <m/>
    <m/>
    <m/>
    <n v="0"/>
    <n v="3713.2470000000003"/>
    <n v="-3713.2470000000003"/>
  </r>
  <r>
    <x v="447"/>
    <s v="STE REGUIGUI PNEUMATIQUE"/>
    <d v="2024-10-16T00:00:00"/>
    <s v="A2403769"/>
    <s v="AP241016009992"/>
    <m/>
    <n v="0"/>
    <n v="0"/>
  </r>
  <r>
    <x v="448"/>
    <m/>
    <m/>
    <m/>
    <m/>
    <n v="0"/>
    <n v="0"/>
    <n v="0"/>
  </r>
  <r>
    <x v="449"/>
    <s v="FIXNGO"/>
    <d v="2024-12-18T00:00:00"/>
    <s v="A2404730"/>
    <s v="AP241218012298"/>
    <m/>
    <n v="239.691"/>
    <n v="-239.691"/>
  </r>
  <r>
    <x v="450"/>
    <m/>
    <m/>
    <m/>
    <m/>
    <n v="0"/>
    <n v="239.691"/>
    <n v="-239.691"/>
  </r>
  <r>
    <x v="451"/>
    <s v="TUNISIE VEHICULES INDUSTRIEL"/>
    <d v="2024-10-16T00:00:00"/>
    <s v="A2403762"/>
    <s v="AP241016009985"/>
    <m/>
    <n v="427.25799999999998"/>
    <n v="-427.25799999999998"/>
  </r>
  <r>
    <x v="451"/>
    <s v="TUNISIE VEHICULES INDUSTRIEL"/>
    <d v="2024-10-16T00:00:00"/>
    <s v="A2403763"/>
    <s v="AP241016009986"/>
    <m/>
    <n v="110.67"/>
    <n v="-537.928"/>
  </r>
  <r>
    <x v="451"/>
    <s v="TUNISIE VEHICULES INDUSTRIEL"/>
    <d v="2024-12-30T00:00:00"/>
    <s v="A2404976"/>
    <s v="AP241230013075"/>
    <m/>
    <n v="884.96199999999999"/>
    <n v="-1422.8899999999999"/>
  </r>
  <r>
    <x v="451"/>
    <s v="TUNISIE VEHICULES INDUSTRIEL"/>
    <d v="2024-12-31T00:00:00"/>
    <s v="A2405084"/>
    <s v="AP241231013227"/>
    <m/>
    <n v="197.34"/>
    <n v="-1620.2299999999998"/>
  </r>
  <r>
    <x v="452"/>
    <m/>
    <m/>
    <m/>
    <m/>
    <n v="0"/>
    <n v="1620.2299999999998"/>
    <n v="-1620.2299999999998"/>
  </r>
  <r>
    <x v="453"/>
    <s v="MOTRA"/>
    <d v="2024-07-17T00:00:00"/>
    <s v="A2402501"/>
    <s v="AP240717006839"/>
    <m/>
    <n v="0"/>
    <n v="0"/>
  </r>
  <r>
    <x v="454"/>
    <m/>
    <m/>
    <m/>
    <m/>
    <n v="0"/>
    <n v="0"/>
    <n v="0"/>
  </r>
  <r>
    <x v="455"/>
    <s v="STE MOHSEN GUEDRI"/>
    <d v="2024-06-30T00:00:00"/>
    <s v="A2402350"/>
    <s v="AP240630006240"/>
    <m/>
    <n v="2757.8710000000001"/>
    <n v="-2757.8710000000001"/>
  </r>
  <r>
    <x v="455"/>
    <s v="STE MOHSEN GUEDRI"/>
    <d v="2024-12-18T00:00:00"/>
    <s v="A2404729"/>
    <s v="AP241218012295"/>
    <m/>
    <n v="233.369"/>
    <n v="-2991.2400000000002"/>
  </r>
  <r>
    <x v="456"/>
    <m/>
    <m/>
    <m/>
    <m/>
    <n v="0"/>
    <n v="2991.2400000000002"/>
    <n v="-2991.2400000000002"/>
  </r>
  <r>
    <x v="457"/>
    <s v="LA BROSSE"/>
    <d v="2021-05-03T00:00:00"/>
    <n v="5621560653"/>
    <n v="6495"/>
    <n v="2.1999999999999999E-2"/>
    <m/>
    <n v="2.1999999999999999E-2"/>
  </r>
  <r>
    <x v="458"/>
    <m/>
    <m/>
    <m/>
    <m/>
    <n v="2.1999999999999999E-2"/>
    <n v="0"/>
    <n v="2.1999999999999999E-2"/>
  </r>
  <r>
    <x v="459"/>
    <s v="BIOPharm Industrie"/>
    <d v="2020-12-07T00:00:00"/>
    <n v="5620561533"/>
    <n v="6209"/>
    <n v="277.69799999999998"/>
    <m/>
    <n v="277.69799999999998"/>
  </r>
  <r>
    <x v="459"/>
    <s v="BIOPharm Industrie"/>
    <d v="2020-12-24T00:00:00"/>
    <s v="A0202653 "/>
    <s v="TRANSACT FOURNISSEUR"/>
    <m/>
    <n v="297.69799999999998"/>
    <n v="-20"/>
  </r>
  <r>
    <x v="459"/>
    <s v="BIOPharm Industrie"/>
    <d v="2021-12-30T00:00:00"/>
    <n v="5321530486"/>
    <n v="1224"/>
    <n v="340.14"/>
    <m/>
    <n v="320.14"/>
  </r>
  <r>
    <x v="459"/>
    <s v="BIOPharm Industrie"/>
    <d v="2022-01-04T00:00:00"/>
    <n v="122010003"/>
    <s v="REG FACT"/>
    <n v="21"/>
    <m/>
    <n v="341.14"/>
  </r>
  <r>
    <x v="459"/>
    <s v="BIOPharm Industrie"/>
    <d v="2021-12-31T00:00:00"/>
    <s v="P2103009"/>
    <s v="TRANSACT FOURNISSEUR"/>
    <m/>
    <n v="361.084"/>
    <n v="-19.944000000000017"/>
  </r>
  <r>
    <x v="459"/>
    <s v="BIOPharm Industrie"/>
    <d v="2023-06-07T00:00:00"/>
    <n v="5623560885"/>
    <n v="10160"/>
    <n v="290.00299999999999"/>
    <m/>
    <n v="270.05899999999997"/>
  </r>
  <r>
    <x v="459"/>
    <s v="BIOPharm Industrie"/>
    <d v="2024-01-23T00:00:00"/>
    <s v="A2400053"/>
    <s v="AP240123000647"/>
    <m/>
    <n v="176.28700000000001"/>
    <n v="93.771999999999963"/>
  </r>
  <r>
    <x v="459"/>
    <s v="BIOPharm Industrie"/>
    <d v="2024-01-31T00:00:00"/>
    <n v="5624561173"/>
    <s v="AP240131000878"/>
    <n v="169"/>
    <m/>
    <n v="262.77199999999993"/>
  </r>
  <r>
    <x v="460"/>
    <m/>
    <m/>
    <m/>
    <m/>
    <n v="1097.8409999999999"/>
    <n v="835.06899999999996"/>
    <n v="262.77199999999993"/>
  </r>
  <r>
    <x v="461"/>
    <s v="EL WIFEK"/>
    <d v="2024-11-21T00:00:00"/>
    <s v="A2404299"/>
    <s v="AP241121011393"/>
    <m/>
    <n v="513.74699999999996"/>
    <n v="-513.74699999999996"/>
  </r>
  <r>
    <x v="461"/>
    <s v="EL WIFEK"/>
    <d v="2024-12-11T00:00:00"/>
    <s v="A2404633"/>
    <s v="AP241211012119"/>
    <m/>
    <n v="2493.645"/>
    <n v="-3007.3919999999998"/>
  </r>
  <r>
    <x v="462"/>
    <m/>
    <m/>
    <m/>
    <m/>
    <n v="0"/>
    <n v="3007.3919999999998"/>
    <n v="-3007.3919999999998"/>
  </r>
  <r>
    <x v="463"/>
    <s v="HPR"/>
    <d v="2024-07-26T00:00:00"/>
    <s v="A2402646"/>
    <s v="AP240726007051"/>
    <m/>
    <n v="0"/>
    <n v="0"/>
  </r>
  <r>
    <x v="464"/>
    <m/>
    <m/>
    <m/>
    <m/>
    <n v="0"/>
    <n v="0"/>
    <n v="0"/>
  </r>
  <r>
    <x v="465"/>
    <s v="HANNECARD TUNI"/>
    <d v="2024-12-24T00:00:00"/>
    <s v="A2404832"/>
    <s v="AP241224012692"/>
    <m/>
    <n v="197.39099999999999"/>
    <n v="-197.39099999999999"/>
  </r>
  <r>
    <x v="466"/>
    <m/>
    <m/>
    <m/>
    <m/>
    <n v="0"/>
    <n v="197.39099999999999"/>
    <n v="-197.39099999999999"/>
  </r>
  <r>
    <x v="467"/>
    <s v="H2M"/>
    <d v="2022-03-31T00:00:00"/>
    <s v="C2200708"/>
    <s v="CAPTEUR POUR MOULE"/>
    <m/>
    <n v="0"/>
    <n v="0"/>
  </r>
  <r>
    <x v="468"/>
    <m/>
    <m/>
    <m/>
    <m/>
    <n v="0"/>
    <n v="0"/>
    <n v="0"/>
  </r>
  <r>
    <x v="469"/>
    <s v="LIN"/>
    <d v="2024-12-31T00:00:00"/>
    <s v="A2405025"/>
    <s v="AP241231013127"/>
    <m/>
    <n v="1719.7170000000001"/>
    <n v="-1719.7170000000001"/>
  </r>
  <r>
    <x v="470"/>
    <m/>
    <m/>
    <m/>
    <m/>
    <n v="0"/>
    <n v="1719.7170000000001"/>
    <n v="-1719.7170000000001"/>
  </r>
  <r>
    <x v="471"/>
    <s v="MULTIJOINT"/>
    <d v="2024-04-30T00:00:00"/>
    <s v="A2401321"/>
    <s v="AP240430003820"/>
    <m/>
    <n v="0"/>
    <n v="0"/>
  </r>
  <r>
    <x v="472"/>
    <m/>
    <m/>
    <m/>
    <m/>
    <n v="0"/>
    <n v="0"/>
    <n v="0"/>
  </r>
  <r>
    <x v="473"/>
    <s v="EQUIPEMENT MODERNE HARDWARE"/>
    <d v="2020-11-30T00:00:00"/>
    <s v="A0202480"/>
    <s v="TRANSACT FOURNISSEUR "/>
    <m/>
    <n v="1241.838"/>
    <n v="-1241.838"/>
  </r>
  <r>
    <x v="474"/>
    <m/>
    <m/>
    <m/>
    <m/>
    <n v="0"/>
    <n v="1241.838"/>
    <n v="-1241.838"/>
  </r>
  <r>
    <x v="475"/>
    <s v="AMAL ELECTRIC"/>
    <d v="2023-07-31T00:00:00"/>
    <s v="D2302089"/>
    <s v="AP230731006050"/>
    <m/>
    <n v="0"/>
    <n v="0"/>
  </r>
  <r>
    <x v="476"/>
    <m/>
    <m/>
    <m/>
    <m/>
    <n v="0"/>
    <n v="0"/>
    <n v="0"/>
  </r>
  <r>
    <x v="477"/>
    <s v="STAR EQUIPEMENT"/>
    <d v="2024-11-30T00:00:00"/>
    <s v="A2404600"/>
    <s v="AP241130012052"/>
    <m/>
    <n v="179.43899999999999"/>
    <n v="-179.43899999999999"/>
  </r>
  <r>
    <x v="477"/>
    <s v="STAR EQUIPEMENT"/>
    <d v="2024-11-30T00:00:00"/>
    <s v="A2404601"/>
    <s v="AP241130012053"/>
    <m/>
    <n v="183.946"/>
    <n v="-363.38499999999999"/>
  </r>
  <r>
    <x v="478"/>
    <m/>
    <m/>
    <m/>
    <m/>
    <n v="0"/>
    <n v="363.38499999999999"/>
    <n v="-363.38499999999999"/>
  </r>
  <r>
    <x v="479"/>
    <s v="MORGAN CARBO"/>
    <d v="2024-10-16T00:00:00"/>
    <s v="A2403770"/>
    <s v="AP241016009993"/>
    <m/>
    <n v="0"/>
    <n v="0"/>
  </r>
  <r>
    <x v="480"/>
    <m/>
    <m/>
    <m/>
    <m/>
    <n v="0"/>
    <n v="0"/>
    <n v="0"/>
  </r>
  <r>
    <x v="481"/>
    <s v="EEI"/>
    <d v="2024-09-26T00:00:00"/>
    <s v="A2403468"/>
    <s v="AP240926009260"/>
    <m/>
    <n v="0"/>
    <n v="0"/>
  </r>
  <r>
    <x v="482"/>
    <m/>
    <m/>
    <m/>
    <m/>
    <n v="0"/>
    <n v="0"/>
    <n v="0"/>
  </r>
  <r>
    <x v="483"/>
    <s v="SOGIM"/>
    <d v="2017-09-30T00:00:00"/>
    <s v="B1701581"/>
    <s v="TRANSACT FOURNISSEUR"/>
    <m/>
    <n v="597.98699999999997"/>
    <n v="-597.98699999999997"/>
  </r>
  <r>
    <x v="483"/>
    <s v="SOGIM"/>
    <d v="2017-09-30T00:00:00"/>
    <s v="B1701583"/>
    <s v="TRANSACT FOURNISSEUR"/>
    <m/>
    <n v="1408.4079999999999"/>
    <n v="-2006.395"/>
  </r>
  <r>
    <x v="483"/>
    <s v="SOGIM"/>
    <d v="2017-09-30T00:00:00"/>
    <s v="B1701587"/>
    <s v="TRANSACT FOURNISSEUR"/>
    <m/>
    <n v="153.56"/>
    <n v="-2159.9549999999999"/>
  </r>
  <r>
    <x v="483"/>
    <s v="SOGIM"/>
    <d v="2017-09-30T00:00:00"/>
    <s v="B1701588"/>
    <s v="TRANSACT FOURNISSEUR"/>
    <m/>
    <n v="473.44400000000002"/>
    <n v="-2633.3989999999999"/>
  </r>
  <r>
    <x v="483"/>
    <s v="SOGIM"/>
    <d v="2017-09-30T00:00:00"/>
    <s v="B1701592"/>
    <s v="TRANSACT FOURNISSEUR"/>
    <m/>
    <n v="52.066000000000003"/>
    <n v="-2685.4649999999997"/>
  </r>
  <r>
    <x v="483"/>
    <s v="SOGIM"/>
    <d v="2017-10-24T00:00:00"/>
    <s v="B1701582"/>
    <s v="TRANSACT FOURNISSEUR"/>
    <n v="633.12"/>
    <m/>
    <n v="-2052.3449999999998"/>
  </r>
  <r>
    <x v="483"/>
    <s v="SOGIM"/>
    <d v="2017-10-31T00:00:00"/>
    <s v="B1701706"/>
    <s v="TRANSACT FOURNISSEUR"/>
    <m/>
    <n v="417.01799999999997"/>
    <n v="-2469.3629999999998"/>
  </r>
  <r>
    <x v="483"/>
    <s v="SOGIM"/>
    <d v="2017-11-10T00:00:00"/>
    <n v="5617561007"/>
    <n v="1187"/>
    <n v="1871.376"/>
    <m/>
    <n v="-597.98699999999985"/>
  </r>
  <r>
    <x v="483"/>
    <s v="SOGIM"/>
    <d v="2018-03-26T00:00:00"/>
    <s v="F1800499"/>
    <s v="TRANSACT FOURNISSEUR "/>
    <m/>
    <n v="23.661999999999999"/>
    <n v="-621.64899999999989"/>
  </r>
  <r>
    <x v="483"/>
    <s v="SOGIM"/>
    <d v="2018-05-28T00:00:00"/>
    <s v="F1800876 "/>
    <s v="TRANSACT FOURNISSEUR"/>
    <m/>
    <n v="36.295000000000002"/>
    <n v="-657.94399999999985"/>
  </r>
  <r>
    <x v="483"/>
    <s v="SOGIM"/>
    <d v="2019-04-30T00:00:00"/>
    <s v="S1900780"/>
    <s v="TRANSACT FOURNISSEUR"/>
    <m/>
    <n v="2988.69"/>
    <n v="-3646.634"/>
  </r>
  <r>
    <x v="484"/>
    <m/>
    <m/>
    <m/>
    <m/>
    <n v="2504.4960000000001"/>
    <n v="6151.1299999999992"/>
    <n v="-3646.6339999999991"/>
  </r>
  <r>
    <x v="485"/>
    <s v="Sté GARGOURI et Fils"/>
    <d v="2020-10-31T00:00:00"/>
    <s v="A0202086"/>
    <s v="TRANSACT FOURNISSEUR"/>
    <m/>
    <n v="0"/>
    <n v="0"/>
  </r>
  <r>
    <x v="486"/>
    <m/>
    <m/>
    <m/>
    <m/>
    <n v="0"/>
    <n v="0"/>
    <n v="0"/>
  </r>
  <r>
    <x v="487"/>
    <s v="STE ACHREF SERVICES"/>
    <d v="2022-08-19T00:00:00"/>
    <s v="C2201896"/>
    <s v="TRANSACT FOURNISSEUR"/>
    <m/>
    <n v="233.233"/>
    <n v="-233.233"/>
  </r>
  <r>
    <x v="487"/>
    <s v="STE ACHREF SERVICES"/>
    <d v="2024-11-30T00:00:00"/>
    <s v="A2404573"/>
    <s v="AP241130011970"/>
    <m/>
    <n v="1620.876"/>
    <n v="-1854.1089999999999"/>
  </r>
  <r>
    <x v="487"/>
    <s v="STE ACHREF SERVICES"/>
    <d v="2024-11-30T00:00:00"/>
    <s v="A2404574"/>
    <s v="AP241130011971"/>
    <m/>
    <n v="1581.5340000000001"/>
    <n v="-3435.643"/>
  </r>
  <r>
    <x v="488"/>
    <m/>
    <m/>
    <m/>
    <m/>
    <n v="0"/>
    <n v="3435.643"/>
    <n v="-3435.643"/>
  </r>
  <r>
    <x v="489"/>
    <s v="PDR INDUSTRIE"/>
    <d v="2021-12-31T00:00:00"/>
    <s v="P2103222"/>
    <s v="DIFF REG"/>
    <n v="0"/>
    <n v="0"/>
    <n v="0"/>
  </r>
  <r>
    <x v="490"/>
    <m/>
    <m/>
    <m/>
    <m/>
    <n v="0"/>
    <n v="0"/>
    <n v="0"/>
  </r>
  <r>
    <x v="491"/>
    <s v="STI-RELEC"/>
    <d v="2024-11-30T00:00:00"/>
    <s v="A2404457"/>
    <s v="AP241130011777"/>
    <m/>
    <n v="378.39299999999997"/>
    <n v="-378.39299999999997"/>
  </r>
  <r>
    <x v="491"/>
    <s v="STI-RELEC"/>
    <d v="2024-12-11T00:00:00"/>
    <s v="A2404645"/>
    <s v="AP241211012131"/>
    <m/>
    <n v="308.78800000000001"/>
    <n v="-687.18100000000004"/>
  </r>
  <r>
    <x v="491"/>
    <s v="STI-RELEC"/>
    <d v="2024-12-24T00:00:00"/>
    <s v="A2404816"/>
    <s v="AP241224012677"/>
    <m/>
    <n v="1470.5229999999999"/>
    <n v="-2157.7039999999997"/>
  </r>
  <r>
    <x v="491"/>
    <s v="STI-RELEC"/>
    <d v="2024-12-30T00:00:00"/>
    <s v="A2404975"/>
    <s v="AP241230013074"/>
    <m/>
    <n v="378.39299999999997"/>
    <n v="-2536.0969999999998"/>
  </r>
  <r>
    <x v="491"/>
    <s v="STI-RELEC"/>
    <d v="2024-12-31T00:00:00"/>
    <s v="A2405026"/>
    <s v="AP241231013130"/>
    <m/>
    <n v="1393.277"/>
    <n v="-3929.3739999999998"/>
  </r>
  <r>
    <x v="492"/>
    <m/>
    <m/>
    <m/>
    <m/>
    <n v="0"/>
    <n v="3929.3739999999998"/>
    <n v="-3929.3739999999998"/>
  </r>
  <r>
    <x v="493"/>
    <s v="STIVI INDUSTRIES"/>
    <d v="2020-01-29T00:00:00"/>
    <n v="5620560120"/>
    <n v="4591"/>
    <n v="2123.1410000000001"/>
    <m/>
    <n v="2123.1410000000001"/>
  </r>
  <r>
    <x v="494"/>
    <m/>
    <m/>
    <m/>
    <m/>
    <n v="2123.1410000000001"/>
    <n v="0"/>
    <n v="2123.1410000000001"/>
  </r>
  <r>
    <x v="495"/>
    <s v="SAJA PURE"/>
    <d v="2020-11-17T00:00:00"/>
    <s v="A0202338"/>
    <s v="SAVON+JAV+OMO+CHOC"/>
    <m/>
    <n v="809.2"/>
    <n v="-809.2"/>
  </r>
  <r>
    <x v="496"/>
    <m/>
    <m/>
    <m/>
    <m/>
    <n v="0"/>
    <n v="809.2"/>
    <n v="-809.2"/>
  </r>
  <r>
    <x v="497"/>
    <s v="PLOMB Pi Industrielle"/>
    <d v="2024-05-31T00:00:00"/>
    <s v="A2401783"/>
    <s v="AP240531005157"/>
    <m/>
    <n v="5213.0870000000004"/>
    <n v="-5213.0870000000004"/>
  </r>
  <r>
    <x v="498"/>
    <m/>
    <m/>
    <m/>
    <m/>
    <n v="0"/>
    <n v="5213.0870000000004"/>
    <n v="-5213.0870000000004"/>
  </r>
  <r>
    <x v="499"/>
    <s v="STE EQUIPEMENT GENERAL ABID"/>
    <d v="2024-12-24T00:00:00"/>
    <s v="A2404822"/>
    <s v="AP241224012681"/>
    <m/>
    <n v="956.30600000000004"/>
    <n v="-956.30600000000004"/>
  </r>
  <r>
    <x v="500"/>
    <m/>
    <m/>
    <m/>
    <m/>
    <n v="0"/>
    <n v="956.30600000000004"/>
    <n v="-956.30600000000004"/>
  </r>
  <r>
    <x v="501"/>
    <s v="STG"/>
    <d v="2021-08-31T00:00:00"/>
    <s v="P2101844"/>
    <s v="TRANSACT FOURNISSEUR"/>
    <m/>
    <n v="129.328"/>
    <n v="-129.328"/>
  </r>
  <r>
    <x v="502"/>
    <m/>
    <m/>
    <m/>
    <m/>
    <n v="0"/>
    <n v="129.328"/>
    <n v="-129.328"/>
  </r>
  <r>
    <x v="503"/>
    <s v="DEVELOPPEMENT TECHNIQUE"/>
    <d v="2024-08-12T00:00:00"/>
    <s v="A2402927"/>
    <s v="AP240812007879"/>
    <m/>
    <n v="0"/>
    <n v="0"/>
  </r>
  <r>
    <x v="504"/>
    <m/>
    <m/>
    <m/>
    <m/>
    <n v="0"/>
    <n v="0"/>
    <n v="0"/>
  </r>
  <r>
    <x v="505"/>
    <s v="SOCIETE NOUR"/>
    <d v="2022-12-22T00:00:00"/>
    <s v="C2203235"/>
    <s v="BRIQUE 12"/>
    <m/>
    <n v="0"/>
    <n v="0"/>
  </r>
  <r>
    <x v="506"/>
    <m/>
    <m/>
    <m/>
    <m/>
    <n v="0"/>
    <n v="0"/>
    <n v="0"/>
  </r>
  <r>
    <x v="507"/>
    <s v="HABIBA BEL HAJ SGHAIER"/>
    <d v="2021-08-31T00:00:00"/>
    <s v="P2101847"/>
    <s v="REP.DACIA200+HONDA"/>
    <m/>
    <n v="68"/>
    <n v="-68"/>
  </r>
  <r>
    <x v="507"/>
    <s v="HABIBA BEL HAJ SGHAIER"/>
    <d v="2024-12-31T00:00:00"/>
    <s v="A2404998"/>
    <s v="AP241231013095"/>
    <m/>
    <n v="1045"/>
    <n v="-1113"/>
  </r>
  <r>
    <x v="507"/>
    <s v="HABIBA BEL HAJ SGHAIER"/>
    <d v="2024-12-31T00:00:00"/>
    <s v="A2404999"/>
    <s v="AP241231013096"/>
    <m/>
    <n v="936"/>
    <n v="-2049"/>
  </r>
  <r>
    <x v="507"/>
    <s v="HABIBA BEL HAJ SGHAIER"/>
    <d v="2024-12-31T00:00:00"/>
    <s v="A2405000"/>
    <s v="AP241231013097"/>
    <m/>
    <n v="711"/>
    <n v="-2760"/>
  </r>
  <r>
    <x v="508"/>
    <m/>
    <m/>
    <m/>
    <m/>
    <n v="0"/>
    <n v="2760"/>
    <n v="-2760"/>
  </r>
  <r>
    <x v="509"/>
    <s v="Sté HBH"/>
    <d v="2021-06-30T00:00:00"/>
    <s v="P2101456"/>
    <s v="TRANSACT FOURNISSEUR"/>
    <m/>
    <n v="9160.607"/>
    <n v="-9160.607"/>
  </r>
  <r>
    <x v="510"/>
    <m/>
    <m/>
    <m/>
    <m/>
    <n v="0"/>
    <n v="9160.607"/>
    <n v="-9160.607"/>
  </r>
  <r>
    <x v="511"/>
    <s v="SOCIETE HPR INDUSTRIES"/>
    <d v="2024-11-30T00:00:00"/>
    <s v="A2404634"/>
    <s v="AP241130012121"/>
    <m/>
    <n v="4687.7359999999999"/>
    <n v="-4687.7359999999999"/>
  </r>
  <r>
    <x v="512"/>
    <m/>
    <m/>
    <m/>
    <m/>
    <n v="0"/>
    <n v="4687.7359999999999"/>
    <n v="-4687.7359999999999"/>
  </r>
  <r>
    <x v="513"/>
    <s v="UNITEC+"/>
    <d v="2023-11-30T00:00:00"/>
    <n v="5623561982"/>
    <s v="AP231130010608"/>
    <n v="0"/>
    <m/>
    <n v="0"/>
  </r>
  <r>
    <x v="514"/>
    <m/>
    <m/>
    <m/>
    <m/>
    <n v="0"/>
    <n v="0"/>
    <n v="0"/>
  </r>
  <r>
    <x v="515"/>
    <s v="DELTA ELECTRICAL SOLUTIONS"/>
    <d v="2023-08-29T00:00:00"/>
    <s v="D2302365"/>
    <s v="AP230829006638"/>
    <m/>
    <n v="690.31799999999998"/>
    <n v="-690.31799999999998"/>
  </r>
  <r>
    <x v="515"/>
    <s v="DELTA ELECTRICAL SOLUTIONS"/>
    <d v="2024-03-31T00:00:00"/>
    <s v="A2401010"/>
    <s v="AP240331002975"/>
    <m/>
    <n v="2596.759"/>
    <n v="-3287.0770000000002"/>
  </r>
  <r>
    <x v="515"/>
    <s v="DELTA ELECTRICAL SOLUTIONS"/>
    <d v="2024-08-31T00:00:00"/>
    <s v="A2403099"/>
    <s v="AP240831008236"/>
    <m/>
    <n v="217.482"/>
    <n v="-3504.5590000000002"/>
  </r>
  <r>
    <x v="515"/>
    <s v="DELTA ELECTRICAL SOLUTIONS"/>
    <d v="2024-12-25T00:00:00"/>
    <s v="A2404897"/>
    <s v="AP241225012786"/>
    <m/>
    <n v="16268.130999999999"/>
    <n v="-19772.689999999999"/>
  </r>
  <r>
    <x v="515"/>
    <s v="DELTA ELECTRICAL SOLUTIONS"/>
    <d v="2024-12-31T00:00:00"/>
    <s v="A2405012"/>
    <s v="AP241231013122"/>
    <m/>
    <n v="14534.82"/>
    <n v="-34307.509999999995"/>
  </r>
  <r>
    <x v="515"/>
    <s v="DELTA ELECTRICAL SOLUTIONS"/>
    <d v="2024-12-31T00:00:00"/>
    <s v="A2405023"/>
    <s v="AP241231013126"/>
    <m/>
    <n v="8826.9979999999996"/>
    <n v="-43134.507999999994"/>
  </r>
  <r>
    <x v="516"/>
    <m/>
    <m/>
    <m/>
    <m/>
    <n v="0"/>
    <n v="43134.507999999994"/>
    <n v="-43134.507999999994"/>
  </r>
  <r>
    <x v="517"/>
    <s v="MESTIRI PESA"/>
    <d v="2024-05-29T00:00:00"/>
    <s v="A2401824"/>
    <s v="AP240529005196"/>
    <m/>
    <n v="655.5"/>
    <n v="-655.5"/>
  </r>
  <r>
    <x v="517"/>
    <s v="MESTIRI PESA"/>
    <d v="2024-09-13T00:00:00"/>
    <n v="5624562481"/>
    <s v="AP240913008690"/>
    <n v="655.5"/>
    <m/>
    <n v="0"/>
  </r>
  <r>
    <x v="517"/>
    <s v="MESTIRI PESA"/>
    <d v="2024-09-13T00:00:00"/>
    <s v="A2403286"/>
    <s v="AP240913008736"/>
    <m/>
    <n v="393.7"/>
    <n v="-393.7"/>
  </r>
  <r>
    <x v="517"/>
    <s v="MESTIRI PESA"/>
    <d v="2024-10-31T00:00:00"/>
    <s v="A2404105"/>
    <s v="AP241031010917"/>
    <m/>
    <n v="298.5"/>
    <n v="-692.2"/>
  </r>
  <r>
    <x v="518"/>
    <m/>
    <m/>
    <m/>
    <m/>
    <n v="655.5"/>
    <n v="1347.7"/>
    <n v="-692.2"/>
  </r>
  <r>
    <x v="519"/>
    <s v="TUNISIAN IRO A"/>
    <d v="2024-05-27T00:00:00"/>
    <n v="5624561825"/>
    <s v="AP240527004702"/>
    <n v="0"/>
    <n v="0"/>
    <n v="0"/>
  </r>
  <r>
    <x v="520"/>
    <m/>
    <m/>
    <m/>
    <m/>
    <n v="0"/>
    <n v="0"/>
    <n v="0"/>
  </r>
  <r>
    <x v="521"/>
    <s v="SAMFI"/>
    <d v="2024-11-21T00:00:00"/>
    <s v="A2404301"/>
    <s v="AP241121011395"/>
    <m/>
    <n v="299.26499999999999"/>
    <n v="-299.26499999999999"/>
  </r>
  <r>
    <x v="521"/>
    <s v="SAMFI"/>
    <d v="2024-11-21T00:00:00"/>
    <s v="A2404308"/>
    <s v="AP241121011402"/>
    <m/>
    <n v="720.93499999999995"/>
    <n v="-720.93499999999995"/>
  </r>
  <r>
    <x v="522"/>
    <m/>
    <m/>
    <m/>
    <m/>
    <n v="0"/>
    <n v="1020.1999999999999"/>
    <n v="-1020.1999999999999"/>
  </r>
  <r>
    <x v="523"/>
    <s v="MANPROTEC"/>
    <d v="2024-10-24T00:00:00"/>
    <s v="A2403913"/>
    <s v="AP241024010343"/>
    <m/>
    <n v="1051.5920000000001"/>
    <n v="-1051.5920000000001"/>
  </r>
  <r>
    <x v="524"/>
    <m/>
    <m/>
    <m/>
    <m/>
    <n v="0"/>
    <n v="1051.5920000000001"/>
    <n v="-1051.5920000000001"/>
  </r>
  <r>
    <x v="525"/>
    <s v="A T V SARL"/>
    <d v="2024-05-23T00:00:00"/>
    <s v="A2401595"/>
    <s v="AP240523004530"/>
    <m/>
    <n v="0"/>
    <n v="0"/>
  </r>
  <r>
    <x v="526"/>
    <m/>
    <m/>
    <m/>
    <m/>
    <n v="0"/>
    <n v="0"/>
    <n v="0"/>
  </r>
  <r>
    <x v="527"/>
    <s v="AFRIQUE TRANSM"/>
    <d v="2024-10-03T00:00:00"/>
    <s v="A2403542"/>
    <s v="AP241003009433"/>
    <m/>
    <n v="907.78"/>
    <n v="-907.78"/>
  </r>
  <r>
    <x v="528"/>
    <m/>
    <m/>
    <m/>
    <m/>
    <n v="0"/>
    <n v="907.78"/>
    <n v="-907.78"/>
  </r>
  <r>
    <x v="529"/>
    <s v="INTER FLEXIBLE"/>
    <d v="2024-11-30T00:00:00"/>
    <s v="A2404552"/>
    <s v="AP241130011953"/>
    <m/>
    <n v="742.94500000000005"/>
    <n v="-742.94500000000005"/>
  </r>
  <r>
    <x v="530"/>
    <m/>
    <m/>
    <m/>
    <m/>
    <n v="0"/>
    <n v="742.94500000000005"/>
    <n v="-742.94500000000005"/>
  </r>
  <r>
    <x v="531"/>
    <s v="GAMMA AUTO"/>
    <d v="2024-07-31T00:00:00"/>
    <n v="5624562302"/>
    <s v="AP240815007505"/>
    <n v="0"/>
    <n v="0"/>
    <n v="0"/>
  </r>
  <r>
    <x v="532"/>
    <m/>
    <m/>
    <m/>
    <m/>
    <n v="0"/>
    <n v="0"/>
    <n v="0"/>
  </r>
  <r>
    <x v="533"/>
    <s v="HYDRAUCOM"/>
    <d v="2024-11-30T00:00:00"/>
    <s v="A2404558"/>
    <s v="AP241130011957"/>
    <m/>
    <n v="877.92600000000004"/>
    <n v="-877.92600000000004"/>
  </r>
  <r>
    <x v="534"/>
    <m/>
    <m/>
    <m/>
    <m/>
    <n v="0"/>
    <n v="877.92600000000004"/>
    <n v="-877.92600000000004"/>
  </r>
  <r>
    <x v="535"/>
    <s v="J/M MECHATRONI"/>
    <d v="2024-11-30T00:00:00"/>
    <s v="A2404455"/>
    <s v="AP241130011776"/>
    <m/>
    <n v="284.03899999999999"/>
    <n v="-284.03899999999999"/>
  </r>
  <r>
    <x v="535"/>
    <s v="J/M MECHATRONI"/>
    <d v="2024-12-31T00:00:00"/>
    <s v="A2405083"/>
    <s v="AP241231013226"/>
    <m/>
    <n v="365.99700000000001"/>
    <n v="-650.03600000000006"/>
  </r>
  <r>
    <x v="536"/>
    <m/>
    <m/>
    <m/>
    <m/>
    <n v="0"/>
    <n v="650.03600000000006"/>
    <n v="-650.03600000000006"/>
  </r>
  <r>
    <x v="537"/>
    <s v="QRTECH"/>
    <d v="2024-10-30T00:00:00"/>
    <n v="5624567263"/>
    <s v="AP241030010559"/>
    <n v="0"/>
    <m/>
    <n v="0"/>
  </r>
  <r>
    <x v="538"/>
    <m/>
    <m/>
    <m/>
    <m/>
    <n v="0"/>
    <n v="0"/>
    <n v="0"/>
  </r>
  <r>
    <x v="539"/>
    <s v="ATV SARL"/>
    <d v="2024-10-31T00:00:00"/>
    <s v="A2404070"/>
    <s v="AP241031010736"/>
    <m/>
    <n v="0"/>
    <n v="0"/>
  </r>
  <r>
    <x v="540"/>
    <m/>
    <m/>
    <m/>
    <m/>
    <n v="0"/>
    <n v="0"/>
    <n v="0"/>
  </r>
  <r>
    <x v="541"/>
    <s v="BEST BETON"/>
    <d v="2024-11-20T00:00:00"/>
    <n v="5624567377"/>
    <s v="AP241120011349"/>
    <n v="7505.067"/>
    <m/>
    <n v="7505.067"/>
  </r>
  <r>
    <x v="541"/>
    <s v="BEST BETON"/>
    <d v="2024-12-27T00:00:00"/>
    <n v="5624567613"/>
    <s v="AP241227012965"/>
    <n v="7505.0720000000001"/>
    <m/>
    <n v="15010.138999999999"/>
  </r>
  <r>
    <x v="542"/>
    <m/>
    <m/>
    <m/>
    <m/>
    <n v="15010.138999999999"/>
    <n v="0"/>
    <n v="15010.138999999999"/>
  </r>
  <r>
    <x v="543"/>
    <s v="SCITNA"/>
    <d v="2024-12-11T00:00:00"/>
    <s v="A2404632"/>
    <s v="AP241211012118"/>
    <m/>
    <n v="4419.4830000000002"/>
    <n v="-4419.4830000000002"/>
  </r>
  <r>
    <x v="544"/>
    <m/>
    <m/>
    <m/>
    <m/>
    <n v="0"/>
    <n v="4419.4830000000002"/>
    <n v="-4419.4830000000002"/>
  </r>
  <r>
    <x v="545"/>
    <s v="RESSORT BEN AISSA"/>
    <d v="2020-01-22T00:00:00"/>
    <s v="A0200016"/>
    <s v="TRANSACT FOURNISSEUR"/>
    <m/>
    <n v="433.28399999999999"/>
    <n v="-433.28399999999999"/>
  </r>
  <r>
    <x v="545"/>
    <s v="RESSORT BEN AISSA"/>
    <d v="2020-01-23T00:00:00"/>
    <n v="5620560088"/>
    <n v="4577"/>
    <n v="429"/>
    <m/>
    <n v="-4.2839999999999918"/>
  </r>
  <r>
    <x v="545"/>
    <s v="RESSORT BEN AISSA"/>
    <d v="2021-12-31T00:00:00"/>
    <s v="P2103227"/>
    <s v="DIFF REG"/>
    <n v="2.2839999999999998"/>
    <m/>
    <n v="-1.999999999999992"/>
  </r>
  <r>
    <x v="545"/>
    <s v="RESSORT BEN AISSA"/>
    <d v="2023-04-13T00:00:00"/>
    <n v="5623560503"/>
    <s v="AP230413002776"/>
    <n v="597.14200000000005"/>
    <m/>
    <n v="595.14200000000005"/>
  </r>
  <r>
    <x v="546"/>
    <m/>
    <m/>
    <m/>
    <m/>
    <n v="1028.4259999999999"/>
    <n v="433.28399999999999"/>
    <n v="595.14199999999994"/>
  </r>
  <r>
    <x v="547"/>
    <s v="Ulysse Spare Parts"/>
    <d v="2018-09-21T00:00:00"/>
    <n v="5618566180"/>
    <s v="TR01396    "/>
    <n v="750.89499999999998"/>
    <m/>
    <n v="750.89499999999998"/>
  </r>
  <r>
    <x v="547"/>
    <s v="Ulysse Spare Parts"/>
    <d v="2024-11-30T00:00:00"/>
    <s v="A2404542"/>
    <s v="AP241130011941"/>
    <m/>
    <n v="207"/>
    <n v="543.89499999999998"/>
  </r>
  <r>
    <x v="547"/>
    <s v="Ulysse Spare Parts"/>
    <d v="2024-12-25T00:00:00"/>
    <s v="A2404900"/>
    <s v="AP241225012802"/>
    <m/>
    <n v="3676.5050000000001"/>
    <n v="-3132.61"/>
  </r>
  <r>
    <x v="548"/>
    <m/>
    <m/>
    <m/>
    <m/>
    <n v="750.89499999999998"/>
    <n v="3883.5050000000001"/>
    <n v="-3132.61"/>
  </r>
  <r>
    <x v="549"/>
    <s v="SNDP AGIL"/>
    <d v="2022-04-06T00:00:00"/>
    <n v="5322530298"/>
    <n v="1473"/>
    <n v="1080"/>
    <n v="0"/>
    <n v="1080"/>
  </r>
  <r>
    <x v="549"/>
    <s v="SNDP AGIL"/>
    <d v="2022-03-31T00:00:00"/>
    <s v="C2200687"/>
    <s v="GASOIL 03/22"/>
    <n v="0"/>
    <n v="1069.8"/>
    <n v="10.200000000000045"/>
  </r>
  <r>
    <x v="550"/>
    <m/>
    <m/>
    <m/>
    <m/>
    <n v="1080"/>
    <n v="1069.8"/>
    <n v="10.200000000000045"/>
  </r>
  <r>
    <x v="551"/>
    <s v="FRIGOLUX"/>
    <d v="2024-03-15T00:00:00"/>
    <s v="A2401006"/>
    <s v="AP240315002971"/>
    <m/>
    <n v="0"/>
    <n v="0"/>
  </r>
  <r>
    <x v="552"/>
    <m/>
    <m/>
    <m/>
    <m/>
    <n v="0"/>
    <n v="0"/>
    <n v="0"/>
  </r>
  <r>
    <x v="553"/>
    <s v="ABDELBEKI B.SAID BELHAJ"/>
    <d v="2012-09-13T00:00:00"/>
    <s v="5012500442"/>
    <s v="0002586"/>
    <n v="5076.1419999999998"/>
    <m/>
    <n v="5076.1419999999998"/>
  </r>
  <r>
    <x v="553"/>
    <s v="ABDELBEKI B.SAID BELHAJ"/>
    <d v="2013-05-20T00:00:00"/>
    <s v="5013500404"/>
    <s v="0003422"/>
    <n v="5076.1419999999998"/>
    <m/>
    <n v="10152.284"/>
  </r>
  <r>
    <x v="553"/>
    <s v="ABDELBEKI B.SAID BELHAJ"/>
    <d v="2013-06-17T00:00:00"/>
    <s v="5013500492"/>
    <s v="0003484"/>
    <n v="10152.284"/>
    <m/>
    <n v="20304.567999999999"/>
  </r>
  <r>
    <x v="553"/>
    <s v="ABDELBEKI B.SAID BELHAJ"/>
    <d v="2013-07-18T00:00:00"/>
    <s v="5513556001"/>
    <s v="TR00373"/>
    <n v="25380.710999999999"/>
    <m/>
    <n v="45685.278999999995"/>
  </r>
  <r>
    <x v="553"/>
    <s v="ABDELBEKI B.SAID BELHAJ"/>
    <d v="2013-12-31T00:00:00"/>
    <s v="L0001647"/>
    <s v="TRANSACT FOURNISSEUR"/>
    <m/>
    <n v="40789.754999999997"/>
    <n v="4895.5239999999976"/>
  </r>
  <r>
    <x v="553"/>
    <s v="ABDELBEKI B.SAID BELHAJ"/>
    <d v="2013-12-31T00:00:00"/>
    <s v="L0001648"/>
    <s v="TRANSACT FOURNISSEUR"/>
    <m/>
    <n v="16232"/>
    <n v="-11336.476000000002"/>
  </r>
  <r>
    <x v="553"/>
    <s v="ABDELBEKI B.SAID BELHAJ"/>
    <d v="2014-01-28T00:00:00"/>
    <s v="5514550002"/>
    <s v="0000013"/>
    <n v="10000"/>
    <m/>
    <n v="-1336.4760000000024"/>
  </r>
  <r>
    <x v="553"/>
    <s v="ABDELBEKI B.SAID BELHAJ"/>
    <d v="2014-03-27T00:00:00"/>
    <s v="5514550004"/>
    <s v="0000017"/>
    <n v="5000"/>
    <m/>
    <n v="3663.5239999999976"/>
  </r>
  <r>
    <x v="553"/>
    <s v="ABDELBEKI B.SAID BELHAJ"/>
    <d v="2014-04-15T00:00:00"/>
    <s v="5514550006"/>
    <s v="0000018"/>
    <n v="5000"/>
    <m/>
    <n v="8663.5239999999976"/>
  </r>
  <r>
    <x v="553"/>
    <s v="ABDELBEKI B.SAID BELHAJ"/>
    <d v="2014-05-27T00:00:00"/>
    <s v="5514550007"/>
    <s v="0000019"/>
    <n v="5000"/>
    <m/>
    <n v="13663.523999999998"/>
  </r>
  <r>
    <x v="553"/>
    <s v="ABDELBEKI B.SAID BELHAJ"/>
    <d v="2014-07-11T00:00:00"/>
    <s v="5514550008"/>
    <s v="0000020"/>
    <n v="5000"/>
    <m/>
    <n v="18663.523999999998"/>
  </r>
  <r>
    <x v="553"/>
    <s v="ABDELBEKI B.SAID BELHAJ"/>
    <d v="2014-07-26T00:00:00"/>
    <s v="5514550011"/>
    <s v="0000023"/>
    <n v="8000"/>
    <m/>
    <n v="26663.523999999998"/>
  </r>
  <r>
    <x v="553"/>
    <s v="ABDELBEKI B.SAID BELHAJ"/>
    <d v="2014-09-04T00:00:00"/>
    <s v="5014500726"/>
    <s v="0004910"/>
    <n v="1015.228"/>
    <m/>
    <n v="27678.751999999997"/>
  </r>
  <r>
    <x v="553"/>
    <s v="ABDELBEKI B.SAID BELHAJ"/>
    <d v="2014-09-04T00:00:00"/>
    <s v="5014500734"/>
    <s v="0004937"/>
    <n v="1015.228"/>
    <m/>
    <n v="28693.979999999996"/>
  </r>
  <r>
    <x v="553"/>
    <s v="ABDELBEKI B.SAID BELHAJ"/>
    <d v="2014-09-04T00:00:00"/>
    <s v="5014500745"/>
    <s v="0004929"/>
    <n v="1015.228"/>
    <m/>
    <n v="29709.207999999995"/>
  </r>
  <r>
    <x v="553"/>
    <s v="ABDELBEKI B.SAID BELHAJ"/>
    <d v="2014-11-28T00:00:00"/>
    <s v="5014501003"/>
    <s v="0005252"/>
    <n v="12000"/>
    <m/>
    <n v="41709.207999999999"/>
  </r>
  <r>
    <x v="553"/>
    <s v="ABDELBEKI B.SAID BELHAJ"/>
    <d v="2014-12-31T00:00:00"/>
    <s v="5514550014"/>
    <s v="0000028"/>
    <n v="10000"/>
    <m/>
    <n v="51709.207999999999"/>
  </r>
  <r>
    <x v="553"/>
    <s v="ABDELBEKI B.SAID BELHAJ"/>
    <d v="2015-02-13T00:00:00"/>
    <s v="5515550009"/>
    <s v="0000038"/>
    <n v="10000"/>
    <m/>
    <n v="61709.207999999999"/>
  </r>
  <r>
    <x v="553"/>
    <s v="ABDELBEKI B.SAID BELHAJ"/>
    <d v="2015-04-15T00:00:00"/>
    <s v="5015500368"/>
    <s v="0005843"/>
    <n v="10000"/>
    <m/>
    <n v="71709.207999999999"/>
  </r>
  <r>
    <x v="553"/>
    <s v="ABDELBEKI B.SAID BELHAJ"/>
    <d v="2016-10-20T00:00:00"/>
    <s v="8116810001"/>
    <s v="6180077"/>
    <n v="7000"/>
    <m/>
    <n v="78709.207999999999"/>
  </r>
  <r>
    <x v="553"/>
    <s v="ABDELBEKI B.SAID BELHAJ"/>
    <d v="2016-10-20T00:00:00"/>
    <s v="8116810002"/>
    <s v="6180078"/>
    <n v="10152.284"/>
    <m/>
    <n v="88861.491999999998"/>
  </r>
  <r>
    <x v="554"/>
    <m/>
    <m/>
    <m/>
    <m/>
    <n v="145883.24699999997"/>
    <n v="57021.754999999997"/>
    <n v="88861.491999999969"/>
  </r>
  <r>
    <x v="555"/>
    <s v="MAISON DE LA"/>
    <d v="2024-12-01T00:00:00"/>
    <s v="A2404648"/>
    <s v="AP241201012134"/>
    <m/>
    <n v="4344.5"/>
    <n v="-4344.5"/>
  </r>
  <r>
    <x v="556"/>
    <m/>
    <m/>
    <m/>
    <m/>
    <n v="0"/>
    <n v="4344.5"/>
    <n v="-4344.5"/>
  </r>
  <r>
    <x v="557"/>
    <s v="OKBY INDUSTRIE"/>
    <d v="2017-02-22T00:00:00"/>
    <n v="5617560150"/>
    <n v="259"/>
    <n v="8090.616"/>
    <m/>
    <n v="8090.616"/>
  </r>
  <r>
    <x v="558"/>
    <m/>
    <m/>
    <m/>
    <m/>
    <n v="8090.616"/>
    <n v="0"/>
    <n v="8090.616"/>
  </r>
  <r>
    <x v="559"/>
    <s v="STE MARIEM"/>
    <d v="2024-12-31T00:00:00"/>
    <s v="A2405043"/>
    <s v="AP241231013152"/>
    <m/>
    <n v="256"/>
    <n v="-256"/>
  </r>
  <r>
    <x v="560"/>
    <m/>
    <m/>
    <m/>
    <m/>
    <n v="0"/>
    <n v="256"/>
    <n v="-256"/>
  </r>
  <r>
    <x v="561"/>
    <s v="SRG"/>
    <d v="2024-11-30T00:00:00"/>
    <s v="A2404602"/>
    <s v="AP241130012056"/>
    <m/>
    <n v="1548"/>
    <n v="-1548"/>
  </r>
  <r>
    <x v="562"/>
    <m/>
    <m/>
    <m/>
    <m/>
    <n v="0"/>
    <n v="1548"/>
    <n v="-1548"/>
  </r>
  <r>
    <x v="563"/>
    <s v="TRY&amp;BUY"/>
    <d v="2023-11-30T00:00:00"/>
    <n v="5623561968"/>
    <s v="AP231130010544"/>
    <n v="0"/>
    <m/>
    <n v="0"/>
  </r>
  <r>
    <x v="564"/>
    <m/>
    <m/>
    <m/>
    <m/>
    <n v="0"/>
    <n v="0"/>
    <n v="0"/>
  </r>
  <r>
    <x v="565"/>
    <s v="ASCII"/>
    <d v="2024-10-26T00:00:00"/>
    <s v="A2404035"/>
    <s v="AP241026010678"/>
    <m/>
    <n v="0"/>
    <n v="0"/>
  </r>
  <r>
    <x v="566"/>
    <m/>
    <m/>
    <m/>
    <m/>
    <n v="0"/>
    <n v="0"/>
    <n v="0"/>
  </r>
  <r>
    <x v="567"/>
    <s v="STE PLASTIFILM"/>
    <d v="2023-07-07T00:00:00"/>
    <s v="D2301927"/>
    <s v="AP230707005552"/>
    <m/>
    <n v="0"/>
    <n v="0"/>
  </r>
  <r>
    <x v="568"/>
    <m/>
    <m/>
    <m/>
    <m/>
    <n v="0"/>
    <n v="0"/>
    <n v="0"/>
  </r>
  <r>
    <x v="569"/>
    <s v="SNCR"/>
    <d v="2023-08-31T00:00:00"/>
    <s v="D2302402"/>
    <s v="AP230831006865"/>
    <m/>
    <n v="0"/>
    <n v="0"/>
  </r>
  <r>
    <x v="570"/>
    <m/>
    <m/>
    <m/>
    <m/>
    <n v="0"/>
    <n v="0"/>
    <n v="0"/>
  </r>
  <r>
    <x v="571"/>
    <s v="LE MONTAGE TUN"/>
    <d v="2023-09-30T00:00:00"/>
    <s v="D2302768"/>
    <s v="AP230930007808"/>
    <m/>
    <n v="0"/>
    <n v="0"/>
  </r>
  <r>
    <x v="572"/>
    <m/>
    <m/>
    <m/>
    <m/>
    <n v="0"/>
    <n v="0"/>
    <n v="0"/>
  </r>
  <r>
    <x v="573"/>
    <s v="TECHNO FILM"/>
    <d v="2023-09-30T00:00:00"/>
    <s v="D2302788"/>
    <s v="AP230930007828"/>
    <m/>
    <n v="0"/>
    <n v="0"/>
  </r>
  <r>
    <x v="574"/>
    <m/>
    <m/>
    <m/>
    <m/>
    <n v="0"/>
    <n v="0"/>
    <n v="0"/>
  </r>
  <r>
    <x v="575"/>
    <s v="ACTD"/>
    <d v="2024-06-26T00:00:00"/>
    <s v="A2402312"/>
    <s v="AP240626006202"/>
    <m/>
    <n v="0"/>
    <n v="0"/>
  </r>
  <r>
    <x v="576"/>
    <m/>
    <m/>
    <m/>
    <m/>
    <n v="0"/>
    <n v="0"/>
    <n v="0"/>
  </r>
  <r>
    <x v="577"/>
    <s v="SOCIETE LINA M"/>
    <d v="2022-04-11T00:00:00"/>
    <m/>
    <s v="AP220411002926"/>
    <m/>
    <n v="173672.53200000001"/>
    <n v="-173672.53200000001"/>
  </r>
  <r>
    <x v="577"/>
    <s v="SOCIETE LINA M"/>
    <d v="2022-04-12T00:00:00"/>
    <m/>
    <s v="AP220412002927"/>
    <m/>
    <n v="159010.54199999999"/>
    <n v="-332683.07400000002"/>
  </r>
  <r>
    <x v="577"/>
    <s v="SOCIETE LINA M"/>
    <d v="2022-04-18T00:00:00"/>
    <m/>
    <s v="AP220418002690"/>
    <n v="159036.96"/>
    <m/>
    <n v="-173646.11400000003"/>
  </r>
  <r>
    <x v="577"/>
    <s v="SOCIETE LINA M"/>
    <d v="2022-04-18T00:00:00"/>
    <m/>
    <s v="AP220418002710"/>
    <n v="173619.696"/>
    <m/>
    <n v="-26.418000000034226"/>
  </r>
  <r>
    <x v="578"/>
    <m/>
    <m/>
    <m/>
    <m/>
    <n v="332656.65599999996"/>
    <n v="332683.07400000002"/>
    <n v="-26.41800000006333"/>
  </r>
  <r>
    <x v="579"/>
    <s v="SIIP (société"/>
    <d v="2023-12-28T00:00:00"/>
    <s v="D2304056"/>
    <s v="AP231228011248"/>
    <m/>
    <n v="0"/>
    <n v="0"/>
  </r>
  <r>
    <x v="580"/>
    <m/>
    <m/>
    <m/>
    <m/>
    <n v="0"/>
    <n v="0"/>
    <n v="0"/>
  </r>
  <r>
    <x v="581"/>
    <s v="STE TUNISIE ME"/>
    <d v="2022-03-31T00:00:00"/>
    <m/>
    <s v="AP220331002158   "/>
    <n v="151515.15100000001"/>
    <m/>
    <n v="151515.15100000001"/>
  </r>
  <r>
    <x v="581"/>
    <s v="STE TUNISIE ME"/>
    <d v="2022-03-31T00:00:00"/>
    <m/>
    <s v="AP220331002169           "/>
    <n v="505050.55"/>
    <m/>
    <n v="656565.701"/>
  </r>
  <r>
    <x v="581"/>
    <s v="STE TUNISIE ME"/>
    <d v="2022-04-07T00:00:00"/>
    <m/>
    <s v=" AP220407002432               "/>
    <n v="350000"/>
    <m/>
    <n v="1006565.701"/>
  </r>
  <r>
    <x v="581"/>
    <s v="STE TUNISIE ME"/>
    <d v="2022-04-13T00:00:00"/>
    <m/>
    <s v=" AP220413002578                        "/>
    <m/>
    <n v="1554986.4040000001"/>
    <n v="-548420.7030000001"/>
  </r>
  <r>
    <x v="581"/>
    <s v="STE TUNISIE ME"/>
    <d v="2022-04-13T00:00:00"/>
    <m/>
    <s v="AP220413002592              "/>
    <n v="548421.20299999998"/>
    <m/>
    <n v="0.49999999988358468"/>
  </r>
  <r>
    <x v="581"/>
    <s v="STE TUNISIE ME"/>
    <d v="2022-05-19T00:00:00"/>
    <m/>
    <s v=" AP220519003424              "/>
    <n v="216000"/>
    <m/>
    <n v="216000.49999999988"/>
  </r>
  <r>
    <x v="581"/>
    <s v="STE TUNISIE ME"/>
    <d v="2022-05-19T00:00:00"/>
    <m/>
    <s v="AP220519003432                            "/>
    <m/>
    <m/>
    <n v="216000.49999999988"/>
  </r>
  <r>
    <x v="581"/>
    <s v="STE TUNISIE ME"/>
    <d v="2022-05-19T00:00:00"/>
    <m/>
    <s v="AP220519003791             "/>
    <m/>
    <m/>
    <n v="216000.49999999988"/>
  </r>
  <r>
    <x v="581"/>
    <s v="STE TUNISIE ME"/>
    <d v="2022-05-27T00:00:00"/>
    <m/>
    <s v="AP220527003657               "/>
    <n v="111681.061"/>
    <m/>
    <n v="327681.56099999987"/>
  </r>
  <r>
    <x v="581"/>
    <s v="STE TUNISIE ME"/>
    <d v="2022-05-27T00:00:00"/>
    <m/>
    <s v=" AP220527003659                 "/>
    <n v="216271.78400000001"/>
    <m/>
    <n v="543953.34499999986"/>
  </r>
  <r>
    <x v="581"/>
    <s v="STE TUNISIE ME"/>
    <d v="2022-05-30T00:00:00"/>
    <m/>
    <s v="AP220530003708               "/>
    <m/>
    <m/>
    <n v="543953.34499999986"/>
  </r>
  <r>
    <x v="581"/>
    <s v="STE TUNISIE ME"/>
    <d v="2022-05-30T00:00:00"/>
    <m/>
    <s v="AP220530003793             "/>
    <m/>
    <m/>
    <n v="543953.34499999986"/>
  </r>
  <r>
    <x v="581"/>
    <s v="STE TUNISIE ME"/>
    <d v="2022-05-31T00:00:00"/>
    <m/>
    <s v=" AP220531003792                  "/>
    <m/>
    <n v="407803.60399999999"/>
    <n v="136149.74099999986"/>
  </r>
  <r>
    <x v="581"/>
    <s v="STE TUNISIE ME"/>
    <d v="2022-05-31T00:00:00"/>
    <m/>
    <s v="AP220531003794         "/>
    <m/>
    <n v="210719.01699999999"/>
    <n v="-74569.276000000129"/>
  </r>
  <r>
    <x v="581"/>
    <s v="STE TUNISIE ME"/>
    <d v="2022-05-31T00:00:00"/>
    <m/>
    <s v="AP220531003795                       "/>
    <m/>
    <n v="387807.32"/>
    <n v="-462376.59600000014"/>
  </r>
  <r>
    <x v="581"/>
    <s v="STE TUNISIE ME"/>
    <d v="2022-06-06T00:00:00"/>
    <m/>
    <s v="AP220606003969            "/>
    <n v="1554985.804"/>
    <m/>
    <n v="1092609.2079999999"/>
  </r>
  <r>
    <x v="581"/>
    <s v="STE TUNISIE ME"/>
    <d v="2022-06-06T00:00:00"/>
    <m/>
    <s v="AP220606003970                         "/>
    <m/>
    <n v="1466968.34"/>
    <n v="-374359.13200000022"/>
  </r>
  <r>
    <x v="581"/>
    <s v="STE TUNISIE ME"/>
    <d v="2022-06-10T00:00:00"/>
    <m/>
    <s v="AP220610004017           "/>
    <n v="160000"/>
    <m/>
    <n v="-214359.13200000022"/>
  </r>
  <r>
    <x v="581"/>
    <s v="STE TUNISIE ME"/>
    <d v="2022-06-10T00:00:00"/>
    <m/>
    <s v="AP220610004019           "/>
    <n v="100000"/>
    <m/>
    <n v="-114359.13200000022"/>
  </r>
  <r>
    <x v="581"/>
    <s v="STE TUNISIE ME"/>
    <d v="2022-06-10T00:00:00"/>
    <m/>
    <s v="AP220610004021               "/>
    <n v="158977.79800000001"/>
    <m/>
    <n v="44618.665999999794"/>
  </r>
  <r>
    <x v="581"/>
    <s v="STE TUNISIE ME"/>
    <d v="2022-06-13T00:00:00"/>
    <m/>
    <s v="AP220613004035        "/>
    <n v="260000"/>
    <m/>
    <n v="304618.66599999979"/>
  </r>
  <r>
    <x v="581"/>
    <s v="STE TUNISIE ME"/>
    <d v="2022-06-16T00:00:00"/>
    <m/>
    <s v=" AP220616004165               "/>
    <m/>
    <m/>
    <n v="304618.66599999979"/>
  </r>
  <r>
    <x v="581"/>
    <s v="STE TUNISIE ME"/>
    <d v="2022-06-16T00:00:00"/>
    <m/>
    <s v="AP220616004198                  "/>
    <m/>
    <n v="207840.764"/>
    <n v="96777.901999999798"/>
  </r>
  <r>
    <x v="581"/>
    <s v="STE TUNISIE ME"/>
    <d v="2022-06-16T00:00:00"/>
    <m/>
    <s v="AP220616004199                        "/>
    <m/>
    <n v="201897.30900000001"/>
    <n v="-105119.40700000021"/>
  </r>
  <r>
    <x v="581"/>
    <s v="STE TUNISIE ME"/>
    <d v="2022-07-31T00:00:00"/>
    <m/>
    <s v="AP220731005320                         "/>
    <m/>
    <m/>
    <n v="-105119.40700000021"/>
  </r>
  <r>
    <x v="581"/>
    <s v="STE TUNISIE ME"/>
    <d v="2022-07-31T00:00:00"/>
    <m/>
    <s v="AP220731005324            "/>
    <n v="101917.511"/>
    <m/>
    <n v="-3201.8960000002116"/>
  </r>
  <r>
    <x v="582"/>
    <m/>
    <m/>
    <m/>
    <m/>
    <n v="4434820.8619999997"/>
    <n v="4438022.7580000013"/>
    <n v="-3201.8960000015795"/>
  </r>
  <r>
    <x v="583"/>
    <s v="AMALPACK"/>
    <d v="2023-10-24T00:00:00"/>
    <s v="D2303126"/>
    <s v="AP231024008622"/>
    <m/>
    <n v="0"/>
    <n v="0"/>
  </r>
  <r>
    <x v="584"/>
    <m/>
    <m/>
    <m/>
    <m/>
    <n v="0"/>
    <n v="0"/>
    <n v="0"/>
  </r>
  <r>
    <x v="585"/>
    <s v="TUNISIE ARRIMA"/>
    <d v="2023-02-13T00:00:00"/>
    <s v="D2300277"/>
    <s v="AP230213001093"/>
    <m/>
    <n v="1589.7809999999999"/>
    <n v="-1589.7809999999999"/>
  </r>
  <r>
    <x v="585"/>
    <s v="TUNISIE ARRIMA"/>
    <d v="2023-02-22T00:00:00"/>
    <n v="5623560243"/>
    <s v="AP230222001282"/>
    <n v="1551.0050000000001"/>
    <m/>
    <n v="-38.77599999999984"/>
  </r>
  <r>
    <x v="585"/>
    <s v="TUNISIE ARRIMA"/>
    <d v="2023-09-29T00:00:00"/>
    <n v="5623561404"/>
    <s v="AP230929007608"/>
    <n v="1146.7909999999999"/>
    <m/>
    <n v="1108.0150000000001"/>
  </r>
  <r>
    <x v="585"/>
    <s v="TUNISIE ARRIMA"/>
    <d v="2023-10-31T00:00:00"/>
    <s v="D2303233"/>
    <s v="AP231031008780"/>
    <m/>
    <n v="168.17400000000001"/>
    <n v="939.84100000000012"/>
  </r>
  <r>
    <x v="585"/>
    <s v="TUNISIE ARRIMA"/>
    <d v="2023-11-14T00:00:00"/>
    <n v="56235617"/>
    <s v="AP231114009164"/>
    <n v="188.17400000000001"/>
    <m/>
    <n v="1128.0150000000001"/>
  </r>
  <r>
    <x v="586"/>
    <m/>
    <m/>
    <m/>
    <m/>
    <n v="2885.9700000000003"/>
    <n v="1757.9549999999999"/>
    <n v="1128.0150000000003"/>
  </r>
  <r>
    <x v="587"/>
    <s v="STTM"/>
    <d v="2023-12-27T00:00:00"/>
    <s v="D2304023"/>
    <s v="AP231227011049"/>
    <m/>
    <n v="0"/>
    <n v="0"/>
  </r>
  <r>
    <x v="588"/>
    <m/>
    <m/>
    <m/>
    <m/>
    <n v="0"/>
    <n v="0"/>
    <n v="0"/>
  </r>
  <r>
    <x v="589"/>
    <s v="SFM"/>
    <d v="2023-12-27T00:00:00"/>
    <s v="D2304024"/>
    <s v="AP231227011050"/>
    <m/>
    <n v="0"/>
    <n v="0"/>
  </r>
  <r>
    <x v="590"/>
    <m/>
    <m/>
    <m/>
    <m/>
    <n v="0"/>
    <n v="0"/>
    <n v="0"/>
  </r>
  <r>
    <x v="591"/>
    <s v="STE MNASRIA DE"/>
    <d v="2023-12-31T00:00:00"/>
    <s v="D2304096"/>
    <s v="AP231231000067"/>
    <m/>
    <n v="0"/>
    <n v="0"/>
  </r>
  <r>
    <x v="592"/>
    <m/>
    <m/>
    <m/>
    <m/>
    <n v="0"/>
    <n v="0"/>
    <n v="0"/>
  </r>
  <r>
    <x v="593"/>
    <s v="GENPACK"/>
    <d v="2024-06-12T00:00:00"/>
    <s v="A2402004"/>
    <s v="AP240612005492"/>
    <m/>
    <n v="4292.616"/>
    <n v="-4292.616"/>
  </r>
  <r>
    <x v="593"/>
    <s v="GENPACK"/>
    <d v="2024-12-31T00:00:00"/>
    <s v="A2405072"/>
    <s v="AP241231013205"/>
    <m/>
    <n v="353.24"/>
    <n v="-4645.8559999999998"/>
  </r>
  <r>
    <x v="594"/>
    <m/>
    <m/>
    <m/>
    <m/>
    <n v="0"/>
    <n v="4645.8559999999998"/>
    <n v="-4645.8559999999998"/>
  </r>
  <r>
    <x v="595"/>
    <s v="CITERNES PLAST"/>
    <d v="2023-07-10T00:00:00"/>
    <s v="D2301957"/>
    <s v="AP230710005586"/>
    <m/>
    <n v="2159.011"/>
    <n v="-2159.011"/>
  </r>
  <r>
    <x v="595"/>
    <s v="CITERNES PLAST"/>
    <d v="2023-07-31T00:00:00"/>
    <n v="5623561077"/>
    <s v="AP230731005938"/>
    <n v="2137.645"/>
    <m/>
    <n v="-21.365999999999985"/>
  </r>
  <r>
    <x v="596"/>
    <m/>
    <m/>
    <m/>
    <m/>
    <n v="2137.645"/>
    <n v="2159.011"/>
    <n v="-21.365999999999985"/>
  </r>
  <r>
    <x v="597"/>
    <s v="PRECISOIN ELEC"/>
    <d v="2023-03-16T00:00:00"/>
    <n v="5623560378"/>
    <s v="AP230316002017"/>
    <n v="0"/>
    <m/>
    <n v="0"/>
  </r>
  <r>
    <x v="598"/>
    <m/>
    <m/>
    <m/>
    <m/>
    <n v="0"/>
    <n v="0"/>
    <n v="0"/>
  </r>
  <r>
    <x v="599"/>
    <s v="SAMIR MBAREK"/>
    <d v="2024-12-24T00:00:00"/>
    <s v="A2404793"/>
    <s v="AP241224012615"/>
    <m/>
    <n v="28322"/>
    <n v="-28322"/>
  </r>
  <r>
    <x v="600"/>
    <m/>
    <m/>
    <m/>
    <m/>
    <n v="0"/>
    <n v="28322"/>
    <n v="-28322"/>
  </r>
  <r>
    <x v="601"/>
    <s v="HYDRO WATER"/>
    <d v="2024-10-31T00:00:00"/>
    <s v="A2404064"/>
    <s v="AP241031010729"/>
    <m/>
    <n v="3466.28"/>
    <n v="-3466.28"/>
  </r>
  <r>
    <x v="601"/>
    <s v="HYDRO WATER"/>
    <d v="2024-11-20T00:00:00"/>
    <s v="A2404265"/>
    <s v="AP241120011199"/>
    <m/>
    <n v="3214"/>
    <n v="-6680.2800000000007"/>
  </r>
  <r>
    <x v="601"/>
    <s v="HYDRO WATER"/>
    <d v="2024-11-21T00:00:00"/>
    <s v="A2404296"/>
    <s v="AP241121011398"/>
    <m/>
    <n v="4344.5"/>
    <n v="-11024.78"/>
  </r>
  <r>
    <x v="601"/>
    <s v="HYDRO WATER"/>
    <d v="2024-12-24T00:00:00"/>
    <s v="A2404798"/>
    <s v="AP241224012620"/>
    <m/>
    <n v="1607.5"/>
    <n v="-12632.28"/>
  </r>
  <r>
    <x v="601"/>
    <s v="HYDRO WATER"/>
    <d v="2024-12-24T00:00:00"/>
    <s v="A2404799"/>
    <s v="AP241224012621"/>
    <m/>
    <n v="3214"/>
    <n v="-15846.28"/>
  </r>
  <r>
    <x v="601"/>
    <s v="HYDRO WATER"/>
    <d v="2024-12-25T00:00:00"/>
    <s v="A2404901"/>
    <s v="AP241225012805"/>
    <m/>
    <n v="1131.5"/>
    <n v="-16977.78"/>
  </r>
  <r>
    <x v="602"/>
    <m/>
    <m/>
    <m/>
    <m/>
    <n v="0"/>
    <n v="16977.78"/>
    <n v="-16977.78"/>
  </r>
  <r>
    <x v="603"/>
    <s v="LAB EQUIPEMENT"/>
    <d v="2024-04-15T00:00:00"/>
    <s v="A2401109"/>
    <s v="AP240415003364"/>
    <m/>
    <n v="0"/>
    <n v="0"/>
  </r>
  <r>
    <x v="604"/>
    <m/>
    <m/>
    <m/>
    <m/>
    <n v="0"/>
    <n v="0"/>
    <n v="0"/>
  </r>
  <r>
    <x v="605"/>
    <s v="STE EL WAHRA D"/>
    <d v="2024-07-31T00:00:00"/>
    <s v="A2402802"/>
    <s v="AP240731007474"/>
    <m/>
    <n v="0"/>
    <n v="0"/>
  </r>
  <r>
    <x v="606"/>
    <m/>
    <m/>
    <m/>
    <m/>
    <n v="0"/>
    <n v="0"/>
    <n v="0"/>
  </r>
  <r>
    <x v="607"/>
    <s v="MYTEK INFORMAT"/>
    <d v="2023-03-31T00:00:00"/>
    <s v="D2300819"/>
    <s v="AP230331002504"/>
    <m/>
    <n v="1646"/>
    <n v="-1646"/>
  </r>
  <r>
    <x v="607"/>
    <s v="MYTEK INFORMAT"/>
    <d v="2023-03-31T00:00:00"/>
    <n v="5623560553"/>
    <s v="AP230331002897"/>
    <n v="1670"/>
    <m/>
    <n v="24"/>
  </r>
  <r>
    <x v="607"/>
    <s v="MYTEK INFORMAT"/>
    <d v="2024-10-15T00:00:00"/>
    <n v="5624567186"/>
    <s v="AP241015009947"/>
    <n v="170"/>
    <m/>
    <n v="194"/>
  </r>
  <r>
    <x v="607"/>
    <s v="MYTEK INFORMAT"/>
    <d v="2024-12-22T00:00:00"/>
    <n v="5624567554"/>
    <s v="AP241223012529"/>
    <n v="850"/>
    <m/>
    <n v="1044"/>
  </r>
  <r>
    <x v="607"/>
    <s v="MYTEK INFORMAT"/>
    <d v="2024-12-24T00:00:00"/>
    <s v="A2404796"/>
    <s v="AP241224012618"/>
    <m/>
    <n v="899"/>
    <n v="145"/>
  </r>
  <r>
    <x v="607"/>
    <s v="MYTEK INFORMAT"/>
    <d v="2024-12-24T00:00:00"/>
    <s v="A2404797"/>
    <s v="AP241224012619"/>
    <n v="50"/>
    <m/>
    <n v="195"/>
  </r>
  <r>
    <x v="607"/>
    <s v="MYTEK INFORMAT"/>
    <d v="2024-12-26T00:00:00"/>
    <s v="A2404938"/>
    <s v="AP241226012868"/>
    <m/>
    <n v="2278.5010000000002"/>
    <n v="-2083.5010000000002"/>
  </r>
  <r>
    <x v="607"/>
    <s v="MYTEK INFORMAT"/>
    <d v="2024-12-27T00:00:00"/>
    <n v="5624567610"/>
    <s v="AP241227012939"/>
    <n v="2283.5729999999999"/>
    <m/>
    <n v="200.07199999999966"/>
  </r>
  <r>
    <x v="608"/>
    <m/>
    <m/>
    <m/>
    <m/>
    <n v="5023.5730000000003"/>
    <n v="4823.5010000000002"/>
    <n v="200.07200000000012"/>
  </r>
  <r>
    <x v="609"/>
    <s v="MPE INDUSTRIAL"/>
    <d v="2024-11-30T00:00:00"/>
    <s v="A2404589"/>
    <s v="AP241130011986"/>
    <m/>
    <n v="596"/>
    <n v="-596"/>
  </r>
  <r>
    <x v="609"/>
    <s v="MPE INDUSTRIAL"/>
    <d v="2024-12-24T00:00:00"/>
    <s v="A2404823"/>
    <s v="AP241224012682"/>
    <m/>
    <n v="1191"/>
    <n v="-1787"/>
  </r>
  <r>
    <x v="610"/>
    <m/>
    <m/>
    <m/>
    <m/>
    <n v="0"/>
    <n v="1787"/>
    <n v="-1787"/>
  </r>
  <r>
    <x v="611"/>
    <s v="MABRAY"/>
    <d v="2024-10-31T00:00:00"/>
    <s v="A2404022"/>
    <s v="AP241031010641"/>
    <m/>
    <n v="5651.12"/>
    <n v="-5651.12"/>
  </r>
  <r>
    <x v="611"/>
    <s v="MABRAY"/>
    <d v="2024-11-22T00:00:00"/>
    <s v="A2404317"/>
    <s v="AP241122011439"/>
    <m/>
    <n v="5651.12"/>
    <n v="-11302.24"/>
  </r>
  <r>
    <x v="611"/>
    <s v="MABRAY"/>
    <d v="2024-12-18T00:00:00"/>
    <s v="A2404727"/>
    <s v="AP241218012287"/>
    <m/>
    <n v="5651.12"/>
    <n v="-16953.36"/>
  </r>
  <r>
    <x v="611"/>
    <s v="MABRAY"/>
    <d v="2024-12-26T00:00:00"/>
    <s v="A2404931"/>
    <s v="AP241226012861"/>
    <m/>
    <n v="5651.12"/>
    <n v="-22604.48"/>
  </r>
  <r>
    <x v="612"/>
    <m/>
    <m/>
    <m/>
    <m/>
    <n v="0"/>
    <n v="22604.48"/>
    <n v="-22604.48"/>
  </r>
  <r>
    <x v="613"/>
    <s v="H-TECH"/>
    <d v="2023-08-25T00:00:00"/>
    <s v="D2302307"/>
    <s v="AP230825006500"/>
    <m/>
    <n v="0"/>
    <n v="0"/>
  </r>
  <r>
    <x v="614"/>
    <m/>
    <m/>
    <m/>
    <m/>
    <n v="0"/>
    <n v="0"/>
    <n v="0"/>
  </r>
  <r>
    <x v="615"/>
    <s v="ST TOTAL SALES"/>
    <d v="2024-12-24T00:00:00"/>
    <s v="A2404804"/>
    <s v="AP241224012626"/>
    <m/>
    <n v="1524.2"/>
    <n v="-1524.2"/>
  </r>
  <r>
    <x v="616"/>
    <m/>
    <m/>
    <m/>
    <m/>
    <n v="0"/>
    <n v="1524.2"/>
    <n v="-1524.2"/>
  </r>
  <r>
    <x v="617"/>
    <s v="PROMOSCIENCES"/>
    <d v="2023-09-30T00:00:00"/>
    <s v="D2302785"/>
    <s v="AP230930007825"/>
    <m/>
    <n v="0"/>
    <n v="0"/>
  </r>
  <r>
    <x v="618"/>
    <m/>
    <m/>
    <m/>
    <m/>
    <n v="0"/>
    <n v="0"/>
    <n v="0"/>
  </r>
  <r>
    <x v="619"/>
    <s v="A3C"/>
    <d v="2022-06-24T00:00:00"/>
    <m/>
    <s v="AP220624004334"/>
    <n v="6441"/>
    <m/>
    <n v="6441"/>
  </r>
  <r>
    <x v="619"/>
    <s v="A3C"/>
    <d v="2022-11-23T00:00:00"/>
    <m/>
    <s v="AP221123008406"/>
    <n v="8588"/>
    <m/>
    <n v="15029"/>
  </r>
  <r>
    <x v="620"/>
    <m/>
    <m/>
    <m/>
    <m/>
    <n v="15029"/>
    <n v="0"/>
    <n v="15029"/>
  </r>
  <r>
    <x v="621"/>
    <s v="RETAURANT LE B"/>
    <d v="2024-12-13T00:00:00"/>
    <s v="A2404670"/>
    <s v="AP241213012163"/>
    <m/>
    <n v="56"/>
    <n v="-56"/>
  </r>
  <r>
    <x v="621"/>
    <s v="RETAURANT LE B"/>
    <d v="2024-12-13T00:00:00"/>
    <s v="A2404671"/>
    <s v="AP241213012169"/>
    <m/>
    <n v="296"/>
    <n v="-296"/>
  </r>
  <r>
    <x v="621"/>
    <s v="RETAURANT LE B"/>
    <d v="2024-12-30T00:00:00"/>
    <s v="A2404958"/>
    <s v="AP241230013057"/>
    <m/>
    <n v="70"/>
    <n v="-126"/>
  </r>
  <r>
    <x v="621"/>
    <s v="RETAURANT LE B"/>
    <d v="2024-12-30T00:00:00"/>
    <s v="A2404959"/>
    <s v="AP241230013058"/>
    <m/>
    <n v="50"/>
    <n v="-346"/>
  </r>
  <r>
    <x v="621"/>
    <s v="RETAURANT LE B"/>
    <d v="2024-12-30T00:00:00"/>
    <s v="A2404960"/>
    <s v="AP241230013059"/>
    <m/>
    <n v="20"/>
    <n v="-146"/>
  </r>
  <r>
    <x v="621"/>
    <s v="RETAURANT LE B"/>
    <d v="2024-12-30T00:00:00"/>
    <s v="A2404961"/>
    <s v="AP241230013060"/>
    <m/>
    <n v="20"/>
    <n v="-366"/>
  </r>
  <r>
    <x v="622"/>
    <m/>
    <m/>
    <m/>
    <m/>
    <n v="0"/>
    <n v="512"/>
    <n v="-512"/>
  </r>
  <r>
    <x v="623"/>
    <s v="GRENOBLE SERVI"/>
    <d v="2024-10-24T00:00:00"/>
    <s v="A2403902"/>
    <s v="AP241024010326"/>
    <m/>
    <n v="0"/>
    <n v="0"/>
  </r>
  <r>
    <x v="624"/>
    <m/>
    <m/>
    <m/>
    <m/>
    <n v="0"/>
    <n v="0"/>
    <n v="0"/>
  </r>
  <r>
    <x v="625"/>
    <s v="CARTE"/>
    <d v="2024-06-24T00:00:00"/>
    <s v="A2402095"/>
    <s v="AP240624005829"/>
    <m/>
    <n v="0"/>
    <n v="0"/>
  </r>
  <r>
    <x v="626"/>
    <m/>
    <m/>
    <m/>
    <m/>
    <n v="0"/>
    <n v="0"/>
    <n v="0"/>
  </r>
  <r>
    <x v="627"/>
    <s v="TUNIS AIR"/>
    <d v="2022-06-02T00:00:00"/>
    <m/>
    <s v="AP220602003812"/>
    <n v="190.42"/>
    <m/>
    <n v="190.42"/>
  </r>
  <r>
    <x v="628"/>
    <m/>
    <m/>
    <m/>
    <m/>
    <n v="190.42"/>
    <n v="0"/>
    <n v="190.42"/>
  </r>
  <r>
    <x v="629"/>
    <s v="STC"/>
    <d v="2024-10-17T00:00:00"/>
    <s v="A2403826"/>
    <s v="AP241017010066"/>
    <m/>
    <n v="10223.855"/>
    <n v="-10223.855"/>
  </r>
  <r>
    <x v="629"/>
    <s v="STC"/>
    <d v="2024-10-17T00:00:00"/>
    <s v="A2403836"/>
    <s v="AP241017010077"/>
    <m/>
    <n v="7225.23"/>
    <n v="-17449.084999999999"/>
  </r>
  <r>
    <x v="629"/>
    <s v="STC"/>
    <d v="2024-10-31T00:00:00"/>
    <s v="A2404147"/>
    <s v="AP241031010959"/>
    <m/>
    <n v="2379.489"/>
    <n v="-19828.574000000001"/>
  </r>
  <r>
    <x v="629"/>
    <s v="STC"/>
    <d v="2024-11-20T00:00:00"/>
    <n v="5624567368"/>
    <s v="AP241120011303"/>
    <n v="18819.634999999998"/>
    <m/>
    <n v="-1008.9390000000021"/>
  </r>
  <r>
    <x v="629"/>
    <s v="STC"/>
    <d v="2024-12-13T00:00:00"/>
    <s v="A2404682"/>
    <s v="AP241213012179"/>
    <n v="812.44"/>
    <m/>
    <n v="-196.49900000000207"/>
  </r>
  <r>
    <x v="629"/>
    <s v="STC"/>
    <d v="2024-12-13T00:00:00"/>
    <s v="A2404681"/>
    <s v="AP241213012178"/>
    <m/>
    <n v="15378.73"/>
    <n v="-15575.229000000001"/>
  </r>
  <r>
    <x v="629"/>
    <s v="STC"/>
    <d v="2024-12-24T00:00:00"/>
    <s v="A2404817"/>
    <s v="AP241224012676"/>
    <m/>
    <n v="4416.1559999999999"/>
    <n v="-19991.385000000002"/>
  </r>
  <r>
    <x v="629"/>
    <s v="STC"/>
    <d v="2024-12-24T00:00:00"/>
    <s v="A2404845"/>
    <s v="AP241224012705"/>
    <m/>
    <n v="10166.799999999999"/>
    <n v="-30158.185000000001"/>
  </r>
  <r>
    <x v="629"/>
    <s v="STC"/>
    <d v="2024-12-25T00:00:00"/>
    <s v="A2404863"/>
    <s v="AP241225012721"/>
    <m/>
    <n v="7097.74"/>
    <n v="-37255.925000000003"/>
  </r>
  <r>
    <x v="629"/>
    <s v="STC"/>
    <d v="2024-12-25T00:00:00"/>
    <s v="A2404871"/>
    <s v="AP241225012729"/>
    <m/>
    <n v="7091.47"/>
    <n v="-44347.395000000004"/>
  </r>
  <r>
    <x v="629"/>
    <s v="STC"/>
    <d v="2024-12-25T00:00:00"/>
    <s v="A2404881"/>
    <s v="AP241225012749"/>
    <m/>
    <n v="3265.607"/>
    <n v="-47613.002000000008"/>
  </r>
  <r>
    <x v="629"/>
    <s v="STC"/>
    <d v="2024-12-25T00:00:00"/>
    <s v="A2404882"/>
    <s v="AP241225012750"/>
    <m/>
    <n v="266.37"/>
    <n v="-47879.37200000001"/>
  </r>
  <r>
    <x v="629"/>
    <s v="STC"/>
    <d v="2024-12-25T00:00:00"/>
    <s v="A2404890"/>
    <s v="AP241225012771"/>
    <m/>
    <n v="93.558999999999997"/>
    <n v="-47972.931000000011"/>
  </r>
  <r>
    <x v="629"/>
    <s v="STC"/>
    <d v="2024-12-25T00:00:00"/>
    <s v="A2404891"/>
    <s v="AP241225012772"/>
    <m/>
    <n v="84.835999999999999"/>
    <n v="-48057.767000000014"/>
  </r>
  <r>
    <x v="629"/>
    <s v="STC"/>
    <d v="2024-12-25T00:00:00"/>
    <s v="A2404892"/>
    <s v="AP241225012774"/>
    <m/>
    <n v="44.244999999999997"/>
    <n v="-48102.012000000017"/>
  </r>
  <r>
    <x v="629"/>
    <s v="STC"/>
    <d v="2024-12-25T00:00:00"/>
    <s v="A2404894"/>
    <s v="AP241225012776"/>
    <m/>
    <n v="2178.0839999999998"/>
    <n v="-50280.09600000002"/>
  </r>
  <r>
    <x v="629"/>
    <s v="STC"/>
    <d v="2024-12-31T00:00:00"/>
    <s v="A2405096"/>
    <s v="AP241231013241 "/>
    <m/>
    <n v="14208.24"/>
    <n v="-64488.336000000018"/>
  </r>
  <r>
    <x v="630"/>
    <m/>
    <m/>
    <m/>
    <m/>
    <n v="19632.074999999997"/>
    <n v="84120.410999999993"/>
    <n v="-64488.335999999996"/>
  </r>
  <r>
    <x v="631"/>
    <s v="GENMAR"/>
    <d v="2022-05-23T00:00:00"/>
    <m/>
    <s v="AP220523003440               "/>
    <n v="274.89499999999998"/>
    <m/>
    <n v="274.89499999999998"/>
  </r>
  <r>
    <x v="631"/>
    <s v="GENMAR"/>
    <d v="2022-05-25T00:00:00"/>
    <m/>
    <s v="AP220525003460            "/>
    <m/>
    <n v="238.6"/>
    <n v="36.294999999999987"/>
  </r>
  <r>
    <x v="631"/>
    <s v="GENMAR"/>
    <d v="2022-07-29T00:00:00"/>
    <m/>
    <s v="AP220729004973                          "/>
    <m/>
    <n v="238.6"/>
    <n v="-202.30500000000001"/>
  </r>
  <r>
    <x v="631"/>
    <s v="GENMAR"/>
    <d v="2022-07-31T00:00:00"/>
    <m/>
    <s v="AP220731005081             "/>
    <m/>
    <n v="238.6"/>
    <n v="-440.90499999999997"/>
  </r>
  <r>
    <x v="631"/>
    <s v="GENMAR"/>
    <d v="2022-07-31T00:00:00"/>
    <m/>
    <s v="AP220731005338                 "/>
    <n v="415.19600000000003"/>
    <m/>
    <n v="-25.708999999999946"/>
  </r>
  <r>
    <x v="631"/>
    <s v="GENMAR"/>
    <d v="2022-08-31T00:00:00"/>
    <m/>
    <s v="AP220831005960                   "/>
    <n v="295.839"/>
    <m/>
    <n v="270.13000000000005"/>
  </r>
  <r>
    <x v="632"/>
    <m/>
    <m/>
    <m/>
    <m/>
    <n v="985.93000000000006"/>
    <n v="715.8"/>
    <n v="270.13000000000011"/>
  </r>
  <r>
    <x v="633"/>
    <s v="LA POSTE"/>
    <d v="2023-04-30T00:00:00"/>
    <n v="5623560741"/>
    <s v="AP230430003742"/>
    <n v="0"/>
    <m/>
    <n v="0"/>
  </r>
  <r>
    <x v="634"/>
    <m/>
    <m/>
    <m/>
    <m/>
    <n v="0"/>
    <n v="0"/>
    <n v="0"/>
  </r>
  <r>
    <x v="635"/>
    <s v="HTRI"/>
    <d v="2023-03-22T00:00:00"/>
    <n v="5623560404"/>
    <s v="AP230322002175"/>
    <n v="440.29700000000003"/>
    <m/>
    <n v="440.29700000000003"/>
  </r>
  <r>
    <x v="636"/>
    <m/>
    <m/>
    <m/>
    <m/>
    <n v="440.29700000000003"/>
    <n v="0"/>
    <n v="440.29700000000003"/>
  </r>
  <r>
    <x v="637"/>
    <s v="CHAMBRE DE COM"/>
    <d v="2022-11-30T00:00:00"/>
    <m/>
    <s v="AP221208008822"/>
    <n v="275.5"/>
    <m/>
    <n v="275.5"/>
  </r>
  <r>
    <x v="637"/>
    <s v="CHAMBRE DE COM"/>
    <d v="2022-12-06T00:00:00"/>
    <m/>
    <s v="AP221208008830"/>
    <n v="276.7"/>
    <m/>
    <n v="552.20000000000005"/>
  </r>
  <r>
    <x v="637"/>
    <s v="CHAMBRE DE COM"/>
    <d v="2024-01-31T00:00:00"/>
    <s v="A2400217"/>
    <s v="AP240131001087"/>
    <m/>
    <n v="30"/>
    <n v="522.20000000000005"/>
  </r>
  <r>
    <x v="637"/>
    <s v="CHAMBRE DE COM"/>
    <d v="2024-01-31T00:00:00"/>
    <s v="A2400218"/>
    <s v="AP240131001088"/>
    <m/>
    <n v="300"/>
    <n v="222.20000000000005"/>
  </r>
  <r>
    <x v="637"/>
    <s v="CHAMBRE DE COM"/>
    <d v="2024-03-05T00:00:00"/>
    <n v="5624561355"/>
    <s v="AP240305001936"/>
    <n v="619.9"/>
    <m/>
    <n v="842.1"/>
  </r>
  <r>
    <x v="637"/>
    <s v="CHAMBRE DE COM"/>
    <d v="2024-12-26T00:00:00"/>
    <s v="A2404945"/>
    <s v="AP241226012875"/>
    <m/>
    <n v="125"/>
    <n v="717.1"/>
  </r>
  <r>
    <x v="638"/>
    <m/>
    <m/>
    <m/>
    <m/>
    <n v="1172.0999999999999"/>
    <n v="455"/>
    <n v="717.09999999999991"/>
  </r>
  <r>
    <x v="639"/>
    <s v="STE BDIOUI DE"/>
    <d v="2023-03-31T00:00:00"/>
    <s v="D2300816"/>
    <s v="AP230331002501"/>
    <m/>
    <n v="15222.69"/>
    <n v="-15222.69"/>
  </r>
  <r>
    <x v="639"/>
    <s v="STE BDIOUI DE"/>
    <d v="2023-03-31T00:00:00"/>
    <n v="5623560552"/>
    <s v="AP230331002895"/>
    <n v="15357.647000000001"/>
    <m/>
    <n v="134.95700000000033"/>
  </r>
  <r>
    <x v="639"/>
    <s v="STE BDIOUI DE"/>
    <d v="2023-08-31T00:00:00"/>
    <s v="D2302505"/>
    <s v="AP230831007124"/>
    <m/>
    <n v="191"/>
    <n v="-56.042999999999665"/>
  </r>
  <r>
    <x v="639"/>
    <s v="STE BDIOUI DE"/>
    <d v="2023-09-21T00:00:00"/>
    <s v="D2302625"/>
    <s v="AP230921007395"/>
    <m/>
    <n v="191"/>
    <n v="-247.04299999999967"/>
  </r>
  <r>
    <x v="639"/>
    <s v="STE BDIOUI DE"/>
    <d v="2023-09-21T00:00:00"/>
    <s v="D2302626"/>
    <s v="AP230921007396"/>
    <m/>
    <n v="182"/>
    <n v="-429.04299999999967"/>
  </r>
  <r>
    <x v="640"/>
    <m/>
    <m/>
    <m/>
    <m/>
    <n v="15357.647000000001"/>
    <n v="15786.69"/>
    <n v="-429.04299999999967"/>
  </r>
  <r>
    <x v="641"/>
    <s v="CHAMBRE TUNISO"/>
    <d v="2024-11-19T00:00:00"/>
    <n v="5624567336"/>
    <s v="AP241120011212"/>
    <n v="50"/>
    <m/>
    <n v="50"/>
  </r>
  <r>
    <x v="641"/>
    <s v="CHAMBRE TUNISO"/>
    <d v="2024-12-22T00:00:00"/>
    <n v="5624567561"/>
    <s v="AP241223012547"/>
    <n v="50"/>
    <m/>
    <n v="100"/>
  </r>
  <r>
    <x v="642"/>
    <m/>
    <m/>
    <m/>
    <m/>
    <n v="100"/>
    <n v="0"/>
    <n v="100"/>
  </r>
  <r>
    <x v="643"/>
    <s v="STUMAR"/>
    <d v="2022-06-30T00:00:00"/>
    <m/>
    <s v="AP220702004646 "/>
    <n v="636.54"/>
    <m/>
    <n v="636.54"/>
  </r>
  <r>
    <x v="643"/>
    <s v="STUMAR"/>
    <d v="2024-03-31T00:00:00"/>
    <n v="5624561510"/>
    <s v="AP240331003050"/>
    <n v="133.495"/>
    <m/>
    <n v="770.03499999999997"/>
  </r>
  <r>
    <x v="644"/>
    <m/>
    <m/>
    <m/>
    <m/>
    <n v="770.03499999999997"/>
    <n v="0"/>
    <n v="770.03499999999997"/>
  </r>
  <r>
    <x v="645"/>
    <s v="ATMC"/>
    <d v="2023-05-30T00:00:00"/>
    <s v="D2301442"/>
    <s v="AP230530004356"/>
    <n v="0"/>
    <m/>
    <n v="0"/>
  </r>
  <r>
    <x v="646"/>
    <m/>
    <m/>
    <m/>
    <m/>
    <n v="0"/>
    <n v="0"/>
    <n v="0"/>
  </r>
  <r>
    <x v="647"/>
    <s v="ABDALLAH NOURI"/>
    <d v="2023-11-30T00:00:00"/>
    <s v="D2303659"/>
    <s v="AP231130010273"/>
    <m/>
    <n v="0"/>
    <n v="0"/>
  </r>
  <r>
    <x v="648"/>
    <m/>
    <m/>
    <m/>
    <m/>
    <n v="0"/>
    <n v="0"/>
    <n v="0"/>
  </r>
  <r>
    <x v="649"/>
    <s v="STE SAFA DE TR"/>
    <d v="2023-09-21T00:00:00"/>
    <s v="D2302601"/>
    <s v="AP230921007370"/>
    <m/>
    <n v="0"/>
    <n v="0"/>
  </r>
  <r>
    <x v="650"/>
    <m/>
    <m/>
    <m/>
    <m/>
    <n v="0"/>
    <n v="0"/>
    <n v="0"/>
  </r>
  <r>
    <x v="651"/>
    <s v="S-SELLINI TRAN"/>
    <d v="2024-12-30T00:00:00"/>
    <s v="A2404950"/>
    <s v="AP241230013050"/>
    <m/>
    <n v="1753"/>
    <n v="-1753"/>
  </r>
  <r>
    <x v="651"/>
    <s v="S-SELLINI TRAN"/>
    <d v="2024-12-31T00:00:00"/>
    <s v="A2405007"/>
    <s v="AP241231013107"/>
    <m/>
    <n v="625.5"/>
    <n v="-2378.5"/>
  </r>
  <r>
    <x v="651"/>
    <s v="S-SELLINI TRAN"/>
    <d v="2024-12-31T00:00:00"/>
    <s v="A2405010"/>
    <s v="AP241231013112"/>
    <m/>
    <n v="625.5"/>
    <n v="-3004"/>
  </r>
  <r>
    <x v="651"/>
    <s v="S-SELLINI TRAN"/>
    <d v="2024-12-31T00:00:00"/>
    <s v="A2405014"/>
    <s v="AP241231013115"/>
    <m/>
    <n v="625.5"/>
    <n v="-3629.5"/>
  </r>
  <r>
    <x v="651"/>
    <s v="S-SELLINI TRAN"/>
    <d v="2024-12-31T00:00:00"/>
    <s v="A2405017"/>
    <s v="AP241231013118"/>
    <m/>
    <n v="631"/>
    <n v="-4260.5"/>
  </r>
  <r>
    <x v="651"/>
    <s v="S-SELLINI TRAN"/>
    <d v="2024-12-31T00:00:00"/>
    <s v="A2405020"/>
    <s v="AP241231013121"/>
    <m/>
    <n v="625.5"/>
    <n v="-4886"/>
  </r>
  <r>
    <x v="651"/>
    <s v="S-SELLINI TRAN"/>
    <d v="2024-12-31T00:00:00"/>
    <s v="A2405051"/>
    <s v="AP241231013160"/>
    <m/>
    <n v="5287"/>
    <n v="-10173"/>
  </r>
  <r>
    <x v="652"/>
    <m/>
    <m/>
    <m/>
    <m/>
    <n v="0"/>
    <n v="10173"/>
    <n v="-10173"/>
  </r>
  <r>
    <x v="653"/>
    <s v="GENERAL SCE ET"/>
    <d v="2023-09-30T00:00:00"/>
    <s v="D2302780"/>
    <s v="AP230930007820"/>
    <m/>
    <n v="0"/>
    <n v="0"/>
  </r>
  <r>
    <x v="654"/>
    <m/>
    <m/>
    <m/>
    <m/>
    <n v="0"/>
    <n v="0"/>
    <n v="0"/>
  </r>
  <r>
    <x v="655"/>
    <s v="SIGMA INDUSTRI"/>
    <d v="2024-10-31T00:00:00"/>
    <s v="A2404104"/>
    <s v="AP241031010916"/>
    <m/>
    <n v="0"/>
    <n v="0"/>
  </r>
  <r>
    <x v="656"/>
    <m/>
    <m/>
    <m/>
    <m/>
    <n v="0"/>
    <n v="0"/>
    <n v="0"/>
  </r>
  <r>
    <x v="657"/>
    <s v="IPSEN LOGISTIC"/>
    <d v="2023-06-26T00:00:00"/>
    <s v="D2301798"/>
    <s v="AP230626005319"/>
    <m/>
    <n v="3054.0079999999998"/>
    <n v="-3054.0079999999998"/>
  </r>
  <r>
    <x v="657"/>
    <s v="IPSEN LOGISTIC"/>
    <d v="2023-06-26T00:00:00"/>
    <s v="D2301799"/>
    <s v="AP230626005320"/>
    <m/>
    <n v="274.7"/>
    <n v="-3328.7079999999996"/>
  </r>
  <r>
    <x v="657"/>
    <s v="IPSEN LOGISTIC"/>
    <d v="2023-06-30T00:00:00"/>
    <n v="5623561034"/>
    <s v="AP230630005619"/>
    <n v="3475.1979999999999"/>
    <m/>
    <n v="146.49000000000024"/>
  </r>
  <r>
    <x v="658"/>
    <m/>
    <m/>
    <m/>
    <m/>
    <n v="3475.1979999999999"/>
    <n v="3328.7079999999996"/>
    <n v="146.49000000000024"/>
  </r>
  <r>
    <x v="659"/>
    <s v="SUMP"/>
    <d v="2023-09-30T00:00:00"/>
    <s v="D2302801"/>
    <s v="AP230930007839"/>
    <m/>
    <n v="397.62700000000001"/>
    <n v="-397.62700000000001"/>
  </r>
  <r>
    <x v="659"/>
    <s v="SUMP"/>
    <d v="2023-11-30T00:00:00"/>
    <s v="D2303758"/>
    <s v="AP231130010469"/>
    <m/>
    <n v="445.70299999999997"/>
    <n v="-843.32999999999993"/>
  </r>
  <r>
    <x v="660"/>
    <m/>
    <m/>
    <m/>
    <m/>
    <n v="0"/>
    <n v="843.32999999999993"/>
    <n v="-843.32999999999993"/>
  </r>
  <r>
    <x v="661"/>
    <s v="TRANSCARGO TUN"/>
    <d v="2024-11-26T00:00:00"/>
    <s v="A2404348"/>
    <s v="AP241126011564"/>
    <m/>
    <n v="18112.310000000001"/>
    <n v="-18112.310000000001"/>
  </r>
  <r>
    <x v="661"/>
    <s v="TRANSCARGO TUN"/>
    <d v="2024-11-26T00:00:00"/>
    <s v="A2404349"/>
    <s v="AP241126011565"/>
    <m/>
    <n v="11441.8"/>
    <n v="-29554.11"/>
  </r>
  <r>
    <x v="661"/>
    <s v="TRANSCARGO TUN"/>
    <d v="2024-11-26T00:00:00"/>
    <s v="A2404350"/>
    <s v="AP241126011566"/>
    <m/>
    <n v="11441.8"/>
    <n v="-40995.910000000003"/>
  </r>
  <r>
    <x v="661"/>
    <s v="TRANSCARGO TUN"/>
    <d v="2024-11-26T00:00:00"/>
    <s v="A2404351"/>
    <s v="AP241126011567"/>
    <m/>
    <n v="11441.8"/>
    <n v="-52437.710000000006"/>
  </r>
  <r>
    <x v="661"/>
    <s v="TRANSCARGO TUN"/>
    <d v="2024-11-30T00:00:00"/>
    <s v="A2404636"/>
    <s v="AP241130012122"/>
    <m/>
    <n v="17916.599999999999"/>
    <n v="-70354.31"/>
  </r>
  <r>
    <x v="661"/>
    <s v="TRANSCARGO TUN"/>
    <d v="2024-12-31T00:00:00"/>
    <s v="A2405058"/>
    <s v="AP241231013191"/>
    <m/>
    <n v="11060.776"/>
    <n v="-81415.085999999996"/>
  </r>
  <r>
    <x v="661"/>
    <s v="TRANSCARGO TUN"/>
    <d v="2024-12-31T00:00:00"/>
    <s v="A2405060"/>
    <s v="AP241231013193"/>
    <m/>
    <n v="10256.1"/>
    <n v="-91671.186000000002"/>
  </r>
  <r>
    <x v="661"/>
    <s v="TRANSCARGO TUN"/>
    <d v="2024-12-31T00:00:00"/>
    <s v="A2405062"/>
    <s v="AP241231013195"/>
    <m/>
    <n v="8931.7000000000007"/>
    <n v="-100602.886"/>
  </r>
  <r>
    <x v="661"/>
    <s v="TRANSCARGO TUN"/>
    <d v="2024-12-31T00:00:00"/>
    <s v="A2405064"/>
    <s v="AP241231013197"/>
    <m/>
    <n v="10261.200000000001"/>
    <n v="-110864.086"/>
  </r>
  <r>
    <x v="661"/>
    <s v="TRANSCARGO TUN"/>
    <d v="2024-12-31T00:00:00"/>
    <s v="A2405066"/>
    <s v="AP241231013199"/>
    <m/>
    <n v="11304.04"/>
    <n v="-122168.12599999999"/>
  </r>
  <r>
    <x v="661"/>
    <s v="TRANSCARGO TUN"/>
    <d v="2024-12-31T00:00:00"/>
    <s v="A2405068"/>
    <s v="AP241231013201"/>
    <m/>
    <n v="11304.04"/>
    <n v="-133472.166"/>
  </r>
  <r>
    <x v="661"/>
    <s v="TRANSCARGO TUN"/>
    <d v="2024-12-31T00:00:00"/>
    <s v="A2405070"/>
    <s v="AP241231013203"/>
    <m/>
    <n v="10288.111999999999"/>
    <n v="-143760.27799999999"/>
  </r>
  <r>
    <x v="662"/>
    <m/>
    <m/>
    <m/>
    <m/>
    <n v="0"/>
    <n v="143760.27799999999"/>
    <n v="-143760.27799999999"/>
  </r>
  <r>
    <x v="663"/>
    <s v="HOUSSEM MOUSSA"/>
    <d v="2023-12-31T00:00:00"/>
    <n v="56235645"/>
    <s v="AP231231000561"/>
    <m/>
    <n v="0"/>
    <n v="0"/>
  </r>
  <r>
    <x v="664"/>
    <m/>
    <m/>
    <m/>
    <m/>
    <n v="0"/>
    <n v="0"/>
    <n v="0"/>
  </r>
  <r>
    <x v="665"/>
    <s v="HASSEN GHARBI"/>
    <d v="2024-10-16T00:00:00"/>
    <s v="A2403756"/>
    <s v="AP241016009979"/>
    <m/>
    <n v="0"/>
    <n v="0"/>
  </r>
  <r>
    <x v="666"/>
    <m/>
    <m/>
    <m/>
    <m/>
    <n v="0"/>
    <n v="0"/>
    <n v="0"/>
  </r>
  <r>
    <x v="667"/>
    <s v="SOTUMAR"/>
    <d v="2022-10-29T00:00:00"/>
    <n v="5622560995"/>
    <s v="AP221029007682"/>
    <n v="310"/>
    <n v="0"/>
    <n v="310"/>
  </r>
  <r>
    <x v="668"/>
    <m/>
    <m/>
    <m/>
    <m/>
    <n v="310"/>
    <n v="0"/>
    <n v="310"/>
  </r>
  <r>
    <x v="669"/>
    <s v="CERT TUNISIE"/>
    <d v="2023-03-22T00:00:00"/>
    <n v="5623560402"/>
    <s v="AP230322002171"/>
    <n v="1564.135"/>
    <m/>
    <n v="1564.135"/>
  </r>
  <r>
    <x v="669"/>
    <s v="CERT TUNISIE"/>
    <d v="2023-03-22T00:00:00"/>
    <n v="5623560403"/>
    <s v="AP230322002173"/>
    <n v="1268.854"/>
    <m/>
    <n v="2832.989"/>
  </r>
  <r>
    <x v="670"/>
    <m/>
    <m/>
    <m/>
    <m/>
    <n v="2832.989"/>
    <n v="0"/>
    <n v="2832.989"/>
  </r>
  <r>
    <x v="671"/>
    <s v="TNA"/>
    <d v="2022-09-08T00:00:00"/>
    <m/>
    <s v="AP220908006244"/>
    <n v="11358.481"/>
    <m/>
    <n v="11358.481"/>
  </r>
  <r>
    <x v="671"/>
    <s v="TNA"/>
    <d v="2022-09-28T00:00:00"/>
    <m/>
    <s v="AP220928006735"/>
    <m/>
    <n v="10125.200000000001"/>
    <n v="1233.280999999999"/>
  </r>
  <r>
    <x v="671"/>
    <s v="TNA"/>
    <d v="2023-03-24T00:00:00"/>
    <n v="5623560424"/>
    <s v="AP230324002243"/>
    <n v="8611.0490000000009"/>
    <m/>
    <n v="9844.33"/>
  </r>
  <r>
    <x v="671"/>
    <s v="TNA"/>
    <d v="2023-03-31T00:00:00"/>
    <s v="D2300883"/>
    <s v="AP230331002631"/>
    <m/>
    <n v="204.84700000000001"/>
    <n v="9639.4830000000002"/>
  </r>
  <r>
    <x v="671"/>
    <s v="TNA"/>
    <d v="2023-03-31T00:00:00"/>
    <s v="D2300884"/>
    <s v="AP230331002632"/>
    <m/>
    <n v="7613.5659999999998"/>
    <n v="2025.9170000000004"/>
  </r>
  <r>
    <x v="671"/>
    <s v="TNA"/>
    <d v="2023-04-05T00:00:00"/>
    <n v="5623560468"/>
    <s v="AP230405002521"/>
    <n v="22809.982"/>
    <m/>
    <n v="24835.899000000001"/>
  </r>
  <r>
    <x v="671"/>
    <s v="TNA"/>
    <d v="2023-08-31T00:00:00"/>
    <s v="D2302457"/>
    <s v="AP230831006935"/>
    <m/>
    <n v="10446.597"/>
    <n v="14389.302000000001"/>
  </r>
  <r>
    <x v="671"/>
    <s v="TNA"/>
    <d v="2023-08-31T00:00:00"/>
    <s v="D2302458"/>
    <s v="AP230831006936"/>
    <m/>
    <n v="241.38"/>
    <n v="14147.922000000002"/>
  </r>
  <r>
    <x v="671"/>
    <s v="TNA"/>
    <d v="2024-05-31T00:00:00"/>
    <s v="A2401765"/>
    <s v="AP240531005136"/>
    <m/>
    <n v="7203.6469999999999"/>
    <n v="6944.2750000000024"/>
  </r>
  <r>
    <x v="671"/>
    <s v="TNA"/>
    <d v="2024-05-31T00:00:00"/>
    <s v="A2401766"/>
    <s v="AP240531005137"/>
    <m/>
    <n v="131.06700000000001"/>
    <n v="6813.2080000000024"/>
  </r>
  <r>
    <x v="671"/>
    <s v="TNA"/>
    <d v="2024-05-31T00:00:00"/>
    <s v="A2401891"/>
    <s v="AP240531005290"/>
    <m/>
    <n v="6006.9920000000002"/>
    <n v="806.21600000000217"/>
  </r>
  <r>
    <x v="671"/>
    <s v="TNA"/>
    <d v="2024-05-31T00:00:00"/>
    <s v="A2401927"/>
    <s v="AP240531005357"/>
    <m/>
    <n v="2931.9050000000002"/>
    <n v="-2125.688999999998"/>
  </r>
  <r>
    <x v="671"/>
    <s v="TNA"/>
    <d v="2024-05-31T00:00:00"/>
    <s v="A2401928"/>
    <s v="AP240531005358"/>
    <m/>
    <n v="39.08"/>
    <n v="-2164.768999999998"/>
  </r>
  <r>
    <x v="671"/>
    <s v="TNA"/>
    <d v="2024-08-28T00:00:00"/>
    <s v="A2403021"/>
    <s v="AP240828008035"/>
    <m/>
    <n v="5160.1270000000004"/>
    <n v="-7324.8959999999988"/>
  </r>
  <r>
    <x v="671"/>
    <s v="TNA"/>
    <d v="2024-08-28T00:00:00"/>
    <s v="A2403022"/>
    <s v="AP240828008036"/>
    <m/>
    <n v="167.6"/>
    <n v="-7492.4959999999992"/>
  </r>
  <r>
    <x v="671"/>
    <s v="TNA"/>
    <d v="2024-08-30T00:00:00"/>
    <s v="A2403113"/>
    <s v="AP240830008251"/>
    <m/>
    <n v="5934.299"/>
    <n v="-13426.794999999998"/>
  </r>
  <r>
    <x v="671"/>
    <s v="TNA"/>
    <d v="2024-08-30T00:00:00"/>
    <s v="A2403114"/>
    <s v="AP240830008253"/>
    <m/>
    <n v="139.04"/>
    <n v="-13565.834999999999"/>
  </r>
  <r>
    <x v="672"/>
    <m/>
    <m/>
    <m/>
    <m/>
    <n v="42779.512000000002"/>
    <n v="56345.347000000002"/>
    <n v="-13565.834999999999"/>
  </r>
  <r>
    <x v="673"/>
    <s v="ROYAL CERT MAG"/>
    <d v="2022-10-31T00:00:00"/>
    <m/>
    <s v="AP221031008040"/>
    <n v="0"/>
    <n v="2558.5"/>
    <n v="-2558.5"/>
  </r>
  <r>
    <x v="674"/>
    <m/>
    <m/>
    <m/>
    <m/>
    <n v="0"/>
    <n v="2558.5"/>
    <n v="-2558.5"/>
  </r>
  <r>
    <x v="675"/>
    <s v="CHAHER ESSOUSI"/>
    <d v="2024-05-06T00:00:00"/>
    <s v="A2401904"/>
    <s v="AP240506005302"/>
    <m/>
    <n v="0"/>
    <n v="0"/>
  </r>
  <r>
    <x v="676"/>
    <m/>
    <m/>
    <m/>
    <m/>
    <n v="0"/>
    <n v="0"/>
    <n v="0"/>
  </r>
  <r>
    <x v="677"/>
    <s v="IFC (INTERNATI"/>
    <d v="2023-03-31T00:00:00"/>
    <n v="5623560535"/>
    <s v="AP230331002869"/>
    <n v="205.20400000000001"/>
    <m/>
    <n v="205.20400000000001"/>
  </r>
  <r>
    <x v="678"/>
    <m/>
    <m/>
    <m/>
    <m/>
    <n v="205.20400000000001"/>
    <n v="0"/>
    <n v="205.20400000000001"/>
  </r>
  <r>
    <x v="679"/>
    <s v="PHARMACIE HAMM"/>
    <d v="2022-11-30T00:00:00"/>
    <m/>
    <s v="AP221130008676"/>
    <m/>
    <n v="105.96"/>
    <n v="-105.96"/>
  </r>
  <r>
    <x v="680"/>
    <m/>
    <m/>
    <m/>
    <m/>
    <n v="0"/>
    <n v="105.96"/>
    <n v="-105.96"/>
  </r>
  <r>
    <x v="681"/>
    <s v="ESILAB"/>
    <d v="2023-12-22T00:00:00"/>
    <m/>
    <s v="AP231222010896"/>
    <m/>
    <n v="0"/>
    <n v="0"/>
  </r>
  <r>
    <x v="682"/>
    <m/>
    <m/>
    <m/>
    <m/>
    <n v="0"/>
    <n v="0"/>
    <n v="0"/>
  </r>
  <r>
    <x v="683"/>
    <s v="PREVENTION PLU"/>
    <d v="2022-12-31T00:00:00"/>
    <m/>
    <s v="AP221231000212"/>
    <m/>
    <n v="0"/>
    <n v="0"/>
  </r>
  <r>
    <x v="684"/>
    <m/>
    <m/>
    <m/>
    <m/>
    <n v="0"/>
    <n v="0"/>
    <n v="0"/>
  </r>
  <r>
    <x v="685"/>
    <s v="SEA LOG"/>
    <d v="2022-03-21T00:00:00"/>
    <m/>
    <s v="AP220321001845"/>
    <n v="180.40899999999999"/>
    <n v="0"/>
    <n v="180.40899999999999"/>
  </r>
  <r>
    <x v="686"/>
    <m/>
    <m/>
    <m/>
    <m/>
    <n v="180.40899999999999"/>
    <n v="0"/>
    <n v="180.40899999999999"/>
  </r>
  <r>
    <x v="687"/>
    <s v="MAMI HSSEN"/>
    <d v="2023-12-31T00:00:00"/>
    <s v="D2304146"/>
    <s v="AP231231000186"/>
    <n v="0"/>
    <m/>
    <n v="0"/>
  </r>
  <r>
    <x v="688"/>
    <m/>
    <m/>
    <m/>
    <m/>
    <n v="0"/>
    <n v="0"/>
    <n v="0"/>
  </r>
  <r>
    <x v="689"/>
    <s v="SINDBAD TRANSW"/>
    <d v="2023-04-30T00:00:00"/>
    <s v="D2301194"/>
    <s v="AP230430003497"/>
    <m/>
    <n v="132.376"/>
    <n v="-132.376"/>
  </r>
  <r>
    <x v="689"/>
    <s v="SINDBAD TRANSW"/>
    <d v="2023-04-30T00:00:00"/>
    <s v="D2301195"/>
    <s v="AP230430003498"/>
    <m/>
    <n v="2119"/>
    <n v="-2251.3760000000002"/>
  </r>
  <r>
    <x v="689"/>
    <s v="SINDBAD TRANSW"/>
    <d v="2024-05-31T00:00:00"/>
    <s v="A2401723"/>
    <s v="AP240531005008"/>
    <m/>
    <n v="3888.7339999999999"/>
    <n v="-6140.1100000000006"/>
  </r>
  <r>
    <x v="689"/>
    <s v="SINDBAD TRANSW"/>
    <d v="2024-05-31T00:00:00"/>
    <s v="A2401724"/>
    <s v="AP240531005009"/>
    <m/>
    <n v="316.35000000000002"/>
    <n v="-6456.4600000000009"/>
  </r>
  <r>
    <x v="689"/>
    <s v="SINDBAD TRANSW"/>
    <d v="2024-05-31T00:00:00"/>
    <n v="5624561908"/>
    <s v="AP240531005109"/>
    <n v="4332"/>
    <m/>
    <n v="-2124.4600000000009"/>
  </r>
  <r>
    <x v="689"/>
    <s v="SINDBAD TRANSW"/>
    <d v="2024-07-24T00:00:00"/>
    <s v="A2402601"/>
    <s v="AP240724007006"/>
    <m/>
    <n v="3837.0590000000002"/>
    <n v="-5961.5190000000011"/>
  </r>
  <r>
    <x v="689"/>
    <s v="SINDBAD TRANSW"/>
    <d v="2024-07-24T00:00:00"/>
    <s v="A2402602"/>
    <s v="AP240724007007"/>
    <m/>
    <n v="132.13800000000001"/>
    <n v="-6093.6570000000011"/>
  </r>
  <r>
    <x v="689"/>
    <s v="SINDBAD TRANSW"/>
    <d v="2024-11-30T00:00:00"/>
    <s v="A2404547"/>
    <s v="AP241130011946"/>
    <m/>
    <n v="425"/>
    <n v="-6518.6570000000011"/>
  </r>
  <r>
    <x v="689"/>
    <s v="SINDBAD TRANSW"/>
    <d v="2024-11-30T00:00:00"/>
    <s v="A2404549"/>
    <s v="AP241130011948"/>
    <m/>
    <n v="43.84"/>
    <n v="-6562.4970000000012"/>
  </r>
  <r>
    <x v="689"/>
    <s v="SINDBAD TRANSW"/>
    <d v="2024-12-19T00:00:00"/>
    <s v="A2404762"/>
    <s v="AP241219012363"/>
    <m/>
    <n v="2892"/>
    <n v="-9454.4970000000012"/>
  </r>
  <r>
    <x v="689"/>
    <s v="SINDBAD TRANSW"/>
    <d v="2024-12-19T00:00:00"/>
    <s v="A2404763"/>
    <s v="AP241219012364"/>
    <m/>
    <n v="322.3"/>
    <n v="-9776.7970000000005"/>
  </r>
  <r>
    <x v="689"/>
    <s v="SINDBAD TRANSW"/>
    <d v="2024-12-25T00:00:00"/>
    <s v="A2404856"/>
    <s v="AP241225012713"/>
    <m/>
    <n v="2387.2930000000001"/>
    <n v="-12164.09"/>
  </r>
  <r>
    <x v="689"/>
    <s v="SINDBAD TRANSW"/>
    <d v="2024-12-25T00:00:00"/>
    <s v="A2404857"/>
    <s v="AP241225012714"/>
    <m/>
    <n v="81.92"/>
    <n v="-12246.01"/>
  </r>
  <r>
    <x v="690"/>
    <m/>
    <m/>
    <m/>
    <m/>
    <n v="4332"/>
    <n v="16578.009999999998"/>
    <n v="-12246.009999999998"/>
  </r>
  <r>
    <x v="691"/>
    <s v="BEN ALI AYMEN"/>
    <d v="2023-12-21T00:00:00"/>
    <s v="D2303927"/>
    <s v="AP231221010815"/>
    <m/>
    <n v="0"/>
    <n v="0"/>
  </r>
  <r>
    <x v="692"/>
    <m/>
    <m/>
    <m/>
    <m/>
    <n v="0"/>
    <n v="0"/>
    <n v="0"/>
  </r>
  <r>
    <x v="693"/>
    <s v="BLUE MOTORS"/>
    <d v="2024-12-31T00:00:00"/>
    <s v="A2405057"/>
    <s v="AP241231013185"/>
    <m/>
    <n v="442.84"/>
    <n v="-442.84"/>
  </r>
  <r>
    <x v="694"/>
    <m/>
    <m/>
    <m/>
    <m/>
    <n v="0"/>
    <n v="442.84"/>
    <n v="-442.84"/>
  </r>
  <r>
    <x v="695"/>
    <s v="MISTRAL SHIPPI"/>
    <d v="2022-03-01T00:00:00"/>
    <m/>
    <s v="AP220301002161"/>
    <n v="0"/>
    <n v="405.8"/>
    <n v="-405.8"/>
  </r>
  <r>
    <x v="695"/>
    <s v="MISTRAL SHIPPI"/>
    <d v="2022-06-30T00:00:00"/>
    <m/>
    <s v="AP220630004598"/>
    <m/>
    <n v="1803.366"/>
    <n v="-2209.1660000000002"/>
  </r>
  <r>
    <x v="695"/>
    <s v="MISTRAL SHIPPI"/>
    <d v="2022-08-18T00:00:00"/>
    <m/>
    <s v="AP220818005470"/>
    <n v="3029.3240000000001"/>
    <m/>
    <n v="820.1579999999999"/>
  </r>
  <r>
    <x v="696"/>
    <m/>
    <m/>
    <m/>
    <m/>
    <n v="3029.3240000000001"/>
    <n v="2209.1660000000002"/>
    <n v="820.1579999999999"/>
  </r>
  <r>
    <x v="697"/>
    <s v="STIRELEC"/>
    <d v="2023-03-31T00:00:00"/>
    <s v="D2300821"/>
    <s v="AP230331002506"/>
    <m/>
    <n v="2474.4520000000002"/>
    <n v="-2474.4520000000002"/>
  </r>
  <r>
    <x v="697"/>
    <s v="STIRELEC"/>
    <d v="2024-12-31T00:00:00"/>
    <s v="A2405029"/>
    <s v="AP241231013131"/>
    <m/>
    <n v="3078.873"/>
    <n v="-5553.3250000000007"/>
  </r>
  <r>
    <x v="697"/>
    <s v="STIRELEC"/>
    <d v="2024-12-31T00:00:00"/>
    <s v="A2405040"/>
    <s v="AP241231013150"/>
    <m/>
    <n v="1134.787"/>
    <n v="-6688.112000000001"/>
  </r>
  <r>
    <x v="698"/>
    <m/>
    <m/>
    <m/>
    <m/>
    <n v="0"/>
    <n v="6688.112000000001"/>
    <n v="-6688.112000000001"/>
  </r>
  <r>
    <x v="699"/>
    <s v="SOCOOPEC"/>
    <d v="2024-12-09T00:00:00"/>
    <s v="A2404541"/>
    <s v="AP241209011940"/>
    <m/>
    <n v="1780.895"/>
    <n v="-1780.895"/>
  </r>
  <r>
    <x v="699"/>
    <s v="SOCOOPEC"/>
    <d v="2024-12-24T00:00:00"/>
    <s v="A2404833"/>
    <s v="AP241224012693"/>
    <m/>
    <n v="2721.7869999999998"/>
    <n v="-4502.6819999999998"/>
  </r>
  <r>
    <x v="700"/>
    <m/>
    <m/>
    <m/>
    <m/>
    <n v="0"/>
    <n v="4502.6819999999998"/>
    <n v="-4502.6819999999998"/>
  </r>
  <r>
    <x v="701"/>
    <s v="MODELEC"/>
    <d v="2023-09-26T00:00:00"/>
    <s v="D2302690"/>
    <s v="AP230926007494"/>
    <m/>
    <n v="0"/>
    <n v="0"/>
  </r>
  <r>
    <x v="702"/>
    <m/>
    <m/>
    <m/>
    <m/>
    <n v="0"/>
    <n v="0"/>
    <n v="0"/>
  </r>
  <r>
    <x v="703"/>
    <s v="SOQUIBAT"/>
    <d v="2024-12-25T00:00:00"/>
    <s v="A2404849"/>
    <s v="AP241225012708"/>
    <m/>
    <n v="1123.02"/>
    <n v="-1123.02"/>
  </r>
  <r>
    <x v="703"/>
    <s v="SOQUIBAT"/>
    <d v="2024-12-25T00:00:00"/>
    <s v="A2404893"/>
    <s v="AP241225012775"/>
    <m/>
    <n v="736.18799999999999"/>
    <n v="-1859.2080000000001"/>
  </r>
  <r>
    <x v="703"/>
    <s v="SOQUIBAT"/>
    <d v="2024-12-25T00:00:00"/>
    <s v="A2404895"/>
    <s v="AP241225012777"/>
    <m/>
    <n v="2027.403"/>
    <n v="-3886.6109999999999"/>
  </r>
  <r>
    <x v="703"/>
    <s v="SOQUIBAT"/>
    <d v="2024-12-25T00:00:00"/>
    <s v="A2404911"/>
    <s v="AP241225012831"/>
    <m/>
    <n v="3646.4229999999998"/>
    <n v="-7533.0339999999997"/>
  </r>
  <r>
    <x v="703"/>
    <s v="SOQUIBAT"/>
    <d v="2024-12-31T00:00:00"/>
    <s v="A2405031"/>
    <s v="AP241231013133"/>
    <m/>
    <n v="676.46799999999996"/>
    <n v="-8209.5020000000004"/>
  </r>
  <r>
    <x v="704"/>
    <m/>
    <m/>
    <m/>
    <m/>
    <n v="0"/>
    <n v="8209.5020000000004"/>
    <n v="-8209.5020000000004"/>
  </r>
  <r>
    <x v="705"/>
    <s v="SPZ"/>
    <d v="2024-07-31T00:00:00"/>
    <s v="A2402794"/>
    <s v="AP240731007463"/>
    <m/>
    <n v="1306.088"/>
    <n v="-1306.088"/>
  </r>
  <r>
    <x v="705"/>
    <s v="SPZ"/>
    <d v="2024-07-31T00:00:00"/>
    <s v="A2402795"/>
    <s v="AP240731007467"/>
    <m/>
    <n v="1630.729"/>
    <n v="-2936.817"/>
  </r>
  <r>
    <x v="705"/>
    <s v="SPZ"/>
    <d v="2024-07-31T00:00:00"/>
    <s v="A2402801"/>
    <s v="AP240731007473"/>
    <n v="1481.0239999999999"/>
    <m/>
    <n v="-1455.7930000000001"/>
  </r>
  <r>
    <x v="705"/>
    <s v="SPZ"/>
    <d v="2024-11-21T00:00:00"/>
    <s v="A2404300"/>
    <s v="AP241121011394"/>
    <m/>
    <n v="862.11400000000003"/>
    <n v="-2317.9070000000002"/>
  </r>
  <r>
    <x v="705"/>
    <s v="SPZ"/>
    <d v="2024-11-30T00:00:00"/>
    <s v="A2404451"/>
    <s v="AP241130011772"/>
    <m/>
    <n v="1187.271"/>
    <n v="-3505.1779999999999"/>
  </r>
  <r>
    <x v="706"/>
    <m/>
    <m/>
    <m/>
    <m/>
    <n v="1481.0239999999999"/>
    <n v="4986.2020000000002"/>
    <n v="-3505.1780000000003"/>
  </r>
  <r>
    <x v="707"/>
    <s v="UNIVERS AUTOMA"/>
    <d v="2023-11-22T00:00:00"/>
    <s v="D2303476"/>
    <s v="AP231122009597"/>
    <m/>
    <n v="0"/>
    <n v="0"/>
  </r>
  <r>
    <x v="708"/>
    <m/>
    <m/>
    <m/>
    <m/>
    <n v="0"/>
    <n v="0"/>
    <n v="0"/>
  </r>
  <r>
    <x v="709"/>
    <s v="STPA"/>
    <d v="2024-07-31T00:00:00"/>
    <n v="5624562309"/>
    <s v="AP240815007550"/>
    <n v="424.59699999999998"/>
    <m/>
    <n v="424.59699999999998"/>
  </r>
  <r>
    <x v="710"/>
    <m/>
    <m/>
    <m/>
    <m/>
    <n v="424.59699999999998"/>
    <n v="0"/>
    <n v="424.59699999999998"/>
  </r>
  <r>
    <x v="711"/>
    <s v="Sté CARPRO"/>
    <d v="2023-02-10T00:00:00"/>
    <n v="5623560178"/>
    <s v="AP230210000985"/>
    <n v="240.273"/>
    <m/>
    <n v="240.273"/>
  </r>
  <r>
    <x v="711"/>
    <s v="Sté CARPRO"/>
    <d v="2023-05-02T00:00:00"/>
    <n v="5623560621"/>
    <s v="AP230502003134"/>
    <n v="313.089"/>
    <m/>
    <n v="553.36199999999997"/>
  </r>
  <r>
    <x v="711"/>
    <s v="Sté CARPRO"/>
    <d v="2023-05-26T00:00:00"/>
    <s v="D2301322"/>
    <s v="AP230526004139"/>
    <m/>
    <n v="6330.1459999999997"/>
    <n v="-5776.7839999999997"/>
  </r>
  <r>
    <x v="711"/>
    <s v="Sté CARPRO"/>
    <d v="2023-05-26T00:00:00"/>
    <s v="D2301364"/>
    <s v="AP230526004224"/>
    <m/>
    <n v="306.71100000000001"/>
    <n v="-6083.4949999999999"/>
  </r>
  <r>
    <x v="712"/>
    <m/>
    <m/>
    <m/>
    <m/>
    <n v="553.36199999999997"/>
    <n v="6636.857"/>
    <n v="-6083.4949999999999"/>
  </r>
  <r>
    <x v="713"/>
    <s v="PESAGE INDUSTR"/>
    <d v="2024-07-22T00:00:00"/>
    <s v="A2402545"/>
    <s v="AP240722006952"/>
    <m/>
    <n v="0"/>
    <n v="0"/>
  </r>
  <r>
    <x v="714"/>
    <m/>
    <m/>
    <m/>
    <m/>
    <n v="0"/>
    <n v="0"/>
    <n v="0"/>
  </r>
  <r>
    <x v="715"/>
    <s v="2MTI"/>
    <d v="2023-08-28T00:00:00"/>
    <s v="D2302346"/>
    <s v="AP230828006618"/>
    <m/>
    <n v="0"/>
    <n v="0"/>
  </r>
  <r>
    <x v="716"/>
    <m/>
    <m/>
    <m/>
    <m/>
    <n v="0"/>
    <n v="0"/>
    <n v="0"/>
  </r>
  <r>
    <x v="717"/>
    <s v="ROYAL ELECTRON"/>
    <d v="2022-02-17T00:00:00"/>
    <n v="5322530165"/>
    <n v="1059"/>
    <n v="0"/>
    <m/>
    <n v="0"/>
  </r>
  <r>
    <x v="718"/>
    <m/>
    <m/>
    <m/>
    <m/>
    <n v="0"/>
    <n v="0"/>
    <n v="0"/>
  </r>
  <r>
    <x v="719"/>
    <s v="CME Tunisie"/>
    <d v="2024-07-31T00:00:00"/>
    <s v="A2402782"/>
    <s v="AP240731007445"/>
    <m/>
    <n v="0"/>
    <n v="0"/>
  </r>
  <r>
    <x v="720"/>
    <m/>
    <m/>
    <m/>
    <m/>
    <n v="0"/>
    <n v="0"/>
    <n v="0"/>
  </r>
  <r>
    <x v="721"/>
    <s v="SOCIETE RANIM"/>
    <d v="2022-03-07T00:00:00"/>
    <n v="5322530198"/>
    <n v="1202"/>
    <n v="1244.4770000000001"/>
    <m/>
    <n v="1244.4770000000001"/>
  </r>
  <r>
    <x v="721"/>
    <s v="SOCIETE RANIM"/>
    <d v="2022-03-17T00:00:00"/>
    <s v="C2200488"/>
    <s v="ENT.SALLE EAU SNA2"/>
    <m/>
    <n v="1243.953"/>
    <n v="0.5240000000001146"/>
  </r>
  <r>
    <x v="722"/>
    <m/>
    <m/>
    <m/>
    <m/>
    <n v="1244.4770000000001"/>
    <n v="1243.953"/>
    <n v="0.5240000000001146"/>
  </r>
  <r>
    <x v="723"/>
    <s v="SUZUKI"/>
    <d v="2023-04-30T00:00:00"/>
    <s v="D2301234 "/>
    <s v="TRANSACT FOURNISSEUR"/>
    <n v="0"/>
    <n v="240.273"/>
    <n v="-240.273"/>
  </r>
  <r>
    <x v="724"/>
    <m/>
    <m/>
    <m/>
    <m/>
    <n v="0"/>
    <n v="240.273"/>
    <n v="-240.273"/>
  </r>
  <r>
    <x v="725"/>
    <s v="Ste PNEUS AUTO"/>
    <d v="2023-07-31T00:00:00"/>
    <s v="D2302122"/>
    <s v="AP230731006084"/>
    <m/>
    <n v="2999.3240000000001"/>
    <n v="-2999.3240000000001"/>
  </r>
  <r>
    <x v="726"/>
    <m/>
    <m/>
    <m/>
    <m/>
    <n v="0"/>
    <n v="2999.3240000000001"/>
    <n v="-2999.3240000000001"/>
  </r>
  <r>
    <x v="727"/>
    <s v="LACERAMIC S A"/>
    <d v="2022-11-10T00:00:00"/>
    <m/>
    <s v="AP221110008121"/>
    <n v="12890.977999999999"/>
    <m/>
    <n v="12890.977999999999"/>
  </r>
  <r>
    <x v="728"/>
    <m/>
    <m/>
    <m/>
    <m/>
    <n v="12890.977999999999"/>
    <n v="0"/>
    <n v="12890.977999999999"/>
  </r>
  <r>
    <x v="729"/>
    <s v="COMPTOIR AGRIC"/>
    <d v="2024-12-25T00:00:00"/>
    <s v="A2404854"/>
    <s v="AP241225012716"/>
    <m/>
    <n v="8648.0229999999992"/>
    <n v="-8648.0229999999992"/>
  </r>
  <r>
    <x v="729"/>
    <s v="COMPTOIR AGRIC"/>
    <d v="2024-12-31T00:00:00"/>
    <s v="A2405045"/>
    <s v="AP241231013154"/>
    <m/>
    <n v="3015.77"/>
    <n v="-11663.793"/>
  </r>
  <r>
    <x v="730"/>
    <m/>
    <m/>
    <m/>
    <m/>
    <n v="0"/>
    <n v="11663.793"/>
    <n v="-11663.793"/>
  </r>
  <r>
    <x v="731"/>
    <s v="STE STAI NOUR"/>
    <d v="2024-04-30T00:00:00"/>
    <s v="A2401327"/>
    <s v="AP240430003828"/>
    <m/>
    <n v="0"/>
    <n v="0"/>
  </r>
  <r>
    <x v="732"/>
    <m/>
    <m/>
    <m/>
    <m/>
    <n v="0"/>
    <n v="0"/>
    <n v="0"/>
  </r>
  <r>
    <x v="733"/>
    <s v="MFN AUTOMATION"/>
    <d v="2024-11-21T00:00:00"/>
    <s v="A2404282"/>
    <s v="AP241121011377"/>
    <m/>
    <n v="324.68"/>
    <n v="-324.68"/>
  </r>
  <r>
    <x v="733"/>
    <s v="MFN AUTOMATION"/>
    <d v="2024-11-21T00:00:00"/>
    <s v="A2404284"/>
    <s v="AP241121011379"/>
    <m/>
    <n v="1115.1869999999999"/>
    <n v="-1439.867"/>
  </r>
  <r>
    <x v="733"/>
    <s v="MFN AUTOMATION"/>
    <d v="2024-11-21T00:00:00"/>
    <s v="A2404286"/>
    <s v="AP241121011380"/>
    <m/>
    <n v="276.96600000000001"/>
    <n v="-1716.8330000000001"/>
  </r>
  <r>
    <x v="733"/>
    <s v="MFN AUTOMATION"/>
    <d v="2024-11-30T00:00:00"/>
    <s v="A2404474"/>
    <s v="AP241130011794"/>
    <m/>
    <n v="4187.1229999999996"/>
    <n v="-5903.9560000000001"/>
  </r>
  <r>
    <x v="733"/>
    <s v="MFN AUTOMATION"/>
    <d v="2024-11-30T00:00:00"/>
    <s v="A2404595"/>
    <s v="AP241130012026"/>
    <m/>
    <n v="1102.2260000000001"/>
    <n v="-7006.1820000000007"/>
  </r>
  <r>
    <x v="733"/>
    <s v="MFN AUTOMATION"/>
    <d v="2024-11-30T00:00:00"/>
    <s v="A2404597"/>
    <s v="AP241130012039"/>
    <m/>
    <n v="1039.8699999999999"/>
    <n v="-8046.0520000000006"/>
  </r>
  <r>
    <x v="733"/>
    <s v="MFN AUTOMATION"/>
    <d v="2024-11-30T00:00:00"/>
    <s v="A2404598"/>
    <s v="AP241130012044"/>
    <m/>
    <n v="1697.1489999999999"/>
    <n v="-9743.2010000000009"/>
  </r>
  <r>
    <x v="733"/>
    <s v="MFN AUTOMATION"/>
    <d v="2024-11-30T00:00:00"/>
    <s v="A2404599"/>
    <s v="AP241130012051"/>
    <m/>
    <n v="892.35"/>
    <n v="-10635.551000000001"/>
  </r>
  <r>
    <x v="733"/>
    <s v="MFN AUTOMATION"/>
    <d v="2024-12-24T00:00:00"/>
    <s v="A2404825"/>
    <s v="AP241224012685"/>
    <m/>
    <n v="776.96100000000001"/>
    <n v="-11412.512000000001"/>
  </r>
  <r>
    <x v="733"/>
    <s v="MFN AUTOMATION"/>
    <d v="2024-12-30T00:00:00"/>
    <s v="A2404980"/>
    <s v="AP241230013079"/>
    <m/>
    <n v="1255.511"/>
    <n v="-12668.023000000001"/>
  </r>
  <r>
    <x v="733"/>
    <s v="MFN AUTOMATION"/>
    <d v="2024-12-31T00:00:00"/>
    <s v="A2405027"/>
    <s v="AP241231013128"/>
    <m/>
    <n v="474.02499999999998"/>
    <n v="-13142.048000000001"/>
  </r>
  <r>
    <x v="733"/>
    <s v="MFN AUTOMATION"/>
    <d v="2024-12-31T00:00:00"/>
    <s v="A2405028"/>
    <s v="AP241231013129"/>
    <m/>
    <n v="1027.018"/>
    <n v="-14169.066000000001"/>
  </r>
  <r>
    <x v="733"/>
    <s v="MFN AUTOMATION"/>
    <d v="2024-12-31T00:00:00"/>
    <s v="A2405030"/>
    <s v="AP241231013132"/>
    <m/>
    <n v="1524.2"/>
    <n v="-15693.266000000001"/>
  </r>
  <r>
    <x v="734"/>
    <m/>
    <m/>
    <m/>
    <m/>
    <n v="0"/>
    <n v="15693.266000000001"/>
    <n v="-15693.266000000001"/>
  </r>
  <r>
    <x v="735"/>
    <s v="CEPA DE COMMER"/>
    <d v="2024-05-23T00:00:00"/>
    <s v="A2401573"/>
    <s v="AP240523004508"/>
    <m/>
    <n v="0"/>
    <n v="0"/>
  </r>
  <r>
    <x v="736"/>
    <m/>
    <m/>
    <m/>
    <m/>
    <n v="0"/>
    <n v="0"/>
    <n v="0"/>
  </r>
  <r>
    <x v="737"/>
    <s v="STE GENERALE P"/>
    <d v="2024-05-31T00:00:00"/>
    <s v="A2401798"/>
    <s v="AP240531005171"/>
    <m/>
    <n v="0"/>
    <n v="0"/>
  </r>
  <r>
    <x v="738"/>
    <m/>
    <m/>
    <m/>
    <m/>
    <n v="0"/>
    <n v="0"/>
    <n v="0"/>
  </r>
  <r>
    <x v="739"/>
    <s v="JOB BETON"/>
    <d v="2023-09-22T00:00:00"/>
    <s v="D2302667"/>
    <s v="AP230922007442"/>
    <m/>
    <n v="0"/>
    <n v="0"/>
  </r>
  <r>
    <x v="740"/>
    <m/>
    <m/>
    <m/>
    <m/>
    <n v="0"/>
    <n v="0"/>
    <n v="0"/>
  </r>
  <r>
    <x v="557"/>
    <s v="OKBY INDUSTRIE"/>
    <m/>
    <m/>
    <m/>
    <n v="0"/>
    <m/>
    <n v="0"/>
  </r>
  <r>
    <x v="558"/>
    <m/>
    <m/>
    <m/>
    <m/>
    <n v="0"/>
    <n v="0"/>
    <n v="0"/>
  </r>
  <r>
    <x v="741"/>
    <s v="SSC"/>
    <d v="2024-11-18T00:00:00"/>
    <s v="A2404255"/>
    <s v="AP241118011186"/>
    <m/>
    <n v="3280.5810000000001"/>
    <n v="-3280.5810000000001"/>
  </r>
  <r>
    <x v="742"/>
    <m/>
    <m/>
    <m/>
    <m/>
    <n v="0"/>
    <n v="3280.5810000000001"/>
    <n v="-3280.5810000000001"/>
  </r>
  <r>
    <x v="743"/>
    <s v="ALPHA FORD"/>
    <d v="2023-05-31T00:00:00"/>
    <n v="5623560909"/>
    <s v="AP230531004813"/>
    <n v="1000.693"/>
    <m/>
    <n v="1000.693"/>
  </r>
  <r>
    <x v="744"/>
    <m/>
    <m/>
    <m/>
    <m/>
    <n v="1000.693"/>
    <n v="0"/>
    <n v="1000.693"/>
  </r>
  <r>
    <x v="745"/>
    <s v="IMPRONTA"/>
    <d v="2023-11-30T00:00:00"/>
    <s v="D2303586"/>
    <s v="AP231130010076"/>
    <m/>
    <n v="0"/>
    <n v="0"/>
  </r>
  <r>
    <x v="746"/>
    <m/>
    <m/>
    <m/>
    <m/>
    <n v="0"/>
    <n v="0"/>
    <n v="0"/>
  </r>
  <r>
    <x v="747"/>
    <s v="SIB Kchaou"/>
    <d v="2024-10-11T00:00:00"/>
    <s v="A2403700"/>
    <s v="AP241011009795"/>
    <m/>
    <n v="433.262"/>
    <n v="-433.262"/>
  </r>
  <r>
    <x v="747"/>
    <s v="SIB Kchaou"/>
    <d v="2024-10-11T00:00:00"/>
    <s v="A2403707"/>
    <s v="AP241011009797"/>
    <m/>
    <n v="19.920999999999999"/>
    <n v="-453.18299999999999"/>
  </r>
  <r>
    <x v="748"/>
    <m/>
    <m/>
    <m/>
    <m/>
    <n v="0"/>
    <n v="453.18299999999999"/>
    <n v="-453.18299999999999"/>
  </r>
  <r>
    <x v="749"/>
    <s v="GAN"/>
    <d v="2024-12-26T00:00:00"/>
    <s v="A2404946"/>
    <s v="AP241226012876"/>
    <m/>
    <n v="2271.39"/>
    <n v="-2271.39"/>
  </r>
  <r>
    <x v="749"/>
    <s v="GAN"/>
    <d v="2024-12-28T00:00:00"/>
    <s v="A2404968"/>
    <s v="AP241228013067"/>
    <m/>
    <n v="1610.3440000000001"/>
    <n v="-3881.7339999999999"/>
  </r>
  <r>
    <x v="749"/>
    <s v="GAN"/>
    <d v="2024-12-30T00:00:00"/>
    <s v="A2404969"/>
    <s v="AP241230013068"/>
    <m/>
    <n v="1069.489"/>
    <n v="-4951.223"/>
  </r>
  <r>
    <x v="750"/>
    <m/>
    <m/>
    <m/>
    <m/>
    <n v="0"/>
    <n v="4951.223"/>
    <n v="-4951.223"/>
  </r>
  <r>
    <x v="751"/>
    <s v="STE BEN M'BARE"/>
    <d v="2023-10-31T00:00:00"/>
    <s v="D2303299"/>
    <s v="AP231031009098"/>
    <m/>
    <n v="91.504000000000005"/>
    <n v="-91.504000000000005"/>
  </r>
  <r>
    <x v="751"/>
    <s v="STE BEN M'BARE"/>
    <d v="2024-12-30T00:00:00"/>
    <s v="A2404967"/>
    <s v="AP241230013066"/>
    <m/>
    <n v="410.34500000000003"/>
    <n v="-501.84900000000005"/>
  </r>
  <r>
    <x v="752"/>
    <m/>
    <m/>
    <m/>
    <m/>
    <n v="0"/>
    <n v="501.84900000000005"/>
    <n v="-501.84900000000005"/>
  </r>
  <r>
    <x v="753"/>
    <s v="AMT"/>
    <d v="2024-09-30T00:00:00"/>
    <s v="A2403587"/>
    <s v="AP240930009531"/>
    <m/>
    <n v="0"/>
    <n v="0"/>
  </r>
  <r>
    <x v="754"/>
    <m/>
    <m/>
    <m/>
    <m/>
    <n v="0"/>
    <n v="0"/>
    <n v="0"/>
  </r>
  <r>
    <x v="755"/>
    <s v="RESTO CITE TOU"/>
    <d v="2024-06-30T00:00:00"/>
    <s v="A2402293"/>
    <s v="AP240630006183"/>
    <m/>
    <n v="19"/>
    <n v="-19"/>
  </r>
  <r>
    <x v="756"/>
    <m/>
    <m/>
    <m/>
    <m/>
    <n v="0"/>
    <n v="19"/>
    <n v="-19"/>
  </r>
  <r>
    <x v="757"/>
    <s v="A.PAVE"/>
    <d v="2023-10-31T00:00:00"/>
    <s v="D2303418"/>
    <s v="AP231031009271"/>
    <m/>
    <n v="0"/>
    <n v="0"/>
  </r>
  <r>
    <x v="758"/>
    <m/>
    <m/>
    <m/>
    <m/>
    <n v="0"/>
    <n v="0"/>
    <n v="0"/>
  </r>
  <r>
    <x v="759"/>
    <s v="STTAT"/>
    <d v="2024-10-31T00:00:00"/>
    <s v="A2404137"/>
    <s v="AP241031010949"/>
    <m/>
    <n v="0"/>
    <n v="0"/>
  </r>
  <r>
    <x v="760"/>
    <m/>
    <m/>
    <m/>
    <m/>
    <n v="0"/>
    <n v="0"/>
    <n v="0"/>
  </r>
  <r>
    <x v="761"/>
    <s v="CARTHAGE TOURS"/>
    <d v="2023-11-30T00:00:00"/>
    <s v="D2303625"/>
    <s v="AP231130010184"/>
    <n v="219"/>
    <m/>
    <n v="219"/>
  </r>
  <r>
    <x v="762"/>
    <m/>
    <m/>
    <m/>
    <m/>
    <n v="219"/>
    <n v="0"/>
    <n v="219"/>
  </r>
  <r>
    <x v="763"/>
    <s v="SSC"/>
    <d v="2024-07-11T00:00:00"/>
    <n v="5624562162"/>
    <s v="AP240711006670"/>
    <n v="0"/>
    <m/>
    <n v="0"/>
  </r>
  <r>
    <x v="764"/>
    <m/>
    <m/>
    <m/>
    <m/>
    <n v="0"/>
    <n v="0"/>
    <n v="0"/>
  </r>
  <r>
    <x v="765"/>
    <s v="SGS"/>
    <d v="2023-10-31T00:00:00"/>
    <s v="D2303403"/>
    <s v="AP231031009253"/>
    <m/>
    <n v="0"/>
    <n v="0"/>
  </r>
  <r>
    <x v="766"/>
    <m/>
    <m/>
    <m/>
    <m/>
    <n v="0"/>
    <n v="0"/>
    <n v="0"/>
  </r>
  <r>
    <x v="767"/>
    <s v="LA PROTECTION"/>
    <d v="2023-10-03T00:00:00"/>
    <n v="5623561418"/>
    <s v="AP231003007724"/>
    <n v="0"/>
    <m/>
    <n v="0"/>
  </r>
  <r>
    <x v="768"/>
    <m/>
    <m/>
    <m/>
    <m/>
    <n v="0"/>
    <n v="0"/>
    <n v="0"/>
  </r>
  <r>
    <x v="769"/>
    <s v="TUNIWORLD AIRS"/>
    <d v="2024-02-29T00:00:00"/>
    <s v="A2400643"/>
    <s v="AP240229002144"/>
    <m/>
    <n v="358"/>
    <n v="-358"/>
  </r>
  <r>
    <x v="769"/>
    <s v="TUNIWORLD AIRS"/>
    <d v="2024-08-30T00:00:00"/>
    <s v="A2403154"/>
    <s v="AP240830008385"/>
    <m/>
    <n v="434.16"/>
    <n v="-792.16000000000008"/>
  </r>
  <r>
    <x v="769"/>
    <s v="TUNIWORLD AIRS"/>
    <d v="2024-12-31T00:00:00"/>
    <s v="A2405006"/>
    <s v="AP241231013106"/>
    <m/>
    <n v="8987.7000000000007"/>
    <n v="-9779.86"/>
  </r>
  <r>
    <x v="769"/>
    <s v="TUNIWORLD AIRS"/>
    <d v="2024-12-31T00:00:00"/>
    <s v="A2405009"/>
    <s v="AP241231013111"/>
    <m/>
    <n v="8987.7000000000007"/>
    <n v="-18767.560000000001"/>
  </r>
  <r>
    <x v="769"/>
    <s v="TUNIWORLD AIRS"/>
    <d v="2024-12-31T00:00:00"/>
    <s v="A2405013"/>
    <s v="AP241231013114"/>
    <m/>
    <n v="8987.7000000000007"/>
    <n v="-27755.260000000002"/>
  </r>
  <r>
    <x v="769"/>
    <s v="TUNIWORLD AIRS"/>
    <d v="2024-12-31T00:00:00"/>
    <s v="A2405016"/>
    <s v="AP241231013117"/>
    <m/>
    <n v="8987.7000000000007"/>
    <n v="-36742.960000000006"/>
  </r>
  <r>
    <x v="769"/>
    <s v="TUNIWORLD AIRS"/>
    <d v="2024-12-31T00:00:00"/>
    <s v="A2405019"/>
    <s v="AP241231013120"/>
    <m/>
    <n v="8987.7000000000007"/>
    <n v="-45730.66"/>
  </r>
  <r>
    <x v="770"/>
    <m/>
    <m/>
    <m/>
    <m/>
    <n v="0"/>
    <n v="45730.66"/>
    <n v="-45730.66"/>
  </r>
  <r>
    <x v="771"/>
    <s v="GSA"/>
    <d v="2024-09-30T00:00:00"/>
    <s v="A2403514"/>
    <s v="AP240930009375"/>
    <m/>
    <n v="435.35"/>
    <n v="-435.35"/>
  </r>
  <r>
    <x v="771"/>
    <s v="GSA"/>
    <d v="2024-10-31T00:00:00"/>
    <s v="A2404031"/>
    <s v="AP241031010675"/>
    <m/>
    <n v="435.35"/>
    <n v="-870.7"/>
  </r>
  <r>
    <x v="772"/>
    <m/>
    <m/>
    <m/>
    <m/>
    <n v="0"/>
    <n v="870.7"/>
    <n v="-870.7"/>
  </r>
  <r>
    <x v="773"/>
    <s v="SONOLESE Sarl"/>
    <d v="2024-05-23T00:00:00"/>
    <s v="A2401577"/>
    <s v="AP240523004512"/>
    <m/>
    <n v="0"/>
    <n v="0"/>
  </r>
  <r>
    <x v="774"/>
    <m/>
    <m/>
    <m/>
    <m/>
    <n v="0"/>
    <n v="0"/>
    <n v="0"/>
  </r>
  <r>
    <x v="775"/>
    <s v="METIS"/>
    <d v="2023-10-31T00:00:00"/>
    <s v="D2303368"/>
    <s v="AP231031009209"/>
    <m/>
    <n v="0"/>
    <n v="0"/>
  </r>
  <r>
    <x v="776"/>
    <m/>
    <m/>
    <m/>
    <m/>
    <n v="0"/>
    <n v="0"/>
    <n v="0"/>
  </r>
  <r>
    <x v="777"/>
    <s v="SPIT ENGINS"/>
    <d v="2024-12-25T00:00:00"/>
    <s v="A2404885"/>
    <s v="AP241225012766"/>
    <m/>
    <n v="577.55499999999995"/>
    <n v="-577.55499999999995"/>
  </r>
  <r>
    <x v="778"/>
    <m/>
    <m/>
    <m/>
    <m/>
    <n v="0"/>
    <n v="577.55499999999995"/>
    <n v="-577.55499999999995"/>
  </r>
  <r>
    <x v="779"/>
    <s v="STE STEMAS"/>
    <d v="2024-04-18T00:00:00"/>
    <n v="5624561574"/>
    <s v="AP240418003264"/>
    <n v="0"/>
    <n v="0"/>
    <n v="0"/>
  </r>
  <r>
    <x v="780"/>
    <m/>
    <m/>
    <m/>
    <m/>
    <n v="0"/>
    <n v="0"/>
    <n v="0"/>
  </r>
  <r>
    <x v="781"/>
    <s v="ATC Automatism"/>
    <d v="2023-10-25T00:00:00"/>
    <s v="D2303143"/>
    <s v="AP231025008642"/>
    <m/>
    <n v="0"/>
    <n v="0"/>
  </r>
  <r>
    <x v="782"/>
    <m/>
    <m/>
    <m/>
    <m/>
    <n v="0"/>
    <n v="0"/>
    <n v="0"/>
  </r>
  <r>
    <x v="783"/>
    <s v="COMPTOIR HAMMA"/>
    <d v="2024-08-27T00:00:00"/>
    <s v="A2402943"/>
    <s v="AP240827007921"/>
    <m/>
    <n v="4046.3009999999999"/>
    <n v="-4046.3009999999999"/>
  </r>
  <r>
    <x v="784"/>
    <m/>
    <m/>
    <m/>
    <m/>
    <n v="0"/>
    <n v="4046.3009999999999"/>
    <n v="-4046.3009999999999"/>
  </r>
  <r>
    <x v="785"/>
    <s v="TUNISIE EQUIP"/>
    <d v="2023-10-31T00:00:00"/>
    <n v="5623561664"/>
    <s v="AP231031008863"/>
    <n v="0"/>
    <m/>
    <n v="0"/>
  </r>
  <r>
    <x v="786"/>
    <m/>
    <m/>
    <m/>
    <m/>
    <n v="0"/>
    <n v="0"/>
    <n v="0"/>
  </r>
  <r>
    <x v="787"/>
    <s v="GLOBAL COMMERC"/>
    <d v="2023-10-12T00:00:00"/>
    <s v="D2302998"/>
    <s v="AP231012008263"/>
    <m/>
    <n v="0"/>
    <n v="0"/>
  </r>
  <r>
    <x v="788"/>
    <m/>
    <m/>
    <m/>
    <m/>
    <n v="0"/>
    <n v="0"/>
    <n v="0"/>
  </r>
  <r>
    <x v="789"/>
    <s v="ENNAKL AUTOMOB"/>
    <d v="2023-10-31T00:00:00"/>
    <s v="D2303407"/>
    <s v="AP231031009269"/>
    <m/>
    <n v="0"/>
    <n v="0"/>
  </r>
  <r>
    <x v="790"/>
    <m/>
    <m/>
    <m/>
    <m/>
    <n v="0"/>
    <n v="0"/>
    <n v="0"/>
  </r>
  <r>
    <x v="791"/>
    <s v="SOCIETE LIBRA"/>
    <d v="2023-10-20T00:00:00"/>
    <m/>
    <s v="AP231020008540"/>
    <n v="0"/>
    <m/>
    <n v="0"/>
  </r>
  <r>
    <x v="792"/>
    <m/>
    <m/>
    <m/>
    <m/>
    <n v="0"/>
    <n v="0"/>
    <n v="0"/>
  </r>
  <r>
    <x v="793"/>
    <s v="SMCP"/>
    <d v="2024-11-14T00:00:00"/>
    <s v="A2404200"/>
    <s v="AP241114011071"/>
    <m/>
    <n v="2234.9720000000002"/>
    <n v="-2234.9720000000002"/>
  </r>
  <r>
    <x v="794"/>
    <m/>
    <m/>
    <m/>
    <m/>
    <n v="0"/>
    <n v="2234.9720000000002"/>
    <n v="-2234.9720000000002"/>
  </r>
  <r>
    <x v="795"/>
    <s v="STE AUTO SPEED"/>
    <d v="2024-12-30T00:00:00"/>
    <s v="A2404981"/>
    <s v="AP241230013080"/>
    <m/>
    <n v="502.13200000000001"/>
    <n v="-502.13200000000001"/>
  </r>
  <r>
    <x v="796"/>
    <m/>
    <m/>
    <m/>
    <m/>
    <n v="0"/>
    <n v="502.13200000000001"/>
    <n v="-502.13200000000001"/>
  </r>
  <r>
    <x v="797"/>
    <s v="SILVER COATING"/>
    <d v="2023-10-31T00:00:00"/>
    <s v="D2303241"/>
    <s v="AP231031008950"/>
    <m/>
    <n v="0"/>
    <n v="0"/>
  </r>
  <r>
    <x v="798"/>
    <m/>
    <m/>
    <m/>
    <m/>
    <n v="0"/>
    <n v="0"/>
    <n v="0"/>
  </r>
  <r>
    <x v="799"/>
    <s v="SPHD-SELMA P"/>
    <d v="2023-05-31T00:00:00"/>
    <s v="D2301455"/>
    <s v="AP230531004400"/>
    <m/>
    <n v="634.19899999999996"/>
    <n v="-634.19899999999996"/>
  </r>
  <r>
    <x v="799"/>
    <s v="SPHD-SELMA P"/>
    <d v="2023-08-31T00:00:00"/>
    <s v="D2302423"/>
    <s v="AP230831006888"/>
    <m/>
    <n v="178.786"/>
    <n v="-812.9849999999999"/>
  </r>
  <r>
    <x v="799"/>
    <s v="SPHD-SELMA P"/>
    <d v="2024-12-13T00:00:00"/>
    <s v="A2404674"/>
    <s v="AP241213012172"/>
    <m/>
    <n v="873.92499999999995"/>
    <n v="-1686.9099999999999"/>
  </r>
  <r>
    <x v="799"/>
    <s v="SPHD-SELMA P"/>
    <d v="2024-12-13T00:00:00"/>
    <s v="A2404675"/>
    <s v="AP241213012174"/>
    <m/>
    <n v="1297.2670000000001"/>
    <n v="-2984.1769999999997"/>
  </r>
  <r>
    <x v="800"/>
    <m/>
    <m/>
    <m/>
    <m/>
    <n v="0"/>
    <n v="2984.1769999999997"/>
    <n v="-2984.1769999999997"/>
  </r>
  <r>
    <x v="801"/>
    <s v="SOCIETE NOUR RECYCLING"/>
    <d v="2024-12-31T00:00:00"/>
    <s v="A2405079"/>
    <s v="AP241231013215"/>
    <m/>
    <n v="382263.33600000001"/>
    <n v="-382263.33600000001"/>
  </r>
  <r>
    <x v="802"/>
    <m/>
    <m/>
    <m/>
    <m/>
    <n v="0"/>
    <n v="382263.33600000001"/>
    <n v="-382263.33600000001"/>
  </r>
  <r>
    <x v="803"/>
    <m/>
    <m/>
    <m/>
    <m/>
    <n v="15576919.854999995"/>
    <n v="25132901.665000256"/>
    <n v="-9555981.810000261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500-000000000000}" name="Tableau croisé dynamique1" cacheId="3" applyNumberFormats="0" applyBorderFormats="0" applyFontFormats="0" applyPatternFormats="0" applyAlignmentFormats="0" applyWidthHeightFormats="1" dataCaption="Valeurs" updatedVersion="3" minRefreshableVersion="3" useAutoFormatting="1" itemPrintTitles="1" createdVersion="6" indent="0" outline="1" outlineData="1" multipleFieldFilters="0">
  <location ref="A3:C407" firstHeaderRow="1" firstDataRow="2" firstDataCol="1"/>
  <pivotFields count="8">
    <pivotField axis="axisRow" showAll="0" sortType="ascending">
      <items count="808">
        <item x="0"/>
        <item x="2"/>
        <item x="4"/>
        <item x="6"/>
        <item x="8"/>
        <item x="10"/>
        <item x="12"/>
        <item x="14"/>
        <item x="16"/>
        <item x="18"/>
        <item x="20"/>
        <item x="22"/>
        <item x="24"/>
        <item x="26"/>
        <item x="28"/>
        <item x="30"/>
        <item x="32"/>
        <item x="34"/>
        <item x="36"/>
        <item x="38"/>
        <item x="40"/>
        <item x="42"/>
        <item x="44"/>
        <item x="46"/>
        <item x="48"/>
        <item x="50"/>
        <item x="52"/>
        <item x="54"/>
        <item x="56"/>
        <item x="58"/>
        <item x="60"/>
        <item x="62"/>
        <item x="64"/>
        <item x="66"/>
        <item x="68"/>
        <item x="70"/>
        <item x="72"/>
        <item x="74"/>
        <item x="76"/>
        <item x="78"/>
        <item x="79"/>
        <item x="81"/>
        <item x="83"/>
        <item x="85"/>
        <item x="87"/>
        <item x="89"/>
        <item x="91"/>
        <item x="93"/>
        <item x="95"/>
        <item x="567"/>
        <item x="97"/>
        <item x="745"/>
        <item x="99"/>
        <item x="801"/>
        <item x="101"/>
        <item x="103"/>
        <item x="105"/>
        <item x="569"/>
        <item x="107"/>
        <item x="571"/>
        <item x="109"/>
        <item x="573"/>
        <item x="575"/>
        <item x="111"/>
        <item x="577"/>
        <item x="579"/>
        <item x="581"/>
        <item x="583"/>
        <item x="585"/>
        <item x="113"/>
        <item x="587"/>
        <item x="589"/>
        <item x="591"/>
        <item x="593"/>
        <item x="115"/>
        <item x="117"/>
        <item x="119"/>
        <item x="121"/>
        <item x="123"/>
        <item x="125"/>
        <item x="127"/>
        <item x="129"/>
        <item x="131"/>
        <item x="133"/>
        <item x="135"/>
        <item x="137"/>
        <item x="139"/>
        <item x="141"/>
        <item x="143"/>
        <item x="145"/>
        <item x="147"/>
        <item x="149"/>
        <item x="151"/>
        <item x="153"/>
        <item x="155"/>
        <item x="595"/>
        <item x="747"/>
        <item x="157"/>
        <item x="749"/>
        <item x="159"/>
        <item x="161"/>
        <item x="751"/>
        <item x="163"/>
        <item x="165"/>
        <item x="597"/>
        <item x="167"/>
        <item x="169"/>
        <item x="171"/>
        <item x="599"/>
        <item x="173"/>
        <item x="175"/>
        <item x="177"/>
        <item x="601"/>
        <item x="179"/>
        <item x="603"/>
        <item x="181"/>
        <item x="183"/>
        <item x="185"/>
        <item x="753"/>
        <item x="605"/>
        <item x="187"/>
        <item x="607"/>
        <item x="189"/>
        <item x="609"/>
        <item x="191"/>
        <item x="193"/>
        <item x="611"/>
        <item x="613"/>
        <item x="615"/>
        <item x="195"/>
        <item x="197"/>
        <item x="199"/>
        <item x="617"/>
        <item x="201"/>
        <item x="203"/>
        <item x="205"/>
        <item x="619"/>
        <item x="755"/>
        <item x="621"/>
        <item x="623"/>
        <item x="207"/>
        <item x="209"/>
        <item x="211"/>
        <item x="213"/>
        <item x="215"/>
        <item x="217"/>
        <item x="219"/>
        <item x="221"/>
        <item x="223"/>
        <item x="225"/>
        <item x="757"/>
        <item x="625"/>
        <item x="227"/>
        <item x="229"/>
        <item x="231"/>
        <item x="233"/>
        <item x="627"/>
        <item x="235"/>
        <item x="237"/>
        <item x="759"/>
        <item x="239"/>
        <item x="241"/>
        <item x="629"/>
        <item x="243"/>
        <item x="761"/>
        <item x="245"/>
        <item x="247"/>
        <item x="249"/>
        <item x="251"/>
        <item x="253"/>
        <item x="631"/>
        <item x="255"/>
        <item x="257"/>
        <item x="259"/>
        <item x="261"/>
        <item x="263"/>
        <item x="265"/>
        <item x="763"/>
        <item x="267"/>
        <item x="269"/>
        <item x="271"/>
        <item x="633"/>
        <item x="273"/>
        <item x="275"/>
        <item x="277"/>
        <item x="635"/>
        <item x="637"/>
        <item x="765"/>
        <item x="639"/>
        <item x="279"/>
        <item x="641"/>
        <item x="281"/>
        <item x="287"/>
        <item x="283"/>
        <item x="285"/>
        <item x="643"/>
        <item x="289"/>
        <item x="291"/>
        <item x="645"/>
        <item x="767"/>
        <item x="293"/>
        <item x="295"/>
        <item x="647"/>
        <item x="649"/>
        <item x="651"/>
        <item x="653"/>
        <item x="297"/>
        <item x="769"/>
        <item x="299"/>
        <item x="301"/>
        <item x="303"/>
        <item x="771"/>
        <item x="305"/>
        <item m="1" x="806"/>
        <item x="307"/>
        <item x="309"/>
        <item x="655"/>
        <item x="773"/>
        <item x="311"/>
        <item x="657"/>
        <item x="313"/>
        <item x="315"/>
        <item x="317"/>
        <item x="319"/>
        <item x="321"/>
        <item x="323"/>
        <item x="325"/>
        <item x="327"/>
        <item x="329"/>
        <item x="331"/>
        <item x="659"/>
        <item x="661"/>
        <item x="663"/>
        <item x="665"/>
        <item x="333"/>
        <item x="335"/>
        <item x="337"/>
        <item x="339"/>
        <item x="341"/>
        <item x="343"/>
        <item x="345"/>
        <item x="347"/>
        <item x="349"/>
        <item x="667"/>
        <item x="351"/>
        <item x="353"/>
        <item x="355"/>
        <item x="357"/>
        <item x="359"/>
        <item x="361"/>
        <item x="775"/>
        <item x="363"/>
        <item x="365"/>
        <item x="367"/>
        <item x="369"/>
        <item x="371"/>
        <item x="373"/>
        <item x="375"/>
        <item x="669"/>
        <item x="671"/>
        <item x="377"/>
        <item x="379"/>
        <item x="381"/>
        <item x="383"/>
        <item x="673"/>
        <item x="385"/>
        <item x="387"/>
        <item x="389"/>
        <item x="391"/>
        <item x="675"/>
        <item x="393"/>
        <item x="395"/>
        <item x="397"/>
        <item x="399"/>
        <item x="677"/>
        <item x="401"/>
        <item x="403"/>
        <item x="405"/>
        <item x="407"/>
        <item x="679"/>
        <item x="681"/>
        <item x="683"/>
        <item x="777"/>
        <item x="685"/>
        <item x="409"/>
        <item x="411"/>
        <item x="413"/>
        <item x="687"/>
        <item x="689"/>
        <item x="691"/>
        <item x="693"/>
        <item x="695"/>
        <item x="415"/>
        <item x="417"/>
        <item x="419"/>
        <item x="421"/>
        <item x="423"/>
        <item x="425"/>
        <item x="427"/>
        <item x="697"/>
        <item x="429"/>
        <item x="431"/>
        <item x="433"/>
        <item x="435"/>
        <item x="437"/>
        <item x="699"/>
        <item x="439"/>
        <item x="441"/>
        <item x="781"/>
        <item x="443"/>
        <item x="445"/>
        <item x="447"/>
        <item x="449"/>
        <item x="451"/>
        <item x="453"/>
        <item x="455"/>
        <item x="457"/>
        <item x="459"/>
        <item x="461"/>
        <item x="463"/>
        <item x="465"/>
        <item x="467"/>
        <item x="469"/>
        <item x="471"/>
        <item x="473"/>
        <item x="701"/>
        <item x="475"/>
        <item x="477"/>
        <item x="703"/>
        <item x="479"/>
        <item x="705"/>
        <item x="481"/>
        <item x="707"/>
        <item x="483"/>
        <item x="709"/>
        <item x="783"/>
        <item x="485"/>
        <item x="487"/>
        <item x="489"/>
        <item x="491"/>
        <item x="493"/>
        <item x="495"/>
        <item x="711"/>
        <item x="785"/>
        <item x="713"/>
        <item x="715"/>
        <item x="497"/>
        <item x="499"/>
        <item x="501"/>
        <item x="717"/>
        <item x="503"/>
        <item x="505"/>
        <item x="507"/>
        <item x="509"/>
        <item x="719"/>
        <item x="511"/>
        <item x="513"/>
        <item x="515"/>
        <item x="721"/>
        <item x="723"/>
        <item x="725"/>
        <item x="727"/>
        <item x="729"/>
        <item x="731"/>
        <item x="733"/>
        <item x="517"/>
        <item x="735"/>
        <item x="737"/>
        <item x="519"/>
        <item x="787"/>
        <item x="521"/>
        <item x="789"/>
        <item x="523"/>
        <item x="791"/>
        <item x="793"/>
        <item x="795"/>
        <item x="779"/>
        <item x="525"/>
        <item x="527"/>
        <item x="529"/>
        <item x="531"/>
        <item x="533"/>
        <item x="535"/>
        <item x="537"/>
        <item x="539"/>
        <item x="541"/>
        <item x="543"/>
        <item x="797"/>
        <item x="799"/>
        <item x="545"/>
        <item x="547"/>
        <item x="549"/>
        <item x="551"/>
        <item x="553"/>
        <item x="555"/>
        <item x="739"/>
        <item x="557"/>
        <item x="559"/>
        <item x="741"/>
        <item x="565"/>
        <item x="743"/>
        <item x="561"/>
        <item x="563"/>
        <item x="1"/>
        <item x="3"/>
        <item x="5"/>
        <item x="7"/>
        <item x="9"/>
        <item x="11"/>
        <item x="13"/>
        <item x="15"/>
        <item x="17"/>
        <item x="19"/>
        <item x="21"/>
        <item x="23"/>
        <item x="25"/>
        <item x="27"/>
        <item x="29"/>
        <item x="31"/>
        <item x="33"/>
        <item x="35"/>
        <item x="37"/>
        <item x="39"/>
        <item x="41"/>
        <item x="43"/>
        <item x="45"/>
        <item x="47"/>
        <item x="49"/>
        <item x="51"/>
        <item x="53"/>
        <item x="55"/>
        <item x="57"/>
        <item x="59"/>
        <item x="61"/>
        <item x="63"/>
        <item x="65"/>
        <item x="67"/>
        <item x="69"/>
        <item x="71"/>
        <item x="73"/>
        <item x="75"/>
        <item x="77"/>
        <item x="80"/>
        <item x="82"/>
        <item x="84"/>
        <item x="86"/>
        <item x="88"/>
        <item x="90"/>
        <item x="803"/>
        <item x="92"/>
        <item x="94"/>
        <item x="96"/>
        <item x="568"/>
        <item x="98"/>
        <item x="746"/>
        <item x="100"/>
        <item x="802"/>
        <item x="102"/>
        <item x="104"/>
        <item x="106"/>
        <item x="570"/>
        <item x="108"/>
        <item x="572"/>
        <item x="110"/>
        <item x="574"/>
        <item x="576"/>
        <item x="112"/>
        <item x="578"/>
        <item x="580"/>
        <item x="582"/>
        <item x="584"/>
        <item x="586"/>
        <item x="114"/>
        <item x="588"/>
        <item x="590"/>
        <item x="592"/>
        <item x="594"/>
        <item x="116"/>
        <item x="118"/>
        <item x="120"/>
        <item x="122"/>
        <item x="124"/>
        <item x="126"/>
        <item x="128"/>
        <item x="130"/>
        <item x="132"/>
        <item x="134"/>
        <item x="136"/>
        <item x="138"/>
        <item x="140"/>
        <item x="142"/>
        <item x="144"/>
        <item x="146"/>
        <item x="148"/>
        <item x="150"/>
        <item x="152"/>
        <item x="154"/>
        <item x="156"/>
        <item x="596"/>
        <item x="748"/>
        <item x="158"/>
        <item x="750"/>
        <item x="160"/>
        <item x="162"/>
        <item x="752"/>
        <item x="164"/>
        <item x="166"/>
        <item x="598"/>
        <item x="168"/>
        <item x="170"/>
        <item x="172"/>
        <item x="600"/>
        <item x="174"/>
        <item x="176"/>
        <item x="178"/>
        <item x="602"/>
        <item x="180"/>
        <item x="604"/>
        <item x="182"/>
        <item x="184"/>
        <item x="186"/>
        <item x="754"/>
        <item x="606"/>
        <item x="188"/>
        <item x="608"/>
        <item x="190"/>
        <item x="610"/>
        <item x="192"/>
        <item x="194"/>
        <item x="612"/>
        <item x="614"/>
        <item x="616"/>
        <item x="196"/>
        <item x="198"/>
        <item x="200"/>
        <item x="618"/>
        <item x="202"/>
        <item x="204"/>
        <item x="206"/>
        <item x="620"/>
        <item x="756"/>
        <item x="622"/>
        <item x="624"/>
        <item x="208"/>
        <item x="210"/>
        <item x="212"/>
        <item x="214"/>
        <item x="216"/>
        <item x="218"/>
        <item x="220"/>
        <item x="222"/>
        <item x="224"/>
        <item x="226"/>
        <item x="758"/>
        <item x="626"/>
        <item x="228"/>
        <item x="230"/>
        <item x="232"/>
        <item x="234"/>
        <item x="628"/>
        <item x="236"/>
        <item x="238"/>
        <item x="760"/>
        <item x="240"/>
        <item x="242"/>
        <item x="630"/>
        <item x="244"/>
        <item x="762"/>
        <item x="246"/>
        <item x="248"/>
        <item x="250"/>
        <item x="252"/>
        <item x="254"/>
        <item x="632"/>
        <item x="256"/>
        <item x="258"/>
        <item x="260"/>
        <item x="262"/>
        <item x="264"/>
        <item x="266"/>
        <item x="764"/>
        <item x="268"/>
        <item x="270"/>
        <item x="272"/>
        <item x="634"/>
        <item x="274"/>
        <item x="276"/>
        <item x="278"/>
        <item x="636"/>
        <item x="638"/>
        <item x="766"/>
        <item x="640"/>
        <item x="280"/>
        <item x="642"/>
        <item x="282"/>
        <item x="288"/>
        <item x="284"/>
        <item x="286"/>
        <item x="644"/>
        <item x="290"/>
        <item x="292"/>
        <item x="646"/>
        <item x="768"/>
        <item x="294"/>
        <item x="296"/>
        <item x="648"/>
        <item x="650"/>
        <item x="652"/>
        <item x="654"/>
        <item x="298"/>
        <item x="770"/>
        <item x="300"/>
        <item x="302"/>
        <item x="304"/>
        <item x="772"/>
        <item x="306"/>
        <item m="1" x="805"/>
        <item x="308"/>
        <item x="310"/>
        <item x="656"/>
        <item x="774"/>
        <item x="312"/>
        <item x="658"/>
        <item x="314"/>
        <item x="316"/>
        <item x="318"/>
        <item x="320"/>
        <item x="322"/>
        <item x="324"/>
        <item x="326"/>
        <item x="328"/>
        <item x="330"/>
        <item x="332"/>
        <item x="660"/>
        <item x="662"/>
        <item x="664"/>
        <item x="666"/>
        <item x="334"/>
        <item x="336"/>
        <item x="338"/>
        <item x="340"/>
        <item x="342"/>
        <item x="344"/>
        <item x="346"/>
        <item x="348"/>
        <item x="350"/>
        <item x="668"/>
        <item x="352"/>
        <item x="354"/>
        <item x="356"/>
        <item x="358"/>
        <item x="360"/>
        <item x="362"/>
        <item x="776"/>
        <item x="364"/>
        <item x="366"/>
        <item x="368"/>
        <item x="370"/>
        <item x="372"/>
        <item x="374"/>
        <item x="376"/>
        <item x="670"/>
        <item x="672"/>
        <item x="378"/>
        <item x="380"/>
        <item x="382"/>
        <item x="384"/>
        <item x="674"/>
        <item x="386"/>
        <item x="388"/>
        <item x="390"/>
        <item x="392"/>
        <item x="676"/>
        <item x="394"/>
        <item x="396"/>
        <item x="398"/>
        <item x="400"/>
        <item x="678"/>
        <item x="402"/>
        <item x="404"/>
        <item x="406"/>
        <item x="408"/>
        <item x="680"/>
        <item x="682"/>
        <item x="684"/>
        <item x="778"/>
        <item x="686"/>
        <item x="410"/>
        <item x="412"/>
        <item x="414"/>
        <item x="688"/>
        <item x="690"/>
        <item x="692"/>
        <item x="694"/>
        <item x="696"/>
        <item x="416"/>
        <item x="418"/>
        <item x="420"/>
        <item x="422"/>
        <item x="424"/>
        <item x="426"/>
        <item x="428"/>
        <item x="698"/>
        <item x="430"/>
        <item x="432"/>
        <item x="434"/>
        <item x="436"/>
        <item x="438"/>
        <item x="700"/>
        <item x="440"/>
        <item x="442"/>
        <item x="782"/>
        <item x="444"/>
        <item x="446"/>
        <item x="448"/>
        <item x="450"/>
        <item x="452"/>
        <item x="454"/>
        <item x="456"/>
        <item x="458"/>
        <item x="460"/>
        <item x="462"/>
        <item x="464"/>
        <item x="466"/>
        <item x="468"/>
        <item x="470"/>
        <item x="472"/>
        <item x="474"/>
        <item x="702"/>
        <item x="476"/>
        <item x="478"/>
        <item x="704"/>
        <item x="480"/>
        <item x="706"/>
        <item x="482"/>
        <item x="708"/>
        <item x="484"/>
        <item x="710"/>
        <item x="784"/>
        <item x="486"/>
        <item x="488"/>
        <item x="490"/>
        <item x="492"/>
        <item x="494"/>
        <item x="496"/>
        <item x="712"/>
        <item x="786"/>
        <item x="714"/>
        <item x="716"/>
        <item x="498"/>
        <item x="500"/>
        <item x="502"/>
        <item x="718"/>
        <item x="504"/>
        <item x="506"/>
        <item x="508"/>
        <item x="510"/>
        <item x="720"/>
        <item x="512"/>
        <item x="514"/>
        <item x="516"/>
        <item x="722"/>
        <item x="724"/>
        <item x="726"/>
        <item x="728"/>
        <item x="730"/>
        <item x="732"/>
        <item x="734"/>
        <item x="518"/>
        <item x="736"/>
        <item x="738"/>
        <item x="520"/>
        <item x="788"/>
        <item x="522"/>
        <item x="790"/>
        <item x="524"/>
        <item x="792"/>
        <item x="794"/>
        <item x="796"/>
        <item x="780"/>
        <item x="526"/>
        <item x="528"/>
        <item x="530"/>
        <item x="532"/>
        <item x="534"/>
        <item x="536"/>
        <item x="538"/>
        <item x="540"/>
        <item x="542"/>
        <item x="544"/>
        <item x="798"/>
        <item x="800"/>
        <item x="546"/>
        <item x="548"/>
        <item x="550"/>
        <item x="552"/>
        <item x="554"/>
        <item x="556"/>
        <item x="740"/>
        <item x="558"/>
        <item x="560"/>
        <item x="742"/>
        <item x="566"/>
        <item x="744"/>
        <item x="562"/>
        <item x="564"/>
        <item m="1" x="804"/>
        <item t="default"/>
      </items>
    </pivotField>
    <pivotField showAll="0"/>
    <pivotField showAll="0"/>
    <pivotField showAll="0"/>
    <pivotField showAll="0"/>
    <pivotField dataField="1" showAll="0"/>
    <pivotField dataField="1" showAll="0"/>
    <pivotField showAll="0"/>
  </pivotFields>
  <rowFields count="1">
    <field x="0"/>
  </rowFields>
  <rowItems count="40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7"/>
    </i>
    <i>
      <x v="208"/>
    </i>
    <i>
      <x v="209"/>
    </i>
    <i>
      <x v="210"/>
    </i>
    <i>
      <x v="211"/>
    </i>
    <i>
      <x v="212"/>
    </i>
    <i>
      <x v="214"/>
    </i>
    <i>
      <x v="215"/>
    </i>
    <i>
      <x v="216"/>
    </i>
    <i>
      <x v="217"/>
    </i>
    <i>
      <x v="218"/>
    </i>
    <i>
      <x v="219"/>
    </i>
    <i>
      <x v="220"/>
    </i>
    <i>
      <x v="221"/>
    </i>
    <i>
      <x v="222"/>
    </i>
    <i>
      <x v="223"/>
    </i>
    <i>
      <x v="224"/>
    </i>
    <i>
      <x v="225"/>
    </i>
    <i>
      <x v="226"/>
    </i>
    <i>
      <x v="227"/>
    </i>
    <i>
      <x v="228"/>
    </i>
    <i>
      <x v="229"/>
    </i>
    <i>
      <x v="230"/>
    </i>
    <i>
      <x v="231"/>
    </i>
    <i>
      <x v="232"/>
    </i>
    <i>
      <x v="233"/>
    </i>
    <i>
      <x v="234"/>
    </i>
    <i>
      <x v="235"/>
    </i>
    <i>
      <x v="236"/>
    </i>
    <i>
      <x v="237"/>
    </i>
    <i>
      <x v="238"/>
    </i>
    <i>
      <x v="239"/>
    </i>
    <i>
      <x v="240"/>
    </i>
    <i>
      <x v="241"/>
    </i>
    <i>
      <x v="242"/>
    </i>
    <i>
      <x v="243"/>
    </i>
    <i>
      <x v="244"/>
    </i>
    <i>
      <x v="245"/>
    </i>
    <i>
      <x v="246"/>
    </i>
    <i>
      <x v="247"/>
    </i>
    <i>
      <x v="248"/>
    </i>
    <i>
      <x v="249"/>
    </i>
    <i>
      <x v="250"/>
    </i>
    <i>
      <x v="251"/>
    </i>
    <i>
      <x v="252"/>
    </i>
    <i>
      <x v="253"/>
    </i>
    <i>
      <x v="254"/>
    </i>
    <i>
      <x v="255"/>
    </i>
    <i>
      <x v="256"/>
    </i>
    <i>
      <x v="257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4"/>
    </i>
    <i>
      <x v="275"/>
    </i>
    <i>
      <x v="276"/>
    </i>
    <i>
      <x v="277"/>
    </i>
    <i>
      <x v="278"/>
    </i>
    <i>
      <x v="279"/>
    </i>
    <i>
      <x v="280"/>
    </i>
    <i>
      <x v="281"/>
    </i>
    <i>
      <x v="282"/>
    </i>
    <i>
      <x v="283"/>
    </i>
    <i>
      <x v="284"/>
    </i>
    <i>
      <x v="285"/>
    </i>
    <i>
      <x v="286"/>
    </i>
    <i>
      <x v="287"/>
    </i>
    <i>
      <x v="288"/>
    </i>
    <i>
      <x v="289"/>
    </i>
    <i>
      <x v="290"/>
    </i>
    <i>
      <x v="291"/>
    </i>
    <i>
      <x v="292"/>
    </i>
    <i>
      <x v="293"/>
    </i>
    <i>
      <x v="294"/>
    </i>
    <i>
      <x v="295"/>
    </i>
    <i>
      <x v="296"/>
    </i>
    <i>
      <x v="297"/>
    </i>
    <i>
      <x v="298"/>
    </i>
    <i>
      <x v="299"/>
    </i>
    <i>
      <x v="300"/>
    </i>
    <i>
      <x v="301"/>
    </i>
    <i>
      <x v="302"/>
    </i>
    <i>
      <x v="303"/>
    </i>
    <i>
      <x v="304"/>
    </i>
    <i>
      <x v="305"/>
    </i>
    <i>
      <x v="306"/>
    </i>
    <i>
      <x v="307"/>
    </i>
    <i>
      <x v="308"/>
    </i>
    <i>
      <x v="309"/>
    </i>
    <i>
      <x v="310"/>
    </i>
    <i>
      <x v="311"/>
    </i>
    <i>
      <x v="312"/>
    </i>
    <i>
      <x v="313"/>
    </i>
    <i>
      <x v="314"/>
    </i>
    <i>
      <x v="315"/>
    </i>
    <i>
      <x v="316"/>
    </i>
    <i>
      <x v="317"/>
    </i>
    <i>
      <x v="318"/>
    </i>
    <i>
      <x v="319"/>
    </i>
    <i>
      <x v="320"/>
    </i>
    <i>
      <x v="321"/>
    </i>
    <i>
      <x v="322"/>
    </i>
    <i>
      <x v="323"/>
    </i>
    <i>
      <x v="324"/>
    </i>
    <i>
      <x v="325"/>
    </i>
    <i>
      <x v="326"/>
    </i>
    <i>
      <x v="327"/>
    </i>
    <i>
      <x v="328"/>
    </i>
    <i>
      <x v="329"/>
    </i>
    <i>
      <x v="330"/>
    </i>
    <i>
      <x v="331"/>
    </i>
    <i>
      <x v="332"/>
    </i>
    <i>
      <x v="333"/>
    </i>
    <i>
      <x v="334"/>
    </i>
    <i>
      <x v="335"/>
    </i>
    <i>
      <x v="336"/>
    </i>
    <i>
      <x v="337"/>
    </i>
    <i>
      <x v="338"/>
    </i>
    <i>
      <x v="339"/>
    </i>
    <i>
      <x v="340"/>
    </i>
    <i>
      <x v="341"/>
    </i>
    <i>
      <x v="342"/>
    </i>
    <i>
      <x v="343"/>
    </i>
    <i>
      <x v="344"/>
    </i>
    <i>
      <x v="345"/>
    </i>
    <i>
      <x v="346"/>
    </i>
    <i>
      <x v="347"/>
    </i>
    <i>
      <x v="348"/>
    </i>
    <i>
      <x v="349"/>
    </i>
    <i>
      <x v="350"/>
    </i>
    <i>
      <x v="351"/>
    </i>
    <i>
      <x v="352"/>
    </i>
    <i>
      <x v="353"/>
    </i>
    <i>
      <x v="354"/>
    </i>
    <i>
      <x v="355"/>
    </i>
    <i>
      <x v="356"/>
    </i>
    <i>
      <x v="357"/>
    </i>
    <i>
      <x v="358"/>
    </i>
    <i>
      <x v="359"/>
    </i>
    <i>
      <x v="360"/>
    </i>
    <i>
      <x v="361"/>
    </i>
    <i>
      <x v="362"/>
    </i>
    <i>
      <x v="363"/>
    </i>
    <i>
      <x v="364"/>
    </i>
    <i>
      <x v="365"/>
    </i>
    <i>
      <x v="366"/>
    </i>
    <i>
      <x v="367"/>
    </i>
    <i>
      <x v="368"/>
    </i>
    <i>
      <x v="369"/>
    </i>
    <i>
      <x v="370"/>
    </i>
    <i>
      <x v="371"/>
    </i>
    <i>
      <x v="372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1"/>
    </i>
    <i>
      <x v="382"/>
    </i>
    <i>
      <x v="383"/>
    </i>
    <i>
      <x v="384"/>
    </i>
    <i>
      <x v="385"/>
    </i>
    <i>
      <x v="386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5"/>
    </i>
    <i>
      <x v="396"/>
    </i>
    <i>
      <x v="397"/>
    </i>
    <i>
      <x v="398"/>
    </i>
    <i>
      <x v="399"/>
    </i>
    <i>
      <x v="400"/>
    </i>
    <i>
      <x v="401"/>
    </i>
    <i>
      <x v="402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Debit" fld="5" baseField="0" baseItem="0"/>
    <dataField name="Somme de Credit" fld="6" baseField="0" baseItem="0"/>
  </dataFields>
  <formats count="3">
    <format dxfId="3">
      <pivotArea outline="0" collapsedLevelsAreSubtotals="1" fieldPosition="0"/>
    </format>
    <format dxfId="2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">
      <pivotArea type="all" dataOnly="0" outline="0" fieldPosition="0"/>
    </format>
  </formats>
  <pivotTableStyleInfo name="PivotStyleLight16" showRowHeaders="1" showColHeaders="1" showRowStripes="0" showColStripes="0" showLastColumn="1"/>
  <filters count="1">
    <filter fld="0" type="captionNotContains" evalOrder="-1" id="1" stringValue1="Total">
      <autoFilter ref="A1">
        <filterColumn colId="0">
          <customFilters>
            <customFilter operator="notEqual" val="*Total*"/>
          </customFilters>
        </filterColumn>
      </autoFilter>
    </filter>
  </filters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O2993"/>
  <sheetViews>
    <sheetView showGridLines="0" topLeftCell="E1" workbookViewId="0">
      <pane ySplit="2" topLeftCell="A2947" activePane="bottomLeft" state="frozen"/>
      <selection pane="bottomLeft" activeCell="K2995" sqref="K2995"/>
    </sheetView>
  </sheetViews>
  <sheetFormatPr baseColWidth="10" defaultRowHeight="15" outlineLevelRow="2" x14ac:dyDescent="0.25"/>
  <cols>
    <col min="2" max="2" width="12.140625" customWidth="1"/>
    <col min="3" max="3" width="11.7109375" style="2" bestFit="1" customWidth="1"/>
    <col min="4" max="4" width="24.140625" bestFit="1" customWidth="1"/>
    <col min="7" max="8" width="13.42578125" style="1" bestFit="1" customWidth="1"/>
    <col min="9" max="9" width="13.140625" style="1" bestFit="1" customWidth="1"/>
    <col min="10" max="10" width="16" style="1" customWidth="1"/>
    <col min="11" max="11" width="12.85546875" style="1" bestFit="1" customWidth="1"/>
    <col min="12" max="12" width="12.140625" style="1" bestFit="1" customWidth="1"/>
    <col min="13" max="13" width="11.42578125" style="1"/>
  </cols>
  <sheetData>
    <row r="1" spans="1:14" x14ac:dyDescent="0.25">
      <c r="K1" s="1">
        <f>+I2990</f>
        <v>5009929.6146338517</v>
      </c>
    </row>
    <row r="2" spans="1:14" x14ac:dyDescent="0.25">
      <c r="A2" s="3" t="s">
        <v>0</v>
      </c>
      <c r="B2" s="3" t="s">
        <v>1168</v>
      </c>
      <c r="C2" s="4" t="s">
        <v>1169</v>
      </c>
      <c r="D2" s="3" t="s">
        <v>1</v>
      </c>
      <c r="E2" s="3" t="s">
        <v>1170</v>
      </c>
      <c r="F2" s="3" t="s">
        <v>0</v>
      </c>
      <c r="G2" s="5" t="s">
        <v>3</v>
      </c>
      <c r="H2" s="5" t="s">
        <v>4</v>
      </c>
      <c r="I2" s="5" t="s">
        <v>1020</v>
      </c>
      <c r="J2" s="5" t="s">
        <v>1171</v>
      </c>
    </row>
    <row r="3" spans="1:14" hidden="1" outlineLevel="2" x14ac:dyDescent="0.25">
      <c r="A3" t="s">
        <v>976</v>
      </c>
      <c r="B3" t="s">
        <v>977</v>
      </c>
      <c r="C3" s="2">
        <v>43738</v>
      </c>
      <c r="D3" t="s">
        <v>152</v>
      </c>
      <c r="E3" t="s">
        <v>1172</v>
      </c>
      <c r="F3" t="s">
        <v>976</v>
      </c>
      <c r="H3" s="1">
        <v>220448.30900000001</v>
      </c>
      <c r="I3" s="1">
        <f t="shared" ref="I3:I13" si="0">+IF(A3=A2,I2+G3-H3,G3-H3)</f>
        <v>-220448.30900000001</v>
      </c>
      <c r="K3" s="6">
        <v>69983.59</v>
      </c>
    </row>
    <row r="4" spans="1:14" hidden="1" outlineLevel="2" x14ac:dyDescent="0.25">
      <c r="A4" t="s">
        <v>976</v>
      </c>
      <c r="B4" t="s">
        <v>977</v>
      </c>
      <c r="C4" s="2">
        <v>43769</v>
      </c>
      <c r="D4" t="s">
        <v>152</v>
      </c>
      <c r="E4" t="s">
        <v>1173</v>
      </c>
      <c r="F4" t="s">
        <v>976</v>
      </c>
      <c r="H4" s="1">
        <v>59836.235999999997</v>
      </c>
      <c r="I4" s="1">
        <f t="shared" si="0"/>
        <v>-280284.54499999998</v>
      </c>
      <c r="K4" s="6">
        <v>19095.96</v>
      </c>
    </row>
    <row r="5" spans="1:14" hidden="1" outlineLevel="2" x14ac:dyDescent="0.25">
      <c r="A5" t="s">
        <v>976</v>
      </c>
      <c r="B5" t="s">
        <v>977</v>
      </c>
      <c r="C5" s="2">
        <v>43769</v>
      </c>
      <c r="D5" t="s">
        <v>152</v>
      </c>
      <c r="E5" t="s">
        <v>1174</v>
      </c>
      <c r="F5" t="s">
        <v>976</v>
      </c>
      <c r="H5" s="1">
        <v>77238.517000000007</v>
      </c>
      <c r="I5" s="1">
        <f t="shared" si="0"/>
        <v>-357523.06199999998</v>
      </c>
      <c r="K5" s="6">
        <v>24659.51</v>
      </c>
    </row>
    <row r="6" spans="1:14" hidden="1" outlineLevel="2" x14ac:dyDescent="0.25">
      <c r="A6" t="s">
        <v>976</v>
      </c>
      <c r="B6" t="s">
        <v>977</v>
      </c>
      <c r="C6" s="2">
        <v>43769</v>
      </c>
      <c r="D6" t="s">
        <v>152</v>
      </c>
      <c r="E6" t="s">
        <v>1175</v>
      </c>
      <c r="F6" t="s">
        <v>976</v>
      </c>
      <c r="H6" s="1">
        <v>121930.52899999999</v>
      </c>
      <c r="I6" s="1">
        <f t="shared" si="0"/>
        <v>-479453.59099999996</v>
      </c>
      <c r="K6" s="6">
        <v>38957.93</v>
      </c>
    </row>
    <row r="7" spans="1:14" hidden="1" outlineLevel="2" x14ac:dyDescent="0.25">
      <c r="A7" t="s">
        <v>976</v>
      </c>
      <c r="B7" t="s">
        <v>977</v>
      </c>
      <c r="C7" s="2">
        <v>43782</v>
      </c>
      <c r="D7" t="s">
        <v>152</v>
      </c>
      <c r="E7" t="s">
        <v>1176</v>
      </c>
      <c r="F7" t="s">
        <v>976</v>
      </c>
      <c r="H7" s="1">
        <v>63502.58</v>
      </c>
      <c r="I7" s="1">
        <f t="shared" si="0"/>
        <v>-542956.17099999997</v>
      </c>
      <c r="K7" s="6">
        <v>20131.11</v>
      </c>
    </row>
    <row r="8" spans="1:14" hidden="1" outlineLevel="2" x14ac:dyDescent="0.25">
      <c r="A8" t="s">
        <v>976</v>
      </c>
      <c r="B8" t="s">
        <v>977</v>
      </c>
      <c r="C8" s="2">
        <v>43797</v>
      </c>
      <c r="D8" t="s">
        <v>152</v>
      </c>
      <c r="E8" t="s">
        <v>1177</v>
      </c>
      <c r="F8" t="s">
        <v>976</v>
      </c>
      <c r="H8" s="1">
        <v>97644.914999999994</v>
      </c>
      <c r="I8" s="1">
        <f t="shared" si="0"/>
        <v>-640601.08600000001</v>
      </c>
      <c r="K8" s="6">
        <v>30949.26</v>
      </c>
    </row>
    <row r="9" spans="1:14" hidden="1" outlineLevel="2" x14ac:dyDescent="0.25">
      <c r="A9" t="s">
        <v>976</v>
      </c>
      <c r="B9" t="s">
        <v>977</v>
      </c>
      <c r="C9" s="2">
        <v>43799</v>
      </c>
      <c r="D9" t="s">
        <v>152</v>
      </c>
      <c r="E9" t="s">
        <v>1178</v>
      </c>
      <c r="F9" t="s">
        <v>976</v>
      </c>
      <c r="H9" s="1">
        <v>65661.184999999998</v>
      </c>
      <c r="I9" s="1">
        <f t="shared" si="0"/>
        <v>-706262.27099999995</v>
      </c>
      <c r="K9" s="6">
        <v>20775.240000000002</v>
      </c>
    </row>
    <row r="10" spans="1:14" hidden="1" outlineLevel="2" x14ac:dyDescent="0.25">
      <c r="A10" t="s">
        <v>976</v>
      </c>
      <c r="B10" t="s">
        <v>977</v>
      </c>
      <c r="C10" s="2">
        <v>43799</v>
      </c>
      <c r="D10" t="s">
        <v>152</v>
      </c>
      <c r="E10" t="s">
        <v>1179</v>
      </c>
      <c r="F10" t="s">
        <v>976</v>
      </c>
      <c r="H10" s="1">
        <v>72775.375</v>
      </c>
      <c r="I10" s="1">
        <f t="shared" si="0"/>
        <v>-779037.64599999995</v>
      </c>
      <c r="K10" s="6">
        <v>23066.68</v>
      </c>
    </row>
    <row r="11" spans="1:14" hidden="1" outlineLevel="2" x14ac:dyDescent="0.25">
      <c r="A11" t="s">
        <v>976</v>
      </c>
      <c r="B11" t="s">
        <v>977</v>
      </c>
      <c r="C11" s="2">
        <v>43799</v>
      </c>
      <c r="D11" t="s">
        <v>152</v>
      </c>
      <c r="E11" t="s">
        <v>1180</v>
      </c>
      <c r="F11" t="s">
        <v>976</v>
      </c>
      <c r="H11" s="1">
        <v>119609.95</v>
      </c>
      <c r="I11" s="1">
        <f t="shared" si="0"/>
        <v>-898647.5959999999</v>
      </c>
      <c r="K11" s="6">
        <v>38013.65</v>
      </c>
    </row>
    <row r="12" spans="1:14" hidden="1" outlineLevel="2" x14ac:dyDescent="0.25">
      <c r="A12" t="s">
        <v>976</v>
      </c>
      <c r="B12" t="s">
        <v>977</v>
      </c>
      <c r="C12" s="2">
        <v>43830</v>
      </c>
      <c r="D12" t="s">
        <v>152</v>
      </c>
      <c r="E12" t="s">
        <v>1181</v>
      </c>
      <c r="F12" t="s">
        <v>976</v>
      </c>
      <c r="H12" s="1">
        <v>83163.312999999995</v>
      </c>
      <c r="I12" s="1">
        <f t="shared" si="0"/>
        <v>-981810.90899999987</v>
      </c>
      <c r="K12" s="6">
        <v>26286.31</v>
      </c>
    </row>
    <row r="13" spans="1:14" hidden="1" outlineLevel="2" x14ac:dyDescent="0.25">
      <c r="A13" t="s">
        <v>976</v>
      </c>
      <c r="B13" t="s">
        <v>977</v>
      </c>
      <c r="C13" s="2">
        <v>43830</v>
      </c>
      <c r="D13" t="s">
        <v>152</v>
      </c>
      <c r="E13" t="s">
        <v>1182</v>
      </c>
      <c r="F13" t="s">
        <v>976</v>
      </c>
      <c r="H13" s="1">
        <v>150500.99100000001</v>
      </c>
      <c r="I13" s="1">
        <f t="shared" si="0"/>
        <v>-1132311.8999999999</v>
      </c>
      <c r="K13" s="6">
        <v>47478.9</v>
      </c>
      <c r="N13" s="1"/>
    </row>
    <row r="14" spans="1:14" hidden="1" outlineLevel="1" x14ac:dyDescent="0.25">
      <c r="A14" s="3" t="s">
        <v>1083</v>
      </c>
      <c r="B14" s="3"/>
      <c r="C14" s="4"/>
      <c r="D14" s="3"/>
      <c r="E14" s="3"/>
      <c r="F14" s="3"/>
      <c r="G14" s="5">
        <f>SUBTOTAL(9,G3:G13)</f>
        <v>0</v>
      </c>
      <c r="H14" s="5">
        <f>SUBTOTAL(9,H3:H13)</f>
        <v>0</v>
      </c>
      <c r="I14" s="5"/>
      <c r="J14" s="5"/>
      <c r="K14" s="7">
        <f>SUM(K3:K13)</f>
        <v>359398.14</v>
      </c>
      <c r="L14" s="1">
        <f>+K14*3.1402</f>
        <v>1128582.039228</v>
      </c>
      <c r="M14" s="5">
        <f>+H14-L14</f>
        <v>-1128582.039228</v>
      </c>
      <c r="N14" t="s">
        <v>1183</v>
      </c>
    </row>
    <row r="15" spans="1:14" hidden="1" outlineLevel="2" x14ac:dyDescent="0.25">
      <c r="A15" t="s">
        <v>978</v>
      </c>
      <c r="B15" t="s">
        <v>979</v>
      </c>
      <c r="C15" s="2">
        <v>43769</v>
      </c>
      <c r="D15" t="s">
        <v>1184</v>
      </c>
      <c r="E15" t="s">
        <v>1185</v>
      </c>
      <c r="F15" t="s">
        <v>978</v>
      </c>
      <c r="H15" s="1">
        <v>151384.76500000001</v>
      </c>
      <c r="I15" s="1">
        <f>+IF(A15=A13,I13+G15-H15,G15-H15)</f>
        <v>-151384.76500000001</v>
      </c>
      <c r="K15" s="6">
        <v>48091.48</v>
      </c>
      <c r="L15" s="1">
        <f>+K15*3.1402</f>
        <v>151016.86549600001</v>
      </c>
      <c r="M15" s="5">
        <f>+H15-L15</f>
        <v>367.89950400000089</v>
      </c>
      <c r="N15" t="s">
        <v>1183</v>
      </c>
    </row>
    <row r="16" spans="1:14" hidden="1" outlineLevel="1" x14ac:dyDescent="0.25">
      <c r="A16" s="3" t="s">
        <v>1186</v>
      </c>
      <c r="B16" s="3"/>
      <c r="C16" s="4"/>
      <c r="D16" s="3"/>
      <c r="E16" s="3"/>
      <c r="F16" s="3"/>
      <c r="G16" s="5">
        <f>SUBTOTAL(9,G15:G15)</f>
        <v>0</v>
      </c>
      <c r="H16" s="5">
        <f>SUBTOTAL(9,H15:H15)</f>
        <v>0</v>
      </c>
      <c r="I16" s="5"/>
      <c r="J16" s="5"/>
      <c r="K16"/>
    </row>
    <row r="17" spans="1:15" hidden="1" outlineLevel="2" x14ac:dyDescent="0.25">
      <c r="A17" t="s">
        <v>980</v>
      </c>
      <c r="B17" t="s">
        <v>981</v>
      </c>
      <c r="C17" s="2">
        <v>42366</v>
      </c>
      <c r="D17" t="s">
        <v>1187</v>
      </c>
      <c r="E17" t="s">
        <v>1188</v>
      </c>
      <c r="F17" t="s">
        <v>980</v>
      </c>
      <c r="G17" s="8"/>
      <c r="H17" s="8"/>
      <c r="I17" s="1">
        <f>+IF(A17=A15,I15+G17-H17,G17-H17)</f>
        <v>0</v>
      </c>
      <c r="K17" s="6">
        <v>660</v>
      </c>
      <c r="O17" s="9" t="s">
        <v>1189</v>
      </c>
    </row>
    <row r="18" spans="1:15" hidden="1" outlineLevel="2" x14ac:dyDescent="0.25">
      <c r="A18" t="s">
        <v>980</v>
      </c>
      <c r="B18" t="s">
        <v>981</v>
      </c>
      <c r="C18" s="2">
        <v>43769</v>
      </c>
      <c r="D18" t="s">
        <v>152</v>
      </c>
      <c r="E18" t="s">
        <v>1190</v>
      </c>
      <c r="F18" t="s">
        <v>980</v>
      </c>
      <c r="H18" s="1">
        <v>50270.665999999997</v>
      </c>
      <c r="I18" s="1">
        <f>+IF(A18=A17,I17+G18-H18,G18-H18)</f>
        <v>-50270.665999999997</v>
      </c>
      <c r="K18" s="6">
        <v>16029.42</v>
      </c>
      <c r="L18" s="1">
        <f>+K18*3.1402</f>
        <v>50335.584684000001</v>
      </c>
      <c r="M18" s="5">
        <f>+H18-L18</f>
        <v>-64.91868400000385</v>
      </c>
      <c r="N18" t="s">
        <v>1191</v>
      </c>
    </row>
    <row r="19" spans="1:15" hidden="1" outlineLevel="2" x14ac:dyDescent="0.25">
      <c r="A19" t="s">
        <v>980</v>
      </c>
      <c r="B19" t="s">
        <v>981</v>
      </c>
      <c r="G19" s="1">
        <v>4.4000000052619725E-3</v>
      </c>
      <c r="I19" s="1">
        <f>+IF(A19=A18,I18+G19-H19,G19-H19)</f>
        <v>-50270.661599999992</v>
      </c>
    </row>
    <row r="20" spans="1:15" hidden="1" outlineLevel="1" x14ac:dyDescent="0.25">
      <c r="A20" s="3" t="s">
        <v>1192</v>
      </c>
      <c r="B20" s="3"/>
      <c r="C20" s="4"/>
      <c r="D20" s="3"/>
      <c r="E20" s="3"/>
      <c r="F20" s="3"/>
      <c r="G20" s="5">
        <f>SUBTOTAL(9,G17:G19)</f>
        <v>0</v>
      </c>
      <c r="H20" s="5">
        <f>SUBTOTAL(9,H17:H19)</f>
        <v>0</v>
      </c>
      <c r="I20" s="5"/>
      <c r="J20" s="5"/>
    </row>
    <row r="21" spans="1:15" hidden="1" outlineLevel="2" x14ac:dyDescent="0.25">
      <c r="A21" t="s">
        <v>1193</v>
      </c>
      <c r="B21" t="s">
        <v>1194</v>
      </c>
      <c r="C21" s="2">
        <v>42270</v>
      </c>
      <c r="D21" t="s">
        <v>1195</v>
      </c>
      <c r="E21" t="s">
        <v>1196</v>
      </c>
      <c r="F21" t="s">
        <v>1193</v>
      </c>
      <c r="G21" s="8"/>
      <c r="H21" s="8"/>
      <c r="I21" s="1">
        <f>+IF(A21=A19,I19+G21-H21,G21-H21)</f>
        <v>0</v>
      </c>
    </row>
    <row r="22" spans="1:15" hidden="1" outlineLevel="2" x14ac:dyDescent="0.25">
      <c r="A22" t="s">
        <v>1193</v>
      </c>
      <c r="B22" t="s">
        <v>1194</v>
      </c>
      <c r="G22" s="8"/>
      <c r="H22" s="8"/>
      <c r="I22" s="1">
        <f>+IF(A22=A21,I21+G22-H22,G22-H22)</f>
        <v>0</v>
      </c>
    </row>
    <row r="23" spans="1:15" hidden="1" outlineLevel="1" x14ac:dyDescent="0.25">
      <c r="A23" s="3" t="s">
        <v>1197</v>
      </c>
      <c r="B23" s="3"/>
      <c r="C23" s="4"/>
      <c r="D23" s="3"/>
      <c r="E23" s="3"/>
      <c r="F23" s="3"/>
      <c r="G23" s="5">
        <f>SUBTOTAL(9,G21:G22)</f>
        <v>0</v>
      </c>
      <c r="H23" s="5">
        <f>SUBTOTAL(9,H21:H22)</f>
        <v>0</v>
      </c>
      <c r="I23" s="5"/>
      <c r="J23" s="5"/>
    </row>
    <row r="24" spans="1:15" hidden="1" outlineLevel="2" x14ac:dyDescent="0.25">
      <c r="A24" t="s">
        <v>1198</v>
      </c>
      <c r="B24" t="s">
        <v>1199</v>
      </c>
      <c r="C24" s="2">
        <v>42080</v>
      </c>
      <c r="D24" t="s">
        <v>1200</v>
      </c>
      <c r="E24" t="s">
        <v>1201</v>
      </c>
      <c r="F24" t="s">
        <v>1198</v>
      </c>
      <c r="G24" s="8"/>
      <c r="H24" s="8"/>
      <c r="I24" s="1">
        <f>+IF(A24=A22,I22+G24-H24,G24-H24)</f>
        <v>0</v>
      </c>
    </row>
    <row r="25" spans="1:15" hidden="1" outlineLevel="2" x14ac:dyDescent="0.25">
      <c r="A25" t="s">
        <v>1198</v>
      </c>
      <c r="B25" t="s">
        <v>1199</v>
      </c>
      <c r="C25" s="2">
        <v>42155</v>
      </c>
      <c r="D25" t="s">
        <v>1202</v>
      </c>
      <c r="E25" t="s">
        <v>1203</v>
      </c>
      <c r="F25" t="s">
        <v>1198</v>
      </c>
      <c r="G25" s="8"/>
      <c r="H25" s="8"/>
      <c r="I25" s="1">
        <f>+IF(A25=A24,I24+G25-H25,G25-H25)</f>
        <v>0</v>
      </c>
    </row>
    <row r="26" spans="1:15" hidden="1" outlineLevel="1" x14ac:dyDescent="0.25">
      <c r="A26" s="3" t="s">
        <v>1204</v>
      </c>
      <c r="B26" s="3"/>
      <c r="C26" s="4"/>
      <c r="D26" s="3"/>
      <c r="E26" s="3"/>
      <c r="F26" s="3"/>
      <c r="G26" s="5">
        <f>SUBTOTAL(9,G24:G25)</f>
        <v>0</v>
      </c>
      <c r="H26" s="5">
        <f>SUBTOTAL(9,H24:H25)</f>
        <v>0</v>
      </c>
      <c r="I26" s="5"/>
      <c r="J26" s="5"/>
    </row>
    <row r="27" spans="1:15" hidden="1" outlineLevel="2" x14ac:dyDescent="0.25">
      <c r="A27" t="s">
        <v>986</v>
      </c>
      <c r="B27" t="s">
        <v>987</v>
      </c>
      <c r="C27" s="2">
        <v>43830</v>
      </c>
      <c r="D27" t="s">
        <v>654</v>
      </c>
      <c r="E27" t="s">
        <v>993</v>
      </c>
      <c r="F27" t="s">
        <v>986</v>
      </c>
      <c r="H27" s="1">
        <v>2290.0540000000001</v>
      </c>
      <c r="I27" s="1">
        <f>+IF(A27=A25,I25+G27-H27,G27-H27)</f>
        <v>-2290.0540000000001</v>
      </c>
      <c r="K27" s="6">
        <v>716</v>
      </c>
      <c r="L27" s="1">
        <f>+K27*3.1402</f>
        <v>2248.3832000000002</v>
      </c>
      <c r="M27" s="5">
        <f>+H27-L27</f>
        <v>41.670799999999872</v>
      </c>
      <c r="N27" t="s">
        <v>1183</v>
      </c>
    </row>
    <row r="28" spans="1:15" hidden="1" outlineLevel="2" x14ac:dyDescent="0.25">
      <c r="A28" t="s">
        <v>986</v>
      </c>
      <c r="B28" t="s">
        <v>987</v>
      </c>
      <c r="H28" s="1">
        <v>1E-3</v>
      </c>
      <c r="I28" s="1">
        <f>+IF(A28=A27,I27+G28-H28,G28-H28)</f>
        <v>-2290.0550000000003</v>
      </c>
    </row>
    <row r="29" spans="1:15" hidden="1" outlineLevel="1" x14ac:dyDescent="0.25">
      <c r="A29" s="3" t="s">
        <v>1084</v>
      </c>
      <c r="B29" s="3"/>
      <c r="C29" s="4"/>
      <c r="D29" s="3"/>
      <c r="E29" s="3"/>
      <c r="F29" s="3"/>
      <c r="G29" s="5">
        <f>SUBTOTAL(9,G27:G28)</f>
        <v>0</v>
      </c>
      <c r="H29" s="5">
        <f>SUBTOTAL(9,H27:H28)</f>
        <v>0</v>
      </c>
      <c r="I29" s="5"/>
      <c r="J29" s="5"/>
    </row>
    <row r="30" spans="1:15" hidden="1" outlineLevel="2" x14ac:dyDescent="0.25">
      <c r="A30" t="s">
        <v>988</v>
      </c>
      <c r="B30" t="s">
        <v>989</v>
      </c>
      <c r="C30" s="2">
        <v>42369</v>
      </c>
      <c r="D30" t="s">
        <v>202</v>
      </c>
      <c r="E30" t="s">
        <v>994</v>
      </c>
      <c r="F30" t="s">
        <v>988</v>
      </c>
      <c r="H30" s="1">
        <v>17745.075000000001</v>
      </c>
      <c r="I30" s="1">
        <f>+IF(A30=A28,I28+G30-H30,G30-H30)</f>
        <v>-17745.075000000001</v>
      </c>
      <c r="K30" s="6">
        <v>8100</v>
      </c>
      <c r="L30" s="1">
        <f>+K30*3.1402</f>
        <v>25435.620000000003</v>
      </c>
      <c r="M30" s="5">
        <f>+H30-L30</f>
        <v>-7690.5450000000019</v>
      </c>
      <c r="N30" t="s">
        <v>1191</v>
      </c>
    </row>
    <row r="31" spans="1:15" hidden="1" outlineLevel="1" x14ac:dyDescent="0.25">
      <c r="A31" s="3" t="s">
        <v>1085</v>
      </c>
      <c r="B31" s="3"/>
      <c r="C31" s="4"/>
      <c r="D31" s="3"/>
      <c r="E31" s="3"/>
      <c r="F31" s="3"/>
      <c r="G31" s="5">
        <f>SUBTOTAL(9,G30:G30)</f>
        <v>0</v>
      </c>
      <c r="H31" s="5">
        <f>SUBTOTAL(9,H30:H30)</f>
        <v>0</v>
      </c>
      <c r="I31" s="5"/>
      <c r="J31" s="5"/>
      <c r="K31" t="s">
        <v>1205</v>
      </c>
    </row>
    <row r="32" spans="1:15" hidden="1" outlineLevel="2" x14ac:dyDescent="0.25">
      <c r="A32" t="s">
        <v>990</v>
      </c>
      <c r="B32" t="s">
        <v>991</v>
      </c>
      <c r="C32" s="2">
        <v>43555</v>
      </c>
      <c r="D32" t="s">
        <v>152</v>
      </c>
      <c r="E32" t="s">
        <v>1005</v>
      </c>
      <c r="F32" t="s">
        <v>990</v>
      </c>
      <c r="H32" s="1">
        <v>2421.384</v>
      </c>
      <c r="I32" s="1">
        <f>+IF(A32=A30,I30+G32-H32,G32-H32)</f>
        <v>-2421.384</v>
      </c>
      <c r="K32" s="6">
        <v>713</v>
      </c>
    </row>
    <row r="33" spans="1:14" hidden="1" outlineLevel="2" x14ac:dyDescent="0.25">
      <c r="A33" t="s">
        <v>990</v>
      </c>
      <c r="B33" t="s">
        <v>991</v>
      </c>
      <c r="C33" s="2">
        <v>43830</v>
      </c>
      <c r="D33" t="s">
        <v>152</v>
      </c>
      <c r="E33" t="s">
        <v>1206</v>
      </c>
      <c r="F33" t="s">
        <v>990</v>
      </c>
      <c r="H33" s="1">
        <v>25406.494999999999</v>
      </c>
      <c r="I33" s="1">
        <f>+IF(A33=A32,I32+G33-H33,G33-H33)</f>
        <v>-27827.879000000001</v>
      </c>
      <c r="K33" s="6">
        <v>8049.2</v>
      </c>
    </row>
    <row r="34" spans="1:14" hidden="1" outlineLevel="1" x14ac:dyDescent="0.25">
      <c r="A34" s="3" t="s">
        <v>1086</v>
      </c>
      <c r="B34" s="3"/>
      <c r="C34" s="4"/>
      <c r="D34" s="3"/>
      <c r="E34" s="3"/>
      <c r="F34" s="3"/>
      <c r="G34" s="5">
        <f>SUBTOTAL(9,G32:G33)</f>
        <v>0</v>
      </c>
      <c r="H34" s="5">
        <f>SUBTOTAL(9,H32:H33)</f>
        <v>0</v>
      </c>
      <c r="I34" s="5"/>
      <c r="J34" s="5"/>
      <c r="K34" s="7">
        <f>SUM(K32:K33)</f>
        <v>8762.2000000000007</v>
      </c>
      <c r="L34" s="1">
        <f>+K34*3.1402</f>
        <v>27515.060440000005</v>
      </c>
      <c r="M34" s="5">
        <f>+H34-L34</f>
        <v>-27515.060440000005</v>
      </c>
      <c r="N34" t="s">
        <v>1183</v>
      </c>
    </row>
    <row r="35" spans="1:14" hidden="1" outlineLevel="2" x14ac:dyDescent="0.25">
      <c r="A35" t="s">
        <v>982</v>
      </c>
      <c r="B35" t="s">
        <v>983</v>
      </c>
      <c r="C35" s="2">
        <v>43830</v>
      </c>
      <c r="D35" t="s">
        <v>1007</v>
      </c>
      <c r="E35" t="s">
        <v>1006</v>
      </c>
      <c r="F35" t="s">
        <v>982</v>
      </c>
      <c r="H35" s="1">
        <v>416941.43</v>
      </c>
      <c r="I35" s="1">
        <f>+IF(A35=A33,I33+G35-H35,G35-H35)</f>
        <v>-416941.43</v>
      </c>
      <c r="K35" s="10">
        <v>147462</v>
      </c>
      <c r="L35" s="1">
        <f>+K35*3.1402</f>
        <v>463060.17240000004</v>
      </c>
      <c r="M35" s="5">
        <f>+H35-L35</f>
        <v>-46118.742400000046</v>
      </c>
      <c r="N35" t="s">
        <v>1191</v>
      </c>
    </row>
    <row r="36" spans="1:14" hidden="1" outlineLevel="1" x14ac:dyDescent="0.25">
      <c r="A36" s="3" t="s">
        <v>1087</v>
      </c>
      <c r="B36" s="3"/>
      <c r="C36" s="4"/>
      <c r="D36" s="3"/>
      <c r="E36" s="3"/>
      <c r="F36" s="3"/>
      <c r="G36" s="5">
        <f>SUBTOTAL(9,G35:G35)</f>
        <v>0</v>
      </c>
      <c r="H36" s="5">
        <f>SUBTOTAL(9,H35:H35)</f>
        <v>0</v>
      </c>
      <c r="I36" s="5"/>
      <c r="J36" s="5"/>
      <c r="K36"/>
    </row>
    <row r="37" spans="1:14" hidden="1" outlineLevel="2" x14ac:dyDescent="0.25">
      <c r="A37" t="s">
        <v>992</v>
      </c>
      <c r="B37" t="s">
        <v>7</v>
      </c>
      <c r="C37" s="2">
        <v>40086</v>
      </c>
      <c r="D37" t="s">
        <v>152</v>
      </c>
      <c r="E37" t="s">
        <v>995</v>
      </c>
      <c r="F37" t="s">
        <v>992</v>
      </c>
      <c r="H37" s="1">
        <v>6071.0039999999999</v>
      </c>
      <c r="I37" s="1">
        <f>+IF(A37=A35,I35+G37-H37,G37-H37)</f>
        <v>-6071.0039999999999</v>
      </c>
      <c r="K37" s="11">
        <v>3229</v>
      </c>
    </row>
    <row r="38" spans="1:14" hidden="1" outlineLevel="2" x14ac:dyDescent="0.25">
      <c r="A38" t="s">
        <v>992</v>
      </c>
      <c r="B38" t="s">
        <v>7</v>
      </c>
      <c r="C38" s="2">
        <v>40228</v>
      </c>
      <c r="D38" t="s">
        <v>152</v>
      </c>
      <c r="E38" t="s">
        <v>996</v>
      </c>
      <c r="F38" t="s">
        <v>992</v>
      </c>
      <c r="H38" s="1">
        <v>941.37800000000004</v>
      </c>
      <c r="I38" s="1">
        <f t="shared" ref="I38:I47" si="1">+IF(A38=A37,I37+G38-H38,G38-H38)</f>
        <v>-7012.3819999999996</v>
      </c>
      <c r="K38" s="11">
        <v>501.6</v>
      </c>
    </row>
    <row r="39" spans="1:14" hidden="1" outlineLevel="2" x14ac:dyDescent="0.25">
      <c r="A39" t="s">
        <v>992</v>
      </c>
      <c r="B39" t="s">
        <v>7</v>
      </c>
      <c r="C39" s="2">
        <v>40242</v>
      </c>
      <c r="D39" t="s">
        <v>191</v>
      </c>
      <c r="E39" t="s">
        <v>997</v>
      </c>
      <c r="F39" t="s">
        <v>992</v>
      </c>
      <c r="H39" s="1">
        <v>831.072</v>
      </c>
      <c r="I39" s="1">
        <f t="shared" si="1"/>
        <v>-7843.4539999999997</v>
      </c>
      <c r="K39" s="11">
        <v>440</v>
      </c>
    </row>
    <row r="40" spans="1:14" hidden="1" outlineLevel="2" x14ac:dyDescent="0.25">
      <c r="A40" t="s">
        <v>992</v>
      </c>
      <c r="B40" t="s">
        <v>7</v>
      </c>
      <c r="C40" s="2">
        <v>40505</v>
      </c>
      <c r="D40" t="s">
        <v>203</v>
      </c>
      <c r="E40" t="s">
        <v>998</v>
      </c>
      <c r="F40" t="s">
        <v>992</v>
      </c>
      <c r="H40" s="1">
        <v>615.45249999999999</v>
      </c>
      <c r="I40" s="1">
        <f t="shared" si="1"/>
        <v>-8458.9064999999991</v>
      </c>
      <c r="K40" s="11">
        <v>325</v>
      </c>
    </row>
    <row r="41" spans="1:14" hidden="1" outlineLevel="2" x14ac:dyDescent="0.25">
      <c r="A41" t="s">
        <v>992</v>
      </c>
      <c r="B41" t="s">
        <v>7</v>
      </c>
      <c r="C41" s="2">
        <v>40658</v>
      </c>
      <c r="D41" t="s">
        <v>152</v>
      </c>
      <c r="E41" t="s">
        <v>999</v>
      </c>
      <c r="F41" t="s">
        <v>992</v>
      </c>
      <c r="H41" s="1">
        <v>3400.3389999999999</v>
      </c>
      <c r="I41" s="1">
        <f t="shared" si="1"/>
        <v>-11859.245499999999</v>
      </c>
      <c r="K41" s="11">
        <v>1759.6</v>
      </c>
    </row>
    <row r="42" spans="1:14" hidden="1" outlineLevel="2" x14ac:dyDescent="0.25">
      <c r="A42" t="s">
        <v>992</v>
      </c>
      <c r="B42" t="s">
        <v>7</v>
      </c>
      <c r="C42" s="2">
        <v>40670</v>
      </c>
      <c r="D42" t="s">
        <v>204</v>
      </c>
      <c r="E42" t="s">
        <v>1000</v>
      </c>
      <c r="F42" t="s">
        <v>992</v>
      </c>
      <c r="H42" s="1">
        <v>2808.2105000000001</v>
      </c>
      <c r="I42" s="1">
        <f t="shared" si="1"/>
        <v>-14667.455999999998</v>
      </c>
      <c r="K42" s="11">
        <v>1461.62</v>
      </c>
    </row>
    <row r="43" spans="1:14" hidden="1" outlineLevel="2" x14ac:dyDescent="0.25">
      <c r="A43" t="s">
        <v>992</v>
      </c>
      <c r="B43" t="s">
        <v>7</v>
      </c>
      <c r="C43" s="2">
        <v>41425</v>
      </c>
      <c r="D43" t="s">
        <v>7</v>
      </c>
      <c r="E43" t="s">
        <v>1001</v>
      </c>
      <c r="F43" t="s">
        <v>992</v>
      </c>
      <c r="H43" s="1">
        <v>5352.0036</v>
      </c>
      <c r="I43" s="1">
        <f t="shared" si="1"/>
        <v>-20019.459599999998</v>
      </c>
      <c r="K43" s="11">
        <v>2517.5</v>
      </c>
    </row>
    <row r="44" spans="1:14" hidden="1" outlineLevel="2" x14ac:dyDescent="0.25">
      <c r="A44" t="s">
        <v>992</v>
      </c>
      <c r="B44" t="s">
        <v>7</v>
      </c>
      <c r="C44" s="2">
        <v>41843</v>
      </c>
      <c r="D44" t="s">
        <v>152</v>
      </c>
      <c r="E44" t="s">
        <v>1002</v>
      </c>
      <c r="F44" t="s">
        <v>992</v>
      </c>
      <c r="H44" s="1">
        <v>5224.3252000000002</v>
      </c>
      <c r="I44" s="1">
        <f t="shared" si="1"/>
        <v>-25243.784799999998</v>
      </c>
      <c r="K44" s="11">
        <v>2253.71</v>
      </c>
    </row>
    <row r="45" spans="1:14" hidden="1" outlineLevel="2" x14ac:dyDescent="0.25">
      <c r="A45" t="s">
        <v>992</v>
      </c>
      <c r="B45" t="s">
        <v>7</v>
      </c>
      <c r="C45" s="2">
        <v>43131</v>
      </c>
      <c r="D45" t="s">
        <v>1004</v>
      </c>
      <c r="E45" t="s">
        <v>1003</v>
      </c>
      <c r="F45" t="s">
        <v>992</v>
      </c>
      <c r="H45" s="1">
        <v>2043.193</v>
      </c>
      <c r="I45" s="1">
        <f t="shared" si="1"/>
        <v>-27286.977799999997</v>
      </c>
      <c r="K45" s="11">
        <v>693.76</v>
      </c>
    </row>
    <row r="46" spans="1:14" hidden="1" outlineLevel="2" x14ac:dyDescent="0.25">
      <c r="A46" t="s">
        <v>992</v>
      </c>
      <c r="B46" t="s">
        <v>7</v>
      </c>
      <c r="C46" s="2">
        <v>43799</v>
      </c>
      <c r="D46" t="s">
        <v>1207</v>
      </c>
      <c r="E46" t="s">
        <v>1208</v>
      </c>
      <c r="F46" t="s">
        <v>992</v>
      </c>
      <c r="H46" s="1">
        <v>17711.819</v>
      </c>
      <c r="I46" s="1">
        <f t="shared" si="1"/>
        <v>-44998.796799999996</v>
      </c>
      <c r="K46" s="11">
        <v>5626.64</v>
      </c>
    </row>
    <row r="47" spans="1:14" hidden="1" outlineLevel="2" x14ac:dyDescent="0.25">
      <c r="A47" t="s">
        <v>992</v>
      </c>
      <c r="B47" t="s">
        <v>7</v>
      </c>
      <c r="G47" s="1">
        <v>2.1999999953550287E-3</v>
      </c>
      <c r="I47" s="1">
        <f t="shared" si="1"/>
        <v>-44998.794600000001</v>
      </c>
    </row>
    <row r="48" spans="1:14" hidden="1" outlineLevel="1" x14ac:dyDescent="0.25">
      <c r="A48" s="3" t="s">
        <v>1088</v>
      </c>
      <c r="B48" s="3"/>
      <c r="C48" s="4"/>
      <c r="D48" s="3"/>
      <c r="E48" s="3"/>
      <c r="F48" s="3"/>
      <c r="G48" s="5">
        <f>SUBTOTAL(9,G37:G47)</f>
        <v>0</v>
      </c>
      <c r="H48" s="5">
        <f>SUBTOTAL(9,H37:H47)</f>
        <v>0</v>
      </c>
      <c r="I48" s="5"/>
      <c r="J48" s="5"/>
      <c r="K48" s="7">
        <f>SUM(K37:K47)</f>
        <v>18808.43</v>
      </c>
      <c r="L48" s="1">
        <f>+K48*3.1402</f>
        <v>59062.231886000001</v>
      </c>
      <c r="M48" s="5">
        <f>+H48-L48</f>
        <v>-59062.231886000001</v>
      </c>
      <c r="N48" t="s">
        <v>1191</v>
      </c>
    </row>
    <row r="49" spans="1:9" hidden="1" outlineLevel="2" x14ac:dyDescent="0.25">
      <c r="A49" t="s">
        <v>9</v>
      </c>
      <c r="B49" s="12" t="s">
        <v>763</v>
      </c>
      <c r="C49" s="2">
        <v>39967</v>
      </c>
      <c r="D49" t="s">
        <v>215</v>
      </c>
      <c r="E49" t="s">
        <v>589</v>
      </c>
      <c r="F49" t="s">
        <v>9</v>
      </c>
      <c r="H49" s="1">
        <v>47.912999999999997</v>
      </c>
      <c r="I49" s="1">
        <f>+IF(A49=A47,I47+G49-H49,G49-H49)</f>
        <v>-47.912999999999997</v>
      </c>
    </row>
    <row r="50" spans="1:9" hidden="1" outlineLevel="2" x14ac:dyDescent="0.25">
      <c r="A50" t="s">
        <v>9</v>
      </c>
      <c r="B50" s="12" t="s">
        <v>763</v>
      </c>
      <c r="C50" s="2">
        <v>40178</v>
      </c>
      <c r="D50" t="s">
        <v>215</v>
      </c>
      <c r="E50" t="s">
        <v>590</v>
      </c>
      <c r="F50" t="s">
        <v>9</v>
      </c>
      <c r="H50" s="1">
        <v>30</v>
      </c>
      <c r="I50" s="1">
        <f t="shared" ref="I50:I113" si="2">+IF(A50=A49,I49+G50-H50,G50-H50)</f>
        <v>-77.912999999999997</v>
      </c>
    </row>
    <row r="51" spans="1:9" hidden="1" outlineLevel="2" x14ac:dyDescent="0.25">
      <c r="A51" t="s">
        <v>9</v>
      </c>
      <c r="B51" s="12" t="s">
        <v>763</v>
      </c>
      <c r="C51" s="2">
        <v>40178</v>
      </c>
      <c r="D51" t="s">
        <v>215</v>
      </c>
      <c r="E51" t="s">
        <v>591</v>
      </c>
      <c r="F51" t="s">
        <v>9</v>
      </c>
      <c r="H51" s="1">
        <v>31.8</v>
      </c>
      <c r="I51" s="1">
        <f t="shared" si="2"/>
        <v>-109.71299999999999</v>
      </c>
    </row>
    <row r="52" spans="1:9" hidden="1" outlineLevel="2" x14ac:dyDescent="0.25">
      <c r="A52" t="s">
        <v>9</v>
      </c>
      <c r="B52" s="12" t="s">
        <v>763</v>
      </c>
      <c r="C52" s="2">
        <v>40178</v>
      </c>
      <c r="D52" t="s">
        <v>152</v>
      </c>
      <c r="E52" t="s">
        <v>592</v>
      </c>
      <c r="F52" t="s">
        <v>9</v>
      </c>
      <c r="H52" s="1">
        <v>249</v>
      </c>
      <c r="I52" s="1">
        <f t="shared" si="2"/>
        <v>-358.71299999999997</v>
      </c>
    </row>
    <row r="53" spans="1:9" hidden="1" outlineLevel="2" x14ac:dyDescent="0.25">
      <c r="A53" t="s">
        <v>9</v>
      </c>
      <c r="B53" s="12" t="s">
        <v>763</v>
      </c>
      <c r="C53" s="2">
        <v>40178</v>
      </c>
      <c r="D53" t="s">
        <v>152</v>
      </c>
      <c r="E53" t="s">
        <v>593</v>
      </c>
      <c r="F53" t="s">
        <v>9</v>
      </c>
      <c r="H53" s="1">
        <v>4133.84</v>
      </c>
      <c r="I53" s="1">
        <f t="shared" si="2"/>
        <v>-4492.5529999999999</v>
      </c>
    </row>
    <row r="54" spans="1:9" hidden="1" outlineLevel="2" x14ac:dyDescent="0.25">
      <c r="A54" t="s">
        <v>9</v>
      </c>
      <c r="B54" s="12" t="s">
        <v>763</v>
      </c>
      <c r="C54" s="2">
        <v>40249</v>
      </c>
      <c r="D54" t="s">
        <v>215</v>
      </c>
      <c r="E54" t="s">
        <v>594</v>
      </c>
      <c r="F54" t="s">
        <v>9</v>
      </c>
      <c r="H54" s="1">
        <v>20</v>
      </c>
      <c r="I54" s="1">
        <f t="shared" si="2"/>
        <v>-4512.5529999999999</v>
      </c>
    </row>
    <row r="55" spans="1:9" hidden="1" outlineLevel="2" x14ac:dyDescent="0.25">
      <c r="A55" t="s">
        <v>9</v>
      </c>
      <c r="B55" s="12" t="s">
        <v>763</v>
      </c>
      <c r="C55" s="2">
        <v>40416</v>
      </c>
      <c r="D55" t="s">
        <v>215</v>
      </c>
      <c r="E55" t="s">
        <v>595</v>
      </c>
      <c r="F55" t="s">
        <v>9</v>
      </c>
      <c r="H55" s="1">
        <v>5</v>
      </c>
      <c r="I55" s="1">
        <f t="shared" si="2"/>
        <v>-4517.5529999999999</v>
      </c>
    </row>
    <row r="56" spans="1:9" hidden="1" outlineLevel="2" x14ac:dyDescent="0.25">
      <c r="A56" t="s">
        <v>9</v>
      </c>
      <c r="B56" s="12" t="s">
        <v>763</v>
      </c>
      <c r="C56" s="2">
        <v>40799</v>
      </c>
      <c r="D56" t="s">
        <v>215</v>
      </c>
      <c r="E56" t="s">
        <v>596</v>
      </c>
      <c r="F56" t="s">
        <v>9</v>
      </c>
      <c r="H56" s="1">
        <v>165</v>
      </c>
      <c r="I56" s="1">
        <f t="shared" si="2"/>
        <v>-4682.5529999999999</v>
      </c>
    </row>
    <row r="57" spans="1:9" hidden="1" outlineLevel="2" x14ac:dyDescent="0.25">
      <c r="A57" t="s">
        <v>9</v>
      </c>
      <c r="B57" s="12" t="s">
        <v>763</v>
      </c>
      <c r="C57" s="2">
        <v>40894</v>
      </c>
      <c r="D57" t="s">
        <v>598</v>
      </c>
      <c r="E57" t="s">
        <v>597</v>
      </c>
      <c r="F57" t="s">
        <v>9</v>
      </c>
      <c r="G57" s="1">
        <v>128.78</v>
      </c>
      <c r="I57" s="1">
        <f t="shared" si="2"/>
        <v>-4553.7730000000001</v>
      </c>
    </row>
    <row r="58" spans="1:9" hidden="1" outlineLevel="2" x14ac:dyDescent="0.25">
      <c r="A58" t="s">
        <v>9</v>
      </c>
      <c r="B58" s="12" t="s">
        <v>763</v>
      </c>
      <c r="C58" s="2">
        <v>41237</v>
      </c>
      <c r="D58" t="s">
        <v>599</v>
      </c>
      <c r="E58" t="s">
        <v>1209</v>
      </c>
      <c r="F58" t="s">
        <v>9</v>
      </c>
      <c r="G58" s="1">
        <v>225</v>
      </c>
      <c r="I58" s="1">
        <f t="shared" si="2"/>
        <v>-4328.7730000000001</v>
      </c>
    </row>
    <row r="59" spans="1:9" hidden="1" outlineLevel="2" x14ac:dyDescent="0.25">
      <c r="A59" t="s">
        <v>9</v>
      </c>
      <c r="B59" s="12" t="s">
        <v>763</v>
      </c>
      <c r="C59" s="2">
        <v>41247</v>
      </c>
      <c r="D59" t="s">
        <v>601</v>
      </c>
      <c r="E59" t="s">
        <v>600</v>
      </c>
      <c r="F59" t="s">
        <v>9</v>
      </c>
      <c r="G59" s="1">
        <v>375</v>
      </c>
      <c r="I59" s="1">
        <f t="shared" si="2"/>
        <v>-3953.7730000000001</v>
      </c>
    </row>
    <row r="60" spans="1:9" hidden="1" outlineLevel="2" x14ac:dyDescent="0.25">
      <c r="A60" t="s">
        <v>9</v>
      </c>
      <c r="B60" s="12" t="s">
        <v>763</v>
      </c>
      <c r="C60" s="2">
        <v>41257</v>
      </c>
      <c r="D60" t="s">
        <v>602</v>
      </c>
      <c r="E60" t="s">
        <v>1210</v>
      </c>
      <c r="F60" t="s">
        <v>9</v>
      </c>
      <c r="G60" s="1">
        <v>400</v>
      </c>
      <c r="I60" s="1">
        <f t="shared" si="2"/>
        <v>-3553.7730000000001</v>
      </c>
    </row>
    <row r="61" spans="1:9" hidden="1" outlineLevel="2" x14ac:dyDescent="0.25">
      <c r="A61" t="s">
        <v>9</v>
      </c>
      <c r="B61" s="12" t="s">
        <v>763</v>
      </c>
      <c r="C61" s="2">
        <v>41267</v>
      </c>
      <c r="D61" t="s">
        <v>604</v>
      </c>
      <c r="E61" t="s">
        <v>603</v>
      </c>
      <c r="F61" t="s">
        <v>9</v>
      </c>
      <c r="G61" s="1">
        <v>400</v>
      </c>
      <c r="I61" s="1">
        <f t="shared" si="2"/>
        <v>-3153.7730000000001</v>
      </c>
    </row>
    <row r="62" spans="1:9" hidden="1" outlineLevel="2" x14ac:dyDescent="0.25">
      <c r="A62" t="s">
        <v>9</v>
      </c>
      <c r="B62" s="12" t="s">
        <v>763</v>
      </c>
      <c r="C62" s="2">
        <v>41274</v>
      </c>
      <c r="D62" t="s">
        <v>152</v>
      </c>
      <c r="E62" t="s">
        <v>605</v>
      </c>
      <c r="F62" t="s">
        <v>9</v>
      </c>
      <c r="H62" s="1">
        <v>3486.5</v>
      </c>
      <c r="I62" s="1">
        <f t="shared" si="2"/>
        <v>-6640.2730000000001</v>
      </c>
    </row>
    <row r="63" spans="1:9" hidden="1" outlineLevel="2" x14ac:dyDescent="0.25">
      <c r="A63" t="s">
        <v>9</v>
      </c>
      <c r="B63" s="12" t="s">
        <v>763</v>
      </c>
      <c r="C63" s="2">
        <v>41306</v>
      </c>
      <c r="D63" t="s">
        <v>607</v>
      </c>
      <c r="E63" t="s">
        <v>606</v>
      </c>
      <c r="F63" t="s">
        <v>9</v>
      </c>
      <c r="G63" s="1">
        <v>537.5</v>
      </c>
      <c r="I63" s="1">
        <f t="shared" si="2"/>
        <v>-6102.7730000000001</v>
      </c>
    </row>
    <row r="64" spans="1:9" hidden="1" outlineLevel="2" x14ac:dyDescent="0.25">
      <c r="A64" t="s">
        <v>9</v>
      </c>
      <c r="B64" s="12" t="s">
        <v>763</v>
      </c>
      <c r="C64" s="2">
        <v>41369</v>
      </c>
      <c r="D64" t="s">
        <v>613</v>
      </c>
      <c r="E64" t="s">
        <v>612</v>
      </c>
      <c r="F64" t="s">
        <v>9</v>
      </c>
      <c r="G64" s="1">
        <v>76.400000000000006</v>
      </c>
      <c r="I64" s="1">
        <f t="shared" si="2"/>
        <v>-6026.3730000000005</v>
      </c>
    </row>
    <row r="65" spans="1:9" hidden="1" outlineLevel="2" x14ac:dyDescent="0.25">
      <c r="A65" t="s">
        <v>9</v>
      </c>
      <c r="B65" s="12" t="s">
        <v>763</v>
      </c>
      <c r="C65" s="2">
        <v>41369</v>
      </c>
      <c r="D65" t="s">
        <v>611</v>
      </c>
      <c r="E65" t="s">
        <v>610</v>
      </c>
      <c r="F65" t="s">
        <v>9</v>
      </c>
      <c r="G65" s="1">
        <v>298.95</v>
      </c>
      <c r="I65" s="1">
        <f t="shared" si="2"/>
        <v>-5727.4230000000007</v>
      </c>
    </row>
    <row r="66" spans="1:9" hidden="1" outlineLevel="2" x14ac:dyDescent="0.25">
      <c r="A66" t="s">
        <v>9</v>
      </c>
      <c r="B66" s="12" t="s">
        <v>763</v>
      </c>
      <c r="C66" s="2">
        <v>41369</v>
      </c>
      <c r="D66" t="s">
        <v>609</v>
      </c>
      <c r="E66" t="s">
        <v>608</v>
      </c>
      <c r="F66" t="s">
        <v>9</v>
      </c>
      <c r="G66" s="1">
        <v>3632.5650000000001</v>
      </c>
      <c r="I66" s="1">
        <f t="shared" si="2"/>
        <v>-2094.8580000000006</v>
      </c>
    </row>
    <row r="67" spans="1:9" hidden="1" outlineLevel="2" x14ac:dyDescent="0.25">
      <c r="A67" t="s">
        <v>9</v>
      </c>
      <c r="B67" s="12" t="s">
        <v>763</v>
      </c>
      <c r="C67" s="2">
        <v>41531</v>
      </c>
      <c r="D67" t="s">
        <v>615</v>
      </c>
      <c r="E67" t="s">
        <v>614</v>
      </c>
      <c r="F67" t="s">
        <v>9</v>
      </c>
      <c r="G67" s="1">
        <v>303.21899999999999</v>
      </c>
      <c r="I67" s="1">
        <f t="shared" si="2"/>
        <v>-1791.6390000000006</v>
      </c>
    </row>
    <row r="68" spans="1:9" hidden="1" outlineLevel="2" x14ac:dyDescent="0.25">
      <c r="A68" t="s">
        <v>9</v>
      </c>
      <c r="B68" s="12" t="s">
        <v>763</v>
      </c>
      <c r="C68" s="2">
        <v>42124</v>
      </c>
      <c r="D68" t="s">
        <v>617</v>
      </c>
      <c r="E68" t="s">
        <v>616</v>
      </c>
      <c r="F68" t="s">
        <v>9</v>
      </c>
      <c r="H68" s="1">
        <v>40</v>
      </c>
      <c r="I68" s="1">
        <f t="shared" si="2"/>
        <v>-1831.6390000000006</v>
      </c>
    </row>
    <row r="69" spans="1:9" hidden="1" outlineLevel="2" x14ac:dyDescent="0.25">
      <c r="A69" t="s">
        <v>9</v>
      </c>
      <c r="B69" s="12" t="s">
        <v>763</v>
      </c>
      <c r="C69" s="2">
        <v>42154</v>
      </c>
      <c r="D69" t="s">
        <v>619</v>
      </c>
      <c r="E69" t="s">
        <v>618</v>
      </c>
      <c r="F69" t="s">
        <v>9</v>
      </c>
      <c r="H69" s="1">
        <v>709.36099999999999</v>
      </c>
      <c r="I69" s="1">
        <f t="shared" si="2"/>
        <v>-2541.0000000000005</v>
      </c>
    </row>
    <row r="70" spans="1:9" hidden="1" outlineLevel="2" x14ac:dyDescent="0.25">
      <c r="A70" t="s">
        <v>9</v>
      </c>
      <c r="B70" s="12" t="s">
        <v>763</v>
      </c>
      <c r="C70" s="2">
        <v>42247</v>
      </c>
      <c r="D70" t="s">
        <v>152</v>
      </c>
      <c r="E70" t="s">
        <v>620</v>
      </c>
      <c r="F70" t="s">
        <v>9</v>
      </c>
      <c r="H70" s="1">
        <v>878.86599999999999</v>
      </c>
      <c r="I70" s="1">
        <f t="shared" si="2"/>
        <v>-3419.8660000000004</v>
      </c>
    </row>
    <row r="71" spans="1:9" hidden="1" outlineLevel="2" x14ac:dyDescent="0.25">
      <c r="A71" t="s">
        <v>9</v>
      </c>
      <c r="B71" s="12" t="s">
        <v>763</v>
      </c>
      <c r="C71" s="2">
        <v>42327</v>
      </c>
      <c r="D71" t="s">
        <v>206</v>
      </c>
      <c r="E71" t="s">
        <v>621</v>
      </c>
      <c r="F71" t="s">
        <v>9</v>
      </c>
      <c r="H71" s="1">
        <v>24</v>
      </c>
      <c r="I71" s="1">
        <f t="shared" si="2"/>
        <v>-3443.8660000000004</v>
      </c>
    </row>
    <row r="72" spans="1:9" hidden="1" outlineLevel="2" x14ac:dyDescent="0.25">
      <c r="A72" t="s">
        <v>9</v>
      </c>
      <c r="B72" s="12" t="s">
        <v>763</v>
      </c>
      <c r="C72" s="2">
        <v>42490</v>
      </c>
      <c r="D72" t="s">
        <v>206</v>
      </c>
      <c r="E72" t="s">
        <v>205</v>
      </c>
      <c r="F72" t="s">
        <v>9</v>
      </c>
      <c r="H72" s="1">
        <v>177.1</v>
      </c>
      <c r="I72" s="1">
        <f t="shared" si="2"/>
        <v>-3620.9660000000003</v>
      </c>
    </row>
    <row r="73" spans="1:9" hidden="1" outlineLevel="2" x14ac:dyDescent="0.25">
      <c r="A73" t="s">
        <v>9</v>
      </c>
      <c r="B73" s="12" t="s">
        <v>763</v>
      </c>
      <c r="C73" s="2">
        <v>42656</v>
      </c>
      <c r="D73" t="s">
        <v>208</v>
      </c>
      <c r="E73" t="s">
        <v>207</v>
      </c>
      <c r="F73" t="s">
        <v>9</v>
      </c>
      <c r="G73" s="1">
        <v>500</v>
      </c>
      <c r="I73" s="1">
        <f t="shared" si="2"/>
        <v>-3120.9660000000003</v>
      </c>
    </row>
    <row r="74" spans="1:9" hidden="1" outlineLevel="2" x14ac:dyDescent="0.25">
      <c r="A74" t="s">
        <v>9</v>
      </c>
      <c r="B74" s="12" t="s">
        <v>763</v>
      </c>
      <c r="C74" s="2">
        <v>42681</v>
      </c>
      <c r="D74" t="s">
        <v>210</v>
      </c>
      <c r="E74" t="s">
        <v>209</v>
      </c>
      <c r="F74" t="s">
        <v>9</v>
      </c>
      <c r="G74" s="1">
        <v>840</v>
      </c>
      <c r="I74" s="1">
        <f t="shared" si="2"/>
        <v>-2280.9660000000003</v>
      </c>
    </row>
    <row r="75" spans="1:9" hidden="1" outlineLevel="2" x14ac:dyDescent="0.25">
      <c r="A75" t="s">
        <v>9</v>
      </c>
      <c r="B75" s="12" t="s">
        <v>763</v>
      </c>
      <c r="C75" s="2">
        <v>42696</v>
      </c>
      <c r="D75" t="s">
        <v>212</v>
      </c>
      <c r="E75" t="s">
        <v>211</v>
      </c>
      <c r="F75" t="s">
        <v>9</v>
      </c>
      <c r="G75" s="1">
        <v>540</v>
      </c>
      <c r="I75" s="1">
        <f t="shared" si="2"/>
        <v>-1740.9660000000003</v>
      </c>
    </row>
    <row r="76" spans="1:9" hidden="1" outlineLevel="2" x14ac:dyDescent="0.25">
      <c r="A76" t="s">
        <v>9</v>
      </c>
      <c r="B76" s="12" t="s">
        <v>763</v>
      </c>
      <c r="C76" s="2">
        <v>42735</v>
      </c>
      <c r="E76" t="s">
        <v>622</v>
      </c>
      <c r="F76" t="s">
        <v>9</v>
      </c>
      <c r="H76" s="1">
        <v>17.399999999999999</v>
      </c>
      <c r="I76" s="1">
        <f t="shared" si="2"/>
        <v>-1758.3660000000004</v>
      </c>
    </row>
    <row r="77" spans="1:9" hidden="1" outlineLevel="2" x14ac:dyDescent="0.25">
      <c r="A77" t="s">
        <v>9</v>
      </c>
      <c r="B77" s="12" t="s">
        <v>763</v>
      </c>
      <c r="C77" s="2">
        <v>42780</v>
      </c>
      <c r="D77" t="s">
        <v>152</v>
      </c>
      <c r="E77" t="s">
        <v>1211</v>
      </c>
      <c r="F77" t="s">
        <v>9</v>
      </c>
      <c r="G77" s="1">
        <v>131.125</v>
      </c>
      <c r="I77" s="1">
        <f t="shared" si="2"/>
        <v>-1627.2410000000004</v>
      </c>
    </row>
    <row r="78" spans="1:9" hidden="1" outlineLevel="2" x14ac:dyDescent="0.25">
      <c r="A78" t="s">
        <v>9</v>
      </c>
      <c r="B78" s="12" t="s">
        <v>763</v>
      </c>
      <c r="C78" s="2">
        <v>42801</v>
      </c>
      <c r="D78" t="s">
        <v>1212</v>
      </c>
      <c r="E78" t="s">
        <v>167</v>
      </c>
      <c r="F78" t="s">
        <v>9</v>
      </c>
      <c r="G78" s="1">
        <v>395.29399999999998</v>
      </c>
      <c r="I78" s="1">
        <f t="shared" si="2"/>
        <v>-1231.9470000000006</v>
      </c>
    </row>
    <row r="79" spans="1:9" hidden="1" outlineLevel="2" x14ac:dyDescent="0.25">
      <c r="A79" t="s">
        <v>9</v>
      </c>
      <c r="B79" s="12" t="s">
        <v>763</v>
      </c>
      <c r="C79" s="2">
        <v>42849</v>
      </c>
      <c r="D79" t="s">
        <v>1213</v>
      </c>
      <c r="E79" t="s">
        <v>190</v>
      </c>
      <c r="F79" t="s">
        <v>9</v>
      </c>
      <c r="G79" s="1">
        <v>1770</v>
      </c>
      <c r="I79" s="1">
        <f t="shared" si="2"/>
        <v>538.05299999999943</v>
      </c>
    </row>
    <row r="80" spans="1:9" hidden="1" outlineLevel="2" x14ac:dyDescent="0.25">
      <c r="A80" t="s">
        <v>9</v>
      </c>
      <c r="B80" s="12" t="s">
        <v>763</v>
      </c>
      <c r="C80" s="2">
        <v>42906</v>
      </c>
      <c r="D80" t="s">
        <v>152</v>
      </c>
      <c r="E80" t="s">
        <v>193</v>
      </c>
      <c r="F80" t="s">
        <v>9</v>
      </c>
      <c r="H80" s="1">
        <v>137.09299999999999</v>
      </c>
      <c r="I80" s="1">
        <f t="shared" si="2"/>
        <v>400.95999999999947</v>
      </c>
    </row>
    <row r="81" spans="1:9" hidden="1" outlineLevel="2" x14ac:dyDescent="0.25">
      <c r="A81" t="s">
        <v>9</v>
      </c>
      <c r="B81" s="12" t="s">
        <v>763</v>
      </c>
      <c r="C81" s="2">
        <v>42910</v>
      </c>
      <c r="D81" t="s">
        <v>1214</v>
      </c>
      <c r="E81" t="s">
        <v>200</v>
      </c>
      <c r="F81" t="s">
        <v>9</v>
      </c>
      <c r="G81" s="1">
        <v>136.59299999999999</v>
      </c>
      <c r="I81" s="1">
        <f t="shared" si="2"/>
        <v>537.55299999999943</v>
      </c>
    </row>
    <row r="82" spans="1:9" hidden="1" outlineLevel="2" x14ac:dyDescent="0.25">
      <c r="A82" t="s">
        <v>9</v>
      </c>
      <c r="B82" s="12" t="s">
        <v>763</v>
      </c>
      <c r="C82" s="2">
        <v>43189</v>
      </c>
      <c r="D82" t="s">
        <v>1215</v>
      </c>
      <c r="E82" t="s">
        <v>1216</v>
      </c>
      <c r="F82" t="s">
        <v>9</v>
      </c>
      <c r="G82" s="1">
        <v>448.37200000000001</v>
      </c>
      <c r="I82" s="1">
        <f t="shared" si="2"/>
        <v>985.9249999999995</v>
      </c>
    </row>
    <row r="83" spans="1:9" hidden="1" outlineLevel="2" x14ac:dyDescent="0.25">
      <c r="A83" t="s">
        <v>9</v>
      </c>
      <c r="B83" s="12" t="s">
        <v>763</v>
      </c>
      <c r="C83" s="2">
        <v>43217</v>
      </c>
      <c r="D83" t="s">
        <v>1217</v>
      </c>
      <c r="E83" t="s">
        <v>1218</v>
      </c>
      <c r="F83" t="s">
        <v>9</v>
      </c>
      <c r="G83" s="1">
        <v>1250</v>
      </c>
      <c r="I83" s="1">
        <f t="shared" si="2"/>
        <v>2235.9249999999993</v>
      </c>
    </row>
    <row r="84" spans="1:9" hidden="1" outlineLevel="2" x14ac:dyDescent="0.25">
      <c r="A84" t="s">
        <v>9</v>
      </c>
      <c r="B84" s="12" t="s">
        <v>763</v>
      </c>
      <c r="C84" s="2">
        <v>43281</v>
      </c>
      <c r="D84" t="s">
        <v>1219</v>
      </c>
      <c r="E84" t="s">
        <v>1220</v>
      </c>
      <c r="F84" t="s">
        <v>9</v>
      </c>
      <c r="G84" s="1">
        <v>423.34</v>
      </c>
      <c r="I84" s="1">
        <f t="shared" si="2"/>
        <v>2659.2649999999994</v>
      </c>
    </row>
    <row r="85" spans="1:9" hidden="1" outlineLevel="2" x14ac:dyDescent="0.25">
      <c r="A85" t="s">
        <v>9</v>
      </c>
      <c r="B85" s="12" t="s">
        <v>763</v>
      </c>
      <c r="C85" s="2">
        <v>43281</v>
      </c>
      <c r="D85" t="s">
        <v>654</v>
      </c>
      <c r="E85" t="s">
        <v>675</v>
      </c>
      <c r="F85" t="s">
        <v>9</v>
      </c>
      <c r="H85" s="1">
        <v>1250.5999999999999</v>
      </c>
      <c r="I85" s="1">
        <f t="shared" si="2"/>
        <v>1408.6649999999995</v>
      </c>
    </row>
    <row r="86" spans="1:9" hidden="1" outlineLevel="2" x14ac:dyDescent="0.25">
      <c r="A86" t="s">
        <v>9</v>
      </c>
      <c r="B86" s="12" t="s">
        <v>763</v>
      </c>
      <c r="C86" s="2">
        <v>43286</v>
      </c>
      <c r="D86" t="s">
        <v>1221</v>
      </c>
      <c r="E86" t="s">
        <v>1222</v>
      </c>
      <c r="F86" t="s">
        <v>9</v>
      </c>
      <c r="G86" s="1">
        <v>1278.0650000000001</v>
      </c>
      <c r="I86" s="1">
        <f t="shared" si="2"/>
        <v>2686.7299999999996</v>
      </c>
    </row>
    <row r="87" spans="1:9" hidden="1" outlineLevel="2" x14ac:dyDescent="0.25">
      <c r="A87" t="s">
        <v>9</v>
      </c>
      <c r="B87" s="12" t="s">
        <v>763</v>
      </c>
      <c r="C87" s="2">
        <v>43300</v>
      </c>
      <c r="D87" t="s">
        <v>654</v>
      </c>
      <c r="E87" t="s">
        <v>792</v>
      </c>
      <c r="F87" t="s">
        <v>9</v>
      </c>
      <c r="H87" s="1">
        <v>1273.2919999999999</v>
      </c>
      <c r="I87" s="1">
        <f t="shared" si="2"/>
        <v>1413.4379999999996</v>
      </c>
    </row>
    <row r="88" spans="1:9" hidden="1" outlineLevel="2" x14ac:dyDescent="0.25">
      <c r="A88" t="s">
        <v>9</v>
      </c>
      <c r="B88" s="12" t="s">
        <v>763</v>
      </c>
      <c r="C88" s="2">
        <v>43329</v>
      </c>
      <c r="D88" t="s">
        <v>1223</v>
      </c>
      <c r="E88" t="s">
        <v>1224</v>
      </c>
      <c r="F88" t="s">
        <v>9</v>
      </c>
      <c r="G88" s="1">
        <v>1344</v>
      </c>
      <c r="I88" s="1">
        <f t="shared" si="2"/>
        <v>2757.4379999999996</v>
      </c>
    </row>
    <row r="89" spans="1:9" hidden="1" outlineLevel="2" x14ac:dyDescent="0.25">
      <c r="A89" t="s">
        <v>9</v>
      </c>
      <c r="B89" s="12" t="s">
        <v>763</v>
      </c>
      <c r="C89" s="2">
        <v>43356</v>
      </c>
      <c r="D89" t="s">
        <v>677</v>
      </c>
      <c r="E89" t="s">
        <v>676</v>
      </c>
      <c r="F89" t="s">
        <v>9</v>
      </c>
      <c r="H89" s="1">
        <v>341</v>
      </c>
      <c r="I89" s="1">
        <f t="shared" si="2"/>
        <v>2416.4379999999996</v>
      </c>
    </row>
    <row r="90" spans="1:9" hidden="1" outlineLevel="2" x14ac:dyDescent="0.25">
      <c r="A90" t="s">
        <v>9</v>
      </c>
      <c r="B90" s="12" t="s">
        <v>763</v>
      </c>
      <c r="C90" s="2">
        <v>43375</v>
      </c>
      <c r="D90" t="s">
        <v>1225</v>
      </c>
      <c r="E90" t="s">
        <v>1226</v>
      </c>
      <c r="F90" t="s">
        <v>9</v>
      </c>
      <c r="G90" s="1">
        <v>491</v>
      </c>
      <c r="I90" s="1">
        <f t="shared" si="2"/>
        <v>2907.4379999999996</v>
      </c>
    </row>
    <row r="91" spans="1:9" hidden="1" outlineLevel="2" x14ac:dyDescent="0.25">
      <c r="A91" t="s">
        <v>9</v>
      </c>
      <c r="B91" s="12" t="s">
        <v>763</v>
      </c>
      <c r="C91" s="2">
        <v>43382</v>
      </c>
      <c r="D91" t="s">
        <v>1227</v>
      </c>
      <c r="E91" t="s">
        <v>1228</v>
      </c>
      <c r="F91" t="s">
        <v>9</v>
      </c>
      <c r="G91" s="1">
        <v>141.41999999999999</v>
      </c>
      <c r="I91" s="1">
        <f t="shared" si="2"/>
        <v>3048.8579999999997</v>
      </c>
    </row>
    <row r="92" spans="1:9" hidden="1" outlineLevel="2" x14ac:dyDescent="0.25">
      <c r="A92" t="s">
        <v>9</v>
      </c>
      <c r="B92" s="12" t="s">
        <v>763</v>
      </c>
      <c r="C92" s="2">
        <v>43418</v>
      </c>
      <c r="D92" t="s">
        <v>679</v>
      </c>
      <c r="E92" t="s">
        <v>678</v>
      </c>
      <c r="F92" t="s">
        <v>9</v>
      </c>
      <c r="H92" s="1">
        <v>79.5</v>
      </c>
      <c r="I92" s="1">
        <f t="shared" si="2"/>
        <v>2969.3579999999997</v>
      </c>
    </row>
    <row r="93" spans="1:9" hidden="1" outlineLevel="2" x14ac:dyDescent="0.25">
      <c r="A93" t="s">
        <v>9</v>
      </c>
      <c r="B93" s="12" t="s">
        <v>763</v>
      </c>
      <c r="C93" s="2">
        <v>43431</v>
      </c>
      <c r="D93" t="s">
        <v>654</v>
      </c>
      <c r="E93" t="s">
        <v>680</v>
      </c>
      <c r="F93" t="s">
        <v>9</v>
      </c>
      <c r="H93" s="1">
        <v>471.4</v>
      </c>
      <c r="I93" s="1">
        <f t="shared" si="2"/>
        <v>2497.9579999999996</v>
      </c>
    </row>
    <row r="94" spans="1:9" hidden="1" outlineLevel="2" x14ac:dyDescent="0.25">
      <c r="A94" t="s">
        <v>9</v>
      </c>
      <c r="B94" s="12" t="s">
        <v>763</v>
      </c>
      <c r="C94" s="2">
        <v>43440</v>
      </c>
      <c r="D94" t="s">
        <v>1229</v>
      </c>
      <c r="E94" t="s">
        <v>1230</v>
      </c>
      <c r="F94" t="s">
        <v>9</v>
      </c>
      <c r="G94" s="1">
        <v>329.98</v>
      </c>
      <c r="I94" s="1">
        <f t="shared" si="2"/>
        <v>2827.9379999999996</v>
      </c>
    </row>
    <row r="95" spans="1:9" hidden="1" outlineLevel="2" x14ac:dyDescent="0.25">
      <c r="A95" t="s">
        <v>9</v>
      </c>
      <c r="B95" s="12" t="s">
        <v>763</v>
      </c>
      <c r="C95" s="2">
        <v>43461</v>
      </c>
      <c r="D95" t="s">
        <v>1231</v>
      </c>
      <c r="E95" t="s">
        <v>1232</v>
      </c>
      <c r="F95" t="s">
        <v>9</v>
      </c>
      <c r="G95" s="1">
        <v>760</v>
      </c>
      <c r="I95" s="1">
        <f t="shared" si="2"/>
        <v>3587.9379999999996</v>
      </c>
    </row>
    <row r="96" spans="1:9" hidden="1" outlineLevel="2" x14ac:dyDescent="0.25">
      <c r="A96" t="s">
        <v>9</v>
      </c>
      <c r="B96" s="12" t="s">
        <v>763</v>
      </c>
      <c r="C96" s="2">
        <v>43465</v>
      </c>
      <c r="D96" t="s">
        <v>795</v>
      </c>
      <c r="E96" t="s">
        <v>794</v>
      </c>
      <c r="F96" t="s">
        <v>9</v>
      </c>
      <c r="H96" s="1">
        <v>160</v>
      </c>
      <c r="I96" s="1">
        <f t="shared" si="2"/>
        <v>3427.9379999999996</v>
      </c>
    </row>
    <row r="97" spans="1:11" hidden="1" outlineLevel="2" x14ac:dyDescent="0.25">
      <c r="A97" t="s">
        <v>9</v>
      </c>
      <c r="B97" s="12" t="s">
        <v>763</v>
      </c>
      <c r="C97" s="2">
        <v>43465</v>
      </c>
      <c r="D97" t="s">
        <v>152</v>
      </c>
      <c r="E97" t="s">
        <v>793</v>
      </c>
      <c r="F97" t="s">
        <v>9</v>
      </c>
      <c r="H97" s="1">
        <v>760.6</v>
      </c>
      <c r="I97" s="1">
        <f t="shared" si="2"/>
        <v>2667.3379999999997</v>
      </c>
    </row>
    <row r="98" spans="1:11" hidden="1" outlineLevel="2" x14ac:dyDescent="0.25">
      <c r="A98" t="s">
        <v>9</v>
      </c>
      <c r="B98" s="12" t="s">
        <v>763</v>
      </c>
      <c r="C98" s="2">
        <v>43496</v>
      </c>
      <c r="D98" t="s">
        <v>681</v>
      </c>
      <c r="E98" t="s">
        <v>682</v>
      </c>
      <c r="F98" t="s">
        <v>9</v>
      </c>
      <c r="H98" s="1">
        <v>80</v>
      </c>
      <c r="I98" s="1">
        <f t="shared" si="2"/>
        <v>2587.3379999999997</v>
      </c>
    </row>
    <row r="99" spans="1:11" hidden="1" outlineLevel="2" x14ac:dyDescent="0.25">
      <c r="A99" t="s">
        <v>9</v>
      </c>
      <c r="B99" s="12" t="s">
        <v>763</v>
      </c>
      <c r="C99" s="2">
        <v>43496</v>
      </c>
      <c r="D99" t="s">
        <v>684</v>
      </c>
      <c r="E99" t="s">
        <v>683</v>
      </c>
      <c r="F99" t="s">
        <v>9</v>
      </c>
      <c r="H99" s="1">
        <v>670.53499999999997</v>
      </c>
      <c r="I99" s="1">
        <f t="shared" si="2"/>
        <v>1916.8029999999999</v>
      </c>
    </row>
    <row r="100" spans="1:11" hidden="1" outlineLevel="2" x14ac:dyDescent="0.25">
      <c r="A100" t="s">
        <v>9</v>
      </c>
      <c r="B100" s="12" t="s">
        <v>763</v>
      </c>
      <c r="C100" s="2">
        <v>43549</v>
      </c>
      <c r="D100" t="s">
        <v>1233</v>
      </c>
      <c r="E100" t="s">
        <v>1234</v>
      </c>
      <c r="F100" t="s">
        <v>9</v>
      </c>
      <c r="G100" s="1">
        <v>1910.5350000000001</v>
      </c>
      <c r="I100" s="1">
        <f t="shared" si="2"/>
        <v>3827.3379999999997</v>
      </c>
    </row>
    <row r="101" spans="1:11" hidden="1" outlineLevel="2" x14ac:dyDescent="0.25">
      <c r="A101" t="s">
        <v>9</v>
      </c>
      <c r="B101" s="12" t="s">
        <v>763</v>
      </c>
      <c r="C101" s="2">
        <v>43579</v>
      </c>
      <c r="D101" t="s">
        <v>814</v>
      </c>
      <c r="E101" t="s">
        <v>813</v>
      </c>
      <c r="F101" t="s">
        <v>9</v>
      </c>
      <c r="H101" s="1">
        <v>1936.8720000000001</v>
      </c>
      <c r="I101" s="1">
        <f t="shared" si="2"/>
        <v>1890.4659999999997</v>
      </c>
    </row>
    <row r="102" spans="1:11" hidden="1" outlineLevel="2" x14ac:dyDescent="0.25">
      <c r="A102" t="s">
        <v>9</v>
      </c>
      <c r="B102" s="12" t="s">
        <v>763</v>
      </c>
      <c r="C102" s="2">
        <v>43629</v>
      </c>
      <c r="D102" t="s">
        <v>1235</v>
      </c>
      <c r="E102" t="s">
        <v>1236</v>
      </c>
      <c r="F102" t="s">
        <v>9</v>
      </c>
      <c r="G102" s="1">
        <v>4320.576</v>
      </c>
      <c r="I102" s="1">
        <f t="shared" si="2"/>
        <v>6211.0419999999995</v>
      </c>
    </row>
    <row r="103" spans="1:11" hidden="1" outlineLevel="2" x14ac:dyDescent="0.25">
      <c r="A103" t="s">
        <v>9</v>
      </c>
      <c r="B103" s="12" t="s">
        <v>763</v>
      </c>
      <c r="C103" s="2">
        <v>43706</v>
      </c>
      <c r="D103" t="s">
        <v>1237</v>
      </c>
      <c r="E103" t="s">
        <v>1238</v>
      </c>
      <c r="F103" t="s">
        <v>9</v>
      </c>
      <c r="G103" s="13">
        <v>2500</v>
      </c>
      <c r="I103" s="1">
        <f t="shared" si="2"/>
        <v>8711.0419999999995</v>
      </c>
    </row>
    <row r="104" spans="1:11" hidden="1" outlineLevel="2" x14ac:dyDescent="0.25">
      <c r="A104" t="s">
        <v>9</v>
      </c>
      <c r="B104" s="12" t="s">
        <v>763</v>
      </c>
      <c r="C104" s="2">
        <v>43783</v>
      </c>
      <c r="D104" t="s">
        <v>1239</v>
      </c>
      <c r="E104" t="s">
        <v>1240</v>
      </c>
      <c r="F104" t="s">
        <v>9</v>
      </c>
      <c r="G104" s="13">
        <v>140.554</v>
      </c>
      <c r="I104" s="1">
        <f t="shared" si="2"/>
        <v>8851.5959999999995</v>
      </c>
    </row>
    <row r="105" spans="1:11" hidden="1" outlineLevel="2" x14ac:dyDescent="0.25">
      <c r="A105" t="s">
        <v>9</v>
      </c>
      <c r="B105" s="12" t="s">
        <v>763</v>
      </c>
      <c r="C105" s="2">
        <v>43798</v>
      </c>
      <c r="D105" t="s">
        <v>1241</v>
      </c>
      <c r="E105" t="s">
        <v>1242</v>
      </c>
      <c r="F105" t="s">
        <v>9</v>
      </c>
      <c r="H105" s="13">
        <v>190</v>
      </c>
      <c r="I105" s="1">
        <f t="shared" si="2"/>
        <v>8661.5959999999995</v>
      </c>
      <c r="K105" s="1" t="s">
        <v>1243</v>
      </c>
    </row>
    <row r="106" spans="1:11" hidden="1" outlineLevel="2" x14ac:dyDescent="0.25">
      <c r="A106" t="s">
        <v>9</v>
      </c>
      <c r="B106" s="12" t="s">
        <v>763</v>
      </c>
      <c r="C106" s="2">
        <v>43804</v>
      </c>
      <c r="D106" t="s">
        <v>1244</v>
      </c>
      <c r="E106" t="s">
        <v>1245</v>
      </c>
      <c r="F106" t="s">
        <v>9</v>
      </c>
      <c r="G106" s="13">
        <v>406.15</v>
      </c>
      <c r="I106" s="1">
        <f t="shared" si="2"/>
        <v>9067.7459999999992</v>
      </c>
    </row>
    <row r="107" spans="1:11" hidden="1" outlineLevel="2" x14ac:dyDescent="0.25">
      <c r="A107" t="s">
        <v>9</v>
      </c>
      <c r="B107" s="12" t="s">
        <v>763</v>
      </c>
      <c r="C107" s="2">
        <v>43823</v>
      </c>
      <c r="D107" t="s">
        <v>1246</v>
      </c>
      <c r="E107" t="s">
        <v>1247</v>
      </c>
      <c r="F107" t="s">
        <v>9</v>
      </c>
      <c r="I107" s="1">
        <f t="shared" si="2"/>
        <v>9067.7459999999992</v>
      </c>
    </row>
    <row r="108" spans="1:11" hidden="1" outlineLevel="2" x14ac:dyDescent="0.25">
      <c r="A108" t="s">
        <v>9</v>
      </c>
      <c r="B108" s="12" t="s">
        <v>763</v>
      </c>
      <c r="C108" s="2">
        <v>43823</v>
      </c>
      <c r="D108" t="s">
        <v>1248</v>
      </c>
      <c r="E108" t="s">
        <v>1249</v>
      </c>
      <c r="F108" t="s">
        <v>9</v>
      </c>
      <c r="H108" s="13">
        <v>350</v>
      </c>
      <c r="I108" s="1">
        <f t="shared" si="2"/>
        <v>8717.7459999999992</v>
      </c>
      <c r="K108" s="1" t="s">
        <v>1243</v>
      </c>
    </row>
    <row r="109" spans="1:11" hidden="1" outlineLevel="2" x14ac:dyDescent="0.25">
      <c r="A109" t="s">
        <v>9</v>
      </c>
      <c r="B109" s="12" t="s">
        <v>763</v>
      </c>
      <c r="C109" s="2">
        <v>43823</v>
      </c>
      <c r="D109" t="s">
        <v>152</v>
      </c>
      <c r="E109" t="s">
        <v>1250</v>
      </c>
      <c r="F109" t="s">
        <v>9</v>
      </c>
      <c r="H109" s="13">
        <v>505</v>
      </c>
      <c r="I109" s="1">
        <f t="shared" si="2"/>
        <v>8212.7459999999992</v>
      </c>
      <c r="K109" s="1" t="s">
        <v>1243</v>
      </c>
    </row>
    <row r="110" spans="1:11" hidden="1" outlineLevel="2" x14ac:dyDescent="0.25">
      <c r="A110" t="s">
        <v>9</v>
      </c>
      <c r="B110" s="12" t="s">
        <v>763</v>
      </c>
      <c r="C110" s="2">
        <v>43826</v>
      </c>
      <c r="D110" t="s">
        <v>152</v>
      </c>
      <c r="E110" t="s">
        <v>970</v>
      </c>
      <c r="F110" t="s">
        <v>9</v>
      </c>
      <c r="H110" s="13">
        <v>460.99200000000002</v>
      </c>
      <c r="I110" s="1">
        <f t="shared" si="2"/>
        <v>7751.753999999999</v>
      </c>
      <c r="K110" s="1" t="s">
        <v>1243</v>
      </c>
    </row>
    <row r="111" spans="1:11" hidden="1" outlineLevel="2" x14ac:dyDescent="0.25">
      <c r="A111" t="s">
        <v>9</v>
      </c>
      <c r="B111" s="12" t="s">
        <v>763</v>
      </c>
      <c r="C111" s="2">
        <v>43826</v>
      </c>
      <c r="D111" t="s">
        <v>152</v>
      </c>
      <c r="E111" t="s">
        <v>921</v>
      </c>
      <c r="F111" t="s">
        <v>9</v>
      </c>
      <c r="H111" s="13">
        <v>1426.1790000000001</v>
      </c>
      <c r="I111" s="1">
        <f t="shared" si="2"/>
        <v>6325.5749999999989</v>
      </c>
      <c r="K111" s="1" t="s">
        <v>1243</v>
      </c>
    </row>
    <row r="112" spans="1:11" hidden="1" outlineLevel="2" x14ac:dyDescent="0.25">
      <c r="A112" t="s">
        <v>9</v>
      </c>
      <c r="B112" s="12" t="s">
        <v>763</v>
      </c>
      <c r="C112" s="2">
        <v>43830</v>
      </c>
      <c r="D112" t="s">
        <v>937</v>
      </c>
      <c r="E112" t="s">
        <v>936</v>
      </c>
      <c r="F112" t="s">
        <v>9</v>
      </c>
      <c r="H112" s="1">
        <v>1.6140000000000001</v>
      </c>
      <c r="I112" s="1">
        <f t="shared" si="2"/>
        <v>6323.9609999999993</v>
      </c>
    </row>
    <row r="113" spans="1:11" hidden="1" outlineLevel="2" x14ac:dyDescent="0.25">
      <c r="A113" t="s">
        <v>9</v>
      </c>
      <c r="B113" s="12" t="s">
        <v>763</v>
      </c>
      <c r="C113" s="2">
        <v>43830</v>
      </c>
      <c r="D113" t="s">
        <v>923</v>
      </c>
      <c r="E113" t="s">
        <v>922</v>
      </c>
      <c r="F113" t="s">
        <v>9</v>
      </c>
      <c r="H113" s="13">
        <v>7</v>
      </c>
      <c r="I113" s="1">
        <f t="shared" si="2"/>
        <v>6316.9609999999993</v>
      </c>
      <c r="K113" s="1" t="s">
        <v>1243</v>
      </c>
    </row>
    <row r="114" spans="1:11" hidden="1" outlineLevel="2" x14ac:dyDescent="0.25">
      <c r="A114" t="s">
        <v>9</v>
      </c>
      <c r="B114" s="12" t="s">
        <v>763</v>
      </c>
      <c r="C114" s="2">
        <v>43830</v>
      </c>
      <c r="D114" t="s">
        <v>152</v>
      </c>
      <c r="E114" t="s">
        <v>924</v>
      </c>
      <c r="F114" t="s">
        <v>9</v>
      </c>
      <c r="H114" s="13">
        <v>111.5</v>
      </c>
      <c r="I114" s="1">
        <f t="shared" ref="I114:I119" si="3">+IF(A114=A113,I113+G114-H114,G114-H114)</f>
        <v>6205.4609999999993</v>
      </c>
      <c r="K114" s="1" t="s">
        <v>1243</v>
      </c>
    </row>
    <row r="115" spans="1:11" hidden="1" outlineLevel="2" x14ac:dyDescent="0.25">
      <c r="A115" t="s">
        <v>9</v>
      </c>
      <c r="B115" s="12" t="s">
        <v>763</v>
      </c>
      <c r="C115" s="2">
        <v>43830</v>
      </c>
      <c r="D115" t="s">
        <v>152</v>
      </c>
      <c r="E115" t="s">
        <v>925</v>
      </c>
      <c r="F115" t="s">
        <v>9</v>
      </c>
      <c r="H115" s="13">
        <v>195</v>
      </c>
      <c r="I115" s="1">
        <f t="shared" si="3"/>
        <v>6010.4609999999993</v>
      </c>
      <c r="K115" s="1" t="s">
        <v>1243</v>
      </c>
    </row>
    <row r="116" spans="1:11" hidden="1" outlineLevel="2" x14ac:dyDescent="0.25">
      <c r="A116" t="s">
        <v>9</v>
      </c>
      <c r="B116" s="12" t="s">
        <v>763</v>
      </c>
      <c r="C116" s="2">
        <v>43830</v>
      </c>
      <c r="D116" t="s">
        <v>1251</v>
      </c>
      <c r="E116" t="s">
        <v>1252</v>
      </c>
      <c r="F116" t="s">
        <v>9</v>
      </c>
      <c r="H116" s="13">
        <v>203.2</v>
      </c>
      <c r="I116" s="1">
        <f t="shared" si="3"/>
        <v>5807.2609999999995</v>
      </c>
      <c r="K116" s="1" t="s">
        <v>1243</v>
      </c>
    </row>
    <row r="117" spans="1:11" hidden="1" outlineLevel="2" x14ac:dyDescent="0.25">
      <c r="A117" t="s">
        <v>9</v>
      </c>
      <c r="B117" s="12" t="s">
        <v>763</v>
      </c>
      <c r="C117" s="2">
        <v>43830</v>
      </c>
      <c r="D117" t="s">
        <v>1253</v>
      </c>
      <c r="E117" t="s">
        <v>1254</v>
      </c>
      <c r="F117" t="s">
        <v>9</v>
      </c>
      <c r="H117" s="1">
        <v>917.6</v>
      </c>
      <c r="I117" s="1">
        <f t="shared" si="3"/>
        <v>4889.6609999999991</v>
      </c>
    </row>
    <row r="118" spans="1:11" hidden="1" outlineLevel="2" x14ac:dyDescent="0.25">
      <c r="A118" t="s">
        <v>9</v>
      </c>
      <c r="B118" s="12" t="s">
        <v>763</v>
      </c>
      <c r="C118" s="2">
        <v>43830</v>
      </c>
      <c r="D118" t="s">
        <v>152</v>
      </c>
      <c r="E118" t="s">
        <v>935</v>
      </c>
      <c r="F118" t="s">
        <v>9</v>
      </c>
      <c r="H118" s="1">
        <v>2383.7040000000002</v>
      </c>
      <c r="I118" s="1">
        <f t="shared" si="3"/>
        <v>2505.956999999999</v>
      </c>
    </row>
    <row r="119" spans="1:11" hidden="1" outlineLevel="2" x14ac:dyDescent="0.25">
      <c r="A119" t="s">
        <v>9</v>
      </c>
      <c r="B119" s="12" t="s">
        <v>763</v>
      </c>
      <c r="G119" s="1">
        <v>1.8000000018218998E-2</v>
      </c>
      <c r="I119" s="1">
        <f t="shared" si="3"/>
        <v>2505.9750000000172</v>
      </c>
    </row>
    <row r="120" spans="1:11" hidden="1" outlineLevel="1" x14ac:dyDescent="0.25">
      <c r="A120" s="3" t="s">
        <v>1089</v>
      </c>
      <c r="B120" s="3"/>
      <c r="C120" s="4"/>
      <c r="D120" s="3"/>
      <c r="E120" s="3"/>
      <c r="F120" s="3"/>
      <c r="G120" s="5">
        <f>SUBTOTAL(9,G49:G119)</f>
        <v>0</v>
      </c>
      <c r="H120" s="5">
        <f>SUBTOTAL(9,H49:H119)</f>
        <v>0</v>
      </c>
      <c r="I120" s="5"/>
      <c r="J120" s="5"/>
    </row>
    <row r="121" spans="1:11" hidden="1" outlineLevel="2" x14ac:dyDescent="0.25">
      <c r="A121" t="s">
        <v>10</v>
      </c>
      <c r="B121" t="s">
        <v>11</v>
      </c>
      <c r="C121" s="2">
        <v>43799</v>
      </c>
      <c r="D121" t="s">
        <v>654</v>
      </c>
      <c r="E121" t="s">
        <v>1255</v>
      </c>
      <c r="F121" t="s">
        <v>10</v>
      </c>
      <c r="H121" s="1">
        <v>476.6</v>
      </c>
      <c r="I121" s="1">
        <f>+IF(A121=A119,I119+G121-H121,G121-H121)</f>
        <v>-476.6</v>
      </c>
    </row>
    <row r="122" spans="1:11" hidden="1" outlineLevel="2" x14ac:dyDescent="0.25">
      <c r="A122" t="s">
        <v>10</v>
      </c>
      <c r="B122" t="s">
        <v>11</v>
      </c>
      <c r="C122" s="2">
        <v>43799</v>
      </c>
      <c r="D122" t="s">
        <v>654</v>
      </c>
      <c r="E122" t="s">
        <v>1256</v>
      </c>
      <c r="F122" t="s">
        <v>10</v>
      </c>
      <c r="H122" s="1">
        <v>11915.12</v>
      </c>
      <c r="I122" s="1">
        <f>+IF(A122=A121,I121+G122-H122,G122-H122)</f>
        <v>-12391.720000000001</v>
      </c>
    </row>
    <row r="123" spans="1:11" hidden="1" outlineLevel="2" x14ac:dyDescent="0.25">
      <c r="A123" t="s">
        <v>10</v>
      </c>
      <c r="B123" t="s">
        <v>11</v>
      </c>
      <c r="C123" s="2">
        <v>43802</v>
      </c>
      <c r="D123" t="s">
        <v>654</v>
      </c>
      <c r="E123" t="s">
        <v>1257</v>
      </c>
      <c r="F123" t="s">
        <v>10</v>
      </c>
      <c r="H123" s="1">
        <v>12100.56</v>
      </c>
      <c r="I123" s="1">
        <f>+IF(A123=A122,I122+G123-H123,G123-H123)</f>
        <v>-24492.28</v>
      </c>
    </row>
    <row r="124" spans="1:11" hidden="1" outlineLevel="2" x14ac:dyDescent="0.25">
      <c r="A124" t="s">
        <v>10</v>
      </c>
      <c r="B124" t="s">
        <v>11</v>
      </c>
      <c r="C124" s="2">
        <v>43822</v>
      </c>
      <c r="D124" t="s">
        <v>654</v>
      </c>
      <c r="E124" t="s">
        <v>1258</v>
      </c>
      <c r="F124" t="s">
        <v>10</v>
      </c>
      <c r="H124" s="1">
        <v>11857.17</v>
      </c>
      <c r="I124" s="1">
        <f>+IF(A124=A123,I123+G124-H124,G124-H124)</f>
        <v>-36349.449999999997</v>
      </c>
    </row>
    <row r="125" spans="1:11" hidden="1" outlineLevel="1" x14ac:dyDescent="0.25">
      <c r="A125" s="3" t="s">
        <v>1090</v>
      </c>
      <c r="B125" s="3"/>
      <c r="C125" s="4"/>
      <c r="D125" s="3"/>
      <c r="E125" s="3"/>
      <c r="F125" s="3"/>
      <c r="G125" s="5">
        <f>SUBTOTAL(9,G121:G124)</f>
        <v>0</v>
      </c>
      <c r="H125" s="5">
        <f>SUBTOTAL(9,H121:H124)</f>
        <v>0</v>
      </c>
      <c r="I125" s="5"/>
      <c r="J125" s="5"/>
    </row>
    <row r="126" spans="1:11" hidden="1" outlineLevel="2" x14ac:dyDescent="0.25">
      <c r="A126" t="s">
        <v>12</v>
      </c>
      <c r="B126" t="s">
        <v>845</v>
      </c>
      <c r="C126" s="2">
        <v>43812</v>
      </c>
      <c r="D126" t="s">
        <v>1259</v>
      </c>
      <c r="E126" t="s">
        <v>1260</v>
      </c>
      <c r="F126" t="s">
        <v>12</v>
      </c>
      <c r="H126" s="1">
        <v>487.73</v>
      </c>
      <c r="I126" s="1">
        <f>+IF(A126=A124,I124+G126-H126,G126-H126)</f>
        <v>-487.73</v>
      </c>
    </row>
    <row r="127" spans="1:11" hidden="1" outlineLevel="1" x14ac:dyDescent="0.25">
      <c r="A127" s="3" t="s">
        <v>1091</v>
      </c>
      <c r="B127" s="3"/>
      <c r="C127" s="4"/>
      <c r="D127" s="3"/>
      <c r="E127" s="3"/>
      <c r="F127" s="3"/>
      <c r="G127" s="5">
        <f>SUBTOTAL(9,G126:G126)</f>
        <v>0</v>
      </c>
      <c r="H127" s="5">
        <f>SUBTOTAL(9,H126:H126)</f>
        <v>0</v>
      </c>
      <c r="I127" s="5"/>
      <c r="J127" s="5"/>
    </row>
    <row r="128" spans="1:11" hidden="1" outlineLevel="2" x14ac:dyDescent="0.25">
      <c r="A128" t="s">
        <v>13</v>
      </c>
      <c r="B128" t="s">
        <v>764</v>
      </c>
      <c r="C128" s="2">
        <v>43402</v>
      </c>
      <c r="D128" t="s">
        <v>152</v>
      </c>
      <c r="E128" t="s">
        <v>1261</v>
      </c>
      <c r="F128" t="s">
        <v>13</v>
      </c>
      <c r="H128" s="1">
        <v>130439.47500000001</v>
      </c>
      <c r="I128" s="1">
        <f>+IF(A128=A126,I126+G128-H128,G128-H128)</f>
        <v>-130439.47500000001</v>
      </c>
    </row>
    <row r="129" spans="1:10" hidden="1" outlineLevel="2" x14ac:dyDescent="0.25">
      <c r="A129" t="s">
        <v>13</v>
      </c>
      <c r="B129" t="s">
        <v>764</v>
      </c>
      <c r="C129" s="2">
        <v>43404</v>
      </c>
      <c r="D129" t="s">
        <v>152</v>
      </c>
      <c r="E129" t="s">
        <v>762</v>
      </c>
      <c r="F129" t="s">
        <v>13</v>
      </c>
      <c r="H129" s="1">
        <v>140016</v>
      </c>
      <c r="I129" s="1">
        <f>+IF(A129=A128,I128+G129-H129,G129-H129)</f>
        <v>-270455.47499999998</v>
      </c>
    </row>
    <row r="130" spans="1:10" hidden="1" outlineLevel="2" x14ac:dyDescent="0.25">
      <c r="A130" t="s">
        <v>13</v>
      </c>
      <c r="B130" t="s">
        <v>764</v>
      </c>
      <c r="C130" s="2">
        <v>43465</v>
      </c>
      <c r="D130" t="s">
        <v>1262</v>
      </c>
      <c r="E130" t="s">
        <v>1263</v>
      </c>
      <c r="F130" t="s">
        <v>13</v>
      </c>
      <c r="G130" s="1">
        <v>7106.598</v>
      </c>
      <c r="I130" s="1">
        <f>+IF(A130=A129,I129+G130-H130,G130-H130)</f>
        <v>-263348.87699999998</v>
      </c>
    </row>
    <row r="131" spans="1:10" hidden="1" outlineLevel="2" x14ac:dyDescent="0.25">
      <c r="A131" t="s">
        <v>13</v>
      </c>
      <c r="B131" t="s">
        <v>764</v>
      </c>
      <c r="C131" s="2">
        <v>43516</v>
      </c>
      <c r="D131" t="s">
        <v>1264</v>
      </c>
      <c r="E131" t="s">
        <v>1265</v>
      </c>
      <c r="F131" t="s">
        <v>13</v>
      </c>
      <c r="G131" s="1">
        <v>50761.421000000002</v>
      </c>
      <c r="I131" s="1">
        <f>+IF(A131=A130,I130+G131-H131,G131-H131)</f>
        <v>-212587.45599999998</v>
      </c>
    </row>
    <row r="132" spans="1:10" hidden="1" outlineLevel="2" x14ac:dyDescent="0.25">
      <c r="A132" t="s">
        <v>13</v>
      </c>
      <c r="B132" t="s">
        <v>764</v>
      </c>
      <c r="C132" s="2">
        <v>43698</v>
      </c>
      <c r="D132" t="s">
        <v>1266</v>
      </c>
      <c r="E132" t="s">
        <v>1267</v>
      </c>
      <c r="F132" t="s">
        <v>13</v>
      </c>
      <c r="G132" s="1">
        <v>50000</v>
      </c>
      <c r="I132" s="1">
        <f>+IF(A132=A131,I131+G132-H132,G132-H132)</f>
        <v>-162587.45599999998</v>
      </c>
    </row>
    <row r="133" spans="1:10" hidden="1" outlineLevel="1" x14ac:dyDescent="0.25">
      <c r="A133" s="3" t="s">
        <v>1092</v>
      </c>
      <c r="B133" s="3"/>
      <c r="C133" s="4"/>
      <c r="D133" s="3"/>
      <c r="E133" s="3"/>
      <c r="F133" s="3"/>
      <c r="G133" s="5">
        <f>SUBTOTAL(9,G128:G132)</f>
        <v>0</v>
      </c>
      <c r="H133" s="5">
        <f>SUBTOTAL(9,H128:H132)</f>
        <v>0</v>
      </c>
      <c r="I133" s="5"/>
      <c r="J133" s="5"/>
    </row>
    <row r="134" spans="1:10" hidden="1" outlineLevel="2" x14ac:dyDescent="0.25">
      <c r="A134" t="s">
        <v>14</v>
      </c>
      <c r="B134" t="s">
        <v>15</v>
      </c>
      <c r="C134" s="2">
        <v>43100</v>
      </c>
      <c r="D134" t="s">
        <v>152</v>
      </c>
      <c r="E134" t="s">
        <v>1268</v>
      </c>
      <c r="F134" t="s">
        <v>14</v>
      </c>
      <c r="H134" s="1">
        <v>30525.861000000001</v>
      </c>
      <c r="I134" s="1">
        <f>+IF(A134=A132,I132+G134-H134,G134-H134)</f>
        <v>-30525.861000000001</v>
      </c>
    </row>
    <row r="135" spans="1:10" hidden="1" outlineLevel="2" x14ac:dyDescent="0.25">
      <c r="A135" t="s">
        <v>14</v>
      </c>
      <c r="B135" t="s">
        <v>15</v>
      </c>
      <c r="C135" s="2">
        <v>43405</v>
      </c>
      <c r="D135" t="s">
        <v>152</v>
      </c>
      <c r="E135" t="s">
        <v>1269</v>
      </c>
      <c r="F135" t="s">
        <v>14</v>
      </c>
      <c r="H135" s="1">
        <v>183570</v>
      </c>
      <c r="I135" s="1">
        <f t="shared" ref="I135:I198" si="4">+IF(A135=A134,I134+G135-H135,G135-H135)</f>
        <v>-214095.861</v>
      </c>
    </row>
    <row r="136" spans="1:10" hidden="1" outlineLevel="2" x14ac:dyDescent="0.25">
      <c r="A136" t="s">
        <v>14</v>
      </c>
      <c r="B136" t="s">
        <v>15</v>
      </c>
      <c r="C136" s="2">
        <v>43405</v>
      </c>
      <c r="D136" t="s">
        <v>1270</v>
      </c>
      <c r="E136" t="s">
        <v>1271</v>
      </c>
      <c r="F136" t="s">
        <v>14</v>
      </c>
      <c r="H136" s="1">
        <v>1259911.2579999999</v>
      </c>
      <c r="I136" s="1">
        <f t="shared" si="4"/>
        <v>-1474007.1189999999</v>
      </c>
    </row>
    <row r="137" spans="1:10" hidden="1" outlineLevel="2" x14ac:dyDescent="0.25">
      <c r="A137" t="s">
        <v>14</v>
      </c>
      <c r="B137" t="s">
        <v>15</v>
      </c>
      <c r="C137" s="2">
        <v>43460</v>
      </c>
      <c r="D137" t="s">
        <v>1272</v>
      </c>
      <c r="E137" t="s">
        <v>1273</v>
      </c>
      <c r="F137" t="s">
        <v>14</v>
      </c>
      <c r="G137" s="1">
        <v>548223.35</v>
      </c>
      <c r="I137" s="1">
        <f t="shared" si="4"/>
        <v>-925783.76899999997</v>
      </c>
    </row>
    <row r="138" spans="1:10" hidden="1" outlineLevel="2" x14ac:dyDescent="0.25">
      <c r="A138" t="s">
        <v>14</v>
      </c>
      <c r="B138" t="s">
        <v>15</v>
      </c>
      <c r="C138" s="2">
        <v>43460</v>
      </c>
      <c r="D138" t="s">
        <v>1274</v>
      </c>
      <c r="E138" t="s">
        <v>1275</v>
      </c>
      <c r="F138" t="s">
        <v>14</v>
      </c>
      <c r="G138" s="1">
        <v>685279.18700000003</v>
      </c>
      <c r="I138" s="1">
        <f t="shared" si="4"/>
        <v>-240504.58199999994</v>
      </c>
    </row>
    <row r="139" spans="1:10" hidden="1" outlineLevel="2" x14ac:dyDescent="0.25">
      <c r="A139" t="s">
        <v>14</v>
      </c>
      <c r="B139" t="s">
        <v>15</v>
      </c>
      <c r="C139" s="2">
        <v>43465</v>
      </c>
      <c r="D139" t="s">
        <v>1276</v>
      </c>
      <c r="E139" t="s">
        <v>1277</v>
      </c>
      <c r="F139" t="s">
        <v>14</v>
      </c>
      <c r="G139" s="1">
        <v>4060.913</v>
      </c>
      <c r="I139" s="1">
        <f t="shared" si="4"/>
        <v>-236443.66899999994</v>
      </c>
    </row>
    <row r="140" spans="1:10" hidden="1" outlineLevel="2" x14ac:dyDescent="0.25">
      <c r="A140" t="s">
        <v>14</v>
      </c>
      <c r="B140" t="s">
        <v>15</v>
      </c>
      <c r="C140" s="2">
        <v>43465</v>
      </c>
      <c r="D140" t="s">
        <v>1278</v>
      </c>
      <c r="E140" t="s">
        <v>1279</v>
      </c>
      <c r="F140" t="s">
        <v>14</v>
      </c>
      <c r="H140" s="1">
        <v>35700.6</v>
      </c>
      <c r="I140" s="1">
        <f t="shared" si="4"/>
        <v>-272144.26899999991</v>
      </c>
    </row>
    <row r="141" spans="1:10" hidden="1" outlineLevel="2" x14ac:dyDescent="0.25">
      <c r="A141" t="s">
        <v>14</v>
      </c>
      <c r="B141" t="s">
        <v>15</v>
      </c>
      <c r="C141" s="2">
        <v>43465</v>
      </c>
      <c r="D141" t="s">
        <v>152</v>
      </c>
      <c r="E141" t="s">
        <v>1280</v>
      </c>
      <c r="F141" t="s">
        <v>14</v>
      </c>
      <c r="H141" s="1">
        <v>53646.99</v>
      </c>
      <c r="I141" s="1">
        <f t="shared" si="4"/>
        <v>-325791.2589999999</v>
      </c>
    </row>
    <row r="142" spans="1:10" hidden="1" outlineLevel="2" x14ac:dyDescent="0.25">
      <c r="A142" t="s">
        <v>14</v>
      </c>
      <c r="B142" t="s">
        <v>15</v>
      </c>
      <c r="C142" s="2">
        <v>43465</v>
      </c>
      <c r="D142" t="s">
        <v>152</v>
      </c>
      <c r="E142" t="s">
        <v>1281</v>
      </c>
      <c r="F142" t="s">
        <v>14</v>
      </c>
      <c r="H142" s="1">
        <v>59500.6</v>
      </c>
      <c r="I142" s="1">
        <f t="shared" si="4"/>
        <v>-385291.85899999988</v>
      </c>
    </row>
    <row r="143" spans="1:10" hidden="1" outlineLevel="2" x14ac:dyDescent="0.25">
      <c r="A143" t="s">
        <v>14</v>
      </c>
      <c r="B143" t="s">
        <v>15</v>
      </c>
      <c r="C143" s="2">
        <v>43465</v>
      </c>
      <c r="D143" t="s">
        <v>1282</v>
      </c>
      <c r="E143" t="s">
        <v>1283</v>
      </c>
      <c r="F143" t="s">
        <v>14</v>
      </c>
      <c r="H143" s="1">
        <v>88513.395000000004</v>
      </c>
      <c r="I143" s="1">
        <f t="shared" si="4"/>
        <v>-473805.2539999999</v>
      </c>
    </row>
    <row r="144" spans="1:10" hidden="1" outlineLevel="2" x14ac:dyDescent="0.25">
      <c r="A144" t="s">
        <v>14</v>
      </c>
      <c r="B144" t="s">
        <v>15</v>
      </c>
      <c r="C144" s="2">
        <v>43516</v>
      </c>
      <c r="D144" t="s">
        <v>1284</v>
      </c>
      <c r="E144" t="s">
        <v>1285</v>
      </c>
      <c r="F144" t="s">
        <v>14</v>
      </c>
      <c r="G144" s="1">
        <v>50761.421000000002</v>
      </c>
      <c r="I144" s="1">
        <f t="shared" si="4"/>
        <v>-423043.83299999987</v>
      </c>
    </row>
    <row r="145" spans="1:9" hidden="1" outlineLevel="2" x14ac:dyDescent="0.25">
      <c r="A145" t="s">
        <v>14</v>
      </c>
      <c r="B145" t="s">
        <v>15</v>
      </c>
      <c r="C145" s="2">
        <v>43524</v>
      </c>
      <c r="D145" t="s">
        <v>152</v>
      </c>
      <c r="E145" t="s">
        <v>1286</v>
      </c>
      <c r="F145" t="s">
        <v>14</v>
      </c>
      <c r="H145" s="1">
        <v>21849.595000000001</v>
      </c>
      <c r="I145" s="1">
        <f t="shared" si="4"/>
        <v>-444893.42799999984</v>
      </c>
    </row>
    <row r="146" spans="1:9" hidden="1" outlineLevel="2" x14ac:dyDescent="0.25">
      <c r="A146" t="s">
        <v>14</v>
      </c>
      <c r="B146" t="s">
        <v>15</v>
      </c>
      <c r="C146" s="2">
        <v>43524</v>
      </c>
      <c r="D146" t="s">
        <v>152</v>
      </c>
      <c r="E146" t="s">
        <v>1287</v>
      </c>
      <c r="F146" t="s">
        <v>14</v>
      </c>
      <c r="H146" s="1">
        <v>25084.61</v>
      </c>
      <c r="I146" s="1">
        <f t="shared" si="4"/>
        <v>-469978.03799999983</v>
      </c>
    </row>
    <row r="147" spans="1:9" hidden="1" outlineLevel="2" x14ac:dyDescent="0.25">
      <c r="A147" t="s">
        <v>14</v>
      </c>
      <c r="B147" t="s">
        <v>15</v>
      </c>
      <c r="C147" s="2">
        <v>43537</v>
      </c>
      <c r="D147" t="s">
        <v>685</v>
      </c>
      <c r="E147" t="s">
        <v>1288</v>
      </c>
      <c r="F147" t="s">
        <v>14</v>
      </c>
      <c r="H147" s="1">
        <v>57325.993999999999</v>
      </c>
      <c r="I147" s="1">
        <f t="shared" si="4"/>
        <v>-527304.03199999977</v>
      </c>
    </row>
    <row r="148" spans="1:9" hidden="1" outlineLevel="2" x14ac:dyDescent="0.25">
      <c r="A148" t="s">
        <v>14</v>
      </c>
      <c r="B148" t="s">
        <v>15</v>
      </c>
      <c r="C148" s="2">
        <v>43537</v>
      </c>
      <c r="D148" t="s">
        <v>152</v>
      </c>
      <c r="E148" t="s">
        <v>1289</v>
      </c>
      <c r="F148" t="s">
        <v>14</v>
      </c>
      <c r="H148" s="1">
        <v>95143.48</v>
      </c>
      <c r="I148" s="1">
        <f t="shared" si="4"/>
        <v>-622447.51199999976</v>
      </c>
    </row>
    <row r="149" spans="1:9" hidden="1" outlineLevel="2" x14ac:dyDescent="0.25">
      <c r="A149" t="s">
        <v>14</v>
      </c>
      <c r="B149" t="s">
        <v>15</v>
      </c>
      <c r="C149" s="2">
        <v>43537</v>
      </c>
      <c r="D149" t="s">
        <v>152</v>
      </c>
      <c r="E149" t="s">
        <v>1290</v>
      </c>
      <c r="F149" t="s">
        <v>14</v>
      </c>
      <c r="H149" s="1">
        <v>95279.14</v>
      </c>
      <c r="I149" s="1">
        <f t="shared" si="4"/>
        <v>-717726.65199999977</v>
      </c>
    </row>
    <row r="150" spans="1:9" hidden="1" outlineLevel="2" x14ac:dyDescent="0.25">
      <c r="A150" t="s">
        <v>14</v>
      </c>
      <c r="B150" t="s">
        <v>15</v>
      </c>
      <c r="C150" s="2">
        <v>43542</v>
      </c>
      <c r="D150" t="s">
        <v>1291</v>
      </c>
      <c r="E150" t="s">
        <v>1292</v>
      </c>
      <c r="F150" t="s">
        <v>14</v>
      </c>
      <c r="G150" s="1">
        <v>15228.425999999999</v>
      </c>
      <c r="I150" s="1">
        <f t="shared" si="4"/>
        <v>-702498.22599999979</v>
      </c>
    </row>
    <row r="151" spans="1:9" hidden="1" outlineLevel="2" x14ac:dyDescent="0.25">
      <c r="A151" t="s">
        <v>14</v>
      </c>
      <c r="B151" t="s">
        <v>15</v>
      </c>
      <c r="C151" s="2">
        <v>43542</v>
      </c>
      <c r="D151" t="s">
        <v>152</v>
      </c>
      <c r="E151" t="s">
        <v>1293</v>
      </c>
      <c r="F151" t="s">
        <v>14</v>
      </c>
      <c r="H151" s="1">
        <v>75879.759999999995</v>
      </c>
      <c r="I151" s="1">
        <f t="shared" si="4"/>
        <v>-778377.9859999998</v>
      </c>
    </row>
    <row r="152" spans="1:9" hidden="1" outlineLevel="2" x14ac:dyDescent="0.25">
      <c r="A152" t="s">
        <v>14</v>
      </c>
      <c r="B152" t="s">
        <v>15</v>
      </c>
      <c r="C152" s="2">
        <v>43553</v>
      </c>
      <c r="D152" t="s">
        <v>1294</v>
      </c>
      <c r="E152" t="s">
        <v>1295</v>
      </c>
      <c r="F152" t="s">
        <v>14</v>
      </c>
      <c r="G152" s="1">
        <v>304568.52500000002</v>
      </c>
      <c r="I152" s="1">
        <f t="shared" si="4"/>
        <v>-473809.46099999978</v>
      </c>
    </row>
    <row r="153" spans="1:9" hidden="1" outlineLevel="2" x14ac:dyDescent="0.25">
      <c r="A153" t="s">
        <v>14</v>
      </c>
      <c r="B153" t="s">
        <v>15</v>
      </c>
      <c r="C153" s="2">
        <v>43563</v>
      </c>
      <c r="D153" t="s">
        <v>1296</v>
      </c>
      <c r="E153" t="s">
        <v>1297</v>
      </c>
      <c r="F153" t="s">
        <v>14</v>
      </c>
      <c r="G153" s="1">
        <v>304568.52500000002</v>
      </c>
      <c r="I153" s="1">
        <f t="shared" si="4"/>
        <v>-169240.93599999975</v>
      </c>
    </row>
    <row r="154" spans="1:9" hidden="1" outlineLevel="2" x14ac:dyDescent="0.25">
      <c r="A154" t="s">
        <v>14</v>
      </c>
      <c r="B154" t="s">
        <v>15</v>
      </c>
      <c r="C154" s="2">
        <v>43585</v>
      </c>
      <c r="D154" t="s">
        <v>152</v>
      </c>
      <c r="E154" t="s">
        <v>1298</v>
      </c>
      <c r="F154" t="s">
        <v>14</v>
      </c>
      <c r="H154" s="1">
        <v>71629.08</v>
      </c>
      <c r="I154" s="1">
        <f t="shared" si="4"/>
        <v>-240870.01599999977</v>
      </c>
    </row>
    <row r="155" spans="1:9" hidden="1" outlineLevel="2" x14ac:dyDescent="0.25">
      <c r="A155" t="s">
        <v>14</v>
      </c>
      <c r="B155" t="s">
        <v>15</v>
      </c>
      <c r="C155" s="2">
        <v>43607</v>
      </c>
      <c r="D155" t="s">
        <v>1299</v>
      </c>
      <c r="E155" t="s">
        <v>1300</v>
      </c>
      <c r="F155" t="s">
        <v>14</v>
      </c>
      <c r="H155" s="1">
        <v>60052.76</v>
      </c>
      <c r="I155" s="1">
        <f t="shared" si="4"/>
        <v>-300922.77599999978</v>
      </c>
    </row>
    <row r="156" spans="1:9" hidden="1" outlineLevel="2" x14ac:dyDescent="0.25">
      <c r="A156" t="s">
        <v>14</v>
      </c>
      <c r="B156" t="s">
        <v>15</v>
      </c>
      <c r="C156" s="2">
        <v>43610</v>
      </c>
      <c r="D156" t="s">
        <v>1301</v>
      </c>
      <c r="E156" t="s">
        <v>1302</v>
      </c>
      <c r="F156" t="s">
        <v>14</v>
      </c>
      <c r="G156" s="1">
        <v>40609.137000000002</v>
      </c>
      <c r="I156" s="1">
        <f t="shared" si="4"/>
        <v>-260313.63899999979</v>
      </c>
    </row>
    <row r="157" spans="1:9" hidden="1" outlineLevel="2" x14ac:dyDescent="0.25">
      <c r="A157" t="s">
        <v>14</v>
      </c>
      <c r="B157" t="s">
        <v>15</v>
      </c>
      <c r="C157" s="2">
        <v>43616</v>
      </c>
      <c r="D157" t="s">
        <v>152</v>
      </c>
      <c r="E157" t="s">
        <v>1303</v>
      </c>
      <c r="F157" t="s">
        <v>14</v>
      </c>
      <c r="H157" s="1">
        <v>73257</v>
      </c>
      <c r="I157" s="1">
        <f t="shared" si="4"/>
        <v>-333570.63899999979</v>
      </c>
    </row>
    <row r="158" spans="1:9" hidden="1" outlineLevel="2" x14ac:dyDescent="0.25">
      <c r="A158" t="s">
        <v>14</v>
      </c>
      <c r="B158" t="s">
        <v>15</v>
      </c>
      <c r="C158" s="2">
        <v>43616</v>
      </c>
      <c r="D158" t="s">
        <v>1304</v>
      </c>
      <c r="E158" t="s">
        <v>1305</v>
      </c>
      <c r="F158" t="s">
        <v>14</v>
      </c>
      <c r="G158" s="1">
        <v>164560.28</v>
      </c>
      <c r="I158" s="1">
        <f t="shared" si="4"/>
        <v>-169010.35899999979</v>
      </c>
    </row>
    <row r="159" spans="1:9" hidden="1" outlineLevel="2" x14ac:dyDescent="0.25">
      <c r="A159" t="s">
        <v>14</v>
      </c>
      <c r="B159" t="s">
        <v>15</v>
      </c>
      <c r="C159" s="2">
        <v>43655</v>
      </c>
      <c r="D159" t="s">
        <v>1306</v>
      </c>
      <c r="E159" t="s">
        <v>1307</v>
      </c>
      <c r="F159" t="s">
        <v>14</v>
      </c>
      <c r="G159" s="1">
        <v>304568.527</v>
      </c>
      <c r="I159" s="1">
        <f t="shared" si="4"/>
        <v>135558.16800000021</v>
      </c>
    </row>
    <row r="160" spans="1:9" hidden="1" outlineLevel="2" x14ac:dyDescent="0.25">
      <c r="A160" t="s">
        <v>14</v>
      </c>
      <c r="B160" t="s">
        <v>15</v>
      </c>
      <c r="C160" s="2">
        <v>43676</v>
      </c>
      <c r="D160" t="s">
        <v>1308</v>
      </c>
      <c r="E160" t="s">
        <v>1309</v>
      </c>
      <c r="F160" t="s">
        <v>14</v>
      </c>
      <c r="G160" s="1">
        <v>45685.279000000002</v>
      </c>
      <c r="I160" s="1">
        <f t="shared" si="4"/>
        <v>181243.44700000022</v>
      </c>
    </row>
    <row r="161" spans="1:9" hidden="1" outlineLevel="2" x14ac:dyDescent="0.25">
      <c r="A161" t="s">
        <v>14</v>
      </c>
      <c r="B161" t="s">
        <v>15</v>
      </c>
      <c r="C161" s="2">
        <v>43676</v>
      </c>
      <c r="D161" t="s">
        <v>1310</v>
      </c>
      <c r="E161" t="s">
        <v>1311</v>
      </c>
      <c r="F161" t="s">
        <v>14</v>
      </c>
      <c r="H161" s="1">
        <v>73166.559999999998</v>
      </c>
      <c r="I161" s="1">
        <f t="shared" si="4"/>
        <v>108076.88700000022</v>
      </c>
    </row>
    <row r="162" spans="1:9" hidden="1" outlineLevel="2" x14ac:dyDescent="0.25">
      <c r="A162" t="s">
        <v>14</v>
      </c>
      <c r="B162" t="s">
        <v>15</v>
      </c>
      <c r="C162" s="2">
        <v>43679</v>
      </c>
      <c r="D162" t="s">
        <v>152</v>
      </c>
      <c r="E162" t="s">
        <v>1312</v>
      </c>
      <c r="F162" t="s">
        <v>14</v>
      </c>
      <c r="H162" s="1">
        <v>79618.740000000005</v>
      </c>
      <c r="I162" s="1">
        <f t="shared" si="4"/>
        <v>28458.147000000215</v>
      </c>
    </row>
    <row r="163" spans="1:9" hidden="1" outlineLevel="2" x14ac:dyDescent="0.25">
      <c r="A163" t="s">
        <v>14</v>
      </c>
      <c r="B163" t="s">
        <v>15</v>
      </c>
      <c r="C163" s="2">
        <v>43708</v>
      </c>
      <c r="D163" t="s">
        <v>152</v>
      </c>
      <c r="E163" t="s">
        <v>1313</v>
      </c>
      <c r="F163" t="s">
        <v>14</v>
      </c>
      <c r="H163" s="1">
        <v>28565.360000000001</v>
      </c>
      <c r="I163" s="1">
        <f t="shared" si="4"/>
        <v>-107.2129999997851</v>
      </c>
    </row>
    <row r="164" spans="1:9" hidden="1" outlineLevel="2" x14ac:dyDescent="0.25">
      <c r="A164" t="s">
        <v>14</v>
      </c>
      <c r="B164" t="s">
        <v>15</v>
      </c>
      <c r="C164" s="2">
        <v>43708</v>
      </c>
      <c r="D164" t="s">
        <v>152</v>
      </c>
      <c r="E164" t="s">
        <v>1314</v>
      </c>
      <c r="F164" t="s">
        <v>14</v>
      </c>
      <c r="H164" s="1">
        <v>30466.98</v>
      </c>
      <c r="I164" s="1">
        <f t="shared" si="4"/>
        <v>-30574.192999999785</v>
      </c>
    </row>
    <row r="165" spans="1:9" hidden="1" outlineLevel="2" x14ac:dyDescent="0.25">
      <c r="A165" t="s">
        <v>14</v>
      </c>
      <c r="B165" t="s">
        <v>15</v>
      </c>
      <c r="C165" s="2">
        <v>43708</v>
      </c>
      <c r="D165" t="s">
        <v>152</v>
      </c>
      <c r="E165" t="s">
        <v>1315</v>
      </c>
      <c r="F165" t="s">
        <v>14</v>
      </c>
      <c r="H165" s="1">
        <v>36778.74</v>
      </c>
      <c r="I165" s="1">
        <f t="shared" si="4"/>
        <v>-67352.932999999786</v>
      </c>
    </row>
    <row r="166" spans="1:9" hidden="1" outlineLevel="2" x14ac:dyDescent="0.25">
      <c r="A166" t="s">
        <v>14</v>
      </c>
      <c r="B166" t="s">
        <v>15</v>
      </c>
      <c r="C166" s="2">
        <v>43708</v>
      </c>
      <c r="D166" t="s">
        <v>152</v>
      </c>
      <c r="E166" t="s">
        <v>1316</v>
      </c>
      <c r="F166" t="s">
        <v>14</v>
      </c>
      <c r="H166" s="1">
        <v>38218.699999999997</v>
      </c>
      <c r="I166" s="1">
        <f t="shared" si="4"/>
        <v>-105571.63299999978</v>
      </c>
    </row>
    <row r="167" spans="1:9" hidden="1" outlineLevel="2" x14ac:dyDescent="0.25">
      <c r="A167" t="s">
        <v>14</v>
      </c>
      <c r="B167" t="s">
        <v>15</v>
      </c>
      <c r="C167" s="2">
        <v>43708</v>
      </c>
      <c r="D167" t="s">
        <v>152</v>
      </c>
      <c r="E167" t="s">
        <v>1317</v>
      </c>
      <c r="F167" t="s">
        <v>14</v>
      </c>
      <c r="H167" s="1">
        <v>131126.10500000001</v>
      </c>
      <c r="I167" s="1">
        <f t="shared" si="4"/>
        <v>-236697.73799999978</v>
      </c>
    </row>
    <row r="168" spans="1:9" hidden="1" outlineLevel="2" x14ac:dyDescent="0.25">
      <c r="A168" t="s">
        <v>14</v>
      </c>
      <c r="B168" t="s">
        <v>15</v>
      </c>
      <c r="C168" s="2">
        <v>43738</v>
      </c>
      <c r="D168" t="s">
        <v>152</v>
      </c>
      <c r="E168" t="s">
        <v>1318</v>
      </c>
      <c r="F168" t="s">
        <v>14</v>
      </c>
      <c r="H168" s="1">
        <v>69322.86</v>
      </c>
      <c r="I168" s="1">
        <f t="shared" si="4"/>
        <v>-306020.59799999977</v>
      </c>
    </row>
    <row r="169" spans="1:9" hidden="1" outlineLevel="2" x14ac:dyDescent="0.25">
      <c r="A169" t="s">
        <v>14</v>
      </c>
      <c r="B169" t="s">
        <v>15</v>
      </c>
      <c r="C169" s="2">
        <v>43738</v>
      </c>
      <c r="D169" t="s">
        <v>1299</v>
      </c>
      <c r="E169" t="s">
        <v>1319</v>
      </c>
      <c r="F169" t="s">
        <v>14</v>
      </c>
      <c r="H169" s="1">
        <v>74820.66</v>
      </c>
      <c r="I169" s="1">
        <f t="shared" si="4"/>
        <v>-380841.2579999998</v>
      </c>
    </row>
    <row r="170" spans="1:9" hidden="1" outlineLevel="2" x14ac:dyDescent="0.25">
      <c r="A170" t="s">
        <v>14</v>
      </c>
      <c r="B170" t="s">
        <v>15</v>
      </c>
      <c r="C170" s="2">
        <v>43738</v>
      </c>
      <c r="D170" t="s">
        <v>152</v>
      </c>
      <c r="E170" t="s">
        <v>1320</v>
      </c>
      <c r="F170" t="s">
        <v>14</v>
      </c>
      <c r="H170" s="1">
        <v>78019.38</v>
      </c>
      <c r="I170" s="1">
        <f t="shared" si="4"/>
        <v>-458860.6379999998</v>
      </c>
    </row>
    <row r="171" spans="1:9" hidden="1" outlineLevel="2" x14ac:dyDescent="0.25">
      <c r="A171" t="s">
        <v>14</v>
      </c>
      <c r="B171" t="s">
        <v>15</v>
      </c>
      <c r="C171" s="2">
        <v>43761</v>
      </c>
      <c r="D171" t="s">
        <v>1321</v>
      </c>
      <c r="E171" t="s">
        <v>1322</v>
      </c>
      <c r="F171" t="s">
        <v>14</v>
      </c>
      <c r="G171" s="1">
        <v>24999.999</v>
      </c>
      <c r="I171" s="1">
        <f t="shared" si="4"/>
        <v>-433860.63899999979</v>
      </c>
    </row>
    <row r="172" spans="1:9" hidden="1" outlineLevel="2" x14ac:dyDescent="0.25">
      <c r="A172" t="s">
        <v>14</v>
      </c>
      <c r="B172" t="s">
        <v>15</v>
      </c>
      <c r="C172" s="2">
        <v>43761</v>
      </c>
      <c r="D172" t="s">
        <v>152</v>
      </c>
      <c r="E172" t="s">
        <v>1323</v>
      </c>
      <c r="F172" t="s">
        <v>14</v>
      </c>
      <c r="H172" s="1">
        <v>51884.6</v>
      </c>
      <c r="I172" s="1">
        <f t="shared" si="4"/>
        <v>-485745.23899999977</v>
      </c>
    </row>
    <row r="173" spans="1:9" hidden="1" outlineLevel="2" x14ac:dyDescent="0.25">
      <c r="A173" t="s">
        <v>14</v>
      </c>
      <c r="B173" t="s">
        <v>15</v>
      </c>
      <c r="C173" s="2">
        <v>43761</v>
      </c>
      <c r="D173" t="s">
        <v>152</v>
      </c>
      <c r="E173" t="s">
        <v>1324</v>
      </c>
      <c r="F173" t="s">
        <v>14</v>
      </c>
      <c r="H173" s="1">
        <v>65974.2</v>
      </c>
      <c r="I173" s="1">
        <f t="shared" si="4"/>
        <v>-551719.43899999978</v>
      </c>
    </row>
    <row r="174" spans="1:9" hidden="1" outlineLevel="2" x14ac:dyDescent="0.25">
      <c r="A174" t="s">
        <v>14</v>
      </c>
      <c r="B174" t="s">
        <v>15</v>
      </c>
      <c r="C174" s="2">
        <v>43761</v>
      </c>
      <c r="D174" t="s">
        <v>685</v>
      </c>
      <c r="E174" t="s">
        <v>1325</v>
      </c>
      <c r="F174" t="s">
        <v>14</v>
      </c>
      <c r="H174" s="1">
        <v>69068.2</v>
      </c>
      <c r="I174" s="1">
        <f t="shared" si="4"/>
        <v>-620787.63899999973</v>
      </c>
    </row>
    <row r="175" spans="1:9" hidden="1" outlineLevel="2" x14ac:dyDescent="0.25">
      <c r="A175" t="s">
        <v>14</v>
      </c>
      <c r="B175" t="s">
        <v>15</v>
      </c>
      <c r="C175" s="2">
        <v>43761</v>
      </c>
      <c r="D175" t="s">
        <v>152</v>
      </c>
      <c r="E175" t="s">
        <v>1326</v>
      </c>
      <c r="F175" t="s">
        <v>14</v>
      </c>
      <c r="H175" s="1">
        <v>74375.600000000006</v>
      </c>
      <c r="I175" s="1">
        <f t="shared" si="4"/>
        <v>-695163.23899999971</v>
      </c>
    </row>
    <row r="176" spans="1:9" hidden="1" outlineLevel="2" x14ac:dyDescent="0.25">
      <c r="A176" t="s">
        <v>14</v>
      </c>
      <c r="B176" t="s">
        <v>15</v>
      </c>
      <c r="C176" s="2">
        <v>43761</v>
      </c>
      <c r="D176" t="s">
        <v>152</v>
      </c>
      <c r="E176" t="s">
        <v>1327</v>
      </c>
      <c r="F176" t="s">
        <v>14</v>
      </c>
      <c r="H176" s="1">
        <v>79254.600000000006</v>
      </c>
      <c r="I176" s="1">
        <f t="shared" si="4"/>
        <v>-774417.83899999969</v>
      </c>
    </row>
    <row r="177" spans="1:9" hidden="1" outlineLevel="2" x14ac:dyDescent="0.25">
      <c r="A177" t="s">
        <v>14</v>
      </c>
      <c r="B177" t="s">
        <v>15</v>
      </c>
      <c r="C177" s="2">
        <v>43769</v>
      </c>
      <c r="D177" t="s">
        <v>1328</v>
      </c>
      <c r="E177" t="s">
        <v>1329</v>
      </c>
      <c r="F177" t="s">
        <v>14</v>
      </c>
      <c r="H177" s="1">
        <v>51353.741000000002</v>
      </c>
      <c r="I177" s="1">
        <f t="shared" si="4"/>
        <v>-825771.57999999973</v>
      </c>
    </row>
    <row r="178" spans="1:9" hidden="1" outlineLevel="2" x14ac:dyDescent="0.25">
      <c r="A178" t="s">
        <v>14</v>
      </c>
      <c r="B178" t="s">
        <v>15</v>
      </c>
      <c r="C178" s="2">
        <v>43769</v>
      </c>
      <c r="D178" t="s">
        <v>152</v>
      </c>
      <c r="E178" t="s">
        <v>1330</v>
      </c>
      <c r="F178" t="s">
        <v>14</v>
      </c>
      <c r="H178" s="1">
        <v>56254.28</v>
      </c>
      <c r="I178" s="1">
        <f t="shared" si="4"/>
        <v>-882025.85999999975</v>
      </c>
    </row>
    <row r="179" spans="1:9" hidden="1" outlineLevel="2" x14ac:dyDescent="0.25">
      <c r="A179" t="s">
        <v>14</v>
      </c>
      <c r="B179" t="s">
        <v>15</v>
      </c>
      <c r="C179" s="2">
        <v>43769</v>
      </c>
      <c r="D179" t="s">
        <v>152</v>
      </c>
      <c r="E179" t="s">
        <v>1331</v>
      </c>
      <c r="F179" t="s">
        <v>14</v>
      </c>
      <c r="H179" s="1">
        <v>65750.48</v>
      </c>
      <c r="I179" s="1">
        <f t="shared" si="4"/>
        <v>-947776.33999999973</v>
      </c>
    </row>
    <row r="180" spans="1:9" hidden="1" outlineLevel="2" x14ac:dyDescent="0.25">
      <c r="A180" t="s">
        <v>14</v>
      </c>
      <c r="B180" t="s">
        <v>15</v>
      </c>
      <c r="C180" s="2">
        <v>43769</v>
      </c>
      <c r="D180" t="s">
        <v>152</v>
      </c>
      <c r="E180" t="s">
        <v>1332</v>
      </c>
      <c r="F180" t="s">
        <v>14</v>
      </c>
      <c r="H180" s="1">
        <v>67423.62</v>
      </c>
      <c r="I180" s="1">
        <f t="shared" si="4"/>
        <v>-1015199.9599999997</v>
      </c>
    </row>
    <row r="181" spans="1:9" hidden="1" outlineLevel="2" x14ac:dyDescent="0.25">
      <c r="A181" t="s">
        <v>14</v>
      </c>
      <c r="B181" t="s">
        <v>15</v>
      </c>
      <c r="C181" s="2">
        <v>43769</v>
      </c>
      <c r="D181" t="s">
        <v>152</v>
      </c>
      <c r="E181" t="s">
        <v>1333</v>
      </c>
      <c r="F181" t="s">
        <v>14</v>
      </c>
      <c r="H181" s="1">
        <v>71402.98</v>
      </c>
      <c r="I181" s="1">
        <f t="shared" si="4"/>
        <v>-1086602.9399999997</v>
      </c>
    </row>
    <row r="182" spans="1:9" hidden="1" outlineLevel="2" x14ac:dyDescent="0.25">
      <c r="A182" t="s">
        <v>14</v>
      </c>
      <c r="B182" t="s">
        <v>15</v>
      </c>
      <c r="C182" s="2">
        <v>43769</v>
      </c>
      <c r="D182" t="s">
        <v>152</v>
      </c>
      <c r="E182" t="s">
        <v>1334</v>
      </c>
      <c r="F182" t="s">
        <v>14</v>
      </c>
      <c r="H182" s="1">
        <v>85204.6</v>
      </c>
      <c r="I182" s="1">
        <f t="shared" si="4"/>
        <v>-1171807.5399999998</v>
      </c>
    </row>
    <row r="183" spans="1:9" hidden="1" outlineLevel="2" x14ac:dyDescent="0.25">
      <c r="A183" t="s">
        <v>14</v>
      </c>
      <c r="B183" t="s">
        <v>15</v>
      </c>
      <c r="C183" s="2">
        <v>43769</v>
      </c>
      <c r="D183" t="s">
        <v>152</v>
      </c>
      <c r="E183" t="s">
        <v>1335</v>
      </c>
      <c r="F183" t="s">
        <v>14</v>
      </c>
      <c r="H183" s="1">
        <v>165189.49799999999</v>
      </c>
      <c r="I183" s="1">
        <f t="shared" si="4"/>
        <v>-1336997.0379999997</v>
      </c>
    </row>
    <row r="184" spans="1:9" hidden="1" outlineLevel="2" x14ac:dyDescent="0.25">
      <c r="A184" t="s">
        <v>14</v>
      </c>
      <c r="B184" t="s">
        <v>15</v>
      </c>
      <c r="C184" s="2">
        <v>43769</v>
      </c>
      <c r="D184" t="s">
        <v>152</v>
      </c>
      <c r="E184" t="s">
        <v>1336</v>
      </c>
      <c r="F184" t="s">
        <v>14</v>
      </c>
      <c r="H184" s="1">
        <v>173061.11</v>
      </c>
      <c r="I184" s="1">
        <f t="shared" si="4"/>
        <v>-1510058.1479999996</v>
      </c>
    </row>
    <row r="185" spans="1:9" hidden="1" outlineLevel="2" x14ac:dyDescent="0.25">
      <c r="A185" t="s">
        <v>14</v>
      </c>
      <c r="B185" t="s">
        <v>15</v>
      </c>
      <c r="C185" s="2">
        <v>43769</v>
      </c>
      <c r="D185" t="s">
        <v>152</v>
      </c>
      <c r="E185" t="s">
        <v>1337</v>
      </c>
      <c r="F185" t="s">
        <v>14</v>
      </c>
      <c r="H185" s="1">
        <v>189001.39799999999</v>
      </c>
      <c r="I185" s="1">
        <f t="shared" si="4"/>
        <v>-1699059.5459999996</v>
      </c>
    </row>
    <row r="186" spans="1:9" hidden="1" outlineLevel="2" x14ac:dyDescent="0.25">
      <c r="A186" t="s">
        <v>14</v>
      </c>
      <c r="B186" t="s">
        <v>15</v>
      </c>
      <c r="C186" s="2">
        <v>43799</v>
      </c>
      <c r="D186" t="s">
        <v>685</v>
      </c>
      <c r="E186" t="s">
        <v>1338</v>
      </c>
      <c r="F186" t="s">
        <v>14</v>
      </c>
      <c r="H186" s="1">
        <v>53836.2</v>
      </c>
      <c r="I186" s="1">
        <f t="shared" si="4"/>
        <v>-1752895.7459999996</v>
      </c>
    </row>
    <row r="187" spans="1:9" hidden="1" outlineLevel="2" x14ac:dyDescent="0.25">
      <c r="A187" t="s">
        <v>14</v>
      </c>
      <c r="B187" t="s">
        <v>15</v>
      </c>
      <c r="C187" s="2">
        <v>43799</v>
      </c>
      <c r="D187" t="s">
        <v>152</v>
      </c>
      <c r="E187" t="s">
        <v>1339</v>
      </c>
      <c r="F187" t="s">
        <v>14</v>
      </c>
      <c r="H187" s="1">
        <v>55692.6</v>
      </c>
      <c r="I187" s="1">
        <f t="shared" si="4"/>
        <v>-1808588.3459999997</v>
      </c>
    </row>
    <row r="188" spans="1:9" hidden="1" outlineLevel="2" x14ac:dyDescent="0.25">
      <c r="A188" t="s">
        <v>14</v>
      </c>
      <c r="B188" t="s">
        <v>15</v>
      </c>
      <c r="C188" s="2">
        <v>43799</v>
      </c>
      <c r="D188" t="s">
        <v>152</v>
      </c>
      <c r="E188" t="s">
        <v>1340</v>
      </c>
      <c r="F188" t="s">
        <v>14</v>
      </c>
      <c r="H188" s="1">
        <v>57073</v>
      </c>
      <c r="I188" s="1">
        <f t="shared" si="4"/>
        <v>-1865661.3459999997</v>
      </c>
    </row>
    <row r="189" spans="1:9" hidden="1" outlineLevel="2" x14ac:dyDescent="0.25">
      <c r="A189" t="s">
        <v>14</v>
      </c>
      <c r="B189" t="s">
        <v>15</v>
      </c>
      <c r="C189" s="2">
        <v>43799</v>
      </c>
      <c r="D189" t="s">
        <v>152</v>
      </c>
      <c r="E189" t="s">
        <v>1341</v>
      </c>
      <c r="F189" t="s">
        <v>14</v>
      </c>
      <c r="H189" s="1">
        <v>60833.4</v>
      </c>
      <c r="I189" s="1">
        <f t="shared" si="4"/>
        <v>-1926494.7459999996</v>
      </c>
    </row>
    <row r="190" spans="1:9" hidden="1" outlineLevel="2" x14ac:dyDescent="0.25">
      <c r="A190" t="s">
        <v>14</v>
      </c>
      <c r="B190" t="s">
        <v>15</v>
      </c>
      <c r="C190" s="2">
        <v>43799</v>
      </c>
      <c r="D190" t="s">
        <v>1342</v>
      </c>
      <c r="E190" t="s">
        <v>1343</v>
      </c>
      <c r="F190" t="s">
        <v>14</v>
      </c>
      <c r="H190" s="1">
        <v>62475.6</v>
      </c>
      <c r="I190" s="1">
        <f t="shared" si="4"/>
        <v>-1988970.3459999997</v>
      </c>
    </row>
    <row r="191" spans="1:9" hidden="1" outlineLevel="2" x14ac:dyDescent="0.25">
      <c r="A191" t="s">
        <v>14</v>
      </c>
      <c r="B191" t="s">
        <v>15</v>
      </c>
      <c r="C191" s="2">
        <v>43799</v>
      </c>
      <c r="D191" t="s">
        <v>152</v>
      </c>
      <c r="E191" t="s">
        <v>1344</v>
      </c>
      <c r="F191" t="s">
        <v>14</v>
      </c>
      <c r="H191" s="1">
        <v>70639</v>
      </c>
      <c r="I191" s="1">
        <f t="shared" si="4"/>
        <v>-2059609.3459999997</v>
      </c>
    </row>
    <row r="192" spans="1:9" hidden="1" outlineLevel="2" x14ac:dyDescent="0.25">
      <c r="A192" t="s">
        <v>14</v>
      </c>
      <c r="B192" t="s">
        <v>15</v>
      </c>
      <c r="C192" s="2">
        <v>43799</v>
      </c>
      <c r="D192" t="s">
        <v>152</v>
      </c>
      <c r="E192" t="s">
        <v>1345</v>
      </c>
      <c r="F192" t="s">
        <v>14</v>
      </c>
      <c r="H192" s="1">
        <v>70972.2</v>
      </c>
      <c r="I192" s="1">
        <f t="shared" si="4"/>
        <v>-2130581.5459999996</v>
      </c>
    </row>
    <row r="193" spans="1:10" hidden="1" outlineLevel="2" x14ac:dyDescent="0.25">
      <c r="A193" t="s">
        <v>14</v>
      </c>
      <c r="B193" t="s">
        <v>15</v>
      </c>
      <c r="C193" s="2">
        <v>43799</v>
      </c>
      <c r="D193" t="s">
        <v>152</v>
      </c>
      <c r="E193" t="s">
        <v>1346</v>
      </c>
      <c r="F193" t="s">
        <v>14</v>
      </c>
      <c r="H193" s="1">
        <v>74637.399999999994</v>
      </c>
      <c r="I193" s="1">
        <f t="shared" si="4"/>
        <v>-2205218.9459999995</v>
      </c>
    </row>
    <row r="194" spans="1:10" hidden="1" outlineLevel="2" x14ac:dyDescent="0.25">
      <c r="A194" t="s">
        <v>14</v>
      </c>
      <c r="B194" t="s">
        <v>15</v>
      </c>
      <c r="C194" s="2">
        <v>43799</v>
      </c>
      <c r="D194" t="s">
        <v>152</v>
      </c>
      <c r="E194" t="s">
        <v>1347</v>
      </c>
      <c r="F194" t="s">
        <v>14</v>
      </c>
      <c r="H194" s="1">
        <v>91583</v>
      </c>
      <c r="I194" s="1">
        <f t="shared" si="4"/>
        <v>-2296801.9459999995</v>
      </c>
    </row>
    <row r="195" spans="1:10" hidden="1" outlineLevel="2" x14ac:dyDescent="0.25">
      <c r="A195" t="s">
        <v>14</v>
      </c>
      <c r="B195" t="s">
        <v>15</v>
      </c>
      <c r="C195" s="2">
        <v>43799</v>
      </c>
      <c r="D195" t="s">
        <v>152</v>
      </c>
      <c r="E195" t="s">
        <v>1348</v>
      </c>
      <c r="F195" t="s">
        <v>14</v>
      </c>
      <c r="H195" s="1">
        <v>159955.64000000001</v>
      </c>
      <c r="I195" s="1">
        <f t="shared" si="4"/>
        <v>-2456757.5859999997</v>
      </c>
    </row>
    <row r="196" spans="1:10" hidden="1" outlineLevel="2" x14ac:dyDescent="0.25">
      <c r="A196" t="s">
        <v>14</v>
      </c>
      <c r="B196" t="s">
        <v>15</v>
      </c>
      <c r="C196" s="2">
        <v>43801</v>
      </c>
      <c r="D196" t="s">
        <v>152</v>
      </c>
      <c r="E196" t="s">
        <v>1349</v>
      </c>
      <c r="F196" t="s">
        <v>14</v>
      </c>
      <c r="H196" s="1">
        <v>15245.447</v>
      </c>
      <c r="I196" s="1">
        <f t="shared" si="4"/>
        <v>-2472003.0329999998</v>
      </c>
    </row>
    <row r="197" spans="1:10" hidden="1" outlineLevel="2" x14ac:dyDescent="0.25">
      <c r="A197" t="s">
        <v>14</v>
      </c>
      <c r="B197" t="s">
        <v>15</v>
      </c>
      <c r="C197" s="2">
        <v>43816</v>
      </c>
      <c r="D197" t="s">
        <v>1350</v>
      </c>
      <c r="E197" t="s">
        <v>1351</v>
      </c>
      <c r="F197" t="s">
        <v>14</v>
      </c>
      <c r="G197" s="1">
        <v>265533.94</v>
      </c>
      <c r="I197" s="1">
        <f t="shared" si="4"/>
        <v>-2206469.0929999999</v>
      </c>
    </row>
    <row r="198" spans="1:10" hidden="1" outlineLevel="2" x14ac:dyDescent="0.25">
      <c r="A198" t="s">
        <v>14</v>
      </c>
      <c r="B198" t="s">
        <v>15</v>
      </c>
      <c r="C198" s="2">
        <v>43824</v>
      </c>
      <c r="D198" t="s">
        <v>152</v>
      </c>
      <c r="E198" t="s">
        <v>1352</v>
      </c>
      <c r="F198" t="s">
        <v>14</v>
      </c>
      <c r="H198" s="1">
        <v>32356.105</v>
      </c>
      <c r="I198" s="1">
        <f t="shared" si="4"/>
        <v>-2238825.1979999999</v>
      </c>
    </row>
    <row r="199" spans="1:10" hidden="1" outlineLevel="2" x14ac:dyDescent="0.25">
      <c r="A199" t="s">
        <v>14</v>
      </c>
      <c r="B199" t="s">
        <v>15</v>
      </c>
      <c r="C199" s="2">
        <v>43825</v>
      </c>
      <c r="D199" t="s">
        <v>152</v>
      </c>
      <c r="E199" t="s">
        <v>1353</v>
      </c>
      <c r="F199" t="s">
        <v>14</v>
      </c>
      <c r="H199" s="1">
        <v>71400.600000000006</v>
      </c>
      <c r="I199" s="1">
        <f t="shared" ref="I199:I205" si="5">+IF(A199=A198,I198+G199-H199,G199-H199)</f>
        <v>-2310225.798</v>
      </c>
    </row>
    <row r="200" spans="1:10" hidden="1" outlineLevel="2" x14ac:dyDescent="0.25">
      <c r="A200" t="s">
        <v>14</v>
      </c>
      <c r="B200" t="s">
        <v>15</v>
      </c>
      <c r="C200" s="2">
        <v>43829</v>
      </c>
      <c r="D200" t="s">
        <v>1354</v>
      </c>
      <c r="E200" t="s">
        <v>1355</v>
      </c>
      <c r="F200" t="s">
        <v>14</v>
      </c>
      <c r="G200" s="1">
        <v>781098.8</v>
      </c>
      <c r="I200" s="1">
        <f t="shared" si="5"/>
        <v>-1529126.9979999999</v>
      </c>
    </row>
    <row r="201" spans="1:10" hidden="1" outlineLevel="2" x14ac:dyDescent="0.25">
      <c r="A201" t="s">
        <v>14</v>
      </c>
      <c r="B201" t="s">
        <v>15</v>
      </c>
      <c r="C201" s="2">
        <v>43830</v>
      </c>
      <c r="D201" t="s">
        <v>152</v>
      </c>
      <c r="E201" t="s">
        <v>1356</v>
      </c>
      <c r="F201" t="s">
        <v>14</v>
      </c>
      <c r="H201" s="1">
        <v>2444.3910000000001</v>
      </c>
      <c r="I201" s="1">
        <f t="shared" si="5"/>
        <v>-1531571.389</v>
      </c>
    </row>
    <row r="202" spans="1:10" hidden="1" outlineLevel="2" x14ac:dyDescent="0.25">
      <c r="A202" t="s">
        <v>14</v>
      </c>
      <c r="B202" t="s">
        <v>15</v>
      </c>
      <c r="C202" s="2">
        <v>43830</v>
      </c>
      <c r="D202" t="s">
        <v>152</v>
      </c>
      <c r="E202" t="s">
        <v>1357</v>
      </c>
      <c r="F202" t="s">
        <v>14</v>
      </c>
      <c r="H202" s="1">
        <v>25401.65</v>
      </c>
      <c r="I202" s="1">
        <f t="shared" si="5"/>
        <v>-1556973.0389999999</v>
      </c>
    </row>
    <row r="203" spans="1:10" hidden="1" outlineLevel="2" x14ac:dyDescent="0.25">
      <c r="A203" t="s">
        <v>14</v>
      </c>
      <c r="B203" t="s">
        <v>15</v>
      </c>
      <c r="C203" s="2">
        <v>43830</v>
      </c>
      <c r="D203" t="s">
        <v>1358</v>
      </c>
      <c r="E203" t="s">
        <v>1359</v>
      </c>
      <c r="F203" t="s">
        <v>14</v>
      </c>
      <c r="H203" s="1">
        <v>82220.08</v>
      </c>
      <c r="I203" s="1">
        <f t="shared" si="5"/>
        <v>-1639193.1189999999</v>
      </c>
    </row>
    <row r="204" spans="1:10" hidden="1" outlineLevel="2" x14ac:dyDescent="0.25">
      <c r="A204" t="s">
        <v>14</v>
      </c>
      <c r="B204" t="s">
        <v>15</v>
      </c>
      <c r="C204" s="2">
        <v>43830</v>
      </c>
      <c r="D204" t="s">
        <v>1360</v>
      </c>
      <c r="E204" t="s">
        <v>1361</v>
      </c>
      <c r="F204" t="s">
        <v>14</v>
      </c>
      <c r="G204" s="1">
        <v>216543.239</v>
      </c>
      <c r="I204" s="1">
        <f t="shared" si="5"/>
        <v>-1422649.88</v>
      </c>
    </row>
    <row r="205" spans="1:10" hidden="1" outlineLevel="2" x14ac:dyDescent="0.25">
      <c r="A205" t="s">
        <v>14</v>
      </c>
      <c r="B205" t="s">
        <v>15</v>
      </c>
      <c r="H205" s="1">
        <v>1E-3</v>
      </c>
      <c r="I205" s="1">
        <f t="shared" si="5"/>
        <v>-1422649.8809999998</v>
      </c>
    </row>
    <row r="206" spans="1:10" hidden="1" outlineLevel="1" x14ac:dyDescent="0.25">
      <c r="A206" s="3" t="s">
        <v>1093</v>
      </c>
      <c r="B206" s="3"/>
      <c r="C206" s="4"/>
      <c r="D206" s="3"/>
      <c r="E206" s="3"/>
      <c r="F206" s="3"/>
      <c r="G206" s="5">
        <f>SUBTOTAL(9,G134:G205)</f>
        <v>0</v>
      </c>
      <c r="H206" s="5">
        <f>SUBTOTAL(9,H134:H205)</f>
        <v>0</v>
      </c>
      <c r="I206" s="5"/>
      <c r="J206" s="5"/>
    </row>
    <row r="207" spans="1:10" hidden="1" outlineLevel="2" x14ac:dyDescent="0.25">
      <c r="A207" t="s">
        <v>153</v>
      </c>
      <c r="B207" t="s">
        <v>846</v>
      </c>
      <c r="C207" s="2">
        <v>43809</v>
      </c>
      <c r="D207" t="s">
        <v>655</v>
      </c>
      <c r="E207" t="s">
        <v>1362</v>
      </c>
      <c r="F207" t="s">
        <v>153</v>
      </c>
      <c r="H207" s="1">
        <v>4392.3429999999998</v>
      </c>
      <c r="I207" s="1">
        <f>+IF(A207=A205,I205+G207-H207,G207-H207)</f>
        <v>-4392.3429999999998</v>
      </c>
    </row>
    <row r="208" spans="1:10" hidden="1" outlineLevel="1" x14ac:dyDescent="0.25">
      <c r="A208" s="3" t="s">
        <v>1094</v>
      </c>
      <c r="B208" s="3"/>
      <c r="C208" s="4"/>
      <c r="D208" s="3"/>
      <c r="E208" s="3"/>
      <c r="F208" s="3"/>
      <c r="G208" s="5">
        <f>SUBTOTAL(9,G207:G207)</f>
        <v>0</v>
      </c>
      <c r="H208" s="5">
        <f>SUBTOTAL(9,H207:H207)</f>
        <v>0</v>
      </c>
      <c r="I208" s="5"/>
      <c r="J208" s="5"/>
    </row>
    <row r="209" spans="1:12" hidden="1" outlineLevel="2" x14ac:dyDescent="0.25">
      <c r="A209" t="s">
        <v>18</v>
      </c>
      <c r="B209" t="s">
        <v>847</v>
      </c>
      <c r="C209" s="2">
        <v>43815</v>
      </c>
      <c r="D209" t="s">
        <v>152</v>
      </c>
      <c r="E209" t="s">
        <v>1363</v>
      </c>
      <c r="F209" t="s">
        <v>18</v>
      </c>
      <c r="H209" s="1">
        <v>5706.65</v>
      </c>
      <c r="I209" s="1">
        <f>+IF(A209=A207,I207+G209-H209,G209-H209)</f>
        <v>-5706.65</v>
      </c>
    </row>
    <row r="210" spans="1:12" hidden="1" outlineLevel="1" x14ac:dyDescent="0.25">
      <c r="A210" s="3" t="s">
        <v>1095</v>
      </c>
      <c r="B210" s="3"/>
      <c r="C210" s="4"/>
      <c r="D210" s="3"/>
      <c r="E210" s="3"/>
      <c r="F210" s="3"/>
      <c r="G210" s="5">
        <f>SUBTOTAL(9,G209:G209)</f>
        <v>0</v>
      </c>
      <c r="H210" s="5">
        <f>SUBTOTAL(9,H209:H209)</f>
        <v>0</v>
      </c>
      <c r="I210" s="5"/>
      <c r="J210" s="5"/>
    </row>
    <row r="211" spans="1:12" hidden="1" outlineLevel="2" x14ac:dyDescent="0.25">
      <c r="A211" t="s">
        <v>657</v>
      </c>
      <c r="B211" t="s">
        <v>797</v>
      </c>
      <c r="C211" s="2">
        <v>43466</v>
      </c>
      <c r="D211" t="s">
        <v>152</v>
      </c>
      <c r="E211" t="s">
        <v>808</v>
      </c>
      <c r="F211" t="s">
        <v>657</v>
      </c>
      <c r="G211" s="14"/>
      <c r="H211" s="14">
        <v>74884.72</v>
      </c>
      <c r="I211" s="1">
        <f>+IF(A211=A209,I209+G211-H211,G211-H211)</f>
        <v>-74884.72</v>
      </c>
    </row>
    <row r="212" spans="1:12" hidden="1" outlineLevel="2" x14ac:dyDescent="0.25">
      <c r="A212" t="s">
        <v>657</v>
      </c>
      <c r="B212" t="s">
        <v>797</v>
      </c>
      <c r="C212" s="2">
        <v>43524</v>
      </c>
      <c r="D212" t="s">
        <v>1364</v>
      </c>
      <c r="E212" t="s">
        <v>1365</v>
      </c>
      <c r="F212" t="s">
        <v>657</v>
      </c>
      <c r="G212" s="14">
        <v>70943.64</v>
      </c>
      <c r="H212" s="14"/>
      <c r="I212" s="1">
        <f>+IF(A212=A211,I211+G212-H212,G212-H212)</f>
        <v>-3941.0800000000017</v>
      </c>
      <c r="K212" s="1">
        <f>+H211*1.5%</f>
        <v>1123.2708</v>
      </c>
      <c r="L212" s="1" t="s">
        <v>1366</v>
      </c>
    </row>
    <row r="213" spans="1:12" hidden="1" outlineLevel="1" x14ac:dyDescent="0.25">
      <c r="A213" s="3" t="s">
        <v>1096</v>
      </c>
      <c r="B213" s="3"/>
      <c r="C213" s="4"/>
      <c r="D213" s="3"/>
      <c r="E213" s="3"/>
      <c r="F213" s="3"/>
      <c r="G213" s="5">
        <f>SUBTOTAL(9,G211:G212)</f>
        <v>0</v>
      </c>
      <c r="H213" s="5">
        <f>SUBTOTAL(9,H211:H212)</f>
        <v>0</v>
      </c>
      <c r="I213" s="5"/>
      <c r="J213" s="5"/>
    </row>
    <row r="214" spans="1:12" hidden="1" outlineLevel="2" x14ac:dyDescent="0.25">
      <c r="A214" t="s">
        <v>640</v>
      </c>
      <c r="B214" t="s">
        <v>798</v>
      </c>
      <c r="C214" s="2">
        <v>43823</v>
      </c>
      <c r="D214" t="s">
        <v>1367</v>
      </c>
      <c r="E214" t="s">
        <v>1368</v>
      </c>
      <c r="F214" t="s">
        <v>640</v>
      </c>
      <c r="G214" s="1">
        <v>10152.284</v>
      </c>
      <c r="I214" s="1">
        <f>+IF(A214=A212,I212+G214-H214,G214-H214)</f>
        <v>10152.284</v>
      </c>
    </row>
    <row r="215" spans="1:12" hidden="1" outlineLevel="2" x14ac:dyDescent="0.25">
      <c r="A215" t="s">
        <v>640</v>
      </c>
      <c r="B215" t="s">
        <v>798</v>
      </c>
      <c r="C215" s="2">
        <v>43823</v>
      </c>
      <c r="D215" t="s">
        <v>1369</v>
      </c>
      <c r="E215" t="s">
        <v>1370</v>
      </c>
      <c r="F215" t="s">
        <v>640</v>
      </c>
      <c r="G215" s="1">
        <v>20304.567999999999</v>
      </c>
      <c r="I215" s="1">
        <f t="shared" ref="I215:I221" si="6">+IF(A215=A214,I214+G215-H215,G215-H215)</f>
        <v>30456.851999999999</v>
      </c>
    </row>
    <row r="216" spans="1:12" hidden="1" outlineLevel="2" x14ac:dyDescent="0.25">
      <c r="A216" t="s">
        <v>640</v>
      </c>
      <c r="B216" t="s">
        <v>798</v>
      </c>
      <c r="C216" s="2">
        <v>43823</v>
      </c>
      <c r="D216" t="s">
        <v>152</v>
      </c>
      <c r="E216" t="s">
        <v>1371</v>
      </c>
      <c r="F216" t="s">
        <v>640</v>
      </c>
      <c r="H216" s="1">
        <v>20996.959999999999</v>
      </c>
      <c r="I216" s="1">
        <f t="shared" si="6"/>
        <v>9459.8919999999998</v>
      </c>
    </row>
    <row r="217" spans="1:12" hidden="1" outlineLevel="2" x14ac:dyDescent="0.25">
      <c r="A217" t="s">
        <v>640</v>
      </c>
      <c r="B217" t="s">
        <v>798</v>
      </c>
      <c r="C217" s="2">
        <v>43823</v>
      </c>
      <c r="D217" t="s">
        <v>685</v>
      </c>
      <c r="E217" t="s">
        <v>1372</v>
      </c>
      <c r="F217" t="s">
        <v>640</v>
      </c>
      <c r="H217" s="1">
        <v>62489.642</v>
      </c>
      <c r="I217" s="1">
        <f t="shared" si="6"/>
        <v>-53029.75</v>
      </c>
    </row>
    <row r="218" spans="1:12" hidden="1" outlineLevel="2" x14ac:dyDescent="0.25">
      <c r="A218" t="s">
        <v>640</v>
      </c>
      <c r="B218" t="s">
        <v>798</v>
      </c>
      <c r="C218" s="2">
        <v>43823</v>
      </c>
      <c r="D218" t="s">
        <v>152</v>
      </c>
      <c r="E218" t="s">
        <v>1373</v>
      </c>
      <c r="F218" t="s">
        <v>640</v>
      </c>
      <c r="H218" s="1">
        <v>75974.960000000006</v>
      </c>
      <c r="I218" s="1">
        <f t="shared" si="6"/>
        <v>-129004.71</v>
      </c>
    </row>
    <row r="219" spans="1:12" hidden="1" outlineLevel="2" x14ac:dyDescent="0.25">
      <c r="A219" t="s">
        <v>640</v>
      </c>
      <c r="B219" t="s">
        <v>798</v>
      </c>
      <c r="C219" s="2">
        <v>43823</v>
      </c>
      <c r="D219" t="s">
        <v>152</v>
      </c>
      <c r="E219" t="s">
        <v>1374</v>
      </c>
      <c r="F219" t="s">
        <v>640</v>
      </c>
      <c r="H219" s="1">
        <v>76812.72</v>
      </c>
      <c r="I219" s="1">
        <f t="shared" si="6"/>
        <v>-205817.43</v>
      </c>
    </row>
    <row r="220" spans="1:12" hidden="1" outlineLevel="2" x14ac:dyDescent="0.25">
      <c r="A220" t="s">
        <v>640</v>
      </c>
      <c r="B220" t="s">
        <v>798</v>
      </c>
      <c r="C220" s="2">
        <v>43823</v>
      </c>
      <c r="D220" t="s">
        <v>152</v>
      </c>
      <c r="E220" t="s">
        <v>1375</v>
      </c>
      <c r="F220" t="s">
        <v>640</v>
      </c>
      <c r="H220" s="1">
        <v>98332.68</v>
      </c>
      <c r="I220" s="1">
        <f t="shared" si="6"/>
        <v>-304150.11</v>
      </c>
    </row>
    <row r="221" spans="1:12" hidden="1" outlineLevel="2" x14ac:dyDescent="0.25">
      <c r="A221" t="s">
        <v>640</v>
      </c>
      <c r="B221" t="s">
        <v>798</v>
      </c>
      <c r="I221" s="1">
        <f t="shared" si="6"/>
        <v>-304150.11</v>
      </c>
    </row>
    <row r="222" spans="1:12" hidden="1" outlineLevel="2" x14ac:dyDescent="0.25">
      <c r="A222" t="s">
        <v>640</v>
      </c>
      <c r="B222" t="s">
        <v>798</v>
      </c>
      <c r="C222" s="2">
        <v>43830</v>
      </c>
      <c r="D222" t="s">
        <v>1376</v>
      </c>
      <c r="H222" s="1">
        <v>76960.66</v>
      </c>
    </row>
    <row r="223" spans="1:12" hidden="1" outlineLevel="1" x14ac:dyDescent="0.25">
      <c r="A223" s="3" t="s">
        <v>1097</v>
      </c>
      <c r="B223" s="3"/>
      <c r="C223" s="4"/>
      <c r="D223" s="3"/>
      <c r="E223" s="3"/>
      <c r="F223" s="3"/>
      <c r="G223" s="5">
        <f>SUBTOTAL(9,G214:G221)</f>
        <v>0</v>
      </c>
      <c r="H223" s="5">
        <f>SUBTOTAL(9,H214:H221)</f>
        <v>0</v>
      </c>
      <c r="I223" s="5"/>
      <c r="J223" s="5"/>
    </row>
    <row r="224" spans="1:12" hidden="1" outlineLevel="2" x14ac:dyDescent="0.25">
      <c r="A224" t="s">
        <v>658</v>
      </c>
      <c r="B224" t="s">
        <v>659</v>
      </c>
      <c r="C224" s="2">
        <v>43343</v>
      </c>
      <c r="D224" t="s">
        <v>687</v>
      </c>
      <c r="E224" t="s">
        <v>686</v>
      </c>
      <c r="F224" t="s">
        <v>658</v>
      </c>
      <c r="H224" s="1">
        <v>371415.30800000002</v>
      </c>
      <c r="I224" s="1">
        <f>+IF(A224=A221,I221+G224-H224,G224-H224)</f>
        <v>-371415.30800000002</v>
      </c>
    </row>
    <row r="225" spans="1:9" hidden="1" outlineLevel="2" x14ac:dyDescent="0.25">
      <c r="A225" t="s">
        <v>658</v>
      </c>
      <c r="B225" t="s">
        <v>659</v>
      </c>
      <c r="C225" s="2">
        <v>43365</v>
      </c>
      <c r="D225" t="s">
        <v>1377</v>
      </c>
      <c r="E225" t="s">
        <v>1378</v>
      </c>
      <c r="F225" t="s">
        <v>658</v>
      </c>
      <c r="G225" s="1">
        <v>101522.842</v>
      </c>
      <c r="I225" s="1">
        <f t="shared" ref="I225:I241" si="7">+IF(A225=A224,I224+G225-H225,G225-H225)</f>
        <v>-269892.46600000001</v>
      </c>
    </row>
    <row r="226" spans="1:9" hidden="1" outlineLevel="2" x14ac:dyDescent="0.25">
      <c r="A226" t="s">
        <v>658</v>
      </c>
      <c r="B226" t="s">
        <v>659</v>
      </c>
      <c r="C226" s="2">
        <v>43404</v>
      </c>
      <c r="D226" t="s">
        <v>152</v>
      </c>
      <c r="E226" t="s">
        <v>688</v>
      </c>
      <c r="F226" t="s">
        <v>658</v>
      </c>
      <c r="H226" s="1">
        <v>299865.90399999998</v>
      </c>
      <c r="I226" s="1">
        <f t="shared" si="7"/>
        <v>-569758.37</v>
      </c>
    </row>
    <row r="227" spans="1:9" hidden="1" outlineLevel="2" x14ac:dyDescent="0.25">
      <c r="A227" t="s">
        <v>658</v>
      </c>
      <c r="B227" t="s">
        <v>659</v>
      </c>
      <c r="C227" s="2">
        <v>43419</v>
      </c>
      <c r="D227" t="s">
        <v>1379</v>
      </c>
      <c r="E227" t="s">
        <v>1380</v>
      </c>
      <c r="F227" t="s">
        <v>658</v>
      </c>
      <c r="G227" s="1">
        <v>101522.842</v>
      </c>
      <c r="I227" s="1">
        <f t="shared" si="7"/>
        <v>-468235.52799999999</v>
      </c>
    </row>
    <row r="228" spans="1:9" hidden="1" outlineLevel="2" x14ac:dyDescent="0.25">
      <c r="A228" t="s">
        <v>658</v>
      </c>
      <c r="B228" t="s">
        <v>659</v>
      </c>
      <c r="C228" s="2">
        <v>43465</v>
      </c>
      <c r="D228" t="s">
        <v>691</v>
      </c>
      <c r="E228" t="s">
        <v>690</v>
      </c>
      <c r="F228" t="s">
        <v>658</v>
      </c>
      <c r="H228" s="1">
        <v>85593.433000000005</v>
      </c>
      <c r="I228" s="1">
        <f t="shared" si="7"/>
        <v>-553828.96100000001</v>
      </c>
    </row>
    <row r="229" spans="1:9" hidden="1" outlineLevel="2" x14ac:dyDescent="0.25">
      <c r="A229" t="s">
        <v>658</v>
      </c>
      <c r="B229" t="s">
        <v>659</v>
      </c>
      <c r="C229" s="2">
        <v>43465</v>
      </c>
      <c r="D229" t="s">
        <v>152</v>
      </c>
      <c r="E229" t="s">
        <v>689</v>
      </c>
      <c r="F229" t="s">
        <v>658</v>
      </c>
      <c r="H229" s="1">
        <v>111458.202</v>
      </c>
      <c r="I229" s="1">
        <f t="shared" si="7"/>
        <v>-665287.16300000006</v>
      </c>
    </row>
    <row r="230" spans="1:9" hidden="1" outlineLevel="2" x14ac:dyDescent="0.25">
      <c r="A230" t="s">
        <v>658</v>
      </c>
      <c r="B230" t="s">
        <v>659</v>
      </c>
      <c r="C230" s="2">
        <v>43465</v>
      </c>
      <c r="D230" t="s">
        <v>1381</v>
      </c>
      <c r="E230" t="s">
        <v>1382</v>
      </c>
      <c r="F230" t="s">
        <v>658</v>
      </c>
      <c r="G230" s="1">
        <v>25380.710999999999</v>
      </c>
      <c r="I230" s="1">
        <f t="shared" si="7"/>
        <v>-639906.45200000005</v>
      </c>
    </row>
    <row r="231" spans="1:9" hidden="1" outlineLevel="2" x14ac:dyDescent="0.25">
      <c r="A231" t="s">
        <v>658</v>
      </c>
      <c r="B231" t="s">
        <v>659</v>
      </c>
      <c r="C231" s="2">
        <v>43642</v>
      </c>
      <c r="D231" t="s">
        <v>829</v>
      </c>
      <c r="E231" t="s">
        <v>828</v>
      </c>
      <c r="F231" t="s">
        <v>658</v>
      </c>
      <c r="H231" s="1">
        <v>31999.641</v>
      </c>
      <c r="I231" s="1">
        <f t="shared" si="7"/>
        <v>-671906.09299999999</v>
      </c>
    </row>
    <row r="232" spans="1:9" hidden="1" outlineLevel="2" x14ac:dyDescent="0.25">
      <c r="A232" t="s">
        <v>658</v>
      </c>
      <c r="B232" t="s">
        <v>659</v>
      </c>
      <c r="C232" s="2">
        <v>43642</v>
      </c>
      <c r="D232" t="s">
        <v>152</v>
      </c>
      <c r="E232" t="s">
        <v>827</v>
      </c>
      <c r="F232" t="s">
        <v>658</v>
      </c>
      <c r="H232" s="1">
        <v>37412.771999999997</v>
      </c>
      <c r="I232" s="1">
        <f t="shared" si="7"/>
        <v>-709318.86499999999</v>
      </c>
    </row>
    <row r="233" spans="1:9" hidden="1" outlineLevel="2" x14ac:dyDescent="0.25">
      <c r="A233" t="s">
        <v>658</v>
      </c>
      <c r="B233" t="s">
        <v>659</v>
      </c>
      <c r="C233" s="2">
        <v>43642</v>
      </c>
      <c r="D233" t="s">
        <v>152</v>
      </c>
      <c r="E233" t="s">
        <v>826</v>
      </c>
      <c r="F233" t="s">
        <v>658</v>
      </c>
      <c r="H233" s="1">
        <v>38117.49</v>
      </c>
      <c r="I233" s="1">
        <f t="shared" si="7"/>
        <v>-747436.35499999998</v>
      </c>
    </row>
    <row r="234" spans="1:9" hidden="1" outlineLevel="2" x14ac:dyDescent="0.25">
      <c r="A234" t="s">
        <v>658</v>
      </c>
      <c r="B234" t="s">
        <v>659</v>
      </c>
      <c r="C234" s="2">
        <v>43642</v>
      </c>
      <c r="D234" t="s">
        <v>152</v>
      </c>
      <c r="E234" t="s">
        <v>825</v>
      </c>
      <c r="F234" t="s">
        <v>658</v>
      </c>
      <c r="H234" s="1">
        <v>57932.18</v>
      </c>
      <c r="I234" s="1">
        <f t="shared" si="7"/>
        <v>-805368.53500000003</v>
      </c>
    </row>
    <row r="235" spans="1:9" hidden="1" outlineLevel="2" x14ac:dyDescent="0.25">
      <c r="A235" t="s">
        <v>658</v>
      </c>
      <c r="B235" t="s">
        <v>659</v>
      </c>
      <c r="C235" s="2">
        <v>43642</v>
      </c>
      <c r="D235" t="s">
        <v>1383</v>
      </c>
      <c r="E235" t="s">
        <v>1384</v>
      </c>
      <c r="F235" t="s">
        <v>658</v>
      </c>
      <c r="G235" s="1">
        <v>489999.99900000001</v>
      </c>
      <c r="I235" s="1">
        <f t="shared" si="7"/>
        <v>-315368.53600000002</v>
      </c>
    </row>
    <row r="236" spans="1:9" hidden="1" outlineLevel="2" x14ac:dyDescent="0.25">
      <c r="A236" t="s">
        <v>658</v>
      </c>
      <c r="B236" t="s">
        <v>659</v>
      </c>
      <c r="C236" s="2">
        <v>43645</v>
      </c>
      <c r="D236" t="s">
        <v>1385</v>
      </c>
      <c r="E236" t="s">
        <v>1386</v>
      </c>
      <c r="F236" t="s">
        <v>658</v>
      </c>
      <c r="G236" s="1">
        <v>20304.567999999999</v>
      </c>
      <c r="I236" s="1">
        <f t="shared" si="7"/>
        <v>-295063.96799999999</v>
      </c>
    </row>
    <row r="237" spans="1:9" hidden="1" outlineLevel="2" x14ac:dyDescent="0.25">
      <c r="A237" t="s">
        <v>658</v>
      </c>
      <c r="B237" t="s">
        <v>659</v>
      </c>
      <c r="C237" s="2">
        <v>43676</v>
      </c>
      <c r="D237" t="s">
        <v>1387</v>
      </c>
      <c r="E237" t="s">
        <v>1388</v>
      </c>
      <c r="F237" t="s">
        <v>658</v>
      </c>
      <c r="G237" s="1">
        <v>50000</v>
      </c>
      <c r="I237" s="1">
        <f t="shared" si="7"/>
        <v>-245063.96799999999</v>
      </c>
    </row>
    <row r="238" spans="1:9" hidden="1" outlineLevel="2" x14ac:dyDescent="0.25">
      <c r="A238" t="s">
        <v>658</v>
      </c>
      <c r="B238" t="s">
        <v>659</v>
      </c>
      <c r="C238" s="2">
        <v>43769</v>
      </c>
      <c r="D238" t="s">
        <v>908</v>
      </c>
      <c r="E238" t="s">
        <v>909</v>
      </c>
      <c r="F238" t="s">
        <v>658</v>
      </c>
      <c r="H238" s="1">
        <v>21083.649000000001</v>
      </c>
      <c r="I238" s="1">
        <f t="shared" si="7"/>
        <v>-266147.61699999997</v>
      </c>
    </row>
    <row r="239" spans="1:9" hidden="1" outlineLevel="2" x14ac:dyDescent="0.25">
      <c r="A239" t="s">
        <v>658</v>
      </c>
      <c r="B239" t="s">
        <v>659</v>
      </c>
      <c r="C239" s="2">
        <v>43809</v>
      </c>
      <c r="D239" t="s">
        <v>1389</v>
      </c>
      <c r="E239" t="s">
        <v>1390</v>
      </c>
      <c r="F239" t="s">
        <v>658</v>
      </c>
      <c r="G239" s="1">
        <v>87401.884999999995</v>
      </c>
      <c r="I239" s="1">
        <f t="shared" si="7"/>
        <v>-178745.73199999996</v>
      </c>
    </row>
    <row r="240" spans="1:9" hidden="1" outlineLevel="2" x14ac:dyDescent="0.25">
      <c r="A240" t="s">
        <v>658</v>
      </c>
      <c r="B240" t="s">
        <v>659</v>
      </c>
      <c r="C240" s="2">
        <v>43824</v>
      </c>
      <c r="D240" t="s">
        <v>152</v>
      </c>
      <c r="E240" t="s">
        <v>916</v>
      </c>
      <c r="F240" t="s">
        <v>658</v>
      </c>
      <c r="H240" s="1">
        <v>96277.316999999995</v>
      </c>
      <c r="I240" s="1">
        <f t="shared" si="7"/>
        <v>-275023.04899999994</v>
      </c>
    </row>
    <row r="241" spans="1:10" hidden="1" outlineLevel="2" x14ac:dyDescent="0.25">
      <c r="A241" t="s">
        <v>658</v>
      </c>
      <c r="B241" t="s">
        <v>659</v>
      </c>
      <c r="C241" s="2">
        <v>43824</v>
      </c>
      <c r="D241" t="s">
        <v>918</v>
      </c>
      <c r="E241" t="s">
        <v>917</v>
      </c>
      <c r="F241" t="s">
        <v>658</v>
      </c>
      <c r="H241" s="1">
        <v>213047.49</v>
      </c>
      <c r="I241" s="1">
        <f t="shared" si="7"/>
        <v>-488070.53899999993</v>
      </c>
    </row>
    <row r="242" spans="1:10" hidden="1" outlineLevel="1" x14ac:dyDescent="0.25">
      <c r="A242" s="3" t="s">
        <v>1098</v>
      </c>
      <c r="B242" s="3"/>
      <c r="C242" s="4"/>
      <c r="D242" s="3"/>
      <c r="E242" s="3"/>
      <c r="F242" s="3"/>
      <c r="G242" s="5">
        <f>SUBTOTAL(9,G224:G241)</f>
        <v>0</v>
      </c>
      <c r="H242" s="5">
        <f>SUBTOTAL(9,H224:H241)</f>
        <v>0</v>
      </c>
      <c r="I242" s="5"/>
      <c r="J242" s="5"/>
    </row>
    <row r="243" spans="1:10" hidden="1" outlineLevel="2" x14ac:dyDescent="0.25">
      <c r="A243" t="s">
        <v>660</v>
      </c>
      <c r="B243" t="s">
        <v>864</v>
      </c>
      <c r="C243" s="2">
        <v>43823</v>
      </c>
      <c r="D243" t="s">
        <v>1391</v>
      </c>
      <c r="E243" t="s">
        <v>1392</v>
      </c>
      <c r="F243" t="s">
        <v>660</v>
      </c>
      <c r="H243" s="1">
        <v>8115.567</v>
      </c>
      <c r="I243" s="1">
        <f>+IF(A243=A241,I241+G243-H243,G243-H243)</f>
        <v>-8115.567</v>
      </c>
    </row>
    <row r="244" spans="1:10" hidden="1" outlineLevel="1" x14ac:dyDescent="0.25">
      <c r="A244" s="3" t="s">
        <v>1099</v>
      </c>
      <c r="B244" s="3"/>
      <c r="C244" s="4"/>
      <c r="D244" s="3"/>
      <c r="E244" s="3"/>
      <c r="F244" s="3"/>
      <c r="G244" s="5">
        <f>SUBTOTAL(9,G243:G243)</f>
        <v>0</v>
      </c>
      <c r="H244" s="5">
        <f>SUBTOTAL(9,H243:H243)</f>
        <v>0</v>
      </c>
      <c r="I244" s="5"/>
      <c r="J244" s="5"/>
    </row>
    <row r="245" spans="1:10" hidden="1" outlineLevel="2" x14ac:dyDescent="0.25">
      <c r="A245" t="s">
        <v>799</v>
      </c>
      <c r="B245" t="s">
        <v>800</v>
      </c>
      <c r="C245" s="2">
        <v>43524</v>
      </c>
      <c r="D245" t="s">
        <v>152</v>
      </c>
      <c r="E245" t="s">
        <v>1393</v>
      </c>
      <c r="F245" t="s">
        <v>799</v>
      </c>
      <c r="G245" s="8"/>
      <c r="H245" s="8"/>
      <c r="I245" s="1">
        <f>+IF(A245=A243,I243+G245-H245,G245-H245)</f>
        <v>0</v>
      </c>
    </row>
    <row r="246" spans="1:10" hidden="1" outlineLevel="2" x14ac:dyDescent="0.25">
      <c r="A246" t="s">
        <v>799</v>
      </c>
      <c r="B246" t="s">
        <v>800</v>
      </c>
      <c r="C246" s="2">
        <v>43524</v>
      </c>
      <c r="D246" t="s">
        <v>152</v>
      </c>
      <c r="E246" t="s">
        <v>1394</v>
      </c>
      <c r="F246" t="s">
        <v>799</v>
      </c>
      <c r="G246" s="8"/>
      <c r="H246" s="8"/>
      <c r="I246" s="1">
        <f t="shared" ref="I246:I309" si="8">+IF(A246=A245,I245+G246-H246,G246-H246)</f>
        <v>0</v>
      </c>
    </row>
    <row r="247" spans="1:10" hidden="1" outlineLevel="2" x14ac:dyDescent="0.25">
      <c r="A247" t="s">
        <v>799</v>
      </c>
      <c r="B247" t="s">
        <v>800</v>
      </c>
      <c r="C247" s="2">
        <v>43524</v>
      </c>
      <c r="D247" t="s">
        <v>1395</v>
      </c>
      <c r="E247" t="s">
        <v>1396</v>
      </c>
      <c r="F247" t="s">
        <v>799</v>
      </c>
      <c r="G247" s="8"/>
      <c r="H247" s="8"/>
      <c r="I247" s="1">
        <f t="shared" si="8"/>
        <v>0</v>
      </c>
    </row>
    <row r="248" spans="1:10" hidden="1" outlineLevel="2" x14ac:dyDescent="0.25">
      <c r="A248" t="s">
        <v>799</v>
      </c>
      <c r="B248" t="s">
        <v>800</v>
      </c>
      <c r="C248" s="2">
        <v>43524</v>
      </c>
      <c r="D248" t="s">
        <v>1397</v>
      </c>
      <c r="E248" t="s">
        <v>1398</v>
      </c>
      <c r="F248" t="s">
        <v>799</v>
      </c>
      <c r="G248" s="8"/>
      <c r="H248" s="8"/>
      <c r="I248" s="1">
        <f t="shared" si="8"/>
        <v>0</v>
      </c>
    </row>
    <row r="249" spans="1:10" hidden="1" outlineLevel="2" x14ac:dyDescent="0.25">
      <c r="A249" t="s">
        <v>799</v>
      </c>
      <c r="B249" t="s">
        <v>800</v>
      </c>
      <c r="C249" s="2">
        <v>43524</v>
      </c>
      <c r="D249" t="s">
        <v>1399</v>
      </c>
      <c r="E249" t="s">
        <v>1400</v>
      </c>
      <c r="F249" t="s">
        <v>799</v>
      </c>
      <c r="G249" s="8"/>
      <c r="H249" s="8"/>
      <c r="I249" s="1">
        <f t="shared" si="8"/>
        <v>0</v>
      </c>
    </row>
    <row r="250" spans="1:10" hidden="1" outlineLevel="2" x14ac:dyDescent="0.25">
      <c r="A250" t="s">
        <v>799</v>
      </c>
      <c r="B250" t="s">
        <v>800</v>
      </c>
      <c r="C250" s="2">
        <v>43524</v>
      </c>
      <c r="D250" t="s">
        <v>1401</v>
      </c>
      <c r="E250" t="s">
        <v>1402</v>
      </c>
      <c r="F250" t="s">
        <v>799</v>
      </c>
      <c r="G250" s="8"/>
      <c r="H250" s="8"/>
      <c r="I250" s="1">
        <f t="shared" si="8"/>
        <v>0</v>
      </c>
    </row>
    <row r="251" spans="1:10" hidden="1" outlineLevel="2" x14ac:dyDescent="0.25">
      <c r="A251" t="s">
        <v>799</v>
      </c>
      <c r="B251" t="s">
        <v>800</v>
      </c>
      <c r="C251" s="2">
        <v>43524</v>
      </c>
      <c r="D251" t="s">
        <v>1403</v>
      </c>
      <c r="E251" t="s">
        <v>1404</v>
      </c>
      <c r="F251" t="s">
        <v>799</v>
      </c>
      <c r="G251" s="8"/>
      <c r="H251" s="8"/>
      <c r="I251" s="1">
        <f t="shared" si="8"/>
        <v>0</v>
      </c>
    </row>
    <row r="252" spans="1:10" hidden="1" outlineLevel="2" x14ac:dyDescent="0.25">
      <c r="A252" t="s">
        <v>799</v>
      </c>
      <c r="B252" t="s">
        <v>800</v>
      </c>
      <c r="C252" s="2">
        <v>43524</v>
      </c>
      <c r="D252" t="s">
        <v>1405</v>
      </c>
      <c r="E252" t="s">
        <v>1406</v>
      </c>
      <c r="F252" t="s">
        <v>799</v>
      </c>
      <c r="G252" s="8"/>
      <c r="H252" s="8"/>
      <c r="I252" s="1">
        <f t="shared" si="8"/>
        <v>0</v>
      </c>
    </row>
    <row r="253" spans="1:10" hidden="1" outlineLevel="2" x14ac:dyDescent="0.25">
      <c r="A253" t="s">
        <v>799</v>
      </c>
      <c r="B253" t="s">
        <v>800</v>
      </c>
      <c r="C253" s="2">
        <v>43524</v>
      </c>
      <c r="D253" t="s">
        <v>152</v>
      </c>
      <c r="E253" t="s">
        <v>1407</v>
      </c>
      <c r="F253" t="s">
        <v>799</v>
      </c>
      <c r="G253" s="8"/>
      <c r="H253" s="8"/>
      <c r="I253" s="1">
        <f t="shared" si="8"/>
        <v>0</v>
      </c>
    </row>
    <row r="254" spans="1:10" hidden="1" outlineLevel="2" x14ac:dyDescent="0.25">
      <c r="A254" t="s">
        <v>799</v>
      </c>
      <c r="B254" t="s">
        <v>800</v>
      </c>
      <c r="C254" s="2">
        <v>43524</v>
      </c>
      <c r="D254" t="s">
        <v>152</v>
      </c>
      <c r="E254" t="s">
        <v>1408</v>
      </c>
      <c r="F254" t="s">
        <v>799</v>
      </c>
      <c r="G254" s="8"/>
      <c r="H254" s="8"/>
      <c r="I254" s="1">
        <f t="shared" si="8"/>
        <v>0</v>
      </c>
    </row>
    <row r="255" spans="1:10" hidden="1" outlineLevel="2" x14ac:dyDescent="0.25">
      <c r="A255" t="s">
        <v>799</v>
      </c>
      <c r="B255" t="s">
        <v>800</v>
      </c>
      <c r="C255" s="2">
        <v>43524</v>
      </c>
      <c r="D255" t="s">
        <v>152</v>
      </c>
      <c r="E255" t="s">
        <v>1409</v>
      </c>
      <c r="F255" t="s">
        <v>799</v>
      </c>
      <c r="G255" s="8"/>
      <c r="H255" s="8"/>
      <c r="I255" s="1">
        <f t="shared" si="8"/>
        <v>0</v>
      </c>
    </row>
    <row r="256" spans="1:10" hidden="1" outlineLevel="2" x14ac:dyDescent="0.25">
      <c r="A256" t="s">
        <v>799</v>
      </c>
      <c r="B256" t="s">
        <v>800</v>
      </c>
      <c r="C256" s="2">
        <v>43524</v>
      </c>
      <c r="D256" t="s">
        <v>152</v>
      </c>
      <c r="E256" t="s">
        <v>1410</v>
      </c>
      <c r="F256" t="s">
        <v>799</v>
      </c>
      <c r="G256" s="8"/>
      <c r="H256" s="8"/>
      <c r="I256" s="1">
        <f t="shared" si="8"/>
        <v>0</v>
      </c>
    </row>
    <row r="257" spans="1:9" hidden="1" outlineLevel="2" x14ac:dyDescent="0.25">
      <c r="A257" t="s">
        <v>799</v>
      </c>
      <c r="B257" t="s">
        <v>800</v>
      </c>
      <c r="C257" s="2">
        <v>43524</v>
      </c>
      <c r="D257" t="s">
        <v>152</v>
      </c>
      <c r="E257" t="s">
        <v>1411</v>
      </c>
      <c r="F257" t="s">
        <v>799</v>
      </c>
      <c r="G257" s="8"/>
      <c r="H257" s="8"/>
      <c r="I257" s="1">
        <f t="shared" si="8"/>
        <v>0</v>
      </c>
    </row>
    <row r="258" spans="1:9" hidden="1" outlineLevel="2" x14ac:dyDescent="0.25">
      <c r="A258" t="s">
        <v>799</v>
      </c>
      <c r="B258" t="s">
        <v>800</v>
      </c>
      <c r="C258" s="2">
        <v>43535</v>
      </c>
      <c r="D258" t="s">
        <v>1412</v>
      </c>
      <c r="E258" t="s">
        <v>1413</v>
      </c>
      <c r="F258" t="s">
        <v>799</v>
      </c>
      <c r="G258" s="8"/>
      <c r="H258" s="8"/>
      <c r="I258" s="1">
        <f t="shared" si="8"/>
        <v>0</v>
      </c>
    </row>
    <row r="259" spans="1:9" hidden="1" outlineLevel="2" x14ac:dyDescent="0.25">
      <c r="A259" t="s">
        <v>799</v>
      </c>
      <c r="B259" t="s">
        <v>800</v>
      </c>
      <c r="C259" s="2">
        <v>43542</v>
      </c>
      <c r="D259" t="s">
        <v>1414</v>
      </c>
      <c r="E259" t="s">
        <v>1415</v>
      </c>
      <c r="F259" t="s">
        <v>799</v>
      </c>
      <c r="G259" s="8"/>
      <c r="H259" s="8"/>
      <c r="I259" s="1">
        <f t="shared" si="8"/>
        <v>0</v>
      </c>
    </row>
    <row r="260" spans="1:9" hidden="1" outlineLevel="2" x14ac:dyDescent="0.25">
      <c r="A260" t="s">
        <v>799</v>
      </c>
      <c r="B260" t="s">
        <v>800</v>
      </c>
      <c r="C260" s="2">
        <v>43560</v>
      </c>
      <c r="D260" t="s">
        <v>1416</v>
      </c>
      <c r="E260" t="s">
        <v>1417</v>
      </c>
      <c r="F260" t="s">
        <v>799</v>
      </c>
      <c r="G260" s="8"/>
      <c r="H260" s="8"/>
      <c r="I260" s="1">
        <f t="shared" si="8"/>
        <v>0</v>
      </c>
    </row>
    <row r="261" spans="1:9" hidden="1" outlineLevel="2" x14ac:dyDescent="0.25">
      <c r="A261" t="s">
        <v>799</v>
      </c>
      <c r="B261" t="s">
        <v>800</v>
      </c>
      <c r="C261" s="2">
        <v>43577</v>
      </c>
      <c r="D261" t="s">
        <v>1418</v>
      </c>
      <c r="E261" t="s">
        <v>1419</v>
      </c>
      <c r="F261" t="s">
        <v>799</v>
      </c>
      <c r="G261" s="8"/>
      <c r="H261" s="8"/>
      <c r="I261" s="1">
        <f t="shared" si="8"/>
        <v>0</v>
      </c>
    </row>
    <row r="262" spans="1:9" hidden="1" outlineLevel="2" x14ac:dyDescent="0.25">
      <c r="A262" t="s">
        <v>799</v>
      </c>
      <c r="B262" t="s">
        <v>800</v>
      </c>
      <c r="C262" s="2">
        <v>43585</v>
      </c>
      <c r="D262" t="s">
        <v>152</v>
      </c>
      <c r="E262" t="s">
        <v>1420</v>
      </c>
      <c r="F262" t="s">
        <v>799</v>
      </c>
      <c r="H262" s="1">
        <v>57494.26</v>
      </c>
      <c r="I262" s="1">
        <f t="shared" si="8"/>
        <v>-57494.26</v>
      </c>
    </row>
    <row r="263" spans="1:9" hidden="1" outlineLevel="2" x14ac:dyDescent="0.25">
      <c r="A263" t="s">
        <v>799</v>
      </c>
      <c r="B263" t="s">
        <v>800</v>
      </c>
      <c r="C263" s="2">
        <v>43585</v>
      </c>
      <c r="D263" t="s">
        <v>152</v>
      </c>
      <c r="E263" t="s">
        <v>1421</v>
      </c>
      <c r="F263" t="s">
        <v>799</v>
      </c>
      <c r="H263" s="1">
        <v>192185.60000000001</v>
      </c>
      <c r="I263" s="1">
        <f t="shared" si="8"/>
        <v>-249679.86000000002</v>
      </c>
    </row>
    <row r="264" spans="1:9" hidden="1" outlineLevel="2" x14ac:dyDescent="0.25">
      <c r="A264" t="s">
        <v>799</v>
      </c>
      <c r="B264" t="s">
        <v>800</v>
      </c>
      <c r="C264" s="2">
        <v>43585</v>
      </c>
      <c r="D264" t="s">
        <v>152</v>
      </c>
      <c r="E264" t="s">
        <v>1422</v>
      </c>
      <c r="F264" t="s">
        <v>799</v>
      </c>
      <c r="H264" s="1">
        <v>194205.03</v>
      </c>
      <c r="I264" s="1">
        <f t="shared" si="8"/>
        <v>-443884.89</v>
      </c>
    </row>
    <row r="265" spans="1:9" hidden="1" outlineLevel="2" x14ac:dyDescent="0.25">
      <c r="A265" t="s">
        <v>799</v>
      </c>
      <c r="B265" t="s">
        <v>800</v>
      </c>
      <c r="C265" s="2">
        <v>43593</v>
      </c>
      <c r="D265" t="s">
        <v>1423</v>
      </c>
      <c r="E265" t="s">
        <v>1424</v>
      </c>
      <c r="F265" t="s">
        <v>799</v>
      </c>
      <c r="G265" s="1">
        <v>100000</v>
      </c>
      <c r="I265" s="1">
        <f t="shared" si="8"/>
        <v>-343884.89</v>
      </c>
    </row>
    <row r="266" spans="1:9" hidden="1" outlineLevel="2" x14ac:dyDescent="0.25">
      <c r="A266" t="s">
        <v>799</v>
      </c>
      <c r="B266" t="s">
        <v>800</v>
      </c>
      <c r="C266" s="2">
        <v>43593</v>
      </c>
      <c r="D266" t="s">
        <v>1425</v>
      </c>
      <c r="E266" t="s">
        <v>1426</v>
      </c>
      <c r="F266" t="s">
        <v>799</v>
      </c>
      <c r="G266" s="1">
        <v>100000</v>
      </c>
      <c r="I266" s="1">
        <f t="shared" si="8"/>
        <v>-243884.89</v>
      </c>
    </row>
    <row r="267" spans="1:9" hidden="1" outlineLevel="2" x14ac:dyDescent="0.25">
      <c r="A267" t="s">
        <v>799</v>
      </c>
      <c r="B267" t="s">
        <v>800</v>
      </c>
      <c r="C267" s="2">
        <v>43607</v>
      </c>
      <c r="D267" t="s">
        <v>1427</v>
      </c>
      <c r="E267" t="s">
        <v>1428</v>
      </c>
      <c r="F267" t="s">
        <v>799</v>
      </c>
      <c r="G267" s="1">
        <v>90000</v>
      </c>
      <c r="I267" s="1">
        <f t="shared" si="8"/>
        <v>-153884.89000000001</v>
      </c>
    </row>
    <row r="268" spans="1:9" hidden="1" outlineLevel="2" x14ac:dyDescent="0.25">
      <c r="A268" t="s">
        <v>799</v>
      </c>
      <c r="B268" t="s">
        <v>800</v>
      </c>
      <c r="C268" s="2">
        <v>43616</v>
      </c>
      <c r="D268" t="s">
        <v>1299</v>
      </c>
      <c r="E268" t="s">
        <v>1429</v>
      </c>
      <c r="F268" t="s">
        <v>799</v>
      </c>
      <c r="H268" s="1">
        <v>282535.15999999997</v>
      </c>
      <c r="I268" s="1">
        <f t="shared" si="8"/>
        <v>-436420.05</v>
      </c>
    </row>
    <row r="269" spans="1:9" hidden="1" outlineLevel="2" x14ac:dyDescent="0.25">
      <c r="A269" t="s">
        <v>799</v>
      </c>
      <c r="B269" t="s">
        <v>800</v>
      </c>
      <c r="C269" s="2">
        <v>43616</v>
      </c>
      <c r="D269" t="s">
        <v>152</v>
      </c>
      <c r="E269" t="s">
        <v>1430</v>
      </c>
      <c r="F269" t="s">
        <v>799</v>
      </c>
      <c r="H269" s="1">
        <v>47831.46</v>
      </c>
      <c r="I269" s="1">
        <f t="shared" si="8"/>
        <v>-484251.51</v>
      </c>
    </row>
    <row r="270" spans="1:9" hidden="1" outlineLevel="2" x14ac:dyDescent="0.25">
      <c r="A270" t="s">
        <v>799</v>
      </c>
      <c r="B270" t="s">
        <v>800</v>
      </c>
      <c r="C270" s="2">
        <v>43629</v>
      </c>
      <c r="D270" t="s">
        <v>1431</v>
      </c>
      <c r="E270" t="s">
        <v>1432</v>
      </c>
      <c r="F270" t="s">
        <v>799</v>
      </c>
      <c r="G270" s="1">
        <v>100000</v>
      </c>
      <c r="I270" s="1">
        <f t="shared" si="8"/>
        <v>-384251.51</v>
      </c>
    </row>
    <row r="271" spans="1:9" hidden="1" outlineLevel="2" x14ac:dyDescent="0.25">
      <c r="A271" t="s">
        <v>799</v>
      </c>
      <c r="B271" t="s">
        <v>800</v>
      </c>
      <c r="C271" s="2">
        <v>43629</v>
      </c>
      <c r="D271" t="s">
        <v>1433</v>
      </c>
      <c r="E271" t="s">
        <v>1434</v>
      </c>
      <c r="F271" t="s">
        <v>799</v>
      </c>
      <c r="G271" s="1">
        <v>100000</v>
      </c>
      <c r="I271" s="1">
        <f t="shared" si="8"/>
        <v>-284251.51</v>
      </c>
    </row>
    <row r="272" spans="1:9" hidden="1" outlineLevel="2" x14ac:dyDescent="0.25">
      <c r="A272" t="s">
        <v>799</v>
      </c>
      <c r="B272" t="s">
        <v>800</v>
      </c>
      <c r="C272" s="2">
        <v>43634</v>
      </c>
      <c r="D272" t="s">
        <v>1435</v>
      </c>
      <c r="E272" t="s">
        <v>1436</v>
      </c>
      <c r="F272" t="s">
        <v>799</v>
      </c>
      <c r="G272" s="1">
        <v>100000</v>
      </c>
      <c r="I272" s="1">
        <f t="shared" si="8"/>
        <v>-184251.51</v>
      </c>
    </row>
    <row r="273" spans="1:9" hidden="1" outlineLevel="2" x14ac:dyDescent="0.25">
      <c r="A273" t="s">
        <v>799</v>
      </c>
      <c r="B273" t="s">
        <v>800</v>
      </c>
      <c r="C273" s="2">
        <v>43640</v>
      </c>
      <c r="D273" t="s">
        <v>1437</v>
      </c>
      <c r="E273" t="s">
        <v>1438</v>
      </c>
      <c r="F273" t="s">
        <v>799</v>
      </c>
      <c r="G273" s="1">
        <v>9644.67</v>
      </c>
      <c r="I273" s="1">
        <f t="shared" si="8"/>
        <v>-174606.84</v>
      </c>
    </row>
    <row r="274" spans="1:9" hidden="1" outlineLevel="2" x14ac:dyDescent="0.25">
      <c r="A274" t="s">
        <v>799</v>
      </c>
      <c r="B274" t="s">
        <v>800</v>
      </c>
      <c r="C274" s="2">
        <v>43646</v>
      </c>
      <c r="D274" t="s">
        <v>152</v>
      </c>
      <c r="E274" t="s">
        <v>1439</v>
      </c>
      <c r="F274" t="s">
        <v>799</v>
      </c>
      <c r="H274" s="1">
        <v>136363.533</v>
      </c>
      <c r="I274" s="1">
        <f t="shared" si="8"/>
        <v>-310970.37300000002</v>
      </c>
    </row>
    <row r="275" spans="1:9" hidden="1" outlineLevel="2" x14ac:dyDescent="0.25">
      <c r="A275" t="s">
        <v>799</v>
      </c>
      <c r="B275" t="s">
        <v>800</v>
      </c>
      <c r="C275" s="2">
        <v>43646</v>
      </c>
      <c r="D275" t="s">
        <v>152</v>
      </c>
      <c r="E275" t="s">
        <v>1440</v>
      </c>
      <c r="F275" t="s">
        <v>799</v>
      </c>
      <c r="H275" s="1">
        <v>185131.28</v>
      </c>
      <c r="I275" s="1">
        <f t="shared" si="8"/>
        <v>-496101.65300000005</v>
      </c>
    </row>
    <row r="276" spans="1:9" hidden="1" outlineLevel="2" x14ac:dyDescent="0.25">
      <c r="A276" t="s">
        <v>799</v>
      </c>
      <c r="B276" t="s">
        <v>800</v>
      </c>
      <c r="C276" s="2">
        <v>43646</v>
      </c>
      <c r="D276" t="s">
        <v>152</v>
      </c>
      <c r="E276" t="s">
        <v>1441</v>
      </c>
      <c r="F276" t="s">
        <v>799</v>
      </c>
      <c r="H276" s="1">
        <v>193632.64000000001</v>
      </c>
      <c r="I276" s="1">
        <f t="shared" si="8"/>
        <v>-689734.29300000006</v>
      </c>
    </row>
    <row r="277" spans="1:9" hidden="1" outlineLevel="2" x14ac:dyDescent="0.25">
      <c r="A277" t="s">
        <v>799</v>
      </c>
      <c r="B277" t="s">
        <v>800</v>
      </c>
      <c r="C277" s="2">
        <v>43658</v>
      </c>
      <c r="D277" t="s">
        <v>1442</v>
      </c>
      <c r="E277" t="s">
        <v>1443</v>
      </c>
      <c r="F277" t="s">
        <v>799</v>
      </c>
      <c r="G277" s="1">
        <v>100000</v>
      </c>
      <c r="I277" s="1">
        <f t="shared" si="8"/>
        <v>-589734.29300000006</v>
      </c>
    </row>
    <row r="278" spans="1:9" hidden="1" outlineLevel="2" x14ac:dyDescent="0.25">
      <c r="A278" t="s">
        <v>799</v>
      </c>
      <c r="B278" t="s">
        <v>800</v>
      </c>
      <c r="C278" s="2">
        <v>43658</v>
      </c>
      <c r="D278" t="s">
        <v>1444</v>
      </c>
      <c r="E278" t="s">
        <v>1445</v>
      </c>
      <c r="F278" t="s">
        <v>799</v>
      </c>
      <c r="G278" s="1">
        <v>100000</v>
      </c>
      <c r="I278" s="1">
        <f t="shared" si="8"/>
        <v>-489734.29300000006</v>
      </c>
    </row>
    <row r="279" spans="1:9" hidden="1" outlineLevel="2" x14ac:dyDescent="0.25">
      <c r="A279" t="s">
        <v>799</v>
      </c>
      <c r="B279" t="s">
        <v>800</v>
      </c>
      <c r="C279" s="2">
        <v>43658</v>
      </c>
      <c r="D279" t="s">
        <v>1446</v>
      </c>
      <c r="E279" t="s">
        <v>1447</v>
      </c>
      <c r="F279" t="s">
        <v>799</v>
      </c>
      <c r="G279" s="1">
        <v>100000</v>
      </c>
      <c r="I279" s="1">
        <f t="shared" si="8"/>
        <v>-389734.29300000006</v>
      </c>
    </row>
    <row r="280" spans="1:9" hidden="1" outlineLevel="2" x14ac:dyDescent="0.25">
      <c r="A280" t="s">
        <v>799</v>
      </c>
      <c r="B280" t="s">
        <v>800</v>
      </c>
      <c r="C280" s="2">
        <v>43664</v>
      </c>
      <c r="D280" t="s">
        <v>1448</v>
      </c>
      <c r="E280" t="s">
        <v>1449</v>
      </c>
      <c r="F280" t="s">
        <v>799</v>
      </c>
      <c r="G280" s="1">
        <v>100000</v>
      </c>
      <c r="I280" s="1">
        <f t="shared" si="8"/>
        <v>-289734.29300000006</v>
      </c>
    </row>
    <row r="281" spans="1:9" hidden="1" outlineLevel="2" x14ac:dyDescent="0.25">
      <c r="A281" t="s">
        <v>799</v>
      </c>
      <c r="B281" t="s">
        <v>800</v>
      </c>
      <c r="C281" s="2">
        <v>43664</v>
      </c>
      <c r="D281" t="s">
        <v>1450</v>
      </c>
      <c r="E281" t="s">
        <v>1451</v>
      </c>
      <c r="F281" t="s">
        <v>799</v>
      </c>
      <c r="G281" s="1">
        <v>100000</v>
      </c>
      <c r="I281" s="1">
        <f t="shared" si="8"/>
        <v>-189734.29300000006</v>
      </c>
    </row>
    <row r="282" spans="1:9" hidden="1" outlineLevel="2" x14ac:dyDescent="0.25">
      <c r="A282" t="s">
        <v>799</v>
      </c>
      <c r="B282" t="s">
        <v>800</v>
      </c>
      <c r="C282" s="2">
        <v>43669</v>
      </c>
      <c r="D282" t="s">
        <v>1452</v>
      </c>
      <c r="E282" t="s">
        <v>1453</v>
      </c>
      <c r="F282" t="s">
        <v>799</v>
      </c>
      <c r="G282" s="1">
        <v>100000</v>
      </c>
      <c r="I282" s="1">
        <f t="shared" si="8"/>
        <v>-89734.293000000063</v>
      </c>
    </row>
    <row r="283" spans="1:9" hidden="1" outlineLevel="2" x14ac:dyDescent="0.25">
      <c r="A283" t="s">
        <v>799</v>
      </c>
      <c r="B283" t="s">
        <v>800</v>
      </c>
      <c r="C283" s="2">
        <v>43669</v>
      </c>
      <c r="D283" t="s">
        <v>1454</v>
      </c>
      <c r="E283" t="s">
        <v>1455</v>
      </c>
      <c r="F283" t="s">
        <v>799</v>
      </c>
      <c r="G283" s="1">
        <v>100000</v>
      </c>
      <c r="I283" s="1">
        <f t="shared" si="8"/>
        <v>10265.706999999937</v>
      </c>
    </row>
    <row r="284" spans="1:9" hidden="1" outlineLevel="2" x14ac:dyDescent="0.25">
      <c r="A284" t="s">
        <v>799</v>
      </c>
      <c r="B284" t="s">
        <v>800</v>
      </c>
      <c r="C284" s="2">
        <v>43677</v>
      </c>
      <c r="D284" t="s">
        <v>152</v>
      </c>
      <c r="E284" t="s">
        <v>1456</v>
      </c>
      <c r="F284" t="s">
        <v>799</v>
      </c>
      <c r="H284" s="1">
        <v>92915.8</v>
      </c>
      <c r="I284" s="1">
        <f t="shared" si="8"/>
        <v>-82650.093000000066</v>
      </c>
    </row>
    <row r="285" spans="1:9" hidden="1" outlineLevel="2" x14ac:dyDescent="0.25">
      <c r="A285" t="s">
        <v>799</v>
      </c>
      <c r="B285" t="s">
        <v>800</v>
      </c>
      <c r="C285" s="2">
        <v>43677</v>
      </c>
      <c r="D285" t="s">
        <v>152</v>
      </c>
      <c r="E285" t="s">
        <v>1457</v>
      </c>
      <c r="F285" t="s">
        <v>799</v>
      </c>
      <c r="H285" s="1">
        <v>175071.49600000001</v>
      </c>
      <c r="I285" s="1">
        <f t="shared" si="8"/>
        <v>-257721.58900000009</v>
      </c>
    </row>
    <row r="286" spans="1:9" hidden="1" outlineLevel="2" x14ac:dyDescent="0.25">
      <c r="A286" t="s">
        <v>799</v>
      </c>
      <c r="B286" t="s">
        <v>800</v>
      </c>
      <c r="C286" s="2">
        <v>43679</v>
      </c>
      <c r="D286" t="s">
        <v>1458</v>
      </c>
      <c r="E286" t="s">
        <v>1459</v>
      </c>
      <c r="F286" t="s">
        <v>799</v>
      </c>
      <c r="G286" s="1">
        <v>100000</v>
      </c>
      <c r="I286" s="1">
        <f t="shared" si="8"/>
        <v>-157721.58900000009</v>
      </c>
    </row>
    <row r="287" spans="1:9" hidden="1" outlineLevel="2" x14ac:dyDescent="0.25">
      <c r="A287" t="s">
        <v>799</v>
      </c>
      <c r="B287" t="s">
        <v>800</v>
      </c>
      <c r="C287" s="2">
        <v>43698</v>
      </c>
      <c r="D287" t="s">
        <v>1460</v>
      </c>
      <c r="E287" t="s">
        <v>1461</v>
      </c>
      <c r="F287" t="s">
        <v>799</v>
      </c>
      <c r="G287" s="1">
        <v>100000</v>
      </c>
      <c r="I287" s="1">
        <f t="shared" si="8"/>
        <v>-57721.589000000095</v>
      </c>
    </row>
    <row r="288" spans="1:9" hidden="1" outlineLevel="2" x14ac:dyDescent="0.25">
      <c r="A288" t="s">
        <v>799</v>
      </c>
      <c r="B288" t="s">
        <v>800</v>
      </c>
      <c r="C288" s="2">
        <v>43698</v>
      </c>
      <c r="D288" t="s">
        <v>1462</v>
      </c>
      <c r="E288" t="s">
        <v>1463</v>
      </c>
      <c r="F288" t="s">
        <v>799</v>
      </c>
      <c r="G288" s="1">
        <v>100000</v>
      </c>
      <c r="I288" s="1">
        <f t="shared" si="8"/>
        <v>42278.410999999905</v>
      </c>
    </row>
    <row r="289" spans="1:9" hidden="1" outlineLevel="2" x14ac:dyDescent="0.25">
      <c r="A289" t="s">
        <v>799</v>
      </c>
      <c r="B289" t="s">
        <v>800</v>
      </c>
      <c r="C289" s="2">
        <v>43700</v>
      </c>
      <c r="D289" t="s">
        <v>1464</v>
      </c>
      <c r="E289" t="s">
        <v>1465</v>
      </c>
      <c r="F289" t="s">
        <v>799</v>
      </c>
      <c r="G289" s="1">
        <v>100000</v>
      </c>
      <c r="I289" s="1">
        <f t="shared" si="8"/>
        <v>142278.41099999991</v>
      </c>
    </row>
    <row r="290" spans="1:9" hidden="1" outlineLevel="2" x14ac:dyDescent="0.25">
      <c r="A290" t="s">
        <v>799</v>
      </c>
      <c r="B290" t="s">
        <v>800</v>
      </c>
      <c r="C290" s="2">
        <v>43700</v>
      </c>
      <c r="D290" t="s">
        <v>1466</v>
      </c>
      <c r="E290" t="s">
        <v>1467</v>
      </c>
      <c r="F290" t="s">
        <v>799</v>
      </c>
      <c r="G290" s="1">
        <v>100000</v>
      </c>
      <c r="I290" s="1">
        <f t="shared" si="8"/>
        <v>242278.41099999991</v>
      </c>
    </row>
    <row r="291" spans="1:9" hidden="1" outlineLevel="2" x14ac:dyDescent="0.25">
      <c r="A291" t="s">
        <v>799</v>
      </c>
      <c r="B291" t="s">
        <v>800</v>
      </c>
      <c r="C291" s="2">
        <v>43706</v>
      </c>
      <c r="D291" t="s">
        <v>1468</v>
      </c>
      <c r="E291" t="s">
        <v>1469</v>
      </c>
      <c r="F291" t="s">
        <v>799</v>
      </c>
      <c r="G291" s="1">
        <v>100000</v>
      </c>
      <c r="I291" s="1">
        <f t="shared" si="8"/>
        <v>342278.41099999991</v>
      </c>
    </row>
    <row r="292" spans="1:9" hidden="1" outlineLevel="2" x14ac:dyDescent="0.25">
      <c r="A292" t="s">
        <v>799</v>
      </c>
      <c r="B292" t="s">
        <v>800</v>
      </c>
      <c r="C292" s="2">
        <v>43706</v>
      </c>
      <c r="D292" t="s">
        <v>1470</v>
      </c>
      <c r="E292" t="s">
        <v>1471</v>
      </c>
      <c r="F292" t="s">
        <v>799</v>
      </c>
      <c r="G292" s="1">
        <v>100000</v>
      </c>
      <c r="I292" s="1">
        <f t="shared" si="8"/>
        <v>442278.41099999991</v>
      </c>
    </row>
    <row r="293" spans="1:9" hidden="1" outlineLevel="2" x14ac:dyDescent="0.25">
      <c r="A293" t="s">
        <v>799</v>
      </c>
      <c r="B293" t="s">
        <v>800</v>
      </c>
      <c r="C293" s="2">
        <v>43708</v>
      </c>
      <c r="D293" t="s">
        <v>152</v>
      </c>
      <c r="E293" t="s">
        <v>1472</v>
      </c>
      <c r="F293" t="s">
        <v>799</v>
      </c>
      <c r="H293" s="1">
        <v>102409.62</v>
      </c>
      <c r="I293" s="1">
        <f t="shared" si="8"/>
        <v>339868.79099999991</v>
      </c>
    </row>
    <row r="294" spans="1:9" hidden="1" outlineLevel="2" x14ac:dyDescent="0.25">
      <c r="A294" t="s">
        <v>799</v>
      </c>
      <c r="B294" t="s">
        <v>800</v>
      </c>
      <c r="C294" s="2">
        <v>43708</v>
      </c>
      <c r="D294" t="s">
        <v>152</v>
      </c>
      <c r="E294" t="s">
        <v>1473</v>
      </c>
      <c r="F294" t="s">
        <v>799</v>
      </c>
      <c r="H294" s="1">
        <v>161006.41</v>
      </c>
      <c r="I294" s="1">
        <f t="shared" si="8"/>
        <v>178862.38099999991</v>
      </c>
    </row>
    <row r="295" spans="1:9" hidden="1" outlineLevel="2" x14ac:dyDescent="0.25">
      <c r="A295" t="s">
        <v>799</v>
      </c>
      <c r="B295" t="s">
        <v>800</v>
      </c>
      <c r="C295" s="2">
        <v>43708</v>
      </c>
      <c r="D295" t="s">
        <v>152</v>
      </c>
      <c r="E295" t="s">
        <v>1474</v>
      </c>
      <c r="F295" t="s">
        <v>799</v>
      </c>
      <c r="H295" s="1">
        <v>219938.78</v>
      </c>
      <c r="I295" s="1">
        <f t="shared" si="8"/>
        <v>-41076.399000000092</v>
      </c>
    </row>
    <row r="296" spans="1:9" hidden="1" outlineLevel="2" x14ac:dyDescent="0.25">
      <c r="A296" t="s">
        <v>799</v>
      </c>
      <c r="B296" t="s">
        <v>800</v>
      </c>
      <c r="C296" s="2">
        <v>43738</v>
      </c>
      <c r="D296" t="s">
        <v>1475</v>
      </c>
      <c r="E296" t="s">
        <v>1476</v>
      </c>
      <c r="F296" t="s">
        <v>799</v>
      </c>
      <c r="G296" s="1">
        <v>100000</v>
      </c>
      <c r="I296" s="1">
        <f t="shared" si="8"/>
        <v>58923.600999999908</v>
      </c>
    </row>
    <row r="297" spans="1:9" hidden="1" outlineLevel="2" x14ac:dyDescent="0.25">
      <c r="A297" t="s">
        <v>799</v>
      </c>
      <c r="B297" t="s">
        <v>800</v>
      </c>
      <c r="C297" s="2">
        <v>43738</v>
      </c>
      <c r="D297" t="s">
        <v>1477</v>
      </c>
      <c r="E297" t="s">
        <v>1478</v>
      </c>
      <c r="F297" t="s">
        <v>799</v>
      </c>
      <c r="G297" s="1">
        <v>100000</v>
      </c>
      <c r="I297" s="1">
        <f t="shared" si="8"/>
        <v>158923.60099999991</v>
      </c>
    </row>
    <row r="298" spans="1:9" hidden="1" outlineLevel="2" x14ac:dyDescent="0.25">
      <c r="A298" t="s">
        <v>799</v>
      </c>
      <c r="B298" t="s">
        <v>800</v>
      </c>
      <c r="C298" s="2">
        <v>43738</v>
      </c>
      <c r="D298" t="s">
        <v>1479</v>
      </c>
      <c r="E298" t="s">
        <v>1480</v>
      </c>
      <c r="F298" t="s">
        <v>799</v>
      </c>
      <c r="G298" s="1">
        <v>100000</v>
      </c>
      <c r="I298" s="1">
        <f t="shared" si="8"/>
        <v>258923.60099999991</v>
      </c>
    </row>
    <row r="299" spans="1:9" hidden="1" outlineLevel="2" x14ac:dyDescent="0.25">
      <c r="A299" t="s">
        <v>799</v>
      </c>
      <c r="B299" t="s">
        <v>800</v>
      </c>
      <c r="C299" s="2">
        <v>43738</v>
      </c>
      <c r="D299" t="s">
        <v>152</v>
      </c>
      <c r="E299" t="s">
        <v>1481</v>
      </c>
      <c r="F299" t="s">
        <v>799</v>
      </c>
      <c r="H299" s="1">
        <v>110223.636</v>
      </c>
      <c r="I299" s="1">
        <f t="shared" si="8"/>
        <v>148699.96499999991</v>
      </c>
    </row>
    <row r="300" spans="1:9" hidden="1" outlineLevel="2" x14ac:dyDescent="0.25">
      <c r="A300" t="s">
        <v>799</v>
      </c>
      <c r="B300" t="s">
        <v>800</v>
      </c>
      <c r="C300" s="2">
        <v>43738</v>
      </c>
      <c r="D300" t="s">
        <v>152</v>
      </c>
      <c r="E300" t="s">
        <v>1482</v>
      </c>
      <c r="F300" t="s">
        <v>799</v>
      </c>
      <c r="H300" s="1">
        <v>212065.74</v>
      </c>
      <c r="I300" s="1">
        <f t="shared" si="8"/>
        <v>-63365.775000000081</v>
      </c>
    </row>
    <row r="301" spans="1:9" hidden="1" outlineLevel="2" x14ac:dyDescent="0.25">
      <c r="A301" t="s">
        <v>799</v>
      </c>
      <c r="B301" t="s">
        <v>800</v>
      </c>
      <c r="C301" s="2">
        <v>43748</v>
      </c>
      <c r="D301" t="s">
        <v>1483</v>
      </c>
      <c r="E301" t="s">
        <v>1484</v>
      </c>
      <c r="F301" t="s">
        <v>799</v>
      </c>
      <c r="G301" s="1">
        <v>200000</v>
      </c>
      <c r="I301" s="1">
        <f t="shared" si="8"/>
        <v>136634.22499999992</v>
      </c>
    </row>
    <row r="302" spans="1:9" hidden="1" outlineLevel="2" x14ac:dyDescent="0.25">
      <c r="A302" t="s">
        <v>799</v>
      </c>
      <c r="B302" t="s">
        <v>800</v>
      </c>
      <c r="C302" s="2">
        <v>43755</v>
      </c>
      <c r="D302" t="s">
        <v>1485</v>
      </c>
      <c r="E302" t="s">
        <v>1486</v>
      </c>
      <c r="F302" t="s">
        <v>799</v>
      </c>
      <c r="H302" s="1">
        <v>138806.96</v>
      </c>
      <c r="I302" s="1">
        <f t="shared" si="8"/>
        <v>-2172.7350000000733</v>
      </c>
    </row>
    <row r="303" spans="1:9" hidden="1" outlineLevel="2" x14ac:dyDescent="0.25">
      <c r="A303" t="s">
        <v>799</v>
      </c>
      <c r="B303" t="s">
        <v>800</v>
      </c>
      <c r="C303" s="2">
        <v>43760</v>
      </c>
      <c r="D303" t="s">
        <v>1487</v>
      </c>
      <c r="E303" t="s">
        <v>1488</v>
      </c>
      <c r="F303" t="s">
        <v>799</v>
      </c>
      <c r="G303" s="1">
        <v>142530.83199999999</v>
      </c>
      <c r="I303" s="1">
        <f t="shared" si="8"/>
        <v>140358.09699999992</v>
      </c>
    </row>
    <row r="304" spans="1:9" hidden="1" outlineLevel="2" x14ac:dyDescent="0.25">
      <c r="A304" t="s">
        <v>799</v>
      </c>
      <c r="B304" t="s">
        <v>800</v>
      </c>
      <c r="C304" s="2">
        <v>43769</v>
      </c>
      <c r="D304" t="s">
        <v>152</v>
      </c>
      <c r="E304" t="s">
        <v>1489</v>
      </c>
      <c r="F304" t="s">
        <v>799</v>
      </c>
      <c r="H304" s="1">
        <v>39484.800000000003</v>
      </c>
      <c r="I304" s="1">
        <f t="shared" si="8"/>
        <v>100873.29699999992</v>
      </c>
    </row>
    <row r="305" spans="1:9" hidden="1" outlineLevel="2" x14ac:dyDescent="0.25">
      <c r="A305" t="s">
        <v>799</v>
      </c>
      <c r="B305" t="s">
        <v>800</v>
      </c>
      <c r="C305" s="2">
        <v>43769</v>
      </c>
      <c r="D305" t="s">
        <v>152</v>
      </c>
      <c r="E305" t="s">
        <v>1490</v>
      </c>
      <c r="F305" t="s">
        <v>799</v>
      </c>
      <c r="H305" s="1">
        <v>104158.92</v>
      </c>
      <c r="I305" s="1">
        <f t="shared" si="8"/>
        <v>-3285.6230000000796</v>
      </c>
    </row>
    <row r="306" spans="1:9" hidden="1" outlineLevel="2" x14ac:dyDescent="0.25">
      <c r="A306" t="s">
        <v>799</v>
      </c>
      <c r="B306" t="s">
        <v>800</v>
      </c>
      <c r="C306" s="2">
        <v>43769</v>
      </c>
      <c r="D306" t="s">
        <v>152</v>
      </c>
      <c r="E306" t="s">
        <v>1491</v>
      </c>
      <c r="F306" t="s">
        <v>799</v>
      </c>
      <c r="H306" s="1">
        <v>190873.74400000001</v>
      </c>
      <c r="I306" s="1">
        <f t="shared" si="8"/>
        <v>-194159.36700000009</v>
      </c>
    </row>
    <row r="307" spans="1:9" hidden="1" outlineLevel="2" x14ac:dyDescent="0.25">
      <c r="A307" t="s">
        <v>799</v>
      </c>
      <c r="B307" t="s">
        <v>800</v>
      </c>
      <c r="C307" s="2">
        <v>43769</v>
      </c>
      <c r="D307" t="s">
        <v>152</v>
      </c>
      <c r="E307" t="s">
        <v>1492</v>
      </c>
      <c r="F307" t="s">
        <v>799</v>
      </c>
      <c r="H307" s="1">
        <v>288886.19</v>
      </c>
      <c r="I307" s="1">
        <f t="shared" si="8"/>
        <v>-483045.55700000009</v>
      </c>
    </row>
    <row r="308" spans="1:9" hidden="1" outlineLevel="2" x14ac:dyDescent="0.25">
      <c r="A308" t="s">
        <v>799</v>
      </c>
      <c r="B308" t="s">
        <v>800</v>
      </c>
      <c r="C308" s="2">
        <v>43773</v>
      </c>
      <c r="D308" t="s">
        <v>1493</v>
      </c>
      <c r="E308" t="s">
        <v>1494</v>
      </c>
      <c r="F308" t="s">
        <v>799</v>
      </c>
      <c r="G308" s="1">
        <v>100000</v>
      </c>
      <c r="I308" s="1">
        <f t="shared" si="8"/>
        <v>-383045.55700000009</v>
      </c>
    </row>
    <row r="309" spans="1:9" hidden="1" outlineLevel="2" x14ac:dyDescent="0.25">
      <c r="A309" t="s">
        <v>799</v>
      </c>
      <c r="B309" t="s">
        <v>800</v>
      </c>
      <c r="C309" s="2">
        <v>43773</v>
      </c>
      <c r="D309" t="s">
        <v>1495</v>
      </c>
      <c r="E309" t="s">
        <v>1496</v>
      </c>
      <c r="F309" t="s">
        <v>799</v>
      </c>
      <c r="G309" s="1">
        <v>100000</v>
      </c>
      <c r="I309" s="1">
        <f t="shared" si="8"/>
        <v>-283045.55700000009</v>
      </c>
    </row>
    <row r="310" spans="1:9" hidden="1" outlineLevel="2" x14ac:dyDescent="0.25">
      <c r="A310" t="s">
        <v>799</v>
      </c>
      <c r="B310" t="s">
        <v>800</v>
      </c>
      <c r="C310" s="2">
        <v>43780</v>
      </c>
      <c r="D310" t="s">
        <v>1497</v>
      </c>
      <c r="E310" t="s">
        <v>1498</v>
      </c>
      <c r="F310" t="s">
        <v>799</v>
      </c>
      <c r="G310" s="1">
        <v>100000</v>
      </c>
      <c r="I310" s="1">
        <f t="shared" ref="I310:I323" si="9">+IF(A310=A309,I309+G310-H310,G310-H310)</f>
        <v>-183045.55700000009</v>
      </c>
    </row>
    <row r="311" spans="1:9" hidden="1" outlineLevel="2" x14ac:dyDescent="0.25">
      <c r="A311" t="s">
        <v>799</v>
      </c>
      <c r="B311" t="s">
        <v>800</v>
      </c>
      <c r="C311" s="2">
        <v>43780</v>
      </c>
      <c r="D311" t="s">
        <v>1499</v>
      </c>
      <c r="E311" t="s">
        <v>1500</v>
      </c>
      <c r="F311" t="s">
        <v>799</v>
      </c>
      <c r="G311" s="1">
        <v>100000</v>
      </c>
      <c r="I311" s="1">
        <f t="shared" si="9"/>
        <v>-83045.557000000088</v>
      </c>
    </row>
    <row r="312" spans="1:9" hidden="1" outlineLevel="2" x14ac:dyDescent="0.25">
      <c r="A312" t="s">
        <v>799</v>
      </c>
      <c r="B312" t="s">
        <v>800</v>
      </c>
      <c r="C312" s="2">
        <v>43799</v>
      </c>
      <c r="D312" t="s">
        <v>152</v>
      </c>
      <c r="E312" t="s">
        <v>1501</v>
      </c>
      <c r="F312" t="s">
        <v>799</v>
      </c>
      <c r="H312" s="1">
        <v>67580.7</v>
      </c>
      <c r="I312" s="1">
        <f t="shared" si="9"/>
        <v>-150626.2570000001</v>
      </c>
    </row>
    <row r="313" spans="1:9" hidden="1" outlineLevel="2" x14ac:dyDescent="0.25">
      <c r="A313" t="s">
        <v>799</v>
      </c>
      <c r="B313" t="s">
        <v>800</v>
      </c>
      <c r="C313" s="2">
        <v>43799</v>
      </c>
      <c r="D313" t="s">
        <v>1502</v>
      </c>
      <c r="E313" t="s">
        <v>1503</v>
      </c>
      <c r="F313" t="s">
        <v>799</v>
      </c>
      <c r="G313" s="1">
        <v>100000</v>
      </c>
      <c r="I313" s="1">
        <f t="shared" si="9"/>
        <v>-50626.2570000001</v>
      </c>
    </row>
    <row r="314" spans="1:9" hidden="1" outlineLevel="2" x14ac:dyDescent="0.25">
      <c r="A314" t="s">
        <v>799</v>
      </c>
      <c r="B314" t="s">
        <v>800</v>
      </c>
      <c r="C314" s="2">
        <v>43799</v>
      </c>
      <c r="D314" t="s">
        <v>1504</v>
      </c>
      <c r="E314" t="s">
        <v>1505</v>
      </c>
      <c r="F314" t="s">
        <v>799</v>
      </c>
      <c r="G314" s="1">
        <v>100000</v>
      </c>
      <c r="I314" s="1">
        <f t="shared" si="9"/>
        <v>49373.7429999999</v>
      </c>
    </row>
    <row r="315" spans="1:9" hidden="1" outlineLevel="2" x14ac:dyDescent="0.25">
      <c r="A315" t="s">
        <v>799</v>
      </c>
      <c r="B315" t="s">
        <v>800</v>
      </c>
      <c r="C315" s="2">
        <v>43799</v>
      </c>
      <c r="D315" t="s">
        <v>152</v>
      </c>
      <c r="E315" t="s">
        <v>1506</v>
      </c>
      <c r="F315" t="s">
        <v>799</v>
      </c>
      <c r="H315" s="1">
        <v>152307.51</v>
      </c>
      <c r="I315" s="1">
        <f t="shared" si="9"/>
        <v>-102933.76700000011</v>
      </c>
    </row>
    <row r="316" spans="1:9" hidden="1" outlineLevel="2" x14ac:dyDescent="0.25">
      <c r="A316" t="s">
        <v>799</v>
      </c>
      <c r="B316" t="s">
        <v>800</v>
      </c>
      <c r="C316" s="2">
        <v>43799</v>
      </c>
      <c r="D316" t="s">
        <v>152</v>
      </c>
      <c r="E316" t="s">
        <v>1507</v>
      </c>
      <c r="F316" t="s">
        <v>799</v>
      </c>
      <c r="H316" s="1">
        <v>203576.28</v>
      </c>
      <c r="I316" s="1">
        <f t="shared" si="9"/>
        <v>-306510.04700000014</v>
      </c>
    </row>
    <row r="317" spans="1:9" hidden="1" outlineLevel="2" x14ac:dyDescent="0.25">
      <c r="A317" t="s">
        <v>799</v>
      </c>
      <c r="B317" t="s">
        <v>800</v>
      </c>
      <c r="C317" s="2">
        <v>43809</v>
      </c>
      <c r="D317" t="s">
        <v>1508</v>
      </c>
      <c r="E317" t="s">
        <v>1509</v>
      </c>
      <c r="F317" t="s">
        <v>799</v>
      </c>
      <c r="G317" s="1">
        <v>42488.95</v>
      </c>
      <c r="I317" s="1">
        <f t="shared" si="9"/>
        <v>-264021.09700000013</v>
      </c>
    </row>
    <row r="318" spans="1:9" hidden="1" outlineLevel="2" x14ac:dyDescent="0.25">
      <c r="A318" t="s">
        <v>799</v>
      </c>
      <c r="B318" t="s">
        <v>800</v>
      </c>
      <c r="C318" s="2">
        <v>43811</v>
      </c>
      <c r="D318" t="s">
        <v>1510</v>
      </c>
      <c r="E318" t="s">
        <v>1511</v>
      </c>
      <c r="F318" t="s">
        <v>799</v>
      </c>
      <c r="G318" s="1">
        <v>100000</v>
      </c>
      <c r="I318" s="1">
        <f t="shared" si="9"/>
        <v>-164021.09700000013</v>
      </c>
    </row>
    <row r="319" spans="1:9" hidden="1" outlineLevel="2" x14ac:dyDescent="0.25">
      <c r="A319" t="s">
        <v>799</v>
      </c>
      <c r="B319" t="s">
        <v>800</v>
      </c>
      <c r="C319" s="2">
        <v>43811</v>
      </c>
      <c r="D319" t="s">
        <v>1512</v>
      </c>
      <c r="E319" t="s">
        <v>1513</v>
      </c>
      <c r="F319" t="s">
        <v>799</v>
      </c>
      <c r="G319" s="1">
        <v>100000</v>
      </c>
      <c r="I319" s="1">
        <f t="shared" si="9"/>
        <v>-64021.097000000125</v>
      </c>
    </row>
    <row r="320" spans="1:9" hidden="1" outlineLevel="2" x14ac:dyDescent="0.25">
      <c r="A320" t="s">
        <v>799</v>
      </c>
      <c r="B320" t="s">
        <v>800</v>
      </c>
      <c r="C320" s="2">
        <v>43820</v>
      </c>
      <c r="D320" t="s">
        <v>1514</v>
      </c>
      <c r="E320" t="s">
        <v>1515</v>
      </c>
      <c r="F320" t="s">
        <v>799</v>
      </c>
      <c r="G320" s="1">
        <v>75000</v>
      </c>
      <c r="I320" s="1">
        <f t="shared" si="9"/>
        <v>10978.902999999875</v>
      </c>
    </row>
    <row r="321" spans="1:10" hidden="1" outlineLevel="2" x14ac:dyDescent="0.25">
      <c r="A321" t="s">
        <v>799</v>
      </c>
      <c r="B321" t="s">
        <v>800</v>
      </c>
      <c r="C321" s="2">
        <v>43820</v>
      </c>
      <c r="D321" t="s">
        <v>1516</v>
      </c>
      <c r="E321" t="s">
        <v>1517</v>
      </c>
      <c r="F321" t="s">
        <v>799</v>
      </c>
      <c r="G321" s="1">
        <v>75000</v>
      </c>
      <c r="I321" s="1">
        <f t="shared" si="9"/>
        <v>85978.902999999875</v>
      </c>
    </row>
    <row r="322" spans="1:10" hidden="1" outlineLevel="2" x14ac:dyDescent="0.25">
      <c r="A322" t="s">
        <v>799</v>
      </c>
      <c r="B322" t="s">
        <v>800</v>
      </c>
      <c r="C322" s="2">
        <v>43826</v>
      </c>
      <c r="D322" t="s">
        <v>152</v>
      </c>
      <c r="E322" t="s">
        <v>1518</v>
      </c>
      <c r="F322" t="s">
        <v>799</v>
      </c>
      <c r="H322" s="1">
        <v>214676.6</v>
      </c>
      <c r="I322" s="1">
        <f t="shared" si="9"/>
        <v>-128697.69700000013</v>
      </c>
    </row>
    <row r="323" spans="1:10" hidden="1" outlineLevel="2" x14ac:dyDescent="0.25">
      <c r="A323" t="s">
        <v>799</v>
      </c>
      <c r="B323" t="s">
        <v>800</v>
      </c>
      <c r="C323" s="2">
        <v>43827</v>
      </c>
      <c r="D323" t="s">
        <v>1519</v>
      </c>
      <c r="E323" t="s">
        <v>1520</v>
      </c>
      <c r="F323" t="s">
        <v>799</v>
      </c>
      <c r="H323" s="1">
        <v>213951.89</v>
      </c>
      <c r="I323" s="1">
        <f t="shared" si="9"/>
        <v>-342649.58700000017</v>
      </c>
    </row>
    <row r="324" spans="1:10" hidden="1" outlineLevel="1" x14ac:dyDescent="0.25">
      <c r="A324" s="3" t="s">
        <v>1100</v>
      </c>
      <c r="B324" s="3"/>
      <c r="C324" s="4"/>
      <c r="D324" s="3"/>
      <c r="E324" s="3"/>
      <c r="F324" s="3"/>
      <c r="G324" s="5">
        <f>SUBTOTAL(9,G245:G323)</f>
        <v>0</v>
      </c>
      <c r="H324" s="5">
        <f>SUBTOTAL(9,H245:H323)</f>
        <v>0</v>
      </c>
      <c r="I324" s="5"/>
      <c r="J324" s="5"/>
    </row>
    <row r="325" spans="1:10" hidden="1" outlineLevel="2" x14ac:dyDescent="0.25">
      <c r="A325" t="s">
        <v>19</v>
      </c>
      <c r="B325" t="s">
        <v>765</v>
      </c>
      <c r="C325" s="2">
        <v>40942</v>
      </c>
      <c r="D325" t="s">
        <v>1521</v>
      </c>
      <c r="E325" t="s">
        <v>1522</v>
      </c>
      <c r="F325" t="s">
        <v>19</v>
      </c>
      <c r="G325" s="1">
        <v>473.017</v>
      </c>
      <c r="I325" s="1">
        <f>+IF(A325=A323,I323+G325-H325,G325-H325)</f>
        <v>473.017</v>
      </c>
    </row>
    <row r="326" spans="1:10" hidden="1" outlineLevel="2" x14ac:dyDescent="0.25">
      <c r="A326" t="s">
        <v>19</v>
      </c>
      <c r="B326" t="s">
        <v>765</v>
      </c>
      <c r="C326" s="2">
        <v>41029</v>
      </c>
      <c r="D326" t="s">
        <v>1523</v>
      </c>
      <c r="E326" t="s">
        <v>1524</v>
      </c>
      <c r="F326" t="s">
        <v>19</v>
      </c>
      <c r="G326" s="1">
        <v>473.017</v>
      </c>
      <c r="I326" s="1">
        <f t="shared" ref="I326:I389" si="10">+IF(A326=A325,I325+G326-H326,G326-H326)</f>
        <v>946.03399999999999</v>
      </c>
    </row>
    <row r="327" spans="1:10" hidden="1" outlineLevel="2" x14ac:dyDescent="0.25">
      <c r="A327" t="s">
        <v>19</v>
      </c>
      <c r="B327" t="s">
        <v>765</v>
      </c>
      <c r="C327" s="2">
        <v>41065</v>
      </c>
      <c r="D327" t="s">
        <v>1525</v>
      </c>
      <c r="E327" t="s">
        <v>1526</v>
      </c>
      <c r="F327" t="s">
        <v>19</v>
      </c>
      <c r="G327" s="1">
        <v>473.11700000000002</v>
      </c>
      <c r="I327" s="1">
        <f t="shared" si="10"/>
        <v>1419.1510000000001</v>
      </c>
    </row>
    <row r="328" spans="1:10" hidden="1" outlineLevel="2" x14ac:dyDescent="0.25">
      <c r="A328" t="s">
        <v>19</v>
      </c>
      <c r="B328" t="s">
        <v>765</v>
      </c>
      <c r="C328" s="2">
        <v>41486</v>
      </c>
      <c r="D328" t="s">
        <v>152</v>
      </c>
      <c r="E328" t="s">
        <v>1527</v>
      </c>
      <c r="F328" t="s">
        <v>19</v>
      </c>
      <c r="H328" s="1">
        <v>33.78</v>
      </c>
      <c r="I328" s="1">
        <f t="shared" si="10"/>
        <v>1385.3710000000001</v>
      </c>
    </row>
    <row r="329" spans="1:10" hidden="1" outlineLevel="2" x14ac:dyDescent="0.25">
      <c r="A329" t="s">
        <v>19</v>
      </c>
      <c r="B329" t="s">
        <v>765</v>
      </c>
      <c r="C329" s="2">
        <v>41508</v>
      </c>
      <c r="D329" t="s">
        <v>1528</v>
      </c>
      <c r="E329" t="s">
        <v>1529</v>
      </c>
      <c r="F329" t="s">
        <v>19</v>
      </c>
      <c r="G329" s="1">
        <v>133.96199999999999</v>
      </c>
      <c r="I329" s="1">
        <f t="shared" si="10"/>
        <v>1519.3330000000001</v>
      </c>
    </row>
    <row r="330" spans="1:10" hidden="1" outlineLevel="2" x14ac:dyDescent="0.25">
      <c r="A330" t="s">
        <v>19</v>
      </c>
      <c r="B330" t="s">
        <v>765</v>
      </c>
      <c r="C330" s="2">
        <v>41526</v>
      </c>
      <c r="D330" t="s">
        <v>1530</v>
      </c>
      <c r="E330" t="s">
        <v>1531</v>
      </c>
      <c r="F330" t="s">
        <v>19</v>
      </c>
      <c r="G330" s="1">
        <v>133.96199999999999</v>
      </c>
      <c r="I330" s="1">
        <f t="shared" si="10"/>
        <v>1653.2950000000001</v>
      </c>
    </row>
    <row r="331" spans="1:10" hidden="1" outlineLevel="2" x14ac:dyDescent="0.25">
      <c r="A331" t="s">
        <v>19</v>
      </c>
      <c r="B331" t="s">
        <v>765</v>
      </c>
      <c r="C331" s="2">
        <v>41526</v>
      </c>
      <c r="D331" t="s">
        <v>1532</v>
      </c>
      <c r="E331" t="s">
        <v>1533</v>
      </c>
      <c r="F331" t="s">
        <v>19</v>
      </c>
      <c r="G331" s="1">
        <v>133.96199999999999</v>
      </c>
      <c r="I331" s="1">
        <f t="shared" si="10"/>
        <v>1787.2570000000001</v>
      </c>
    </row>
    <row r="332" spans="1:10" hidden="1" outlineLevel="2" x14ac:dyDescent="0.25">
      <c r="A332" t="s">
        <v>19</v>
      </c>
      <c r="B332" t="s">
        <v>765</v>
      </c>
      <c r="C332" s="2">
        <v>41547</v>
      </c>
      <c r="D332" t="s">
        <v>152</v>
      </c>
      <c r="E332" t="s">
        <v>1534</v>
      </c>
      <c r="F332" t="s">
        <v>19</v>
      </c>
      <c r="H332" s="1">
        <v>100.571</v>
      </c>
      <c r="I332" s="1">
        <f t="shared" si="10"/>
        <v>1686.6860000000001</v>
      </c>
    </row>
    <row r="333" spans="1:10" hidden="1" outlineLevel="2" x14ac:dyDescent="0.25">
      <c r="A333" t="s">
        <v>19</v>
      </c>
      <c r="B333" t="s">
        <v>765</v>
      </c>
      <c r="C333" s="2">
        <v>41549</v>
      </c>
      <c r="D333" t="s">
        <v>1535</v>
      </c>
      <c r="E333" t="s">
        <v>1536</v>
      </c>
      <c r="F333" t="s">
        <v>19</v>
      </c>
      <c r="G333" s="1">
        <v>200.74199999999999</v>
      </c>
      <c r="I333" s="1">
        <f t="shared" si="10"/>
        <v>1887.4280000000001</v>
      </c>
    </row>
    <row r="334" spans="1:10" hidden="1" outlineLevel="2" x14ac:dyDescent="0.25">
      <c r="A334" t="s">
        <v>19</v>
      </c>
      <c r="B334" t="s">
        <v>765</v>
      </c>
      <c r="C334" s="2">
        <v>41554</v>
      </c>
      <c r="D334" t="s">
        <v>1537</v>
      </c>
      <c r="E334" t="s">
        <v>1538</v>
      </c>
      <c r="F334" t="s">
        <v>19</v>
      </c>
      <c r="G334" s="1">
        <v>133.96199999999999</v>
      </c>
      <c r="I334" s="1">
        <f t="shared" si="10"/>
        <v>2021.39</v>
      </c>
    </row>
    <row r="335" spans="1:10" hidden="1" outlineLevel="2" x14ac:dyDescent="0.25">
      <c r="A335" t="s">
        <v>19</v>
      </c>
      <c r="B335" t="s">
        <v>765</v>
      </c>
      <c r="C335" s="2">
        <v>41592</v>
      </c>
      <c r="D335" t="s">
        <v>1539</v>
      </c>
      <c r="E335" t="s">
        <v>1540</v>
      </c>
      <c r="F335" t="s">
        <v>19</v>
      </c>
      <c r="G335" s="1">
        <v>200.74299999999999</v>
      </c>
      <c r="I335" s="1">
        <f t="shared" si="10"/>
        <v>2222.1330000000003</v>
      </c>
    </row>
    <row r="336" spans="1:10" hidden="1" outlineLevel="2" x14ac:dyDescent="0.25">
      <c r="A336" t="s">
        <v>19</v>
      </c>
      <c r="B336" t="s">
        <v>765</v>
      </c>
      <c r="C336" s="2">
        <v>41608</v>
      </c>
      <c r="D336" t="s">
        <v>152</v>
      </c>
      <c r="E336" t="s">
        <v>1541</v>
      </c>
      <c r="F336" t="s">
        <v>19</v>
      </c>
      <c r="H336" s="1">
        <v>100.571</v>
      </c>
      <c r="I336" s="1">
        <f t="shared" si="10"/>
        <v>2121.5620000000004</v>
      </c>
    </row>
    <row r="337" spans="1:9" hidden="1" outlineLevel="2" x14ac:dyDescent="0.25">
      <c r="A337" t="s">
        <v>19</v>
      </c>
      <c r="B337" t="s">
        <v>765</v>
      </c>
      <c r="C337" s="2">
        <v>41608</v>
      </c>
      <c r="D337" t="s">
        <v>152</v>
      </c>
      <c r="E337" t="s">
        <v>1542</v>
      </c>
      <c r="F337" t="s">
        <v>19</v>
      </c>
      <c r="H337" s="1">
        <v>100.571</v>
      </c>
      <c r="I337" s="1">
        <f t="shared" si="10"/>
        <v>2020.9910000000004</v>
      </c>
    </row>
    <row r="338" spans="1:9" hidden="1" outlineLevel="2" x14ac:dyDescent="0.25">
      <c r="A338" t="s">
        <v>19</v>
      </c>
      <c r="B338" t="s">
        <v>765</v>
      </c>
      <c r="C338" s="2">
        <v>41617</v>
      </c>
      <c r="D338" t="s">
        <v>1543</v>
      </c>
      <c r="E338" t="s">
        <v>1544</v>
      </c>
      <c r="F338" t="s">
        <v>19</v>
      </c>
      <c r="G338" s="1">
        <v>200.74299999999999</v>
      </c>
      <c r="I338" s="1">
        <f t="shared" si="10"/>
        <v>2221.7340000000004</v>
      </c>
    </row>
    <row r="339" spans="1:9" hidden="1" outlineLevel="2" x14ac:dyDescent="0.25">
      <c r="A339" t="s">
        <v>19</v>
      </c>
      <c r="B339" t="s">
        <v>765</v>
      </c>
      <c r="C339" s="2">
        <v>41624</v>
      </c>
      <c r="D339" t="s">
        <v>152</v>
      </c>
      <c r="E339" t="s">
        <v>1545</v>
      </c>
      <c r="F339" t="s">
        <v>19</v>
      </c>
      <c r="H339" s="1">
        <v>33.79</v>
      </c>
      <c r="I339" s="1">
        <f t="shared" si="10"/>
        <v>2187.9440000000004</v>
      </c>
    </row>
    <row r="340" spans="1:9" hidden="1" outlineLevel="2" x14ac:dyDescent="0.25">
      <c r="A340" t="s">
        <v>19</v>
      </c>
      <c r="B340" t="s">
        <v>765</v>
      </c>
      <c r="C340" s="2">
        <v>41624</v>
      </c>
      <c r="D340" t="s">
        <v>215</v>
      </c>
      <c r="E340" t="s">
        <v>1546</v>
      </c>
      <c r="F340" t="s">
        <v>19</v>
      </c>
      <c r="H340" s="1">
        <v>85</v>
      </c>
      <c r="I340" s="1">
        <f t="shared" si="10"/>
        <v>2102.9440000000004</v>
      </c>
    </row>
    <row r="341" spans="1:9" hidden="1" outlineLevel="2" x14ac:dyDescent="0.25">
      <c r="A341" t="s">
        <v>19</v>
      </c>
      <c r="B341" t="s">
        <v>765</v>
      </c>
      <c r="C341" s="2">
        <v>41624</v>
      </c>
      <c r="D341" t="s">
        <v>152</v>
      </c>
      <c r="E341" t="s">
        <v>1547</v>
      </c>
      <c r="F341" t="s">
        <v>19</v>
      </c>
      <c r="H341" s="1">
        <v>212.8</v>
      </c>
      <c r="I341" s="1">
        <f t="shared" si="10"/>
        <v>1890.1440000000005</v>
      </c>
    </row>
    <row r="342" spans="1:9" hidden="1" outlineLevel="2" x14ac:dyDescent="0.25">
      <c r="A342" t="s">
        <v>19</v>
      </c>
      <c r="B342" t="s">
        <v>765</v>
      </c>
      <c r="C342" s="2">
        <v>41625</v>
      </c>
      <c r="D342" t="s">
        <v>1548</v>
      </c>
      <c r="E342" t="s">
        <v>1549</v>
      </c>
      <c r="F342" t="s">
        <v>19</v>
      </c>
      <c r="G342" s="1">
        <v>289.11</v>
      </c>
      <c r="I342" s="1">
        <f t="shared" si="10"/>
        <v>2179.2540000000004</v>
      </c>
    </row>
    <row r="343" spans="1:9" hidden="1" outlineLevel="2" x14ac:dyDescent="0.25">
      <c r="A343" t="s">
        <v>19</v>
      </c>
      <c r="B343" t="s">
        <v>765</v>
      </c>
      <c r="C343" s="2">
        <v>41632</v>
      </c>
      <c r="D343" t="s">
        <v>152</v>
      </c>
      <c r="E343" t="s">
        <v>1550</v>
      </c>
      <c r="F343" t="s">
        <v>19</v>
      </c>
      <c r="H343" s="1">
        <v>100.571</v>
      </c>
      <c r="I343" s="1">
        <f t="shared" si="10"/>
        <v>2078.6830000000004</v>
      </c>
    </row>
    <row r="344" spans="1:9" hidden="1" outlineLevel="2" x14ac:dyDescent="0.25">
      <c r="A344" t="s">
        <v>19</v>
      </c>
      <c r="B344" t="s">
        <v>765</v>
      </c>
      <c r="C344" s="2">
        <v>41635</v>
      </c>
      <c r="D344" t="s">
        <v>152</v>
      </c>
      <c r="E344" t="s">
        <v>1551</v>
      </c>
      <c r="F344" t="s">
        <v>19</v>
      </c>
      <c r="H344" s="1">
        <v>100.571</v>
      </c>
      <c r="I344" s="1">
        <f t="shared" si="10"/>
        <v>1978.1120000000005</v>
      </c>
    </row>
    <row r="345" spans="1:9" hidden="1" outlineLevel="2" x14ac:dyDescent="0.25">
      <c r="A345" t="s">
        <v>19</v>
      </c>
      <c r="B345" t="s">
        <v>765</v>
      </c>
      <c r="C345" s="2">
        <v>41639</v>
      </c>
      <c r="D345" t="s">
        <v>152</v>
      </c>
      <c r="E345" t="s">
        <v>1552</v>
      </c>
      <c r="F345" t="s">
        <v>19</v>
      </c>
      <c r="H345" s="1">
        <v>0.4</v>
      </c>
      <c r="I345" s="1">
        <f t="shared" si="10"/>
        <v>1977.7120000000004</v>
      </c>
    </row>
    <row r="346" spans="1:9" hidden="1" outlineLevel="2" x14ac:dyDescent="0.25">
      <c r="A346" t="s">
        <v>19</v>
      </c>
      <c r="B346" t="s">
        <v>765</v>
      </c>
      <c r="C346" s="2">
        <v>41639</v>
      </c>
      <c r="D346" t="s">
        <v>152</v>
      </c>
      <c r="E346" t="s">
        <v>1553</v>
      </c>
      <c r="F346" t="s">
        <v>19</v>
      </c>
      <c r="H346" s="1">
        <v>67.180999999999997</v>
      </c>
      <c r="I346" s="1">
        <f t="shared" si="10"/>
        <v>1910.5310000000004</v>
      </c>
    </row>
    <row r="347" spans="1:9" hidden="1" outlineLevel="2" x14ac:dyDescent="0.25">
      <c r="A347" t="s">
        <v>19</v>
      </c>
      <c r="B347" t="s">
        <v>765</v>
      </c>
      <c r="C347" s="2">
        <v>41688</v>
      </c>
      <c r="D347" t="s">
        <v>152</v>
      </c>
      <c r="E347" t="s">
        <v>1554</v>
      </c>
      <c r="F347" t="s">
        <v>19</v>
      </c>
      <c r="H347" s="1">
        <v>242.619</v>
      </c>
      <c r="I347" s="1">
        <f t="shared" si="10"/>
        <v>1667.9120000000005</v>
      </c>
    </row>
    <row r="348" spans="1:9" hidden="1" outlineLevel="2" x14ac:dyDescent="0.25">
      <c r="A348" t="s">
        <v>19</v>
      </c>
      <c r="B348" t="s">
        <v>765</v>
      </c>
      <c r="C348" s="2">
        <v>41690</v>
      </c>
      <c r="D348" t="s">
        <v>1555</v>
      </c>
      <c r="E348" t="s">
        <v>1556</v>
      </c>
      <c r="F348" t="s">
        <v>19</v>
      </c>
      <c r="G348" s="1">
        <v>293.24</v>
      </c>
      <c r="I348" s="1">
        <f t="shared" si="10"/>
        <v>1961.1520000000005</v>
      </c>
    </row>
    <row r="349" spans="1:9" hidden="1" outlineLevel="2" x14ac:dyDescent="0.25">
      <c r="A349" t="s">
        <v>19</v>
      </c>
      <c r="B349" t="s">
        <v>765</v>
      </c>
      <c r="C349" s="2">
        <v>41710</v>
      </c>
      <c r="D349" t="s">
        <v>1557</v>
      </c>
      <c r="E349" t="s">
        <v>1558</v>
      </c>
      <c r="F349" t="s">
        <v>19</v>
      </c>
      <c r="G349" s="1">
        <v>330.423</v>
      </c>
      <c r="I349" s="1">
        <f t="shared" si="10"/>
        <v>2291.5750000000007</v>
      </c>
    </row>
    <row r="350" spans="1:9" hidden="1" outlineLevel="2" x14ac:dyDescent="0.25">
      <c r="A350" t="s">
        <v>19</v>
      </c>
      <c r="B350" t="s">
        <v>765</v>
      </c>
      <c r="C350" s="2">
        <v>41719</v>
      </c>
      <c r="D350" t="s">
        <v>152</v>
      </c>
      <c r="E350" t="s">
        <v>1559</v>
      </c>
      <c r="F350" t="s">
        <v>19</v>
      </c>
      <c r="H350" s="1">
        <v>277.221</v>
      </c>
      <c r="I350" s="1">
        <f t="shared" si="10"/>
        <v>2014.3540000000007</v>
      </c>
    </row>
    <row r="351" spans="1:9" hidden="1" outlineLevel="2" x14ac:dyDescent="0.25">
      <c r="A351" t="s">
        <v>19</v>
      </c>
      <c r="B351" t="s">
        <v>765</v>
      </c>
      <c r="C351" s="2">
        <v>41725</v>
      </c>
      <c r="D351" t="s">
        <v>1560</v>
      </c>
      <c r="E351" t="s">
        <v>1561</v>
      </c>
      <c r="F351" t="s">
        <v>19</v>
      </c>
      <c r="G351" s="1">
        <v>138.40899999999999</v>
      </c>
      <c r="I351" s="1">
        <f t="shared" si="10"/>
        <v>2152.7630000000008</v>
      </c>
    </row>
    <row r="352" spans="1:9" hidden="1" outlineLevel="2" x14ac:dyDescent="0.25">
      <c r="A352" t="s">
        <v>19</v>
      </c>
      <c r="B352" t="s">
        <v>765</v>
      </c>
      <c r="C352" s="2">
        <v>41725</v>
      </c>
      <c r="D352" t="s">
        <v>1562</v>
      </c>
      <c r="E352" t="s">
        <v>1563</v>
      </c>
      <c r="F352" t="s">
        <v>19</v>
      </c>
      <c r="G352" s="1">
        <v>208.01400000000001</v>
      </c>
      <c r="I352" s="1">
        <f t="shared" si="10"/>
        <v>2360.777000000001</v>
      </c>
    </row>
    <row r="353" spans="1:9" hidden="1" outlineLevel="2" x14ac:dyDescent="0.25">
      <c r="A353" t="s">
        <v>19</v>
      </c>
      <c r="B353" t="s">
        <v>765</v>
      </c>
      <c r="C353" s="2">
        <v>41747</v>
      </c>
      <c r="D353" t="s">
        <v>152</v>
      </c>
      <c r="E353" t="s">
        <v>1564</v>
      </c>
      <c r="F353" t="s">
        <v>19</v>
      </c>
      <c r="H353" s="1">
        <v>0.4</v>
      </c>
      <c r="I353" s="1">
        <f t="shared" si="10"/>
        <v>2360.3770000000009</v>
      </c>
    </row>
    <row r="354" spans="1:9" hidden="1" outlineLevel="2" x14ac:dyDescent="0.25">
      <c r="A354" t="s">
        <v>19</v>
      </c>
      <c r="B354" t="s">
        <v>765</v>
      </c>
      <c r="C354" s="2">
        <v>41759</v>
      </c>
      <c r="D354" t="s">
        <v>1565</v>
      </c>
      <c r="E354" t="s">
        <v>1566</v>
      </c>
      <c r="F354" t="s">
        <v>19</v>
      </c>
      <c r="H354" s="1">
        <v>0.4</v>
      </c>
      <c r="I354" s="1">
        <f t="shared" si="10"/>
        <v>2359.9770000000008</v>
      </c>
    </row>
    <row r="355" spans="1:9" hidden="1" outlineLevel="2" x14ac:dyDescent="0.25">
      <c r="A355" t="s">
        <v>19</v>
      </c>
      <c r="B355" t="s">
        <v>765</v>
      </c>
      <c r="C355" s="2">
        <v>41820</v>
      </c>
      <c r="D355" t="s">
        <v>152</v>
      </c>
      <c r="E355" t="s">
        <v>1567</v>
      </c>
      <c r="F355" t="s">
        <v>19</v>
      </c>
      <c r="H355" s="1">
        <v>1.2</v>
      </c>
      <c r="I355" s="1">
        <f t="shared" si="10"/>
        <v>2358.777000000001</v>
      </c>
    </row>
    <row r="356" spans="1:9" hidden="1" outlineLevel="2" x14ac:dyDescent="0.25">
      <c r="A356" t="s">
        <v>19</v>
      </c>
      <c r="B356" t="s">
        <v>765</v>
      </c>
      <c r="C356" s="2">
        <v>41851</v>
      </c>
      <c r="D356" t="s">
        <v>152</v>
      </c>
      <c r="E356" t="s">
        <v>1568</v>
      </c>
      <c r="F356" t="s">
        <v>19</v>
      </c>
      <c r="H356" s="1">
        <v>0.4</v>
      </c>
      <c r="I356" s="1">
        <f t="shared" si="10"/>
        <v>2358.3770000000009</v>
      </c>
    </row>
    <row r="357" spans="1:9" hidden="1" outlineLevel="2" x14ac:dyDescent="0.25">
      <c r="A357" t="s">
        <v>19</v>
      </c>
      <c r="B357" t="s">
        <v>765</v>
      </c>
      <c r="C357" s="2">
        <v>41882</v>
      </c>
      <c r="D357" t="s">
        <v>1569</v>
      </c>
      <c r="E357" t="s">
        <v>1570</v>
      </c>
      <c r="F357" t="s">
        <v>19</v>
      </c>
      <c r="H357" s="1">
        <v>142.55799999999999</v>
      </c>
      <c r="I357" s="1">
        <f t="shared" si="10"/>
        <v>2215.8190000000009</v>
      </c>
    </row>
    <row r="358" spans="1:9" hidden="1" outlineLevel="2" x14ac:dyDescent="0.25">
      <c r="A358" t="s">
        <v>19</v>
      </c>
      <c r="B358" t="s">
        <v>765</v>
      </c>
      <c r="C358" s="2">
        <v>41907</v>
      </c>
      <c r="D358" t="s">
        <v>152</v>
      </c>
      <c r="E358" t="s">
        <v>1571</v>
      </c>
      <c r="F358" t="s">
        <v>19</v>
      </c>
      <c r="H358" s="1">
        <v>213.58699999999999</v>
      </c>
      <c r="I358" s="1">
        <f t="shared" si="10"/>
        <v>2002.2320000000009</v>
      </c>
    </row>
    <row r="359" spans="1:9" hidden="1" outlineLevel="2" x14ac:dyDescent="0.25">
      <c r="A359" t="s">
        <v>19</v>
      </c>
      <c r="B359" t="s">
        <v>765</v>
      </c>
      <c r="C359" s="2">
        <v>41912</v>
      </c>
      <c r="D359" t="s">
        <v>152</v>
      </c>
      <c r="E359" t="s">
        <v>1572</v>
      </c>
      <c r="F359" t="s">
        <v>19</v>
      </c>
      <c r="H359" s="1">
        <v>0.4</v>
      </c>
      <c r="I359" s="1">
        <f t="shared" si="10"/>
        <v>2001.8320000000008</v>
      </c>
    </row>
    <row r="360" spans="1:9" hidden="1" outlineLevel="2" x14ac:dyDescent="0.25">
      <c r="A360" t="s">
        <v>19</v>
      </c>
      <c r="B360" t="s">
        <v>765</v>
      </c>
      <c r="C360" s="2">
        <v>41943</v>
      </c>
      <c r="D360" t="s">
        <v>152</v>
      </c>
      <c r="E360" t="s">
        <v>1573</v>
      </c>
      <c r="F360" t="s">
        <v>19</v>
      </c>
      <c r="H360" s="1">
        <v>1</v>
      </c>
      <c r="I360" s="1">
        <f t="shared" si="10"/>
        <v>2000.8320000000008</v>
      </c>
    </row>
    <row r="361" spans="1:9" hidden="1" outlineLevel="2" x14ac:dyDescent="0.25">
      <c r="A361" t="s">
        <v>19</v>
      </c>
      <c r="B361" t="s">
        <v>765</v>
      </c>
      <c r="C361" s="2">
        <v>42034</v>
      </c>
      <c r="D361" t="s">
        <v>1574</v>
      </c>
      <c r="E361" t="s">
        <v>1575</v>
      </c>
      <c r="F361" t="s">
        <v>19</v>
      </c>
      <c r="G361" s="1">
        <v>355.64499999999998</v>
      </c>
      <c r="I361" s="1">
        <f t="shared" si="10"/>
        <v>2356.4770000000008</v>
      </c>
    </row>
    <row r="362" spans="1:9" hidden="1" outlineLevel="2" x14ac:dyDescent="0.25">
      <c r="A362" t="s">
        <v>19</v>
      </c>
      <c r="B362" t="s">
        <v>765</v>
      </c>
      <c r="C362" s="2">
        <v>42034</v>
      </c>
      <c r="D362" t="s">
        <v>1576</v>
      </c>
      <c r="E362" t="s">
        <v>1577</v>
      </c>
      <c r="F362" t="s">
        <v>19</v>
      </c>
      <c r="G362" s="1">
        <v>355.64499999999998</v>
      </c>
      <c r="I362" s="1">
        <f t="shared" si="10"/>
        <v>2712.1220000000008</v>
      </c>
    </row>
    <row r="363" spans="1:9" hidden="1" outlineLevel="2" x14ac:dyDescent="0.25">
      <c r="A363" t="s">
        <v>19</v>
      </c>
      <c r="B363" t="s">
        <v>765</v>
      </c>
      <c r="C363" s="2">
        <v>42035</v>
      </c>
      <c r="D363" t="s">
        <v>152</v>
      </c>
      <c r="E363" t="s">
        <v>1578</v>
      </c>
      <c r="F363" t="s">
        <v>19</v>
      </c>
      <c r="H363" s="1">
        <v>107.044</v>
      </c>
      <c r="I363" s="1">
        <f t="shared" si="10"/>
        <v>2605.0780000000009</v>
      </c>
    </row>
    <row r="364" spans="1:9" hidden="1" outlineLevel="2" x14ac:dyDescent="0.25">
      <c r="A364" t="s">
        <v>19</v>
      </c>
      <c r="B364" t="s">
        <v>765</v>
      </c>
      <c r="C364" s="2">
        <v>42035</v>
      </c>
      <c r="D364" t="s">
        <v>152</v>
      </c>
      <c r="E364" t="s">
        <v>1579</v>
      </c>
      <c r="F364" t="s">
        <v>19</v>
      </c>
      <c r="H364" s="1">
        <v>107.044</v>
      </c>
      <c r="I364" s="1">
        <f t="shared" si="10"/>
        <v>2498.034000000001</v>
      </c>
    </row>
    <row r="365" spans="1:9" hidden="1" outlineLevel="2" x14ac:dyDescent="0.25">
      <c r="A365" t="s">
        <v>19</v>
      </c>
      <c r="B365" t="s">
        <v>765</v>
      </c>
      <c r="C365" s="2">
        <v>42035</v>
      </c>
      <c r="D365" t="s">
        <v>152</v>
      </c>
      <c r="E365" t="s">
        <v>1580</v>
      </c>
      <c r="F365" t="s">
        <v>19</v>
      </c>
      <c r="H365" s="1">
        <v>107.044</v>
      </c>
      <c r="I365" s="1">
        <f t="shared" si="10"/>
        <v>2390.9900000000011</v>
      </c>
    </row>
    <row r="366" spans="1:9" hidden="1" outlineLevel="2" x14ac:dyDescent="0.25">
      <c r="A366" t="s">
        <v>19</v>
      </c>
      <c r="B366" t="s">
        <v>765</v>
      </c>
      <c r="C366" s="2">
        <v>42035</v>
      </c>
      <c r="D366" t="s">
        <v>152</v>
      </c>
      <c r="E366" t="s">
        <v>1581</v>
      </c>
      <c r="F366" t="s">
        <v>19</v>
      </c>
      <c r="H366" s="1">
        <v>107.044</v>
      </c>
      <c r="I366" s="1">
        <f t="shared" si="10"/>
        <v>2283.9460000000013</v>
      </c>
    </row>
    <row r="367" spans="1:9" hidden="1" outlineLevel="2" x14ac:dyDescent="0.25">
      <c r="A367" t="s">
        <v>19</v>
      </c>
      <c r="B367" t="s">
        <v>765</v>
      </c>
      <c r="C367" s="2">
        <v>42035</v>
      </c>
      <c r="D367" t="s">
        <v>152</v>
      </c>
      <c r="E367" t="s">
        <v>1582</v>
      </c>
      <c r="F367" t="s">
        <v>19</v>
      </c>
      <c r="H367" s="1">
        <v>107.044</v>
      </c>
      <c r="I367" s="1">
        <f t="shared" si="10"/>
        <v>2176.9020000000014</v>
      </c>
    </row>
    <row r="368" spans="1:9" hidden="1" outlineLevel="2" x14ac:dyDescent="0.25">
      <c r="A368" t="s">
        <v>19</v>
      </c>
      <c r="B368" t="s">
        <v>765</v>
      </c>
      <c r="C368" s="2">
        <v>42035</v>
      </c>
      <c r="D368" t="s">
        <v>152</v>
      </c>
      <c r="E368" t="s">
        <v>1583</v>
      </c>
      <c r="F368" t="s">
        <v>19</v>
      </c>
      <c r="H368" s="1">
        <v>142.55799999999999</v>
      </c>
      <c r="I368" s="1">
        <f t="shared" si="10"/>
        <v>2034.3440000000014</v>
      </c>
    </row>
    <row r="369" spans="1:9" hidden="1" outlineLevel="2" x14ac:dyDescent="0.25">
      <c r="A369" t="s">
        <v>19</v>
      </c>
      <c r="B369" t="s">
        <v>765</v>
      </c>
      <c r="C369" s="2">
        <v>42035</v>
      </c>
      <c r="D369" t="s">
        <v>152</v>
      </c>
      <c r="E369" t="s">
        <v>1584</v>
      </c>
      <c r="F369" t="s">
        <v>19</v>
      </c>
      <c r="H369" s="1">
        <v>142.55799999999999</v>
      </c>
      <c r="I369" s="1">
        <f t="shared" si="10"/>
        <v>1891.7860000000014</v>
      </c>
    </row>
    <row r="370" spans="1:9" hidden="1" outlineLevel="2" x14ac:dyDescent="0.25">
      <c r="A370" t="s">
        <v>19</v>
      </c>
      <c r="B370" t="s">
        <v>765</v>
      </c>
      <c r="C370" s="2">
        <v>42044</v>
      </c>
      <c r="D370" t="s">
        <v>1585</v>
      </c>
      <c r="E370" t="s">
        <v>1586</v>
      </c>
      <c r="F370" t="s">
        <v>19</v>
      </c>
      <c r="G370" s="1">
        <v>355.64499999999998</v>
      </c>
      <c r="I370" s="1">
        <f t="shared" si="10"/>
        <v>2247.4310000000014</v>
      </c>
    </row>
    <row r="371" spans="1:9" hidden="1" outlineLevel="2" x14ac:dyDescent="0.25">
      <c r="A371" t="s">
        <v>19</v>
      </c>
      <c r="B371" t="s">
        <v>765</v>
      </c>
      <c r="C371" s="2">
        <v>42044</v>
      </c>
      <c r="D371" t="s">
        <v>1587</v>
      </c>
      <c r="E371" t="s">
        <v>1588</v>
      </c>
      <c r="F371" t="s">
        <v>19</v>
      </c>
      <c r="G371" s="1">
        <v>355.64499999999998</v>
      </c>
      <c r="I371" s="1">
        <f t="shared" si="10"/>
        <v>2603.0760000000014</v>
      </c>
    </row>
    <row r="372" spans="1:9" hidden="1" outlineLevel="2" x14ac:dyDescent="0.25">
      <c r="A372" t="s">
        <v>19</v>
      </c>
      <c r="B372" t="s">
        <v>765</v>
      </c>
      <c r="C372" s="2">
        <v>42047</v>
      </c>
      <c r="D372" t="s">
        <v>152</v>
      </c>
      <c r="E372" t="s">
        <v>1589</v>
      </c>
      <c r="F372" t="s">
        <v>19</v>
      </c>
      <c r="H372" s="1">
        <v>107.044</v>
      </c>
      <c r="I372" s="1">
        <f t="shared" si="10"/>
        <v>2496.0320000000015</v>
      </c>
    </row>
    <row r="373" spans="1:9" hidden="1" outlineLevel="2" x14ac:dyDescent="0.25">
      <c r="A373" t="s">
        <v>19</v>
      </c>
      <c r="B373" t="s">
        <v>765</v>
      </c>
      <c r="C373" s="2">
        <v>42047</v>
      </c>
      <c r="D373" t="s">
        <v>152</v>
      </c>
      <c r="E373" t="s">
        <v>1590</v>
      </c>
      <c r="F373" t="s">
        <v>19</v>
      </c>
      <c r="H373" s="1">
        <v>142.55799999999999</v>
      </c>
      <c r="I373" s="1">
        <f t="shared" si="10"/>
        <v>2353.4740000000015</v>
      </c>
    </row>
    <row r="374" spans="1:9" hidden="1" outlineLevel="2" x14ac:dyDescent="0.25">
      <c r="A374" t="s">
        <v>19</v>
      </c>
      <c r="B374" t="s">
        <v>765</v>
      </c>
      <c r="C374" s="2">
        <v>42055</v>
      </c>
      <c r="D374" t="s">
        <v>152</v>
      </c>
      <c r="E374" t="s">
        <v>1591</v>
      </c>
      <c r="F374" t="s">
        <v>19</v>
      </c>
      <c r="H374" s="1">
        <v>36.015000000000001</v>
      </c>
      <c r="I374" s="1">
        <f t="shared" si="10"/>
        <v>2317.4590000000017</v>
      </c>
    </row>
    <row r="375" spans="1:9" hidden="1" outlineLevel="2" x14ac:dyDescent="0.25">
      <c r="A375" t="s">
        <v>19</v>
      </c>
      <c r="B375" t="s">
        <v>765</v>
      </c>
      <c r="C375" s="2">
        <v>42055</v>
      </c>
      <c r="D375" t="s">
        <v>152</v>
      </c>
      <c r="E375" t="s">
        <v>1592</v>
      </c>
      <c r="F375" t="s">
        <v>19</v>
      </c>
      <c r="H375" s="1">
        <v>71.528999999999996</v>
      </c>
      <c r="I375" s="1">
        <f t="shared" si="10"/>
        <v>2245.9300000000017</v>
      </c>
    </row>
    <row r="376" spans="1:9" hidden="1" outlineLevel="2" x14ac:dyDescent="0.25">
      <c r="A376" t="s">
        <v>19</v>
      </c>
      <c r="B376" t="s">
        <v>765</v>
      </c>
      <c r="C376" s="2">
        <v>42055</v>
      </c>
      <c r="D376" t="s">
        <v>152</v>
      </c>
      <c r="E376" t="s">
        <v>1593</v>
      </c>
      <c r="F376" t="s">
        <v>19</v>
      </c>
      <c r="H376" s="1">
        <v>107.044</v>
      </c>
      <c r="I376" s="1">
        <f t="shared" si="10"/>
        <v>2138.8860000000018</v>
      </c>
    </row>
    <row r="377" spans="1:9" hidden="1" outlineLevel="2" x14ac:dyDescent="0.25">
      <c r="A377" t="s">
        <v>19</v>
      </c>
      <c r="B377" t="s">
        <v>765</v>
      </c>
      <c r="C377" s="2">
        <v>42055</v>
      </c>
      <c r="D377" t="s">
        <v>152</v>
      </c>
      <c r="E377" t="s">
        <v>1594</v>
      </c>
      <c r="F377" t="s">
        <v>19</v>
      </c>
      <c r="H377" s="1">
        <v>142.55799999999999</v>
      </c>
      <c r="I377" s="1">
        <f t="shared" si="10"/>
        <v>1996.3280000000018</v>
      </c>
    </row>
    <row r="378" spans="1:9" hidden="1" outlineLevel="2" x14ac:dyDescent="0.25">
      <c r="A378" t="s">
        <v>19</v>
      </c>
      <c r="B378" t="s">
        <v>765</v>
      </c>
      <c r="C378" s="2">
        <v>42061</v>
      </c>
      <c r="D378" t="s">
        <v>1595</v>
      </c>
      <c r="E378" t="s">
        <v>1596</v>
      </c>
      <c r="F378" t="s">
        <v>19</v>
      </c>
      <c r="G378" s="1">
        <v>355.64499999999998</v>
      </c>
      <c r="I378" s="1">
        <f t="shared" si="10"/>
        <v>2351.9730000000018</v>
      </c>
    </row>
    <row r="379" spans="1:9" hidden="1" outlineLevel="2" x14ac:dyDescent="0.25">
      <c r="A379" t="s">
        <v>19</v>
      </c>
      <c r="B379" t="s">
        <v>765</v>
      </c>
      <c r="C379" s="2">
        <v>42063</v>
      </c>
      <c r="D379" t="s">
        <v>152</v>
      </c>
      <c r="E379" t="s">
        <v>1597</v>
      </c>
      <c r="F379" t="s">
        <v>19</v>
      </c>
      <c r="H379" s="1">
        <v>107.044</v>
      </c>
      <c r="I379" s="1">
        <f t="shared" si="10"/>
        <v>2244.9290000000019</v>
      </c>
    </row>
    <row r="380" spans="1:9" hidden="1" outlineLevel="2" x14ac:dyDescent="0.25">
      <c r="A380" t="s">
        <v>19</v>
      </c>
      <c r="B380" t="s">
        <v>765</v>
      </c>
      <c r="C380" s="2">
        <v>42063</v>
      </c>
      <c r="D380" t="s">
        <v>152</v>
      </c>
      <c r="E380" t="s">
        <v>1598</v>
      </c>
      <c r="F380" t="s">
        <v>19</v>
      </c>
      <c r="H380" s="1">
        <v>107.044</v>
      </c>
      <c r="I380" s="1">
        <f t="shared" si="10"/>
        <v>2137.885000000002</v>
      </c>
    </row>
    <row r="381" spans="1:9" hidden="1" outlineLevel="2" x14ac:dyDescent="0.25">
      <c r="A381" t="s">
        <v>19</v>
      </c>
      <c r="B381" t="s">
        <v>765</v>
      </c>
      <c r="C381" s="2">
        <v>42063</v>
      </c>
      <c r="D381" t="s">
        <v>152</v>
      </c>
      <c r="E381" t="s">
        <v>1599</v>
      </c>
      <c r="F381" t="s">
        <v>19</v>
      </c>
      <c r="H381" s="1">
        <v>107.044</v>
      </c>
      <c r="I381" s="1">
        <f t="shared" si="10"/>
        <v>2030.8410000000019</v>
      </c>
    </row>
    <row r="382" spans="1:9" hidden="1" outlineLevel="2" x14ac:dyDescent="0.25">
      <c r="A382" t="s">
        <v>19</v>
      </c>
      <c r="B382" t="s">
        <v>765</v>
      </c>
      <c r="C382" s="2">
        <v>42063</v>
      </c>
      <c r="D382" t="s">
        <v>152</v>
      </c>
      <c r="E382" t="s">
        <v>1600</v>
      </c>
      <c r="F382" t="s">
        <v>19</v>
      </c>
      <c r="H382" s="1">
        <v>142.55799999999999</v>
      </c>
      <c r="I382" s="1">
        <f t="shared" si="10"/>
        <v>1888.2830000000019</v>
      </c>
    </row>
    <row r="383" spans="1:9" hidden="1" outlineLevel="2" x14ac:dyDescent="0.25">
      <c r="A383" t="s">
        <v>19</v>
      </c>
      <c r="B383" t="s">
        <v>765</v>
      </c>
      <c r="C383" s="2">
        <v>42073</v>
      </c>
      <c r="D383" t="s">
        <v>1601</v>
      </c>
      <c r="E383" t="s">
        <v>1602</v>
      </c>
      <c r="F383" t="s">
        <v>19</v>
      </c>
      <c r="G383" s="1">
        <v>355.64499999999998</v>
      </c>
      <c r="I383" s="1">
        <f t="shared" si="10"/>
        <v>2243.9280000000017</v>
      </c>
    </row>
    <row r="384" spans="1:9" hidden="1" outlineLevel="2" x14ac:dyDescent="0.25">
      <c r="A384" t="s">
        <v>19</v>
      </c>
      <c r="B384" t="s">
        <v>765</v>
      </c>
      <c r="C384" s="2">
        <v>42081</v>
      </c>
      <c r="D384" t="s">
        <v>152</v>
      </c>
      <c r="E384" t="s">
        <v>1603</v>
      </c>
      <c r="F384" t="s">
        <v>19</v>
      </c>
      <c r="H384" s="1">
        <v>36.798000000000002</v>
      </c>
      <c r="I384" s="1">
        <f t="shared" si="10"/>
        <v>2207.1300000000019</v>
      </c>
    </row>
    <row r="385" spans="1:9" hidden="1" outlineLevel="2" x14ac:dyDescent="0.25">
      <c r="A385" t="s">
        <v>19</v>
      </c>
      <c r="B385" t="s">
        <v>765</v>
      </c>
      <c r="C385" s="2">
        <v>42081</v>
      </c>
      <c r="D385" t="s">
        <v>152</v>
      </c>
      <c r="E385" t="s">
        <v>1604</v>
      </c>
      <c r="F385" t="s">
        <v>19</v>
      </c>
      <c r="H385" s="1">
        <v>73.096000000000004</v>
      </c>
      <c r="I385" s="1">
        <f t="shared" si="10"/>
        <v>2134.0340000000019</v>
      </c>
    </row>
    <row r="386" spans="1:9" hidden="1" outlineLevel="2" x14ac:dyDescent="0.25">
      <c r="A386" t="s">
        <v>19</v>
      </c>
      <c r="B386" t="s">
        <v>765</v>
      </c>
      <c r="C386" s="2">
        <v>42081</v>
      </c>
      <c r="D386" t="s">
        <v>152</v>
      </c>
      <c r="E386" t="s">
        <v>1605</v>
      </c>
      <c r="F386" t="s">
        <v>19</v>
      </c>
      <c r="H386" s="1">
        <v>145.69200000000001</v>
      </c>
      <c r="I386" s="1">
        <f t="shared" si="10"/>
        <v>1988.3420000000019</v>
      </c>
    </row>
    <row r="387" spans="1:9" hidden="1" outlineLevel="2" x14ac:dyDescent="0.25">
      <c r="A387" t="s">
        <v>19</v>
      </c>
      <c r="B387" t="s">
        <v>765</v>
      </c>
      <c r="C387" s="2">
        <v>42094</v>
      </c>
      <c r="D387" t="s">
        <v>152</v>
      </c>
      <c r="E387" t="s">
        <v>1606</v>
      </c>
      <c r="F387" t="s">
        <v>19</v>
      </c>
      <c r="H387" s="1">
        <v>109.39400000000001</v>
      </c>
      <c r="I387" s="1">
        <f t="shared" si="10"/>
        <v>1878.9480000000019</v>
      </c>
    </row>
    <row r="388" spans="1:9" hidden="1" outlineLevel="2" x14ac:dyDescent="0.25">
      <c r="A388" t="s">
        <v>19</v>
      </c>
      <c r="B388" t="s">
        <v>765</v>
      </c>
      <c r="C388" s="2">
        <v>42094</v>
      </c>
      <c r="D388" t="s">
        <v>152</v>
      </c>
      <c r="E388" t="s">
        <v>1607</v>
      </c>
      <c r="F388" t="s">
        <v>19</v>
      </c>
      <c r="H388" s="1">
        <v>36.798000000000002</v>
      </c>
      <c r="I388" s="1">
        <f t="shared" si="10"/>
        <v>1842.1500000000019</v>
      </c>
    </row>
    <row r="389" spans="1:9" hidden="1" outlineLevel="2" x14ac:dyDescent="0.25">
      <c r="A389" t="s">
        <v>19</v>
      </c>
      <c r="B389" t="s">
        <v>765</v>
      </c>
      <c r="C389" s="2">
        <v>42094</v>
      </c>
      <c r="D389" t="s">
        <v>152</v>
      </c>
      <c r="E389" t="s">
        <v>1608</v>
      </c>
      <c r="F389" t="s">
        <v>19</v>
      </c>
      <c r="H389" s="1">
        <v>73.096000000000004</v>
      </c>
      <c r="I389" s="1">
        <f t="shared" si="10"/>
        <v>1769.0540000000019</v>
      </c>
    </row>
    <row r="390" spans="1:9" hidden="1" outlineLevel="2" x14ac:dyDescent="0.25">
      <c r="A390" t="s">
        <v>19</v>
      </c>
      <c r="B390" t="s">
        <v>765</v>
      </c>
      <c r="C390" s="2">
        <v>42094</v>
      </c>
      <c r="D390" t="s">
        <v>1609</v>
      </c>
      <c r="E390" t="s">
        <v>1610</v>
      </c>
      <c r="F390" t="s">
        <v>19</v>
      </c>
      <c r="H390" s="1">
        <v>109.39400000000001</v>
      </c>
      <c r="I390" s="1">
        <f t="shared" ref="I390:I453" si="11">+IF(A390=A389,I389+G390-H390,G390-H390)</f>
        <v>1659.6600000000019</v>
      </c>
    </row>
    <row r="391" spans="1:9" hidden="1" outlineLevel="2" x14ac:dyDescent="0.25">
      <c r="A391" t="s">
        <v>19</v>
      </c>
      <c r="B391" t="s">
        <v>765</v>
      </c>
      <c r="C391" s="2">
        <v>42094</v>
      </c>
      <c r="D391" t="s">
        <v>152</v>
      </c>
      <c r="E391" t="s">
        <v>1611</v>
      </c>
      <c r="F391" t="s">
        <v>19</v>
      </c>
      <c r="H391" s="1">
        <v>109.39400000000001</v>
      </c>
      <c r="I391" s="1">
        <f t="shared" si="11"/>
        <v>1550.2660000000019</v>
      </c>
    </row>
    <row r="392" spans="1:9" hidden="1" outlineLevel="2" x14ac:dyDescent="0.25">
      <c r="A392" t="s">
        <v>19</v>
      </c>
      <c r="B392" t="s">
        <v>765</v>
      </c>
      <c r="C392" s="2">
        <v>42094</v>
      </c>
      <c r="D392" t="s">
        <v>152</v>
      </c>
      <c r="E392" t="s">
        <v>1612</v>
      </c>
      <c r="F392" t="s">
        <v>19</v>
      </c>
      <c r="H392" s="1">
        <v>109.39400000000001</v>
      </c>
      <c r="I392" s="1">
        <f t="shared" si="11"/>
        <v>1440.8720000000019</v>
      </c>
    </row>
    <row r="393" spans="1:9" hidden="1" outlineLevel="2" x14ac:dyDescent="0.25">
      <c r="A393" t="s">
        <v>19</v>
      </c>
      <c r="B393" t="s">
        <v>765</v>
      </c>
      <c r="C393" s="2">
        <v>42094</v>
      </c>
      <c r="D393" t="s">
        <v>152</v>
      </c>
      <c r="E393" t="s">
        <v>1613</v>
      </c>
      <c r="F393" t="s">
        <v>19</v>
      </c>
      <c r="H393" s="1">
        <v>145.69200000000001</v>
      </c>
      <c r="I393" s="1">
        <f t="shared" si="11"/>
        <v>1295.1800000000019</v>
      </c>
    </row>
    <row r="394" spans="1:9" hidden="1" outlineLevel="2" x14ac:dyDescent="0.25">
      <c r="A394" t="s">
        <v>19</v>
      </c>
      <c r="B394" t="s">
        <v>765</v>
      </c>
      <c r="C394" s="2">
        <v>42094</v>
      </c>
      <c r="D394" t="s">
        <v>1614</v>
      </c>
      <c r="E394" t="s">
        <v>1615</v>
      </c>
      <c r="F394" t="s">
        <v>19</v>
      </c>
      <c r="H394" s="1">
        <v>650</v>
      </c>
      <c r="I394" s="1">
        <f t="shared" si="11"/>
        <v>645.18000000000188</v>
      </c>
    </row>
    <row r="395" spans="1:9" hidden="1" outlineLevel="2" x14ac:dyDescent="0.25">
      <c r="A395" t="s">
        <v>19</v>
      </c>
      <c r="B395" t="s">
        <v>765</v>
      </c>
      <c r="C395" s="2">
        <v>42094</v>
      </c>
      <c r="D395" t="s">
        <v>1616</v>
      </c>
      <c r="E395" t="s">
        <v>1617</v>
      </c>
      <c r="F395" t="s">
        <v>19</v>
      </c>
      <c r="H395" s="1">
        <v>650</v>
      </c>
      <c r="I395" s="1">
        <f t="shared" si="11"/>
        <v>-4.8199999999981173</v>
      </c>
    </row>
    <row r="396" spans="1:9" hidden="1" outlineLevel="2" x14ac:dyDescent="0.25">
      <c r="A396" t="s">
        <v>19</v>
      </c>
      <c r="B396" t="s">
        <v>765</v>
      </c>
      <c r="C396" s="2">
        <v>42104</v>
      </c>
      <c r="D396" t="s">
        <v>152</v>
      </c>
      <c r="E396" t="s">
        <v>1618</v>
      </c>
      <c r="F396" t="s">
        <v>19</v>
      </c>
      <c r="H396" s="1">
        <v>36.798000000000002</v>
      </c>
      <c r="I396" s="1">
        <f t="shared" si="11"/>
        <v>-41.617999999998119</v>
      </c>
    </row>
    <row r="397" spans="1:9" hidden="1" outlineLevel="2" x14ac:dyDescent="0.25">
      <c r="A397" t="s">
        <v>19</v>
      </c>
      <c r="B397" t="s">
        <v>765</v>
      </c>
      <c r="C397" s="2">
        <v>42110</v>
      </c>
      <c r="D397" t="s">
        <v>1619</v>
      </c>
      <c r="E397" t="s">
        <v>1620</v>
      </c>
      <c r="F397" t="s">
        <v>19</v>
      </c>
      <c r="G397" s="1">
        <v>363.48</v>
      </c>
      <c r="I397" s="1">
        <f t="shared" si="11"/>
        <v>321.8620000000019</v>
      </c>
    </row>
    <row r="398" spans="1:9" hidden="1" outlineLevel="2" x14ac:dyDescent="0.25">
      <c r="A398" t="s">
        <v>19</v>
      </c>
      <c r="B398" t="s">
        <v>765</v>
      </c>
      <c r="C398" s="2">
        <v>42115</v>
      </c>
      <c r="D398" t="s">
        <v>152</v>
      </c>
      <c r="E398" t="s">
        <v>1621</v>
      </c>
      <c r="F398" t="s">
        <v>19</v>
      </c>
      <c r="H398" s="1">
        <v>36.798000000000002</v>
      </c>
      <c r="I398" s="1">
        <f t="shared" si="11"/>
        <v>285.0640000000019</v>
      </c>
    </row>
    <row r="399" spans="1:9" hidden="1" outlineLevel="2" x14ac:dyDescent="0.25">
      <c r="A399" t="s">
        <v>19</v>
      </c>
      <c r="B399" t="s">
        <v>765</v>
      </c>
      <c r="C399" s="2">
        <v>42115</v>
      </c>
      <c r="D399" t="s">
        <v>152</v>
      </c>
      <c r="E399" t="s">
        <v>1622</v>
      </c>
      <c r="F399" t="s">
        <v>19</v>
      </c>
      <c r="H399" s="1">
        <v>73.096000000000004</v>
      </c>
      <c r="I399" s="1">
        <f t="shared" si="11"/>
        <v>211.96800000000189</v>
      </c>
    </row>
    <row r="400" spans="1:9" hidden="1" outlineLevel="2" x14ac:dyDescent="0.25">
      <c r="A400" t="s">
        <v>19</v>
      </c>
      <c r="B400" t="s">
        <v>765</v>
      </c>
      <c r="C400" s="2">
        <v>42115</v>
      </c>
      <c r="D400" t="s">
        <v>152</v>
      </c>
      <c r="E400" t="s">
        <v>1623</v>
      </c>
      <c r="F400" t="s">
        <v>19</v>
      </c>
      <c r="H400" s="1">
        <v>109.39400000000001</v>
      </c>
      <c r="I400" s="1">
        <f t="shared" si="11"/>
        <v>102.57400000000189</v>
      </c>
    </row>
    <row r="401" spans="1:9" hidden="1" outlineLevel="2" x14ac:dyDescent="0.25">
      <c r="A401" t="s">
        <v>19</v>
      </c>
      <c r="B401" t="s">
        <v>765</v>
      </c>
      <c r="C401" s="2">
        <v>42115</v>
      </c>
      <c r="D401" t="s">
        <v>152</v>
      </c>
      <c r="E401" t="s">
        <v>1624</v>
      </c>
      <c r="F401" t="s">
        <v>19</v>
      </c>
      <c r="H401" s="1">
        <v>145.69200000000001</v>
      </c>
      <c r="I401" s="1">
        <f t="shared" si="11"/>
        <v>-43.117999999998119</v>
      </c>
    </row>
    <row r="402" spans="1:9" hidden="1" outlineLevel="2" x14ac:dyDescent="0.25">
      <c r="A402" t="s">
        <v>19</v>
      </c>
      <c r="B402" t="s">
        <v>765</v>
      </c>
      <c r="C402" s="2">
        <v>42116</v>
      </c>
      <c r="D402" t="s">
        <v>1625</v>
      </c>
      <c r="E402" t="s">
        <v>1626</v>
      </c>
      <c r="F402" t="s">
        <v>19</v>
      </c>
      <c r="G402" s="1">
        <v>363.48</v>
      </c>
      <c r="I402" s="1">
        <f t="shared" si="11"/>
        <v>320.3620000000019</v>
      </c>
    </row>
    <row r="403" spans="1:9" hidden="1" outlineLevel="2" x14ac:dyDescent="0.25">
      <c r="A403" t="s">
        <v>19</v>
      </c>
      <c r="B403" t="s">
        <v>765</v>
      </c>
      <c r="C403" s="2">
        <v>42124</v>
      </c>
      <c r="D403" t="s">
        <v>152</v>
      </c>
      <c r="E403" t="s">
        <v>1627</v>
      </c>
      <c r="F403" t="s">
        <v>19</v>
      </c>
      <c r="H403" s="1">
        <v>36.798000000000002</v>
      </c>
      <c r="I403" s="1">
        <f t="shared" si="11"/>
        <v>283.5640000000019</v>
      </c>
    </row>
    <row r="404" spans="1:9" hidden="1" outlineLevel="2" x14ac:dyDescent="0.25">
      <c r="A404" t="s">
        <v>19</v>
      </c>
      <c r="B404" t="s">
        <v>765</v>
      </c>
      <c r="C404" s="2">
        <v>42124</v>
      </c>
      <c r="D404" t="s">
        <v>152</v>
      </c>
      <c r="E404" t="s">
        <v>1628</v>
      </c>
      <c r="F404" t="s">
        <v>19</v>
      </c>
      <c r="H404" s="1">
        <v>73.096000000000004</v>
      </c>
      <c r="I404" s="1">
        <f t="shared" si="11"/>
        <v>210.46800000000189</v>
      </c>
    </row>
    <row r="405" spans="1:9" hidden="1" outlineLevel="2" x14ac:dyDescent="0.25">
      <c r="A405" t="s">
        <v>19</v>
      </c>
      <c r="B405" t="s">
        <v>765</v>
      </c>
      <c r="C405" s="2">
        <v>42124</v>
      </c>
      <c r="D405" t="s">
        <v>152</v>
      </c>
      <c r="E405" t="s">
        <v>1629</v>
      </c>
      <c r="F405" t="s">
        <v>19</v>
      </c>
      <c r="H405" s="1">
        <v>73.096000000000004</v>
      </c>
      <c r="I405" s="1">
        <f t="shared" si="11"/>
        <v>137.37200000000189</v>
      </c>
    </row>
    <row r="406" spans="1:9" hidden="1" outlineLevel="2" x14ac:dyDescent="0.25">
      <c r="A406" t="s">
        <v>19</v>
      </c>
      <c r="B406" t="s">
        <v>765</v>
      </c>
      <c r="C406" s="2">
        <v>42124</v>
      </c>
      <c r="D406" t="s">
        <v>152</v>
      </c>
      <c r="E406" t="s">
        <v>1630</v>
      </c>
      <c r="F406" t="s">
        <v>19</v>
      </c>
      <c r="H406" s="1">
        <v>109.39400000000001</v>
      </c>
      <c r="I406" s="1">
        <f t="shared" si="11"/>
        <v>27.978000000001884</v>
      </c>
    </row>
    <row r="407" spans="1:9" hidden="1" outlineLevel="2" x14ac:dyDescent="0.25">
      <c r="A407" t="s">
        <v>19</v>
      </c>
      <c r="B407" t="s">
        <v>765</v>
      </c>
      <c r="C407" s="2">
        <v>42124</v>
      </c>
      <c r="D407" t="s">
        <v>152</v>
      </c>
      <c r="E407" t="s">
        <v>1631</v>
      </c>
      <c r="F407" t="s">
        <v>19</v>
      </c>
      <c r="H407" s="1">
        <v>109.39400000000001</v>
      </c>
      <c r="I407" s="1">
        <f t="shared" si="11"/>
        <v>-81.415999999998121</v>
      </c>
    </row>
    <row r="408" spans="1:9" hidden="1" outlineLevel="2" x14ac:dyDescent="0.25">
      <c r="A408" t="s">
        <v>19</v>
      </c>
      <c r="B408" t="s">
        <v>765</v>
      </c>
      <c r="C408" s="2">
        <v>42124</v>
      </c>
      <c r="D408" t="s">
        <v>152</v>
      </c>
      <c r="E408" t="s">
        <v>1632</v>
      </c>
      <c r="F408" t="s">
        <v>19</v>
      </c>
      <c r="H408" s="1">
        <v>145.69200000000001</v>
      </c>
      <c r="I408" s="1">
        <f t="shared" si="11"/>
        <v>-227.10799999999813</v>
      </c>
    </row>
    <row r="409" spans="1:9" hidden="1" outlineLevel="2" x14ac:dyDescent="0.25">
      <c r="A409" t="s">
        <v>19</v>
      </c>
      <c r="B409" t="s">
        <v>765</v>
      </c>
      <c r="C409" s="2">
        <v>42124</v>
      </c>
      <c r="D409" t="s">
        <v>152</v>
      </c>
      <c r="E409" t="s">
        <v>1633</v>
      </c>
      <c r="F409" t="s">
        <v>19</v>
      </c>
      <c r="H409" s="1">
        <v>145.69200000000001</v>
      </c>
      <c r="I409" s="1">
        <f t="shared" si="11"/>
        <v>-372.79999999999814</v>
      </c>
    </row>
    <row r="410" spans="1:9" hidden="1" outlineLevel="2" x14ac:dyDescent="0.25">
      <c r="A410" t="s">
        <v>19</v>
      </c>
      <c r="B410" t="s">
        <v>765</v>
      </c>
      <c r="C410" s="2">
        <v>42135</v>
      </c>
      <c r="D410" t="s">
        <v>1569</v>
      </c>
      <c r="E410" t="s">
        <v>1634</v>
      </c>
      <c r="F410" t="s">
        <v>19</v>
      </c>
      <c r="H410" s="1">
        <v>36.798000000000002</v>
      </c>
      <c r="I410" s="1">
        <f t="shared" si="11"/>
        <v>-409.59799999999814</v>
      </c>
    </row>
    <row r="411" spans="1:9" hidden="1" outlineLevel="2" x14ac:dyDescent="0.25">
      <c r="A411" t="s">
        <v>19</v>
      </c>
      <c r="B411" t="s">
        <v>765</v>
      </c>
      <c r="C411" s="2">
        <v>42139</v>
      </c>
      <c r="D411" t="s">
        <v>152</v>
      </c>
      <c r="E411" t="s">
        <v>1635</v>
      </c>
      <c r="F411" t="s">
        <v>19</v>
      </c>
      <c r="H411" s="1">
        <v>36.798000000000002</v>
      </c>
      <c r="I411" s="1">
        <f t="shared" si="11"/>
        <v>-446.39599999999814</v>
      </c>
    </row>
    <row r="412" spans="1:9" hidden="1" outlineLevel="2" x14ac:dyDescent="0.25">
      <c r="A412" t="s">
        <v>19</v>
      </c>
      <c r="B412" t="s">
        <v>765</v>
      </c>
      <c r="C412" s="2">
        <v>42139</v>
      </c>
      <c r="D412" t="s">
        <v>152</v>
      </c>
      <c r="E412" t="s">
        <v>1636</v>
      </c>
      <c r="F412" t="s">
        <v>19</v>
      </c>
      <c r="H412" s="1">
        <v>218.28800000000001</v>
      </c>
      <c r="I412" s="1">
        <f t="shared" si="11"/>
        <v>-664.68399999999815</v>
      </c>
    </row>
    <row r="413" spans="1:9" hidden="1" outlineLevel="2" x14ac:dyDescent="0.25">
      <c r="A413" t="s">
        <v>19</v>
      </c>
      <c r="B413" t="s">
        <v>765</v>
      </c>
      <c r="C413" s="2">
        <v>42143</v>
      </c>
      <c r="D413" t="s">
        <v>152</v>
      </c>
      <c r="E413" t="s">
        <v>1637</v>
      </c>
      <c r="F413" t="s">
        <v>19</v>
      </c>
      <c r="H413" s="1">
        <v>73.096000000000004</v>
      </c>
      <c r="I413" s="1">
        <f t="shared" si="11"/>
        <v>-737.77999999999815</v>
      </c>
    </row>
    <row r="414" spans="1:9" hidden="1" outlineLevel="2" x14ac:dyDescent="0.25">
      <c r="A414" t="s">
        <v>19</v>
      </c>
      <c r="B414" t="s">
        <v>765</v>
      </c>
      <c r="C414" s="2">
        <v>42143</v>
      </c>
      <c r="D414" t="s">
        <v>152</v>
      </c>
      <c r="E414" t="s">
        <v>1638</v>
      </c>
      <c r="F414" t="s">
        <v>19</v>
      </c>
      <c r="H414" s="1">
        <v>109.39400000000001</v>
      </c>
      <c r="I414" s="1">
        <f t="shared" si="11"/>
        <v>-847.17399999999816</v>
      </c>
    </row>
    <row r="415" spans="1:9" hidden="1" outlineLevel="2" x14ac:dyDescent="0.25">
      <c r="A415" t="s">
        <v>19</v>
      </c>
      <c r="B415" t="s">
        <v>765</v>
      </c>
      <c r="C415" s="2">
        <v>42143</v>
      </c>
      <c r="D415" t="s">
        <v>152</v>
      </c>
      <c r="E415" t="s">
        <v>1639</v>
      </c>
      <c r="F415" t="s">
        <v>19</v>
      </c>
      <c r="H415" s="1">
        <v>181.99</v>
      </c>
      <c r="I415" s="1">
        <f t="shared" si="11"/>
        <v>-1029.1639999999982</v>
      </c>
    </row>
    <row r="416" spans="1:9" hidden="1" outlineLevel="2" x14ac:dyDescent="0.25">
      <c r="A416" t="s">
        <v>19</v>
      </c>
      <c r="B416" t="s">
        <v>765</v>
      </c>
      <c r="C416" s="2">
        <v>42151</v>
      </c>
      <c r="D416" t="s">
        <v>152</v>
      </c>
      <c r="E416" t="s">
        <v>1640</v>
      </c>
      <c r="F416" t="s">
        <v>19</v>
      </c>
      <c r="H416" s="1">
        <v>109.39400000000001</v>
      </c>
      <c r="I416" s="1">
        <f t="shared" si="11"/>
        <v>-1138.5579999999982</v>
      </c>
    </row>
    <row r="417" spans="1:9" hidden="1" outlineLevel="2" x14ac:dyDescent="0.25">
      <c r="A417" t="s">
        <v>19</v>
      </c>
      <c r="B417" t="s">
        <v>765</v>
      </c>
      <c r="C417" s="2">
        <v>42151</v>
      </c>
      <c r="D417" t="s">
        <v>152</v>
      </c>
      <c r="E417" t="s">
        <v>1641</v>
      </c>
      <c r="F417" t="s">
        <v>19</v>
      </c>
      <c r="H417" s="1">
        <v>109.39400000000001</v>
      </c>
      <c r="I417" s="1">
        <f t="shared" si="11"/>
        <v>-1247.9519999999982</v>
      </c>
    </row>
    <row r="418" spans="1:9" hidden="1" outlineLevel="2" x14ac:dyDescent="0.25">
      <c r="A418" t="s">
        <v>19</v>
      </c>
      <c r="B418" t="s">
        <v>765</v>
      </c>
      <c r="C418" s="2">
        <v>42151</v>
      </c>
      <c r="D418" t="s">
        <v>152</v>
      </c>
      <c r="E418" t="s">
        <v>1642</v>
      </c>
      <c r="F418" t="s">
        <v>19</v>
      </c>
      <c r="H418" s="1">
        <v>145.69200000000001</v>
      </c>
      <c r="I418" s="1">
        <f t="shared" si="11"/>
        <v>-1393.6439999999982</v>
      </c>
    </row>
    <row r="419" spans="1:9" hidden="1" outlineLevel="2" x14ac:dyDescent="0.25">
      <c r="A419" t="s">
        <v>19</v>
      </c>
      <c r="B419" t="s">
        <v>765</v>
      </c>
      <c r="C419" s="2">
        <v>42153</v>
      </c>
      <c r="D419" t="s">
        <v>152</v>
      </c>
      <c r="E419" t="s">
        <v>1643</v>
      </c>
      <c r="F419" t="s">
        <v>19</v>
      </c>
      <c r="H419" s="1">
        <v>109.39400000000001</v>
      </c>
      <c r="I419" s="1">
        <f t="shared" si="11"/>
        <v>-1503.0379999999982</v>
      </c>
    </row>
    <row r="420" spans="1:9" hidden="1" outlineLevel="2" x14ac:dyDescent="0.25">
      <c r="A420" t="s">
        <v>19</v>
      </c>
      <c r="B420" t="s">
        <v>765</v>
      </c>
      <c r="C420" s="2">
        <v>42154</v>
      </c>
      <c r="D420" t="s">
        <v>152</v>
      </c>
      <c r="E420" t="s">
        <v>1644</v>
      </c>
      <c r="F420" t="s">
        <v>19</v>
      </c>
      <c r="H420" s="1">
        <v>109.39400000000001</v>
      </c>
      <c r="I420" s="1">
        <f t="shared" si="11"/>
        <v>-1612.4319999999982</v>
      </c>
    </row>
    <row r="421" spans="1:9" hidden="1" outlineLevel="2" x14ac:dyDescent="0.25">
      <c r="A421" t="s">
        <v>19</v>
      </c>
      <c r="B421" t="s">
        <v>765</v>
      </c>
      <c r="C421" s="2">
        <v>42154</v>
      </c>
      <c r="D421" t="s">
        <v>152</v>
      </c>
      <c r="E421" t="s">
        <v>1645</v>
      </c>
      <c r="F421" t="s">
        <v>19</v>
      </c>
      <c r="H421" s="1">
        <v>109.39400000000001</v>
      </c>
      <c r="I421" s="1">
        <f t="shared" si="11"/>
        <v>-1721.8259999999982</v>
      </c>
    </row>
    <row r="422" spans="1:9" hidden="1" outlineLevel="2" x14ac:dyDescent="0.25">
      <c r="A422" t="s">
        <v>19</v>
      </c>
      <c r="B422" t="s">
        <v>765</v>
      </c>
      <c r="C422" s="2">
        <v>42160</v>
      </c>
      <c r="D422" t="s">
        <v>1646</v>
      </c>
      <c r="E422" t="s">
        <v>1647</v>
      </c>
      <c r="F422" t="s">
        <v>19</v>
      </c>
      <c r="G422" s="1">
        <v>363.48</v>
      </c>
      <c r="I422" s="1">
        <f t="shared" si="11"/>
        <v>-1358.3459999999982</v>
      </c>
    </row>
    <row r="423" spans="1:9" hidden="1" outlineLevel="2" x14ac:dyDescent="0.25">
      <c r="A423" t="s">
        <v>19</v>
      </c>
      <c r="B423" t="s">
        <v>765</v>
      </c>
      <c r="C423" s="2">
        <v>42160</v>
      </c>
      <c r="D423" t="s">
        <v>1648</v>
      </c>
      <c r="E423" t="s">
        <v>1649</v>
      </c>
      <c r="F423" t="s">
        <v>19</v>
      </c>
      <c r="G423" s="1">
        <v>363.48</v>
      </c>
      <c r="I423" s="1">
        <f t="shared" si="11"/>
        <v>-994.86599999999817</v>
      </c>
    </row>
    <row r="424" spans="1:9" hidden="1" outlineLevel="2" x14ac:dyDescent="0.25">
      <c r="A424" t="s">
        <v>19</v>
      </c>
      <c r="B424" t="s">
        <v>765</v>
      </c>
      <c r="C424" s="2">
        <v>42160</v>
      </c>
      <c r="D424" t="s">
        <v>1650</v>
      </c>
      <c r="E424" t="s">
        <v>1651</v>
      </c>
      <c r="F424" t="s">
        <v>19</v>
      </c>
      <c r="G424" s="1">
        <v>363.48</v>
      </c>
      <c r="I424" s="1">
        <f t="shared" si="11"/>
        <v>-631.38599999999815</v>
      </c>
    </row>
    <row r="425" spans="1:9" hidden="1" outlineLevel="2" x14ac:dyDescent="0.25">
      <c r="A425" t="s">
        <v>19</v>
      </c>
      <c r="B425" t="s">
        <v>765</v>
      </c>
      <c r="C425" s="2">
        <v>42160</v>
      </c>
      <c r="D425" t="s">
        <v>1652</v>
      </c>
      <c r="E425" t="s">
        <v>1653</v>
      </c>
      <c r="F425" t="s">
        <v>19</v>
      </c>
      <c r="G425" s="1">
        <v>363.48</v>
      </c>
      <c r="I425" s="1">
        <f t="shared" si="11"/>
        <v>-267.90599999999813</v>
      </c>
    </row>
    <row r="426" spans="1:9" hidden="1" outlineLevel="2" x14ac:dyDescent="0.25">
      <c r="A426" t="s">
        <v>19</v>
      </c>
      <c r="B426" t="s">
        <v>765</v>
      </c>
      <c r="C426" s="2">
        <v>42160</v>
      </c>
      <c r="D426" t="s">
        <v>1654</v>
      </c>
      <c r="E426" t="s">
        <v>1655</v>
      </c>
      <c r="F426" t="s">
        <v>19</v>
      </c>
      <c r="G426" s="1">
        <v>363.48</v>
      </c>
      <c r="I426" s="1">
        <f t="shared" si="11"/>
        <v>95.574000000001888</v>
      </c>
    </row>
    <row r="427" spans="1:9" hidden="1" outlineLevel="2" x14ac:dyDescent="0.25">
      <c r="A427" t="s">
        <v>19</v>
      </c>
      <c r="B427" t="s">
        <v>765</v>
      </c>
      <c r="C427" s="2">
        <v>42167</v>
      </c>
      <c r="D427" t="s">
        <v>152</v>
      </c>
      <c r="E427" t="s">
        <v>1656</v>
      </c>
      <c r="F427" t="s">
        <v>19</v>
      </c>
      <c r="H427" s="1">
        <v>109.39400000000001</v>
      </c>
      <c r="I427" s="1">
        <f t="shared" si="11"/>
        <v>-13.819999999998117</v>
      </c>
    </row>
    <row r="428" spans="1:9" hidden="1" outlineLevel="2" x14ac:dyDescent="0.25">
      <c r="A428" t="s">
        <v>19</v>
      </c>
      <c r="B428" t="s">
        <v>765</v>
      </c>
      <c r="C428" s="2">
        <v>42167</v>
      </c>
      <c r="D428" t="s">
        <v>152</v>
      </c>
      <c r="E428" t="s">
        <v>1657</v>
      </c>
      <c r="F428" t="s">
        <v>19</v>
      </c>
      <c r="H428" s="1">
        <v>109.39400000000001</v>
      </c>
      <c r="I428" s="1">
        <f t="shared" si="11"/>
        <v>-123.21399999999812</v>
      </c>
    </row>
    <row r="429" spans="1:9" hidden="1" outlineLevel="2" x14ac:dyDescent="0.25">
      <c r="A429" t="s">
        <v>19</v>
      </c>
      <c r="B429" t="s">
        <v>765</v>
      </c>
      <c r="C429" s="2">
        <v>42167</v>
      </c>
      <c r="D429" t="s">
        <v>1658</v>
      </c>
      <c r="E429" t="s">
        <v>1659</v>
      </c>
      <c r="F429" t="s">
        <v>19</v>
      </c>
      <c r="H429" s="1">
        <v>109.39400000000001</v>
      </c>
      <c r="I429" s="1">
        <f t="shared" si="11"/>
        <v>-232.60799999999813</v>
      </c>
    </row>
    <row r="430" spans="1:9" hidden="1" outlineLevel="2" x14ac:dyDescent="0.25">
      <c r="A430" t="s">
        <v>19</v>
      </c>
      <c r="B430" t="s">
        <v>765</v>
      </c>
      <c r="C430" s="2">
        <v>42184</v>
      </c>
      <c r="D430" t="s">
        <v>152</v>
      </c>
      <c r="E430" t="s">
        <v>1660</v>
      </c>
      <c r="F430" t="s">
        <v>19</v>
      </c>
      <c r="H430" s="1">
        <v>73.096000000000004</v>
      </c>
      <c r="I430" s="1">
        <f t="shared" si="11"/>
        <v>-305.70399999999813</v>
      </c>
    </row>
    <row r="431" spans="1:9" hidden="1" outlineLevel="2" x14ac:dyDescent="0.25">
      <c r="A431" t="s">
        <v>19</v>
      </c>
      <c r="B431" t="s">
        <v>765</v>
      </c>
      <c r="C431" s="2">
        <v>42184</v>
      </c>
      <c r="D431" t="s">
        <v>1661</v>
      </c>
      <c r="E431" t="s">
        <v>1662</v>
      </c>
      <c r="F431" t="s">
        <v>19</v>
      </c>
      <c r="H431" s="1">
        <v>73.096000000000004</v>
      </c>
      <c r="I431" s="1">
        <f t="shared" si="11"/>
        <v>-378.79999999999814</v>
      </c>
    </row>
    <row r="432" spans="1:9" hidden="1" outlineLevel="2" x14ac:dyDescent="0.25">
      <c r="A432" t="s">
        <v>19</v>
      </c>
      <c r="B432" t="s">
        <v>765</v>
      </c>
      <c r="C432" s="2">
        <v>42184</v>
      </c>
      <c r="D432" t="s">
        <v>152</v>
      </c>
      <c r="E432" t="s">
        <v>1663</v>
      </c>
      <c r="F432" t="s">
        <v>19</v>
      </c>
      <c r="H432" s="1">
        <v>109.39400000000001</v>
      </c>
      <c r="I432" s="1">
        <f t="shared" si="11"/>
        <v>-488.19399999999814</v>
      </c>
    </row>
    <row r="433" spans="1:9" hidden="1" outlineLevel="2" x14ac:dyDescent="0.25">
      <c r="A433" t="s">
        <v>19</v>
      </c>
      <c r="B433" t="s">
        <v>765</v>
      </c>
      <c r="C433" s="2">
        <v>42184</v>
      </c>
      <c r="D433" t="s">
        <v>152</v>
      </c>
      <c r="E433" t="s">
        <v>1664</v>
      </c>
      <c r="F433" t="s">
        <v>19</v>
      </c>
      <c r="H433" s="1">
        <v>145.69200000000001</v>
      </c>
      <c r="I433" s="1">
        <f t="shared" si="11"/>
        <v>-633.88599999999815</v>
      </c>
    </row>
    <row r="434" spans="1:9" hidden="1" outlineLevel="2" x14ac:dyDescent="0.25">
      <c r="A434" t="s">
        <v>19</v>
      </c>
      <c r="B434" t="s">
        <v>765</v>
      </c>
      <c r="C434" s="2">
        <v>42184</v>
      </c>
      <c r="D434" t="s">
        <v>152</v>
      </c>
      <c r="E434" t="s">
        <v>1665</v>
      </c>
      <c r="F434" t="s">
        <v>19</v>
      </c>
      <c r="H434" s="1">
        <v>145.69200000000001</v>
      </c>
      <c r="I434" s="1">
        <f t="shared" si="11"/>
        <v>-779.57799999999816</v>
      </c>
    </row>
    <row r="435" spans="1:9" hidden="1" outlineLevel="2" x14ac:dyDescent="0.25">
      <c r="A435" t="s">
        <v>19</v>
      </c>
      <c r="B435" t="s">
        <v>765</v>
      </c>
      <c r="C435" s="2">
        <v>42206</v>
      </c>
      <c r="D435" t="s">
        <v>152</v>
      </c>
      <c r="E435" t="s">
        <v>1666</v>
      </c>
      <c r="F435" t="s">
        <v>19</v>
      </c>
      <c r="H435" s="1">
        <v>36.798000000000002</v>
      </c>
      <c r="I435" s="1">
        <f t="shared" si="11"/>
        <v>-816.37599999999816</v>
      </c>
    </row>
    <row r="436" spans="1:9" hidden="1" outlineLevel="2" x14ac:dyDescent="0.25">
      <c r="A436" t="s">
        <v>19</v>
      </c>
      <c r="B436" t="s">
        <v>765</v>
      </c>
      <c r="C436" s="2">
        <v>42206</v>
      </c>
      <c r="D436" t="s">
        <v>152</v>
      </c>
      <c r="E436" t="s">
        <v>1667</v>
      </c>
      <c r="F436" t="s">
        <v>19</v>
      </c>
      <c r="H436" s="1">
        <v>109.39400000000001</v>
      </c>
      <c r="I436" s="1">
        <f t="shared" si="11"/>
        <v>-925.76999999999816</v>
      </c>
    </row>
    <row r="437" spans="1:9" hidden="1" outlineLevel="2" x14ac:dyDescent="0.25">
      <c r="A437" t="s">
        <v>19</v>
      </c>
      <c r="B437" t="s">
        <v>765</v>
      </c>
      <c r="C437" s="2">
        <v>42206</v>
      </c>
      <c r="D437" t="s">
        <v>152</v>
      </c>
      <c r="E437" t="s">
        <v>1668</v>
      </c>
      <c r="F437" t="s">
        <v>19</v>
      </c>
      <c r="H437" s="1">
        <v>109.39400000000001</v>
      </c>
      <c r="I437" s="1">
        <f t="shared" si="11"/>
        <v>-1035.1639999999982</v>
      </c>
    </row>
    <row r="438" spans="1:9" hidden="1" outlineLevel="2" x14ac:dyDescent="0.25">
      <c r="A438" t="s">
        <v>19</v>
      </c>
      <c r="B438" t="s">
        <v>765</v>
      </c>
      <c r="C438" s="2">
        <v>42206</v>
      </c>
      <c r="D438" t="s">
        <v>152</v>
      </c>
      <c r="E438" t="s">
        <v>1669</v>
      </c>
      <c r="F438" t="s">
        <v>19</v>
      </c>
      <c r="H438" s="1">
        <v>145.69200000000001</v>
      </c>
      <c r="I438" s="1">
        <f t="shared" si="11"/>
        <v>-1180.8559999999982</v>
      </c>
    </row>
    <row r="439" spans="1:9" hidden="1" outlineLevel="2" x14ac:dyDescent="0.25">
      <c r="A439" t="s">
        <v>19</v>
      </c>
      <c r="B439" t="s">
        <v>765</v>
      </c>
      <c r="C439" s="2">
        <v>42206</v>
      </c>
      <c r="D439" t="s">
        <v>152</v>
      </c>
      <c r="E439" t="s">
        <v>1670</v>
      </c>
      <c r="F439" t="s">
        <v>19</v>
      </c>
      <c r="H439" s="1">
        <v>145.69200000000001</v>
      </c>
      <c r="I439" s="1">
        <f t="shared" si="11"/>
        <v>-1326.5479999999982</v>
      </c>
    </row>
    <row r="440" spans="1:9" hidden="1" outlineLevel="2" x14ac:dyDescent="0.25">
      <c r="A440" t="s">
        <v>19</v>
      </c>
      <c r="B440" t="s">
        <v>765</v>
      </c>
      <c r="C440" s="2">
        <v>42209</v>
      </c>
      <c r="D440" t="s">
        <v>1671</v>
      </c>
      <c r="E440" t="s">
        <v>1672</v>
      </c>
      <c r="F440" t="s">
        <v>19</v>
      </c>
      <c r="G440" s="1">
        <v>522.14099999999996</v>
      </c>
      <c r="I440" s="1">
        <f t="shared" si="11"/>
        <v>-804.40699999999822</v>
      </c>
    </row>
    <row r="441" spans="1:9" hidden="1" outlineLevel="2" x14ac:dyDescent="0.25">
      <c r="A441" t="s">
        <v>19</v>
      </c>
      <c r="B441" t="s">
        <v>765</v>
      </c>
      <c r="C441" s="2">
        <v>42209</v>
      </c>
      <c r="D441" t="s">
        <v>1673</v>
      </c>
      <c r="E441" t="s">
        <v>1674</v>
      </c>
      <c r="F441" t="s">
        <v>19</v>
      </c>
      <c r="G441" s="1">
        <v>544.97</v>
      </c>
      <c r="I441" s="1">
        <f t="shared" si="11"/>
        <v>-259.43699999999819</v>
      </c>
    </row>
    <row r="442" spans="1:9" hidden="1" outlineLevel="2" x14ac:dyDescent="0.25">
      <c r="A442" t="s">
        <v>19</v>
      </c>
      <c r="B442" t="s">
        <v>765</v>
      </c>
      <c r="C442" s="2">
        <v>42209</v>
      </c>
      <c r="D442" t="s">
        <v>1675</v>
      </c>
      <c r="E442" t="s">
        <v>1676</v>
      </c>
      <c r="F442" t="s">
        <v>19</v>
      </c>
      <c r="G442" s="1">
        <v>544.97</v>
      </c>
      <c r="I442" s="1">
        <f t="shared" si="11"/>
        <v>285.53300000000183</v>
      </c>
    </row>
    <row r="443" spans="1:9" hidden="1" outlineLevel="2" x14ac:dyDescent="0.25">
      <c r="A443" t="s">
        <v>19</v>
      </c>
      <c r="B443" t="s">
        <v>765</v>
      </c>
      <c r="C443" s="2">
        <v>42209</v>
      </c>
      <c r="D443" t="s">
        <v>1677</v>
      </c>
      <c r="E443" t="s">
        <v>1678</v>
      </c>
      <c r="F443" t="s">
        <v>19</v>
      </c>
      <c r="G443" s="1">
        <v>544.97</v>
      </c>
      <c r="I443" s="1">
        <f t="shared" si="11"/>
        <v>830.50300000000186</v>
      </c>
    </row>
    <row r="444" spans="1:9" hidden="1" outlineLevel="2" x14ac:dyDescent="0.25">
      <c r="A444" t="s">
        <v>19</v>
      </c>
      <c r="B444" t="s">
        <v>765</v>
      </c>
      <c r="C444" s="2">
        <v>42209</v>
      </c>
      <c r="D444" t="s">
        <v>1679</v>
      </c>
      <c r="E444" t="s">
        <v>1680</v>
      </c>
      <c r="F444" t="s">
        <v>19</v>
      </c>
      <c r="G444" s="1">
        <v>544.97</v>
      </c>
      <c r="I444" s="1">
        <f t="shared" si="11"/>
        <v>1375.4730000000018</v>
      </c>
    </row>
    <row r="445" spans="1:9" hidden="1" outlineLevel="2" x14ac:dyDescent="0.25">
      <c r="A445" t="s">
        <v>19</v>
      </c>
      <c r="B445" t="s">
        <v>765</v>
      </c>
      <c r="C445" s="2">
        <v>42226</v>
      </c>
      <c r="D445" t="s">
        <v>1681</v>
      </c>
      <c r="E445" t="s">
        <v>1682</v>
      </c>
      <c r="F445" t="s">
        <v>19</v>
      </c>
      <c r="G445" s="1">
        <v>544.97</v>
      </c>
      <c r="I445" s="1">
        <f t="shared" si="11"/>
        <v>1920.4430000000018</v>
      </c>
    </row>
    <row r="446" spans="1:9" hidden="1" outlineLevel="2" x14ac:dyDescent="0.25">
      <c r="A446" t="s">
        <v>19</v>
      </c>
      <c r="B446" t="s">
        <v>765</v>
      </c>
      <c r="C446" s="2">
        <v>42235</v>
      </c>
      <c r="D446" t="s">
        <v>152</v>
      </c>
      <c r="E446" t="s">
        <v>1683</v>
      </c>
      <c r="F446" t="s">
        <v>19</v>
      </c>
      <c r="H446" s="1">
        <v>73.096000000000004</v>
      </c>
      <c r="I446" s="1">
        <f t="shared" si="11"/>
        <v>1847.3470000000018</v>
      </c>
    </row>
    <row r="447" spans="1:9" hidden="1" outlineLevel="2" x14ac:dyDescent="0.25">
      <c r="A447" t="s">
        <v>19</v>
      </c>
      <c r="B447" t="s">
        <v>765</v>
      </c>
      <c r="C447" s="2">
        <v>42235</v>
      </c>
      <c r="D447" t="s">
        <v>1569</v>
      </c>
      <c r="E447" t="s">
        <v>1684</v>
      </c>
      <c r="F447" t="s">
        <v>19</v>
      </c>
      <c r="H447" s="1">
        <v>109.39400000000001</v>
      </c>
      <c r="I447" s="1">
        <f t="shared" si="11"/>
        <v>1737.9530000000018</v>
      </c>
    </row>
    <row r="448" spans="1:9" hidden="1" outlineLevel="2" x14ac:dyDescent="0.25">
      <c r="A448" t="s">
        <v>19</v>
      </c>
      <c r="B448" t="s">
        <v>765</v>
      </c>
      <c r="C448" s="2">
        <v>42235</v>
      </c>
      <c r="D448" t="s">
        <v>152</v>
      </c>
      <c r="E448" t="s">
        <v>1685</v>
      </c>
      <c r="F448" t="s">
        <v>19</v>
      </c>
      <c r="H448" s="1">
        <v>109.39400000000001</v>
      </c>
      <c r="I448" s="1">
        <f t="shared" si="11"/>
        <v>1628.5590000000018</v>
      </c>
    </row>
    <row r="449" spans="1:9" hidden="1" outlineLevel="2" x14ac:dyDescent="0.25">
      <c r="A449" t="s">
        <v>19</v>
      </c>
      <c r="B449" t="s">
        <v>765</v>
      </c>
      <c r="C449" s="2">
        <v>42235</v>
      </c>
      <c r="D449" t="s">
        <v>152</v>
      </c>
      <c r="E449" t="s">
        <v>1686</v>
      </c>
      <c r="F449" t="s">
        <v>19</v>
      </c>
      <c r="H449" s="1">
        <v>109.39400000000001</v>
      </c>
      <c r="I449" s="1">
        <f t="shared" si="11"/>
        <v>1519.1650000000018</v>
      </c>
    </row>
    <row r="450" spans="1:9" hidden="1" outlineLevel="2" x14ac:dyDescent="0.25">
      <c r="A450" t="s">
        <v>19</v>
      </c>
      <c r="B450" t="s">
        <v>765</v>
      </c>
      <c r="C450" s="2">
        <v>42235</v>
      </c>
      <c r="D450" t="s">
        <v>1569</v>
      </c>
      <c r="E450" t="s">
        <v>1687</v>
      </c>
      <c r="F450" t="s">
        <v>19</v>
      </c>
      <c r="H450" s="1">
        <v>109.39400000000001</v>
      </c>
      <c r="I450" s="1">
        <f t="shared" si="11"/>
        <v>1409.7710000000018</v>
      </c>
    </row>
    <row r="451" spans="1:9" hidden="1" outlineLevel="2" x14ac:dyDescent="0.25">
      <c r="A451" t="s">
        <v>19</v>
      </c>
      <c r="B451" t="s">
        <v>765</v>
      </c>
      <c r="C451" s="2">
        <v>42235</v>
      </c>
      <c r="D451" t="s">
        <v>1569</v>
      </c>
      <c r="E451" t="s">
        <v>1688</v>
      </c>
      <c r="F451" t="s">
        <v>19</v>
      </c>
      <c r="H451" s="1">
        <v>522.14099999999996</v>
      </c>
      <c r="I451" s="1">
        <f t="shared" si="11"/>
        <v>887.63000000000181</v>
      </c>
    </row>
    <row r="452" spans="1:9" hidden="1" outlineLevel="2" x14ac:dyDescent="0.25">
      <c r="A452" t="s">
        <v>19</v>
      </c>
      <c r="B452" t="s">
        <v>765</v>
      </c>
      <c r="C452" s="2">
        <v>42235</v>
      </c>
      <c r="D452" t="s">
        <v>152</v>
      </c>
      <c r="E452" t="s">
        <v>1689</v>
      </c>
      <c r="F452" t="s">
        <v>19</v>
      </c>
      <c r="H452" s="1">
        <v>36.798000000000002</v>
      </c>
      <c r="I452" s="1">
        <f t="shared" si="11"/>
        <v>850.83200000000181</v>
      </c>
    </row>
    <row r="453" spans="1:9" hidden="1" outlineLevel="2" x14ac:dyDescent="0.25">
      <c r="A453" t="s">
        <v>19</v>
      </c>
      <c r="B453" t="s">
        <v>765</v>
      </c>
      <c r="C453" s="2">
        <v>42236</v>
      </c>
      <c r="D453" t="s">
        <v>152</v>
      </c>
      <c r="E453" t="s">
        <v>1690</v>
      </c>
      <c r="F453" t="s">
        <v>19</v>
      </c>
      <c r="H453" s="1">
        <v>73.096000000000004</v>
      </c>
      <c r="I453" s="1">
        <f t="shared" si="11"/>
        <v>777.73600000000181</v>
      </c>
    </row>
    <row r="454" spans="1:9" hidden="1" outlineLevel="2" x14ac:dyDescent="0.25">
      <c r="A454" t="s">
        <v>19</v>
      </c>
      <c r="B454" t="s">
        <v>765</v>
      </c>
      <c r="C454" s="2">
        <v>42236</v>
      </c>
      <c r="D454" t="s">
        <v>152</v>
      </c>
      <c r="E454" t="s">
        <v>1691</v>
      </c>
      <c r="F454" t="s">
        <v>19</v>
      </c>
      <c r="H454" s="1">
        <v>109.39400000000001</v>
      </c>
      <c r="I454" s="1">
        <f t="shared" ref="I454:I517" si="12">+IF(A454=A453,I453+G454-H454,G454-H454)</f>
        <v>668.3420000000018</v>
      </c>
    </row>
    <row r="455" spans="1:9" hidden="1" outlineLevel="2" x14ac:dyDescent="0.25">
      <c r="A455" t="s">
        <v>19</v>
      </c>
      <c r="B455" t="s">
        <v>765</v>
      </c>
      <c r="C455" s="2">
        <v>42236</v>
      </c>
      <c r="D455" t="s">
        <v>152</v>
      </c>
      <c r="E455" t="s">
        <v>1692</v>
      </c>
      <c r="F455" t="s">
        <v>19</v>
      </c>
      <c r="H455" s="1">
        <v>109.39400000000001</v>
      </c>
      <c r="I455" s="1">
        <f t="shared" si="12"/>
        <v>558.9480000000018</v>
      </c>
    </row>
    <row r="456" spans="1:9" hidden="1" outlineLevel="2" x14ac:dyDescent="0.25">
      <c r="A456" t="s">
        <v>19</v>
      </c>
      <c r="B456" t="s">
        <v>765</v>
      </c>
      <c r="C456" s="2">
        <v>42236</v>
      </c>
      <c r="D456" t="s">
        <v>152</v>
      </c>
      <c r="E456" t="s">
        <v>1693</v>
      </c>
      <c r="F456" t="s">
        <v>19</v>
      </c>
      <c r="H456" s="1">
        <v>109.39400000000001</v>
      </c>
      <c r="I456" s="1">
        <f t="shared" si="12"/>
        <v>449.55400000000179</v>
      </c>
    </row>
    <row r="457" spans="1:9" hidden="1" outlineLevel="2" x14ac:dyDescent="0.25">
      <c r="A457" t="s">
        <v>19</v>
      </c>
      <c r="B457" t="s">
        <v>765</v>
      </c>
      <c r="C457" s="2">
        <v>42236</v>
      </c>
      <c r="D457" t="s">
        <v>152</v>
      </c>
      <c r="E457" t="s">
        <v>1694</v>
      </c>
      <c r="F457" t="s">
        <v>19</v>
      </c>
      <c r="H457" s="1">
        <v>145.69200000000001</v>
      </c>
      <c r="I457" s="1">
        <f t="shared" si="12"/>
        <v>303.86200000000179</v>
      </c>
    </row>
    <row r="458" spans="1:9" hidden="1" outlineLevel="2" x14ac:dyDescent="0.25">
      <c r="A458" t="s">
        <v>19</v>
      </c>
      <c r="B458" t="s">
        <v>765</v>
      </c>
      <c r="C458" s="2">
        <v>42242</v>
      </c>
      <c r="D458" t="s">
        <v>1609</v>
      </c>
      <c r="E458" t="s">
        <v>1695</v>
      </c>
      <c r="F458" t="s">
        <v>19</v>
      </c>
      <c r="H458" s="1">
        <v>707.28800000000001</v>
      </c>
      <c r="I458" s="1">
        <f t="shared" si="12"/>
        <v>-403.42599999999823</v>
      </c>
    </row>
    <row r="459" spans="1:9" hidden="1" outlineLevel="2" x14ac:dyDescent="0.25">
      <c r="A459" t="s">
        <v>19</v>
      </c>
      <c r="B459" t="s">
        <v>765</v>
      </c>
      <c r="C459" s="2">
        <v>42244</v>
      </c>
      <c r="D459" t="s">
        <v>152</v>
      </c>
      <c r="E459" t="s">
        <v>1696</v>
      </c>
      <c r="F459" t="s">
        <v>19</v>
      </c>
      <c r="H459" s="1">
        <v>109.39400000000001</v>
      </c>
      <c r="I459" s="1">
        <f t="shared" si="12"/>
        <v>-512.81999999999823</v>
      </c>
    </row>
    <row r="460" spans="1:9" hidden="1" outlineLevel="2" x14ac:dyDescent="0.25">
      <c r="A460" t="s">
        <v>19</v>
      </c>
      <c r="B460" t="s">
        <v>765</v>
      </c>
      <c r="C460" s="2">
        <v>42244</v>
      </c>
      <c r="D460" t="s">
        <v>152</v>
      </c>
      <c r="E460" t="s">
        <v>1697</v>
      </c>
      <c r="F460" t="s">
        <v>19</v>
      </c>
      <c r="H460" s="1">
        <v>145.69200000000001</v>
      </c>
      <c r="I460" s="1">
        <f t="shared" si="12"/>
        <v>-658.51199999999824</v>
      </c>
    </row>
    <row r="461" spans="1:9" hidden="1" outlineLevel="2" x14ac:dyDescent="0.25">
      <c r="A461" t="s">
        <v>19</v>
      </c>
      <c r="B461" t="s">
        <v>765</v>
      </c>
      <c r="C461" s="2">
        <v>42244</v>
      </c>
      <c r="D461" t="s">
        <v>152</v>
      </c>
      <c r="E461" t="s">
        <v>1698</v>
      </c>
      <c r="F461" t="s">
        <v>19</v>
      </c>
      <c r="H461" s="1">
        <v>145.69200000000001</v>
      </c>
      <c r="I461" s="1">
        <f t="shared" si="12"/>
        <v>-804.20399999999825</v>
      </c>
    </row>
    <row r="462" spans="1:9" hidden="1" outlineLevel="2" x14ac:dyDescent="0.25">
      <c r="A462" t="s">
        <v>19</v>
      </c>
      <c r="B462" t="s">
        <v>765</v>
      </c>
      <c r="C462" s="2">
        <v>42244</v>
      </c>
      <c r="D462" t="s">
        <v>152</v>
      </c>
      <c r="E462" t="s">
        <v>1699</v>
      </c>
      <c r="F462" t="s">
        <v>19</v>
      </c>
      <c r="H462" s="1">
        <v>145.69200000000001</v>
      </c>
      <c r="I462" s="1">
        <f t="shared" si="12"/>
        <v>-949.89599999999825</v>
      </c>
    </row>
    <row r="463" spans="1:9" hidden="1" outlineLevel="2" x14ac:dyDescent="0.25">
      <c r="A463" t="s">
        <v>19</v>
      </c>
      <c r="B463" t="s">
        <v>765</v>
      </c>
      <c r="C463" s="2">
        <v>42247</v>
      </c>
      <c r="D463" t="s">
        <v>1609</v>
      </c>
      <c r="E463" t="s">
        <v>1700</v>
      </c>
      <c r="F463" t="s">
        <v>19</v>
      </c>
      <c r="H463" s="1">
        <v>109.39400000000001</v>
      </c>
      <c r="I463" s="1">
        <f t="shared" si="12"/>
        <v>-1059.2899999999981</v>
      </c>
    </row>
    <row r="464" spans="1:9" hidden="1" outlineLevel="2" x14ac:dyDescent="0.25">
      <c r="A464" t="s">
        <v>19</v>
      </c>
      <c r="B464" t="s">
        <v>765</v>
      </c>
      <c r="C464" s="2">
        <v>42247</v>
      </c>
      <c r="D464" t="s">
        <v>1609</v>
      </c>
      <c r="E464" t="s">
        <v>1701</v>
      </c>
      <c r="F464" t="s">
        <v>19</v>
      </c>
      <c r="H464" s="1">
        <v>109.39400000000001</v>
      </c>
      <c r="I464" s="1">
        <f t="shared" si="12"/>
        <v>-1168.6839999999982</v>
      </c>
    </row>
    <row r="465" spans="1:9" hidden="1" outlineLevel="2" x14ac:dyDescent="0.25">
      <c r="A465" t="s">
        <v>19</v>
      </c>
      <c r="B465" t="s">
        <v>765</v>
      </c>
      <c r="C465" s="2">
        <v>42258</v>
      </c>
      <c r="D465" t="s">
        <v>152</v>
      </c>
      <c r="E465" t="s">
        <v>1702</v>
      </c>
      <c r="F465" t="s">
        <v>19</v>
      </c>
      <c r="H465" s="1">
        <v>36.798000000000002</v>
      </c>
      <c r="I465" s="1">
        <f t="shared" si="12"/>
        <v>-1205.4819999999982</v>
      </c>
    </row>
    <row r="466" spans="1:9" hidden="1" outlineLevel="2" x14ac:dyDescent="0.25">
      <c r="A466" t="s">
        <v>19</v>
      </c>
      <c r="B466" t="s">
        <v>765</v>
      </c>
      <c r="C466" s="2">
        <v>42258</v>
      </c>
      <c r="D466" t="s">
        <v>152</v>
      </c>
      <c r="E466" t="s">
        <v>1703</v>
      </c>
      <c r="F466" t="s">
        <v>19</v>
      </c>
      <c r="H466" s="1">
        <v>145.69200000000001</v>
      </c>
      <c r="I466" s="1">
        <f t="shared" si="12"/>
        <v>-1351.1739999999982</v>
      </c>
    </row>
    <row r="467" spans="1:9" hidden="1" outlineLevel="2" x14ac:dyDescent="0.25">
      <c r="A467" t="s">
        <v>19</v>
      </c>
      <c r="B467" t="s">
        <v>765</v>
      </c>
      <c r="C467" s="2">
        <v>42258</v>
      </c>
      <c r="D467" t="s">
        <v>152</v>
      </c>
      <c r="E467" t="s">
        <v>1704</v>
      </c>
      <c r="F467" t="s">
        <v>19</v>
      </c>
      <c r="H467" s="1">
        <v>145.69200000000001</v>
      </c>
      <c r="I467" s="1">
        <f t="shared" si="12"/>
        <v>-1496.8659999999982</v>
      </c>
    </row>
    <row r="468" spans="1:9" hidden="1" outlineLevel="2" x14ac:dyDescent="0.25">
      <c r="A468" t="s">
        <v>19</v>
      </c>
      <c r="B468" t="s">
        <v>765</v>
      </c>
      <c r="C468" s="2">
        <v>42258</v>
      </c>
      <c r="D468" t="s">
        <v>1705</v>
      </c>
      <c r="E468" t="s">
        <v>1706</v>
      </c>
      <c r="F468" t="s">
        <v>19</v>
      </c>
      <c r="G468" s="1">
        <v>544.97</v>
      </c>
      <c r="I468" s="1">
        <f t="shared" si="12"/>
        <v>-951.89599999999814</v>
      </c>
    </row>
    <row r="469" spans="1:9" hidden="1" outlineLevel="2" x14ac:dyDescent="0.25">
      <c r="A469" t="s">
        <v>19</v>
      </c>
      <c r="B469" t="s">
        <v>765</v>
      </c>
      <c r="C469" s="2">
        <v>42258</v>
      </c>
      <c r="D469" t="s">
        <v>1707</v>
      </c>
      <c r="E469" t="s">
        <v>1708</v>
      </c>
      <c r="F469" t="s">
        <v>19</v>
      </c>
      <c r="G469" s="1">
        <v>544.97</v>
      </c>
      <c r="I469" s="1">
        <f t="shared" si="12"/>
        <v>-406.92599999999811</v>
      </c>
    </row>
    <row r="470" spans="1:9" hidden="1" outlineLevel="2" x14ac:dyDescent="0.25">
      <c r="A470" t="s">
        <v>19</v>
      </c>
      <c r="B470" t="s">
        <v>765</v>
      </c>
      <c r="C470" s="2">
        <v>42258</v>
      </c>
      <c r="D470" t="s">
        <v>1709</v>
      </c>
      <c r="E470" t="s">
        <v>1710</v>
      </c>
      <c r="F470" t="s">
        <v>19</v>
      </c>
      <c r="G470" s="1">
        <v>544.97</v>
      </c>
      <c r="I470" s="1">
        <f t="shared" si="12"/>
        <v>138.04400000000192</v>
      </c>
    </row>
    <row r="471" spans="1:9" hidden="1" outlineLevel="2" x14ac:dyDescent="0.25">
      <c r="A471" t="s">
        <v>19</v>
      </c>
      <c r="B471" t="s">
        <v>765</v>
      </c>
      <c r="C471" s="2">
        <v>42258</v>
      </c>
      <c r="D471" t="s">
        <v>1711</v>
      </c>
      <c r="E471" t="s">
        <v>1712</v>
      </c>
      <c r="F471" t="s">
        <v>19</v>
      </c>
      <c r="G471" s="1">
        <v>707.28800000000001</v>
      </c>
      <c r="I471" s="1">
        <f t="shared" si="12"/>
        <v>845.33200000000193</v>
      </c>
    </row>
    <row r="472" spans="1:9" hidden="1" outlineLevel="2" x14ac:dyDescent="0.25">
      <c r="A472" t="s">
        <v>19</v>
      </c>
      <c r="B472" t="s">
        <v>765</v>
      </c>
      <c r="C472" s="2">
        <v>42268</v>
      </c>
      <c r="D472" t="s">
        <v>152</v>
      </c>
      <c r="E472" t="s">
        <v>1713</v>
      </c>
      <c r="F472" t="s">
        <v>19</v>
      </c>
      <c r="H472" s="1">
        <v>73.096000000000004</v>
      </c>
      <c r="I472" s="1">
        <f t="shared" si="12"/>
        <v>772.23600000000192</v>
      </c>
    </row>
    <row r="473" spans="1:9" hidden="1" outlineLevel="2" x14ac:dyDescent="0.25">
      <c r="A473" t="s">
        <v>19</v>
      </c>
      <c r="B473" t="s">
        <v>765</v>
      </c>
      <c r="C473" s="2">
        <v>42268</v>
      </c>
      <c r="D473" t="s">
        <v>152</v>
      </c>
      <c r="E473" t="s">
        <v>1714</v>
      </c>
      <c r="F473" t="s">
        <v>19</v>
      </c>
      <c r="H473" s="1">
        <v>73.096000000000004</v>
      </c>
      <c r="I473" s="1">
        <f t="shared" si="12"/>
        <v>699.14000000000192</v>
      </c>
    </row>
    <row r="474" spans="1:9" hidden="1" outlineLevel="2" x14ac:dyDescent="0.25">
      <c r="A474" t="s">
        <v>19</v>
      </c>
      <c r="B474" t="s">
        <v>765</v>
      </c>
      <c r="C474" s="2">
        <v>42268</v>
      </c>
      <c r="D474" t="s">
        <v>152</v>
      </c>
      <c r="E474" t="s">
        <v>1715</v>
      </c>
      <c r="F474" t="s">
        <v>19</v>
      </c>
      <c r="H474" s="1">
        <v>109.39400000000001</v>
      </c>
      <c r="I474" s="1">
        <f t="shared" si="12"/>
        <v>589.74600000000191</v>
      </c>
    </row>
    <row r="475" spans="1:9" hidden="1" outlineLevel="2" x14ac:dyDescent="0.25">
      <c r="A475" t="s">
        <v>19</v>
      </c>
      <c r="B475" t="s">
        <v>765</v>
      </c>
      <c r="C475" s="2">
        <v>42268</v>
      </c>
      <c r="D475" t="s">
        <v>152</v>
      </c>
      <c r="E475" t="s">
        <v>1716</v>
      </c>
      <c r="F475" t="s">
        <v>19</v>
      </c>
      <c r="H475" s="1">
        <v>145.69200000000001</v>
      </c>
      <c r="I475" s="1">
        <f t="shared" si="12"/>
        <v>444.05400000000191</v>
      </c>
    </row>
    <row r="476" spans="1:9" hidden="1" outlineLevel="2" x14ac:dyDescent="0.25">
      <c r="A476" t="s">
        <v>19</v>
      </c>
      <c r="B476" t="s">
        <v>765</v>
      </c>
      <c r="C476" s="2">
        <v>42268</v>
      </c>
      <c r="D476" t="s">
        <v>152</v>
      </c>
      <c r="E476" t="s">
        <v>1717</v>
      </c>
      <c r="F476" t="s">
        <v>19</v>
      </c>
      <c r="H476" s="1">
        <v>145.69200000000001</v>
      </c>
      <c r="I476" s="1">
        <f t="shared" si="12"/>
        <v>298.3620000000019</v>
      </c>
    </row>
    <row r="477" spans="1:9" hidden="1" outlineLevel="2" x14ac:dyDescent="0.25">
      <c r="A477" t="s">
        <v>19</v>
      </c>
      <c r="B477" t="s">
        <v>765</v>
      </c>
      <c r="C477" s="2">
        <v>42268</v>
      </c>
      <c r="D477" t="s">
        <v>1718</v>
      </c>
      <c r="E477" t="s">
        <v>1719</v>
      </c>
      <c r="F477" t="s">
        <v>19</v>
      </c>
      <c r="G477" s="1">
        <v>544.97</v>
      </c>
      <c r="I477" s="1">
        <f t="shared" si="12"/>
        <v>843.33200000000193</v>
      </c>
    </row>
    <row r="478" spans="1:9" hidden="1" outlineLevel="2" x14ac:dyDescent="0.25">
      <c r="A478" t="s">
        <v>19</v>
      </c>
      <c r="B478" t="s">
        <v>765</v>
      </c>
      <c r="C478" s="2">
        <v>42270</v>
      </c>
      <c r="D478" t="s">
        <v>152</v>
      </c>
      <c r="E478" t="s">
        <v>1720</v>
      </c>
      <c r="F478" t="s">
        <v>19</v>
      </c>
      <c r="H478" s="1">
        <v>36.798000000000002</v>
      </c>
      <c r="I478" s="1">
        <f t="shared" si="12"/>
        <v>806.53400000000192</v>
      </c>
    </row>
    <row r="479" spans="1:9" hidden="1" outlineLevel="2" x14ac:dyDescent="0.25">
      <c r="A479" t="s">
        <v>19</v>
      </c>
      <c r="B479" t="s">
        <v>765</v>
      </c>
      <c r="C479" s="2">
        <v>42270</v>
      </c>
      <c r="D479" t="s">
        <v>1569</v>
      </c>
      <c r="E479" t="s">
        <v>1721</v>
      </c>
      <c r="F479" t="s">
        <v>19</v>
      </c>
      <c r="H479" s="1">
        <v>109.38</v>
      </c>
      <c r="I479" s="1">
        <f t="shared" si="12"/>
        <v>697.15400000000193</v>
      </c>
    </row>
    <row r="480" spans="1:9" hidden="1" outlineLevel="2" x14ac:dyDescent="0.25">
      <c r="A480" t="s">
        <v>19</v>
      </c>
      <c r="B480" t="s">
        <v>765</v>
      </c>
      <c r="C480" s="2">
        <v>42270</v>
      </c>
      <c r="D480" t="s">
        <v>152</v>
      </c>
      <c r="E480" t="s">
        <v>1722</v>
      </c>
      <c r="F480" t="s">
        <v>19</v>
      </c>
      <c r="H480" s="1">
        <v>109.39400000000001</v>
      </c>
      <c r="I480" s="1">
        <f t="shared" si="12"/>
        <v>587.76000000000192</v>
      </c>
    </row>
    <row r="481" spans="1:9" hidden="1" outlineLevel="2" x14ac:dyDescent="0.25">
      <c r="A481" t="s">
        <v>19</v>
      </c>
      <c r="B481" t="s">
        <v>765</v>
      </c>
      <c r="C481" s="2">
        <v>42270</v>
      </c>
      <c r="D481" t="s">
        <v>152</v>
      </c>
      <c r="E481" t="s">
        <v>1723</v>
      </c>
      <c r="F481" t="s">
        <v>19</v>
      </c>
      <c r="H481" s="1">
        <v>109.39400000000001</v>
      </c>
      <c r="I481" s="1">
        <f t="shared" si="12"/>
        <v>478.36600000000192</v>
      </c>
    </row>
    <row r="482" spans="1:9" hidden="1" outlineLevel="2" x14ac:dyDescent="0.25">
      <c r="A482" t="s">
        <v>19</v>
      </c>
      <c r="B482" t="s">
        <v>765</v>
      </c>
      <c r="C482" s="2">
        <v>42270</v>
      </c>
      <c r="D482" t="s">
        <v>1569</v>
      </c>
      <c r="E482" t="s">
        <v>1724</v>
      </c>
      <c r="F482" t="s">
        <v>19</v>
      </c>
      <c r="H482" s="1">
        <v>181.99</v>
      </c>
      <c r="I482" s="1">
        <f t="shared" si="12"/>
        <v>296.37600000000191</v>
      </c>
    </row>
    <row r="483" spans="1:9" hidden="1" outlineLevel="2" x14ac:dyDescent="0.25">
      <c r="A483" t="s">
        <v>19</v>
      </c>
      <c r="B483" t="s">
        <v>765</v>
      </c>
      <c r="C483" s="2">
        <v>42276</v>
      </c>
      <c r="D483" t="s">
        <v>1725</v>
      </c>
      <c r="E483" t="s">
        <v>1726</v>
      </c>
      <c r="F483" t="s">
        <v>19</v>
      </c>
      <c r="G483" s="1">
        <v>544.97</v>
      </c>
      <c r="I483" s="1">
        <f t="shared" si="12"/>
        <v>841.34600000000194</v>
      </c>
    </row>
    <row r="484" spans="1:9" hidden="1" outlineLevel="2" x14ac:dyDescent="0.25">
      <c r="A484" t="s">
        <v>19</v>
      </c>
      <c r="B484" t="s">
        <v>765</v>
      </c>
      <c r="C484" s="2">
        <v>42277</v>
      </c>
      <c r="D484" t="s">
        <v>152</v>
      </c>
      <c r="E484" t="s">
        <v>1727</v>
      </c>
      <c r="F484" t="s">
        <v>19</v>
      </c>
      <c r="H484" s="1">
        <v>36.798000000000002</v>
      </c>
      <c r="I484" s="1">
        <f t="shared" si="12"/>
        <v>804.54800000000193</v>
      </c>
    </row>
    <row r="485" spans="1:9" hidden="1" outlineLevel="2" x14ac:dyDescent="0.25">
      <c r="A485" t="s">
        <v>19</v>
      </c>
      <c r="B485" t="s">
        <v>765</v>
      </c>
      <c r="C485" s="2">
        <v>42277</v>
      </c>
      <c r="D485" t="s">
        <v>152</v>
      </c>
      <c r="E485" t="s">
        <v>1728</v>
      </c>
      <c r="F485" t="s">
        <v>19</v>
      </c>
      <c r="H485" s="1">
        <v>109.39400000000001</v>
      </c>
      <c r="I485" s="1">
        <f t="shared" si="12"/>
        <v>695.15400000000193</v>
      </c>
    </row>
    <row r="486" spans="1:9" hidden="1" outlineLevel="2" x14ac:dyDescent="0.25">
      <c r="A486" t="s">
        <v>19</v>
      </c>
      <c r="B486" t="s">
        <v>765</v>
      </c>
      <c r="C486" s="2">
        <v>42277</v>
      </c>
      <c r="D486" t="s">
        <v>152</v>
      </c>
      <c r="E486" t="s">
        <v>1729</v>
      </c>
      <c r="F486" t="s">
        <v>19</v>
      </c>
      <c r="H486" s="1">
        <v>181.99</v>
      </c>
      <c r="I486" s="1">
        <f t="shared" si="12"/>
        <v>513.16400000000192</v>
      </c>
    </row>
    <row r="487" spans="1:9" hidden="1" outlineLevel="2" x14ac:dyDescent="0.25">
      <c r="A487" t="s">
        <v>19</v>
      </c>
      <c r="B487" t="s">
        <v>765</v>
      </c>
      <c r="C487" s="2">
        <v>42289</v>
      </c>
      <c r="D487" t="s">
        <v>1730</v>
      </c>
      <c r="E487" t="s">
        <v>1731</v>
      </c>
      <c r="F487" t="s">
        <v>19</v>
      </c>
      <c r="G487" s="1">
        <v>544.97</v>
      </c>
      <c r="I487" s="1">
        <f t="shared" si="12"/>
        <v>1058.1340000000018</v>
      </c>
    </row>
    <row r="488" spans="1:9" hidden="1" outlineLevel="2" x14ac:dyDescent="0.25">
      <c r="A488" t="s">
        <v>19</v>
      </c>
      <c r="B488" t="s">
        <v>765</v>
      </c>
      <c r="C488" s="2">
        <v>42290</v>
      </c>
      <c r="D488" t="s">
        <v>152</v>
      </c>
      <c r="E488" t="s">
        <v>1732</v>
      </c>
      <c r="F488" t="s">
        <v>19</v>
      </c>
      <c r="H488" s="1">
        <v>36.798000000000002</v>
      </c>
      <c r="I488" s="1">
        <f t="shared" si="12"/>
        <v>1021.3360000000018</v>
      </c>
    </row>
    <row r="489" spans="1:9" hidden="1" outlineLevel="2" x14ac:dyDescent="0.25">
      <c r="A489" t="s">
        <v>19</v>
      </c>
      <c r="B489" t="s">
        <v>765</v>
      </c>
      <c r="C489" s="2">
        <v>42290</v>
      </c>
      <c r="D489" t="s">
        <v>1661</v>
      </c>
      <c r="E489" t="s">
        <v>1733</v>
      </c>
      <c r="F489" t="s">
        <v>19</v>
      </c>
      <c r="H489" s="1">
        <v>181.99</v>
      </c>
      <c r="I489" s="1">
        <f t="shared" si="12"/>
        <v>839.34600000000182</v>
      </c>
    </row>
    <row r="490" spans="1:9" hidden="1" outlineLevel="2" x14ac:dyDescent="0.25">
      <c r="A490" t="s">
        <v>19</v>
      </c>
      <c r="B490" t="s">
        <v>765</v>
      </c>
      <c r="C490" s="2">
        <v>42297</v>
      </c>
      <c r="D490" t="s">
        <v>152</v>
      </c>
      <c r="E490" t="s">
        <v>1734</v>
      </c>
      <c r="F490" t="s">
        <v>19</v>
      </c>
      <c r="H490" s="1">
        <v>73.096000000000004</v>
      </c>
      <c r="I490" s="1">
        <f t="shared" si="12"/>
        <v>766.25000000000182</v>
      </c>
    </row>
    <row r="491" spans="1:9" hidden="1" outlineLevel="2" x14ac:dyDescent="0.25">
      <c r="A491" t="s">
        <v>19</v>
      </c>
      <c r="B491" t="s">
        <v>765</v>
      </c>
      <c r="C491" s="2">
        <v>42297</v>
      </c>
      <c r="D491" t="s">
        <v>1569</v>
      </c>
      <c r="E491" t="s">
        <v>1735</v>
      </c>
      <c r="F491" t="s">
        <v>19</v>
      </c>
      <c r="H491" s="1">
        <v>145.69200000000001</v>
      </c>
      <c r="I491" s="1">
        <f t="shared" si="12"/>
        <v>620.55800000000181</v>
      </c>
    </row>
    <row r="492" spans="1:9" hidden="1" outlineLevel="2" x14ac:dyDescent="0.25">
      <c r="A492" t="s">
        <v>19</v>
      </c>
      <c r="B492" t="s">
        <v>765</v>
      </c>
      <c r="C492" s="2">
        <v>42297</v>
      </c>
      <c r="D492" t="s">
        <v>152</v>
      </c>
      <c r="E492" t="s">
        <v>1736</v>
      </c>
      <c r="F492" t="s">
        <v>19</v>
      </c>
      <c r="H492" s="1">
        <v>145.69200000000001</v>
      </c>
      <c r="I492" s="1">
        <f t="shared" si="12"/>
        <v>474.8660000000018</v>
      </c>
    </row>
    <row r="493" spans="1:9" hidden="1" outlineLevel="2" x14ac:dyDescent="0.25">
      <c r="A493" t="s">
        <v>19</v>
      </c>
      <c r="B493" t="s">
        <v>765</v>
      </c>
      <c r="C493" s="2">
        <v>42297</v>
      </c>
      <c r="D493" t="s">
        <v>152</v>
      </c>
      <c r="E493" t="s">
        <v>1737</v>
      </c>
      <c r="F493" t="s">
        <v>19</v>
      </c>
      <c r="H493" s="1">
        <v>181.99</v>
      </c>
      <c r="I493" s="1">
        <f t="shared" si="12"/>
        <v>292.8760000000018</v>
      </c>
    </row>
    <row r="494" spans="1:9" hidden="1" outlineLevel="2" x14ac:dyDescent="0.25">
      <c r="A494" t="s">
        <v>19</v>
      </c>
      <c r="B494" t="s">
        <v>765</v>
      </c>
      <c r="C494" s="2">
        <v>42298</v>
      </c>
      <c r="D494" t="s">
        <v>152</v>
      </c>
      <c r="E494" t="s">
        <v>1738</v>
      </c>
      <c r="F494" t="s">
        <v>19</v>
      </c>
      <c r="H494" s="1">
        <v>36.798000000000002</v>
      </c>
      <c r="I494" s="1">
        <f t="shared" si="12"/>
        <v>256.07800000000179</v>
      </c>
    </row>
    <row r="495" spans="1:9" hidden="1" outlineLevel="2" x14ac:dyDescent="0.25">
      <c r="A495" t="s">
        <v>19</v>
      </c>
      <c r="B495" t="s">
        <v>765</v>
      </c>
      <c r="C495" s="2">
        <v>42298</v>
      </c>
      <c r="D495" t="s">
        <v>152</v>
      </c>
      <c r="E495" t="s">
        <v>1739</v>
      </c>
      <c r="F495" t="s">
        <v>19</v>
      </c>
      <c r="H495" s="1">
        <v>109.39400000000001</v>
      </c>
      <c r="I495" s="1">
        <f t="shared" si="12"/>
        <v>146.68400000000179</v>
      </c>
    </row>
    <row r="496" spans="1:9" hidden="1" outlineLevel="2" x14ac:dyDescent="0.25">
      <c r="A496" t="s">
        <v>19</v>
      </c>
      <c r="B496" t="s">
        <v>765</v>
      </c>
      <c r="C496" s="2">
        <v>42298</v>
      </c>
      <c r="D496" t="s">
        <v>152</v>
      </c>
      <c r="E496" t="s">
        <v>1740</v>
      </c>
      <c r="F496" t="s">
        <v>19</v>
      </c>
      <c r="H496" s="1">
        <v>145.69200000000001</v>
      </c>
      <c r="I496" s="1">
        <f t="shared" si="12"/>
        <v>0.99200000000178079</v>
      </c>
    </row>
    <row r="497" spans="1:9" hidden="1" outlineLevel="2" x14ac:dyDescent="0.25">
      <c r="A497" t="s">
        <v>19</v>
      </c>
      <c r="B497" t="s">
        <v>765</v>
      </c>
      <c r="C497" s="2">
        <v>42298</v>
      </c>
      <c r="D497" t="s">
        <v>152</v>
      </c>
      <c r="E497" t="s">
        <v>1741</v>
      </c>
      <c r="F497" t="s">
        <v>19</v>
      </c>
      <c r="H497" s="1">
        <v>254.58600000000001</v>
      </c>
      <c r="I497" s="1">
        <f t="shared" si="12"/>
        <v>-253.59399999999823</v>
      </c>
    </row>
    <row r="498" spans="1:9" hidden="1" outlineLevel="2" x14ac:dyDescent="0.25">
      <c r="A498" t="s">
        <v>19</v>
      </c>
      <c r="B498" t="s">
        <v>765</v>
      </c>
      <c r="C498" s="2">
        <v>42298</v>
      </c>
      <c r="D498" t="s">
        <v>1742</v>
      </c>
      <c r="E498" t="s">
        <v>1743</v>
      </c>
      <c r="F498" t="s">
        <v>19</v>
      </c>
      <c r="G498" s="1">
        <v>544.97</v>
      </c>
      <c r="I498" s="1">
        <f t="shared" si="12"/>
        <v>291.3760000000018</v>
      </c>
    </row>
    <row r="499" spans="1:9" hidden="1" outlineLevel="2" x14ac:dyDescent="0.25">
      <c r="A499" t="s">
        <v>19</v>
      </c>
      <c r="B499" t="s">
        <v>765</v>
      </c>
      <c r="C499" s="2">
        <v>42298</v>
      </c>
      <c r="D499" t="s">
        <v>1744</v>
      </c>
      <c r="E499" t="s">
        <v>1745</v>
      </c>
      <c r="F499" t="s">
        <v>19</v>
      </c>
      <c r="G499" s="1">
        <v>544.97</v>
      </c>
      <c r="I499" s="1">
        <f t="shared" si="12"/>
        <v>836.34600000000182</v>
      </c>
    </row>
    <row r="500" spans="1:9" hidden="1" outlineLevel="2" x14ac:dyDescent="0.25">
      <c r="A500" t="s">
        <v>19</v>
      </c>
      <c r="B500" t="s">
        <v>765</v>
      </c>
      <c r="C500" s="2">
        <v>42306</v>
      </c>
      <c r="D500" t="s">
        <v>152</v>
      </c>
      <c r="E500" t="s">
        <v>1746</v>
      </c>
      <c r="F500" t="s">
        <v>19</v>
      </c>
      <c r="H500" s="1">
        <v>145.69200000000001</v>
      </c>
      <c r="I500" s="1">
        <f t="shared" si="12"/>
        <v>690.65400000000182</v>
      </c>
    </row>
    <row r="501" spans="1:9" hidden="1" outlineLevel="2" x14ac:dyDescent="0.25">
      <c r="A501" t="s">
        <v>19</v>
      </c>
      <c r="B501" t="s">
        <v>765</v>
      </c>
      <c r="C501" s="2">
        <v>42306</v>
      </c>
      <c r="D501" t="s">
        <v>152</v>
      </c>
      <c r="E501" t="s">
        <v>1747</v>
      </c>
      <c r="F501" t="s">
        <v>19</v>
      </c>
      <c r="H501" s="1">
        <v>181.99</v>
      </c>
      <c r="I501" s="1">
        <f t="shared" si="12"/>
        <v>508.66400000000181</v>
      </c>
    </row>
    <row r="502" spans="1:9" hidden="1" outlineLevel="2" x14ac:dyDescent="0.25">
      <c r="A502" t="s">
        <v>19</v>
      </c>
      <c r="B502" t="s">
        <v>765</v>
      </c>
      <c r="C502" s="2">
        <v>42306</v>
      </c>
      <c r="D502" t="s">
        <v>152</v>
      </c>
      <c r="E502" t="s">
        <v>1748</v>
      </c>
      <c r="F502" t="s">
        <v>19</v>
      </c>
      <c r="H502" s="1">
        <v>109.39400000000001</v>
      </c>
      <c r="I502" s="1">
        <f t="shared" si="12"/>
        <v>399.2700000000018</v>
      </c>
    </row>
    <row r="503" spans="1:9" hidden="1" outlineLevel="2" x14ac:dyDescent="0.25">
      <c r="A503" t="s">
        <v>19</v>
      </c>
      <c r="B503" t="s">
        <v>765</v>
      </c>
      <c r="C503" s="2">
        <v>42306</v>
      </c>
      <c r="D503" t="s">
        <v>152</v>
      </c>
      <c r="E503" t="s">
        <v>1749</v>
      </c>
      <c r="F503" t="s">
        <v>19</v>
      </c>
      <c r="H503" s="1">
        <v>109.39400000000001</v>
      </c>
      <c r="I503" s="1">
        <f t="shared" si="12"/>
        <v>289.8760000000018</v>
      </c>
    </row>
    <row r="504" spans="1:9" hidden="1" outlineLevel="2" x14ac:dyDescent="0.25">
      <c r="A504" t="s">
        <v>19</v>
      </c>
      <c r="B504" t="s">
        <v>765</v>
      </c>
      <c r="C504" s="2">
        <v>42307</v>
      </c>
      <c r="D504" t="s">
        <v>1750</v>
      </c>
      <c r="E504" t="s">
        <v>1751</v>
      </c>
      <c r="F504" t="s">
        <v>19</v>
      </c>
      <c r="G504" s="1">
        <v>544.97</v>
      </c>
      <c r="I504" s="1">
        <f t="shared" si="12"/>
        <v>834.84600000000182</v>
      </c>
    </row>
    <row r="505" spans="1:9" hidden="1" outlineLevel="2" x14ac:dyDescent="0.25">
      <c r="A505" t="s">
        <v>19</v>
      </c>
      <c r="B505" t="s">
        <v>765</v>
      </c>
      <c r="C505" s="2">
        <v>42308</v>
      </c>
      <c r="D505" t="s">
        <v>152</v>
      </c>
      <c r="E505" t="s">
        <v>1752</v>
      </c>
      <c r="F505" t="s">
        <v>19</v>
      </c>
      <c r="H505" s="1">
        <v>109.39400000000001</v>
      </c>
      <c r="I505" s="1">
        <f t="shared" si="12"/>
        <v>725.45200000000182</v>
      </c>
    </row>
    <row r="506" spans="1:9" hidden="1" outlineLevel="2" x14ac:dyDescent="0.25">
      <c r="A506" t="s">
        <v>19</v>
      </c>
      <c r="B506" t="s">
        <v>765</v>
      </c>
      <c r="C506" s="2">
        <v>42311</v>
      </c>
      <c r="D506" t="s">
        <v>152</v>
      </c>
      <c r="E506" t="s">
        <v>1753</v>
      </c>
      <c r="F506" t="s">
        <v>19</v>
      </c>
      <c r="H506" s="1">
        <v>181.99</v>
      </c>
      <c r="I506" s="1">
        <f t="shared" si="12"/>
        <v>543.46200000000181</v>
      </c>
    </row>
    <row r="507" spans="1:9" hidden="1" outlineLevel="2" x14ac:dyDescent="0.25">
      <c r="A507" t="s">
        <v>19</v>
      </c>
      <c r="B507" t="s">
        <v>765</v>
      </c>
      <c r="C507" s="2">
        <v>42312</v>
      </c>
      <c r="D507" t="s">
        <v>152</v>
      </c>
      <c r="E507" t="s">
        <v>1754</v>
      </c>
      <c r="F507" t="s">
        <v>19</v>
      </c>
      <c r="H507" s="1">
        <v>73.096000000000004</v>
      </c>
      <c r="I507" s="1">
        <f t="shared" si="12"/>
        <v>470.3660000000018</v>
      </c>
    </row>
    <row r="508" spans="1:9" hidden="1" outlineLevel="2" x14ac:dyDescent="0.25">
      <c r="A508" t="s">
        <v>19</v>
      </c>
      <c r="B508" t="s">
        <v>765</v>
      </c>
      <c r="C508" s="2">
        <v>42312</v>
      </c>
      <c r="D508" t="s">
        <v>152</v>
      </c>
      <c r="E508" t="s">
        <v>1755</v>
      </c>
      <c r="F508" t="s">
        <v>19</v>
      </c>
      <c r="H508" s="1">
        <v>109.39400000000001</v>
      </c>
      <c r="I508" s="1">
        <f t="shared" si="12"/>
        <v>360.9720000000018</v>
      </c>
    </row>
    <row r="509" spans="1:9" hidden="1" outlineLevel="2" x14ac:dyDescent="0.25">
      <c r="A509" t="s">
        <v>19</v>
      </c>
      <c r="B509" t="s">
        <v>765</v>
      </c>
      <c r="C509" s="2">
        <v>42312</v>
      </c>
      <c r="D509" t="s">
        <v>152</v>
      </c>
      <c r="E509" t="s">
        <v>1756</v>
      </c>
      <c r="F509" t="s">
        <v>19</v>
      </c>
      <c r="H509" s="1">
        <v>109.39400000000001</v>
      </c>
      <c r="I509" s="1">
        <f t="shared" si="12"/>
        <v>251.57800000000179</v>
      </c>
    </row>
    <row r="510" spans="1:9" hidden="1" outlineLevel="2" x14ac:dyDescent="0.25">
      <c r="A510" t="s">
        <v>19</v>
      </c>
      <c r="B510" t="s">
        <v>765</v>
      </c>
      <c r="C510" s="2">
        <v>42312</v>
      </c>
      <c r="D510" t="s">
        <v>152</v>
      </c>
      <c r="E510" t="s">
        <v>1757</v>
      </c>
      <c r="F510" t="s">
        <v>19</v>
      </c>
      <c r="H510" s="1">
        <v>145.69200000000001</v>
      </c>
      <c r="I510" s="1">
        <f t="shared" si="12"/>
        <v>105.88600000000179</v>
      </c>
    </row>
    <row r="511" spans="1:9" hidden="1" outlineLevel="2" x14ac:dyDescent="0.25">
      <c r="A511" t="s">
        <v>19</v>
      </c>
      <c r="B511" t="s">
        <v>765</v>
      </c>
      <c r="C511" s="2">
        <v>42312</v>
      </c>
      <c r="D511" t="s">
        <v>1758</v>
      </c>
      <c r="E511" t="s">
        <v>1759</v>
      </c>
      <c r="F511" t="s">
        <v>19</v>
      </c>
      <c r="G511" s="1">
        <v>544.97</v>
      </c>
      <c r="I511" s="1">
        <f t="shared" si="12"/>
        <v>650.85600000000181</v>
      </c>
    </row>
    <row r="512" spans="1:9" hidden="1" outlineLevel="2" x14ac:dyDescent="0.25">
      <c r="A512" t="s">
        <v>19</v>
      </c>
      <c r="B512" t="s">
        <v>765</v>
      </c>
      <c r="C512" s="2">
        <v>42324</v>
      </c>
      <c r="D512" t="s">
        <v>1760</v>
      </c>
      <c r="E512" t="s">
        <v>1761</v>
      </c>
      <c r="F512" t="s">
        <v>19</v>
      </c>
      <c r="G512" s="1">
        <v>544.97</v>
      </c>
      <c r="I512" s="1">
        <f t="shared" si="12"/>
        <v>1195.8260000000018</v>
      </c>
    </row>
    <row r="513" spans="1:9" hidden="1" outlineLevel="2" x14ac:dyDescent="0.25">
      <c r="A513" t="s">
        <v>19</v>
      </c>
      <c r="B513" t="s">
        <v>765</v>
      </c>
      <c r="C513" s="2">
        <v>42326</v>
      </c>
      <c r="D513" t="s">
        <v>152</v>
      </c>
      <c r="E513" t="s">
        <v>1762</v>
      </c>
      <c r="F513" t="s">
        <v>19</v>
      </c>
      <c r="H513" s="1">
        <v>363.48</v>
      </c>
      <c r="I513" s="1">
        <f t="shared" si="12"/>
        <v>832.34600000000182</v>
      </c>
    </row>
    <row r="514" spans="1:9" hidden="1" outlineLevel="2" x14ac:dyDescent="0.25">
      <c r="A514" t="s">
        <v>19</v>
      </c>
      <c r="B514" t="s">
        <v>765</v>
      </c>
      <c r="C514" s="2">
        <v>42333</v>
      </c>
      <c r="D514" t="s">
        <v>152</v>
      </c>
      <c r="E514" t="s">
        <v>1763</v>
      </c>
      <c r="F514" t="s">
        <v>19</v>
      </c>
      <c r="H514" s="1">
        <v>544.97</v>
      </c>
      <c r="I514" s="1">
        <f t="shared" si="12"/>
        <v>287.3760000000018</v>
      </c>
    </row>
    <row r="515" spans="1:9" hidden="1" outlineLevel="2" x14ac:dyDescent="0.25">
      <c r="A515" t="s">
        <v>19</v>
      </c>
      <c r="B515" t="s">
        <v>765</v>
      </c>
      <c r="C515" s="2">
        <v>42338</v>
      </c>
      <c r="D515" t="s">
        <v>152</v>
      </c>
      <c r="E515" t="s">
        <v>1764</v>
      </c>
      <c r="F515" t="s">
        <v>19</v>
      </c>
      <c r="H515" s="1">
        <v>73.096000000000004</v>
      </c>
      <c r="I515" s="1">
        <f t="shared" si="12"/>
        <v>214.28000000000179</v>
      </c>
    </row>
    <row r="516" spans="1:9" hidden="1" outlineLevel="2" x14ac:dyDescent="0.25">
      <c r="A516" t="s">
        <v>19</v>
      </c>
      <c r="B516" t="s">
        <v>765</v>
      </c>
      <c r="C516" s="2">
        <v>42338</v>
      </c>
      <c r="D516" t="s">
        <v>1661</v>
      </c>
      <c r="E516" t="s">
        <v>1765</v>
      </c>
      <c r="F516" t="s">
        <v>19</v>
      </c>
      <c r="H516" s="1">
        <v>73.096000000000004</v>
      </c>
      <c r="I516" s="1">
        <f t="shared" si="12"/>
        <v>141.18400000000179</v>
      </c>
    </row>
    <row r="517" spans="1:9" hidden="1" outlineLevel="2" x14ac:dyDescent="0.25">
      <c r="A517" t="s">
        <v>19</v>
      </c>
      <c r="B517" t="s">
        <v>765</v>
      </c>
      <c r="C517" s="2">
        <v>42338</v>
      </c>
      <c r="D517" t="s">
        <v>152</v>
      </c>
      <c r="E517" t="s">
        <v>1766</v>
      </c>
      <c r="F517" t="s">
        <v>19</v>
      </c>
      <c r="H517" s="1">
        <v>109.39400000000001</v>
      </c>
      <c r="I517" s="1">
        <f t="shared" si="12"/>
        <v>31.790000000001783</v>
      </c>
    </row>
    <row r="518" spans="1:9" hidden="1" outlineLevel="2" x14ac:dyDescent="0.25">
      <c r="A518" t="s">
        <v>19</v>
      </c>
      <c r="B518" t="s">
        <v>765</v>
      </c>
      <c r="C518" s="2">
        <v>42338</v>
      </c>
      <c r="D518" t="s">
        <v>152</v>
      </c>
      <c r="E518" t="s">
        <v>1767</v>
      </c>
      <c r="F518" t="s">
        <v>19</v>
      </c>
      <c r="H518" s="1">
        <v>145.69200000000001</v>
      </c>
      <c r="I518" s="1">
        <f t="shared" ref="I518:I581" si="13">+IF(A518=A517,I517+G518-H518,G518-H518)</f>
        <v>-113.90199999999822</v>
      </c>
    </row>
    <row r="519" spans="1:9" hidden="1" outlineLevel="2" x14ac:dyDescent="0.25">
      <c r="A519" t="s">
        <v>19</v>
      </c>
      <c r="B519" t="s">
        <v>765</v>
      </c>
      <c r="C519" s="2">
        <v>42338</v>
      </c>
      <c r="D519" t="s">
        <v>152</v>
      </c>
      <c r="E519" t="s">
        <v>1768</v>
      </c>
      <c r="F519" t="s">
        <v>19</v>
      </c>
      <c r="H519" s="1">
        <v>145.69200000000001</v>
      </c>
      <c r="I519" s="1">
        <f t="shared" si="13"/>
        <v>-259.59399999999823</v>
      </c>
    </row>
    <row r="520" spans="1:9" hidden="1" outlineLevel="2" x14ac:dyDescent="0.25">
      <c r="A520" t="s">
        <v>19</v>
      </c>
      <c r="B520" t="s">
        <v>765</v>
      </c>
      <c r="C520" s="2">
        <v>42341</v>
      </c>
      <c r="D520" t="s">
        <v>1769</v>
      </c>
      <c r="E520" t="s">
        <v>1770</v>
      </c>
      <c r="F520" t="s">
        <v>19</v>
      </c>
      <c r="G520" s="1">
        <v>544.97</v>
      </c>
      <c r="I520" s="1">
        <f t="shared" si="13"/>
        <v>285.3760000000018</v>
      </c>
    </row>
    <row r="521" spans="1:9" hidden="1" outlineLevel="2" x14ac:dyDescent="0.25">
      <c r="A521" t="s">
        <v>19</v>
      </c>
      <c r="B521" t="s">
        <v>765</v>
      </c>
      <c r="C521" s="2">
        <v>42341</v>
      </c>
      <c r="D521" t="s">
        <v>1771</v>
      </c>
      <c r="E521" t="s">
        <v>1772</v>
      </c>
      <c r="F521" t="s">
        <v>19</v>
      </c>
      <c r="G521" s="1">
        <v>544.97</v>
      </c>
      <c r="I521" s="1">
        <f t="shared" si="13"/>
        <v>830.34600000000182</v>
      </c>
    </row>
    <row r="522" spans="1:9" hidden="1" outlineLevel="2" x14ac:dyDescent="0.25">
      <c r="A522" t="s">
        <v>19</v>
      </c>
      <c r="B522" t="s">
        <v>765</v>
      </c>
      <c r="C522" s="2">
        <v>42353</v>
      </c>
      <c r="D522" t="s">
        <v>152</v>
      </c>
      <c r="E522" t="s">
        <v>1773</v>
      </c>
      <c r="F522" t="s">
        <v>19</v>
      </c>
      <c r="H522" s="1">
        <v>109.39400000000001</v>
      </c>
      <c r="I522" s="1">
        <f t="shared" si="13"/>
        <v>720.95200000000182</v>
      </c>
    </row>
    <row r="523" spans="1:9" hidden="1" outlineLevel="2" x14ac:dyDescent="0.25">
      <c r="A523" t="s">
        <v>19</v>
      </c>
      <c r="B523" t="s">
        <v>765</v>
      </c>
      <c r="C523" s="2">
        <v>42353</v>
      </c>
      <c r="D523" t="s">
        <v>152</v>
      </c>
      <c r="E523" t="s">
        <v>1774</v>
      </c>
      <c r="F523" t="s">
        <v>19</v>
      </c>
      <c r="H523" s="1">
        <v>109.39400000000001</v>
      </c>
      <c r="I523" s="1">
        <f t="shared" si="13"/>
        <v>611.55800000000181</v>
      </c>
    </row>
    <row r="524" spans="1:9" hidden="1" outlineLevel="2" x14ac:dyDescent="0.25">
      <c r="A524" t="s">
        <v>19</v>
      </c>
      <c r="B524" t="s">
        <v>765</v>
      </c>
      <c r="C524" s="2">
        <v>42353</v>
      </c>
      <c r="D524" t="s">
        <v>152</v>
      </c>
      <c r="E524" t="s">
        <v>1775</v>
      </c>
      <c r="F524" t="s">
        <v>19</v>
      </c>
      <c r="H524" s="1">
        <v>109.39400000000001</v>
      </c>
      <c r="I524" s="1">
        <f t="shared" si="13"/>
        <v>502.16400000000181</v>
      </c>
    </row>
    <row r="525" spans="1:9" hidden="1" outlineLevel="2" x14ac:dyDescent="0.25">
      <c r="A525" t="s">
        <v>19</v>
      </c>
      <c r="B525" t="s">
        <v>765</v>
      </c>
      <c r="C525" s="2">
        <v>42353</v>
      </c>
      <c r="D525" t="s">
        <v>152</v>
      </c>
      <c r="E525" t="s">
        <v>1776</v>
      </c>
      <c r="F525" t="s">
        <v>19</v>
      </c>
      <c r="H525" s="1">
        <v>218.28800000000001</v>
      </c>
      <c r="I525" s="1">
        <f t="shared" si="13"/>
        <v>283.8760000000018</v>
      </c>
    </row>
    <row r="526" spans="1:9" hidden="1" outlineLevel="2" x14ac:dyDescent="0.25">
      <c r="A526" t="s">
        <v>19</v>
      </c>
      <c r="B526" t="s">
        <v>765</v>
      </c>
      <c r="C526" s="2">
        <v>42356</v>
      </c>
      <c r="D526" t="s">
        <v>1777</v>
      </c>
      <c r="E526" t="s">
        <v>1778</v>
      </c>
      <c r="F526" t="s">
        <v>19</v>
      </c>
      <c r="G526" s="1">
        <v>547.92600000000004</v>
      </c>
      <c r="I526" s="1">
        <f t="shared" si="13"/>
        <v>831.80200000000184</v>
      </c>
    </row>
    <row r="527" spans="1:9" hidden="1" outlineLevel="2" x14ac:dyDescent="0.25">
      <c r="A527" t="s">
        <v>19</v>
      </c>
      <c r="B527" t="s">
        <v>765</v>
      </c>
      <c r="C527" s="2">
        <v>42356</v>
      </c>
      <c r="D527" t="s">
        <v>1779</v>
      </c>
      <c r="E527" t="s">
        <v>1780</v>
      </c>
      <c r="F527" t="s">
        <v>19</v>
      </c>
      <c r="G527" s="1">
        <v>547.92600000000004</v>
      </c>
      <c r="I527" s="1">
        <f t="shared" si="13"/>
        <v>1379.7280000000019</v>
      </c>
    </row>
    <row r="528" spans="1:9" hidden="1" outlineLevel="2" x14ac:dyDescent="0.25">
      <c r="A528" t="s">
        <v>19</v>
      </c>
      <c r="B528" t="s">
        <v>765</v>
      </c>
      <c r="C528" s="2">
        <v>42367</v>
      </c>
      <c r="D528" t="s">
        <v>152</v>
      </c>
      <c r="E528" t="s">
        <v>1781</v>
      </c>
      <c r="F528" t="s">
        <v>19</v>
      </c>
      <c r="H528" s="1">
        <v>36.798000000000002</v>
      </c>
      <c r="I528" s="1">
        <f t="shared" si="13"/>
        <v>1342.9300000000019</v>
      </c>
    </row>
    <row r="529" spans="1:9" hidden="1" outlineLevel="2" x14ac:dyDescent="0.25">
      <c r="A529" t="s">
        <v>19</v>
      </c>
      <c r="B529" t="s">
        <v>765</v>
      </c>
      <c r="C529" s="2">
        <v>42367</v>
      </c>
      <c r="D529" t="s">
        <v>152</v>
      </c>
      <c r="E529" t="s">
        <v>1782</v>
      </c>
      <c r="F529" t="s">
        <v>19</v>
      </c>
      <c r="H529" s="1">
        <v>109.39400000000001</v>
      </c>
      <c r="I529" s="1">
        <f t="shared" si="13"/>
        <v>1233.5360000000019</v>
      </c>
    </row>
    <row r="530" spans="1:9" hidden="1" outlineLevel="2" x14ac:dyDescent="0.25">
      <c r="A530" t="s">
        <v>19</v>
      </c>
      <c r="B530" t="s">
        <v>765</v>
      </c>
      <c r="C530" s="2">
        <v>42367</v>
      </c>
      <c r="D530" t="s">
        <v>152</v>
      </c>
      <c r="E530" t="s">
        <v>1783</v>
      </c>
      <c r="F530" t="s">
        <v>19</v>
      </c>
      <c r="H530" s="1">
        <v>109.39400000000001</v>
      </c>
      <c r="I530" s="1">
        <f t="shared" si="13"/>
        <v>1124.1420000000019</v>
      </c>
    </row>
    <row r="531" spans="1:9" hidden="1" outlineLevel="2" x14ac:dyDescent="0.25">
      <c r="A531" t="s">
        <v>19</v>
      </c>
      <c r="B531" t="s">
        <v>765</v>
      </c>
      <c r="C531" s="2">
        <v>42367</v>
      </c>
      <c r="D531" t="s">
        <v>152</v>
      </c>
      <c r="E531" t="s">
        <v>1784</v>
      </c>
      <c r="F531" t="s">
        <v>19</v>
      </c>
      <c r="H531" s="1">
        <v>181.99</v>
      </c>
      <c r="I531" s="1">
        <f t="shared" si="13"/>
        <v>942.15200000000186</v>
      </c>
    </row>
    <row r="532" spans="1:9" hidden="1" outlineLevel="2" x14ac:dyDescent="0.25">
      <c r="A532" t="s">
        <v>19</v>
      </c>
      <c r="B532" t="s">
        <v>765</v>
      </c>
      <c r="C532" s="2">
        <v>42367</v>
      </c>
      <c r="D532" t="s">
        <v>1785</v>
      </c>
      <c r="E532" t="s">
        <v>1786</v>
      </c>
      <c r="F532" t="s">
        <v>19</v>
      </c>
      <c r="G532" s="1">
        <v>547.92600000000004</v>
      </c>
      <c r="I532" s="1">
        <f t="shared" si="13"/>
        <v>1490.0780000000018</v>
      </c>
    </row>
    <row r="533" spans="1:9" hidden="1" outlineLevel="2" x14ac:dyDescent="0.25">
      <c r="A533" t="s">
        <v>19</v>
      </c>
      <c r="B533" t="s">
        <v>765</v>
      </c>
      <c r="C533" s="2">
        <v>42367</v>
      </c>
      <c r="D533" t="s">
        <v>152</v>
      </c>
      <c r="E533" t="s">
        <v>1787</v>
      </c>
      <c r="F533" t="s">
        <v>19</v>
      </c>
      <c r="H533" s="1">
        <v>109.39400000000001</v>
      </c>
      <c r="I533" s="1">
        <f t="shared" si="13"/>
        <v>1380.6840000000018</v>
      </c>
    </row>
    <row r="534" spans="1:9" hidden="1" outlineLevel="2" x14ac:dyDescent="0.25">
      <c r="A534" t="s">
        <v>19</v>
      </c>
      <c r="B534" t="s">
        <v>765</v>
      </c>
      <c r="C534" s="2">
        <v>42369</v>
      </c>
      <c r="D534" t="s">
        <v>152</v>
      </c>
      <c r="E534" t="s">
        <v>1788</v>
      </c>
      <c r="F534" t="s">
        <v>19</v>
      </c>
      <c r="H534" s="1">
        <v>73.096000000000004</v>
      </c>
      <c r="I534" s="1">
        <f t="shared" si="13"/>
        <v>1307.5880000000018</v>
      </c>
    </row>
    <row r="535" spans="1:9" hidden="1" outlineLevel="2" x14ac:dyDescent="0.25">
      <c r="A535" t="s">
        <v>19</v>
      </c>
      <c r="B535" t="s">
        <v>765</v>
      </c>
      <c r="C535" s="2">
        <v>42369</v>
      </c>
      <c r="D535" t="s">
        <v>152</v>
      </c>
      <c r="E535" t="s">
        <v>1789</v>
      </c>
      <c r="F535" t="s">
        <v>19</v>
      </c>
      <c r="H535" s="1">
        <v>73.096000000000004</v>
      </c>
      <c r="I535" s="1">
        <f t="shared" si="13"/>
        <v>1234.4920000000018</v>
      </c>
    </row>
    <row r="536" spans="1:9" hidden="1" outlineLevel="2" x14ac:dyDescent="0.25">
      <c r="A536" t="s">
        <v>19</v>
      </c>
      <c r="B536" t="s">
        <v>765</v>
      </c>
      <c r="C536" s="2">
        <v>42369</v>
      </c>
      <c r="D536" t="s">
        <v>1790</v>
      </c>
      <c r="E536" t="s">
        <v>1791</v>
      </c>
      <c r="F536" t="s">
        <v>19</v>
      </c>
      <c r="G536" s="1">
        <v>74.275999999999996</v>
      </c>
      <c r="I536" s="1">
        <f t="shared" si="13"/>
        <v>1308.7680000000018</v>
      </c>
    </row>
    <row r="537" spans="1:9" hidden="1" outlineLevel="2" x14ac:dyDescent="0.25">
      <c r="A537" t="s">
        <v>19</v>
      </c>
      <c r="B537" t="s">
        <v>765</v>
      </c>
      <c r="C537" s="2">
        <v>42369</v>
      </c>
      <c r="D537" t="s">
        <v>152</v>
      </c>
      <c r="E537" t="s">
        <v>1792</v>
      </c>
      <c r="F537" t="s">
        <v>19</v>
      </c>
      <c r="H537" s="1">
        <v>109.39400000000001</v>
      </c>
      <c r="I537" s="1">
        <f t="shared" si="13"/>
        <v>1199.3740000000018</v>
      </c>
    </row>
    <row r="538" spans="1:9" hidden="1" outlineLevel="2" x14ac:dyDescent="0.25">
      <c r="A538" t="s">
        <v>19</v>
      </c>
      <c r="B538" t="s">
        <v>765</v>
      </c>
      <c r="C538" s="2">
        <v>42369</v>
      </c>
      <c r="D538" t="s">
        <v>152</v>
      </c>
      <c r="E538" t="s">
        <v>1793</v>
      </c>
      <c r="F538" t="s">
        <v>19</v>
      </c>
      <c r="H538" s="1">
        <v>109.39400000000001</v>
      </c>
      <c r="I538" s="1">
        <f t="shared" si="13"/>
        <v>1089.9800000000018</v>
      </c>
    </row>
    <row r="539" spans="1:9" hidden="1" outlineLevel="2" x14ac:dyDescent="0.25">
      <c r="A539" t="s">
        <v>19</v>
      </c>
      <c r="B539" t="s">
        <v>765</v>
      </c>
      <c r="C539" s="2">
        <v>42369</v>
      </c>
      <c r="D539" t="s">
        <v>152</v>
      </c>
      <c r="E539" t="s">
        <v>1794</v>
      </c>
      <c r="F539" t="s">
        <v>19</v>
      </c>
      <c r="H539" s="1">
        <v>109.39400000000001</v>
      </c>
      <c r="I539" s="1">
        <f t="shared" si="13"/>
        <v>980.58600000000183</v>
      </c>
    </row>
    <row r="540" spans="1:9" hidden="1" outlineLevel="2" x14ac:dyDescent="0.25">
      <c r="A540" t="s">
        <v>19</v>
      </c>
      <c r="B540" t="s">
        <v>765</v>
      </c>
      <c r="C540" s="2">
        <v>42369</v>
      </c>
      <c r="D540" t="s">
        <v>152</v>
      </c>
      <c r="E540" t="s">
        <v>1795</v>
      </c>
      <c r="F540" t="s">
        <v>19</v>
      </c>
      <c r="H540" s="1">
        <v>109.39400000000001</v>
      </c>
      <c r="I540" s="1">
        <f t="shared" si="13"/>
        <v>871.19200000000183</v>
      </c>
    </row>
    <row r="541" spans="1:9" hidden="1" outlineLevel="2" x14ac:dyDescent="0.25">
      <c r="A541" t="s">
        <v>19</v>
      </c>
      <c r="B541" t="s">
        <v>765</v>
      </c>
      <c r="C541" s="2">
        <v>42369</v>
      </c>
      <c r="D541" t="s">
        <v>152</v>
      </c>
      <c r="E541" t="s">
        <v>1796</v>
      </c>
      <c r="F541" t="s">
        <v>19</v>
      </c>
      <c r="H541" s="1">
        <v>145.69200000000001</v>
      </c>
      <c r="I541" s="1">
        <f t="shared" si="13"/>
        <v>725.50000000000182</v>
      </c>
    </row>
    <row r="542" spans="1:9" hidden="1" outlineLevel="2" x14ac:dyDescent="0.25">
      <c r="A542" t="s">
        <v>19</v>
      </c>
      <c r="B542" t="s">
        <v>765</v>
      </c>
      <c r="C542" s="2">
        <v>42369</v>
      </c>
      <c r="D542" t="s">
        <v>152</v>
      </c>
      <c r="E542" t="s">
        <v>1797</v>
      </c>
      <c r="F542" t="s">
        <v>19</v>
      </c>
      <c r="H542" s="1">
        <v>145.69200000000001</v>
      </c>
      <c r="I542" s="1">
        <f t="shared" si="13"/>
        <v>579.80800000000181</v>
      </c>
    </row>
    <row r="543" spans="1:9" hidden="1" outlineLevel="2" x14ac:dyDescent="0.25">
      <c r="A543" t="s">
        <v>19</v>
      </c>
      <c r="B543" t="s">
        <v>765</v>
      </c>
      <c r="C543" s="2">
        <v>42390</v>
      </c>
      <c r="D543" t="s">
        <v>1798</v>
      </c>
      <c r="E543" t="s">
        <v>1799</v>
      </c>
      <c r="F543" t="s">
        <v>19</v>
      </c>
      <c r="G543" s="1">
        <v>546.97</v>
      </c>
      <c r="I543" s="1">
        <f t="shared" si="13"/>
        <v>1126.7780000000018</v>
      </c>
    </row>
    <row r="544" spans="1:9" hidden="1" outlineLevel="2" x14ac:dyDescent="0.25">
      <c r="A544" t="s">
        <v>19</v>
      </c>
      <c r="B544" t="s">
        <v>765</v>
      </c>
      <c r="C544" s="2">
        <v>42400</v>
      </c>
      <c r="D544" t="s">
        <v>152</v>
      </c>
      <c r="E544" t="s">
        <v>1800</v>
      </c>
      <c r="F544" t="s">
        <v>19</v>
      </c>
      <c r="H544" s="1">
        <v>36.798000000000002</v>
      </c>
      <c r="I544" s="1">
        <f t="shared" si="13"/>
        <v>1089.9800000000018</v>
      </c>
    </row>
    <row r="545" spans="1:9" hidden="1" outlineLevel="2" x14ac:dyDescent="0.25">
      <c r="A545" t="s">
        <v>19</v>
      </c>
      <c r="B545" t="s">
        <v>765</v>
      </c>
      <c r="C545" s="2">
        <v>42400</v>
      </c>
      <c r="D545" t="s">
        <v>152</v>
      </c>
      <c r="E545" t="s">
        <v>1801</v>
      </c>
      <c r="F545" t="s">
        <v>19</v>
      </c>
      <c r="H545" s="1">
        <v>73.096000000000004</v>
      </c>
      <c r="I545" s="1">
        <f t="shared" si="13"/>
        <v>1016.8840000000018</v>
      </c>
    </row>
    <row r="546" spans="1:9" hidden="1" outlineLevel="2" x14ac:dyDescent="0.25">
      <c r="A546" t="s">
        <v>19</v>
      </c>
      <c r="B546" t="s">
        <v>765</v>
      </c>
      <c r="C546" s="2">
        <v>42400</v>
      </c>
      <c r="D546" t="s">
        <v>152</v>
      </c>
      <c r="E546" t="s">
        <v>1802</v>
      </c>
      <c r="F546" t="s">
        <v>19</v>
      </c>
      <c r="H546" s="1">
        <v>109.39400000000001</v>
      </c>
      <c r="I546" s="1">
        <f t="shared" si="13"/>
        <v>907.49000000000183</v>
      </c>
    </row>
    <row r="547" spans="1:9" hidden="1" outlineLevel="2" x14ac:dyDescent="0.25">
      <c r="A547" t="s">
        <v>19</v>
      </c>
      <c r="B547" t="s">
        <v>765</v>
      </c>
      <c r="C547" s="2">
        <v>42400</v>
      </c>
      <c r="D547" t="s">
        <v>152</v>
      </c>
      <c r="E547" t="s">
        <v>1803</v>
      </c>
      <c r="F547" t="s">
        <v>19</v>
      </c>
      <c r="H547" s="1">
        <v>109.39400000000001</v>
      </c>
      <c r="I547" s="1">
        <f t="shared" si="13"/>
        <v>798.09600000000182</v>
      </c>
    </row>
    <row r="548" spans="1:9" hidden="1" outlineLevel="2" x14ac:dyDescent="0.25">
      <c r="A548" t="s">
        <v>19</v>
      </c>
      <c r="B548" t="s">
        <v>765</v>
      </c>
      <c r="C548" s="2">
        <v>42400</v>
      </c>
      <c r="D548" t="s">
        <v>152</v>
      </c>
      <c r="E548" t="s">
        <v>1804</v>
      </c>
      <c r="F548" t="s">
        <v>19</v>
      </c>
      <c r="H548" s="1">
        <v>109.39400000000001</v>
      </c>
      <c r="I548" s="1">
        <f t="shared" si="13"/>
        <v>688.70200000000182</v>
      </c>
    </row>
    <row r="549" spans="1:9" hidden="1" outlineLevel="2" x14ac:dyDescent="0.25">
      <c r="A549" t="s">
        <v>19</v>
      </c>
      <c r="B549" t="s">
        <v>765</v>
      </c>
      <c r="C549" s="2">
        <v>42400</v>
      </c>
      <c r="D549" t="s">
        <v>152</v>
      </c>
      <c r="E549" t="s">
        <v>1805</v>
      </c>
      <c r="F549" t="s">
        <v>19</v>
      </c>
      <c r="H549" s="1">
        <v>109.39400000000001</v>
      </c>
      <c r="I549" s="1">
        <f t="shared" si="13"/>
        <v>579.30800000000181</v>
      </c>
    </row>
    <row r="550" spans="1:9" hidden="1" outlineLevel="2" x14ac:dyDescent="0.25">
      <c r="A550" t="s">
        <v>19</v>
      </c>
      <c r="B550" t="s">
        <v>765</v>
      </c>
      <c r="C550" s="2">
        <v>42400</v>
      </c>
      <c r="D550" t="s">
        <v>152</v>
      </c>
      <c r="E550" t="s">
        <v>1806</v>
      </c>
      <c r="F550" t="s">
        <v>19</v>
      </c>
      <c r="H550" s="1">
        <v>109.39400000000001</v>
      </c>
      <c r="I550" s="1">
        <f t="shared" si="13"/>
        <v>469.91400000000181</v>
      </c>
    </row>
    <row r="551" spans="1:9" hidden="1" outlineLevel="2" x14ac:dyDescent="0.25">
      <c r="A551" t="s">
        <v>19</v>
      </c>
      <c r="B551" t="s">
        <v>765</v>
      </c>
      <c r="C551" s="2">
        <v>42400</v>
      </c>
      <c r="D551" t="s">
        <v>152</v>
      </c>
      <c r="E551" t="s">
        <v>1807</v>
      </c>
      <c r="F551" t="s">
        <v>19</v>
      </c>
      <c r="H551" s="1">
        <v>145.69200000000001</v>
      </c>
      <c r="I551" s="1">
        <f t="shared" si="13"/>
        <v>324.2220000000018</v>
      </c>
    </row>
    <row r="552" spans="1:9" hidden="1" outlineLevel="2" x14ac:dyDescent="0.25">
      <c r="A552" t="s">
        <v>19</v>
      </c>
      <c r="B552" t="s">
        <v>765</v>
      </c>
      <c r="C552" s="2">
        <v>42400</v>
      </c>
      <c r="D552" t="s">
        <v>152</v>
      </c>
      <c r="E552" t="s">
        <v>1808</v>
      </c>
      <c r="F552" t="s">
        <v>19</v>
      </c>
      <c r="H552" s="1">
        <v>145.69200000000001</v>
      </c>
      <c r="I552" s="1">
        <f t="shared" si="13"/>
        <v>178.53000000000179</v>
      </c>
    </row>
    <row r="553" spans="1:9" hidden="1" outlineLevel="2" x14ac:dyDescent="0.25">
      <c r="A553" t="s">
        <v>19</v>
      </c>
      <c r="B553" t="s">
        <v>765</v>
      </c>
      <c r="C553" s="2">
        <v>42400</v>
      </c>
      <c r="D553" t="s">
        <v>152</v>
      </c>
      <c r="E553" t="s">
        <v>1809</v>
      </c>
      <c r="F553" t="s">
        <v>19</v>
      </c>
      <c r="H553" s="1">
        <v>218.28800000000001</v>
      </c>
      <c r="I553" s="1">
        <f t="shared" si="13"/>
        <v>-39.757999999998219</v>
      </c>
    </row>
    <row r="554" spans="1:9" hidden="1" outlineLevel="2" x14ac:dyDescent="0.25">
      <c r="A554" t="s">
        <v>19</v>
      </c>
      <c r="B554" t="s">
        <v>765</v>
      </c>
      <c r="C554" s="2">
        <v>42400</v>
      </c>
      <c r="D554" t="s">
        <v>152</v>
      </c>
      <c r="E554" t="s">
        <v>1810</v>
      </c>
      <c r="F554" t="s">
        <v>19</v>
      </c>
      <c r="H554" s="1">
        <v>218.28800000000001</v>
      </c>
      <c r="I554" s="1">
        <f t="shared" si="13"/>
        <v>-258.04599999999823</v>
      </c>
    </row>
    <row r="555" spans="1:9" hidden="1" outlineLevel="2" x14ac:dyDescent="0.25">
      <c r="A555" t="s">
        <v>19</v>
      </c>
      <c r="B555" t="s">
        <v>765</v>
      </c>
      <c r="C555" s="2">
        <v>42422</v>
      </c>
      <c r="D555" t="s">
        <v>1811</v>
      </c>
      <c r="E555" t="s">
        <v>1812</v>
      </c>
      <c r="F555" t="s">
        <v>19</v>
      </c>
      <c r="G555" s="1">
        <v>546.97</v>
      </c>
      <c r="I555" s="1">
        <f t="shared" si="13"/>
        <v>288.9240000000018</v>
      </c>
    </row>
    <row r="556" spans="1:9" hidden="1" outlineLevel="2" x14ac:dyDescent="0.25">
      <c r="A556" t="s">
        <v>19</v>
      </c>
      <c r="B556" t="s">
        <v>765</v>
      </c>
      <c r="C556" s="2">
        <v>42422</v>
      </c>
      <c r="D556" t="s">
        <v>1813</v>
      </c>
      <c r="E556" t="s">
        <v>1814</v>
      </c>
      <c r="F556" t="s">
        <v>19</v>
      </c>
      <c r="G556" s="1">
        <v>547.47</v>
      </c>
      <c r="I556" s="1">
        <f t="shared" si="13"/>
        <v>836.39400000000182</v>
      </c>
    </row>
    <row r="557" spans="1:9" hidden="1" outlineLevel="2" x14ac:dyDescent="0.25">
      <c r="A557" t="s">
        <v>19</v>
      </c>
      <c r="B557" t="s">
        <v>765</v>
      </c>
      <c r="C557" s="2">
        <v>42422</v>
      </c>
      <c r="D557" t="s">
        <v>1815</v>
      </c>
      <c r="E557" t="s">
        <v>1816</v>
      </c>
      <c r="F557" t="s">
        <v>19</v>
      </c>
      <c r="G557" s="1">
        <v>547.92600000000004</v>
      </c>
      <c r="I557" s="1">
        <f t="shared" si="13"/>
        <v>1384.320000000002</v>
      </c>
    </row>
    <row r="558" spans="1:9" hidden="1" outlineLevel="2" x14ac:dyDescent="0.25">
      <c r="A558" t="s">
        <v>19</v>
      </c>
      <c r="B558" t="s">
        <v>765</v>
      </c>
      <c r="C558" s="2">
        <v>42424</v>
      </c>
      <c r="D558" t="s">
        <v>152</v>
      </c>
      <c r="E558" t="s">
        <v>1817</v>
      </c>
      <c r="F558" t="s">
        <v>19</v>
      </c>
      <c r="H558" s="1">
        <v>73.096000000000004</v>
      </c>
      <c r="I558" s="1">
        <f t="shared" si="13"/>
        <v>1311.224000000002</v>
      </c>
    </row>
    <row r="559" spans="1:9" hidden="1" outlineLevel="2" x14ac:dyDescent="0.25">
      <c r="A559" t="s">
        <v>19</v>
      </c>
      <c r="B559" t="s">
        <v>765</v>
      </c>
      <c r="C559" s="2">
        <v>42424</v>
      </c>
      <c r="D559" t="s">
        <v>152</v>
      </c>
      <c r="E559" t="s">
        <v>1818</v>
      </c>
      <c r="F559" t="s">
        <v>19</v>
      </c>
      <c r="H559" s="1">
        <v>73.096000000000004</v>
      </c>
      <c r="I559" s="1">
        <f t="shared" si="13"/>
        <v>1238.128000000002</v>
      </c>
    </row>
    <row r="560" spans="1:9" hidden="1" outlineLevel="2" x14ac:dyDescent="0.25">
      <c r="A560" t="s">
        <v>19</v>
      </c>
      <c r="B560" t="s">
        <v>765</v>
      </c>
      <c r="C560" s="2">
        <v>42424</v>
      </c>
      <c r="D560" t="s">
        <v>152</v>
      </c>
      <c r="E560" t="s">
        <v>1819</v>
      </c>
      <c r="F560" t="s">
        <v>19</v>
      </c>
      <c r="H560" s="1">
        <v>109.39400000000001</v>
      </c>
      <c r="I560" s="1">
        <f t="shared" si="13"/>
        <v>1128.734000000002</v>
      </c>
    </row>
    <row r="561" spans="1:9" hidden="1" outlineLevel="2" x14ac:dyDescent="0.25">
      <c r="A561" t="s">
        <v>19</v>
      </c>
      <c r="B561" t="s">
        <v>765</v>
      </c>
      <c r="C561" s="2">
        <v>42425</v>
      </c>
      <c r="D561" t="s">
        <v>152</v>
      </c>
      <c r="E561" t="s">
        <v>1820</v>
      </c>
      <c r="F561" t="s">
        <v>19</v>
      </c>
      <c r="H561" s="1">
        <v>109.39400000000001</v>
      </c>
      <c r="I561" s="1">
        <f t="shared" si="13"/>
        <v>1019.340000000002</v>
      </c>
    </row>
    <row r="562" spans="1:9" hidden="1" outlineLevel="2" x14ac:dyDescent="0.25">
      <c r="A562" t="s">
        <v>19</v>
      </c>
      <c r="B562" t="s">
        <v>765</v>
      </c>
      <c r="C562" s="2">
        <v>42425</v>
      </c>
      <c r="D562" t="s">
        <v>1609</v>
      </c>
      <c r="E562" t="s">
        <v>1821</v>
      </c>
      <c r="F562" t="s">
        <v>19</v>
      </c>
      <c r="H562" s="1">
        <v>73.096000000000004</v>
      </c>
      <c r="I562" s="1">
        <f t="shared" si="13"/>
        <v>946.24400000000196</v>
      </c>
    </row>
    <row r="563" spans="1:9" hidden="1" outlineLevel="2" x14ac:dyDescent="0.25">
      <c r="A563" t="s">
        <v>19</v>
      </c>
      <c r="B563" t="s">
        <v>765</v>
      </c>
      <c r="C563" s="2">
        <v>42425</v>
      </c>
      <c r="D563" t="s">
        <v>152</v>
      </c>
      <c r="E563" t="s">
        <v>1822</v>
      </c>
      <c r="F563" t="s">
        <v>19</v>
      </c>
      <c r="H563" s="1">
        <v>109.39400000000001</v>
      </c>
      <c r="I563" s="1">
        <f t="shared" si="13"/>
        <v>836.85000000000196</v>
      </c>
    </row>
    <row r="564" spans="1:9" hidden="1" outlineLevel="2" x14ac:dyDescent="0.25">
      <c r="A564" t="s">
        <v>19</v>
      </c>
      <c r="B564" t="s">
        <v>765</v>
      </c>
      <c r="C564" s="2">
        <v>42429</v>
      </c>
      <c r="D564" t="s">
        <v>152</v>
      </c>
      <c r="E564" t="s">
        <v>1823</v>
      </c>
      <c r="F564" t="s">
        <v>19</v>
      </c>
      <c r="H564" s="1">
        <v>73.096000000000004</v>
      </c>
      <c r="I564" s="1">
        <f t="shared" si="13"/>
        <v>763.75400000000195</v>
      </c>
    </row>
    <row r="565" spans="1:9" hidden="1" outlineLevel="2" x14ac:dyDescent="0.25">
      <c r="A565" t="s">
        <v>19</v>
      </c>
      <c r="B565" t="s">
        <v>765</v>
      </c>
      <c r="C565" s="2">
        <v>42429</v>
      </c>
      <c r="D565" t="s">
        <v>1661</v>
      </c>
      <c r="E565" t="s">
        <v>1824</v>
      </c>
      <c r="F565" t="s">
        <v>19</v>
      </c>
      <c r="H565" s="1">
        <v>109.39400000000001</v>
      </c>
      <c r="I565" s="1">
        <f t="shared" si="13"/>
        <v>654.36000000000195</v>
      </c>
    </row>
    <row r="566" spans="1:9" hidden="1" outlineLevel="2" x14ac:dyDescent="0.25">
      <c r="A566" t="s">
        <v>19</v>
      </c>
      <c r="B566" t="s">
        <v>765</v>
      </c>
      <c r="C566" s="2">
        <v>42439</v>
      </c>
      <c r="D566" t="s">
        <v>152</v>
      </c>
      <c r="E566" t="s">
        <v>1825</v>
      </c>
      <c r="F566" t="s">
        <v>19</v>
      </c>
      <c r="H566" s="1">
        <v>36.798000000000002</v>
      </c>
      <c r="I566" s="1">
        <f t="shared" si="13"/>
        <v>617.56200000000194</v>
      </c>
    </row>
    <row r="567" spans="1:9" hidden="1" outlineLevel="2" x14ac:dyDescent="0.25">
      <c r="A567" t="s">
        <v>19</v>
      </c>
      <c r="B567" t="s">
        <v>765</v>
      </c>
      <c r="C567" s="2">
        <v>42439</v>
      </c>
      <c r="D567" t="s">
        <v>152</v>
      </c>
      <c r="E567" t="s">
        <v>1826</v>
      </c>
      <c r="F567" t="s">
        <v>19</v>
      </c>
      <c r="H567" s="1">
        <v>36.798000000000002</v>
      </c>
      <c r="I567" s="1">
        <f t="shared" si="13"/>
        <v>580.76400000000194</v>
      </c>
    </row>
    <row r="568" spans="1:9" hidden="1" outlineLevel="2" x14ac:dyDescent="0.25">
      <c r="A568" t="s">
        <v>19</v>
      </c>
      <c r="B568" t="s">
        <v>765</v>
      </c>
      <c r="C568" s="2">
        <v>42439</v>
      </c>
      <c r="D568" t="s">
        <v>152</v>
      </c>
      <c r="E568" t="s">
        <v>1827</v>
      </c>
      <c r="F568" t="s">
        <v>19</v>
      </c>
      <c r="H568" s="1">
        <v>109.39400000000001</v>
      </c>
      <c r="I568" s="1">
        <f t="shared" si="13"/>
        <v>471.37000000000194</v>
      </c>
    </row>
    <row r="569" spans="1:9" hidden="1" outlineLevel="2" x14ac:dyDescent="0.25">
      <c r="A569" t="s">
        <v>19</v>
      </c>
      <c r="B569" t="s">
        <v>765</v>
      </c>
      <c r="C569" s="2">
        <v>42439</v>
      </c>
      <c r="D569" t="s">
        <v>152</v>
      </c>
      <c r="E569" t="s">
        <v>1828</v>
      </c>
      <c r="F569" t="s">
        <v>19</v>
      </c>
      <c r="H569" s="1">
        <v>109.39400000000001</v>
      </c>
      <c r="I569" s="1">
        <f t="shared" si="13"/>
        <v>361.97600000000193</v>
      </c>
    </row>
    <row r="570" spans="1:9" hidden="1" outlineLevel="2" x14ac:dyDescent="0.25">
      <c r="A570" t="s">
        <v>19</v>
      </c>
      <c r="B570" t="s">
        <v>765</v>
      </c>
      <c r="C570" s="2">
        <v>42439</v>
      </c>
      <c r="D570" t="s">
        <v>1569</v>
      </c>
      <c r="E570" t="s">
        <v>1829</v>
      </c>
      <c r="F570" t="s">
        <v>19</v>
      </c>
      <c r="H570" s="1">
        <v>109.39400000000001</v>
      </c>
      <c r="I570" s="1">
        <f t="shared" si="13"/>
        <v>252.58200000000193</v>
      </c>
    </row>
    <row r="571" spans="1:9" hidden="1" outlineLevel="2" x14ac:dyDescent="0.25">
      <c r="A571" t="s">
        <v>19</v>
      </c>
      <c r="B571" t="s">
        <v>765</v>
      </c>
      <c r="C571" s="2">
        <v>42439</v>
      </c>
      <c r="D571" t="s">
        <v>152</v>
      </c>
      <c r="E571" t="s">
        <v>1830</v>
      </c>
      <c r="F571" t="s">
        <v>19</v>
      </c>
      <c r="H571" s="1">
        <v>145.69200000000001</v>
      </c>
      <c r="I571" s="1">
        <f t="shared" si="13"/>
        <v>106.89000000000192</v>
      </c>
    </row>
    <row r="572" spans="1:9" hidden="1" outlineLevel="2" x14ac:dyDescent="0.25">
      <c r="A572" t="s">
        <v>19</v>
      </c>
      <c r="B572" t="s">
        <v>765</v>
      </c>
      <c r="C572" s="2">
        <v>42443</v>
      </c>
      <c r="D572" t="s">
        <v>1831</v>
      </c>
      <c r="E572" t="s">
        <v>1832</v>
      </c>
      <c r="F572" t="s">
        <v>19</v>
      </c>
      <c r="G572" s="1">
        <v>546.97</v>
      </c>
      <c r="I572" s="1">
        <f t="shared" si="13"/>
        <v>653.86000000000195</v>
      </c>
    </row>
    <row r="573" spans="1:9" hidden="1" outlineLevel="2" x14ac:dyDescent="0.25">
      <c r="A573" t="s">
        <v>19</v>
      </c>
      <c r="B573" t="s">
        <v>765</v>
      </c>
      <c r="C573" s="2">
        <v>42443</v>
      </c>
      <c r="D573" t="s">
        <v>1833</v>
      </c>
      <c r="E573" t="s">
        <v>1834</v>
      </c>
      <c r="F573" t="s">
        <v>19</v>
      </c>
      <c r="G573" s="1">
        <v>546.97</v>
      </c>
      <c r="I573" s="1">
        <f t="shared" si="13"/>
        <v>1200.830000000002</v>
      </c>
    </row>
    <row r="574" spans="1:9" hidden="1" outlineLevel="2" x14ac:dyDescent="0.25">
      <c r="A574" t="s">
        <v>19</v>
      </c>
      <c r="B574" t="s">
        <v>765</v>
      </c>
      <c r="C574" s="2">
        <v>42444</v>
      </c>
      <c r="D574" t="s">
        <v>152</v>
      </c>
      <c r="E574" t="s">
        <v>1835</v>
      </c>
      <c r="F574" t="s">
        <v>19</v>
      </c>
      <c r="H574" s="1">
        <v>73.096000000000004</v>
      </c>
      <c r="I574" s="1">
        <f t="shared" si="13"/>
        <v>1127.734000000002</v>
      </c>
    </row>
    <row r="575" spans="1:9" hidden="1" outlineLevel="2" x14ac:dyDescent="0.25">
      <c r="A575" t="s">
        <v>19</v>
      </c>
      <c r="B575" t="s">
        <v>765</v>
      </c>
      <c r="C575" s="2">
        <v>42444</v>
      </c>
      <c r="D575" t="s">
        <v>152</v>
      </c>
      <c r="E575" t="s">
        <v>1836</v>
      </c>
      <c r="F575" t="s">
        <v>19</v>
      </c>
      <c r="H575" s="1">
        <v>109.39400000000001</v>
      </c>
      <c r="I575" s="1">
        <f t="shared" si="13"/>
        <v>1018.340000000002</v>
      </c>
    </row>
    <row r="576" spans="1:9" hidden="1" outlineLevel="2" x14ac:dyDescent="0.25">
      <c r="A576" t="s">
        <v>19</v>
      </c>
      <c r="B576" t="s">
        <v>765</v>
      </c>
      <c r="C576" s="2">
        <v>42444</v>
      </c>
      <c r="D576" t="s">
        <v>152</v>
      </c>
      <c r="E576" t="s">
        <v>1837</v>
      </c>
      <c r="F576" t="s">
        <v>19</v>
      </c>
      <c r="H576" s="1">
        <v>181.99</v>
      </c>
      <c r="I576" s="1">
        <f t="shared" si="13"/>
        <v>836.35000000000196</v>
      </c>
    </row>
    <row r="577" spans="1:9" hidden="1" outlineLevel="2" x14ac:dyDescent="0.25">
      <c r="A577" t="s">
        <v>19</v>
      </c>
      <c r="B577" t="s">
        <v>765</v>
      </c>
      <c r="C577" s="2">
        <v>42453</v>
      </c>
      <c r="D577" t="s">
        <v>1838</v>
      </c>
      <c r="E577" t="s">
        <v>1839</v>
      </c>
      <c r="F577" t="s">
        <v>19</v>
      </c>
      <c r="G577" s="1">
        <v>546.97</v>
      </c>
      <c r="I577" s="1">
        <f t="shared" si="13"/>
        <v>1383.320000000002</v>
      </c>
    </row>
    <row r="578" spans="1:9" hidden="1" outlineLevel="2" x14ac:dyDescent="0.25">
      <c r="A578" t="s">
        <v>19</v>
      </c>
      <c r="B578" t="s">
        <v>765</v>
      </c>
      <c r="C578" s="2">
        <v>42454</v>
      </c>
      <c r="D578" t="s">
        <v>152</v>
      </c>
      <c r="E578" t="s">
        <v>1840</v>
      </c>
      <c r="F578" t="s">
        <v>19</v>
      </c>
      <c r="H578" s="1">
        <v>36.798000000000002</v>
      </c>
      <c r="I578" s="1">
        <f t="shared" si="13"/>
        <v>1346.522000000002</v>
      </c>
    </row>
    <row r="579" spans="1:9" hidden="1" outlineLevel="2" x14ac:dyDescent="0.25">
      <c r="A579" t="s">
        <v>19</v>
      </c>
      <c r="B579" t="s">
        <v>765</v>
      </c>
      <c r="C579" s="2">
        <v>42454</v>
      </c>
      <c r="D579" t="s">
        <v>152</v>
      </c>
      <c r="E579" t="s">
        <v>1841</v>
      </c>
      <c r="F579" t="s">
        <v>19</v>
      </c>
      <c r="H579" s="1">
        <v>109.39400000000001</v>
      </c>
      <c r="I579" s="1">
        <f t="shared" si="13"/>
        <v>1237.128000000002</v>
      </c>
    </row>
    <row r="580" spans="1:9" hidden="1" outlineLevel="2" x14ac:dyDescent="0.25">
      <c r="A580" t="s">
        <v>19</v>
      </c>
      <c r="B580" t="s">
        <v>765</v>
      </c>
      <c r="C580" s="2">
        <v>42454</v>
      </c>
      <c r="D580" t="s">
        <v>152</v>
      </c>
      <c r="E580" t="s">
        <v>1842</v>
      </c>
      <c r="F580" t="s">
        <v>19</v>
      </c>
      <c r="H580" s="1">
        <v>109.39400000000001</v>
      </c>
      <c r="I580" s="1">
        <f t="shared" si="13"/>
        <v>1127.734000000002</v>
      </c>
    </row>
    <row r="581" spans="1:9" hidden="1" outlineLevel="2" x14ac:dyDescent="0.25">
      <c r="A581" t="s">
        <v>19</v>
      </c>
      <c r="B581" t="s">
        <v>765</v>
      </c>
      <c r="C581" s="2">
        <v>42454</v>
      </c>
      <c r="D581" t="s">
        <v>152</v>
      </c>
      <c r="E581" t="s">
        <v>1843</v>
      </c>
      <c r="F581" t="s">
        <v>19</v>
      </c>
      <c r="H581" s="1">
        <v>145.69200000000001</v>
      </c>
      <c r="I581" s="1">
        <f t="shared" si="13"/>
        <v>982.04200000000196</v>
      </c>
    </row>
    <row r="582" spans="1:9" hidden="1" outlineLevel="2" x14ac:dyDescent="0.25">
      <c r="A582" t="s">
        <v>19</v>
      </c>
      <c r="B582" t="s">
        <v>765</v>
      </c>
      <c r="C582" s="2">
        <v>42454</v>
      </c>
      <c r="D582" t="s">
        <v>1569</v>
      </c>
      <c r="E582" t="s">
        <v>1844</v>
      </c>
      <c r="F582" t="s">
        <v>19</v>
      </c>
      <c r="H582" s="1">
        <v>145.69200000000001</v>
      </c>
      <c r="I582" s="1">
        <f t="shared" ref="I582:I645" si="14">+IF(A582=A581,I581+G582-H582,G582-H582)</f>
        <v>836.35000000000196</v>
      </c>
    </row>
    <row r="583" spans="1:9" hidden="1" outlineLevel="2" x14ac:dyDescent="0.25">
      <c r="A583" t="s">
        <v>19</v>
      </c>
      <c r="B583" t="s">
        <v>765</v>
      </c>
      <c r="C583" s="2">
        <v>42459</v>
      </c>
      <c r="D583" t="s">
        <v>152</v>
      </c>
      <c r="E583" t="s">
        <v>1845</v>
      </c>
      <c r="F583" t="s">
        <v>19</v>
      </c>
      <c r="H583" s="1">
        <v>73.096000000000004</v>
      </c>
      <c r="I583" s="1">
        <f t="shared" si="14"/>
        <v>763.25400000000195</v>
      </c>
    </row>
    <row r="584" spans="1:9" hidden="1" outlineLevel="2" x14ac:dyDescent="0.25">
      <c r="A584" t="s">
        <v>19</v>
      </c>
      <c r="B584" t="s">
        <v>765</v>
      </c>
      <c r="C584" s="2">
        <v>42459</v>
      </c>
      <c r="D584" t="s">
        <v>152</v>
      </c>
      <c r="E584" t="s">
        <v>1846</v>
      </c>
      <c r="F584" t="s">
        <v>19</v>
      </c>
      <c r="H584" s="1">
        <v>109.39400000000001</v>
      </c>
      <c r="I584" s="1">
        <f t="shared" si="14"/>
        <v>653.86000000000195</v>
      </c>
    </row>
    <row r="585" spans="1:9" hidden="1" outlineLevel="2" x14ac:dyDescent="0.25">
      <c r="A585" t="s">
        <v>19</v>
      </c>
      <c r="B585" t="s">
        <v>765</v>
      </c>
      <c r="C585" s="2">
        <v>42459</v>
      </c>
      <c r="D585" t="s">
        <v>152</v>
      </c>
      <c r="E585" t="s">
        <v>1847</v>
      </c>
      <c r="F585" t="s">
        <v>19</v>
      </c>
      <c r="H585" s="1">
        <v>109.39400000000001</v>
      </c>
      <c r="I585" s="1">
        <f t="shared" si="14"/>
        <v>544.46600000000194</v>
      </c>
    </row>
    <row r="586" spans="1:9" hidden="1" outlineLevel="2" x14ac:dyDescent="0.25">
      <c r="A586" t="s">
        <v>19</v>
      </c>
      <c r="B586" t="s">
        <v>765</v>
      </c>
      <c r="C586" s="2">
        <v>42459</v>
      </c>
      <c r="D586" t="s">
        <v>152</v>
      </c>
      <c r="E586" t="s">
        <v>1848</v>
      </c>
      <c r="F586" t="s">
        <v>19</v>
      </c>
      <c r="H586" s="1">
        <v>109.39400000000001</v>
      </c>
      <c r="I586" s="1">
        <f t="shared" si="14"/>
        <v>435.07200000000194</v>
      </c>
    </row>
    <row r="587" spans="1:9" hidden="1" outlineLevel="2" x14ac:dyDescent="0.25">
      <c r="A587" t="s">
        <v>19</v>
      </c>
      <c r="B587" t="s">
        <v>765</v>
      </c>
      <c r="C587" s="2">
        <v>42459</v>
      </c>
      <c r="D587" t="s">
        <v>152</v>
      </c>
      <c r="E587" t="s">
        <v>1849</v>
      </c>
      <c r="F587" t="s">
        <v>19</v>
      </c>
      <c r="H587" s="1">
        <v>145.69200000000001</v>
      </c>
      <c r="I587" s="1">
        <f t="shared" si="14"/>
        <v>289.38000000000193</v>
      </c>
    </row>
    <row r="588" spans="1:9" hidden="1" outlineLevel="2" x14ac:dyDescent="0.25">
      <c r="A588" t="s">
        <v>19</v>
      </c>
      <c r="B588" t="s">
        <v>765</v>
      </c>
      <c r="C588" s="2">
        <v>42460</v>
      </c>
      <c r="D588" t="s">
        <v>152</v>
      </c>
      <c r="E588" t="s">
        <v>1850</v>
      </c>
      <c r="F588" t="s">
        <v>19</v>
      </c>
      <c r="H588" s="1">
        <v>36.798000000000002</v>
      </c>
      <c r="I588" s="1">
        <f t="shared" si="14"/>
        <v>252.58200000000193</v>
      </c>
    </row>
    <row r="589" spans="1:9" hidden="1" outlineLevel="2" x14ac:dyDescent="0.25">
      <c r="A589" t="s">
        <v>19</v>
      </c>
      <c r="B589" t="s">
        <v>765</v>
      </c>
      <c r="C589" s="2">
        <v>42460</v>
      </c>
      <c r="D589" t="s">
        <v>1851</v>
      </c>
      <c r="E589" t="s">
        <v>1852</v>
      </c>
      <c r="F589" t="s">
        <v>19</v>
      </c>
      <c r="G589" s="1">
        <v>546.97</v>
      </c>
      <c r="I589" s="1">
        <f t="shared" si="14"/>
        <v>799.55200000000195</v>
      </c>
    </row>
    <row r="590" spans="1:9" hidden="1" outlineLevel="2" x14ac:dyDescent="0.25">
      <c r="A590" t="s">
        <v>19</v>
      </c>
      <c r="B590" t="s">
        <v>765</v>
      </c>
      <c r="C590" s="2">
        <v>42468</v>
      </c>
      <c r="D590" t="s">
        <v>1853</v>
      </c>
      <c r="E590" t="s">
        <v>1854</v>
      </c>
      <c r="F590" t="s">
        <v>19</v>
      </c>
      <c r="G590" s="1">
        <v>546.97</v>
      </c>
      <c r="I590" s="1">
        <f t="shared" si="14"/>
        <v>1346.522000000002</v>
      </c>
    </row>
    <row r="591" spans="1:9" hidden="1" outlineLevel="2" x14ac:dyDescent="0.25">
      <c r="A591" t="s">
        <v>19</v>
      </c>
      <c r="B591" t="s">
        <v>765</v>
      </c>
      <c r="C591" s="2">
        <v>42473</v>
      </c>
      <c r="D591" t="s">
        <v>152</v>
      </c>
      <c r="E591" t="s">
        <v>1855</v>
      </c>
      <c r="F591" t="s">
        <v>19</v>
      </c>
      <c r="H591" s="1">
        <v>181.99</v>
      </c>
      <c r="I591" s="1">
        <f t="shared" si="14"/>
        <v>1164.532000000002</v>
      </c>
    </row>
    <row r="592" spans="1:9" hidden="1" outlineLevel="2" x14ac:dyDescent="0.25">
      <c r="A592" t="s">
        <v>19</v>
      </c>
      <c r="B592" t="s">
        <v>765</v>
      </c>
      <c r="C592" s="2">
        <v>42473</v>
      </c>
      <c r="D592" t="s">
        <v>1658</v>
      </c>
      <c r="E592" t="s">
        <v>1856</v>
      </c>
      <c r="F592" t="s">
        <v>19</v>
      </c>
      <c r="H592" s="1">
        <v>109.39400000000001</v>
      </c>
      <c r="I592" s="1">
        <f t="shared" si="14"/>
        <v>1055.138000000002</v>
      </c>
    </row>
    <row r="593" spans="1:9" hidden="1" outlineLevel="2" x14ac:dyDescent="0.25">
      <c r="A593" t="s">
        <v>19</v>
      </c>
      <c r="B593" t="s">
        <v>765</v>
      </c>
      <c r="C593" s="2">
        <v>42473</v>
      </c>
      <c r="D593" t="s">
        <v>152</v>
      </c>
      <c r="E593" t="s">
        <v>1857</v>
      </c>
      <c r="F593" t="s">
        <v>19</v>
      </c>
      <c r="H593" s="1">
        <v>109.39400000000001</v>
      </c>
      <c r="I593" s="1">
        <f t="shared" si="14"/>
        <v>945.74400000000196</v>
      </c>
    </row>
    <row r="594" spans="1:9" hidden="1" outlineLevel="2" x14ac:dyDescent="0.25">
      <c r="A594" t="s">
        <v>19</v>
      </c>
      <c r="B594" t="s">
        <v>765</v>
      </c>
      <c r="C594" s="2">
        <v>42473</v>
      </c>
      <c r="D594" t="s">
        <v>152</v>
      </c>
      <c r="E594" t="s">
        <v>1858</v>
      </c>
      <c r="F594" t="s">
        <v>19</v>
      </c>
      <c r="H594" s="1">
        <v>109.39400000000001</v>
      </c>
      <c r="I594" s="1">
        <f t="shared" si="14"/>
        <v>836.35000000000196</v>
      </c>
    </row>
    <row r="595" spans="1:9" hidden="1" outlineLevel="2" x14ac:dyDescent="0.25">
      <c r="A595" t="s">
        <v>19</v>
      </c>
      <c r="B595" t="s">
        <v>765</v>
      </c>
      <c r="C595" s="2">
        <v>42487</v>
      </c>
      <c r="D595" t="s">
        <v>1859</v>
      </c>
      <c r="E595" t="s">
        <v>1860</v>
      </c>
      <c r="F595" t="s">
        <v>19</v>
      </c>
      <c r="G595" s="1">
        <v>546.97</v>
      </c>
      <c r="I595" s="1">
        <f t="shared" si="14"/>
        <v>1383.320000000002</v>
      </c>
    </row>
    <row r="596" spans="1:9" hidden="1" outlineLevel="2" x14ac:dyDescent="0.25">
      <c r="A596" t="s">
        <v>19</v>
      </c>
      <c r="B596" t="s">
        <v>765</v>
      </c>
      <c r="C596" s="2">
        <v>42489</v>
      </c>
      <c r="D596" t="s">
        <v>152</v>
      </c>
      <c r="E596" t="s">
        <v>1861</v>
      </c>
      <c r="F596" t="s">
        <v>19</v>
      </c>
      <c r="H596" s="1">
        <v>73.096000000000004</v>
      </c>
      <c r="I596" s="1">
        <f t="shared" si="14"/>
        <v>1310.224000000002</v>
      </c>
    </row>
    <row r="597" spans="1:9" hidden="1" outlineLevel="2" x14ac:dyDescent="0.25">
      <c r="A597" t="s">
        <v>19</v>
      </c>
      <c r="B597" t="s">
        <v>765</v>
      </c>
      <c r="C597" s="2">
        <v>42489</v>
      </c>
      <c r="D597" t="s">
        <v>152</v>
      </c>
      <c r="E597" t="s">
        <v>1862</v>
      </c>
      <c r="F597" t="s">
        <v>19</v>
      </c>
      <c r="H597" s="1">
        <v>109.39400000000001</v>
      </c>
      <c r="I597" s="1">
        <f t="shared" si="14"/>
        <v>1200.830000000002</v>
      </c>
    </row>
    <row r="598" spans="1:9" hidden="1" outlineLevel="2" x14ac:dyDescent="0.25">
      <c r="A598" t="s">
        <v>19</v>
      </c>
      <c r="B598" t="s">
        <v>765</v>
      </c>
      <c r="C598" s="2">
        <v>42489</v>
      </c>
      <c r="D598" t="s">
        <v>152</v>
      </c>
      <c r="E598" t="s">
        <v>1863</v>
      </c>
      <c r="F598" t="s">
        <v>19</v>
      </c>
      <c r="H598" s="1">
        <v>145.69200000000001</v>
      </c>
      <c r="I598" s="1">
        <f t="shared" si="14"/>
        <v>1055.138000000002</v>
      </c>
    </row>
    <row r="599" spans="1:9" hidden="1" outlineLevel="2" x14ac:dyDescent="0.25">
      <c r="A599" t="s">
        <v>19</v>
      </c>
      <c r="B599" t="s">
        <v>765</v>
      </c>
      <c r="C599" s="2">
        <v>42489</v>
      </c>
      <c r="D599" t="s">
        <v>152</v>
      </c>
      <c r="E599" t="s">
        <v>1864</v>
      </c>
      <c r="F599" t="s">
        <v>19</v>
      </c>
      <c r="H599" s="1">
        <v>218.28800000000001</v>
      </c>
      <c r="I599" s="1">
        <f t="shared" si="14"/>
        <v>836.85000000000196</v>
      </c>
    </row>
    <row r="600" spans="1:9" hidden="1" outlineLevel="2" x14ac:dyDescent="0.25">
      <c r="A600" t="s">
        <v>19</v>
      </c>
      <c r="B600" t="s">
        <v>765</v>
      </c>
      <c r="C600" s="2">
        <v>42490</v>
      </c>
      <c r="D600" t="s">
        <v>152</v>
      </c>
      <c r="E600" t="s">
        <v>1865</v>
      </c>
      <c r="F600" t="s">
        <v>19</v>
      </c>
      <c r="H600" s="1">
        <v>109.39400000000001</v>
      </c>
      <c r="I600" s="1">
        <f t="shared" si="14"/>
        <v>727.45600000000195</v>
      </c>
    </row>
    <row r="601" spans="1:9" hidden="1" outlineLevel="2" x14ac:dyDescent="0.25">
      <c r="A601" t="s">
        <v>19</v>
      </c>
      <c r="B601" t="s">
        <v>765</v>
      </c>
      <c r="C601" s="2">
        <v>42490</v>
      </c>
      <c r="D601" t="s">
        <v>152</v>
      </c>
      <c r="E601" t="s">
        <v>1866</v>
      </c>
      <c r="F601" t="s">
        <v>19</v>
      </c>
      <c r="H601" s="1">
        <v>109.39400000000001</v>
      </c>
      <c r="I601" s="1">
        <f t="shared" si="14"/>
        <v>618.06200000000194</v>
      </c>
    </row>
    <row r="602" spans="1:9" hidden="1" outlineLevel="2" x14ac:dyDescent="0.25">
      <c r="A602" t="s">
        <v>19</v>
      </c>
      <c r="B602" t="s">
        <v>765</v>
      </c>
      <c r="C602" s="2">
        <v>42490</v>
      </c>
      <c r="D602" t="s">
        <v>1867</v>
      </c>
      <c r="E602" t="s">
        <v>1868</v>
      </c>
      <c r="F602" t="s">
        <v>19</v>
      </c>
      <c r="H602" s="1">
        <v>109.39400000000001</v>
      </c>
      <c r="I602" s="1">
        <f t="shared" si="14"/>
        <v>508.66800000000194</v>
      </c>
    </row>
    <row r="603" spans="1:9" hidden="1" outlineLevel="2" x14ac:dyDescent="0.25">
      <c r="A603" t="s">
        <v>19</v>
      </c>
      <c r="B603" t="s">
        <v>765</v>
      </c>
      <c r="C603" s="2">
        <v>42490</v>
      </c>
      <c r="D603" t="s">
        <v>152</v>
      </c>
      <c r="E603" t="s">
        <v>1869</v>
      </c>
      <c r="F603" t="s">
        <v>19</v>
      </c>
      <c r="H603" s="1">
        <v>181.99</v>
      </c>
      <c r="I603" s="1">
        <f t="shared" si="14"/>
        <v>326.67800000000193</v>
      </c>
    </row>
    <row r="604" spans="1:9" hidden="1" outlineLevel="2" x14ac:dyDescent="0.25">
      <c r="A604" t="s">
        <v>19</v>
      </c>
      <c r="B604" t="s">
        <v>765</v>
      </c>
      <c r="C604" s="2">
        <v>42501</v>
      </c>
      <c r="D604" t="s">
        <v>1870</v>
      </c>
      <c r="E604" t="s">
        <v>1871</v>
      </c>
      <c r="F604" t="s">
        <v>19</v>
      </c>
      <c r="G604" s="1">
        <v>546.97</v>
      </c>
      <c r="I604" s="1">
        <f t="shared" si="14"/>
        <v>873.64800000000196</v>
      </c>
    </row>
    <row r="605" spans="1:9" hidden="1" outlineLevel="2" x14ac:dyDescent="0.25">
      <c r="A605" t="s">
        <v>19</v>
      </c>
      <c r="B605" t="s">
        <v>765</v>
      </c>
      <c r="C605" s="2">
        <v>42513</v>
      </c>
      <c r="D605" t="s">
        <v>152</v>
      </c>
      <c r="E605" t="s">
        <v>1872</v>
      </c>
      <c r="F605" t="s">
        <v>19</v>
      </c>
      <c r="H605" s="1">
        <v>36.798000000000002</v>
      </c>
      <c r="I605" s="1">
        <f t="shared" si="14"/>
        <v>836.85000000000196</v>
      </c>
    </row>
    <row r="606" spans="1:9" hidden="1" outlineLevel="2" x14ac:dyDescent="0.25">
      <c r="A606" t="s">
        <v>19</v>
      </c>
      <c r="B606" t="s">
        <v>765</v>
      </c>
      <c r="C606" s="2">
        <v>42516</v>
      </c>
      <c r="D606" t="s">
        <v>1658</v>
      </c>
      <c r="E606" t="s">
        <v>1873</v>
      </c>
      <c r="F606" t="s">
        <v>19</v>
      </c>
      <c r="H606" s="1">
        <v>145.69200000000001</v>
      </c>
      <c r="I606" s="1">
        <f t="shared" si="14"/>
        <v>691.15800000000195</v>
      </c>
    </row>
    <row r="607" spans="1:9" hidden="1" outlineLevel="2" x14ac:dyDescent="0.25">
      <c r="A607" t="s">
        <v>19</v>
      </c>
      <c r="B607" t="s">
        <v>765</v>
      </c>
      <c r="C607" s="2">
        <v>42520</v>
      </c>
      <c r="D607" t="s">
        <v>152</v>
      </c>
      <c r="E607" t="s">
        <v>1874</v>
      </c>
      <c r="F607" t="s">
        <v>19</v>
      </c>
      <c r="H607" s="1">
        <v>73.096000000000004</v>
      </c>
      <c r="I607" s="1">
        <f t="shared" si="14"/>
        <v>618.06200000000194</v>
      </c>
    </row>
    <row r="608" spans="1:9" hidden="1" outlineLevel="2" x14ac:dyDescent="0.25">
      <c r="A608" t="s">
        <v>19</v>
      </c>
      <c r="B608" t="s">
        <v>765</v>
      </c>
      <c r="C608" s="2">
        <v>42520</v>
      </c>
      <c r="D608" t="s">
        <v>152</v>
      </c>
      <c r="E608" t="s">
        <v>1875</v>
      </c>
      <c r="F608" t="s">
        <v>19</v>
      </c>
      <c r="H608" s="1">
        <v>109.39400000000001</v>
      </c>
      <c r="I608" s="1">
        <f t="shared" si="14"/>
        <v>508.66800000000194</v>
      </c>
    </row>
    <row r="609" spans="1:9" hidden="1" outlineLevel="2" x14ac:dyDescent="0.25">
      <c r="A609" t="s">
        <v>19</v>
      </c>
      <c r="B609" t="s">
        <v>765</v>
      </c>
      <c r="C609" s="2">
        <v>42520</v>
      </c>
      <c r="D609" t="s">
        <v>152</v>
      </c>
      <c r="E609" t="s">
        <v>1876</v>
      </c>
      <c r="F609" t="s">
        <v>19</v>
      </c>
      <c r="H609" s="1">
        <v>109.39400000000001</v>
      </c>
      <c r="I609" s="1">
        <f t="shared" si="14"/>
        <v>399.27400000000193</v>
      </c>
    </row>
    <row r="610" spans="1:9" hidden="1" outlineLevel="2" x14ac:dyDescent="0.25">
      <c r="A610" t="s">
        <v>19</v>
      </c>
      <c r="B610" t="s">
        <v>765</v>
      </c>
      <c r="C610" s="2">
        <v>42520</v>
      </c>
      <c r="D610" t="s">
        <v>152</v>
      </c>
      <c r="E610" t="s">
        <v>1877</v>
      </c>
      <c r="F610" t="s">
        <v>19</v>
      </c>
      <c r="H610" s="1">
        <v>109.39400000000001</v>
      </c>
      <c r="I610" s="1">
        <f t="shared" si="14"/>
        <v>289.88000000000193</v>
      </c>
    </row>
    <row r="611" spans="1:9" hidden="1" outlineLevel="2" x14ac:dyDescent="0.25">
      <c r="A611" t="s">
        <v>19</v>
      </c>
      <c r="B611" t="s">
        <v>765</v>
      </c>
      <c r="C611" s="2">
        <v>42520</v>
      </c>
      <c r="D611" t="s">
        <v>152</v>
      </c>
      <c r="E611" t="s">
        <v>1878</v>
      </c>
      <c r="F611" t="s">
        <v>19</v>
      </c>
      <c r="H611" s="1">
        <v>145.69200000000001</v>
      </c>
      <c r="I611" s="1">
        <f t="shared" si="14"/>
        <v>144.18800000000192</v>
      </c>
    </row>
    <row r="612" spans="1:9" hidden="1" outlineLevel="2" x14ac:dyDescent="0.25">
      <c r="A612" t="s">
        <v>19</v>
      </c>
      <c r="B612" t="s">
        <v>765</v>
      </c>
      <c r="C612" s="2">
        <v>42521</v>
      </c>
      <c r="D612" t="s">
        <v>152</v>
      </c>
      <c r="E612" t="s">
        <v>1879</v>
      </c>
      <c r="F612" t="s">
        <v>19</v>
      </c>
      <c r="H612" s="1">
        <v>109.39400000000001</v>
      </c>
      <c r="I612" s="1">
        <f t="shared" si="14"/>
        <v>34.794000000001915</v>
      </c>
    </row>
    <row r="613" spans="1:9" hidden="1" outlineLevel="2" x14ac:dyDescent="0.25">
      <c r="A613" t="s">
        <v>19</v>
      </c>
      <c r="B613" t="s">
        <v>765</v>
      </c>
      <c r="C613" s="2">
        <v>42521</v>
      </c>
      <c r="D613" t="s">
        <v>152</v>
      </c>
      <c r="E613" t="s">
        <v>1880</v>
      </c>
      <c r="F613" t="s">
        <v>19</v>
      </c>
      <c r="H613" s="1">
        <v>109.39400000000001</v>
      </c>
      <c r="I613" s="1">
        <f t="shared" si="14"/>
        <v>-74.59999999999809</v>
      </c>
    </row>
    <row r="614" spans="1:9" hidden="1" outlineLevel="2" x14ac:dyDescent="0.25">
      <c r="A614" t="s">
        <v>19</v>
      </c>
      <c r="B614" t="s">
        <v>765</v>
      </c>
      <c r="C614" s="2">
        <v>42521</v>
      </c>
      <c r="D614" t="s">
        <v>152</v>
      </c>
      <c r="E614" t="s">
        <v>1881</v>
      </c>
      <c r="F614" t="s">
        <v>19</v>
      </c>
      <c r="H614" s="1">
        <v>181.99</v>
      </c>
      <c r="I614" s="1">
        <f t="shared" si="14"/>
        <v>-256.5899999999981</v>
      </c>
    </row>
    <row r="615" spans="1:9" hidden="1" outlineLevel="2" x14ac:dyDescent="0.25">
      <c r="A615" t="s">
        <v>19</v>
      </c>
      <c r="B615" t="s">
        <v>765</v>
      </c>
      <c r="C615" s="2">
        <v>42522</v>
      </c>
      <c r="D615" t="s">
        <v>1882</v>
      </c>
      <c r="E615" t="s">
        <v>1883</v>
      </c>
      <c r="F615" t="s">
        <v>19</v>
      </c>
      <c r="G615" s="1">
        <v>546.97</v>
      </c>
      <c r="I615" s="1">
        <f t="shared" si="14"/>
        <v>290.38000000000193</v>
      </c>
    </row>
    <row r="616" spans="1:9" hidden="1" outlineLevel="2" x14ac:dyDescent="0.25">
      <c r="A616" t="s">
        <v>19</v>
      </c>
      <c r="B616" t="s">
        <v>765</v>
      </c>
      <c r="C616" s="2">
        <v>42535</v>
      </c>
      <c r="D616" t="s">
        <v>1884</v>
      </c>
      <c r="E616" t="s">
        <v>1885</v>
      </c>
      <c r="F616" t="s">
        <v>19</v>
      </c>
      <c r="G616" s="1">
        <v>546.97</v>
      </c>
      <c r="I616" s="1">
        <f t="shared" si="14"/>
        <v>837.35000000000196</v>
      </c>
    </row>
    <row r="617" spans="1:9" hidden="1" outlineLevel="2" x14ac:dyDescent="0.25">
      <c r="A617" t="s">
        <v>19</v>
      </c>
      <c r="B617" t="s">
        <v>765</v>
      </c>
      <c r="C617" s="2">
        <v>42551</v>
      </c>
      <c r="D617" t="s">
        <v>152</v>
      </c>
      <c r="E617" t="s">
        <v>1886</v>
      </c>
      <c r="F617" t="s">
        <v>19</v>
      </c>
      <c r="H617" s="1">
        <v>73.096000000000004</v>
      </c>
      <c r="I617" s="1">
        <f t="shared" si="14"/>
        <v>764.25400000000195</v>
      </c>
    </row>
    <row r="618" spans="1:9" hidden="1" outlineLevel="2" x14ac:dyDescent="0.25">
      <c r="A618" t="s">
        <v>19</v>
      </c>
      <c r="B618" t="s">
        <v>765</v>
      </c>
      <c r="C618" s="2">
        <v>42551</v>
      </c>
      <c r="D618" t="s">
        <v>152</v>
      </c>
      <c r="E618" t="s">
        <v>1887</v>
      </c>
      <c r="F618" t="s">
        <v>19</v>
      </c>
      <c r="H618" s="1">
        <v>73.096000000000004</v>
      </c>
      <c r="I618" s="1">
        <f t="shared" si="14"/>
        <v>691.15800000000195</v>
      </c>
    </row>
    <row r="619" spans="1:9" hidden="1" outlineLevel="2" x14ac:dyDescent="0.25">
      <c r="A619" t="s">
        <v>19</v>
      </c>
      <c r="B619" t="s">
        <v>765</v>
      </c>
      <c r="C619" s="2">
        <v>42551</v>
      </c>
      <c r="D619" t="s">
        <v>1888</v>
      </c>
      <c r="E619" t="s">
        <v>1889</v>
      </c>
      <c r="F619" t="s">
        <v>19</v>
      </c>
      <c r="H619" s="1">
        <v>73.096000000000004</v>
      </c>
      <c r="I619" s="1">
        <f t="shared" si="14"/>
        <v>618.06200000000194</v>
      </c>
    </row>
    <row r="620" spans="1:9" hidden="1" outlineLevel="2" x14ac:dyDescent="0.25">
      <c r="A620" t="s">
        <v>19</v>
      </c>
      <c r="B620" t="s">
        <v>765</v>
      </c>
      <c r="C620" s="2">
        <v>42551</v>
      </c>
      <c r="D620" t="s">
        <v>152</v>
      </c>
      <c r="E620" t="s">
        <v>1890</v>
      </c>
      <c r="F620" t="s">
        <v>19</v>
      </c>
      <c r="H620" s="1">
        <v>109.39400000000001</v>
      </c>
      <c r="I620" s="1">
        <f t="shared" si="14"/>
        <v>508.66800000000194</v>
      </c>
    </row>
    <row r="621" spans="1:9" hidden="1" outlineLevel="2" x14ac:dyDescent="0.25">
      <c r="A621" t="s">
        <v>19</v>
      </c>
      <c r="B621" t="s">
        <v>765</v>
      </c>
      <c r="C621" s="2">
        <v>42551</v>
      </c>
      <c r="D621" t="s">
        <v>152</v>
      </c>
      <c r="E621" t="s">
        <v>1891</v>
      </c>
      <c r="F621" t="s">
        <v>19</v>
      </c>
      <c r="H621" s="1">
        <v>218.28800000000001</v>
      </c>
      <c r="I621" s="1">
        <f t="shared" si="14"/>
        <v>290.38000000000193</v>
      </c>
    </row>
    <row r="622" spans="1:9" hidden="1" outlineLevel="2" x14ac:dyDescent="0.25">
      <c r="A622" t="s">
        <v>19</v>
      </c>
      <c r="B622" t="s">
        <v>765</v>
      </c>
      <c r="C622" s="2">
        <v>42569</v>
      </c>
      <c r="D622" t="s">
        <v>1892</v>
      </c>
      <c r="E622" t="s">
        <v>1893</v>
      </c>
      <c r="F622" t="s">
        <v>19</v>
      </c>
      <c r="G622" s="1">
        <v>546.97</v>
      </c>
      <c r="I622" s="1">
        <f t="shared" si="14"/>
        <v>837.35000000000196</v>
      </c>
    </row>
    <row r="623" spans="1:9" hidden="1" outlineLevel="2" x14ac:dyDescent="0.25">
      <c r="A623" t="s">
        <v>19</v>
      </c>
      <c r="B623" t="s">
        <v>765</v>
      </c>
      <c r="C623" s="2">
        <v>42581</v>
      </c>
      <c r="D623" t="s">
        <v>152</v>
      </c>
      <c r="E623" t="s">
        <v>1894</v>
      </c>
      <c r="F623" t="s">
        <v>19</v>
      </c>
      <c r="H623" s="1">
        <v>36.798000000000002</v>
      </c>
      <c r="I623" s="1">
        <f t="shared" si="14"/>
        <v>800.55200000000195</v>
      </c>
    </row>
    <row r="624" spans="1:9" hidden="1" outlineLevel="2" x14ac:dyDescent="0.25">
      <c r="A624" t="s">
        <v>19</v>
      </c>
      <c r="B624" t="s">
        <v>765</v>
      </c>
      <c r="C624" s="2">
        <v>42581</v>
      </c>
      <c r="D624" t="s">
        <v>152</v>
      </c>
      <c r="E624" t="s">
        <v>1895</v>
      </c>
      <c r="F624" t="s">
        <v>19</v>
      </c>
      <c r="H624" s="1">
        <v>145.69200000000001</v>
      </c>
      <c r="I624" s="1">
        <f t="shared" si="14"/>
        <v>654.86000000000195</v>
      </c>
    </row>
    <row r="625" spans="1:9" hidden="1" outlineLevel="2" x14ac:dyDescent="0.25">
      <c r="A625" t="s">
        <v>19</v>
      </c>
      <c r="B625" t="s">
        <v>765</v>
      </c>
      <c r="C625" s="2">
        <v>42581</v>
      </c>
      <c r="D625" t="s">
        <v>152</v>
      </c>
      <c r="E625" t="s">
        <v>1896</v>
      </c>
      <c r="F625" t="s">
        <v>19</v>
      </c>
      <c r="H625" s="1">
        <v>181.99</v>
      </c>
      <c r="I625" s="1">
        <f t="shared" si="14"/>
        <v>472.87000000000194</v>
      </c>
    </row>
    <row r="626" spans="1:9" hidden="1" outlineLevel="2" x14ac:dyDescent="0.25">
      <c r="A626" t="s">
        <v>19</v>
      </c>
      <c r="B626" t="s">
        <v>765</v>
      </c>
      <c r="C626" s="2">
        <v>42581</v>
      </c>
      <c r="D626" t="s">
        <v>152</v>
      </c>
      <c r="E626" t="s">
        <v>1897</v>
      </c>
      <c r="F626" t="s">
        <v>19</v>
      </c>
      <c r="H626" s="1">
        <v>181.99</v>
      </c>
      <c r="I626" s="1">
        <f t="shared" si="14"/>
        <v>290.88000000000193</v>
      </c>
    </row>
    <row r="627" spans="1:9" hidden="1" outlineLevel="2" x14ac:dyDescent="0.25">
      <c r="A627" t="s">
        <v>19</v>
      </c>
      <c r="B627" t="s">
        <v>765</v>
      </c>
      <c r="C627" s="2">
        <v>42582</v>
      </c>
      <c r="D627" t="s">
        <v>152</v>
      </c>
      <c r="E627" t="s">
        <v>1898</v>
      </c>
      <c r="F627" t="s">
        <v>19</v>
      </c>
      <c r="H627" s="1">
        <v>145.69200000000001</v>
      </c>
      <c r="I627" s="1">
        <f t="shared" si="14"/>
        <v>145.18800000000192</v>
      </c>
    </row>
    <row r="628" spans="1:9" hidden="1" outlineLevel="2" x14ac:dyDescent="0.25">
      <c r="A628" t="s">
        <v>19</v>
      </c>
      <c r="B628" t="s">
        <v>765</v>
      </c>
      <c r="C628" s="2">
        <v>42582</v>
      </c>
      <c r="D628" t="s">
        <v>152</v>
      </c>
      <c r="E628" t="s">
        <v>1899</v>
      </c>
      <c r="F628" t="s">
        <v>19</v>
      </c>
      <c r="H628" s="1">
        <v>145.69200000000001</v>
      </c>
      <c r="I628" s="1">
        <f t="shared" si="14"/>
        <v>-0.50399999999808642</v>
      </c>
    </row>
    <row r="629" spans="1:9" hidden="1" outlineLevel="2" x14ac:dyDescent="0.25">
      <c r="A629" t="s">
        <v>19</v>
      </c>
      <c r="B629" t="s">
        <v>765</v>
      </c>
      <c r="C629" s="2">
        <v>42593</v>
      </c>
      <c r="D629" t="s">
        <v>1900</v>
      </c>
      <c r="E629" t="s">
        <v>1901</v>
      </c>
      <c r="F629" t="s">
        <v>19</v>
      </c>
      <c r="G629" s="1">
        <v>546.97</v>
      </c>
      <c r="I629" s="1">
        <f t="shared" si="14"/>
        <v>546.46600000000194</v>
      </c>
    </row>
    <row r="630" spans="1:9" hidden="1" outlineLevel="2" x14ac:dyDescent="0.25">
      <c r="A630" t="s">
        <v>19</v>
      </c>
      <c r="B630" t="s">
        <v>765</v>
      </c>
      <c r="C630" s="2">
        <v>42606</v>
      </c>
      <c r="D630" t="s">
        <v>152</v>
      </c>
      <c r="E630" t="s">
        <v>1902</v>
      </c>
      <c r="F630" t="s">
        <v>19</v>
      </c>
      <c r="H630" s="1">
        <v>109.39400000000001</v>
      </c>
      <c r="I630" s="1">
        <f t="shared" si="14"/>
        <v>437.07200000000194</v>
      </c>
    </row>
    <row r="631" spans="1:9" hidden="1" outlineLevel="2" x14ac:dyDescent="0.25">
      <c r="A631" t="s">
        <v>19</v>
      </c>
      <c r="B631" t="s">
        <v>765</v>
      </c>
      <c r="C631" s="2">
        <v>42606</v>
      </c>
      <c r="D631" t="s">
        <v>1903</v>
      </c>
      <c r="E631" t="s">
        <v>1904</v>
      </c>
      <c r="F631" t="s">
        <v>19</v>
      </c>
      <c r="H631" s="1">
        <v>145.69200000000001</v>
      </c>
      <c r="I631" s="1">
        <f t="shared" si="14"/>
        <v>291.38000000000193</v>
      </c>
    </row>
    <row r="632" spans="1:9" hidden="1" outlineLevel="2" x14ac:dyDescent="0.25">
      <c r="A632" t="s">
        <v>19</v>
      </c>
      <c r="B632" t="s">
        <v>765</v>
      </c>
      <c r="C632" s="2">
        <v>42613</v>
      </c>
      <c r="D632" t="s">
        <v>152</v>
      </c>
      <c r="E632" t="s">
        <v>1905</v>
      </c>
      <c r="F632" t="s">
        <v>19</v>
      </c>
      <c r="H632" s="1">
        <v>36.798000000000002</v>
      </c>
      <c r="I632" s="1">
        <f t="shared" si="14"/>
        <v>254.58200000000193</v>
      </c>
    </row>
    <row r="633" spans="1:9" hidden="1" outlineLevel="2" x14ac:dyDescent="0.25">
      <c r="A633" t="s">
        <v>19</v>
      </c>
      <c r="B633" t="s">
        <v>765</v>
      </c>
      <c r="C633" s="2">
        <v>42613</v>
      </c>
      <c r="D633" t="s">
        <v>152</v>
      </c>
      <c r="E633" t="s">
        <v>1906</v>
      </c>
      <c r="F633" t="s">
        <v>19</v>
      </c>
      <c r="H633" s="1">
        <v>109.39400000000001</v>
      </c>
      <c r="I633" s="1">
        <f t="shared" si="14"/>
        <v>145.18800000000192</v>
      </c>
    </row>
    <row r="634" spans="1:9" hidden="1" outlineLevel="2" x14ac:dyDescent="0.25">
      <c r="A634" t="s">
        <v>19</v>
      </c>
      <c r="B634" t="s">
        <v>765</v>
      </c>
      <c r="C634" s="2">
        <v>42613</v>
      </c>
      <c r="D634" t="s">
        <v>152</v>
      </c>
      <c r="E634" t="s">
        <v>1907</v>
      </c>
      <c r="F634" t="s">
        <v>19</v>
      </c>
      <c r="H634" s="1">
        <v>109.39400000000001</v>
      </c>
      <c r="I634" s="1">
        <f t="shared" si="14"/>
        <v>35.794000000001915</v>
      </c>
    </row>
    <row r="635" spans="1:9" hidden="1" outlineLevel="2" x14ac:dyDescent="0.25">
      <c r="A635" t="s">
        <v>19</v>
      </c>
      <c r="B635" t="s">
        <v>765</v>
      </c>
      <c r="C635" s="2">
        <v>42613</v>
      </c>
      <c r="D635" t="s">
        <v>152</v>
      </c>
      <c r="E635" t="s">
        <v>1908</v>
      </c>
      <c r="F635" t="s">
        <v>19</v>
      </c>
      <c r="H635" s="1">
        <v>145.69200000000001</v>
      </c>
      <c r="I635" s="1">
        <f t="shared" si="14"/>
        <v>-109.89799999999809</v>
      </c>
    </row>
    <row r="636" spans="1:9" hidden="1" outlineLevel="2" x14ac:dyDescent="0.25">
      <c r="A636" t="s">
        <v>19</v>
      </c>
      <c r="B636" t="s">
        <v>765</v>
      </c>
      <c r="C636" s="2">
        <v>42613</v>
      </c>
      <c r="D636" t="s">
        <v>152</v>
      </c>
      <c r="E636" t="s">
        <v>1909</v>
      </c>
      <c r="F636" t="s">
        <v>19</v>
      </c>
      <c r="H636" s="1">
        <v>145.69200000000001</v>
      </c>
      <c r="I636" s="1">
        <f t="shared" si="14"/>
        <v>-255.5899999999981</v>
      </c>
    </row>
    <row r="637" spans="1:9" hidden="1" outlineLevel="2" x14ac:dyDescent="0.25">
      <c r="A637" t="s">
        <v>19</v>
      </c>
      <c r="B637" t="s">
        <v>765</v>
      </c>
      <c r="C637" s="2">
        <v>42614</v>
      </c>
      <c r="D637" t="s">
        <v>1910</v>
      </c>
      <c r="E637" t="s">
        <v>1911</v>
      </c>
      <c r="F637" t="s">
        <v>19</v>
      </c>
      <c r="G637" s="1">
        <v>546.97</v>
      </c>
      <c r="I637" s="1">
        <f t="shared" si="14"/>
        <v>291.38000000000193</v>
      </c>
    </row>
    <row r="638" spans="1:9" hidden="1" outlineLevel="2" x14ac:dyDescent="0.25">
      <c r="A638" t="s">
        <v>19</v>
      </c>
      <c r="B638" t="s">
        <v>765</v>
      </c>
      <c r="C638" s="2">
        <v>42632</v>
      </c>
      <c r="D638" t="s">
        <v>1912</v>
      </c>
      <c r="E638" t="s">
        <v>1913</v>
      </c>
      <c r="F638" t="s">
        <v>19</v>
      </c>
      <c r="G638" s="1">
        <v>546.97</v>
      </c>
      <c r="I638" s="1">
        <f t="shared" si="14"/>
        <v>838.35000000000196</v>
      </c>
    </row>
    <row r="639" spans="1:9" hidden="1" outlineLevel="2" x14ac:dyDescent="0.25">
      <c r="A639" t="s">
        <v>19</v>
      </c>
      <c r="B639" t="s">
        <v>765</v>
      </c>
      <c r="C639" s="2">
        <v>42639</v>
      </c>
      <c r="D639" t="s">
        <v>1914</v>
      </c>
      <c r="E639" t="s">
        <v>1915</v>
      </c>
      <c r="F639" t="s">
        <v>19</v>
      </c>
      <c r="G639" s="1">
        <v>546.97</v>
      </c>
      <c r="I639" s="1">
        <f t="shared" si="14"/>
        <v>1385.320000000002</v>
      </c>
    </row>
    <row r="640" spans="1:9" hidden="1" outlineLevel="2" x14ac:dyDescent="0.25">
      <c r="A640" t="s">
        <v>19</v>
      </c>
      <c r="B640" t="s">
        <v>765</v>
      </c>
      <c r="C640" s="2">
        <v>42642</v>
      </c>
      <c r="D640" t="s">
        <v>152</v>
      </c>
      <c r="E640" t="s">
        <v>1916</v>
      </c>
      <c r="F640" t="s">
        <v>19</v>
      </c>
      <c r="H640" s="1">
        <v>145.69200000000001</v>
      </c>
      <c r="I640" s="1">
        <f t="shared" si="14"/>
        <v>1239.628000000002</v>
      </c>
    </row>
    <row r="641" spans="1:9" hidden="1" outlineLevel="2" x14ac:dyDescent="0.25">
      <c r="A641" t="s">
        <v>19</v>
      </c>
      <c r="B641" t="s">
        <v>765</v>
      </c>
      <c r="C641" s="2">
        <v>42643</v>
      </c>
      <c r="D641" t="s">
        <v>152</v>
      </c>
      <c r="E641" t="s">
        <v>1917</v>
      </c>
      <c r="F641" t="s">
        <v>19</v>
      </c>
      <c r="H641" s="1">
        <v>73.096000000000004</v>
      </c>
      <c r="I641" s="1">
        <f t="shared" si="14"/>
        <v>1166.532000000002</v>
      </c>
    </row>
    <row r="642" spans="1:9" hidden="1" outlineLevel="2" x14ac:dyDescent="0.25">
      <c r="A642" t="s">
        <v>19</v>
      </c>
      <c r="B642" t="s">
        <v>765</v>
      </c>
      <c r="C642" s="2">
        <v>42643</v>
      </c>
      <c r="D642" t="s">
        <v>152</v>
      </c>
      <c r="E642" t="s">
        <v>1918</v>
      </c>
      <c r="F642" t="s">
        <v>19</v>
      </c>
      <c r="H642" s="1">
        <v>109.39400000000001</v>
      </c>
      <c r="I642" s="1">
        <f t="shared" si="14"/>
        <v>1057.138000000002</v>
      </c>
    </row>
    <row r="643" spans="1:9" hidden="1" outlineLevel="2" x14ac:dyDescent="0.25">
      <c r="A643" t="s">
        <v>19</v>
      </c>
      <c r="B643" t="s">
        <v>765</v>
      </c>
      <c r="C643" s="2">
        <v>42643</v>
      </c>
      <c r="D643" t="s">
        <v>152</v>
      </c>
      <c r="E643" t="s">
        <v>1919</v>
      </c>
      <c r="F643" t="s">
        <v>19</v>
      </c>
      <c r="H643" s="1">
        <v>109.39400000000001</v>
      </c>
      <c r="I643" s="1">
        <f t="shared" si="14"/>
        <v>947.74400000000196</v>
      </c>
    </row>
    <row r="644" spans="1:9" hidden="1" outlineLevel="2" x14ac:dyDescent="0.25">
      <c r="A644" t="s">
        <v>19</v>
      </c>
      <c r="B644" t="s">
        <v>765</v>
      </c>
      <c r="C644" s="2">
        <v>42643</v>
      </c>
      <c r="D644" t="s">
        <v>152</v>
      </c>
      <c r="E644" t="s">
        <v>1920</v>
      </c>
      <c r="F644" t="s">
        <v>19</v>
      </c>
      <c r="H644" s="1">
        <v>109.39400000000001</v>
      </c>
      <c r="I644" s="1">
        <f t="shared" si="14"/>
        <v>838.35000000000196</v>
      </c>
    </row>
    <row r="645" spans="1:9" hidden="1" outlineLevel="2" x14ac:dyDescent="0.25">
      <c r="A645" t="s">
        <v>19</v>
      </c>
      <c r="B645" t="s">
        <v>765</v>
      </c>
      <c r="C645" s="2">
        <v>42643</v>
      </c>
      <c r="D645" t="s">
        <v>152</v>
      </c>
      <c r="E645" t="s">
        <v>1921</v>
      </c>
      <c r="F645" t="s">
        <v>19</v>
      </c>
      <c r="H645" s="1">
        <v>109.39400000000001</v>
      </c>
      <c r="I645" s="1">
        <f t="shared" si="14"/>
        <v>728.95600000000195</v>
      </c>
    </row>
    <row r="646" spans="1:9" hidden="1" outlineLevel="2" x14ac:dyDescent="0.25">
      <c r="A646" t="s">
        <v>19</v>
      </c>
      <c r="B646" t="s">
        <v>765</v>
      </c>
      <c r="C646" s="2">
        <v>42643</v>
      </c>
      <c r="D646" t="s">
        <v>152</v>
      </c>
      <c r="E646" t="s">
        <v>1922</v>
      </c>
      <c r="F646" t="s">
        <v>19</v>
      </c>
      <c r="H646" s="1">
        <v>109.39400000000001</v>
      </c>
      <c r="I646" s="1">
        <f t="shared" ref="I646:I709" si="15">+IF(A646=A645,I645+G646-H646,G646-H646)</f>
        <v>619.56200000000194</v>
      </c>
    </row>
    <row r="647" spans="1:9" hidden="1" outlineLevel="2" x14ac:dyDescent="0.25">
      <c r="A647" t="s">
        <v>19</v>
      </c>
      <c r="B647" t="s">
        <v>765</v>
      </c>
      <c r="C647" s="2">
        <v>42643</v>
      </c>
      <c r="D647" t="s">
        <v>152</v>
      </c>
      <c r="E647" t="s">
        <v>1923</v>
      </c>
      <c r="F647" t="s">
        <v>19</v>
      </c>
      <c r="H647" s="1">
        <v>145.69200000000001</v>
      </c>
      <c r="I647" s="1">
        <f t="shared" si="15"/>
        <v>473.87000000000194</v>
      </c>
    </row>
    <row r="648" spans="1:9" hidden="1" outlineLevel="2" x14ac:dyDescent="0.25">
      <c r="A648" t="s">
        <v>19</v>
      </c>
      <c r="B648" t="s">
        <v>765</v>
      </c>
      <c r="C648" s="2">
        <v>42643</v>
      </c>
      <c r="D648" t="s">
        <v>152</v>
      </c>
      <c r="E648" t="s">
        <v>1924</v>
      </c>
      <c r="F648" t="s">
        <v>19</v>
      </c>
      <c r="H648" s="1">
        <v>181.99</v>
      </c>
      <c r="I648" s="1">
        <f t="shared" si="15"/>
        <v>291.88000000000193</v>
      </c>
    </row>
    <row r="649" spans="1:9" hidden="1" outlineLevel="2" x14ac:dyDescent="0.25">
      <c r="A649" t="s">
        <v>19</v>
      </c>
      <c r="B649" t="s">
        <v>765</v>
      </c>
      <c r="C649" s="2">
        <v>42650</v>
      </c>
      <c r="D649" t="s">
        <v>1925</v>
      </c>
      <c r="E649" t="s">
        <v>1926</v>
      </c>
      <c r="F649" t="s">
        <v>19</v>
      </c>
      <c r="G649" s="1">
        <v>546.97</v>
      </c>
      <c r="I649" s="1">
        <f t="shared" si="15"/>
        <v>838.85000000000196</v>
      </c>
    </row>
    <row r="650" spans="1:9" hidden="1" outlineLevel="2" x14ac:dyDescent="0.25">
      <c r="A650" t="s">
        <v>19</v>
      </c>
      <c r="B650" t="s">
        <v>765</v>
      </c>
      <c r="C650" s="2">
        <v>42670</v>
      </c>
      <c r="D650" t="s">
        <v>152</v>
      </c>
      <c r="E650" t="s">
        <v>1927</v>
      </c>
      <c r="F650" t="s">
        <v>19</v>
      </c>
      <c r="H650" s="1">
        <v>145.69200000000001</v>
      </c>
      <c r="I650" s="1">
        <f t="shared" si="15"/>
        <v>693.15800000000195</v>
      </c>
    </row>
    <row r="651" spans="1:9" hidden="1" outlineLevel="2" x14ac:dyDescent="0.25">
      <c r="A651" t="s">
        <v>19</v>
      </c>
      <c r="B651" t="s">
        <v>765</v>
      </c>
      <c r="C651" s="2">
        <v>42671</v>
      </c>
      <c r="D651" t="s">
        <v>1928</v>
      </c>
      <c r="E651" t="s">
        <v>1929</v>
      </c>
      <c r="F651" t="s">
        <v>19</v>
      </c>
      <c r="G651" s="1">
        <v>546.97</v>
      </c>
      <c r="I651" s="1">
        <f t="shared" si="15"/>
        <v>1240.128000000002</v>
      </c>
    </row>
    <row r="652" spans="1:9" hidden="1" outlineLevel="2" x14ac:dyDescent="0.25">
      <c r="A652" t="s">
        <v>19</v>
      </c>
      <c r="B652" t="s">
        <v>765</v>
      </c>
      <c r="C652" s="2">
        <v>42674</v>
      </c>
      <c r="D652" t="s">
        <v>152</v>
      </c>
      <c r="E652" t="s">
        <v>1930</v>
      </c>
      <c r="F652" t="s">
        <v>19</v>
      </c>
      <c r="H652" s="1">
        <v>181.99</v>
      </c>
      <c r="I652" s="1">
        <f t="shared" si="15"/>
        <v>1058.138000000002</v>
      </c>
    </row>
    <row r="653" spans="1:9" hidden="1" outlineLevel="2" x14ac:dyDescent="0.25">
      <c r="A653" t="s">
        <v>19</v>
      </c>
      <c r="B653" t="s">
        <v>765</v>
      </c>
      <c r="C653" s="2">
        <v>42674</v>
      </c>
      <c r="D653" t="s">
        <v>152</v>
      </c>
      <c r="E653" t="s">
        <v>1931</v>
      </c>
      <c r="F653" t="s">
        <v>19</v>
      </c>
      <c r="H653" s="1">
        <v>109.39400000000001</v>
      </c>
      <c r="I653" s="1">
        <f t="shared" si="15"/>
        <v>948.74400000000196</v>
      </c>
    </row>
    <row r="654" spans="1:9" hidden="1" outlineLevel="2" x14ac:dyDescent="0.25">
      <c r="A654" t="s">
        <v>19</v>
      </c>
      <c r="B654" t="s">
        <v>765</v>
      </c>
      <c r="C654" s="2">
        <v>42674</v>
      </c>
      <c r="D654" t="s">
        <v>152</v>
      </c>
      <c r="E654" t="s">
        <v>1932</v>
      </c>
      <c r="F654" t="s">
        <v>19</v>
      </c>
      <c r="H654" s="1">
        <v>109.39400000000001</v>
      </c>
      <c r="I654" s="1">
        <f t="shared" si="15"/>
        <v>839.35000000000196</v>
      </c>
    </row>
    <row r="655" spans="1:9" hidden="1" outlineLevel="2" x14ac:dyDescent="0.25">
      <c r="A655" t="s">
        <v>19</v>
      </c>
      <c r="B655" t="s">
        <v>765</v>
      </c>
      <c r="C655" s="2">
        <v>42674</v>
      </c>
      <c r="D655" t="s">
        <v>1933</v>
      </c>
      <c r="E655" t="s">
        <v>1934</v>
      </c>
      <c r="F655" t="s">
        <v>19</v>
      </c>
      <c r="H655" s="1">
        <v>109.39400000000001</v>
      </c>
      <c r="I655" s="1">
        <f t="shared" si="15"/>
        <v>729.95600000000195</v>
      </c>
    </row>
    <row r="656" spans="1:9" hidden="1" outlineLevel="2" x14ac:dyDescent="0.25">
      <c r="A656" t="s">
        <v>19</v>
      </c>
      <c r="B656" t="s">
        <v>765</v>
      </c>
      <c r="C656" s="2">
        <v>42674</v>
      </c>
      <c r="D656" t="s">
        <v>152</v>
      </c>
      <c r="E656" t="s">
        <v>1935</v>
      </c>
      <c r="F656" t="s">
        <v>19</v>
      </c>
      <c r="H656" s="1">
        <v>145.69200000000001</v>
      </c>
      <c r="I656" s="1">
        <f t="shared" si="15"/>
        <v>584.26400000000194</v>
      </c>
    </row>
    <row r="657" spans="1:9" hidden="1" outlineLevel="2" x14ac:dyDescent="0.25">
      <c r="A657" t="s">
        <v>19</v>
      </c>
      <c r="B657" t="s">
        <v>765</v>
      </c>
      <c r="C657" s="2">
        <v>42674</v>
      </c>
      <c r="D657" t="s">
        <v>152</v>
      </c>
      <c r="E657" t="s">
        <v>1936</v>
      </c>
      <c r="F657" t="s">
        <v>19</v>
      </c>
      <c r="H657" s="1">
        <v>145.69200000000001</v>
      </c>
      <c r="I657" s="1">
        <f t="shared" si="15"/>
        <v>438.57200000000194</v>
      </c>
    </row>
    <row r="658" spans="1:9" hidden="1" outlineLevel="2" x14ac:dyDescent="0.25">
      <c r="A658" t="s">
        <v>19</v>
      </c>
      <c r="B658" t="s">
        <v>765</v>
      </c>
      <c r="C658" s="2">
        <v>42674</v>
      </c>
      <c r="D658" t="s">
        <v>152</v>
      </c>
      <c r="E658" t="s">
        <v>1937</v>
      </c>
      <c r="F658" t="s">
        <v>19</v>
      </c>
      <c r="H658" s="1">
        <v>145.69200000000001</v>
      </c>
      <c r="I658" s="1">
        <f t="shared" si="15"/>
        <v>292.88000000000193</v>
      </c>
    </row>
    <row r="659" spans="1:9" hidden="1" outlineLevel="2" x14ac:dyDescent="0.25">
      <c r="A659" t="s">
        <v>19</v>
      </c>
      <c r="B659" t="s">
        <v>765</v>
      </c>
      <c r="C659" s="2">
        <v>42696</v>
      </c>
      <c r="D659" t="s">
        <v>1938</v>
      </c>
      <c r="E659" t="s">
        <v>1939</v>
      </c>
      <c r="F659" t="s">
        <v>19</v>
      </c>
      <c r="G659" s="1">
        <v>544.97</v>
      </c>
      <c r="I659" s="1">
        <f t="shared" si="15"/>
        <v>837.85000000000196</v>
      </c>
    </row>
    <row r="660" spans="1:9" hidden="1" outlineLevel="2" x14ac:dyDescent="0.25">
      <c r="A660" t="s">
        <v>19</v>
      </c>
      <c r="B660" t="s">
        <v>765</v>
      </c>
      <c r="C660" s="2">
        <v>42704</v>
      </c>
      <c r="D660" t="s">
        <v>152</v>
      </c>
      <c r="E660" t="s">
        <v>1940</v>
      </c>
      <c r="F660" t="s">
        <v>19</v>
      </c>
      <c r="H660" s="1">
        <v>109.39400000000001</v>
      </c>
      <c r="I660" s="1">
        <f t="shared" si="15"/>
        <v>728.45600000000195</v>
      </c>
    </row>
    <row r="661" spans="1:9" hidden="1" outlineLevel="2" x14ac:dyDescent="0.25">
      <c r="A661" t="s">
        <v>19</v>
      </c>
      <c r="B661" t="s">
        <v>765</v>
      </c>
      <c r="C661" s="2">
        <v>42704</v>
      </c>
      <c r="D661" t="s">
        <v>152</v>
      </c>
      <c r="E661" t="s">
        <v>1941</v>
      </c>
      <c r="F661" t="s">
        <v>19</v>
      </c>
      <c r="H661" s="1">
        <v>109.39400000000001</v>
      </c>
      <c r="I661" s="1">
        <f t="shared" si="15"/>
        <v>619.06200000000194</v>
      </c>
    </row>
    <row r="662" spans="1:9" hidden="1" outlineLevel="2" x14ac:dyDescent="0.25">
      <c r="A662" t="s">
        <v>19</v>
      </c>
      <c r="B662" t="s">
        <v>765</v>
      </c>
      <c r="C662" s="2">
        <v>42704</v>
      </c>
      <c r="D662" t="s">
        <v>152</v>
      </c>
      <c r="E662" t="s">
        <v>1942</v>
      </c>
      <c r="F662" t="s">
        <v>19</v>
      </c>
      <c r="H662" s="1">
        <v>145.69200000000001</v>
      </c>
      <c r="I662" s="1">
        <f t="shared" si="15"/>
        <v>473.37000000000194</v>
      </c>
    </row>
    <row r="663" spans="1:9" hidden="1" outlineLevel="2" x14ac:dyDescent="0.25">
      <c r="A663" t="s">
        <v>19</v>
      </c>
      <c r="B663" t="s">
        <v>765</v>
      </c>
      <c r="C663" s="2">
        <v>42704</v>
      </c>
      <c r="D663" t="s">
        <v>152</v>
      </c>
      <c r="E663" t="s">
        <v>1943</v>
      </c>
      <c r="F663" t="s">
        <v>19</v>
      </c>
      <c r="H663" s="1">
        <v>145.69200000000001</v>
      </c>
      <c r="I663" s="1">
        <f t="shared" si="15"/>
        <v>327.67800000000193</v>
      </c>
    </row>
    <row r="664" spans="1:9" hidden="1" outlineLevel="2" x14ac:dyDescent="0.25">
      <c r="A664" t="s">
        <v>19</v>
      </c>
      <c r="B664" t="s">
        <v>765</v>
      </c>
      <c r="C664" s="2">
        <v>42704</v>
      </c>
      <c r="D664" t="s">
        <v>152</v>
      </c>
      <c r="E664" t="s">
        <v>1944</v>
      </c>
      <c r="F664" t="s">
        <v>19</v>
      </c>
      <c r="H664" s="1">
        <v>181.99</v>
      </c>
      <c r="I664" s="1">
        <f t="shared" si="15"/>
        <v>145.68800000000192</v>
      </c>
    </row>
    <row r="665" spans="1:9" hidden="1" outlineLevel="2" x14ac:dyDescent="0.25">
      <c r="A665" t="s">
        <v>19</v>
      </c>
      <c r="B665" t="s">
        <v>765</v>
      </c>
      <c r="C665" s="2">
        <v>42704</v>
      </c>
      <c r="D665" t="s">
        <v>152</v>
      </c>
      <c r="E665" t="s">
        <v>1945</v>
      </c>
      <c r="F665" t="s">
        <v>19</v>
      </c>
      <c r="H665" s="1">
        <v>181.99</v>
      </c>
      <c r="I665" s="1">
        <f t="shared" si="15"/>
        <v>-36.301999999998088</v>
      </c>
    </row>
    <row r="666" spans="1:9" hidden="1" outlineLevel="2" x14ac:dyDescent="0.25">
      <c r="A666" t="s">
        <v>19</v>
      </c>
      <c r="B666" t="s">
        <v>765</v>
      </c>
      <c r="C666" s="2">
        <v>42704</v>
      </c>
      <c r="D666" t="s">
        <v>1946</v>
      </c>
      <c r="E666" t="s">
        <v>1947</v>
      </c>
      <c r="F666" t="s">
        <v>19</v>
      </c>
      <c r="G666" s="1">
        <v>546.97</v>
      </c>
      <c r="I666" s="1">
        <f t="shared" si="15"/>
        <v>510.66800000000194</v>
      </c>
    </row>
    <row r="667" spans="1:9" hidden="1" outlineLevel="2" x14ac:dyDescent="0.25">
      <c r="A667" t="s">
        <v>19</v>
      </c>
      <c r="B667" t="s">
        <v>765</v>
      </c>
      <c r="C667" s="2">
        <v>42727</v>
      </c>
      <c r="D667" t="s">
        <v>216</v>
      </c>
      <c r="E667" t="s">
        <v>1948</v>
      </c>
      <c r="F667" t="s">
        <v>19</v>
      </c>
      <c r="G667" s="1">
        <v>546.97</v>
      </c>
      <c r="I667" s="1">
        <f t="shared" si="15"/>
        <v>1057.638000000002</v>
      </c>
    </row>
    <row r="668" spans="1:9" hidden="1" outlineLevel="2" x14ac:dyDescent="0.25">
      <c r="A668" t="s">
        <v>19</v>
      </c>
      <c r="B668" t="s">
        <v>765</v>
      </c>
      <c r="C668" s="2">
        <v>42731</v>
      </c>
      <c r="D668" t="s">
        <v>1933</v>
      </c>
      <c r="E668" t="s">
        <v>1949</v>
      </c>
      <c r="F668" t="s">
        <v>19</v>
      </c>
      <c r="H668" s="1">
        <v>73.096000000000004</v>
      </c>
      <c r="I668" s="1">
        <f t="shared" si="15"/>
        <v>984.54200000000196</v>
      </c>
    </row>
    <row r="669" spans="1:9" hidden="1" outlineLevel="2" x14ac:dyDescent="0.25">
      <c r="A669" t="s">
        <v>19</v>
      </c>
      <c r="B669" t="s">
        <v>765</v>
      </c>
      <c r="C669" s="2">
        <v>42731</v>
      </c>
      <c r="D669" t="s">
        <v>152</v>
      </c>
      <c r="E669" t="s">
        <v>1950</v>
      </c>
      <c r="F669" t="s">
        <v>19</v>
      </c>
      <c r="H669" s="1">
        <v>145.69200000000001</v>
      </c>
      <c r="I669" s="1">
        <f t="shared" si="15"/>
        <v>838.85000000000196</v>
      </c>
    </row>
    <row r="670" spans="1:9" hidden="1" outlineLevel="2" x14ac:dyDescent="0.25">
      <c r="A670" t="s">
        <v>19</v>
      </c>
      <c r="B670" t="s">
        <v>765</v>
      </c>
      <c r="C670" s="2">
        <v>42735</v>
      </c>
      <c r="D670" t="s">
        <v>152</v>
      </c>
      <c r="E670" t="s">
        <v>1951</v>
      </c>
      <c r="F670" t="s">
        <v>19</v>
      </c>
      <c r="H670" s="1">
        <v>145.69200000000001</v>
      </c>
      <c r="I670" s="1">
        <f t="shared" si="15"/>
        <v>693.15800000000195</v>
      </c>
    </row>
    <row r="671" spans="1:9" hidden="1" outlineLevel="2" x14ac:dyDescent="0.25">
      <c r="A671" t="s">
        <v>19</v>
      </c>
      <c r="B671" t="s">
        <v>765</v>
      </c>
      <c r="C671" s="2">
        <v>42735</v>
      </c>
      <c r="D671" t="s">
        <v>152</v>
      </c>
      <c r="E671" t="s">
        <v>1952</v>
      </c>
      <c r="F671" t="s">
        <v>19</v>
      </c>
      <c r="H671" s="1">
        <v>145.69200000000001</v>
      </c>
      <c r="I671" s="1">
        <f t="shared" si="15"/>
        <v>547.46600000000194</v>
      </c>
    </row>
    <row r="672" spans="1:9" hidden="1" outlineLevel="2" x14ac:dyDescent="0.25">
      <c r="A672" t="s">
        <v>19</v>
      </c>
      <c r="B672" t="s">
        <v>765</v>
      </c>
      <c r="C672" s="2">
        <v>42735</v>
      </c>
      <c r="D672" t="s">
        <v>152</v>
      </c>
      <c r="E672" t="s">
        <v>1953</v>
      </c>
      <c r="F672" t="s">
        <v>19</v>
      </c>
      <c r="H672" s="1">
        <v>150.50200000000001</v>
      </c>
      <c r="I672" s="1">
        <f t="shared" si="15"/>
        <v>396.96400000000193</v>
      </c>
    </row>
    <row r="673" spans="1:9" hidden="1" outlineLevel="2" x14ac:dyDescent="0.25">
      <c r="A673" t="s">
        <v>19</v>
      </c>
      <c r="B673" t="s">
        <v>765</v>
      </c>
      <c r="C673" s="2">
        <v>42735</v>
      </c>
      <c r="D673" t="s">
        <v>1954</v>
      </c>
      <c r="E673" t="s">
        <v>1955</v>
      </c>
      <c r="F673" t="s">
        <v>19</v>
      </c>
      <c r="G673" s="1">
        <v>546.97</v>
      </c>
      <c r="I673" s="1">
        <f t="shared" si="15"/>
        <v>943.93400000000202</v>
      </c>
    </row>
    <row r="674" spans="1:9" hidden="1" outlineLevel="2" x14ac:dyDescent="0.25">
      <c r="A674" t="s">
        <v>19</v>
      </c>
      <c r="B674" t="s">
        <v>765</v>
      </c>
      <c r="C674" s="2">
        <v>42735</v>
      </c>
      <c r="D674" t="s">
        <v>152</v>
      </c>
      <c r="E674" t="s">
        <v>1956</v>
      </c>
      <c r="F674" t="s">
        <v>19</v>
      </c>
      <c r="H674" s="1">
        <v>73.096000000000004</v>
      </c>
      <c r="I674" s="1">
        <f t="shared" si="15"/>
        <v>870.83800000000201</v>
      </c>
    </row>
    <row r="675" spans="1:9" hidden="1" outlineLevel="2" x14ac:dyDescent="0.25">
      <c r="A675" t="s">
        <v>19</v>
      </c>
      <c r="B675" t="s">
        <v>765</v>
      </c>
      <c r="C675" s="2">
        <v>42735</v>
      </c>
      <c r="D675" t="s">
        <v>152</v>
      </c>
      <c r="E675" t="s">
        <v>1957</v>
      </c>
      <c r="F675" t="s">
        <v>19</v>
      </c>
      <c r="H675" s="1">
        <v>109.39400000000001</v>
      </c>
      <c r="I675" s="1">
        <f t="shared" si="15"/>
        <v>761.44400000000201</v>
      </c>
    </row>
    <row r="676" spans="1:9" hidden="1" outlineLevel="2" x14ac:dyDescent="0.25">
      <c r="A676" t="s">
        <v>19</v>
      </c>
      <c r="B676" t="s">
        <v>765</v>
      </c>
      <c r="C676" s="2">
        <v>42735</v>
      </c>
      <c r="D676" t="s">
        <v>152</v>
      </c>
      <c r="E676" t="s">
        <v>1958</v>
      </c>
      <c r="F676" t="s">
        <v>19</v>
      </c>
      <c r="H676" s="1">
        <v>109.39400000000001</v>
      </c>
      <c r="I676" s="1">
        <f t="shared" si="15"/>
        <v>652.050000000002</v>
      </c>
    </row>
    <row r="677" spans="1:9" hidden="1" outlineLevel="2" x14ac:dyDescent="0.25">
      <c r="A677" t="s">
        <v>19</v>
      </c>
      <c r="B677" t="s">
        <v>765</v>
      </c>
      <c r="C677" s="2">
        <v>42735</v>
      </c>
      <c r="D677" t="s">
        <v>152</v>
      </c>
      <c r="E677" t="s">
        <v>1959</v>
      </c>
      <c r="F677" t="s">
        <v>19</v>
      </c>
      <c r="H677" s="1">
        <v>109.39400000000001</v>
      </c>
      <c r="I677" s="1">
        <f t="shared" si="15"/>
        <v>542.656000000002</v>
      </c>
    </row>
    <row r="678" spans="1:9" hidden="1" outlineLevel="2" x14ac:dyDescent="0.25">
      <c r="A678" t="s">
        <v>19</v>
      </c>
      <c r="B678" t="s">
        <v>765</v>
      </c>
      <c r="C678" s="2">
        <v>42735</v>
      </c>
      <c r="D678" t="s">
        <v>152</v>
      </c>
      <c r="E678" t="s">
        <v>1960</v>
      </c>
      <c r="F678" t="s">
        <v>19</v>
      </c>
      <c r="H678" s="1">
        <v>113.001</v>
      </c>
      <c r="I678" s="1">
        <f t="shared" si="15"/>
        <v>429.65500000000202</v>
      </c>
    </row>
    <row r="679" spans="1:9" hidden="1" outlineLevel="2" x14ac:dyDescent="0.25">
      <c r="A679" t="s">
        <v>19</v>
      </c>
      <c r="B679" t="s">
        <v>765</v>
      </c>
      <c r="C679" s="2">
        <v>42735</v>
      </c>
      <c r="D679" t="s">
        <v>152</v>
      </c>
      <c r="E679" t="s">
        <v>1961</v>
      </c>
      <c r="F679" t="s">
        <v>19</v>
      </c>
      <c r="H679" s="1">
        <v>145.69200000000001</v>
      </c>
      <c r="I679" s="1">
        <f t="shared" si="15"/>
        <v>283.96300000000201</v>
      </c>
    </row>
    <row r="680" spans="1:9" hidden="1" outlineLevel="2" x14ac:dyDescent="0.25">
      <c r="A680" t="s">
        <v>19</v>
      </c>
      <c r="B680" t="s">
        <v>765</v>
      </c>
      <c r="C680" s="2">
        <v>42766</v>
      </c>
      <c r="D680" t="s">
        <v>1962</v>
      </c>
      <c r="E680" t="s">
        <v>1963</v>
      </c>
      <c r="F680" t="s">
        <v>19</v>
      </c>
      <c r="H680" s="1">
        <v>75.501000000000005</v>
      </c>
      <c r="I680" s="1">
        <f t="shared" si="15"/>
        <v>208.46200000000201</v>
      </c>
    </row>
    <row r="681" spans="1:9" hidden="1" outlineLevel="2" x14ac:dyDescent="0.25">
      <c r="A681" t="s">
        <v>19</v>
      </c>
      <c r="B681" t="s">
        <v>765</v>
      </c>
      <c r="C681" s="2">
        <v>42766</v>
      </c>
      <c r="D681" t="s">
        <v>152</v>
      </c>
      <c r="E681" t="s">
        <v>1964</v>
      </c>
      <c r="F681" t="s">
        <v>19</v>
      </c>
      <c r="H681" s="1">
        <v>113.001</v>
      </c>
      <c r="I681" s="1">
        <f t="shared" si="15"/>
        <v>95.461000000002002</v>
      </c>
    </row>
    <row r="682" spans="1:9" hidden="1" outlineLevel="2" x14ac:dyDescent="0.25">
      <c r="A682" t="s">
        <v>19</v>
      </c>
      <c r="B682" t="s">
        <v>765</v>
      </c>
      <c r="C682" s="2">
        <v>42766</v>
      </c>
      <c r="D682" t="s">
        <v>152</v>
      </c>
      <c r="E682" t="s">
        <v>1965</v>
      </c>
      <c r="F682" t="s">
        <v>19</v>
      </c>
      <c r="H682" s="1">
        <v>113.001</v>
      </c>
      <c r="I682" s="1">
        <f t="shared" si="15"/>
        <v>-17.539999999998003</v>
      </c>
    </row>
    <row r="683" spans="1:9" hidden="1" outlineLevel="2" x14ac:dyDescent="0.25">
      <c r="A683" t="s">
        <v>19</v>
      </c>
      <c r="B683" t="s">
        <v>765</v>
      </c>
      <c r="C683" s="2">
        <v>42766</v>
      </c>
      <c r="D683" t="s">
        <v>152</v>
      </c>
      <c r="E683" t="s">
        <v>1966</v>
      </c>
      <c r="F683" t="s">
        <v>19</v>
      </c>
      <c r="H683" s="1">
        <v>113.001</v>
      </c>
      <c r="I683" s="1">
        <f t="shared" si="15"/>
        <v>-130.54099999999801</v>
      </c>
    </row>
    <row r="684" spans="1:9" hidden="1" outlineLevel="2" x14ac:dyDescent="0.25">
      <c r="A684" t="s">
        <v>19</v>
      </c>
      <c r="B684" t="s">
        <v>765</v>
      </c>
      <c r="C684" s="2">
        <v>42766</v>
      </c>
      <c r="D684" t="s">
        <v>152</v>
      </c>
      <c r="E684" t="s">
        <v>1967</v>
      </c>
      <c r="F684" t="s">
        <v>19</v>
      </c>
      <c r="H684" s="1">
        <v>113.001</v>
      </c>
      <c r="I684" s="1">
        <f t="shared" si="15"/>
        <v>-243.54199999999801</v>
      </c>
    </row>
    <row r="685" spans="1:9" hidden="1" outlineLevel="2" x14ac:dyDescent="0.25">
      <c r="A685" t="s">
        <v>19</v>
      </c>
      <c r="B685" t="s">
        <v>765</v>
      </c>
      <c r="C685" s="2">
        <v>42766</v>
      </c>
      <c r="D685" t="s">
        <v>152</v>
      </c>
      <c r="E685" t="s">
        <v>1968</v>
      </c>
      <c r="F685" t="s">
        <v>19</v>
      </c>
      <c r="H685" s="1">
        <v>150.50200000000001</v>
      </c>
      <c r="I685" s="1">
        <f t="shared" si="15"/>
        <v>-394.04399999999805</v>
      </c>
    </row>
    <row r="686" spans="1:9" hidden="1" outlineLevel="2" x14ac:dyDescent="0.25">
      <c r="A686" t="s">
        <v>19</v>
      </c>
      <c r="B686" t="s">
        <v>765</v>
      </c>
      <c r="C686" s="2">
        <v>42766</v>
      </c>
      <c r="D686" t="s">
        <v>152</v>
      </c>
      <c r="E686" t="s">
        <v>1969</v>
      </c>
      <c r="F686" t="s">
        <v>19</v>
      </c>
      <c r="H686" s="1">
        <v>188.00200000000001</v>
      </c>
      <c r="I686" s="1">
        <f t="shared" si="15"/>
        <v>-582.045999999998</v>
      </c>
    </row>
    <row r="687" spans="1:9" hidden="1" outlineLevel="2" x14ac:dyDescent="0.25">
      <c r="A687" t="s">
        <v>19</v>
      </c>
      <c r="B687" t="s">
        <v>765</v>
      </c>
      <c r="C687" s="2">
        <v>42766</v>
      </c>
      <c r="D687" t="s">
        <v>152</v>
      </c>
      <c r="E687" t="s">
        <v>1970</v>
      </c>
      <c r="F687" t="s">
        <v>19</v>
      </c>
      <c r="H687" s="1">
        <v>263.00299999999999</v>
      </c>
      <c r="I687" s="1">
        <f t="shared" si="15"/>
        <v>-845.04899999999793</v>
      </c>
    </row>
    <row r="688" spans="1:9" hidden="1" outlineLevel="2" x14ac:dyDescent="0.25">
      <c r="A688" t="s">
        <v>19</v>
      </c>
      <c r="B688" t="s">
        <v>765</v>
      </c>
      <c r="C688" s="2">
        <v>42766</v>
      </c>
      <c r="D688" t="s">
        <v>1971</v>
      </c>
      <c r="E688" t="s">
        <v>1972</v>
      </c>
      <c r="F688" t="s">
        <v>19</v>
      </c>
      <c r="G688" s="1">
        <v>563.00599999999997</v>
      </c>
      <c r="I688" s="1">
        <f t="shared" si="15"/>
        <v>-282.04299999999796</v>
      </c>
    </row>
    <row r="689" spans="1:9" hidden="1" outlineLevel="2" x14ac:dyDescent="0.25">
      <c r="A689" t="s">
        <v>19</v>
      </c>
      <c r="B689" t="s">
        <v>765</v>
      </c>
      <c r="C689" s="2">
        <v>42766</v>
      </c>
      <c r="D689" t="s">
        <v>1973</v>
      </c>
      <c r="E689" t="s">
        <v>1974</v>
      </c>
      <c r="F689" t="s">
        <v>19</v>
      </c>
      <c r="G689" s="1">
        <v>563.00599999999997</v>
      </c>
      <c r="I689" s="1">
        <f t="shared" si="15"/>
        <v>280.96300000000201</v>
      </c>
    </row>
    <row r="690" spans="1:9" hidden="1" outlineLevel="2" x14ac:dyDescent="0.25">
      <c r="A690" t="s">
        <v>19</v>
      </c>
      <c r="B690" t="s">
        <v>765</v>
      </c>
      <c r="C690" s="2">
        <v>42772</v>
      </c>
      <c r="D690" t="s">
        <v>152</v>
      </c>
      <c r="E690" t="s">
        <v>1975</v>
      </c>
      <c r="F690" t="s">
        <v>19</v>
      </c>
      <c r="H690" s="1">
        <v>75.501000000000005</v>
      </c>
      <c r="I690" s="1">
        <f t="shared" si="15"/>
        <v>205.46200000000201</v>
      </c>
    </row>
    <row r="691" spans="1:9" hidden="1" outlineLevel="2" x14ac:dyDescent="0.25">
      <c r="A691" t="s">
        <v>19</v>
      </c>
      <c r="B691" t="s">
        <v>765</v>
      </c>
      <c r="C691" s="2">
        <v>42779</v>
      </c>
      <c r="D691" t="s">
        <v>152</v>
      </c>
      <c r="E691" t="s">
        <v>1976</v>
      </c>
      <c r="F691" t="s">
        <v>19</v>
      </c>
      <c r="H691" s="1">
        <v>263.00299999999999</v>
      </c>
      <c r="I691" s="1">
        <f t="shared" si="15"/>
        <v>-57.540999999997979</v>
      </c>
    </row>
    <row r="692" spans="1:9" hidden="1" outlineLevel="2" x14ac:dyDescent="0.25">
      <c r="A692" t="s">
        <v>19</v>
      </c>
      <c r="B692" t="s">
        <v>765</v>
      </c>
      <c r="C692" s="2">
        <v>42782</v>
      </c>
      <c r="D692" t="s">
        <v>152</v>
      </c>
      <c r="E692" t="s">
        <v>1977</v>
      </c>
      <c r="F692" t="s">
        <v>19</v>
      </c>
      <c r="H692" s="1">
        <v>150.50200000000001</v>
      </c>
      <c r="I692" s="1">
        <f t="shared" si="15"/>
        <v>-208.04299999999799</v>
      </c>
    </row>
    <row r="693" spans="1:9" hidden="1" outlineLevel="2" x14ac:dyDescent="0.25">
      <c r="A693" t="s">
        <v>19</v>
      </c>
      <c r="B693" t="s">
        <v>765</v>
      </c>
      <c r="C693" s="2">
        <v>42784</v>
      </c>
      <c r="D693" t="s">
        <v>152</v>
      </c>
      <c r="E693" t="s">
        <v>1978</v>
      </c>
      <c r="F693" t="s">
        <v>19</v>
      </c>
      <c r="H693" s="1">
        <v>75.501000000000005</v>
      </c>
      <c r="I693" s="1">
        <f t="shared" si="15"/>
        <v>-283.54399999999799</v>
      </c>
    </row>
    <row r="694" spans="1:9" hidden="1" outlineLevel="2" x14ac:dyDescent="0.25">
      <c r="A694" t="s">
        <v>19</v>
      </c>
      <c r="B694" t="s">
        <v>765</v>
      </c>
      <c r="C694" s="2">
        <v>42788</v>
      </c>
      <c r="D694" t="s">
        <v>1979</v>
      </c>
      <c r="E694" t="s">
        <v>1980</v>
      </c>
      <c r="F694" t="s">
        <v>19</v>
      </c>
      <c r="G694" s="1">
        <v>563.00599999999997</v>
      </c>
      <c r="I694" s="1">
        <f t="shared" si="15"/>
        <v>279.46200000000198</v>
      </c>
    </row>
    <row r="695" spans="1:9" hidden="1" outlineLevel="2" x14ac:dyDescent="0.25">
      <c r="A695" t="s">
        <v>19</v>
      </c>
      <c r="B695" t="s">
        <v>765</v>
      </c>
      <c r="C695" s="2">
        <v>42788</v>
      </c>
      <c r="D695" t="s">
        <v>1981</v>
      </c>
      <c r="E695" t="s">
        <v>1982</v>
      </c>
      <c r="F695" t="s">
        <v>19</v>
      </c>
      <c r="G695" s="1">
        <v>563.00599999999997</v>
      </c>
      <c r="I695" s="1">
        <f t="shared" si="15"/>
        <v>842.46800000000189</v>
      </c>
    </row>
    <row r="696" spans="1:9" hidden="1" outlineLevel="2" x14ac:dyDescent="0.25">
      <c r="A696" t="s">
        <v>19</v>
      </c>
      <c r="B696" t="s">
        <v>765</v>
      </c>
      <c r="C696" s="2">
        <v>42794</v>
      </c>
      <c r="D696" t="s">
        <v>152</v>
      </c>
      <c r="E696" t="s">
        <v>1983</v>
      </c>
      <c r="F696" t="s">
        <v>19</v>
      </c>
      <c r="H696" s="1">
        <v>38</v>
      </c>
      <c r="I696" s="1">
        <f t="shared" si="15"/>
        <v>804.46800000000189</v>
      </c>
    </row>
    <row r="697" spans="1:9" hidden="1" outlineLevel="2" x14ac:dyDescent="0.25">
      <c r="A697" t="s">
        <v>19</v>
      </c>
      <c r="B697" t="s">
        <v>765</v>
      </c>
      <c r="C697" s="2">
        <v>42794</v>
      </c>
      <c r="D697" t="s">
        <v>152</v>
      </c>
      <c r="E697" t="s">
        <v>1984</v>
      </c>
      <c r="F697" t="s">
        <v>19</v>
      </c>
      <c r="H697" s="1">
        <v>38</v>
      </c>
      <c r="I697" s="1">
        <f t="shared" si="15"/>
        <v>766.46800000000189</v>
      </c>
    </row>
    <row r="698" spans="1:9" hidden="1" outlineLevel="2" x14ac:dyDescent="0.25">
      <c r="A698" t="s">
        <v>19</v>
      </c>
      <c r="B698" t="s">
        <v>765</v>
      </c>
      <c r="C698" s="2">
        <v>42794</v>
      </c>
      <c r="D698" t="s">
        <v>152</v>
      </c>
      <c r="E698" t="s">
        <v>1985</v>
      </c>
      <c r="F698" t="s">
        <v>19</v>
      </c>
      <c r="H698" s="1">
        <v>75.501000000000005</v>
      </c>
      <c r="I698" s="1">
        <f t="shared" si="15"/>
        <v>690.96700000000192</v>
      </c>
    </row>
    <row r="699" spans="1:9" hidden="1" outlineLevel="2" x14ac:dyDescent="0.25">
      <c r="A699" t="s">
        <v>19</v>
      </c>
      <c r="B699" t="s">
        <v>765</v>
      </c>
      <c r="C699" s="2">
        <v>42794</v>
      </c>
      <c r="D699" t="s">
        <v>152</v>
      </c>
      <c r="E699" t="s">
        <v>1986</v>
      </c>
      <c r="F699" t="s">
        <v>19</v>
      </c>
      <c r="H699" s="1">
        <v>113.001</v>
      </c>
      <c r="I699" s="1">
        <f t="shared" si="15"/>
        <v>577.96600000000194</v>
      </c>
    </row>
    <row r="700" spans="1:9" hidden="1" outlineLevel="2" x14ac:dyDescent="0.25">
      <c r="A700" t="s">
        <v>19</v>
      </c>
      <c r="B700" t="s">
        <v>765</v>
      </c>
      <c r="C700" s="2">
        <v>42794</v>
      </c>
      <c r="D700" t="s">
        <v>152</v>
      </c>
      <c r="E700" t="s">
        <v>1987</v>
      </c>
      <c r="F700" t="s">
        <v>19</v>
      </c>
      <c r="H700" s="1">
        <v>113.001</v>
      </c>
      <c r="I700" s="1">
        <f t="shared" si="15"/>
        <v>464.96500000000196</v>
      </c>
    </row>
    <row r="701" spans="1:9" hidden="1" outlineLevel="2" x14ac:dyDescent="0.25">
      <c r="A701" t="s">
        <v>19</v>
      </c>
      <c r="B701" t="s">
        <v>765</v>
      </c>
      <c r="C701" s="2">
        <v>42794</v>
      </c>
      <c r="D701" t="s">
        <v>152</v>
      </c>
      <c r="E701" t="s">
        <v>1988</v>
      </c>
      <c r="F701" t="s">
        <v>19</v>
      </c>
      <c r="H701" s="1">
        <v>113.001</v>
      </c>
      <c r="I701" s="1">
        <f t="shared" si="15"/>
        <v>351.96400000000199</v>
      </c>
    </row>
    <row r="702" spans="1:9" hidden="1" outlineLevel="2" x14ac:dyDescent="0.25">
      <c r="A702" t="s">
        <v>19</v>
      </c>
      <c r="B702" t="s">
        <v>765</v>
      </c>
      <c r="C702" s="2">
        <v>42797</v>
      </c>
      <c r="D702" t="s">
        <v>1989</v>
      </c>
      <c r="E702" t="s">
        <v>1990</v>
      </c>
      <c r="F702" t="s">
        <v>19</v>
      </c>
      <c r="G702" s="1">
        <v>563.00599999999997</v>
      </c>
      <c r="I702" s="1">
        <f t="shared" si="15"/>
        <v>914.97000000000196</v>
      </c>
    </row>
    <row r="703" spans="1:9" hidden="1" outlineLevel="2" x14ac:dyDescent="0.25">
      <c r="A703" t="s">
        <v>19</v>
      </c>
      <c r="B703" t="s">
        <v>765</v>
      </c>
      <c r="C703" s="2">
        <v>42810</v>
      </c>
      <c r="D703" t="s">
        <v>152</v>
      </c>
      <c r="E703" t="s">
        <v>1991</v>
      </c>
      <c r="F703" t="s">
        <v>19</v>
      </c>
      <c r="H703" s="1">
        <v>75.501000000000005</v>
      </c>
      <c r="I703" s="1">
        <f t="shared" si="15"/>
        <v>839.46900000000198</v>
      </c>
    </row>
    <row r="704" spans="1:9" hidden="1" outlineLevel="2" x14ac:dyDescent="0.25">
      <c r="A704" t="s">
        <v>19</v>
      </c>
      <c r="B704" t="s">
        <v>765</v>
      </c>
      <c r="C704" s="2">
        <v>42816</v>
      </c>
      <c r="D704" t="s">
        <v>152</v>
      </c>
      <c r="E704" t="s">
        <v>1992</v>
      </c>
      <c r="F704" t="s">
        <v>19</v>
      </c>
      <c r="H704" s="1">
        <v>38</v>
      </c>
      <c r="I704" s="1">
        <f t="shared" si="15"/>
        <v>801.46900000000198</v>
      </c>
    </row>
    <row r="705" spans="1:9" hidden="1" outlineLevel="2" x14ac:dyDescent="0.25">
      <c r="A705" t="s">
        <v>19</v>
      </c>
      <c r="B705" t="s">
        <v>765</v>
      </c>
      <c r="C705" s="2">
        <v>42816</v>
      </c>
      <c r="D705" t="s">
        <v>152</v>
      </c>
      <c r="E705" t="s">
        <v>1993</v>
      </c>
      <c r="F705" t="s">
        <v>19</v>
      </c>
      <c r="H705" s="1">
        <v>113.001</v>
      </c>
      <c r="I705" s="1">
        <f t="shared" si="15"/>
        <v>688.46800000000201</v>
      </c>
    </row>
    <row r="706" spans="1:9" hidden="1" outlineLevel="2" x14ac:dyDescent="0.25">
      <c r="A706" t="s">
        <v>19</v>
      </c>
      <c r="B706" t="s">
        <v>765</v>
      </c>
      <c r="C706" s="2">
        <v>42816</v>
      </c>
      <c r="D706" t="s">
        <v>152</v>
      </c>
      <c r="E706" t="s">
        <v>1994</v>
      </c>
      <c r="F706" t="s">
        <v>19</v>
      </c>
      <c r="H706" s="1">
        <v>113.001</v>
      </c>
      <c r="I706" s="1">
        <f t="shared" si="15"/>
        <v>575.46700000000203</v>
      </c>
    </row>
    <row r="707" spans="1:9" hidden="1" outlineLevel="2" x14ac:dyDescent="0.25">
      <c r="A707" t="s">
        <v>19</v>
      </c>
      <c r="B707" t="s">
        <v>765</v>
      </c>
      <c r="C707" s="2">
        <v>42816</v>
      </c>
      <c r="D707" t="s">
        <v>152</v>
      </c>
      <c r="E707" t="s">
        <v>1995</v>
      </c>
      <c r="F707" t="s">
        <v>19</v>
      </c>
      <c r="H707" s="1">
        <v>150.50200000000001</v>
      </c>
      <c r="I707" s="1">
        <f t="shared" si="15"/>
        <v>424.96500000000202</v>
      </c>
    </row>
    <row r="708" spans="1:9" hidden="1" outlineLevel="2" x14ac:dyDescent="0.25">
      <c r="A708" t="s">
        <v>19</v>
      </c>
      <c r="B708" t="s">
        <v>765</v>
      </c>
      <c r="C708" s="2">
        <v>42816</v>
      </c>
      <c r="D708" t="s">
        <v>152</v>
      </c>
      <c r="E708" t="s">
        <v>1996</v>
      </c>
      <c r="F708" t="s">
        <v>19</v>
      </c>
      <c r="H708" s="1">
        <v>150.50200000000001</v>
      </c>
      <c r="I708" s="1">
        <f t="shared" si="15"/>
        <v>274.46300000000201</v>
      </c>
    </row>
    <row r="709" spans="1:9" hidden="1" outlineLevel="2" x14ac:dyDescent="0.25">
      <c r="A709" t="s">
        <v>19</v>
      </c>
      <c r="B709" t="s">
        <v>765</v>
      </c>
      <c r="C709" s="2">
        <v>42816</v>
      </c>
      <c r="D709" t="s">
        <v>1997</v>
      </c>
      <c r="E709" t="s">
        <v>1998</v>
      </c>
      <c r="F709" t="s">
        <v>19</v>
      </c>
      <c r="G709" s="1">
        <v>563.00599999999997</v>
      </c>
      <c r="I709" s="1">
        <f t="shared" si="15"/>
        <v>837.46900000000198</v>
      </c>
    </row>
    <row r="710" spans="1:9" hidden="1" outlineLevel="2" x14ac:dyDescent="0.25">
      <c r="A710" t="s">
        <v>19</v>
      </c>
      <c r="B710" t="s">
        <v>765</v>
      </c>
      <c r="C710" s="2">
        <v>42824</v>
      </c>
      <c r="D710" t="s">
        <v>152</v>
      </c>
      <c r="E710" t="s">
        <v>1999</v>
      </c>
      <c r="F710" t="s">
        <v>19</v>
      </c>
      <c r="H710" s="1">
        <v>113.001</v>
      </c>
      <c r="I710" s="1">
        <f t="shared" ref="I710:I773" si="16">+IF(A710=A709,I709+G710-H710,G710-H710)</f>
        <v>724.46800000000201</v>
      </c>
    </row>
    <row r="711" spans="1:9" hidden="1" outlineLevel="2" x14ac:dyDescent="0.25">
      <c r="A711" t="s">
        <v>19</v>
      </c>
      <c r="B711" t="s">
        <v>765</v>
      </c>
      <c r="C711" s="2">
        <v>42824</v>
      </c>
      <c r="D711" t="s">
        <v>152</v>
      </c>
      <c r="E711" t="s">
        <v>2000</v>
      </c>
      <c r="F711" t="s">
        <v>19</v>
      </c>
      <c r="H711" s="1">
        <v>188.00200000000001</v>
      </c>
      <c r="I711" s="1">
        <f t="shared" si="16"/>
        <v>536.46600000000194</v>
      </c>
    </row>
    <row r="712" spans="1:9" hidden="1" outlineLevel="2" x14ac:dyDescent="0.25">
      <c r="A712" t="s">
        <v>19</v>
      </c>
      <c r="B712" t="s">
        <v>765</v>
      </c>
      <c r="C712" s="2">
        <v>42824</v>
      </c>
      <c r="D712" t="s">
        <v>1962</v>
      </c>
      <c r="E712" t="s">
        <v>2001</v>
      </c>
      <c r="F712" t="s">
        <v>19</v>
      </c>
      <c r="H712" s="1">
        <v>263.00299999999999</v>
      </c>
      <c r="I712" s="1">
        <f t="shared" si="16"/>
        <v>273.46300000000195</v>
      </c>
    </row>
    <row r="713" spans="1:9" hidden="1" outlineLevel="2" x14ac:dyDescent="0.25">
      <c r="A713" t="s">
        <v>19</v>
      </c>
      <c r="B713" t="s">
        <v>765</v>
      </c>
      <c r="C713" s="2">
        <v>42826</v>
      </c>
      <c r="D713" t="s">
        <v>2002</v>
      </c>
      <c r="E713" t="s">
        <v>2003</v>
      </c>
      <c r="F713" t="s">
        <v>19</v>
      </c>
      <c r="G713" s="1">
        <v>750.50800000000004</v>
      </c>
      <c r="I713" s="1">
        <f t="shared" si="16"/>
        <v>1023.9710000000021</v>
      </c>
    </row>
    <row r="714" spans="1:9" hidden="1" outlineLevel="2" x14ac:dyDescent="0.25">
      <c r="A714" t="s">
        <v>19</v>
      </c>
      <c r="B714" t="s">
        <v>765</v>
      </c>
      <c r="C714" s="2">
        <v>42831</v>
      </c>
      <c r="D714" t="s">
        <v>2004</v>
      </c>
      <c r="E714" t="s">
        <v>2005</v>
      </c>
      <c r="F714" t="s">
        <v>19</v>
      </c>
      <c r="G714" s="1">
        <v>750.50800000000004</v>
      </c>
      <c r="I714" s="1">
        <f t="shared" si="16"/>
        <v>1774.4790000000021</v>
      </c>
    </row>
    <row r="715" spans="1:9" hidden="1" outlineLevel="2" x14ac:dyDescent="0.25">
      <c r="A715" t="s">
        <v>19</v>
      </c>
      <c r="B715" t="s">
        <v>765</v>
      </c>
      <c r="C715" s="2">
        <v>42839</v>
      </c>
      <c r="D715" t="s">
        <v>152</v>
      </c>
      <c r="E715" t="s">
        <v>2006</v>
      </c>
      <c r="F715" t="s">
        <v>19</v>
      </c>
      <c r="H715" s="1">
        <v>38</v>
      </c>
      <c r="I715" s="1">
        <f t="shared" si="16"/>
        <v>1736.4790000000021</v>
      </c>
    </row>
    <row r="716" spans="1:9" hidden="1" outlineLevel="2" x14ac:dyDescent="0.25">
      <c r="A716" t="s">
        <v>19</v>
      </c>
      <c r="B716" t="s">
        <v>765</v>
      </c>
      <c r="C716" s="2">
        <v>42839</v>
      </c>
      <c r="D716" t="s">
        <v>152</v>
      </c>
      <c r="E716" t="s">
        <v>2007</v>
      </c>
      <c r="F716" t="s">
        <v>19</v>
      </c>
      <c r="H716" s="1">
        <v>75.501000000000005</v>
      </c>
      <c r="I716" s="1">
        <f t="shared" si="16"/>
        <v>1660.9780000000021</v>
      </c>
    </row>
    <row r="717" spans="1:9" hidden="1" outlineLevel="2" x14ac:dyDescent="0.25">
      <c r="A717" t="s">
        <v>19</v>
      </c>
      <c r="B717" t="s">
        <v>765</v>
      </c>
      <c r="C717" s="2">
        <v>42839</v>
      </c>
      <c r="D717" t="s">
        <v>152</v>
      </c>
      <c r="E717" t="s">
        <v>2008</v>
      </c>
      <c r="F717" t="s">
        <v>19</v>
      </c>
      <c r="H717" s="1">
        <v>113</v>
      </c>
      <c r="I717" s="1">
        <f t="shared" si="16"/>
        <v>1547.9780000000021</v>
      </c>
    </row>
    <row r="718" spans="1:9" hidden="1" outlineLevel="2" x14ac:dyDescent="0.25">
      <c r="A718" t="s">
        <v>19</v>
      </c>
      <c r="B718" t="s">
        <v>765</v>
      </c>
      <c r="C718" s="2">
        <v>42839</v>
      </c>
      <c r="D718" t="s">
        <v>152</v>
      </c>
      <c r="E718" t="s">
        <v>2009</v>
      </c>
      <c r="F718" t="s">
        <v>19</v>
      </c>
      <c r="H718" s="1">
        <v>113.001</v>
      </c>
      <c r="I718" s="1">
        <f t="shared" si="16"/>
        <v>1434.9770000000021</v>
      </c>
    </row>
    <row r="719" spans="1:9" hidden="1" outlineLevel="2" x14ac:dyDescent="0.25">
      <c r="A719" t="s">
        <v>19</v>
      </c>
      <c r="B719" t="s">
        <v>765</v>
      </c>
      <c r="C719" s="2">
        <v>42839</v>
      </c>
      <c r="D719" t="s">
        <v>152</v>
      </c>
      <c r="E719" t="s">
        <v>2010</v>
      </c>
      <c r="F719" t="s">
        <v>19</v>
      </c>
      <c r="H719" s="1">
        <v>113.001</v>
      </c>
      <c r="I719" s="1">
        <f t="shared" si="16"/>
        <v>1321.9760000000022</v>
      </c>
    </row>
    <row r="720" spans="1:9" hidden="1" outlineLevel="2" x14ac:dyDescent="0.25">
      <c r="A720" t="s">
        <v>19</v>
      </c>
      <c r="B720" t="s">
        <v>765</v>
      </c>
      <c r="C720" s="2">
        <v>42839</v>
      </c>
      <c r="D720" t="s">
        <v>152</v>
      </c>
      <c r="E720" t="s">
        <v>2011</v>
      </c>
      <c r="F720" t="s">
        <v>19</v>
      </c>
      <c r="H720" s="1">
        <v>150.50200000000001</v>
      </c>
      <c r="I720" s="1">
        <f t="shared" si="16"/>
        <v>1171.4740000000022</v>
      </c>
    </row>
    <row r="721" spans="1:9" hidden="1" outlineLevel="2" x14ac:dyDescent="0.25">
      <c r="A721" t="s">
        <v>19</v>
      </c>
      <c r="B721" t="s">
        <v>765</v>
      </c>
      <c r="C721" s="2">
        <v>42839</v>
      </c>
      <c r="D721" t="s">
        <v>152</v>
      </c>
      <c r="E721" t="s">
        <v>2012</v>
      </c>
      <c r="F721" t="s">
        <v>19</v>
      </c>
      <c r="H721" s="1">
        <v>150.50200000000001</v>
      </c>
      <c r="I721" s="1">
        <f t="shared" si="16"/>
        <v>1020.9720000000023</v>
      </c>
    </row>
    <row r="722" spans="1:9" hidden="1" outlineLevel="2" x14ac:dyDescent="0.25">
      <c r="A722" t="s">
        <v>19</v>
      </c>
      <c r="B722" t="s">
        <v>765</v>
      </c>
      <c r="C722" s="2">
        <v>42853</v>
      </c>
      <c r="D722" t="s">
        <v>152</v>
      </c>
      <c r="E722" t="s">
        <v>2013</v>
      </c>
      <c r="F722" t="s">
        <v>19</v>
      </c>
      <c r="H722" s="1">
        <v>75.501000000000005</v>
      </c>
      <c r="I722" s="1">
        <f t="shared" si="16"/>
        <v>945.47100000000228</v>
      </c>
    </row>
    <row r="723" spans="1:9" hidden="1" outlineLevel="2" x14ac:dyDescent="0.25">
      <c r="A723" t="s">
        <v>19</v>
      </c>
      <c r="B723" t="s">
        <v>765</v>
      </c>
      <c r="C723" s="2">
        <v>42853</v>
      </c>
      <c r="D723" t="s">
        <v>152</v>
      </c>
      <c r="E723" t="s">
        <v>2014</v>
      </c>
      <c r="F723" t="s">
        <v>19</v>
      </c>
      <c r="H723" s="1">
        <v>113.001</v>
      </c>
      <c r="I723" s="1">
        <f t="shared" si="16"/>
        <v>832.4700000000023</v>
      </c>
    </row>
    <row r="724" spans="1:9" hidden="1" outlineLevel="2" x14ac:dyDescent="0.25">
      <c r="A724" t="s">
        <v>19</v>
      </c>
      <c r="B724" t="s">
        <v>765</v>
      </c>
      <c r="C724" s="2">
        <v>42853</v>
      </c>
      <c r="D724" t="s">
        <v>152</v>
      </c>
      <c r="E724" t="s">
        <v>2015</v>
      </c>
      <c r="F724" t="s">
        <v>19</v>
      </c>
      <c r="H724" s="1">
        <v>113.001</v>
      </c>
      <c r="I724" s="1">
        <f t="shared" si="16"/>
        <v>719.46900000000232</v>
      </c>
    </row>
    <row r="725" spans="1:9" hidden="1" outlineLevel="2" x14ac:dyDescent="0.25">
      <c r="A725" t="s">
        <v>19</v>
      </c>
      <c r="B725" t="s">
        <v>765</v>
      </c>
      <c r="C725" s="2">
        <v>42853</v>
      </c>
      <c r="D725" t="s">
        <v>152</v>
      </c>
      <c r="E725" t="s">
        <v>2016</v>
      </c>
      <c r="F725" t="s">
        <v>19</v>
      </c>
      <c r="H725" s="1">
        <v>113.001</v>
      </c>
      <c r="I725" s="1">
        <f t="shared" si="16"/>
        <v>606.46800000000235</v>
      </c>
    </row>
    <row r="726" spans="1:9" hidden="1" outlineLevel="2" x14ac:dyDescent="0.25">
      <c r="A726" t="s">
        <v>19</v>
      </c>
      <c r="B726" t="s">
        <v>765</v>
      </c>
      <c r="C726" s="2">
        <v>42853</v>
      </c>
      <c r="D726" t="s">
        <v>152</v>
      </c>
      <c r="E726" t="s">
        <v>2017</v>
      </c>
      <c r="F726" t="s">
        <v>19</v>
      </c>
      <c r="H726" s="1">
        <v>150.50200000000001</v>
      </c>
      <c r="I726" s="1">
        <f t="shared" si="16"/>
        <v>455.96600000000234</v>
      </c>
    </row>
    <row r="727" spans="1:9" hidden="1" outlineLevel="2" x14ac:dyDescent="0.25">
      <c r="A727" t="s">
        <v>19</v>
      </c>
      <c r="B727" t="s">
        <v>765</v>
      </c>
      <c r="C727" s="2">
        <v>42853</v>
      </c>
      <c r="D727" t="s">
        <v>152</v>
      </c>
      <c r="E727" t="s">
        <v>2018</v>
      </c>
      <c r="F727" t="s">
        <v>19</v>
      </c>
      <c r="H727" s="1">
        <v>188.00200000000001</v>
      </c>
      <c r="I727" s="1">
        <f t="shared" si="16"/>
        <v>267.96400000000233</v>
      </c>
    </row>
    <row r="728" spans="1:9" hidden="1" outlineLevel="2" x14ac:dyDescent="0.25">
      <c r="A728" t="s">
        <v>19</v>
      </c>
      <c r="B728" t="s">
        <v>765</v>
      </c>
      <c r="C728" s="2">
        <v>42855</v>
      </c>
      <c r="D728" t="s">
        <v>152</v>
      </c>
      <c r="E728" t="s">
        <v>2019</v>
      </c>
      <c r="F728" t="s">
        <v>19</v>
      </c>
      <c r="H728" s="1">
        <v>113.001</v>
      </c>
      <c r="I728" s="1">
        <f t="shared" si="16"/>
        <v>154.96300000000232</v>
      </c>
    </row>
    <row r="729" spans="1:9" hidden="1" outlineLevel="2" x14ac:dyDescent="0.25">
      <c r="A729" t="s">
        <v>19</v>
      </c>
      <c r="B729" t="s">
        <v>765</v>
      </c>
      <c r="C729" s="2">
        <v>42855</v>
      </c>
      <c r="D729" t="s">
        <v>152</v>
      </c>
      <c r="E729" t="s">
        <v>2020</v>
      </c>
      <c r="F729" t="s">
        <v>19</v>
      </c>
      <c r="H729" s="1">
        <v>113.001</v>
      </c>
      <c r="I729" s="1">
        <f t="shared" si="16"/>
        <v>41.96200000000232</v>
      </c>
    </row>
    <row r="730" spans="1:9" hidden="1" outlineLevel="2" x14ac:dyDescent="0.25">
      <c r="A730" t="s">
        <v>19</v>
      </c>
      <c r="B730" t="s">
        <v>765</v>
      </c>
      <c r="C730" s="2">
        <v>42855</v>
      </c>
      <c r="D730" t="s">
        <v>152</v>
      </c>
      <c r="E730" t="s">
        <v>2021</v>
      </c>
      <c r="F730" t="s">
        <v>19</v>
      </c>
      <c r="H730" s="1">
        <v>113.001</v>
      </c>
      <c r="I730" s="1">
        <f t="shared" si="16"/>
        <v>-71.038999999997685</v>
      </c>
    </row>
    <row r="731" spans="1:9" hidden="1" outlineLevel="2" x14ac:dyDescent="0.25">
      <c r="A731" t="s">
        <v>19</v>
      </c>
      <c r="B731" t="s">
        <v>765</v>
      </c>
      <c r="C731" s="2">
        <v>42855</v>
      </c>
      <c r="D731" t="s">
        <v>152</v>
      </c>
      <c r="E731" t="s">
        <v>2022</v>
      </c>
      <c r="F731" t="s">
        <v>19</v>
      </c>
      <c r="H731" s="1">
        <v>150.50200000000001</v>
      </c>
      <c r="I731" s="1">
        <f t="shared" si="16"/>
        <v>-221.54099999999769</v>
      </c>
    </row>
    <row r="732" spans="1:9" hidden="1" outlineLevel="2" x14ac:dyDescent="0.25">
      <c r="A732" t="s">
        <v>19</v>
      </c>
      <c r="B732" t="s">
        <v>765</v>
      </c>
      <c r="C732" s="2">
        <v>42855</v>
      </c>
      <c r="D732" t="s">
        <v>152</v>
      </c>
      <c r="E732" t="s">
        <v>2023</v>
      </c>
      <c r="F732" t="s">
        <v>19</v>
      </c>
      <c r="H732" s="1">
        <v>188.00200000000001</v>
      </c>
      <c r="I732" s="1">
        <f t="shared" si="16"/>
        <v>-409.54299999999773</v>
      </c>
    </row>
    <row r="733" spans="1:9" hidden="1" outlineLevel="2" x14ac:dyDescent="0.25">
      <c r="A733" t="s">
        <v>19</v>
      </c>
      <c r="B733" t="s">
        <v>765</v>
      </c>
      <c r="C733" s="2">
        <v>42855</v>
      </c>
      <c r="D733" t="s">
        <v>152</v>
      </c>
      <c r="E733" t="s">
        <v>2024</v>
      </c>
      <c r="F733" t="s">
        <v>19</v>
      </c>
      <c r="H733" s="1">
        <v>75.501000000000005</v>
      </c>
      <c r="I733" s="1">
        <f t="shared" si="16"/>
        <v>-485.04399999999771</v>
      </c>
    </row>
    <row r="734" spans="1:9" hidden="1" outlineLevel="2" x14ac:dyDescent="0.25">
      <c r="A734" t="s">
        <v>19</v>
      </c>
      <c r="B734" t="s">
        <v>765</v>
      </c>
      <c r="C734" s="2">
        <v>42866</v>
      </c>
      <c r="D734" t="s">
        <v>2025</v>
      </c>
      <c r="E734" t="s">
        <v>2026</v>
      </c>
      <c r="F734" t="s">
        <v>19</v>
      </c>
      <c r="G734" s="1">
        <v>750.50800000000004</v>
      </c>
      <c r="I734" s="1">
        <f t="shared" si="16"/>
        <v>265.46400000000233</v>
      </c>
    </row>
    <row r="735" spans="1:9" hidden="1" outlineLevel="2" x14ac:dyDescent="0.25">
      <c r="A735" t="s">
        <v>19</v>
      </c>
      <c r="B735" t="s">
        <v>765</v>
      </c>
      <c r="C735" s="2">
        <v>42866</v>
      </c>
      <c r="D735" t="s">
        <v>2027</v>
      </c>
      <c r="E735" t="s">
        <v>2028</v>
      </c>
      <c r="F735" t="s">
        <v>19</v>
      </c>
      <c r="G735" s="1">
        <v>750.50800000000004</v>
      </c>
      <c r="I735" s="1">
        <f t="shared" si="16"/>
        <v>1015.9720000000024</v>
      </c>
    </row>
    <row r="736" spans="1:9" hidden="1" outlineLevel="2" x14ac:dyDescent="0.25">
      <c r="A736" t="s">
        <v>19</v>
      </c>
      <c r="B736" t="s">
        <v>765</v>
      </c>
      <c r="C736" s="2">
        <v>42874</v>
      </c>
      <c r="D736" t="s">
        <v>2029</v>
      </c>
      <c r="E736" t="s">
        <v>2030</v>
      </c>
      <c r="F736" t="s">
        <v>19</v>
      </c>
      <c r="G736" s="1">
        <v>750.50800000000004</v>
      </c>
      <c r="I736" s="1">
        <f t="shared" si="16"/>
        <v>1766.4800000000023</v>
      </c>
    </row>
    <row r="737" spans="1:9" hidden="1" outlineLevel="2" x14ac:dyDescent="0.25">
      <c r="A737" t="s">
        <v>19</v>
      </c>
      <c r="B737" t="s">
        <v>765</v>
      </c>
      <c r="C737" s="2">
        <v>42878</v>
      </c>
      <c r="D737" t="s">
        <v>152</v>
      </c>
      <c r="E737" t="s">
        <v>2031</v>
      </c>
      <c r="F737" t="s">
        <v>19</v>
      </c>
      <c r="H737" s="1">
        <v>75.501000000000005</v>
      </c>
      <c r="I737" s="1">
        <f t="shared" si="16"/>
        <v>1690.9790000000023</v>
      </c>
    </row>
    <row r="738" spans="1:9" hidden="1" outlineLevel="2" x14ac:dyDescent="0.25">
      <c r="A738" t="s">
        <v>19</v>
      </c>
      <c r="B738" t="s">
        <v>765</v>
      </c>
      <c r="C738" s="2">
        <v>42878</v>
      </c>
      <c r="D738" t="s">
        <v>152</v>
      </c>
      <c r="E738" t="s">
        <v>2032</v>
      </c>
      <c r="F738" t="s">
        <v>19</v>
      </c>
      <c r="H738" s="1">
        <v>75.501000000000005</v>
      </c>
      <c r="I738" s="1">
        <f t="shared" si="16"/>
        <v>1615.4780000000023</v>
      </c>
    </row>
    <row r="739" spans="1:9" hidden="1" outlineLevel="2" x14ac:dyDescent="0.25">
      <c r="A739" t="s">
        <v>19</v>
      </c>
      <c r="B739" t="s">
        <v>765</v>
      </c>
      <c r="C739" s="2">
        <v>42878</v>
      </c>
      <c r="D739" t="s">
        <v>152</v>
      </c>
      <c r="E739" t="s">
        <v>2033</v>
      </c>
      <c r="F739" t="s">
        <v>19</v>
      </c>
      <c r="H739" s="1">
        <v>113.001</v>
      </c>
      <c r="I739" s="1">
        <f t="shared" si="16"/>
        <v>1502.4770000000024</v>
      </c>
    </row>
    <row r="740" spans="1:9" hidden="1" outlineLevel="2" x14ac:dyDescent="0.25">
      <c r="A740" t="s">
        <v>19</v>
      </c>
      <c r="B740" t="s">
        <v>765</v>
      </c>
      <c r="C740" s="2">
        <v>42878</v>
      </c>
      <c r="D740" t="s">
        <v>152</v>
      </c>
      <c r="E740" t="s">
        <v>2034</v>
      </c>
      <c r="F740" t="s">
        <v>19</v>
      </c>
      <c r="H740" s="1">
        <v>150.50200000000001</v>
      </c>
      <c r="I740" s="1">
        <f t="shared" si="16"/>
        <v>1351.9750000000024</v>
      </c>
    </row>
    <row r="741" spans="1:9" hidden="1" outlineLevel="2" x14ac:dyDescent="0.25">
      <c r="A741" t="s">
        <v>19</v>
      </c>
      <c r="B741" t="s">
        <v>765</v>
      </c>
      <c r="C741" s="2">
        <v>42878</v>
      </c>
      <c r="D741" t="s">
        <v>152</v>
      </c>
      <c r="E741" t="s">
        <v>2035</v>
      </c>
      <c r="F741" t="s">
        <v>19</v>
      </c>
      <c r="H741" s="1">
        <v>150.50200000000001</v>
      </c>
      <c r="I741" s="1">
        <f t="shared" si="16"/>
        <v>1201.4730000000025</v>
      </c>
    </row>
    <row r="742" spans="1:9" hidden="1" outlineLevel="2" x14ac:dyDescent="0.25">
      <c r="A742" t="s">
        <v>19</v>
      </c>
      <c r="B742" t="s">
        <v>765</v>
      </c>
      <c r="C742" s="2">
        <v>42878</v>
      </c>
      <c r="D742" t="s">
        <v>152</v>
      </c>
      <c r="E742" t="s">
        <v>2036</v>
      </c>
      <c r="F742" t="s">
        <v>19</v>
      </c>
      <c r="H742" s="1">
        <v>188.00200000000001</v>
      </c>
      <c r="I742" s="1">
        <f t="shared" si="16"/>
        <v>1013.4710000000025</v>
      </c>
    </row>
    <row r="743" spans="1:9" hidden="1" outlineLevel="2" x14ac:dyDescent="0.25">
      <c r="A743" t="s">
        <v>19</v>
      </c>
      <c r="B743" t="s">
        <v>765</v>
      </c>
      <c r="C743" s="2">
        <v>42886</v>
      </c>
      <c r="D743" t="s">
        <v>152</v>
      </c>
      <c r="E743" t="s">
        <v>2037</v>
      </c>
      <c r="F743" t="s">
        <v>19</v>
      </c>
      <c r="H743" s="1">
        <v>75.501000000000005</v>
      </c>
      <c r="I743" s="1">
        <f t="shared" si="16"/>
        <v>937.97000000000253</v>
      </c>
    </row>
    <row r="744" spans="1:9" hidden="1" outlineLevel="2" x14ac:dyDescent="0.25">
      <c r="A744" t="s">
        <v>19</v>
      </c>
      <c r="B744" t="s">
        <v>765</v>
      </c>
      <c r="C744" s="2">
        <v>42886</v>
      </c>
      <c r="D744" t="s">
        <v>152</v>
      </c>
      <c r="E744" t="s">
        <v>2038</v>
      </c>
      <c r="F744" t="s">
        <v>19</v>
      </c>
      <c r="H744" s="1">
        <v>113.001</v>
      </c>
      <c r="I744" s="1">
        <f t="shared" si="16"/>
        <v>824.96900000000255</v>
      </c>
    </row>
    <row r="745" spans="1:9" hidden="1" outlineLevel="2" x14ac:dyDescent="0.25">
      <c r="A745" t="s">
        <v>19</v>
      </c>
      <c r="B745" t="s">
        <v>765</v>
      </c>
      <c r="C745" s="2">
        <v>42886</v>
      </c>
      <c r="D745" t="s">
        <v>152</v>
      </c>
      <c r="E745" t="s">
        <v>2039</v>
      </c>
      <c r="F745" t="s">
        <v>19</v>
      </c>
      <c r="H745" s="1">
        <v>150.50200000000001</v>
      </c>
      <c r="I745" s="1">
        <f t="shared" si="16"/>
        <v>674.4670000000026</v>
      </c>
    </row>
    <row r="746" spans="1:9" hidden="1" outlineLevel="2" x14ac:dyDescent="0.25">
      <c r="A746" t="s">
        <v>19</v>
      </c>
      <c r="B746" t="s">
        <v>765</v>
      </c>
      <c r="C746" s="2">
        <v>42886</v>
      </c>
      <c r="D746" t="s">
        <v>152</v>
      </c>
      <c r="E746" t="s">
        <v>2040</v>
      </c>
      <c r="F746" t="s">
        <v>19</v>
      </c>
      <c r="H746" s="1">
        <v>188.00200000000001</v>
      </c>
      <c r="I746" s="1">
        <f t="shared" si="16"/>
        <v>486.46500000000259</v>
      </c>
    </row>
    <row r="747" spans="1:9" hidden="1" outlineLevel="2" x14ac:dyDescent="0.25">
      <c r="A747" t="s">
        <v>19</v>
      </c>
      <c r="B747" t="s">
        <v>765</v>
      </c>
      <c r="C747" s="2">
        <v>42886</v>
      </c>
      <c r="D747" t="s">
        <v>152</v>
      </c>
      <c r="E747" t="s">
        <v>2041</v>
      </c>
      <c r="F747" t="s">
        <v>19</v>
      </c>
      <c r="H747" s="1">
        <v>225.50299999999999</v>
      </c>
      <c r="I747" s="1">
        <f t="shared" si="16"/>
        <v>260.9620000000026</v>
      </c>
    </row>
    <row r="748" spans="1:9" hidden="1" outlineLevel="2" x14ac:dyDescent="0.25">
      <c r="A748" t="s">
        <v>19</v>
      </c>
      <c r="B748" t="s">
        <v>765</v>
      </c>
      <c r="C748" s="2">
        <v>42905</v>
      </c>
      <c r="D748" t="s">
        <v>2042</v>
      </c>
      <c r="E748" t="s">
        <v>2043</v>
      </c>
      <c r="F748" t="s">
        <v>19</v>
      </c>
      <c r="G748" s="1">
        <v>750.50800000000004</v>
      </c>
      <c r="I748" s="1">
        <f t="shared" si="16"/>
        <v>1011.4700000000026</v>
      </c>
    </row>
    <row r="749" spans="1:9" hidden="1" outlineLevel="2" x14ac:dyDescent="0.25">
      <c r="A749" t="s">
        <v>19</v>
      </c>
      <c r="B749" t="s">
        <v>765</v>
      </c>
      <c r="C749" s="2">
        <v>42905</v>
      </c>
      <c r="D749" t="s">
        <v>2044</v>
      </c>
      <c r="E749" t="s">
        <v>2045</v>
      </c>
      <c r="F749" t="s">
        <v>19</v>
      </c>
      <c r="G749" s="1">
        <v>750.50800000000004</v>
      </c>
      <c r="I749" s="1">
        <f t="shared" si="16"/>
        <v>1761.9780000000028</v>
      </c>
    </row>
    <row r="750" spans="1:9" hidden="1" outlineLevel="2" x14ac:dyDescent="0.25">
      <c r="A750" t="s">
        <v>19</v>
      </c>
      <c r="B750" t="s">
        <v>765</v>
      </c>
      <c r="C750" s="2">
        <v>42914</v>
      </c>
      <c r="D750" t="s">
        <v>152</v>
      </c>
      <c r="E750" t="s">
        <v>2046</v>
      </c>
      <c r="F750" t="s">
        <v>19</v>
      </c>
      <c r="H750" s="1">
        <v>113.001</v>
      </c>
      <c r="I750" s="1">
        <f t="shared" si="16"/>
        <v>1648.9770000000028</v>
      </c>
    </row>
    <row r="751" spans="1:9" hidden="1" outlineLevel="2" x14ac:dyDescent="0.25">
      <c r="A751" t="s">
        <v>19</v>
      </c>
      <c r="B751" t="s">
        <v>765</v>
      </c>
      <c r="C751" s="2">
        <v>42914</v>
      </c>
      <c r="D751" t="s">
        <v>152</v>
      </c>
      <c r="E751" t="s">
        <v>2047</v>
      </c>
      <c r="F751" t="s">
        <v>19</v>
      </c>
      <c r="H751" s="1">
        <v>113.001</v>
      </c>
      <c r="I751" s="1">
        <f t="shared" si="16"/>
        <v>1535.9760000000028</v>
      </c>
    </row>
    <row r="752" spans="1:9" hidden="1" outlineLevel="2" x14ac:dyDescent="0.25">
      <c r="A752" t="s">
        <v>19</v>
      </c>
      <c r="B752" t="s">
        <v>765</v>
      </c>
      <c r="C752" s="2">
        <v>42914</v>
      </c>
      <c r="D752" t="s">
        <v>152</v>
      </c>
      <c r="E752" t="s">
        <v>2048</v>
      </c>
      <c r="F752" t="s">
        <v>19</v>
      </c>
      <c r="H752" s="1">
        <v>113.001</v>
      </c>
      <c r="I752" s="1">
        <f t="shared" si="16"/>
        <v>1422.9750000000029</v>
      </c>
    </row>
    <row r="753" spans="1:9" hidden="1" outlineLevel="2" x14ac:dyDescent="0.25">
      <c r="A753" t="s">
        <v>19</v>
      </c>
      <c r="B753" t="s">
        <v>765</v>
      </c>
      <c r="C753" s="2">
        <v>42914</v>
      </c>
      <c r="D753" t="s">
        <v>152</v>
      </c>
      <c r="E753" t="s">
        <v>2049</v>
      </c>
      <c r="F753" t="s">
        <v>19</v>
      </c>
      <c r="H753" s="1">
        <v>150.50200000000001</v>
      </c>
      <c r="I753" s="1">
        <f t="shared" si="16"/>
        <v>1272.4730000000029</v>
      </c>
    </row>
    <row r="754" spans="1:9" hidden="1" outlineLevel="2" x14ac:dyDescent="0.25">
      <c r="A754" t="s">
        <v>19</v>
      </c>
      <c r="B754" t="s">
        <v>765</v>
      </c>
      <c r="C754" s="2">
        <v>42914</v>
      </c>
      <c r="D754" t="s">
        <v>152</v>
      </c>
      <c r="E754" t="s">
        <v>2050</v>
      </c>
      <c r="F754" t="s">
        <v>19</v>
      </c>
      <c r="H754" s="1">
        <v>263.00299999999999</v>
      </c>
      <c r="I754" s="1">
        <f t="shared" si="16"/>
        <v>1009.470000000003</v>
      </c>
    </row>
    <row r="755" spans="1:9" hidden="1" outlineLevel="2" x14ac:dyDescent="0.25">
      <c r="A755" t="s">
        <v>19</v>
      </c>
      <c r="B755" t="s">
        <v>765</v>
      </c>
      <c r="C755" s="2">
        <v>42916</v>
      </c>
      <c r="D755" t="s">
        <v>152</v>
      </c>
      <c r="E755" t="s">
        <v>2051</v>
      </c>
      <c r="F755" t="s">
        <v>19</v>
      </c>
      <c r="H755" s="1">
        <v>75.501000000000005</v>
      </c>
      <c r="I755" s="1">
        <f t="shared" si="16"/>
        <v>933.96900000000301</v>
      </c>
    </row>
    <row r="756" spans="1:9" hidden="1" outlineLevel="2" x14ac:dyDescent="0.25">
      <c r="A756" t="s">
        <v>19</v>
      </c>
      <c r="B756" t="s">
        <v>765</v>
      </c>
      <c r="C756" s="2">
        <v>42916</v>
      </c>
      <c r="D756" t="s">
        <v>152</v>
      </c>
      <c r="E756" t="s">
        <v>2052</v>
      </c>
      <c r="F756" t="s">
        <v>19</v>
      </c>
      <c r="H756" s="1">
        <v>150.50200000000001</v>
      </c>
      <c r="I756" s="1">
        <f t="shared" si="16"/>
        <v>783.46700000000305</v>
      </c>
    </row>
    <row r="757" spans="1:9" hidden="1" outlineLevel="2" x14ac:dyDescent="0.25">
      <c r="A757" t="s">
        <v>19</v>
      </c>
      <c r="B757" t="s">
        <v>765</v>
      </c>
      <c r="C757" s="2">
        <v>42916</v>
      </c>
      <c r="D757" t="s">
        <v>152</v>
      </c>
      <c r="E757" t="s">
        <v>2053</v>
      </c>
      <c r="F757" t="s">
        <v>19</v>
      </c>
      <c r="H757" s="1">
        <v>188.00200000000001</v>
      </c>
      <c r="I757" s="1">
        <f t="shared" si="16"/>
        <v>595.4650000000031</v>
      </c>
    </row>
    <row r="758" spans="1:9" hidden="1" outlineLevel="2" x14ac:dyDescent="0.25">
      <c r="A758" t="s">
        <v>19</v>
      </c>
      <c r="B758" t="s">
        <v>765</v>
      </c>
      <c r="C758" s="2">
        <v>42926</v>
      </c>
      <c r="D758" t="s">
        <v>2054</v>
      </c>
      <c r="E758" t="s">
        <v>2055</v>
      </c>
      <c r="F758" t="s">
        <v>19</v>
      </c>
      <c r="G758" s="1">
        <v>750.50800000000004</v>
      </c>
      <c r="I758" s="1">
        <f t="shared" si="16"/>
        <v>1345.9730000000031</v>
      </c>
    </row>
    <row r="759" spans="1:9" hidden="1" outlineLevel="2" x14ac:dyDescent="0.25">
      <c r="A759" t="s">
        <v>19</v>
      </c>
      <c r="B759" t="s">
        <v>765</v>
      </c>
      <c r="C759" s="2">
        <v>42942</v>
      </c>
      <c r="D759" t="s">
        <v>152</v>
      </c>
      <c r="E759" t="s">
        <v>2056</v>
      </c>
      <c r="F759" t="s">
        <v>19</v>
      </c>
      <c r="H759" s="1">
        <v>113.001</v>
      </c>
      <c r="I759" s="1">
        <f t="shared" si="16"/>
        <v>1232.9720000000032</v>
      </c>
    </row>
    <row r="760" spans="1:9" hidden="1" outlineLevel="2" x14ac:dyDescent="0.25">
      <c r="A760" t="s">
        <v>19</v>
      </c>
      <c r="B760" t="s">
        <v>765</v>
      </c>
      <c r="C760" s="2">
        <v>42942</v>
      </c>
      <c r="D760" t="s">
        <v>152</v>
      </c>
      <c r="E760" t="s">
        <v>2057</v>
      </c>
      <c r="F760" t="s">
        <v>19</v>
      </c>
      <c r="H760" s="1">
        <v>225.50299999999999</v>
      </c>
      <c r="I760" s="1">
        <f t="shared" si="16"/>
        <v>1007.4690000000032</v>
      </c>
    </row>
    <row r="761" spans="1:9" hidden="1" outlineLevel="2" x14ac:dyDescent="0.25">
      <c r="A761" t="s">
        <v>19</v>
      </c>
      <c r="B761" t="s">
        <v>765</v>
      </c>
      <c r="C761" s="2">
        <v>42947</v>
      </c>
      <c r="D761" t="s">
        <v>152</v>
      </c>
      <c r="E761" t="s">
        <v>2058</v>
      </c>
      <c r="F761" t="s">
        <v>19</v>
      </c>
      <c r="H761" s="1">
        <v>113.001</v>
      </c>
      <c r="I761" s="1">
        <f t="shared" si="16"/>
        <v>894.46800000000326</v>
      </c>
    </row>
    <row r="762" spans="1:9" hidden="1" outlineLevel="2" x14ac:dyDescent="0.25">
      <c r="A762" t="s">
        <v>19</v>
      </c>
      <c r="B762" t="s">
        <v>765</v>
      </c>
      <c r="C762" s="2">
        <v>42947</v>
      </c>
      <c r="D762" t="s">
        <v>152</v>
      </c>
      <c r="E762" t="s">
        <v>2059</v>
      </c>
      <c r="F762" t="s">
        <v>19</v>
      </c>
      <c r="H762" s="1">
        <v>113.001</v>
      </c>
      <c r="I762" s="1">
        <f t="shared" si="16"/>
        <v>781.46700000000328</v>
      </c>
    </row>
    <row r="763" spans="1:9" hidden="1" outlineLevel="2" x14ac:dyDescent="0.25">
      <c r="A763" t="s">
        <v>19</v>
      </c>
      <c r="B763" t="s">
        <v>765</v>
      </c>
      <c r="C763" s="2">
        <v>42947</v>
      </c>
      <c r="D763" t="s">
        <v>152</v>
      </c>
      <c r="E763" t="s">
        <v>2060</v>
      </c>
      <c r="F763" t="s">
        <v>19</v>
      </c>
      <c r="H763" s="1">
        <v>150.50200000000001</v>
      </c>
      <c r="I763" s="1">
        <f t="shared" si="16"/>
        <v>630.96500000000333</v>
      </c>
    </row>
    <row r="764" spans="1:9" hidden="1" outlineLevel="2" x14ac:dyDescent="0.25">
      <c r="A764" t="s">
        <v>19</v>
      </c>
      <c r="B764" t="s">
        <v>765</v>
      </c>
      <c r="C764" s="2">
        <v>42947</v>
      </c>
      <c r="D764" t="s">
        <v>152</v>
      </c>
      <c r="E764" t="s">
        <v>2061</v>
      </c>
      <c r="F764" t="s">
        <v>19</v>
      </c>
      <c r="H764" s="1">
        <v>150.50200000000001</v>
      </c>
      <c r="I764" s="1">
        <f t="shared" si="16"/>
        <v>480.46300000000332</v>
      </c>
    </row>
    <row r="765" spans="1:9" hidden="1" outlineLevel="2" x14ac:dyDescent="0.25">
      <c r="A765" t="s">
        <v>19</v>
      </c>
      <c r="B765" t="s">
        <v>765</v>
      </c>
      <c r="C765" s="2">
        <v>42947</v>
      </c>
      <c r="D765" t="s">
        <v>152</v>
      </c>
      <c r="E765" t="s">
        <v>2062</v>
      </c>
      <c r="F765" t="s">
        <v>19</v>
      </c>
      <c r="H765" s="1">
        <v>150.50200000000001</v>
      </c>
      <c r="I765" s="1">
        <f t="shared" si="16"/>
        <v>329.96100000000331</v>
      </c>
    </row>
    <row r="766" spans="1:9" hidden="1" outlineLevel="2" x14ac:dyDescent="0.25">
      <c r="A766" t="s">
        <v>19</v>
      </c>
      <c r="B766" t="s">
        <v>765</v>
      </c>
      <c r="C766" s="2">
        <v>42947</v>
      </c>
      <c r="D766" t="s">
        <v>152</v>
      </c>
      <c r="E766" t="s">
        <v>2063</v>
      </c>
      <c r="F766" t="s">
        <v>19</v>
      </c>
      <c r="H766" s="1">
        <v>188.00200000000001</v>
      </c>
      <c r="I766" s="1">
        <f t="shared" si="16"/>
        <v>141.9590000000033</v>
      </c>
    </row>
    <row r="767" spans="1:9" hidden="1" outlineLevel="2" x14ac:dyDescent="0.25">
      <c r="A767" t="s">
        <v>19</v>
      </c>
      <c r="B767" t="s">
        <v>765</v>
      </c>
      <c r="C767" s="2">
        <v>42947</v>
      </c>
      <c r="D767" t="s">
        <v>1962</v>
      </c>
      <c r="E767" t="s">
        <v>2064</v>
      </c>
      <c r="F767" t="s">
        <v>19</v>
      </c>
      <c r="H767" s="1">
        <v>263.00299999999999</v>
      </c>
      <c r="I767" s="1">
        <f t="shared" si="16"/>
        <v>-121.04399999999669</v>
      </c>
    </row>
    <row r="768" spans="1:9" hidden="1" outlineLevel="2" x14ac:dyDescent="0.25">
      <c r="A768" t="s">
        <v>19</v>
      </c>
      <c r="B768" t="s">
        <v>765</v>
      </c>
      <c r="C768" s="2">
        <v>42947</v>
      </c>
      <c r="D768" t="s">
        <v>152</v>
      </c>
      <c r="E768" t="s">
        <v>2065</v>
      </c>
      <c r="F768" t="s">
        <v>19</v>
      </c>
      <c r="H768" s="1">
        <v>150.50200000000001</v>
      </c>
      <c r="I768" s="1">
        <f t="shared" si="16"/>
        <v>-271.5459999999967</v>
      </c>
    </row>
    <row r="769" spans="1:9" hidden="1" outlineLevel="2" x14ac:dyDescent="0.25">
      <c r="A769" t="s">
        <v>19</v>
      </c>
      <c r="B769" t="s">
        <v>765</v>
      </c>
      <c r="C769" s="2">
        <v>42956</v>
      </c>
      <c r="D769" t="s">
        <v>2066</v>
      </c>
      <c r="E769" t="s">
        <v>2067</v>
      </c>
      <c r="F769" t="s">
        <v>19</v>
      </c>
      <c r="G769" s="1">
        <v>750.50800000000004</v>
      </c>
      <c r="I769" s="1">
        <f t="shared" si="16"/>
        <v>478.96200000000334</v>
      </c>
    </row>
    <row r="770" spans="1:9" hidden="1" outlineLevel="2" x14ac:dyDescent="0.25">
      <c r="A770" t="s">
        <v>19</v>
      </c>
      <c r="B770" t="s">
        <v>765</v>
      </c>
      <c r="C770" s="2">
        <v>42956</v>
      </c>
      <c r="D770" t="s">
        <v>2068</v>
      </c>
      <c r="E770" t="s">
        <v>2069</v>
      </c>
      <c r="F770" t="s">
        <v>19</v>
      </c>
      <c r="G770" s="1">
        <v>2752.2470000000003</v>
      </c>
      <c r="I770" s="1">
        <f t="shared" si="16"/>
        <v>3231.2090000000035</v>
      </c>
    </row>
    <row r="771" spans="1:9" hidden="1" outlineLevel="2" x14ac:dyDescent="0.25">
      <c r="A771" t="s">
        <v>19</v>
      </c>
      <c r="B771" t="s">
        <v>765</v>
      </c>
      <c r="C771" s="2">
        <v>42962</v>
      </c>
      <c r="D771" t="s">
        <v>2070</v>
      </c>
      <c r="E771" t="s">
        <v>2071</v>
      </c>
      <c r="F771" t="s">
        <v>19</v>
      </c>
      <c r="G771" s="1">
        <v>750.50800000000004</v>
      </c>
      <c r="I771" s="1">
        <f t="shared" si="16"/>
        <v>3981.7170000000033</v>
      </c>
    </row>
    <row r="772" spans="1:9" hidden="1" outlineLevel="2" x14ac:dyDescent="0.25">
      <c r="A772" t="s">
        <v>19</v>
      </c>
      <c r="B772" t="s">
        <v>765</v>
      </c>
      <c r="C772" s="2">
        <v>42964</v>
      </c>
      <c r="D772" t="s">
        <v>152</v>
      </c>
      <c r="E772" t="s">
        <v>2072</v>
      </c>
      <c r="F772" t="s">
        <v>19</v>
      </c>
      <c r="H772" s="1">
        <v>113.001</v>
      </c>
      <c r="I772" s="1">
        <f t="shared" si="16"/>
        <v>3868.7160000000031</v>
      </c>
    </row>
    <row r="773" spans="1:9" hidden="1" outlineLevel="2" x14ac:dyDescent="0.25">
      <c r="A773" t="s">
        <v>19</v>
      </c>
      <c r="B773" t="s">
        <v>765</v>
      </c>
      <c r="C773" s="2">
        <v>42964</v>
      </c>
      <c r="D773" t="s">
        <v>152</v>
      </c>
      <c r="E773" t="s">
        <v>2073</v>
      </c>
      <c r="F773" t="s">
        <v>19</v>
      </c>
      <c r="H773" s="1">
        <v>113.001</v>
      </c>
      <c r="I773" s="1">
        <f t="shared" si="16"/>
        <v>3755.7150000000029</v>
      </c>
    </row>
    <row r="774" spans="1:9" hidden="1" outlineLevel="2" x14ac:dyDescent="0.25">
      <c r="A774" t="s">
        <v>19</v>
      </c>
      <c r="B774" t="s">
        <v>765</v>
      </c>
      <c r="C774" s="2">
        <v>42969</v>
      </c>
      <c r="D774" t="s">
        <v>2074</v>
      </c>
      <c r="E774" t="s">
        <v>2075</v>
      </c>
      <c r="F774" t="s">
        <v>19</v>
      </c>
      <c r="G774" s="1">
        <v>750.50800000000004</v>
      </c>
      <c r="I774" s="1">
        <f t="shared" ref="I774:I837" si="17">+IF(A774=A773,I773+G774-H774,G774-H774)</f>
        <v>4506.2230000000027</v>
      </c>
    </row>
    <row r="775" spans="1:9" hidden="1" outlineLevel="2" x14ac:dyDescent="0.25">
      <c r="A775" t="s">
        <v>19</v>
      </c>
      <c r="B775" t="s">
        <v>765</v>
      </c>
      <c r="C775" s="2">
        <v>42978</v>
      </c>
      <c r="D775" t="s">
        <v>152</v>
      </c>
      <c r="E775" t="s">
        <v>2076</v>
      </c>
      <c r="F775" t="s">
        <v>19</v>
      </c>
      <c r="H775" s="1">
        <v>38</v>
      </c>
      <c r="I775" s="1">
        <f t="shared" si="17"/>
        <v>4468.2230000000027</v>
      </c>
    </row>
    <row r="776" spans="1:9" hidden="1" outlineLevel="2" x14ac:dyDescent="0.25">
      <c r="A776" t="s">
        <v>19</v>
      </c>
      <c r="B776" t="s">
        <v>765</v>
      </c>
      <c r="C776" s="2">
        <v>42978</v>
      </c>
      <c r="D776" t="s">
        <v>152</v>
      </c>
      <c r="E776" t="s">
        <v>2077</v>
      </c>
      <c r="F776" t="s">
        <v>19</v>
      </c>
      <c r="H776" s="1">
        <v>75.501000000000005</v>
      </c>
      <c r="I776" s="1">
        <f t="shared" si="17"/>
        <v>4392.7220000000025</v>
      </c>
    </row>
    <row r="777" spans="1:9" hidden="1" outlineLevel="2" x14ac:dyDescent="0.25">
      <c r="A777" t="s">
        <v>19</v>
      </c>
      <c r="B777" t="s">
        <v>765</v>
      </c>
      <c r="C777" s="2">
        <v>42978</v>
      </c>
      <c r="D777" t="s">
        <v>152</v>
      </c>
      <c r="E777" t="s">
        <v>2078</v>
      </c>
      <c r="F777" t="s">
        <v>19</v>
      </c>
      <c r="H777" s="1">
        <v>75.501000000000005</v>
      </c>
      <c r="I777" s="1">
        <f t="shared" si="17"/>
        <v>4317.2210000000023</v>
      </c>
    </row>
    <row r="778" spans="1:9" hidden="1" outlineLevel="2" x14ac:dyDescent="0.25">
      <c r="A778" t="s">
        <v>19</v>
      </c>
      <c r="B778" t="s">
        <v>765</v>
      </c>
      <c r="C778" s="2">
        <v>42978</v>
      </c>
      <c r="D778" t="s">
        <v>2079</v>
      </c>
      <c r="E778" t="s">
        <v>2080</v>
      </c>
      <c r="F778" t="s">
        <v>19</v>
      </c>
      <c r="H778" s="1">
        <v>75.501000000000005</v>
      </c>
      <c r="I778" s="1">
        <f t="shared" si="17"/>
        <v>4241.7200000000021</v>
      </c>
    </row>
    <row r="779" spans="1:9" hidden="1" outlineLevel="2" x14ac:dyDescent="0.25">
      <c r="A779" t="s">
        <v>19</v>
      </c>
      <c r="B779" t="s">
        <v>765</v>
      </c>
      <c r="C779" s="2">
        <v>42978</v>
      </c>
      <c r="D779" t="s">
        <v>152</v>
      </c>
      <c r="E779" t="s">
        <v>2081</v>
      </c>
      <c r="F779" t="s">
        <v>19</v>
      </c>
      <c r="H779" s="1">
        <v>113.001</v>
      </c>
      <c r="I779" s="1">
        <f t="shared" si="17"/>
        <v>4128.7190000000019</v>
      </c>
    </row>
    <row r="780" spans="1:9" hidden="1" outlineLevel="2" x14ac:dyDescent="0.25">
      <c r="A780" t="s">
        <v>19</v>
      </c>
      <c r="B780" t="s">
        <v>765</v>
      </c>
      <c r="C780" s="2">
        <v>42978</v>
      </c>
      <c r="D780" t="s">
        <v>152</v>
      </c>
      <c r="E780" t="s">
        <v>2082</v>
      </c>
      <c r="F780" t="s">
        <v>19</v>
      </c>
      <c r="H780" s="1">
        <v>113.001</v>
      </c>
      <c r="I780" s="1">
        <f t="shared" si="17"/>
        <v>4015.7180000000017</v>
      </c>
    </row>
    <row r="781" spans="1:9" hidden="1" outlineLevel="2" x14ac:dyDescent="0.25">
      <c r="A781" t="s">
        <v>19</v>
      </c>
      <c r="B781" t="s">
        <v>765</v>
      </c>
      <c r="C781" s="2">
        <v>42978</v>
      </c>
      <c r="D781" t="s">
        <v>152</v>
      </c>
      <c r="E781" t="s">
        <v>2083</v>
      </c>
      <c r="F781" t="s">
        <v>19</v>
      </c>
      <c r="H781" s="1">
        <v>150.50200000000001</v>
      </c>
      <c r="I781" s="1">
        <f t="shared" si="17"/>
        <v>3865.2160000000017</v>
      </c>
    </row>
    <row r="782" spans="1:9" hidden="1" outlineLevel="2" x14ac:dyDescent="0.25">
      <c r="A782" t="s">
        <v>19</v>
      </c>
      <c r="B782" t="s">
        <v>765</v>
      </c>
      <c r="C782" s="2">
        <v>42978</v>
      </c>
      <c r="D782" t="s">
        <v>152</v>
      </c>
      <c r="E782" t="s">
        <v>2084</v>
      </c>
      <c r="F782" t="s">
        <v>19</v>
      </c>
      <c r="H782" s="1">
        <v>150.50200000000001</v>
      </c>
      <c r="I782" s="1">
        <f t="shared" si="17"/>
        <v>3714.7140000000018</v>
      </c>
    </row>
    <row r="783" spans="1:9" hidden="1" outlineLevel="2" x14ac:dyDescent="0.25">
      <c r="A783" t="s">
        <v>19</v>
      </c>
      <c r="B783" t="s">
        <v>765</v>
      </c>
      <c r="C783" s="2">
        <v>42978</v>
      </c>
      <c r="D783" t="s">
        <v>1962</v>
      </c>
      <c r="E783" t="s">
        <v>2085</v>
      </c>
      <c r="F783" t="s">
        <v>19</v>
      </c>
      <c r="H783" s="1">
        <v>150.50200000000001</v>
      </c>
      <c r="I783" s="1">
        <f t="shared" si="17"/>
        <v>3564.2120000000018</v>
      </c>
    </row>
    <row r="784" spans="1:9" hidden="1" outlineLevel="2" x14ac:dyDescent="0.25">
      <c r="A784" t="s">
        <v>19</v>
      </c>
      <c r="B784" t="s">
        <v>765</v>
      </c>
      <c r="C784" s="2">
        <v>42978</v>
      </c>
      <c r="D784" t="s">
        <v>152</v>
      </c>
      <c r="E784" t="s">
        <v>2086</v>
      </c>
      <c r="F784" t="s">
        <v>19</v>
      </c>
      <c r="H784" s="1">
        <v>188.00200000000001</v>
      </c>
      <c r="I784" s="1">
        <f t="shared" si="17"/>
        <v>3376.2100000000019</v>
      </c>
    </row>
    <row r="785" spans="1:9" hidden="1" outlineLevel="2" x14ac:dyDescent="0.25">
      <c r="A785" t="s">
        <v>19</v>
      </c>
      <c r="B785" t="s">
        <v>765</v>
      </c>
      <c r="C785" s="2">
        <v>42978</v>
      </c>
      <c r="D785" t="s">
        <v>152</v>
      </c>
      <c r="E785" t="s">
        <v>2087</v>
      </c>
      <c r="F785" t="s">
        <v>19</v>
      </c>
      <c r="H785" s="1">
        <v>375.50400000000002</v>
      </c>
      <c r="I785" s="1">
        <f t="shared" si="17"/>
        <v>3000.7060000000019</v>
      </c>
    </row>
    <row r="786" spans="1:9" hidden="1" outlineLevel="2" x14ac:dyDescent="0.25">
      <c r="A786" t="s">
        <v>19</v>
      </c>
      <c r="B786" t="s">
        <v>765</v>
      </c>
      <c r="C786" s="2">
        <v>42985</v>
      </c>
      <c r="D786" t="s">
        <v>2088</v>
      </c>
      <c r="E786" t="s">
        <v>2089</v>
      </c>
      <c r="F786" t="s">
        <v>19</v>
      </c>
      <c r="G786" s="1">
        <v>750.50800000000004</v>
      </c>
      <c r="I786" s="1">
        <f t="shared" si="17"/>
        <v>3751.2140000000018</v>
      </c>
    </row>
    <row r="787" spans="1:9" hidden="1" outlineLevel="2" x14ac:dyDescent="0.25">
      <c r="A787" t="s">
        <v>19</v>
      </c>
      <c r="B787" t="s">
        <v>765</v>
      </c>
      <c r="C787" s="2">
        <v>43003</v>
      </c>
      <c r="D787" t="s">
        <v>152</v>
      </c>
      <c r="E787" t="s">
        <v>2090</v>
      </c>
      <c r="F787" t="s">
        <v>19</v>
      </c>
      <c r="H787" s="1">
        <v>38</v>
      </c>
      <c r="I787" s="1">
        <f t="shared" si="17"/>
        <v>3713.2140000000018</v>
      </c>
    </row>
    <row r="788" spans="1:9" hidden="1" outlineLevel="2" x14ac:dyDescent="0.25">
      <c r="A788" t="s">
        <v>19</v>
      </c>
      <c r="B788" t="s">
        <v>765</v>
      </c>
      <c r="C788" s="2">
        <v>43003</v>
      </c>
      <c r="D788" t="s">
        <v>152</v>
      </c>
      <c r="E788" t="s">
        <v>2091</v>
      </c>
      <c r="F788" t="s">
        <v>19</v>
      </c>
      <c r="H788" s="1">
        <v>113.001</v>
      </c>
      <c r="I788" s="1">
        <f t="shared" si="17"/>
        <v>3600.2130000000016</v>
      </c>
    </row>
    <row r="789" spans="1:9" hidden="1" outlineLevel="2" x14ac:dyDescent="0.25">
      <c r="A789" t="s">
        <v>19</v>
      </c>
      <c r="B789" t="s">
        <v>765</v>
      </c>
      <c r="C789" s="2">
        <v>43003</v>
      </c>
      <c r="D789" t="s">
        <v>152</v>
      </c>
      <c r="E789" t="s">
        <v>2092</v>
      </c>
      <c r="F789" t="s">
        <v>19</v>
      </c>
      <c r="H789" s="1">
        <v>113.001</v>
      </c>
      <c r="I789" s="1">
        <f t="shared" si="17"/>
        <v>3487.2120000000014</v>
      </c>
    </row>
    <row r="790" spans="1:9" hidden="1" outlineLevel="2" x14ac:dyDescent="0.25">
      <c r="A790" t="s">
        <v>19</v>
      </c>
      <c r="B790" t="s">
        <v>765</v>
      </c>
      <c r="C790" s="2">
        <v>43003</v>
      </c>
      <c r="D790" t="s">
        <v>152</v>
      </c>
      <c r="E790" t="s">
        <v>2093</v>
      </c>
      <c r="F790" t="s">
        <v>19</v>
      </c>
      <c r="H790" s="1">
        <v>150.50200000000001</v>
      </c>
      <c r="I790" s="1">
        <f t="shared" si="17"/>
        <v>3336.7100000000014</v>
      </c>
    </row>
    <row r="791" spans="1:9" hidden="1" outlineLevel="2" x14ac:dyDescent="0.25">
      <c r="A791" t="s">
        <v>19</v>
      </c>
      <c r="B791" t="s">
        <v>765</v>
      </c>
      <c r="C791" s="2">
        <v>43003</v>
      </c>
      <c r="D791" t="s">
        <v>152</v>
      </c>
      <c r="E791" t="s">
        <v>2094</v>
      </c>
      <c r="F791" t="s">
        <v>19</v>
      </c>
      <c r="H791" s="1">
        <v>150.50200000000001</v>
      </c>
      <c r="I791" s="1">
        <f t="shared" si="17"/>
        <v>3186.2080000000014</v>
      </c>
    </row>
    <row r="792" spans="1:9" hidden="1" outlineLevel="2" x14ac:dyDescent="0.25">
      <c r="A792" t="s">
        <v>19</v>
      </c>
      <c r="B792" t="s">
        <v>765</v>
      </c>
      <c r="C792" s="2">
        <v>43003</v>
      </c>
      <c r="D792" t="s">
        <v>152</v>
      </c>
      <c r="E792" t="s">
        <v>2095</v>
      </c>
      <c r="F792" t="s">
        <v>19</v>
      </c>
      <c r="H792" s="1">
        <v>188.00200000000001</v>
      </c>
      <c r="I792" s="1">
        <f t="shared" si="17"/>
        <v>2998.2060000000015</v>
      </c>
    </row>
    <row r="793" spans="1:9" hidden="1" outlineLevel="2" x14ac:dyDescent="0.25">
      <c r="A793" t="s">
        <v>19</v>
      </c>
      <c r="B793" t="s">
        <v>765</v>
      </c>
      <c r="C793" s="2">
        <v>43005</v>
      </c>
      <c r="D793" t="s">
        <v>2096</v>
      </c>
      <c r="E793" t="s">
        <v>2097</v>
      </c>
      <c r="F793" t="s">
        <v>19</v>
      </c>
      <c r="G793" s="1">
        <v>750.50800000000004</v>
      </c>
      <c r="I793" s="1">
        <f t="shared" si="17"/>
        <v>3748.7140000000018</v>
      </c>
    </row>
    <row r="794" spans="1:9" hidden="1" outlineLevel="2" x14ac:dyDescent="0.25">
      <c r="A794" t="s">
        <v>19</v>
      </c>
      <c r="B794" t="s">
        <v>765</v>
      </c>
      <c r="C794" s="2">
        <v>43006</v>
      </c>
      <c r="D794" t="s">
        <v>2098</v>
      </c>
      <c r="E794" t="s">
        <v>2099</v>
      </c>
      <c r="F794" t="s">
        <v>19</v>
      </c>
      <c r="G794" s="1">
        <v>750.50800000000004</v>
      </c>
      <c r="I794" s="1">
        <f t="shared" si="17"/>
        <v>4499.2220000000016</v>
      </c>
    </row>
    <row r="795" spans="1:9" hidden="1" outlineLevel="2" x14ac:dyDescent="0.25">
      <c r="A795" t="s">
        <v>19</v>
      </c>
      <c r="B795" t="s">
        <v>765</v>
      </c>
      <c r="C795" s="2">
        <v>43008</v>
      </c>
      <c r="D795" t="s">
        <v>152</v>
      </c>
      <c r="E795" t="s">
        <v>2100</v>
      </c>
      <c r="F795" t="s">
        <v>19</v>
      </c>
      <c r="H795" s="1">
        <v>75.501000000000005</v>
      </c>
      <c r="I795" s="1">
        <f t="shared" si="17"/>
        <v>4423.7210000000014</v>
      </c>
    </row>
    <row r="796" spans="1:9" hidden="1" outlineLevel="2" x14ac:dyDescent="0.25">
      <c r="A796" t="s">
        <v>19</v>
      </c>
      <c r="B796" t="s">
        <v>765</v>
      </c>
      <c r="C796" s="2">
        <v>43008</v>
      </c>
      <c r="D796" t="s">
        <v>152</v>
      </c>
      <c r="E796" t="s">
        <v>2101</v>
      </c>
      <c r="F796" t="s">
        <v>19</v>
      </c>
      <c r="H796" s="1">
        <v>75.501000000000005</v>
      </c>
      <c r="I796" s="1">
        <f t="shared" si="17"/>
        <v>4348.2200000000012</v>
      </c>
    </row>
    <row r="797" spans="1:9" hidden="1" outlineLevel="2" x14ac:dyDescent="0.25">
      <c r="A797" t="s">
        <v>19</v>
      </c>
      <c r="B797" t="s">
        <v>765</v>
      </c>
      <c r="C797" s="2">
        <v>43008</v>
      </c>
      <c r="D797" t="s">
        <v>152</v>
      </c>
      <c r="E797" t="s">
        <v>2102</v>
      </c>
      <c r="F797" t="s">
        <v>19</v>
      </c>
      <c r="H797" s="1">
        <v>113.001</v>
      </c>
      <c r="I797" s="1">
        <f t="shared" si="17"/>
        <v>4235.219000000001</v>
      </c>
    </row>
    <row r="798" spans="1:9" hidden="1" outlineLevel="2" x14ac:dyDescent="0.25">
      <c r="A798" t="s">
        <v>19</v>
      </c>
      <c r="B798" t="s">
        <v>765</v>
      </c>
      <c r="C798" s="2">
        <v>43008</v>
      </c>
      <c r="D798" t="s">
        <v>152</v>
      </c>
      <c r="E798" t="s">
        <v>2103</v>
      </c>
      <c r="F798" t="s">
        <v>19</v>
      </c>
      <c r="H798" s="1">
        <v>113.001</v>
      </c>
      <c r="I798" s="1">
        <f t="shared" si="17"/>
        <v>4122.2180000000008</v>
      </c>
    </row>
    <row r="799" spans="1:9" hidden="1" outlineLevel="2" x14ac:dyDescent="0.25">
      <c r="A799" t="s">
        <v>19</v>
      </c>
      <c r="B799" t="s">
        <v>765</v>
      </c>
      <c r="C799" s="2">
        <v>43008</v>
      </c>
      <c r="D799" t="s">
        <v>152</v>
      </c>
      <c r="E799" t="s">
        <v>2104</v>
      </c>
      <c r="F799" t="s">
        <v>19</v>
      </c>
      <c r="H799" s="1">
        <v>150.50200000000001</v>
      </c>
      <c r="I799" s="1">
        <f t="shared" si="17"/>
        <v>3971.7160000000008</v>
      </c>
    </row>
    <row r="800" spans="1:9" hidden="1" outlineLevel="2" x14ac:dyDescent="0.25">
      <c r="A800" t="s">
        <v>19</v>
      </c>
      <c r="B800" t="s">
        <v>765</v>
      </c>
      <c r="C800" s="2">
        <v>43008</v>
      </c>
      <c r="D800" t="s">
        <v>152</v>
      </c>
      <c r="E800" t="s">
        <v>2105</v>
      </c>
      <c r="F800" t="s">
        <v>19</v>
      </c>
      <c r="H800" s="1">
        <v>150.50200000000001</v>
      </c>
      <c r="I800" s="1">
        <f t="shared" si="17"/>
        <v>3821.2140000000009</v>
      </c>
    </row>
    <row r="801" spans="1:9" hidden="1" outlineLevel="2" x14ac:dyDescent="0.25">
      <c r="A801" t="s">
        <v>19</v>
      </c>
      <c r="B801" t="s">
        <v>765</v>
      </c>
      <c r="C801" s="2">
        <v>43008</v>
      </c>
      <c r="D801" t="s">
        <v>2106</v>
      </c>
      <c r="E801" t="s">
        <v>2107</v>
      </c>
      <c r="F801" t="s">
        <v>19</v>
      </c>
      <c r="H801" s="1">
        <v>150.50200000000001</v>
      </c>
      <c r="I801" s="1">
        <f t="shared" si="17"/>
        <v>3670.7120000000009</v>
      </c>
    </row>
    <row r="802" spans="1:9" hidden="1" outlineLevel="2" x14ac:dyDescent="0.25">
      <c r="A802" t="s">
        <v>19</v>
      </c>
      <c r="B802" t="s">
        <v>765</v>
      </c>
      <c r="C802" s="2">
        <v>43008</v>
      </c>
      <c r="D802" t="s">
        <v>152</v>
      </c>
      <c r="E802" t="s">
        <v>2108</v>
      </c>
      <c r="F802" t="s">
        <v>19</v>
      </c>
      <c r="H802" s="1">
        <v>150.50200000000001</v>
      </c>
      <c r="I802" s="1">
        <f t="shared" si="17"/>
        <v>3520.2100000000009</v>
      </c>
    </row>
    <row r="803" spans="1:9" hidden="1" outlineLevel="2" x14ac:dyDescent="0.25">
      <c r="A803" t="s">
        <v>19</v>
      </c>
      <c r="B803" t="s">
        <v>765</v>
      </c>
      <c r="C803" s="2">
        <v>43008</v>
      </c>
      <c r="D803" t="s">
        <v>2106</v>
      </c>
      <c r="E803" t="s">
        <v>2109</v>
      </c>
      <c r="F803" t="s">
        <v>19</v>
      </c>
      <c r="H803" s="1">
        <v>150.50200000000001</v>
      </c>
      <c r="I803" s="1">
        <f t="shared" si="17"/>
        <v>3369.708000000001</v>
      </c>
    </row>
    <row r="804" spans="1:9" hidden="1" outlineLevel="2" x14ac:dyDescent="0.25">
      <c r="A804" t="s">
        <v>19</v>
      </c>
      <c r="B804" t="s">
        <v>765</v>
      </c>
      <c r="C804" s="2">
        <v>43026</v>
      </c>
      <c r="D804" t="s">
        <v>152</v>
      </c>
      <c r="E804" t="s">
        <v>2110</v>
      </c>
      <c r="F804" t="s">
        <v>19</v>
      </c>
      <c r="H804" s="1">
        <v>38</v>
      </c>
      <c r="I804" s="1">
        <f t="shared" si="17"/>
        <v>3331.708000000001</v>
      </c>
    </row>
    <row r="805" spans="1:9" hidden="1" outlineLevel="2" x14ac:dyDescent="0.25">
      <c r="A805" t="s">
        <v>19</v>
      </c>
      <c r="B805" t="s">
        <v>765</v>
      </c>
      <c r="C805" s="2">
        <v>43026</v>
      </c>
      <c r="D805" t="s">
        <v>152</v>
      </c>
      <c r="E805" t="s">
        <v>2111</v>
      </c>
      <c r="F805" t="s">
        <v>19</v>
      </c>
      <c r="H805" s="1">
        <v>75.501000000000005</v>
      </c>
      <c r="I805" s="1">
        <f t="shared" si="17"/>
        <v>3256.2070000000008</v>
      </c>
    </row>
    <row r="806" spans="1:9" hidden="1" outlineLevel="2" x14ac:dyDescent="0.25">
      <c r="A806" t="s">
        <v>19</v>
      </c>
      <c r="B806" t="s">
        <v>765</v>
      </c>
      <c r="C806" s="2">
        <v>43026</v>
      </c>
      <c r="D806" t="s">
        <v>152</v>
      </c>
      <c r="E806" t="s">
        <v>2112</v>
      </c>
      <c r="F806" t="s">
        <v>19</v>
      </c>
      <c r="H806" s="1">
        <v>263.00299999999999</v>
      </c>
      <c r="I806" s="1">
        <f t="shared" si="17"/>
        <v>2993.2040000000006</v>
      </c>
    </row>
    <row r="807" spans="1:9" hidden="1" outlineLevel="2" x14ac:dyDescent="0.25">
      <c r="A807" t="s">
        <v>19</v>
      </c>
      <c r="B807" t="s">
        <v>765</v>
      </c>
      <c r="C807" s="2">
        <v>43026</v>
      </c>
      <c r="D807" t="s">
        <v>2113</v>
      </c>
      <c r="E807" t="s">
        <v>2114</v>
      </c>
      <c r="F807" t="s">
        <v>19</v>
      </c>
      <c r="G807" s="1">
        <v>750.50800000000004</v>
      </c>
      <c r="I807" s="1">
        <f t="shared" si="17"/>
        <v>3743.7120000000004</v>
      </c>
    </row>
    <row r="808" spans="1:9" hidden="1" outlineLevel="2" x14ac:dyDescent="0.25">
      <c r="A808" t="s">
        <v>19</v>
      </c>
      <c r="B808" t="s">
        <v>765</v>
      </c>
      <c r="C808" s="2">
        <v>43027</v>
      </c>
      <c r="D808" t="s">
        <v>152</v>
      </c>
      <c r="E808" t="s">
        <v>2115</v>
      </c>
      <c r="F808" t="s">
        <v>19</v>
      </c>
      <c r="H808" s="1">
        <v>9666.1299999999992</v>
      </c>
      <c r="I808" s="1">
        <f t="shared" si="17"/>
        <v>-5922.4179999999988</v>
      </c>
    </row>
    <row r="809" spans="1:9" hidden="1" outlineLevel="2" x14ac:dyDescent="0.25">
      <c r="A809" t="s">
        <v>19</v>
      </c>
      <c r="B809" t="s">
        <v>765</v>
      </c>
      <c r="C809" s="2">
        <v>43034</v>
      </c>
      <c r="D809" t="s">
        <v>152</v>
      </c>
      <c r="E809" t="s">
        <v>2116</v>
      </c>
      <c r="F809" t="s">
        <v>19</v>
      </c>
      <c r="H809" s="1">
        <v>38</v>
      </c>
      <c r="I809" s="1">
        <f t="shared" si="17"/>
        <v>-5960.4179999999988</v>
      </c>
    </row>
    <row r="810" spans="1:9" hidden="1" outlineLevel="2" x14ac:dyDescent="0.25">
      <c r="A810" t="s">
        <v>19</v>
      </c>
      <c r="B810" t="s">
        <v>765</v>
      </c>
      <c r="C810" s="2">
        <v>43034</v>
      </c>
      <c r="D810" t="s">
        <v>152</v>
      </c>
      <c r="E810" t="s">
        <v>2117</v>
      </c>
      <c r="F810" t="s">
        <v>19</v>
      </c>
      <c r="H810" s="1">
        <v>113.001</v>
      </c>
      <c r="I810" s="1">
        <f t="shared" si="17"/>
        <v>-6073.418999999999</v>
      </c>
    </row>
    <row r="811" spans="1:9" hidden="1" outlineLevel="2" x14ac:dyDescent="0.25">
      <c r="A811" t="s">
        <v>19</v>
      </c>
      <c r="B811" t="s">
        <v>765</v>
      </c>
      <c r="C811" s="2">
        <v>43034</v>
      </c>
      <c r="D811" t="s">
        <v>152</v>
      </c>
      <c r="E811" t="s">
        <v>2118</v>
      </c>
      <c r="F811" t="s">
        <v>19</v>
      </c>
      <c r="H811" s="1">
        <v>150.50200000000001</v>
      </c>
      <c r="I811" s="1">
        <f t="shared" si="17"/>
        <v>-6223.9209999999994</v>
      </c>
    </row>
    <row r="812" spans="1:9" hidden="1" outlineLevel="2" x14ac:dyDescent="0.25">
      <c r="A812" t="s">
        <v>19</v>
      </c>
      <c r="B812" t="s">
        <v>765</v>
      </c>
      <c r="C812" s="2">
        <v>43034</v>
      </c>
      <c r="D812" t="s">
        <v>152</v>
      </c>
      <c r="E812" t="s">
        <v>2119</v>
      </c>
      <c r="F812" t="s">
        <v>19</v>
      </c>
      <c r="H812" s="1">
        <v>150.50200000000001</v>
      </c>
      <c r="I812" s="1">
        <f t="shared" si="17"/>
        <v>-6374.4229999999998</v>
      </c>
    </row>
    <row r="813" spans="1:9" hidden="1" outlineLevel="2" x14ac:dyDescent="0.25">
      <c r="A813" t="s">
        <v>19</v>
      </c>
      <c r="B813" t="s">
        <v>765</v>
      </c>
      <c r="C813" s="2">
        <v>43034</v>
      </c>
      <c r="D813" t="s">
        <v>152</v>
      </c>
      <c r="E813" t="s">
        <v>2120</v>
      </c>
      <c r="F813" t="s">
        <v>19</v>
      </c>
      <c r="H813" s="1">
        <v>150.50200000000001</v>
      </c>
      <c r="I813" s="1">
        <f t="shared" si="17"/>
        <v>-6524.9250000000002</v>
      </c>
    </row>
    <row r="814" spans="1:9" hidden="1" outlineLevel="2" x14ac:dyDescent="0.25">
      <c r="A814" t="s">
        <v>19</v>
      </c>
      <c r="B814" t="s">
        <v>765</v>
      </c>
      <c r="C814" s="2">
        <v>43034</v>
      </c>
      <c r="D814" t="s">
        <v>152</v>
      </c>
      <c r="E814" t="s">
        <v>2121</v>
      </c>
      <c r="F814" t="s">
        <v>19</v>
      </c>
      <c r="H814" s="1">
        <v>150.50200000000001</v>
      </c>
      <c r="I814" s="1">
        <f t="shared" si="17"/>
        <v>-6675.4270000000006</v>
      </c>
    </row>
    <row r="815" spans="1:9" hidden="1" outlineLevel="2" x14ac:dyDescent="0.25">
      <c r="A815" t="s">
        <v>19</v>
      </c>
      <c r="B815" t="s">
        <v>765</v>
      </c>
      <c r="C815" s="2">
        <v>43038</v>
      </c>
      <c r="D815" t="s">
        <v>2122</v>
      </c>
      <c r="E815" t="s">
        <v>2123</v>
      </c>
      <c r="F815" t="s">
        <v>19</v>
      </c>
      <c r="G815" s="1">
        <v>750.00800000000004</v>
      </c>
      <c r="I815" s="1">
        <f t="shared" si="17"/>
        <v>-5925.4190000000008</v>
      </c>
    </row>
    <row r="816" spans="1:9" hidden="1" outlineLevel="2" x14ac:dyDescent="0.25">
      <c r="A816" t="s">
        <v>19</v>
      </c>
      <c r="B816" t="s">
        <v>765</v>
      </c>
      <c r="C816" s="2">
        <v>43039</v>
      </c>
      <c r="D816" t="s">
        <v>152</v>
      </c>
      <c r="E816" t="s">
        <v>2124</v>
      </c>
      <c r="F816" t="s">
        <v>19</v>
      </c>
      <c r="H816" s="1">
        <v>113.001</v>
      </c>
      <c r="I816" s="1">
        <f t="shared" si="17"/>
        <v>-6038.420000000001</v>
      </c>
    </row>
    <row r="817" spans="1:9" hidden="1" outlineLevel="2" x14ac:dyDescent="0.25">
      <c r="A817" t="s">
        <v>19</v>
      </c>
      <c r="B817" t="s">
        <v>765</v>
      </c>
      <c r="C817" s="2">
        <v>43039</v>
      </c>
      <c r="D817" t="s">
        <v>152</v>
      </c>
      <c r="E817" t="s">
        <v>2125</v>
      </c>
      <c r="F817" t="s">
        <v>19</v>
      </c>
      <c r="H817" s="1">
        <v>113.001</v>
      </c>
      <c r="I817" s="1">
        <f t="shared" si="17"/>
        <v>-6151.4210000000012</v>
      </c>
    </row>
    <row r="818" spans="1:9" hidden="1" outlineLevel="2" x14ac:dyDescent="0.25">
      <c r="A818" t="s">
        <v>19</v>
      </c>
      <c r="B818" t="s">
        <v>765</v>
      </c>
      <c r="C818" s="2">
        <v>43039</v>
      </c>
      <c r="D818" t="s">
        <v>152</v>
      </c>
      <c r="E818" t="s">
        <v>2126</v>
      </c>
      <c r="F818" t="s">
        <v>19</v>
      </c>
      <c r="H818" s="1">
        <v>113.001</v>
      </c>
      <c r="I818" s="1">
        <f t="shared" si="17"/>
        <v>-6264.4220000000014</v>
      </c>
    </row>
    <row r="819" spans="1:9" hidden="1" outlineLevel="2" x14ac:dyDescent="0.25">
      <c r="A819" t="s">
        <v>19</v>
      </c>
      <c r="B819" t="s">
        <v>765</v>
      </c>
      <c r="C819" s="2">
        <v>43039</v>
      </c>
      <c r="D819" t="s">
        <v>1962</v>
      </c>
      <c r="E819" t="s">
        <v>2127</v>
      </c>
      <c r="F819" t="s">
        <v>19</v>
      </c>
      <c r="H819" s="1">
        <v>188.00200000000001</v>
      </c>
      <c r="I819" s="1">
        <f t="shared" si="17"/>
        <v>-6452.4240000000018</v>
      </c>
    </row>
    <row r="820" spans="1:9" hidden="1" outlineLevel="2" x14ac:dyDescent="0.25">
      <c r="A820" t="s">
        <v>19</v>
      </c>
      <c r="B820" t="s">
        <v>765</v>
      </c>
      <c r="C820" s="2">
        <v>43048</v>
      </c>
      <c r="D820" t="s">
        <v>152</v>
      </c>
      <c r="E820" t="s">
        <v>2128</v>
      </c>
      <c r="F820" t="s">
        <v>19</v>
      </c>
      <c r="H820" s="1">
        <v>75.501000000000005</v>
      </c>
      <c r="I820" s="1">
        <f t="shared" si="17"/>
        <v>-6527.925000000002</v>
      </c>
    </row>
    <row r="821" spans="1:9" hidden="1" outlineLevel="2" x14ac:dyDescent="0.25">
      <c r="A821" t="s">
        <v>19</v>
      </c>
      <c r="B821" t="s">
        <v>765</v>
      </c>
      <c r="C821" s="2">
        <v>43048</v>
      </c>
      <c r="D821" t="s">
        <v>152</v>
      </c>
      <c r="E821" t="s">
        <v>2129</v>
      </c>
      <c r="F821" t="s">
        <v>19</v>
      </c>
      <c r="H821" s="1">
        <v>150.50200000000001</v>
      </c>
      <c r="I821" s="1">
        <f t="shared" si="17"/>
        <v>-6678.4270000000024</v>
      </c>
    </row>
    <row r="822" spans="1:9" hidden="1" outlineLevel="2" x14ac:dyDescent="0.25">
      <c r="A822" t="s">
        <v>19</v>
      </c>
      <c r="B822" t="s">
        <v>765</v>
      </c>
      <c r="C822" s="2">
        <v>43049</v>
      </c>
      <c r="D822" t="s">
        <v>2130</v>
      </c>
      <c r="E822" t="s">
        <v>2131</v>
      </c>
      <c r="F822" t="s">
        <v>19</v>
      </c>
      <c r="G822" s="1">
        <v>750.00800000000004</v>
      </c>
      <c r="I822" s="1">
        <f t="shared" si="17"/>
        <v>-5928.4190000000026</v>
      </c>
    </row>
    <row r="823" spans="1:9" hidden="1" outlineLevel="2" x14ac:dyDescent="0.25">
      <c r="A823" t="s">
        <v>19</v>
      </c>
      <c r="B823" t="s">
        <v>765</v>
      </c>
      <c r="C823" s="2">
        <v>43055</v>
      </c>
      <c r="D823" t="s">
        <v>2132</v>
      </c>
      <c r="E823" t="s">
        <v>2133</v>
      </c>
      <c r="F823" t="s">
        <v>19</v>
      </c>
      <c r="G823" s="1">
        <v>688.00099999999998</v>
      </c>
      <c r="I823" s="1">
        <f t="shared" si="17"/>
        <v>-5240.4180000000024</v>
      </c>
    </row>
    <row r="824" spans="1:9" hidden="1" outlineLevel="2" x14ac:dyDescent="0.25">
      <c r="A824" t="s">
        <v>19</v>
      </c>
      <c r="B824" t="s">
        <v>765</v>
      </c>
      <c r="C824" s="2">
        <v>43060</v>
      </c>
      <c r="D824" t="s">
        <v>2134</v>
      </c>
      <c r="E824" t="s">
        <v>2135</v>
      </c>
      <c r="F824" t="s">
        <v>19</v>
      </c>
      <c r="G824" s="1">
        <v>750.00800000000004</v>
      </c>
      <c r="I824" s="1">
        <f t="shared" si="17"/>
        <v>-4490.4100000000026</v>
      </c>
    </row>
    <row r="825" spans="1:9" hidden="1" outlineLevel="2" x14ac:dyDescent="0.25">
      <c r="A825" t="s">
        <v>19</v>
      </c>
      <c r="B825" t="s">
        <v>765</v>
      </c>
      <c r="C825" s="2">
        <v>43062</v>
      </c>
      <c r="D825" t="s">
        <v>152</v>
      </c>
      <c r="E825" t="s">
        <v>2136</v>
      </c>
      <c r="F825" t="s">
        <v>19</v>
      </c>
      <c r="H825" s="1">
        <v>38</v>
      </c>
      <c r="I825" s="1">
        <f t="shared" si="17"/>
        <v>-4528.4100000000026</v>
      </c>
    </row>
    <row r="826" spans="1:9" hidden="1" outlineLevel="2" x14ac:dyDescent="0.25">
      <c r="A826" t="s">
        <v>19</v>
      </c>
      <c r="B826" t="s">
        <v>765</v>
      </c>
      <c r="C826" s="2">
        <v>43062</v>
      </c>
      <c r="D826" t="s">
        <v>152</v>
      </c>
      <c r="E826" t="s">
        <v>2137</v>
      </c>
      <c r="F826" t="s">
        <v>19</v>
      </c>
      <c r="H826" s="1">
        <v>113.001</v>
      </c>
      <c r="I826" s="1">
        <f t="shared" si="17"/>
        <v>-4641.4110000000028</v>
      </c>
    </row>
    <row r="827" spans="1:9" hidden="1" outlineLevel="2" x14ac:dyDescent="0.25">
      <c r="A827" t="s">
        <v>19</v>
      </c>
      <c r="B827" t="s">
        <v>765</v>
      </c>
      <c r="C827" s="2">
        <v>43062</v>
      </c>
      <c r="D827" t="s">
        <v>152</v>
      </c>
      <c r="E827" t="s">
        <v>2138</v>
      </c>
      <c r="F827" t="s">
        <v>19</v>
      </c>
      <c r="H827" s="1">
        <v>113.001</v>
      </c>
      <c r="I827" s="1">
        <f t="shared" si="17"/>
        <v>-4754.412000000003</v>
      </c>
    </row>
    <row r="828" spans="1:9" hidden="1" outlineLevel="2" x14ac:dyDescent="0.25">
      <c r="A828" t="s">
        <v>19</v>
      </c>
      <c r="B828" t="s">
        <v>765</v>
      </c>
      <c r="C828" s="2">
        <v>43062</v>
      </c>
      <c r="D828" t="s">
        <v>152</v>
      </c>
      <c r="E828" t="s">
        <v>2139</v>
      </c>
      <c r="F828" t="s">
        <v>19</v>
      </c>
      <c r="H828" s="1">
        <v>113.001</v>
      </c>
      <c r="I828" s="1">
        <f t="shared" si="17"/>
        <v>-4867.4130000000032</v>
      </c>
    </row>
    <row r="829" spans="1:9" hidden="1" outlineLevel="2" x14ac:dyDescent="0.25">
      <c r="A829" t="s">
        <v>19</v>
      </c>
      <c r="B829" t="s">
        <v>765</v>
      </c>
      <c r="C829" s="2">
        <v>43062</v>
      </c>
      <c r="D829" t="s">
        <v>152</v>
      </c>
      <c r="E829" t="s">
        <v>2140</v>
      </c>
      <c r="F829" t="s">
        <v>19</v>
      </c>
      <c r="H829" s="1">
        <v>113.001</v>
      </c>
      <c r="I829" s="1">
        <f t="shared" si="17"/>
        <v>-4980.4140000000034</v>
      </c>
    </row>
    <row r="830" spans="1:9" hidden="1" outlineLevel="2" x14ac:dyDescent="0.25">
      <c r="A830" t="s">
        <v>19</v>
      </c>
      <c r="B830" t="s">
        <v>765</v>
      </c>
      <c r="C830" s="2">
        <v>43062</v>
      </c>
      <c r="D830" t="s">
        <v>152</v>
      </c>
      <c r="E830" t="s">
        <v>2141</v>
      </c>
      <c r="F830" t="s">
        <v>19</v>
      </c>
      <c r="H830" s="1">
        <v>113.001</v>
      </c>
      <c r="I830" s="1">
        <f t="shared" si="17"/>
        <v>-5093.4150000000036</v>
      </c>
    </row>
    <row r="831" spans="1:9" hidden="1" outlineLevel="2" x14ac:dyDescent="0.25">
      <c r="A831" t="s">
        <v>19</v>
      </c>
      <c r="B831" t="s">
        <v>765</v>
      </c>
      <c r="C831" s="2">
        <v>43062</v>
      </c>
      <c r="D831" t="s">
        <v>152</v>
      </c>
      <c r="E831" t="s">
        <v>2142</v>
      </c>
      <c r="F831" t="s">
        <v>19</v>
      </c>
      <c r="H831" s="1">
        <v>150.50200000000001</v>
      </c>
      <c r="I831" s="1">
        <f t="shared" si="17"/>
        <v>-5243.917000000004</v>
      </c>
    </row>
    <row r="832" spans="1:9" hidden="1" outlineLevel="2" x14ac:dyDescent="0.25">
      <c r="A832" t="s">
        <v>19</v>
      </c>
      <c r="B832" t="s">
        <v>765</v>
      </c>
      <c r="C832" s="2">
        <v>43062</v>
      </c>
      <c r="D832" t="s">
        <v>2143</v>
      </c>
      <c r="E832" t="s">
        <v>2144</v>
      </c>
      <c r="F832" t="s">
        <v>19</v>
      </c>
      <c r="G832" s="1">
        <v>6913.8829999999998</v>
      </c>
      <c r="I832" s="1">
        <f t="shared" si="17"/>
        <v>1669.9659999999958</v>
      </c>
    </row>
    <row r="833" spans="1:9" hidden="1" outlineLevel="2" x14ac:dyDescent="0.25">
      <c r="A833" t="s">
        <v>19</v>
      </c>
      <c r="B833" t="s">
        <v>765</v>
      </c>
      <c r="C833" s="2">
        <v>43069</v>
      </c>
      <c r="D833" t="s">
        <v>152</v>
      </c>
      <c r="E833" t="s">
        <v>2145</v>
      </c>
      <c r="F833" t="s">
        <v>19</v>
      </c>
      <c r="H833" s="1">
        <v>75.501999999999995</v>
      </c>
      <c r="I833" s="1">
        <f t="shared" si="17"/>
        <v>1594.4639999999958</v>
      </c>
    </row>
    <row r="834" spans="1:9" hidden="1" outlineLevel="2" x14ac:dyDescent="0.25">
      <c r="A834" t="s">
        <v>19</v>
      </c>
      <c r="B834" t="s">
        <v>765</v>
      </c>
      <c r="C834" s="2">
        <v>43069</v>
      </c>
      <c r="D834" t="s">
        <v>152</v>
      </c>
      <c r="E834" t="s">
        <v>2146</v>
      </c>
      <c r="F834" t="s">
        <v>19</v>
      </c>
      <c r="H834" s="1">
        <v>75.501999999999995</v>
      </c>
      <c r="I834" s="1">
        <f t="shared" si="17"/>
        <v>1518.9619999999959</v>
      </c>
    </row>
    <row r="835" spans="1:9" hidden="1" outlineLevel="2" x14ac:dyDescent="0.25">
      <c r="A835" t="s">
        <v>19</v>
      </c>
      <c r="B835" t="s">
        <v>765</v>
      </c>
      <c r="C835" s="2">
        <v>43069</v>
      </c>
      <c r="D835" t="s">
        <v>152</v>
      </c>
      <c r="E835" t="s">
        <v>2147</v>
      </c>
      <c r="F835" t="s">
        <v>19</v>
      </c>
      <c r="H835" s="1">
        <v>113.001</v>
      </c>
      <c r="I835" s="1">
        <f t="shared" si="17"/>
        <v>1405.9609999999959</v>
      </c>
    </row>
    <row r="836" spans="1:9" hidden="1" outlineLevel="2" x14ac:dyDescent="0.25">
      <c r="A836" t="s">
        <v>19</v>
      </c>
      <c r="B836" t="s">
        <v>765</v>
      </c>
      <c r="C836" s="2">
        <v>43069</v>
      </c>
      <c r="D836" t="s">
        <v>152</v>
      </c>
      <c r="E836" t="s">
        <v>2148</v>
      </c>
      <c r="F836" t="s">
        <v>19</v>
      </c>
      <c r="H836" s="1">
        <v>113.001</v>
      </c>
      <c r="I836" s="1">
        <f t="shared" si="17"/>
        <v>1292.9599999999959</v>
      </c>
    </row>
    <row r="837" spans="1:9" hidden="1" outlineLevel="2" x14ac:dyDescent="0.25">
      <c r="A837" t="s">
        <v>19</v>
      </c>
      <c r="B837" t="s">
        <v>765</v>
      </c>
      <c r="C837" s="2">
        <v>43069</v>
      </c>
      <c r="D837" t="s">
        <v>152</v>
      </c>
      <c r="E837" t="s">
        <v>2149</v>
      </c>
      <c r="F837" t="s">
        <v>19</v>
      </c>
      <c r="H837" s="1">
        <v>130</v>
      </c>
      <c r="I837" s="1">
        <f t="shared" si="17"/>
        <v>1162.9599999999959</v>
      </c>
    </row>
    <row r="838" spans="1:9" hidden="1" outlineLevel="2" x14ac:dyDescent="0.25">
      <c r="A838" t="s">
        <v>19</v>
      </c>
      <c r="B838" t="s">
        <v>765</v>
      </c>
      <c r="C838" s="2">
        <v>43069</v>
      </c>
      <c r="D838" t="s">
        <v>152</v>
      </c>
      <c r="E838" t="s">
        <v>2150</v>
      </c>
      <c r="F838" t="s">
        <v>19</v>
      </c>
      <c r="H838" s="1">
        <v>150.50200000000001</v>
      </c>
      <c r="I838" s="1">
        <f t="shared" ref="I838:I901" si="18">+IF(A838=A837,I837+G838-H838,G838-H838)</f>
        <v>1012.457999999996</v>
      </c>
    </row>
    <row r="839" spans="1:9" hidden="1" outlineLevel="2" x14ac:dyDescent="0.25">
      <c r="A839" t="s">
        <v>19</v>
      </c>
      <c r="B839" t="s">
        <v>765</v>
      </c>
      <c r="C839" s="2">
        <v>43069</v>
      </c>
      <c r="D839" t="s">
        <v>152</v>
      </c>
      <c r="E839" t="s">
        <v>2151</v>
      </c>
      <c r="F839" t="s">
        <v>19</v>
      </c>
      <c r="H839" s="1">
        <v>158.583</v>
      </c>
      <c r="I839" s="1">
        <f t="shared" si="18"/>
        <v>853.87499999999602</v>
      </c>
    </row>
    <row r="840" spans="1:9" hidden="1" outlineLevel="2" x14ac:dyDescent="0.25">
      <c r="A840" t="s">
        <v>19</v>
      </c>
      <c r="B840" t="s">
        <v>765</v>
      </c>
      <c r="C840" s="2">
        <v>43069</v>
      </c>
      <c r="D840" t="s">
        <v>152</v>
      </c>
      <c r="E840" t="s">
        <v>2152</v>
      </c>
      <c r="F840" t="s">
        <v>19</v>
      </c>
      <c r="H840" s="1">
        <v>259.50099999999998</v>
      </c>
      <c r="I840" s="1">
        <f t="shared" si="18"/>
        <v>594.37399999999604</v>
      </c>
    </row>
    <row r="841" spans="1:9" hidden="1" outlineLevel="2" x14ac:dyDescent="0.25">
      <c r="A841" t="s">
        <v>19</v>
      </c>
      <c r="B841" t="s">
        <v>765</v>
      </c>
      <c r="C841" s="2">
        <v>43069</v>
      </c>
      <c r="D841" t="s">
        <v>2153</v>
      </c>
      <c r="E841" t="s">
        <v>2154</v>
      </c>
      <c r="F841" t="s">
        <v>19</v>
      </c>
      <c r="H841" s="1">
        <v>300</v>
      </c>
      <c r="I841" s="1">
        <f t="shared" si="18"/>
        <v>294.37399999999604</v>
      </c>
    </row>
    <row r="842" spans="1:9" hidden="1" outlineLevel="2" x14ac:dyDescent="0.25">
      <c r="A842" t="s">
        <v>19</v>
      </c>
      <c r="B842" t="s">
        <v>765</v>
      </c>
      <c r="C842" s="2">
        <v>43069</v>
      </c>
      <c r="D842" t="s">
        <v>152</v>
      </c>
      <c r="E842" t="s">
        <v>2155</v>
      </c>
      <c r="F842" t="s">
        <v>19</v>
      </c>
      <c r="H842" s="1">
        <v>648.00099999999998</v>
      </c>
      <c r="I842" s="1">
        <f t="shared" si="18"/>
        <v>-353.62700000000393</v>
      </c>
    </row>
    <row r="843" spans="1:9" hidden="1" outlineLevel="2" x14ac:dyDescent="0.25">
      <c r="A843" t="s">
        <v>19</v>
      </c>
      <c r="B843" t="s">
        <v>765</v>
      </c>
      <c r="C843" s="2">
        <v>43083</v>
      </c>
      <c r="D843" t="s">
        <v>2156</v>
      </c>
      <c r="E843" t="s">
        <v>2157</v>
      </c>
      <c r="F843" t="s">
        <v>19</v>
      </c>
      <c r="G843" s="1">
        <v>750.00800000000004</v>
      </c>
      <c r="I843" s="1">
        <f t="shared" si="18"/>
        <v>396.38099999999611</v>
      </c>
    </row>
    <row r="844" spans="1:9" hidden="1" outlineLevel="2" x14ac:dyDescent="0.25">
      <c r="A844" t="s">
        <v>19</v>
      </c>
      <c r="B844" t="s">
        <v>765</v>
      </c>
      <c r="C844" s="2">
        <v>43084</v>
      </c>
      <c r="D844" t="s">
        <v>152</v>
      </c>
      <c r="E844" t="s">
        <v>2158</v>
      </c>
      <c r="F844" t="s">
        <v>19</v>
      </c>
      <c r="H844" s="1">
        <v>150.50200000000001</v>
      </c>
      <c r="I844" s="1">
        <f t="shared" si="18"/>
        <v>245.8789999999961</v>
      </c>
    </row>
    <row r="845" spans="1:9" hidden="1" outlineLevel="2" x14ac:dyDescent="0.25">
      <c r="A845" t="s">
        <v>19</v>
      </c>
      <c r="B845" t="s">
        <v>765</v>
      </c>
      <c r="C845" s="2">
        <v>43084</v>
      </c>
      <c r="D845" t="s">
        <v>152</v>
      </c>
      <c r="E845" t="s">
        <v>2159</v>
      </c>
      <c r="F845" t="s">
        <v>19</v>
      </c>
      <c r="H845" s="1">
        <v>150.50200000000001</v>
      </c>
      <c r="I845" s="1">
        <f t="shared" si="18"/>
        <v>95.376999999996087</v>
      </c>
    </row>
    <row r="846" spans="1:9" hidden="1" outlineLevel="2" x14ac:dyDescent="0.25">
      <c r="A846" t="s">
        <v>19</v>
      </c>
      <c r="B846" t="s">
        <v>765</v>
      </c>
      <c r="C846" s="2">
        <v>43095</v>
      </c>
      <c r="D846" t="s">
        <v>2160</v>
      </c>
      <c r="E846" t="s">
        <v>2161</v>
      </c>
      <c r="F846" t="s">
        <v>19</v>
      </c>
      <c r="G846" s="1">
        <v>750.00800000000004</v>
      </c>
      <c r="I846" s="1">
        <f t="shared" si="18"/>
        <v>845.38499999999613</v>
      </c>
    </row>
    <row r="847" spans="1:9" hidden="1" outlineLevel="2" x14ac:dyDescent="0.25">
      <c r="A847" t="s">
        <v>19</v>
      </c>
      <c r="B847" t="s">
        <v>765</v>
      </c>
      <c r="C847" s="2">
        <v>43098</v>
      </c>
      <c r="D847" t="s">
        <v>152</v>
      </c>
      <c r="E847" t="s">
        <v>2162</v>
      </c>
      <c r="F847" t="s">
        <v>19</v>
      </c>
      <c r="H847" s="1">
        <v>75.501000000000005</v>
      </c>
      <c r="I847" s="1">
        <f t="shared" si="18"/>
        <v>769.88399999999615</v>
      </c>
    </row>
    <row r="848" spans="1:9" hidden="1" outlineLevel="2" x14ac:dyDescent="0.25">
      <c r="A848" t="s">
        <v>19</v>
      </c>
      <c r="B848" t="s">
        <v>765</v>
      </c>
      <c r="C848" s="2">
        <v>43098</v>
      </c>
      <c r="D848" t="s">
        <v>2163</v>
      </c>
      <c r="E848" t="s">
        <v>2164</v>
      </c>
      <c r="F848" t="s">
        <v>19</v>
      </c>
      <c r="H848" s="1">
        <v>113.001</v>
      </c>
      <c r="I848" s="1">
        <f t="shared" si="18"/>
        <v>656.88299999999617</v>
      </c>
    </row>
    <row r="849" spans="1:9" hidden="1" outlineLevel="2" x14ac:dyDescent="0.25">
      <c r="A849" t="s">
        <v>19</v>
      </c>
      <c r="B849" t="s">
        <v>765</v>
      </c>
      <c r="C849" s="2">
        <v>43098</v>
      </c>
      <c r="D849" t="s">
        <v>152</v>
      </c>
      <c r="E849" t="s">
        <v>2165</v>
      </c>
      <c r="F849" t="s">
        <v>19</v>
      </c>
      <c r="H849" s="1">
        <v>113.001</v>
      </c>
      <c r="I849" s="1">
        <f t="shared" si="18"/>
        <v>543.8819999999962</v>
      </c>
    </row>
    <row r="850" spans="1:9" hidden="1" outlineLevel="2" x14ac:dyDescent="0.25">
      <c r="A850" t="s">
        <v>19</v>
      </c>
      <c r="B850" t="s">
        <v>765</v>
      </c>
      <c r="C850" s="2">
        <v>43098</v>
      </c>
      <c r="D850" t="s">
        <v>152</v>
      </c>
      <c r="E850" t="s">
        <v>2166</v>
      </c>
      <c r="F850" t="s">
        <v>19</v>
      </c>
      <c r="H850" s="1">
        <v>113.001</v>
      </c>
      <c r="I850" s="1">
        <f t="shared" si="18"/>
        <v>430.88099999999622</v>
      </c>
    </row>
    <row r="851" spans="1:9" hidden="1" outlineLevel="2" x14ac:dyDescent="0.25">
      <c r="A851" t="s">
        <v>19</v>
      </c>
      <c r="B851" t="s">
        <v>765</v>
      </c>
      <c r="C851" s="2">
        <v>43098</v>
      </c>
      <c r="D851" t="s">
        <v>2163</v>
      </c>
      <c r="E851" t="s">
        <v>2167</v>
      </c>
      <c r="F851" t="s">
        <v>19</v>
      </c>
      <c r="H851" s="1">
        <v>150.50200000000001</v>
      </c>
      <c r="I851" s="1">
        <f t="shared" si="18"/>
        <v>280.37899999999621</v>
      </c>
    </row>
    <row r="852" spans="1:9" hidden="1" outlineLevel="2" x14ac:dyDescent="0.25">
      <c r="A852" t="s">
        <v>19</v>
      </c>
      <c r="B852" t="s">
        <v>765</v>
      </c>
      <c r="C852" s="2">
        <v>43098</v>
      </c>
      <c r="D852" t="s">
        <v>152</v>
      </c>
      <c r="E852" t="s">
        <v>2168</v>
      </c>
      <c r="F852" t="s">
        <v>19</v>
      </c>
      <c r="H852" s="1">
        <v>188.00200000000001</v>
      </c>
      <c r="I852" s="1">
        <f t="shared" si="18"/>
        <v>92.376999999996201</v>
      </c>
    </row>
    <row r="853" spans="1:9" hidden="1" outlineLevel="2" x14ac:dyDescent="0.25">
      <c r="A853" t="s">
        <v>19</v>
      </c>
      <c r="B853" t="s">
        <v>765</v>
      </c>
      <c r="C853" s="2">
        <v>43100</v>
      </c>
      <c r="D853" t="s">
        <v>152</v>
      </c>
      <c r="E853" t="s">
        <v>2169</v>
      </c>
      <c r="F853" t="s">
        <v>19</v>
      </c>
      <c r="H853" s="1">
        <v>75.501000000000005</v>
      </c>
      <c r="I853" s="1">
        <f t="shared" si="18"/>
        <v>16.875999999996196</v>
      </c>
    </row>
    <row r="854" spans="1:9" hidden="1" outlineLevel="2" x14ac:dyDescent="0.25">
      <c r="A854" t="s">
        <v>19</v>
      </c>
      <c r="B854" t="s">
        <v>765</v>
      </c>
      <c r="C854" s="2">
        <v>43100</v>
      </c>
      <c r="D854" t="s">
        <v>152</v>
      </c>
      <c r="E854" t="s">
        <v>2170</v>
      </c>
      <c r="F854" t="s">
        <v>19</v>
      </c>
      <c r="H854" s="1">
        <v>188.00200000000001</v>
      </c>
      <c r="I854" s="1">
        <f t="shared" si="18"/>
        <v>-171.12600000000381</v>
      </c>
    </row>
    <row r="855" spans="1:9" hidden="1" outlineLevel="2" x14ac:dyDescent="0.25">
      <c r="A855" t="s">
        <v>19</v>
      </c>
      <c r="B855" t="s">
        <v>765</v>
      </c>
      <c r="C855" s="2">
        <v>43100</v>
      </c>
      <c r="D855" t="s">
        <v>152</v>
      </c>
      <c r="E855" t="s">
        <v>2171</v>
      </c>
      <c r="F855" t="s">
        <v>19</v>
      </c>
      <c r="H855" s="1">
        <v>263.00299999999999</v>
      </c>
      <c r="I855" s="1">
        <f t="shared" si="18"/>
        <v>-434.12900000000377</v>
      </c>
    </row>
    <row r="856" spans="1:9" hidden="1" outlineLevel="2" x14ac:dyDescent="0.25">
      <c r="A856" t="s">
        <v>19</v>
      </c>
      <c r="B856" t="s">
        <v>765</v>
      </c>
      <c r="C856" s="2">
        <v>43116</v>
      </c>
      <c r="D856" t="s">
        <v>152</v>
      </c>
      <c r="E856" t="s">
        <v>2172</v>
      </c>
      <c r="F856" t="s">
        <v>19</v>
      </c>
      <c r="H856" s="1">
        <v>281.601</v>
      </c>
      <c r="I856" s="1">
        <f t="shared" si="18"/>
        <v>-715.73000000000377</v>
      </c>
    </row>
    <row r="857" spans="1:9" hidden="1" outlineLevel="2" x14ac:dyDescent="0.25">
      <c r="A857" t="s">
        <v>19</v>
      </c>
      <c r="B857" t="s">
        <v>765</v>
      </c>
      <c r="C857" s="2">
        <v>43116</v>
      </c>
      <c r="D857" t="s">
        <v>152</v>
      </c>
      <c r="E857" t="s">
        <v>2173</v>
      </c>
      <c r="F857" t="s">
        <v>19</v>
      </c>
      <c r="H857" s="1">
        <v>514.67999999999995</v>
      </c>
      <c r="I857" s="1">
        <f t="shared" si="18"/>
        <v>-1230.4100000000037</v>
      </c>
    </row>
    <row r="858" spans="1:9" hidden="1" outlineLevel="2" x14ac:dyDescent="0.25">
      <c r="A858" t="s">
        <v>19</v>
      </c>
      <c r="B858" t="s">
        <v>765</v>
      </c>
      <c r="C858" s="2">
        <v>43116</v>
      </c>
      <c r="D858" t="s">
        <v>2174</v>
      </c>
      <c r="E858" t="s">
        <v>2175</v>
      </c>
      <c r="F858" t="s">
        <v>19</v>
      </c>
      <c r="H858" s="1">
        <v>870</v>
      </c>
      <c r="I858" s="1">
        <f t="shared" si="18"/>
        <v>-2100.4100000000035</v>
      </c>
    </row>
    <row r="859" spans="1:9" hidden="1" outlineLevel="2" x14ac:dyDescent="0.25">
      <c r="A859" t="s">
        <v>19</v>
      </c>
      <c r="B859" t="s">
        <v>765</v>
      </c>
      <c r="C859" s="2">
        <v>43116</v>
      </c>
      <c r="D859" t="s">
        <v>2176</v>
      </c>
      <c r="E859" t="s">
        <v>2177</v>
      </c>
      <c r="F859" t="s">
        <v>19</v>
      </c>
      <c r="G859" s="1">
        <v>1665.681</v>
      </c>
      <c r="I859" s="1">
        <f t="shared" si="18"/>
        <v>-434.72900000000345</v>
      </c>
    </row>
    <row r="860" spans="1:9" hidden="1" outlineLevel="2" x14ac:dyDescent="0.25">
      <c r="A860" t="s">
        <v>19</v>
      </c>
      <c r="B860" t="s">
        <v>765</v>
      </c>
      <c r="C860" s="2">
        <v>43119</v>
      </c>
      <c r="D860" t="s">
        <v>152</v>
      </c>
      <c r="E860" t="s">
        <v>2178</v>
      </c>
      <c r="F860" t="s">
        <v>19</v>
      </c>
      <c r="H860" s="1">
        <v>79.510999999999996</v>
      </c>
      <c r="I860" s="1">
        <f t="shared" si="18"/>
        <v>-514.24000000000342</v>
      </c>
    </row>
    <row r="861" spans="1:9" hidden="1" outlineLevel="2" x14ac:dyDescent="0.25">
      <c r="A861" t="s">
        <v>19</v>
      </c>
      <c r="B861" t="s">
        <v>765</v>
      </c>
      <c r="C861" s="2">
        <v>43119</v>
      </c>
      <c r="D861" t="s">
        <v>152</v>
      </c>
      <c r="E861" t="s">
        <v>2179</v>
      </c>
      <c r="F861" t="s">
        <v>19</v>
      </c>
      <c r="H861" s="1">
        <v>158.422</v>
      </c>
      <c r="I861" s="1">
        <f t="shared" si="18"/>
        <v>-672.66200000000345</v>
      </c>
    </row>
    <row r="862" spans="1:9" hidden="1" outlineLevel="2" x14ac:dyDescent="0.25">
      <c r="A862" t="s">
        <v>19</v>
      </c>
      <c r="B862" t="s">
        <v>765</v>
      </c>
      <c r="C862" s="2">
        <v>43131</v>
      </c>
      <c r="D862" t="s">
        <v>152</v>
      </c>
      <c r="E862" t="s">
        <v>2180</v>
      </c>
      <c r="F862" t="s">
        <v>19</v>
      </c>
      <c r="H862" s="1">
        <v>118.967</v>
      </c>
      <c r="I862" s="1">
        <f t="shared" si="18"/>
        <v>-791.62900000000343</v>
      </c>
    </row>
    <row r="863" spans="1:9" hidden="1" outlineLevel="2" x14ac:dyDescent="0.25">
      <c r="A863" t="s">
        <v>19</v>
      </c>
      <c r="B863" t="s">
        <v>765</v>
      </c>
      <c r="C863" s="2">
        <v>43131</v>
      </c>
      <c r="D863" t="s">
        <v>152</v>
      </c>
      <c r="E863" t="s">
        <v>2181</v>
      </c>
      <c r="F863" t="s">
        <v>19</v>
      </c>
      <c r="H863" s="1">
        <v>118.967</v>
      </c>
      <c r="I863" s="1">
        <f t="shared" si="18"/>
        <v>-910.59600000000341</v>
      </c>
    </row>
    <row r="864" spans="1:9" hidden="1" outlineLevel="2" x14ac:dyDescent="0.25">
      <c r="A864" t="s">
        <v>19</v>
      </c>
      <c r="B864" t="s">
        <v>765</v>
      </c>
      <c r="C864" s="2">
        <v>43131</v>
      </c>
      <c r="D864" t="s">
        <v>152</v>
      </c>
      <c r="E864" t="s">
        <v>2182</v>
      </c>
      <c r="F864" t="s">
        <v>19</v>
      </c>
      <c r="H864" s="1">
        <v>118.967</v>
      </c>
      <c r="I864" s="1">
        <f t="shared" si="18"/>
        <v>-1029.5630000000035</v>
      </c>
    </row>
    <row r="865" spans="1:9" hidden="1" outlineLevel="2" x14ac:dyDescent="0.25">
      <c r="A865" t="s">
        <v>19</v>
      </c>
      <c r="B865" t="s">
        <v>765</v>
      </c>
      <c r="C865" s="2">
        <v>43131</v>
      </c>
      <c r="D865" t="s">
        <v>152</v>
      </c>
      <c r="E865" t="s">
        <v>2183</v>
      </c>
      <c r="F865" t="s">
        <v>19</v>
      </c>
      <c r="H865" s="1">
        <v>118.967</v>
      </c>
      <c r="I865" s="1">
        <f t="shared" si="18"/>
        <v>-1148.5300000000036</v>
      </c>
    </row>
    <row r="866" spans="1:9" hidden="1" outlineLevel="2" x14ac:dyDescent="0.25">
      <c r="A866" t="s">
        <v>19</v>
      </c>
      <c r="B866" t="s">
        <v>765</v>
      </c>
      <c r="C866" s="2">
        <v>43131</v>
      </c>
      <c r="D866" t="s">
        <v>152</v>
      </c>
      <c r="E866" t="s">
        <v>2184</v>
      </c>
      <c r="F866" t="s">
        <v>19</v>
      </c>
      <c r="H866" s="1">
        <v>158.422</v>
      </c>
      <c r="I866" s="1">
        <f t="shared" si="18"/>
        <v>-1306.9520000000036</v>
      </c>
    </row>
    <row r="867" spans="1:9" hidden="1" outlineLevel="2" x14ac:dyDescent="0.25">
      <c r="A867" t="s">
        <v>19</v>
      </c>
      <c r="B867" t="s">
        <v>765</v>
      </c>
      <c r="C867" s="2">
        <v>43131</v>
      </c>
      <c r="D867" t="s">
        <v>2185</v>
      </c>
      <c r="E867" t="s">
        <v>2186</v>
      </c>
      <c r="F867" t="s">
        <v>19</v>
      </c>
      <c r="G867" s="1">
        <v>750.00800000000004</v>
      </c>
      <c r="I867" s="1">
        <f t="shared" si="18"/>
        <v>-556.9440000000036</v>
      </c>
    </row>
    <row r="868" spans="1:9" hidden="1" outlineLevel="2" x14ac:dyDescent="0.25">
      <c r="A868" t="s">
        <v>19</v>
      </c>
      <c r="B868" t="s">
        <v>765</v>
      </c>
      <c r="C868" s="2">
        <v>43131</v>
      </c>
      <c r="D868" t="s">
        <v>2187</v>
      </c>
      <c r="E868" t="s">
        <v>2188</v>
      </c>
      <c r="F868" t="s">
        <v>19</v>
      </c>
      <c r="G868" s="1">
        <v>789.71299999999997</v>
      </c>
      <c r="I868" s="1">
        <f t="shared" si="18"/>
        <v>232.76899999999637</v>
      </c>
    </row>
    <row r="869" spans="1:9" hidden="1" outlineLevel="2" x14ac:dyDescent="0.25">
      <c r="A869" t="s">
        <v>19</v>
      </c>
      <c r="B869" t="s">
        <v>765</v>
      </c>
      <c r="C869" s="2">
        <v>43138</v>
      </c>
      <c r="D869" t="s">
        <v>152</v>
      </c>
      <c r="E869" t="s">
        <v>2189</v>
      </c>
      <c r="F869" t="s">
        <v>19</v>
      </c>
      <c r="H869" s="1">
        <v>237.334</v>
      </c>
      <c r="I869" s="1">
        <f t="shared" si="18"/>
        <v>-4.5650000000036357</v>
      </c>
    </row>
    <row r="870" spans="1:9" hidden="1" outlineLevel="2" x14ac:dyDescent="0.25">
      <c r="A870" t="s">
        <v>19</v>
      </c>
      <c r="B870" t="s">
        <v>765</v>
      </c>
      <c r="C870" s="2">
        <v>43139</v>
      </c>
      <c r="D870" t="s">
        <v>2190</v>
      </c>
      <c r="E870" t="s">
        <v>2191</v>
      </c>
      <c r="F870" t="s">
        <v>19</v>
      </c>
      <c r="G870" s="1">
        <v>778.00099999999998</v>
      </c>
      <c r="I870" s="1">
        <f t="shared" si="18"/>
        <v>773.43599999999628</v>
      </c>
    </row>
    <row r="871" spans="1:9" hidden="1" outlineLevel="2" x14ac:dyDescent="0.25">
      <c r="A871" t="s">
        <v>19</v>
      </c>
      <c r="B871" t="s">
        <v>765</v>
      </c>
      <c r="C871" s="2">
        <v>43147</v>
      </c>
      <c r="D871" t="s">
        <v>152</v>
      </c>
      <c r="E871" t="s">
        <v>2192</v>
      </c>
      <c r="F871" t="s">
        <v>19</v>
      </c>
      <c r="H871" s="1">
        <v>158.422</v>
      </c>
      <c r="I871" s="1">
        <f t="shared" si="18"/>
        <v>615.01399999999626</v>
      </c>
    </row>
    <row r="872" spans="1:9" hidden="1" outlineLevel="2" x14ac:dyDescent="0.25">
      <c r="A872" t="s">
        <v>19</v>
      </c>
      <c r="B872" t="s">
        <v>765</v>
      </c>
      <c r="C872" s="2">
        <v>43154</v>
      </c>
      <c r="D872" t="s">
        <v>152</v>
      </c>
      <c r="E872" t="s">
        <v>2193</v>
      </c>
      <c r="F872" t="s">
        <v>19</v>
      </c>
      <c r="H872" s="1">
        <v>118.967</v>
      </c>
      <c r="I872" s="1">
        <f t="shared" si="18"/>
        <v>496.04699999999627</v>
      </c>
    </row>
    <row r="873" spans="1:9" hidden="1" outlineLevel="2" x14ac:dyDescent="0.25">
      <c r="A873" t="s">
        <v>19</v>
      </c>
      <c r="B873" t="s">
        <v>765</v>
      </c>
      <c r="C873" s="2">
        <v>43157</v>
      </c>
      <c r="D873" t="s">
        <v>152</v>
      </c>
      <c r="E873" t="s">
        <v>2194</v>
      </c>
      <c r="F873" t="s">
        <v>19</v>
      </c>
      <c r="H873" s="1">
        <v>197.87799999999999</v>
      </c>
      <c r="I873" s="1">
        <f t="shared" si="18"/>
        <v>298.16899999999629</v>
      </c>
    </row>
    <row r="874" spans="1:9" hidden="1" outlineLevel="2" x14ac:dyDescent="0.25">
      <c r="A874" t="s">
        <v>19</v>
      </c>
      <c r="B874" t="s">
        <v>765</v>
      </c>
      <c r="C874" s="2">
        <v>43157</v>
      </c>
      <c r="D874" t="s">
        <v>152</v>
      </c>
      <c r="E874" t="s">
        <v>2195</v>
      </c>
      <c r="F874" t="s">
        <v>19</v>
      </c>
      <c r="H874" s="1">
        <v>197.87799999999999</v>
      </c>
      <c r="I874" s="1">
        <f t="shared" si="18"/>
        <v>100.2909999999963</v>
      </c>
    </row>
    <row r="875" spans="1:9" hidden="1" outlineLevel="2" x14ac:dyDescent="0.25">
      <c r="A875" t="s">
        <v>19</v>
      </c>
      <c r="B875" t="s">
        <v>765</v>
      </c>
      <c r="C875" s="2">
        <v>43157</v>
      </c>
      <c r="D875" t="s">
        <v>152</v>
      </c>
      <c r="E875" t="s">
        <v>2196</v>
      </c>
      <c r="F875" t="s">
        <v>19</v>
      </c>
      <c r="H875" s="1">
        <v>118.967</v>
      </c>
      <c r="I875" s="1">
        <f t="shared" si="18"/>
        <v>-18.676000000003697</v>
      </c>
    </row>
    <row r="876" spans="1:9" hidden="1" outlineLevel="2" x14ac:dyDescent="0.25">
      <c r="A876" t="s">
        <v>19</v>
      </c>
      <c r="B876" t="s">
        <v>765</v>
      </c>
      <c r="C876" s="2">
        <v>43157</v>
      </c>
      <c r="D876" t="s">
        <v>152</v>
      </c>
      <c r="E876" t="s">
        <v>2197</v>
      </c>
      <c r="F876" t="s">
        <v>19</v>
      </c>
      <c r="H876" s="1">
        <v>158.422</v>
      </c>
      <c r="I876" s="1">
        <f t="shared" si="18"/>
        <v>-177.09800000000371</v>
      </c>
    </row>
    <row r="877" spans="1:9" hidden="1" outlineLevel="2" x14ac:dyDescent="0.25">
      <c r="A877" t="s">
        <v>19</v>
      </c>
      <c r="B877" t="s">
        <v>765</v>
      </c>
      <c r="C877" s="2">
        <v>43157</v>
      </c>
      <c r="D877" t="s">
        <v>152</v>
      </c>
      <c r="E877" t="s">
        <v>2198</v>
      </c>
      <c r="F877" t="s">
        <v>19</v>
      </c>
      <c r="H877" s="1">
        <v>158.422</v>
      </c>
      <c r="I877" s="1">
        <f t="shared" si="18"/>
        <v>-335.52000000000373</v>
      </c>
    </row>
    <row r="878" spans="1:9" hidden="1" outlineLevel="2" x14ac:dyDescent="0.25">
      <c r="A878" t="s">
        <v>19</v>
      </c>
      <c r="B878" t="s">
        <v>765</v>
      </c>
      <c r="C878" s="2">
        <v>43157</v>
      </c>
      <c r="D878" t="s">
        <v>152</v>
      </c>
      <c r="E878" t="s">
        <v>2199</v>
      </c>
      <c r="F878" t="s">
        <v>19</v>
      </c>
      <c r="H878" s="1">
        <v>158.422</v>
      </c>
      <c r="I878" s="1">
        <f t="shared" si="18"/>
        <v>-493.94200000000376</v>
      </c>
    </row>
    <row r="879" spans="1:9" hidden="1" outlineLevel="2" x14ac:dyDescent="0.25">
      <c r="A879" t="s">
        <v>19</v>
      </c>
      <c r="B879" t="s">
        <v>765</v>
      </c>
      <c r="C879" s="2">
        <v>43159</v>
      </c>
      <c r="D879" t="s">
        <v>152</v>
      </c>
      <c r="E879" t="s">
        <v>2200</v>
      </c>
      <c r="F879" t="s">
        <v>19</v>
      </c>
      <c r="H879" s="1">
        <v>158.422</v>
      </c>
      <c r="I879" s="1">
        <f t="shared" si="18"/>
        <v>-652.36400000000378</v>
      </c>
    </row>
    <row r="880" spans="1:9" hidden="1" outlineLevel="2" x14ac:dyDescent="0.25">
      <c r="A880" t="s">
        <v>19</v>
      </c>
      <c r="B880" t="s">
        <v>765</v>
      </c>
      <c r="C880" s="2">
        <v>43161</v>
      </c>
      <c r="D880" t="s">
        <v>152</v>
      </c>
      <c r="E880" t="s">
        <v>2201</v>
      </c>
      <c r="F880" t="s">
        <v>19</v>
      </c>
      <c r="H880" s="1">
        <v>79.510999999999996</v>
      </c>
      <c r="I880" s="1">
        <f t="shared" si="18"/>
        <v>-731.87500000000375</v>
      </c>
    </row>
    <row r="881" spans="1:9" hidden="1" outlineLevel="2" x14ac:dyDescent="0.25">
      <c r="A881" t="s">
        <v>19</v>
      </c>
      <c r="B881" t="s">
        <v>765</v>
      </c>
      <c r="C881" s="2">
        <v>43161</v>
      </c>
      <c r="D881" t="s">
        <v>152</v>
      </c>
      <c r="E881" t="s">
        <v>2202</v>
      </c>
      <c r="F881" t="s">
        <v>19</v>
      </c>
      <c r="H881" s="1">
        <v>197.87799999999999</v>
      </c>
      <c r="I881" s="1">
        <f t="shared" si="18"/>
        <v>-929.75300000000379</v>
      </c>
    </row>
    <row r="882" spans="1:9" hidden="1" outlineLevel="2" x14ac:dyDescent="0.25">
      <c r="A882" t="s">
        <v>19</v>
      </c>
      <c r="B882" t="s">
        <v>765</v>
      </c>
      <c r="C882" s="2">
        <v>43164</v>
      </c>
      <c r="D882" t="s">
        <v>152</v>
      </c>
      <c r="E882" t="s">
        <v>2203</v>
      </c>
      <c r="F882" t="s">
        <v>19</v>
      </c>
      <c r="H882" s="1">
        <v>40.055999999999997</v>
      </c>
      <c r="I882" s="1">
        <f t="shared" si="18"/>
        <v>-969.80900000000383</v>
      </c>
    </row>
    <row r="883" spans="1:9" hidden="1" outlineLevel="2" x14ac:dyDescent="0.25">
      <c r="A883" t="s">
        <v>19</v>
      </c>
      <c r="B883" t="s">
        <v>765</v>
      </c>
      <c r="C883" s="2">
        <v>43164</v>
      </c>
      <c r="D883" t="s">
        <v>152</v>
      </c>
      <c r="E883" t="s">
        <v>2204</v>
      </c>
      <c r="F883" t="s">
        <v>19</v>
      </c>
      <c r="H883" s="1">
        <v>316.245</v>
      </c>
      <c r="I883" s="1">
        <f t="shared" si="18"/>
        <v>-1286.0540000000037</v>
      </c>
    </row>
    <row r="884" spans="1:9" hidden="1" outlineLevel="2" x14ac:dyDescent="0.25">
      <c r="A884" t="s">
        <v>19</v>
      </c>
      <c r="B884" t="s">
        <v>765</v>
      </c>
      <c r="C884" s="2">
        <v>43168</v>
      </c>
      <c r="D884" t="s">
        <v>152</v>
      </c>
      <c r="E884" t="s">
        <v>2205</v>
      </c>
      <c r="F884" t="s">
        <v>19</v>
      </c>
      <c r="H884" s="1">
        <v>237.334</v>
      </c>
      <c r="I884" s="1">
        <f t="shared" si="18"/>
        <v>-1523.3880000000038</v>
      </c>
    </row>
    <row r="885" spans="1:9" hidden="1" outlineLevel="2" x14ac:dyDescent="0.25">
      <c r="A885" t="s">
        <v>19</v>
      </c>
      <c r="B885" t="s">
        <v>765</v>
      </c>
      <c r="C885" s="2">
        <v>43168</v>
      </c>
      <c r="D885" t="s">
        <v>2206</v>
      </c>
      <c r="E885" t="s">
        <v>2207</v>
      </c>
      <c r="F885" t="s">
        <v>19</v>
      </c>
      <c r="G885" s="1">
        <v>789.71299999999997</v>
      </c>
      <c r="I885" s="1">
        <f t="shared" si="18"/>
        <v>-733.67500000000382</v>
      </c>
    </row>
    <row r="886" spans="1:9" hidden="1" outlineLevel="2" x14ac:dyDescent="0.25">
      <c r="A886" t="s">
        <v>19</v>
      </c>
      <c r="B886" t="s">
        <v>765</v>
      </c>
      <c r="C886" s="2">
        <v>43189</v>
      </c>
      <c r="D886" t="s">
        <v>2208</v>
      </c>
      <c r="E886" t="s">
        <v>2209</v>
      </c>
      <c r="F886" t="s">
        <v>19</v>
      </c>
      <c r="G886" s="1">
        <v>789.71299999999997</v>
      </c>
      <c r="I886" s="1">
        <f t="shared" si="18"/>
        <v>56.037999999996146</v>
      </c>
    </row>
    <row r="887" spans="1:9" hidden="1" outlineLevel="2" x14ac:dyDescent="0.25">
      <c r="A887" t="s">
        <v>19</v>
      </c>
      <c r="B887" t="s">
        <v>765</v>
      </c>
      <c r="C887" s="2">
        <v>43220</v>
      </c>
      <c r="D887" t="s">
        <v>152</v>
      </c>
      <c r="E887" t="s">
        <v>2210</v>
      </c>
      <c r="F887" t="s">
        <v>19</v>
      </c>
      <c r="H887" s="1">
        <v>158.422</v>
      </c>
      <c r="I887" s="1">
        <f t="shared" si="18"/>
        <v>-102.38400000000385</v>
      </c>
    </row>
    <row r="888" spans="1:9" hidden="1" outlineLevel="2" x14ac:dyDescent="0.25">
      <c r="A888" t="s">
        <v>19</v>
      </c>
      <c r="B888" t="s">
        <v>765</v>
      </c>
      <c r="C888" s="2">
        <v>43220</v>
      </c>
      <c r="D888" t="s">
        <v>152</v>
      </c>
      <c r="E888" t="s">
        <v>2211</v>
      </c>
      <c r="F888" t="s">
        <v>19</v>
      </c>
      <c r="H888" s="1">
        <v>197.87799999999999</v>
      </c>
      <c r="I888" s="1">
        <f t="shared" si="18"/>
        <v>-300.26200000000381</v>
      </c>
    </row>
    <row r="889" spans="1:9" hidden="1" outlineLevel="2" x14ac:dyDescent="0.25">
      <c r="A889" t="s">
        <v>19</v>
      </c>
      <c r="B889" t="s">
        <v>765</v>
      </c>
      <c r="C889" s="2">
        <v>43220</v>
      </c>
      <c r="D889" t="s">
        <v>152</v>
      </c>
      <c r="E889" t="s">
        <v>2212</v>
      </c>
      <c r="F889" t="s">
        <v>19</v>
      </c>
      <c r="H889" s="1">
        <v>237.38399999999999</v>
      </c>
      <c r="I889" s="1">
        <f t="shared" si="18"/>
        <v>-537.64600000000382</v>
      </c>
    </row>
    <row r="890" spans="1:9" hidden="1" outlineLevel="2" x14ac:dyDescent="0.25">
      <c r="A890" t="s">
        <v>19</v>
      </c>
      <c r="B890" t="s">
        <v>765</v>
      </c>
      <c r="C890" s="2">
        <v>43229</v>
      </c>
      <c r="D890" t="s">
        <v>152</v>
      </c>
      <c r="E890" t="s">
        <v>2213</v>
      </c>
      <c r="F890" t="s">
        <v>19</v>
      </c>
      <c r="H890" s="1">
        <v>40.055999999999997</v>
      </c>
      <c r="I890" s="1">
        <f t="shared" si="18"/>
        <v>-577.70200000000386</v>
      </c>
    </row>
    <row r="891" spans="1:9" hidden="1" outlineLevel="2" x14ac:dyDescent="0.25">
      <c r="A891" t="s">
        <v>19</v>
      </c>
      <c r="B891" t="s">
        <v>765</v>
      </c>
      <c r="C891" s="2">
        <v>43234</v>
      </c>
      <c r="D891" t="s">
        <v>152</v>
      </c>
      <c r="E891" t="s">
        <v>2214</v>
      </c>
      <c r="F891" t="s">
        <v>19</v>
      </c>
      <c r="H891" s="1">
        <v>158.422</v>
      </c>
      <c r="I891" s="1">
        <f t="shared" si="18"/>
        <v>-736.12400000000389</v>
      </c>
    </row>
    <row r="892" spans="1:9" hidden="1" outlineLevel="2" x14ac:dyDescent="0.25">
      <c r="A892" t="s">
        <v>19</v>
      </c>
      <c r="B892" t="s">
        <v>765</v>
      </c>
      <c r="C892" s="2">
        <v>43236</v>
      </c>
      <c r="D892" t="s">
        <v>152</v>
      </c>
      <c r="E892" t="s">
        <v>2215</v>
      </c>
      <c r="F892" t="s">
        <v>19</v>
      </c>
      <c r="G892" s="1">
        <v>789.71299999999997</v>
      </c>
      <c r="I892" s="1">
        <f t="shared" si="18"/>
        <v>53.588999999996076</v>
      </c>
    </row>
    <row r="893" spans="1:9" hidden="1" outlineLevel="2" x14ac:dyDescent="0.25">
      <c r="A893" t="s">
        <v>19</v>
      </c>
      <c r="B893" t="s">
        <v>765</v>
      </c>
      <c r="C893" s="2">
        <v>43250</v>
      </c>
      <c r="D893" t="s">
        <v>152</v>
      </c>
      <c r="E893" t="s">
        <v>2216</v>
      </c>
      <c r="F893" t="s">
        <v>19</v>
      </c>
      <c r="H893" s="1">
        <v>118.967</v>
      </c>
      <c r="I893" s="1">
        <f t="shared" si="18"/>
        <v>-65.378000000003922</v>
      </c>
    </row>
    <row r="894" spans="1:9" hidden="1" outlineLevel="2" x14ac:dyDescent="0.25">
      <c r="A894" t="s">
        <v>19</v>
      </c>
      <c r="B894" t="s">
        <v>765</v>
      </c>
      <c r="C894" s="2">
        <v>43250</v>
      </c>
      <c r="D894" t="s">
        <v>152</v>
      </c>
      <c r="E894" t="s">
        <v>2217</v>
      </c>
      <c r="F894" t="s">
        <v>19</v>
      </c>
      <c r="H894" s="1">
        <v>316.245</v>
      </c>
      <c r="I894" s="1">
        <f t="shared" si="18"/>
        <v>-381.62300000000391</v>
      </c>
    </row>
    <row r="895" spans="1:9" hidden="1" outlineLevel="2" x14ac:dyDescent="0.25">
      <c r="A895" t="s">
        <v>19</v>
      </c>
      <c r="B895" t="s">
        <v>765</v>
      </c>
      <c r="C895" s="2">
        <v>43251</v>
      </c>
      <c r="D895" t="s">
        <v>152</v>
      </c>
      <c r="E895" t="s">
        <v>2218</v>
      </c>
      <c r="F895" t="s">
        <v>19</v>
      </c>
      <c r="H895" s="1">
        <v>79.510999999999996</v>
      </c>
      <c r="I895" s="1">
        <f t="shared" si="18"/>
        <v>-461.13400000000388</v>
      </c>
    </row>
    <row r="896" spans="1:9" hidden="1" outlineLevel="2" x14ac:dyDescent="0.25">
      <c r="A896" t="s">
        <v>19</v>
      </c>
      <c r="B896" t="s">
        <v>765</v>
      </c>
      <c r="C896" s="2">
        <v>43256</v>
      </c>
      <c r="D896" t="s">
        <v>2219</v>
      </c>
      <c r="E896" t="s">
        <v>2220</v>
      </c>
      <c r="F896" t="s">
        <v>19</v>
      </c>
      <c r="G896" s="1">
        <v>789.71299999999997</v>
      </c>
      <c r="I896" s="1">
        <f t="shared" si="18"/>
        <v>328.57899999999609</v>
      </c>
    </row>
    <row r="897" spans="1:9" hidden="1" outlineLevel="2" x14ac:dyDescent="0.25">
      <c r="A897" t="s">
        <v>19</v>
      </c>
      <c r="B897" t="s">
        <v>765</v>
      </c>
      <c r="C897" s="2">
        <v>43273</v>
      </c>
      <c r="D897" t="s">
        <v>152</v>
      </c>
      <c r="E897" t="s">
        <v>2221</v>
      </c>
      <c r="F897" t="s">
        <v>19</v>
      </c>
      <c r="H897" s="1">
        <v>118.967</v>
      </c>
      <c r="I897" s="1">
        <f t="shared" si="18"/>
        <v>209.6119999999961</v>
      </c>
    </row>
    <row r="898" spans="1:9" hidden="1" outlineLevel="2" x14ac:dyDescent="0.25">
      <c r="A898" t="s">
        <v>19</v>
      </c>
      <c r="B898" t="s">
        <v>765</v>
      </c>
      <c r="C898" s="2">
        <v>43273</v>
      </c>
      <c r="D898" t="s">
        <v>1962</v>
      </c>
      <c r="E898" t="s">
        <v>2222</v>
      </c>
      <c r="F898" t="s">
        <v>19</v>
      </c>
      <c r="H898" s="1">
        <v>158.422</v>
      </c>
      <c r="I898" s="1">
        <f t="shared" si="18"/>
        <v>51.189999999996104</v>
      </c>
    </row>
    <row r="899" spans="1:9" hidden="1" outlineLevel="2" x14ac:dyDescent="0.25">
      <c r="A899" t="s">
        <v>19</v>
      </c>
      <c r="B899" t="s">
        <v>765</v>
      </c>
      <c r="C899" s="2">
        <v>43281</v>
      </c>
      <c r="D899" t="s">
        <v>152</v>
      </c>
      <c r="E899" t="s">
        <v>2223</v>
      </c>
      <c r="F899" t="s">
        <v>19</v>
      </c>
      <c r="H899" s="1">
        <v>40.055999999999997</v>
      </c>
      <c r="I899" s="1">
        <f t="shared" si="18"/>
        <v>11.133999999996107</v>
      </c>
    </row>
    <row r="900" spans="1:9" hidden="1" outlineLevel="2" x14ac:dyDescent="0.25">
      <c r="A900" t="s">
        <v>19</v>
      </c>
      <c r="B900" t="s">
        <v>765</v>
      </c>
      <c r="C900" s="2">
        <v>43281</v>
      </c>
      <c r="D900" t="s">
        <v>152</v>
      </c>
      <c r="E900" t="s">
        <v>2224</v>
      </c>
      <c r="F900" t="s">
        <v>19</v>
      </c>
      <c r="H900" s="1">
        <v>118.967</v>
      </c>
      <c r="I900" s="1">
        <f t="shared" si="18"/>
        <v>-107.83300000000389</v>
      </c>
    </row>
    <row r="901" spans="1:9" hidden="1" outlineLevel="2" x14ac:dyDescent="0.25">
      <c r="A901" t="s">
        <v>19</v>
      </c>
      <c r="B901" t="s">
        <v>765</v>
      </c>
      <c r="C901" s="2">
        <v>43281</v>
      </c>
      <c r="D901" t="s">
        <v>152</v>
      </c>
      <c r="E901" t="s">
        <v>2225</v>
      </c>
      <c r="F901" t="s">
        <v>19</v>
      </c>
      <c r="H901" s="1">
        <v>158.422</v>
      </c>
      <c r="I901" s="1">
        <f t="shared" si="18"/>
        <v>-266.25500000000386</v>
      </c>
    </row>
    <row r="902" spans="1:9" hidden="1" outlineLevel="2" x14ac:dyDescent="0.25">
      <c r="A902" t="s">
        <v>19</v>
      </c>
      <c r="B902" t="s">
        <v>765</v>
      </c>
      <c r="C902" s="2">
        <v>43281</v>
      </c>
      <c r="D902" t="s">
        <v>152</v>
      </c>
      <c r="E902" t="s">
        <v>2226</v>
      </c>
      <c r="F902" t="s">
        <v>19</v>
      </c>
      <c r="H902" s="1">
        <v>237.334</v>
      </c>
      <c r="I902" s="1">
        <f t="shared" ref="I902:I941" si="19">+IF(A902=A901,I901+G902-H902,G902-H902)</f>
        <v>-503.58900000000386</v>
      </c>
    </row>
    <row r="903" spans="1:9" hidden="1" outlineLevel="2" x14ac:dyDescent="0.25">
      <c r="A903" t="s">
        <v>19</v>
      </c>
      <c r="B903" t="s">
        <v>765</v>
      </c>
      <c r="C903" s="2">
        <v>43283</v>
      </c>
      <c r="D903" t="s">
        <v>152</v>
      </c>
      <c r="E903" t="s">
        <v>2227</v>
      </c>
      <c r="F903" t="s">
        <v>19</v>
      </c>
      <c r="H903" s="1">
        <v>118.967</v>
      </c>
      <c r="I903" s="1">
        <f t="shared" si="19"/>
        <v>-622.55600000000391</v>
      </c>
    </row>
    <row r="904" spans="1:9" hidden="1" outlineLevel="2" x14ac:dyDescent="0.25">
      <c r="A904" t="s">
        <v>19</v>
      </c>
      <c r="B904" t="s">
        <v>765</v>
      </c>
      <c r="C904" s="2">
        <v>43286</v>
      </c>
      <c r="D904" t="s">
        <v>2228</v>
      </c>
      <c r="E904" t="s">
        <v>2229</v>
      </c>
      <c r="F904" t="s">
        <v>19</v>
      </c>
      <c r="G904" s="1">
        <v>789.71299999999997</v>
      </c>
      <c r="I904" s="1">
        <f t="shared" si="19"/>
        <v>167.15699999999606</v>
      </c>
    </row>
    <row r="905" spans="1:9" hidden="1" outlineLevel="2" x14ac:dyDescent="0.25">
      <c r="A905" t="s">
        <v>19</v>
      </c>
      <c r="B905" t="s">
        <v>765</v>
      </c>
      <c r="C905" s="2">
        <v>43286</v>
      </c>
      <c r="D905" t="s">
        <v>2230</v>
      </c>
      <c r="E905" t="s">
        <v>2231</v>
      </c>
      <c r="F905" t="s">
        <v>19</v>
      </c>
      <c r="G905" s="1">
        <v>789.71299999999997</v>
      </c>
      <c r="I905" s="1">
        <f t="shared" si="19"/>
        <v>956.86999999999603</v>
      </c>
    </row>
    <row r="906" spans="1:9" hidden="1" outlineLevel="2" x14ac:dyDescent="0.25">
      <c r="A906" t="s">
        <v>19</v>
      </c>
      <c r="B906" t="s">
        <v>765</v>
      </c>
      <c r="C906" s="2">
        <v>43299</v>
      </c>
      <c r="D906" t="s">
        <v>2232</v>
      </c>
      <c r="E906" t="s">
        <v>2233</v>
      </c>
      <c r="F906" t="s">
        <v>19</v>
      </c>
      <c r="H906" s="1">
        <v>276.78899999999999</v>
      </c>
      <c r="I906" s="1">
        <f t="shared" si="19"/>
        <v>680.08099999999604</v>
      </c>
    </row>
    <row r="907" spans="1:9" hidden="1" outlineLevel="2" x14ac:dyDescent="0.25">
      <c r="A907" t="s">
        <v>19</v>
      </c>
      <c r="B907" t="s">
        <v>765</v>
      </c>
      <c r="C907" s="2">
        <v>43313</v>
      </c>
      <c r="D907" t="s">
        <v>152</v>
      </c>
      <c r="E907" t="s">
        <v>2234</v>
      </c>
      <c r="F907" t="s">
        <v>19</v>
      </c>
      <c r="H907" s="1">
        <v>242.739</v>
      </c>
      <c r="I907" s="1">
        <f t="shared" si="19"/>
        <v>437.34199999999601</v>
      </c>
    </row>
    <row r="908" spans="1:9" hidden="1" outlineLevel="2" x14ac:dyDescent="0.25">
      <c r="A908" t="s">
        <v>19</v>
      </c>
      <c r="B908" t="s">
        <v>765</v>
      </c>
      <c r="C908" s="2">
        <v>43318</v>
      </c>
      <c r="D908" t="s">
        <v>152</v>
      </c>
      <c r="E908" t="s">
        <v>2235</v>
      </c>
      <c r="F908" t="s">
        <v>19</v>
      </c>
      <c r="H908" s="1">
        <v>202.38200000000001</v>
      </c>
      <c r="I908" s="1">
        <f t="shared" si="19"/>
        <v>234.959999999996</v>
      </c>
    </row>
    <row r="909" spans="1:9" hidden="1" outlineLevel="2" x14ac:dyDescent="0.25">
      <c r="A909" t="s">
        <v>19</v>
      </c>
      <c r="B909" t="s">
        <v>765</v>
      </c>
      <c r="C909" s="2">
        <v>43320</v>
      </c>
      <c r="D909" t="s">
        <v>152</v>
      </c>
      <c r="E909" t="s">
        <v>2236</v>
      </c>
      <c r="F909" t="s">
        <v>19</v>
      </c>
      <c r="H909" s="1">
        <v>162.02600000000001</v>
      </c>
      <c r="I909" s="1">
        <f t="shared" si="19"/>
        <v>72.93399999999599</v>
      </c>
    </row>
    <row r="910" spans="1:9" hidden="1" outlineLevel="2" x14ac:dyDescent="0.25">
      <c r="A910" t="s">
        <v>19</v>
      </c>
      <c r="B910" t="s">
        <v>765</v>
      </c>
      <c r="C910" s="2">
        <v>43326</v>
      </c>
      <c r="D910" t="s">
        <v>152</v>
      </c>
      <c r="E910" t="s">
        <v>2237</v>
      </c>
      <c r="F910" t="s">
        <v>19</v>
      </c>
      <c r="H910" s="1">
        <v>40.956000000000003</v>
      </c>
      <c r="I910" s="1">
        <f t="shared" si="19"/>
        <v>31.977999999995987</v>
      </c>
    </row>
    <row r="911" spans="1:9" hidden="1" outlineLevel="2" x14ac:dyDescent="0.25">
      <c r="A911" t="s">
        <v>19</v>
      </c>
      <c r="B911" t="s">
        <v>765</v>
      </c>
      <c r="C911" s="2">
        <v>43326</v>
      </c>
      <c r="D911" t="s">
        <v>152</v>
      </c>
      <c r="E911" t="s">
        <v>2238</v>
      </c>
      <c r="F911" t="s">
        <v>19</v>
      </c>
      <c r="H911" s="1">
        <v>118.967</v>
      </c>
      <c r="I911" s="1">
        <f t="shared" si="19"/>
        <v>-86.989000000004012</v>
      </c>
    </row>
    <row r="912" spans="1:9" hidden="1" outlineLevel="2" x14ac:dyDescent="0.25">
      <c r="A912" t="s">
        <v>19</v>
      </c>
      <c r="B912" t="s">
        <v>765</v>
      </c>
      <c r="C912" s="2">
        <v>43326</v>
      </c>
      <c r="D912" t="s">
        <v>152</v>
      </c>
      <c r="E912" t="s">
        <v>2239</v>
      </c>
      <c r="F912" t="s">
        <v>19</v>
      </c>
      <c r="H912" s="1">
        <v>237.334</v>
      </c>
      <c r="I912" s="1">
        <f t="shared" si="19"/>
        <v>-324.32300000000401</v>
      </c>
    </row>
    <row r="913" spans="1:9" hidden="1" outlineLevel="2" x14ac:dyDescent="0.25">
      <c r="A913" t="s">
        <v>19</v>
      </c>
      <c r="B913" t="s">
        <v>765</v>
      </c>
      <c r="C913" s="2">
        <v>43326</v>
      </c>
      <c r="D913" t="s">
        <v>152</v>
      </c>
      <c r="E913" t="s">
        <v>2240</v>
      </c>
      <c r="F913" t="s">
        <v>19</v>
      </c>
      <c r="H913" s="1">
        <v>237.334</v>
      </c>
      <c r="I913" s="1">
        <f t="shared" si="19"/>
        <v>-561.65700000000402</v>
      </c>
    </row>
    <row r="914" spans="1:9" hidden="1" outlineLevel="2" x14ac:dyDescent="0.25">
      <c r="A914" t="s">
        <v>19</v>
      </c>
      <c r="B914" t="s">
        <v>765</v>
      </c>
      <c r="C914" s="2">
        <v>43353</v>
      </c>
      <c r="D914" t="s">
        <v>152</v>
      </c>
      <c r="E914" t="s">
        <v>2241</v>
      </c>
      <c r="F914" t="s">
        <v>19</v>
      </c>
      <c r="H914" s="1">
        <v>40.956000000000003</v>
      </c>
      <c r="I914" s="1">
        <f t="shared" si="19"/>
        <v>-602.61300000000404</v>
      </c>
    </row>
    <row r="915" spans="1:9" hidden="1" outlineLevel="2" x14ac:dyDescent="0.25">
      <c r="A915" t="s">
        <v>19</v>
      </c>
      <c r="B915" t="s">
        <v>765</v>
      </c>
      <c r="C915" s="2">
        <v>43355</v>
      </c>
      <c r="D915" t="s">
        <v>2242</v>
      </c>
      <c r="E915" t="s">
        <v>2243</v>
      </c>
      <c r="F915" t="s">
        <v>19</v>
      </c>
      <c r="G915" s="1">
        <v>789.71299999999997</v>
      </c>
      <c r="I915" s="1">
        <f t="shared" si="19"/>
        <v>187.09999999999593</v>
      </c>
    </row>
    <row r="916" spans="1:9" hidden="1" outlineLevel="2" x14ac:dyDescent="0.25">
      <c r="A916" t="s">
        <v>19</v>
      </c>
      <c r="B916" t="s">
        <v>765</v>
      </c>
      <c r="C916" s="2">
        <v>43361</v>
      </c>
      <c r="D916" t="s">
        <v>2244</v>
      </c>
      <c r="E916" t="s">
        <v>2245</v>
      </c>
      <c r="F916" t="s">
        <v>19</v>
      </c>
      <c r="G916" s="1">
        <v>21.015999999999998</v>
      </c>
      <c r="I916" s="1">
        <f t="shared" si="19"/>
        <v>208.11599999999592</v>
      </c>
    </row>
    <row r="917" spans="1:9" hidden="1" outlineLevel="2" x14ac:dyDescent="0.25">
      <c r="A917" t="s">
        <v>19</v>
      </c>
      <c r="B917" t="s">
        <v>765</v>
      </c>
      <c r="C917" s="2">
        <v>43361</v>
      </c>
      <c r="D917" t="s">
        <v>2246</v>
      </c>
      <c r="E917" t="s">
        <v>2247</v>
      </c>
      <c r="F917" t="s">
        <v>19</v>
      </c>
      <c r="G917" s="1">
        <v>789.71299999999997</v>
      </c>
      <c r="I917" s="1">
        <f t="shared" si="19"/>
        <v>997.82899999999586</v>
      </c>
    </row>
    <row r="918" spans="1:9" hidden="1" outlineLevel="2" x14ac:dyDescent="0.25">
      <c r="A918" t="s">
        <v>19</v>
      </c>
      <c r="B918" t="s">
        <v>765</v>
      </c>
      <c r="C918" s="2">
        <v>43362</v>
      </c>
      <c r="D918" t="s">
        <v>152</v>
      </c>
      <c r="E918" t="s">
        <v>2248</v>
      </c>
      <c r="F918" t="s">
        <v>19</v>
      </c>
      <c r="H918" s="1">
        <v>1668.0229999999999</v>
      </c>
      <c r="I918" s="1">
        <f t="shared" si="19"/>
        <v>-670.19400000000405</v>
      </c>
    </row>
    <row r="919" spans="1:9" hidden="1" outlineLevel="2" x14ac:dyDescent="0.25">
      <c r="A919" t="s">
        <v>19</v>
      </c>
      <c r="B919" t="s">
        <v>765</v>
      </c>
      <c r="C919" s="2">
        <v>43364</v>
      </c>
      <c r="D919" t="s">
        <v>2249</v>
      </c>
      <c r="E919" t="s">
        <v>2250</v>
      </c>
      <c r="F919" t="s">
        <v>19</v>
      </c>
      <c r="G919" s="1">
        <v>1667.423</v>
      </c>
      <c r="I919" s="1">
        <f t="shared" si="19"/>
        <v>997.22899999999595</v>
      </c>
    </row>
    <row r="920" spans="1:9" hidden="1" outlineLevel="2" x14ac:dyDescent="0.25">
      <c r="A920" t="s">
        <v>19</v>
      </c>
      <c r="B920" t="s">
        <v>765</v>
      </c>
      <c r="C920" s="2">
        <v>43390</v>
      </c>
      <c r="D920" t="s">
        <v>152</v>
      </c>
      <c r="E920" t="s">
        <v>2251</v>
      </c>
      <c r="F920" t="s">
        <v>19</v>
      </c>
      <c r="H920" s="1">
        <v>283.09500000000003</v>
      </c>
      <c r="I920" s="1">
        <f t="shared" si="19"/>
        <v>714.13399999999592</v>
      </c>
    </row>
    <row r="921" spans="1:9" hidden="1" outlineLevel="2" x14ac:dyDescent="0.25">
      <c r="A921" t="s">
        <v>19</v>
      </c>
      <c r="B921" t="s">
        <v>765</v>
      </c>
      <c r="C921" s="2">
        <v>43416</v>
      </c>
      <c r="D921" t="s">
        <v>152</v>
      </c>
      <c r="E921" t="s">
        <v>2252</v>
      </c>
      <c r="F921" t="s">
        <v>19</v>
      </c>
      <c r="H921" s="1">
        <v>40.956000000000003</v>
      </c>
      <c r="I921" s="1">
        <f t="shared" si="19"/>
        <v>673.1779999999959</v>
      </c>
    </row>
    <row r="922" spans="1:9" hidden="1" outlineLevel="2" x14ac:dyDescent="0.25">
      <c r="A922" t="s">
        <v>19</v>
      </c>
      <c r="B922" t="s">
        <v>765</v>
      </c>
      <c r="C922" s="2">
        <v>43419</v>
      </c>
      <c r="D922" t="s">
        <v>152</v>
      </c>
      <c r="E922" t="s">
        <v>2253</v>
      </c>
      <c r="F922" t="s">
        <v>19</v>
      </c>
      <c r="H922" s="1">
        <v>121.669</v>
      </c>
      <c r="I922" s="1">
        <f t="shared" si="19"/>
        <v>551.50899999999592</v>
      </c>
    </row>
    <row r="923" spans="1:9" hidden="1" outlineLevel="2" x14ac:dyDescent="0.25">
      <c r="A923" t="s">
        <v>19</v>
      </c>
      <c r="B923" t="s">
        <v>765</v>
      </c>
      <c r="C923" s="2">
        <v>43426</v>
      </c>
      <c r="D923" t="s">
        <v>152</v>
      </c>
      <c r="E923" t="s">
        <v>2254</v>
      </c>
      <c r="F923" t="s">
        <v>19</v>
      </c>
      <c r="H923" s="1">
        <v>283.09500000000003</v>
      </c>
      <c r="I923" s="1">
        <f t="shared" si="19"/>
        <v>268.41399999999589</v>
      </c>
    </row>
    <row r="924" spans="1:9" hidden="1" outlineLevel="2" x14ac:dyDescent="0.25">
      <c r="A924" t="s">
        <v>19</v>
      </c>
      <c r="B924" t="s">
        <v>765</v>
      </c>
      <c r="C924" s="2">
        <v>43431</v>
      </c>
      <c r="D924" t="s">
        <v>152</v>
      </c>
      <c r="E924" t="s">
        <v>692</v>
      </c>
      <c r="F924" t="s">
        <v>19</v>
      </c>
      <c r="H924" s="1">
        <v>283.09500000000003</v>
      </c>
      <c r="I924" s="1">
        <f t="shared" si="19"/>
        <v>-14.681000000004133</v>
      </c>
    </row>
    <row r="925" spans="1:9" hidden="1" outlineLevel="2" x14ac:dyDescent="0.25">
      <c r="A925" t="s">
        <v>19</v>
      </c>
      <c r="B925" t="s">
        <v>765</v>
      </c>
      <c r="C925" s="2">
        <v>43434</v>
      </c>
      <c r="D925" t="s">
        <v>2255</v>
      </c>
      <c r="E925" t="s">
        <v>2256</v>
      </c>
      <c r="F925" t="s">
        <v>19</v>
      </c>
      <c r="G925" s="1">
        <v>810.12900000000002</v>
      </c>
      <c r="I925" s="1">
        <f t="shared" si="19"/>
        <v>795.44799999999589</v>
      </c>
    </row>
    <row r="926" spans="1:9" hidden="1" outlineLevel="2" x14ac:dyDescent="0.25">
      <c r="A926" t="s">
        <v>19</v>
      </c>
      <c r="B926" t="s">
        <v>765</v>
      </c>
      <c r="C926" s="2">
        <v>43518</v>
      </c>
      <c r="D926" t="s">
        <v>152</v>
      </c>
      <c r="E926" t="s">
        <v>2257</v>
      </c>
      <c r="F926" t="s">
        <v>19</v>
      </c>
      <c r="H926" s="1">
        <v>268.16399999999999</v>
      </c>
      <c r="I926" s="1">
        <f t="shared" si="19"/>
        <v>527.2839999999959</v>
      </c>
    </row>
    <row r="927" spans="1:9" hidden="1" outlineLevel="2" x14ac:dyDescent="0.25">
      <c r="A927" t="s">
        <v>19</v>
      </c>
      <c r="B927" t="s">
        <v>765</v>
      </c>
      <c r="C927" s="2">
        <v>43524</v>
      </c>
      <c r="D927" t="s">
        <v>152</v>
      </c>
      <c r="E927" t="s">
        <v>804</v>
      </c>
      <c r="F927" t="s">
        <v>19</v>
      </c>
      <c r="H927" s="1">
        <v>45.194000000000003</v>
      </c>
      <c r="I927" s="1">
        <f t="shared" si="19"/>
        <v>482.08999999999588</v>
      </c>
    </row>
    <row r="928" spans="1:9" hidden="1" outlineLevel="2" x14ac:dyDescent="0.25">
      <c r="A928" t="s">
        <v>19</v>
      </c>
      <c r="B928" t="s">
        <v>765</v>
      </c>
      <c r="C928" s="2">
        <v>43528</v>
      </c>
      <c r="D928" t="s">
        <v>152</v>
      </c>
      <c r="E928" t="s">
        <v>2258</v>
      </c>
      <c r="F928" t="s">
        <v>19</v>
      </c>
      <c r="H928" s="1">
        <v>223.57</v>
      </c>
      <c r="I928" s="1">
        <f t="shared" si="19"/>
        <v>258.51999999999589</v>
      </c>
    </row>
    <row r="929" spans="1:10" hidden="1" outlineLevel="2" x14ac:dyDescent="0.25">
      <c r="A929" t="s">
        <v>19</v>
      </c>
      <c r="B929" t="s">
        <v>765</v>
      </c>
      <c r="C929" s="2">
        <v>43615</v>
      </c>
      <c r="D929" t="s">
        <v>152</v>
      </c>
      <c r="E929" t="s">
        <v>2259</v>
      </c>
      <c r="F929" t="s">
        <v>19</v>
      </c>
      <c r="H929" s="1">
        <v>268.16399999999999</v>
      </c>
      <c r="I929" s="1">
        <f t="shared" si="19"/>
        <v>-9.6440000000040982</v>
      </c>
    </row>
    <row r="930" spans="1:10" hidden="1" outlineLevel="2" x14ac:dyDescent="0.25">
      <c r="A930" t="s">
        <v>19</v>
      </c>
      <c r="B930" t="s">
        <v>765</v>
      </c>
      <c r="C930" s="2">
        <v>43615</v>
      </c>
      <c r="D930" t="s">
        <v>2260</v>
      </c>
      <c r="E930" t="s">
        <v>2261</v>
      </c>
      <c r="F930" t="s">
        <v>19</v>
      </c>
      <c r="G930" s="1">
        <v>445.06599999999997</v>
      </c>
      <c r="I930" s="1">
        <f t="shared" si="19"/>
        <v>435.42199999999588</v>
      </c>
    </row>
    <row r="931" spans="1:10" hidden="1" outlineLevel="2" x14ac:dyDescent="0.25">
      <c r="A931" t="s">
        <v>19</v>
      </c>
      <c r="B931" t="s">
        <v>765</v>
      </c>
      <c r="C931" s="2">
        <v>43643</v>
      </c>
      <c r="D931" t="s">
        <v>152</v>
      </c>
      <c r="E931" t="s">
        <v>2262</v>
      </c>
      <c r="F931" t="s">
        <v>19</v>
      </c>
      <c r="H931" s="1">
        <v>178.976</v>
      </c>
      <c r="I931" s="1">
        <f t="shared" si="19"/>
        <v>256.44599999999588</v>
      </c>
    </row>
    <row r="932" spans="1:10" hidden="1" outlineLevel="2" x14ac:dyDescent="0.25">
      <c r="A932" t="s">
        <v>19</v>
      </c>
      <c r="B932" t="s">
        <v>765</v>
      </c>
      <c r="C932" s="2">
        <v>43644</v>
      </c>
      <c r="D932" t="s">
        <v>2263</v>
      </c>
      <c r="E932" t="s">
        <v>2264</v>
      </c>
      <c r="F932" t="s">
        <v>19</v>
      </c>
      <c r="G932" s="1">
        <v>894.88099999999997</v>
      </c>
      <c r="I932" s="1">
        <f t="shared" si="19"/>
        <v>1151.3269999999959</v>
      </c>
    </row>
    <row r="933" spans="1:10" hidden="1" outlineLevel="2" x14ac:dyDescent="0.25">
      <c r="A933" t="s">
        <v>19</v>
      </c>
      <c r="B933" t="s">
        <v>765</v>
      </c>
      <c r="C933" s="2">
        <v>43646</v>
      </c>
      <c r="D933" t="s">
        <v>152</v>
      </c>
      <c r="E933" t="s">
        <v>2265</v>
      </c>
      <c r="F933" t="s">
        <v>19</v>
      </c>
      <c r="H933" s="1">
        <v>445.60199999999998</v>
      </c>
      <c r="I933" s="1">
        <f t="shared" si="19"/>
        <v>705.72499999999593</v>
      </c>
    </row>
    <row r="934" spans="1:10" hidden="1" outlineLevel="2" x14ac:dyDescent="0.25">
      <c r="A934" t="s">
        <v>19</v>
      </c>
      <c r="B934" t="s">
        <v>765</v>
      </c>
      <c r="C934" s="2">
        <v>43703</v>
      </c>
      <c r="D934" t="s">
        <v>1015</v>
      </c>
      <c r="E934" t="s">
        <v>2266</v>
      </c>
      <c r="F934" t="s">
        <v>19</v>
      </c>
      <c r="H934" s="1">
        <v>328.36900000000003</v>
      </c>
      <c r="I934" s="1">
        <f t="shared" si="19"/>
        <v>377.3559999999959</v>
      </c>
    </row>
    <row r="935" spans="1:10" hidden="1" outlineLevel="2" x14ac:dyDescent="0.25">
      <c r="A935" t="s">
        <v>19</v>
      </c>
      <c r="B935" t="s">
        <v>765</v>
      </c>
      <c r="C935" s="2">
        <v>43795</v>
      </c>
      <c r="D935" t="s">
        <v>152</v>
      </c>
      <c r="E935" t="s">
        <v>2267</v>
      </c>
      <c r="F935" t="s">
        <v>19</v>
      </c>
      <c r="H935" s="1">
        <v>141.072</v>
      </c>
      <c r="I935" s="1">
        <f t="shared" si="19"/>
        <v>236.2839999999959</v>
      </c>
    </row>
    <row r="936" spans="1:10" hidden="1" outlineLevel="2" x14ac:dyDescent="0.25">
      <c r="A936" t="s">
        <v>19</v>
      </c>
      <c r="B936" t="s">
        <v>765</v>
      </c>
      <c r="C936" s="2">
        <v>43795</v>
      </c>
      <c r="D936" t="s">
        <v>152</v>
      </c>
      <c r="E936" t="s">
        <v>2268</v>
      </c>
      <c r="F936" t="s">
        <v>19</v>
      </c>
      <c r="H936" s="1">
        <v>141.072</v>
      </c>
      <c r="I936" s="1">
        <f t="shared" si="19"/>
        <v>95.211999999995896</v>
      </c>
    </row>
    <row r="937" spans="1:10" hidden="1" outlineLevel="2" x14ac:dyDescent="0.25">
      <c r="A937" t="s">
        <v>19</v>
      </c>
      <c r="B937" t="s">
        <v>765</v>
      </c>
      <c r="C937" s="2">
        <v>43798</v>
      </c>
      <c r="D937" t="s">
        <v>152</v>
      </c>
      <c r="E937" t="s">
        <v>912</v>
      </c>
      <c r="F937" t="s">
        <v>19</v>
      </c>
      <c r="H937" s="1">
        <v>187.89599999999999</v>
      </c>
      <c r="I937" s="1">
        <f t="shared" si="19"/>
        <v>-92.68400000000409</v>
      </c>
    </row>
    <row r="938" spans="1:10" hidden="1" outlineLevel="2" x14ac:dyDescent="0.25">
      <c r="A938" t="s">
        <v>19</v>
      </c>
      <c r="B938" t="s">
        <v>765</v>
      </c>
      <c r="C938" s="2">
        <v>43811</v>
      </c>
      <c r="D938" t="s">
        <v>2269</v>
      </c>
      <c r="E938" t="s">
        <v>2270</v>
      </c>
      <c r="F938" t="s">
        <v>19</v>
      </c>
      <c r="G938" s="1">
        <v>597.33100000000002</v>
      </c>
      <c r="I938" s="1">
        <f t="shared" si="19"/>
        <v>504.64699999999596</v>
      </c>
    </row>
    <row r="939" spans="1:10" hidden="1" outlineLevel="2" x14ac:dyDescent="0.25">
      <c r="A939" t="s">
        <v>19</v>
      </c>
      <c r="B939" t="s">
        <v>765</v>
      </c>
      <c r="C939" s="2">
        <v>43812</v>
      </c>
      <c r="D939" t="s">
        <v>2271</v>
      </c>
      <c r="E939" t="s">
        <v>2272</v>
      </c>
      <c r="F939" t="s">
        <v>19</v>
      </c>
      <c r="G939" s="1">
        <v>489.94400000000002</v>
      </c>
      <c r="I939" s="1">
        <f t="shared" si="19"/>
        <v>994.59099999999603</v>
      </c>
    </row>
    <row r="940" spans="1:10" hidden="1" outlineLevel="2" x14ac:dyDescent="0.25">
      <c r="A940" t="s">
        <v>19</v>
      </c>
      <c r="B940" t="s">
        <v>765</v>
      </c>
      <c r="C940" s="2">
        <v>43822</v>
      </c>
      <c r="D940" t="s">
        <v>152</v>
      </c>
      <c r="E940" t="s">
        <v>2273</v>
      </c>
      <c r="F940" t="s">
        <v>19</v>
      </c>
      <c r="H940" s="1">
        <v>490.54399999999998</v>
      </c>
      <c r="I940" s="1">
        <f t="shared" si="19"/>
        <v>504.04699999999605</v>
      </c>
    </row>
    <row r="941" spans="1:10" hidden="1" outlineLevel="2" x14ac:dyDescent="0.25">
      <c r="A941" t="s">
        <v>19</v>
      </c>
      <c r="B941" t="s">
        <v>765</v>
      </c>
      <c r="G941" s="1">
        <v>0.45599999977628158</v>
      </c>
      <c r="I941" s="1">
        <f t="shared" si="19"/>
        <v>504.50299999977233</v>
      </c>
    </row>
    <row r="942" spans="1:10" hidden="1" outlineLevel="1" x14ac:dyDescent="0.25">
      <c r="A942" s="3" t="s">
        <v>1101</v>
      </c>
      <c r="B942" s="3"/>
      <c r="C942" s="4"/>
      <c r="D942" s="3"/>
      <c r="E942" s="3"/>
      <c r="F942" s="3"/>
      <c r="G942" s="5">
        <f>SUBTOTAL(9,G325:G941)</f>
        <v>0</v>
      </c>
      <c r="H942" s="5">
        <f>SUBTOTAL(9,H325:H941)</f>
        <v>0</v>
      </c>
      <c r="I942" s="5"/>
      <c r="J942" s="5"/>
    </row>
    <row r="943" spans="1:10" hidden="1" outlineLevel="2" x14ac:dyDescent="0.25">
      <c r="A943" t="s">
        <v>2274</v>
      </c>
      <c r="B943" t="s">
        <v>20</v>
      </c>
      <c r="C943" s="2">
        <v>41990</v>
      </c>
      <c r="D943" t="s">
        <v>152</v>
      </c>
      <c r="E943" t="s">
        <v>2275</v>
      </c>
      <c r="F943" t="s">
        <v>2274</v>
      </c>
      <c r="G943" s="8"/>
      <c r="H943" s="8"/>
      <c r="I943" s="1">
        <f>+IF(A943=A941,I941+G943-H943,G943-H943)</f>
        <v>0</v>
      </c>
    </row>
    <row r="944" spans="1:10" hidden="1" outlineLevel="2" x14ac:dyDescent="0.25">
      <c r="A944" t="s">
        <v>2274</v>
      </c>
      <c r="B944" t="s">
        <v>20</v>
      </c>
      <c r="C944" s="2">
        <v>43281</v>
      </c>
      <c r="D944" t="s">
        <v>152</v>
      </c>
      <c r="E944" t="s">
        <v>2276</v>
      </c>
      <c r="F944" t="s">
        <v>2274</v>
      </c>
      <c r="G944" s="8"/>
      <c r="H944" s="8"/>
      <c r="I944" s="1">
        <f>+IF(A944=A943,I943+G944-H944,G944-H944)</f>
        <v>0</v>
      </c>
    </row>
    <row r="945" spans="1:10" hidden="1" outlineLevel="2" x14ac:dyDescent="0.25">
      <c r="A945" t="s">
        <v>2274</v>
      </c>
      <c r="B945" t="s">
        <v>20</v>
      </c>
      <c r="G945" s="8"/>
      <c r="H945" s="8"/>
      <c r="I945" s="1">
        <f>+IF(A945=A944,I944+G945-H945,G945-H945)</f>
        <v>0</v>
      </c>
    </row>
    <row r="946" spans="1:10" hidden="1" outlineLevel="1" x14ac:dyDescent="0.25">
      <c r="A946" s="3" t="s">
        <v>2277</v>
      </c>
      <c r="B946" s="3"/>
      <c r="C946" s="4"/>
      <c r="D946" s="3"/>
      <c r="E946" s="3"/>
      <c r="F946" s="3"/>
      <c r="G946" s="5">
        <f>SUBTOTAL(9,G943:G945)</f>
        <v>0</v>
      </c>
      <c r="H946" s="5">
        <f>SUBTOTAL(9,H943:H945)</f>
        <v>0</v>
      </c>
      <c r="I946" s="5"/>
      <c r="J946" s="5"/>
    </row>
    <row r="947" spans="1:10" hidden="1" outlineLevel="2" x14ac:dyDescent="0.25">
      <c r="A947" t="s">
        <v>21</v>
      </c>
      <c r="B947" t="s">
        <v>766</v>
      </c>
      <c r="C947" s="2">
        <v>42429</v>
      </c>
      <c r="D947" t="s">
        <v>152</v>
      </c>
      <c r="E947" t="s">
        <v>2278</v>
      </c>
      <c r="F947" t="s">
        <v>21</v>
      </c>
      <c r="G947" s="8"/>
      <c r="H947" s="8"/>
      <c r="I947" s="1">
        <f>+IF(A947=A945,I945+G947-H947,G947-H947)</f>
        <v>0</v>
      </c>
    </row>
    <row r="948" spans="1:10" hidden="1" outlineLevel="2" x14ac:dyDescent="0.25">
      <c r="A948" t="s">
        <v>21</v>
      </c>
      <c r="B948" t="s">
        <v>766</v>
      </c>
      <c r="C948" s="2">
        <v>43804</v>
      </c>
      <c r="D948" t="s">
        <v>152</v>
      </c>
      <c r="E948" t="s">
        <v>2279</v>
      </c>
      <c r="F948" t="s">
        <v>21</v>
      </c>
      <c r="H948" s="1">
        <v>5424.0249999999996</v>
      </c>
      <c r="I948" s="1">
        <f t="shared" ref="I948:I956" si="20">+IF(A948=A947,I947+G948-H948,G948-H948)</f>
        <v>-5424.0249999999996</v>
      </c>
    </row>
    <row r="949" spans="1:10" hidden="1" outlineLevel="2" x14ac:dyDescent="0.25">
      <c r="A949" t="s">
        <v>21</v>
      </c>
      <c r="B949" t="s">
        <v>766</v>
      </c>
      <c r="C949" s="2">
        <v>43819</v>
      </c>
      <c r="D949" t="s">
        <v>152</v>
      </c>
      <c r="E949" t="s">
        <v>2280</v>
      </c>
      <c r="F949" t="s">
        <v>21</v>
      </c>
      <c r="H949" s="1">
        <v>517.05999999999995</v>
      </c>
      <c r="I949" s="1">
        <f t="shared" si="20"/>
        <v>-5941.0849999999991</v>
      </c>
    </row>
    <row r="950" spans="1:10" hidden="1" outlineLevel="2" x14ac:dyDescent="0.25">
      <c r="A950" t="s">
        <v>21</v>
      </c>
      <c r="B950" t="s">
        <v>766</v>
      </c>
      <c r="C950" s="2">
        <v>43822</v>
      </c>
      <c r="D950" t="s">
        <v>152</v>
      </c>
      <c r="E950" t="s">
        <v>2281</v>
      </c>
      <c r="F950" t="s">
        <v>21</v>
      </c>
      <c r="H950" s="1">
        <v>446.85</v>
      </c>
      <c r="I950" s="1">
        <f t="shared" si="20"/>
        <v>-6387.9349999999995</v>
      </c>
    </row>
    <row r="951" spans="1:10" hidden="1" outlineLevel="2" x14ac:dyDescent="0.25">
      <c r="A951" t="s">
        <v>21</v>
      </c>
      <c r="B951" t="s">
        <v>766</v>
      </c>
      <c r="C951" s="2">
        <v>43822</v>
      </c>
      <c r="D951" t="s">
        <v>152</v>
      </c>
      <c r="E951" t="s">
        <v>2282</v>
      </c>
      <c r="F951" t="s">
        <v>21</v>
      </c>
      <c r="H951" s="1">
        <v>1598.175</v>
      </c>
      <c r="I951" s="1">
        <f t="shared" si="20"/>
        <v>-7986.11</v>
      </c>
    </row>
    <row r="952" spans="1:10" hidden="1" outlineLevel="2" x14ac:dyDescent="0.25">
      <c r="A952" t="s">
        <v>21</v>
      </c>
      <c r="B952" t="s">
        <v>766</v>
      </c>
      <c r="C952" s="2">
        <v>43822</v>
      </c>
      <c r="D952" t="s">
        <v>152</v>
      </c>
      <c r="E952" t="s">
        <v>2283</v>
      </c>
      <c r="F952" t="s">
        <v>21</v>
      </c>
      <c r="H952" s="1">
        <v>13059.66</v>
      </c>
      <c r="I952" s="1">
        <f t="shared" si="20"/>
        <v>-21045.77</v>
      </c>
    </row>
    <row r="953" spans="1:10" hidden="1" outlineLevel="2" x14ac:dyDescent="0.25">
      <c r="A953" t="s">
        <v>21</v>
      </c>
      <c r="B953" t="s">
        <v>766</v>
      </c>
      <c r="C953" s="2">
        <v>43823</v>
      </c>
      <c r="D953" t="s">
        <v>152</v>
      </c>
      <c r="E953" t="s">
        <v>2284</v>
      </c>
      <c r="F953" t="s">
        <v>21</v>
      </c>
      <c r="H953" s="1">
        <v>589.05499999999995</v>
      </c>
      <c r="I953" s="1">
        <f t="shared" si="20"/>
        <v>-21634.825000000001</v>
      </c>
    </row>
    <row r="954" spans="1:10" hidden="1" outlineLevel="2" x14ac:dyDescent="0.25">
      <c r="A954" t="s">
        <v>21</v>
      </c>
      <c r="B954" t="s">
        <v>766</v>
      </c>
      <c r="C954" s="2">
        <v>43826</v>
      </c>
      <c r="D954" t="s">
        <v>152</v>
      </c>
      <c r="E954" t="s">
        <v>2284</v>
      </c>
      <c r="F954" t="s">
        <v>21</v>
      </c>
      <c r="H954" s="1">
        <v>1285.8</v>
      </c>
      <c r="I954" s="1">
        <f t="shared" si="20"/>
        <v>-22920.625</v>
      </c>
    </row>
    <row r="955" spans="1:10" hidden="1" outlineLevel="2" x14ac:dyDescent="0.25">
      <c r="A955" t="s">
        <v>21</v>
      </c>
      <c r="B955" t="s">
        <v>766</v>
      </c>
      <c r="C955" s="2">
        <v>43830</v>
      </c>
      <c r="D955" t="s">
        <v>152</v>
      </c>
      <c r="E955" t="s">
        <v>2285</v>
      </c>
      <c r="F955" t="s">
        <v>21</v>
      </c>
      <c r="H955" s="1">
        <v>852.16399999999999</v>
      </c>
      <c r="I955" s="1">
        <f t="shared" si="20"/>
        <v>-23772.789000000001</v>
      </c>
    </row>
    <row r="956" spans="1:10" hidden="1" outlineLevel="2" x14ac:dyDescent="0.25">
      <c r="A956" t="s">
        <v>21</v>
      </c>
      <c r="B956" t="s">
        <v>766</v>
      </c>
      <c r="C956" s="2">
        <v>43830</v>
      </c>
      <c r="D956" t="s">
        <v>2286</v>
      </c>
      <c r="E956" t="s">
        <v>2287</v>
      </c>
      <c r="F956" t="s">
        <v>21</v>
      </c>
      <c r="H956" s="1">
        <v>128.88200000000001</v>
      </c>
      <c r="I956" s="1">
        <f t="shared" si="20"/>
        <v>-23901.671000000002</v>
      </c>
    </row>
    <row r="957" spans="1:10" hidden="1" outlineLevel="1" x14ac:dyDescent="0.25">
      <c r="A957" s="3" t="s">
        <v>1102</v>
      </c>
      <c r="B957" s="3"/>
      <c r="C957" s="4"/>
      <c r="D957" s="3"/>
      <c r="E957" s="3"/>
      <c r="F957" s="3"/>
      <c r="G957" s="5">
        <f>SUBTOTAL(9,G947:G956)</f>
        <v>0</v>
      </c>
      <c r="H957" s="5">
        <f>SUBTOTAL(9,H947:H956)</f>
        <v>0</v>
      </c>
      <c r="I957" s="5"/>
      <c r="J957" s="5"/>
    </row>
    <row r="958" spans="1:10" hidden="1" outlineLevel="2" x14ac:dyDescent="0.25">
      <c r="A958" t="s">
        <v>219</v>
      </c>
      <c r="B958" t="s">
        <v>767</v>
      </c>
      <c r="C958" s="2">
        <v>39594</v>
      </c>
      <c r="D958" t="s">
        <v>2288</v>
      </c>
      <c r="E958" t="s">
        <v>2289</v>
      </c>
      <c r="F958" t="s">
        <v>219</v>
      </c>
      <c r="G958" s="1">
        <v>5000</v>
      </c>
      <c r="I958" s="1">
        <f>+IF(A958=A956,I956+G958-H958,G958-H958)</f>
        <v>5000</v>
      </c>
    </row>
    <row r="959" spans="1:10" hidden="1" outlineLevel="2" x14ac:dyDescent="0.25">
      <c r="A959" t="s">
        <v>219</v>
      </c>
      <c r="B959" t="s">
        <v>767</v>
      </c>
      <c r="C959" s="2">
        <v>39646</v>
      </c>
      <c r="D959" t="s">
        <v>2288</v>
      </c>
      <c r="E959" t="s">
        <v>2290</v>
      </c>
      <c r="F959" t="s">
        <v>219</v>
      </c>
      <c r="G959" s="1">
        <v>10000</v>
      </c>
      <c r="I959" s="1">
        <f t="shared" ref="I959:I981" si="21">+IF(A959=A958,I958+G959-H959,G959-H959)</f>
        <v>15000</v>
      </c>
    </row>
    <row r="960" spans="1:10" hidden="1" outlineLevel="2" x14ac:dyDescent="0.25">
      <c r="A960" t="s">
        <v>219</v>
      </c>
      <c r="B960" t="s">
        <v>767</v>
      </c>
      <c r="C960" s="2">
        <v>39717</v>
      </c>
      <c r="D960" t="s">
        <v>2288</v>
      </c>
      <c r="E960" t="s">
        <v>2291</v>
      </c>
      <c r="F960" t="s">
        <v>219</v>
      </c>
      <c r="G960" s="1">
        <v>10000</v>
      </c>
      <c r="I960" s="1">
        <f t="shared" si="21"/>
        <v>25000</v>
      </c>
    </row>
    <row r="961" spans="1:9" hidden="1" outlineLevel="2" x14ac:dyDescent="0.25">
      <c r="A961" t="s">
        <v>219</v>
      </c>
      <c r="B961" t="s">
        <v>767</v>
      </c>
      <c r="C961" s="2">
        <v>39741</v>
      </c>
      <c r="D961" t="s">
        <v>2288</v>
      </c>
      <c r="E961" t="s">
        <v>2292</v>
      </c>
      <c r="F961" t="s">
        <v>219</v>
      </c>
      <c r="G961" s="1">
        <v>5000</v>
      </c>
      <c r="I961" s="1">
        <f t="shared" si="21"/>
        <v>30000</v>
      </c>
    </row>
    <row r="962" spans="1:9" hidden="1" outlineLevel="2" x14ac:dyDescent="0.25">
      <c r="A962" t="s">
        <v>219</v>
      </c>
      <c r="B962" t="s">
        <v>767</v>
      </c>
      <c r="C962" s="2">
        <v>39784</v>
      </c>
      <c r="D962" t="s">
        <v>2293</v>
      </c>
      <c r="E962" t="s">
        <v>2294</v>
      </c>
      <c r="F962" t="s">
        <v>219</v>
      </c>
      <c r="G962" s="1">
        <v>10000</v>
      </c>
      <c r="I962" s="1">
        <f t="shared" si="21"/>
        <v>40000</v>
      </c>
    </row>
    <row r="963" spans="1:9" hidden="1" outlineLevel="2" x14ac:dyDescent="0.25">
      <c r="A963" t="s">
        <v>219</v>
      </c>
      <c r="B963" t="s">
        <v>767</v>
      </c>
      <c r="C963" s="2">
        <v>39812</v>
      </c>
      <c r="D963" t="s">
        <v>2295</v>
      </c>
      <c r="E963" t="s">
        <v>2296</v>
      </c>
      <c r="F963" t="s">
        <v>219</v>
      </c>
      <c r="G963" s="1">
        <v>5000</v>
      </c>
      <c r="I963" s="1">
        <f t="shared" si="21"/>
        <v>45000</v>
      </c>
    </row>
    <row r="964" spans="1:9" hidden="1" outlineLevel="2" x14ac:dyDescent="0.25">
      <c r="A964" t="s">
        <v>219</v>
      </c>
      <c r="B964" t="s">
        <v>767</v>
      </c>
      <c r="C964" s="2">
        <v>39825</v>
      </c>
      <c r="D964" t="s">
        <v>217</v>
      </c>
      <c r="E964" t="s">
        <v>2297</v>
      </c>
      <c r="F964" t="s">
        <v>219</v>
      </c>
      <c r="G964" s="1">
        <v>5000</v>
      </c>
      <c r="I964" s="1">
        <f t="shared" si="21"/>
        <v>50000</v>
      </c>
    </row>
    <row r="965" spans="1:9" hidden="1" outlineLevel="2" x14ac:dyDescent="0.25">
      <c r="A965" t="s">
        <v>219</v>
      </c>
      <c r="B965" t="s">
        <v>767</v>
      </c>
      <c r="C965" s="2">
        <v>39839</v>
      </c>
      <c r="D965" t="s">
        <v>217</v>
      </c>
      <c r="E965" t="s">
        <v>2298</v>
      </c>
      <c r="F965" t="s">
        <v>219</v>
      </c>
      <c r="G965" s="1">
        <v>5000</v>
      </c>
      <c r="I965" s="1">
        <f t="shared" si="21"/>
        <v>55000</v>
      </c>
    </row>
    <row r="966" spans="1:9" hidden="1" outlineLevel="2" x14ac:dyDescent="0.25">
      <c r="A966" t="s">
        <v>219</v>
      </c>
      <c r="B966" t="s">
        <v>767</v>
      </c>
      <c r="C966" s="2">
        <v>39897</v>
      </c>
      <c r="D966" t="s">
        <v>217</v>
      </c>
      <c r="E966" t="s">
        <v>2299</v>
      </c>
      <c r="F966" t="s">
        <v>219</v>
      </c>
      <c r="G966" s="1">
        <v>10000</v>
      </c>
      <c r="I966" s="1">
        <f t="shared" si="21"/>
        <v>65000</v>
      </c>
    </row>
    <row r="967" spans="1:9" hidden="1" outlineLevel="2" x14ac:dyDescent="0.25">
      <c r="A967" t="s">
        <v>219</v>
      </c>
      <c r="B967" t="s">
        <v>767</v>
      </c>
      <c r="C967" s="2">
        <v>39953</v>
      </c>
      <c r="D967" t="s">
        <v>2300</v>
      </c>
      <c r="E967" t="s">
        <v>2301</v>
      </c>
      <c r="F967" t="s">
        <v>219</v>
      </c>
      <c r="G967" s="1">
        <v>5000</v>
      </c>
      <c r="I967" s="1">
        <f t="shared" si="21"/>
        <v>70000</v>
      </c>
    </row>
    <row r="968" spans="1:9" hidden="1" outlineLevel="2" x14ac:dyDescent="0.25">
      <c r="A968" t="s">
        <v>219</v>
      </c>
      <c r="B968" t="s">
        <v>767</v>
      </c>
      <c r="C968" s="2">
        <v>39969</v>
      </c>
      <c r="D968" t="s">
        <v>2302</v>
      </c>
      <c r="E968" t="s">
        <v>2303</v>
      </c>
      <c r="F968" t="s">
        <v>219</v>
      </c>
      <c r="G968" s="1">
        <v>5000</v>
      </c>
      <c r="I968" s="1">
        <f t="shared" si="21"/>
        <v>75000</v>
      </c>
    </row>
    <row r="969" spans="1:9" hidden="1" outlineLevel="2" x14ac:dyDescent="0.25">
      <c r="A969" t="s">
        <v>219</v>
      </c>
      <c r="B969" t="s">
        <v>767</v>
      </c>
      <c r="C969" s="2">
        <v>40004</v>
      </c>
      <c r="D969" t="s">
        <v>2304</v>
      </c>
      <c r="E969" t="s">
        <v>2305</v>
      </c>
      <c r="F969" t="s">
        <v>219</v>
      </c>
      <c r="G969" s="1">
        <v>5000</v>
      </c>
      <c r="I969" s="1">
        <f t="shared" si="21"/>
        <v>80000</v>
      </c>
    </row>
    <row r="970" spans="1:9" hidden="1" outlineLevel="2" x14ac:dyDescent="0.25">
      <c r="A970" t="s">
        <v>219</v>
      </c>
      <c r="B970" t="s">
        <v>767</v>
      </c>
      <c r="C970" s="2">
        <v>40046</v>
      </c>
      <c r="D970" t="s">
        <v>2306</v>
      </c>
      <c r="E970" t="s">
        <v>2307</v>
      </c>
      <c r="F970" t="s">
        <v>219</v>
      </c>
      <c r="G970" s="1">
        <v>10000</v>
      </c>
      <c r="I970" s="1">
        <f t="shared" si="21"/>
        <v>90000</v>
      </c>
    </row>
    <row r="971" spans="1:9" hidden="1" outlineLevel="2" x14ac:dyDescent="0.25">
      <c r="A971" t="s">
        <v>219</v>
      </c>
      <c r="B971" t="s">
        <v>767</v>
      </c>
      <c r="C971" s="2">
        <v>40121</v>
      </c>
      <c r="D971" t="s">
        <v>2308</v>
      </c>
      <c r="E971" t="s">
        <v>2309</v>
      </c>
      <c r="F971" t="s">
        <v>219</v>
      </c>
      <c r="G971" s="1">
        <v>10000</v>
      </c>
      <c r="I971" s="1">
        <f t="shared" si="21"/>
        <v>100000</v>
      </c>
    </row>
    <row r="972" spans="1:9" hidden="1" outlineLevel="2" x14ac:dyDescent="0.25">
      <c r="A972" t="s">
        <v>219</v>
      </c>
      <c r="B972" t="s">
        <v>767</v>
      </c>
      <c r="C972" s="2">
        <v>40142</v>
      </c>
      <c r="D972" t="s">
        <v>2310</v>
      </c>
      <c r="E972" t="s">
        <v>2311</v>
      </c>
      <c r="F972" t="s">
        <v>219</v>
      </c>
      <c r="G972" s="1">
        <v>10000</v>
      </c>
      <c r="I972" s="1">
        <f t="shared" si="21"/>
        <v>110000</v>
      </c>
    </row>
    <row r="973" spans="1:9" hidden="1" outlineLevel="2" x14ac:dyDescent="0.25">
      <c r="A973" t="s">
        <v>219</v>
      </c>
      <c r="B973" t="s">
        <v>767</v>
      </c>
      <c r="C973" s="2">
        <v>40178</v>
      </c>
      <c r="D973" t="s">
        <v>152</v>
      </c>
      <c r="E973" t="s">
        <v>2312</v>
      </c>
      <c r="F973" t="s">
        <v>219</v>
      </c>
      <c r="H973" s="1">
        <v>23600.3</v>
      </c>
      <c r="I973" s="1">
        <f t="shared" si="21"/>
        <v>86399.7</v>
      </c>
    </row>
    <row r="974" spans="1:9" hidden="1" outlineLevel="2" x14ac:dyDescent="0.25">
      <c r="A974" t="s">
        <v>219</v>
      </c>
      <c r="B974" t="s">
        <v>767</v>
      </c>
      <c r="C974" s="2">
        <v>40178</v>
      </c>
      <c r="D974" t="s">
        <v>152</v>
      </c>
      <c r="E974" t="s">
        <v>2313</v>
      </c>
      <c r="F974" t="s">
        <v>219</v>
      </c>
      <c r="H974" s="1">
        <v>35400.300000000003</v>
      </c>
      <c r="I974" s="1">
        <f t="shared" si="21"/>
        <v>50999.399999999994</v>
      </c>
    </row>
    <row r="975" spans="1:9" hidden="1" outlineLevel="2" x14ac:dyDescent="0.25">
      <c r="A975" t="s">
        <v>219</v>
      </c>
      <c r="B975" t="s">
        <v>767</v>
      </c>
      <c r="C975" s="2">
        <v>40237</v>
      </c>
      <c r="D975" t="s">
        <v>152</v>
      </c>
      <c r="E975" t="s">
        <v>218</v>
      </c>
      <c r="F975" t="s">
        <v>219</v>
      </c>
      <c r="H975" s="1">
        <v>59000.3</v>
      </c>
      <c r="I975" s="1">
        <f t="shared" si="21"/>
        <v>-8000.9000000000087</v>
      </c>
    </row>
    <row r="976" spans="1:9" hidden="1" outlineLevel="2" x14ac:dyDescent="0.25">
      <c r="A976" t="s">
        <v>219</v>
      </c>
      <c r="B976" t="s">
        <v>767</v>
      </c>
      <c r="C976" s="2">
        <v>43584</v>
      </c>
      <c r="D976" t="s">
        <v>815</v>
      </c>
      <c r="E976" t="s">
        <v>2314</v>
      </c>
      <c r="F976" t="s">
        <v>219</v>
      </c>
      <c r="G976" s="1">
        <v>25000</v>
      </c>
      <c r="I976" s="1">
        <f t="shared" si="21"/>
        <v>16999.099999999991</v>
      </c>
    </row>
    <row r="977" spans="1:10" hidden="1" outlineLevel="2" x14ac:dyDescent="0.25">
      <c r="A977" t="s">
        <v>219</v>
      </c>
      <c r="B977" t="s">
        <v>767</v>
      </c>
      <c r="C977" s="2">
        <v>43584</v>
      </c>
      <c r="D977" t="s">
        <v>816</v>
      </c>
      <c r="E977" t="s">
        <v>2315</v>
      </c>
      <c r="F977" t="s">
        <v>219</v>
      </c>
      <c r="G977" s="1">
        <v>25000</v>
      </c>
      <c r="I977" s="1">
        <f t="shared" si="21"/>
        <v>41999.099999999991</v>
      </c>
    </row>
    <row r="978" spans="1:10" hidden="1" outlineLevel="2" x14ac:dyDescent="0.25">
      <c r="A978" t="s">
        <v>219</v>
      </c>
      <c r="B978" t="s">
        <v>767</v>
      </c>
      <c r="C978" s="2">
        <v>43584</v>
      </c>
      <c r="D978" t="s">
        <v>817</v>
      </c>
      <c r="E978" t="s">
        <v>2316</v>
      </c>
      <c r="F978" t="s">
        <v>219</v>
      </c>
      <c r="G978" s="1">
        <v>25000</v>
      </c>
      <c r="I978" s="1">
        <f t="shared" si="21"/>
        <v>66999.099999999991</v>
      </c>
    </row>
    <row r="979" spans="1:10" hidden="1" outlineLevel="2" x14ac:dyDescent="0.25">
      <c r="A979" t="s">
        <v>219</v>
      </c>
      <c r="B979" t="s">
        <v>767</v>
      </c>
      <c r="C979" s="2">
        <v>43584</v>
      </c>
      <c r="D979" t="s">
        <v>2317</v>
      </c>
      <c r="E979" t="s">
        <v>2318</v>
      </c>
      <c r="F979" t="s">
        <v>219</v>
      </c>
      <c r="G979" s="1">
        <v>30000</v>
      </c>
      <c r="I979" s="1">
        <f t="shared" si="21"/>
        <v>96999.099999999991</v>
      </c>
    </row>
    <row r="980" spans="1:10" hidden="1" outlineLevel="2" x14ac:dyDescent="0.25">
      <c r="A980" t="s">
        <v>219</v>
      </c>
      <c r="B980" t="s">
        <v>767</v>
      </c>
      <c r="C980" s="2">
        <v>43646</v>
      </c>
      <c r="D980" t="s">
        <v>832</v>
      </c>
      <c r="E980" t="s">
        <v>831</v>
      </c>
      <c r="F980" t="s">
        <v>219</v>
      </c>
      <c r="H980" s="1">
        <v>8854.2000000000007</v>
      </c>
      <c r="I980" s="1">
        <f t="shared" si="21"/>
        <v>88144.9</v>
      </c>
    </row>
    <row r="981" spans="1:10" hidden="1" outlineLevel="2" x14ac:dyDescent="0.25">
      <c r="A981" t="s">
        <v>219</v>
      </c>
      <c r="B981" t="s">
        <v>767</v>
      </c>
      <c r="C981" s="2">
        <v>43646</v>
      </c>
      <c r="D981" t="s">
        <v>152</v>
      </c>
      <c r="E981" t="s">
        <v>830</v>
      </c>
      <c r="F981" t="s">
        <v>219</v>
      </c>
      <c r="H981" s="1">
        <v>49266.6</v>
      </c>
      <c r="I981" s="1">
        <f t="shared" si="21"/>
        <v>38878.299999999996</v>
      </c>
    </row>
    <row r="982" spans="1:10" hidden="1" outlineLevel="1" x14ac:dyDescent="0.25">
      <c r="A982" s="3" t="s">
        <v>1103</v>
      </c>
      <c r="B982" s="3"/>
      <c r="C982" s="4"/>
      <c r="D982" s="3"/>
      <c r="E982" s="3"/>
      <c r="F982" s="3"/>
      <c r="G982" s="5">
        <f>SUBTOTAL(9,G958:G981)</f>
        <v>0</v>
      </c>
      <c r="H982" s="5">
        <f>SUBTOTAL(9,H958:H981)</f>
        <v>0</v>
      </c>
      <c r="I982" s="5"/>
      <c r="J982" s="5"/>
    </row>
    <row r="983" spans="1:10" hidden="1" outlineLevel="2" x14ac:dyDescent="0.25">
      <c r="A983" t="s">
        <v>22</v>
      </c>
      <c r="B983" t="s">
        <v>23</v>
      </c>
      <c r="C983" s="2">
        <v>43308</v>
      </c>
      <c r="D983" t="s">
        <v>152</v>
      </c>
      <c r="E983" t="s">
        <v>693</v>
      </c>
      <c r="F983" t="s">
        <v>22</v>
      </c>
      <c r="H983" s="1">
        <v>93772.6</v>
      </c>
      <c r="I983" s="1">
        <f>+IF(A983=A981,I981+G983-H983,G983-H983)</f>
        <v>-93772.6</v>
      </c>
    </row>
    <row r="984" spans="1:10" hidden="1" outlineLevel="2" x14ac:dyDescent="0.25">
      <c r="A984" t="s">
        <v>22</v>
      </c>
      <c r="B984" t="s">
        <v>23</v>
      </c>
      <c r="C984" s="2">
        <v>43315</v>
      </c>
      <c r="D984" t="s">
        <v>2319</v>
      </c>
      <c r="E984" t="s">
        <v>2320</v>
      </c>
      <c r="F984" t="s">
        <v>22</v>
      </c>
      <c r="G984" s="1">
        <v>70000</v>
      </c>
      <c r="I984" s="1">
        <f t="shared" ref="I984:I1018" si="22">+IF(A984=A983,I983+G984-H984,G984-H984)</f>
        <v>-23772.600000000006</v>
      </c>
    </row>
    <row r="985" spans="1:10" hidden="1" outlineLevel="2" x14ac:dyDescent="0.25">
      <c r="A985" t="s">
        <v>22</v>
      </c>
      <c r="B985" t="s">
        <v>23</v>
      </c>
      <c r="C985" s="2">
        <v>43327</v>
      </c>
      <c r="D985" t="s">
        <v>152</v>
      </c>
      <c r="E985" t="s">
        <v>694</v>
      </c>
      <c r="F985" t="s">
        <v>22</v>
      </c>
      <c r="H985" s="1">
        <v>33915.599999999999</v>
      </c>
      <c r="I985" s="1">
        <f t="shared" si="22"/>
        <v>-57688.200000000004</v>
      </c>
    </row>
    <row r="986" spans="1:10" hidden="1" outlineLevel="2" x14ac:dyDescent="0.25">
      <c r="A986" t="s">
        <v>22</v>
      </c>
      <c r="B986" t="s">
        <v>23</v>
      </c>
      <c r="C986" s="2">
        <v>43357</v>
      </c>
      <c r="D986" t="s">
        <v>696</v>
      </c>
      <c r="E986" t="s">
        <v>695</v>
      </c>
      <c r="F986" t="s">
        <v>22</v>
      </c>
      <c r="H986" s="1">
        <v>51801.3</v>
      </c>
      <c r="I986" s="1">
        <f t="shared" si="22"/>
        <v>-109489.5</v>
      </c>
    </row>
    <row r="987" spans="1:10" hidden="1" outlineLevel="2" x14ac:dyDescent="0.25">
      <c r="A987" t="s">
        <v>22</v>
      </c>
      <c r="B987" t="s">
        <v>23</v>
      </c>
      <c r="C987" s="2">
        <v>43404</v>
      </c>
      <c r="D987" t="s">
        <v>697</v>
      </c>
      <c r="E987" t="s">
        <v>2321</v>
      </c>
      <c r="F987" t="s">
        <v>22</v>
      </c>
      <c r="G987" s="1">
        <v>9035.1</v>
      </c>
      <c r="I987" s="1">
        <f t="shared" si="22"/>
        <v>-100454.39999999999</v>
      </c>
    </row>
    <row r="988" spans="1:10" hidden="1" outlineLevel="2" x14ac:dyDescent="0.25">
      <c r="A988" t="s">
        <v>22</v>
      </c>
      <c r="B988" t="s">
        <v>23</v>
      </c>
      <c r="C988" s="2">
        <v>43404</v>
      </c>
      <c r="D988" t="s">
        <v>699</v>
      </c>
      <c r="E988" t="s">
        <v>2322</v>
      </c>
      <c r="F988" t="s">
        <v>22</v>
      </c>
      <c r="G988" s="1">
        <v>19933.099999999999</v>
      </c>
      <c r="I988" s="1">
        <f t="shared" si="22"/>
        <v>-80521.299999999988</v>
      </c>
    </row>
    <row r="989" spans="1:10" hidden="1" outlineLevel="2" x14ac:dyDescent="0.25">
      <c r="A989" t="s">
        <v>22</v>
      </c>
      <c r="B989" t="s">
        <v>23</v>
      </c>
      <c r="C989" s="2">
        <v>43404</v>
      </c>
      <c r="D989" t="s">
        <v>698</v>
      </c>
      <c r="E989" t="s">
        <v>2323</v>
      </c>
      <c r="F989" t="s">
        <v>22</v>
      </c>
      <c r="G989" s="1">
        <v>50694.6</v>
      </c>
      <c r="I989" s="1">
        <f t="shared" si="22"/>
        <v>-29826.69999999999</v>
      </c>
    </row>
    <row r="990" spans="1:10" hidden="1" outlineLevel="2" x14ac:dyDescent="0.25">
      <c r="A990" t="s">
        <v>22</v>
      </c>
      <c r="B990" t="s">
        <v>23</v>
      </c>
      <c r="C990" s="2">
        <v>43419</v>
      </c>
      <c r="D990" t="s">
        <v>2324</v>
      </c>
      <c r="E990" t="s">
        <v>2325</v>
      </c>
      <c r="F990" t="s">
        <v>22</v>
      </c>
      <c r="G990" s="1">
        <v>3935.9</v>
      </c>
      <c r="I990" s="1">
        <f t="shared" si="22"/>
        <v>-25890.799999999988</v>
      </c>
    </row>
    <row r="991" spans="1:10" hidden="1" outlineLevel="2" x14ac:dyDescent="0.25">
      <c r="A991" t="s">
        <v>22</v>
      </c>
      <c r="B991" t="s">
        <v>23</v>
      </c>
      <c r="C991" s="2">
        <v>43419</v>
      </c>
      <c r="D991" t="s">
        <v>2326</v>
      </c>
      <c r="E991" t="s">
        <v>2327</v>
      </c>
      <c r="F991" t="s">
        <v>22</v>
      </c>
      <c r="G991" s="1">
        <v>9552.1</v>
      </c>
      <c r="I991" s="1">
        <f t="shared" si="22"/>
        <v>-16338.699999999988</v>
      </c>
    </row>
    <row r="992" spans="1:10" hidden="1" outlineLevel="2" x14ac:dyDescent="0.25">
      <c r="A992" t="s">
        <v>22</v>
      </c>
      <c r="B992" t="s">
        <v>23</v>
      </c>
      <c r="C992" s="2">
        <v>43419</v>
      </c>
      <c r="D992" t="s">
        <v>2328</v>
      </c>
      <c r="E992" t="s">
        <v>2329</v>
      </c>
      <c r="F992" t="s">
        <v>22</v>
      </c>
      <c r="G992" s="1">
        <v>88060</v>
      </c>
      <c r="I992" s="1">
        <f t="shared" si="22"/>
        <v>71721.300000000017</v>
      </c>
    </row>
    <row r="993" spans="1:9" hidden="1" outlineLevel="2" x14ac:dyDescent="0.25">
      <c r="A993" t="s">
        <v>22</v>
      </c>
      <c r="B993" t="s">
        <v>23</v>
      </c>
      <c r="C993" s="2">
        <v>43465</v>
      </c>
      <c r="D993" t="s">
        <v>152</v>
      </c>
      <c r="E993" t="s">
        <v>701</v>
      </c>
      <c r="F993" t="s">
        <v>22</v>
      </c>
      <c r="H993" s="1">
        <v>8033.1</v>
      </c>
      <c r="I993" s="1">
        <f t="shared" si="22"/>
        <v>63688.200000000019</v>
      </c>
    </row>
    <row r="994" spans="1:9" hidden="1" outlineLevel="2" x14ac:dyDescent="0.25">
      <c r="A994" t="s">
        <v>22</v>
      </c>
      <c r="B994" t="s">
        <v>23</v>
      </c>
      <c r="C994" s="2">
        <v>43465</v>
      </c>
      <c r="D994" t="s">
        <v>703</v>
      </c>
      <c r="E994" t="s">
        <v>702</v>
      </c>
      <c r="F994" t="s">
        <v>22</v>
      </c>
      <c r="H994" s="1">
        <v>16065.6</v>
      </c>
      <c r="I994" s="1">
        <f t="shared" si="22"/>
        <v>47622.60000000002</v>
      </c>
    </row>
    <row r="995" spans="1:9" hidden="1" outlineLevel="2" x14ac:dyDescent="0.25">
      <c r="A995" t="s">
        <v>22</v>
      </c>
      <c r="B995" t="s">
        <v>23</v>
      </c>
      <c r="C995" s="2">
        <v>43465</v>
      </c>
      <c r="D995" t="s">
        <v>2330</v>
      </c>
      <c r="E995" t="s">
        <v>2331</v>
      </c>
      <c r="F995" t="s">
        <v>22</v>
      </c>
      <c r="G995" s="1">
        <v>180000</v>
      </c>
      <c r="I995" s="1">
        <f t="shared" si="22"/>
        <v>227622.60000000003</v>
      </c>
    </row>
    <row r="996" spans="1:9" hidden="1" outlineLevel="2" x14ac:dyDescent="0.25">
      <c r="A996" t="s">
        <v>22</v>
      </c>
      <c r="B996" t="s">
        <v>23</v>
      </c>
      <c r="C996" s="2">
        <v>43465</v>
      </c>
      <c r="D996" t="s">
        <v>152</v>
      </c>
      <c r="E996" t="s">
        <v>700</v>
      </c>
      <c r="F996" t="s">
        <v>22</v>
      </c>
      <c r="H996" s="1">
        <v>339150.6</v>
      </c>
      <c r="I996" s="1">
        <f t="shared" si="22"/>
        <v>-111527.99999999994</v>
      </c>
    </row>
    <row r="997" spans="1:9" hidden="1" outlineLevel="2" x14ac:dyDescent="0.25">
      <c r="A997" t="s">
        <v>22</v>
      </c>
      <c r="B997" t="s">
        <v>23</v>
      </c>
      <c r="C997" s="2">
        <v>43542</v>
      </c>
      <c r="D997" t="s">
        <v>2332</v>
      </c>
      <c r="E997" t="s">
        <v>2333</v>
      </c>
      <c r="F997" t="s">
        <v>22</v>
      </c>
      <c r="G997" s="1">
        <v>31424.9</v>
      </c>
      <c r="I997" s="1">
        <f t="shared" si="22"/>
        <v>-80103.099999999948</v>
      </c>
    </row>
    <row r="998" spans="1:9" hidden="1" outlineLevel="2" x14ac:dyDescent="0.25">
      <c r="A998" t="s">
        <v>22</v>
      </c>
      <c r="B998" t="s">
        <v>23</v>
      </c>
      <c r="C998" s="2">
        <v>43542</v>
      </c>
      <c r="D998" t="s">
        <v>2334</v>
      </c>
      <c r="E998" t="s">
        <v>2335</v>
      </c>
      <c r="F998" t="s">
        <v>22</v>
      </c>
      <c r="G998" s="1">
        <v>42392.481</v>
      </c>
      <c r="I998" s="1">
        <f t="shared" si="22"/>
        <v>-37710.618999999948</v>
      </c>
    </row>
    <row r="999" spans="1:9" hidden="1" outlineLevel="2" x14ac:dyDescent="0.25">
      <c r="A999" t="s">
        <v>22</v>
      </c>
      <c r="B999" t="s">
        <v>23</v>
      </c>
      <c r="C999" s="2">
        <v>43542</v>
      </c>
      <c r="D999" t="s">
        <v>2336</v>
      </c>
      <c r="E999" t="s">
        <v>2337</v>
      </c>
      <c r="F999" t="s">
        <v>22</v>
      </c>
      <c r="G999" s="1">
        <v>75111.5</v>
      </c>
      <c r="I999" s="1">
        <f t="shared" si="22"/>
        <v>37400.881000000052</v>
      </c>
    </row>
    <row r="1000" spans="1:9" hidden="1" outlineLevel="2" x14ac:dyDescent="0.25">
      <c r="A1000" t="s">
        <v>22</v>
      </c>
      <c r="B1000" t="s">
        <v>23</v>
      </c>
      <c r="C1000" s="2">
        <v>43542</v>
      </c>
      <c r="D1000" t="s">
        <v>2338</v>
      </c>
      <c r="E1000" t="s">
        <v>2339</v>
      </c>
      <c r="F1000" t="s">
        <v>22</v>
      </c>
      <c r="G1000" s="1">
        <v>3521.4</v>
      </c>
      <c r="I1000" s="1">
        <f t="shared" si="22"/>
        <v>40922.281000000054</v>
      </c>
    </row>
    <row r="1001" spans="1:9" hidden="1" outlineLevel="2" x14ac:dyDescent="0.25">
      <c r="A1001" t="s">
        <v>22</v>
      </c>
      <c r="B1001" t="s">
        <v>23</v>
      </c>
      <c r="C1001" s="2">
        <v>43542</v>
      </c>
      <c r="D1001" t="s">
        <v>2340</v>
      </c>
      <c r="E1001" t="s">
        <v>2341</v>
      </c>
      <c r="F1001" t="s">
        <v>22</v>
      </c>
      <c r="G1001" s="1">
        <v>4500.7690000000002</v>
      </c>
      <c r="I1001" s="1">
        <f t="shared" si="22"/>
        <v>45423.050000000054</v>
      </c>
    </row>
    <row r="1002" spans="1:9" hidden="1" outlineLevel="2" x14ac:dyDescent="0.25">
      <c r="A1002" t="s">
        <v>22</v>
      </c>
      <c r="B1002" t="s">
        <v>23</v>
      </c>
      <c r="C1002" s="2">
        <v>43542</v>
      </c>
      <c r="D1002" t="s">
        <v>2342</v>
      </c>
      <c r="E1002" t="s">
        <v>2343</v>
      </c>
      <c r="F1002" t="s">
        <v>22</v>
      </c>
      <c r="G1002" s="1">
        <v>12302.77</v>
      </c>
      <c r="I1002" s="1">
        <f t="shared" si="22"/>
        <v>57725.820000000051</v>
      </c>
    </row>
    <row r="1003" spans="1:9" hidden="1" outlineLevel="2" x14ac:dyDescent="0.25">
      <c r="A1003" t="s">
        <v>22</v>
      </c>
      <c r="B1003" t="s">
        <v>23</v>
      </c>
      <c r="C1003" s="2">
        <v>43542</v>
      </c>
      <c r="D1003" t="s">
        <v>2344</v>
      </c>
      <c r="E1003" t="s">
        <v>2345</v>
      </c>
      <c r="F1003" t="s">
        <v>22</v>
      </c>
      <c r="G1003" s="1">
        <v>18316.5</v>
      </c>
      <c r="I1003" s="1">
        <f t="shared" si="22"/>
        <v>76042.320000000051</v>
      </c>
    </row>
    <row r="1004" spans="1:9" hidden="1" outlineLevel="2" x14ac:dyDescent="0.25">
      <c r="A1004" t="s">
        <v>22</v>
      </c>
      <c r="B1004" t="s">
        <v>23</v>
      </c>
      <c r="C1004" s="2">
        <v>43542</v>
      </c>
      <c r="D1004" t="s">
        <v>2346</v>
      </c>
      <c r="E1004" t="s">
        <v>2347</v>
      </c>
      <c r="F1004" t="s">
        <v>22</v>
      </c>
      <c r="G1004" s="1">
        <v>30038.738000000001</v>
      </c>
      <c r="I1004" s="1">
        <f t="shared" si="22"/>
        <v>106081.05800000005</v>
      </c>
    </row>
    <row r="1005" spans="1:9" hidden="1" outlineLevel="2" x14ac:dyDescent="0.25">
      <c r="A1005" t="s">
        <v>22</v>
      </c>
      <c r="B1005" t="s">
        <v>23</v>
      </c>
      <c r="C1005" s="2">
        <v>43642</v>
      </c>
      <c r="D1005" t="s">
        <v>152</v>
      </c>
      <c r="E1005" t="s">
        <v>835</v>
      </c>
      <c r="F1005" t="s">
        <v>22</v>
      </c>
      <c r="H1005" s="1">
        <v>25930.7</v>
      </c>
      <c r="I1005" s="1">
        <f t="shared" si="22"/>
        <v>80150.358000000051</v>
      </c>
    </row>
    <row r="1006" spans="1:9" hidden="1" outlineLevel="2" x14ac:dyDescent="0.25">
      <c r="A1006" t="s">
        <v>22</v>
      </c>
      <c r="B1006" t="s">
        <v>23</v>
      </c>
      <c r="C1006" s="2">
        <v>43642</v>
      </c>
      <c r="D1006" t="s">
        <v>152</v>
      </c>
      <c r="E1006" t="s">
        <v>833</v>
      </c>
      <c r="F1006" t="s">
        <v>22</v>
      </c>
      <c r="H1006" s="1">
        <v>66343.100000000006</v>
      </c>
      <c r="I1006" s="1">
        <f t="shared" si="22"/>
        <v>13807.258000000045</v>
      </c>
    </row>
    <row r="1007" spans="1:9" hidden="1" outlineLevel="2" x14ac:dyDescent="0.25">
      <c r="A1007" t="s">
        <v>22</v>
      </c>
      <c r="B1007" t="s">
        <v>23</v>
      </c>
      <c r="C1007" s="2">
        <v>43642</v>
      </c>
      <c r="D1007" t="s">
        <v>152</v>
      </c>
      <c r="E1007" t="s">
        <v>834</v>
      </c>
      <c r="F1007" t="s">
        <v>22</v>
      </c>
      <c r="H1007" s="1">
        <v>25835.5</v>
      </c>
      <c r="I1007" s="1">
        <f t="shared" si="22"/>
        <v>-12028.241999999955</v>
      </c>
    </row>
    <row r="1008" spans="1:9" hidden="1" outlineLevel="2" x14ac:dyDescent="0.25">
      <c r="A1008" t="s">
        <v>22</v>
      </c>
      <c r="B1008" t="s">
        <v>23</v>
      </c>
      <c r="C1008" s="2">
        <v>43645</v>
      </c>
      <c r="D1008" t="s">
        <v>2348</v>
      </c>
      <c r="E1008" t="s">
        <v>2349</v>
      </c>
      <c r="F1008" t="s">
        <v>22</v>
      </c>
      <c r="G1008" s="1">
        <v>30456.851999999999</v>
      </c>
      <c r="I1008" s="1">
        <f t="shared" si="22"/>
        <v>18428.610000000044</v>
      </c>
    </row>
    <row r="1009" spans="1:11" hidden="1" outlineLevel="2" x14ac:dyDescent="0.25">
      <c r="A1009" t="s">
        <v>22</v>
      </c>
      <c r="B1009" t="s">
        <v>23</v>
      </c>
      <c r="C1009" s="2">
        <v>43676</v>
      </c>
      <c r="D1009" t="s">
        <v>2350</v>
      </c>
      <c r="E1009" t="s">
        <v>2351</v>
      </c>
      <c r="F1009" t="s">
        <v>22</v>
      </c>
      <c r="G1009" s="1">
        <v>46985.69</v>
      </c>
      <c r="I1009" s="1">
        <f t="shared" si="22"/>
        <v>65414.300000000047</v>
      </c>
    </row>
    <row r="1010" spans="1:11" hidden="1" outlineLevel="2" x14ac:dyDescent="0.25">
      <c r="A1010" t="s">
        <v>22</v>
      </c>
      <c r="B1010" t="s">
        <v>23</v>
      </c>
      <c r="C1010" s="2">
        <v>43830</v>
      </c>
      <c r="D1010" t="s">
        <v>152</v>
      </c>
      <c r="E1010" t="s">
        <v>927</v>
      </c>
      <c r="F1010" t="s">
        <v>22</v>
      </c>
      <c r="H1010" s="1">
        <v>1505.95</v>
      </c>
      <c r="I1010" s="1">
        <f t="shared" si="22"/>
        <v>63908.350000000049</v>
      </c>
    </row>
    <row r="1011" spans="1:11" hidden="1" outlineLevel="2" x14ac:dyDescent="0.25">
      <c r="A1011" t="s">
        <v>22</v>
      </c>
      <c r="B1011" t="s">
        <v>23</v>
      </c>
      <c r="C1011" s="2">
        <v>43830</v>
      </c>
      <c r="D1011" t="s">
        <v>152</v>
      </c>
      <c r="E1011" t="s">
        <v>926</v>
      </c>
      <c r="F1011" t="s">
        <v>22</v>
      </c>
      <c r="H1011" s="1">
        <v>2820.9</v>
      </c>
      <c r="I1011" s="1">
        <f t="shared" si="22"/>
        <v>61087.450000000048</v>
      </c>
    </row>
    <row r="1012" spans="1:11" hidden="1" outlineLevel="2" x14ac:dyDescent="0.25">
      <c r="A1012" t="s">
        <v>22</v>
      </c>
      <c r="B1012" t="s">
        <v>23</v>
      </c>
      <c r="C1012" s="2">
        <v>43830</v>
      </c>
      <c r="D1012" t="s">
        <v>152</v>
      </c>
      <c r="E1012" t="s">
        <v>928</v>
      </c>
      <c r="F1012" t="s">
        <v>22</v>
      </c>
      <c r="H1012" s="1">
        <v>6438.5</v>
      </c>
      <c r="I1012" s="1">
        <f t="shared" si="22"/>
        <v>54648.950000000048</v>
      </c>
    </row>
    <row r="1013" spans="1:11" hidden="1" outlineLevel="2" x14ac:dyDescent="0.25">
      <c r="A1013" t="s">
        <v>22</v>
      </c>
      <c r="B1013" t="s">
        <v>23</v>
      </c>
      <c r="C1013" s="2">
        <v>43830</v>
      </c>
      <c r="D1013" t="s">
        <v>152</v>
      </c>
      <c r="E1013" t="s">
        <v>933</v>
      </c>
      <c r="F1013" t="s">
        <v>22</v>
      </c>
      <c r="H1013" s="1">
        <v>6950.2</v>
      </c>
      <c r="I1013" s="1">
        <f t="shared" si="22"/>
        <v>47698.750000000051</v>
      </c>
    </row>
    <row r="1014" spans="1:11" hidden="1" outlineLevel="2" x14ac:dyDescent="0.25">
      <c r="A1014" t="s">
        <v>22</v>
      </c>
      <c r="B1014" t="s">
        <v>23</v>
      </c>
      <c r="C1014" s="2">
        <v>43830</v>
      </c>
      <c r="D1014" t="s">
        <v>152</v>
      </c>
      <c r="E1014" t="s">
        <v>932</v>
      </c>
      <c r="F1014" t="s">
        <v>22</v>
      </c>
      <c r="H1014" s="1">
        <v>10761.77</v>
      </c>
      <c r="I1014" s="1">
        <f t="shared" si="22"/>
        <v>36936.980000000054</v>
      </c>
    </row>
    <row r="1015" spans="1:11" hidden="1" outlineLevel="2" x14ac:dyDescent="0.25">
      <c r="A1015" t="s">
        <v>22</v>
      </c>
      <c r="B1015" t="s">
        <v>23</v>
      </c>
      <c r="C1015" s="2">
        <v>43830</v>
      </c>
      <c r="D1015" t="s">
        <v>152</v>
      </c>
      <c r="E1015" t="s">
        <v>934</v>
      </c>
      <c r="F1015" t="s">
        <v>22</v>
      </c>
      <c r="H1015" s="1">
        <v>12358.75</v>
      </c>
      <c r="I1015" s="1">
        <f t="shared" si="22"/>
        <v>24578.230000000054</v>
      </c>
    </row>
    <row r="1016" spans="1:11" hidden="1" outlineLevel="2" x14ac:dyDescent="0.25">
      <c r="A1016" t="s">
        <v>22</v>
      </c>
      <c r="B1016" t="s">
        <v>23</v>
      </c>
      <c r="C1016" s="2">
        <v>43830</v>
      </c>
      <c r="D1016" t="s">
        <v>152</v>
      </c>
      <c r="E1016" t="s">
        <v>929</v>
      </c>
      <c r="F1016" t="s">
        <v>22</v>
      </c>
      <c r="H1016" s="1">
        <v>12465.85</v>
      </c>
      <c r="I1016" s="1">
        <f t="shared" si="22"/>
        <v>12112.380000000054</v>
      </c>
    </row>
    <row r="1017" spans="1:11" hidden="1" outlineLevel="2" x14ac:dyDescent="0.25">
      <c r="A1017" t="s">
        <v>22</v>
      </c>
      <c r="B1017" t="s">
        <v>23</v>
      </c>
      <c r="C1017" s="2">
        <v>43830</v>
      </c>
      <c r="D1017" t="s">
        <v>152</v>
      </c>
      <c r="E1017" t="s">
        <v>930</v>
      </c>
      <c r="F1017" t="s">
        <v>22</v>
      </c>
      <c r="H1017" s="1">
        <v>12501.55</v>
      </c>
      <c r="I1017" s="1">
        <f t="shared" si="22"/>
        <v>-389.1699999999455</v>
      </c>
    </row>
    <row r="1018" spans="1:11" hidden="1" outlineLevel="2" x14ac:dyDescent="0.25">
      <c r="A1018" t="s">
        <v>22</v>
      </c>
      <c r="B1018" t="s">
        <v>23</v>
      </c>
      <c r="C1018" s="2">
        <v>43830</v>
      </c>
      <c r="D1018" t="s">
        <v>152</v>
      </c>
      <c r="E1018" t="s">
        <v>931</v>
      </c>
      <c r="F1018" t="s">
        <v>22</v>
      </c>
      <c r="H1018" s="1">
        <v>17838.7</v>
      </c>
      <c r="I1018" s="1">
        <f t="shared" si="22"/>
        <v>-18227.869999999944</v>
      </c>
    </row>
    <row r="1019" spans="1:11" hidden="1" outlineLevel="1" x14ac:dyDescent="0.25">
      <c r="A1019" s="3" t="s">
        <v>1104</v>
      </c>
      <c r="B1019" s="3"/>
      <c r="C1019" s="4"/>
      <c r="D1019" s="3"/>
      <c r="E1019" s="3"/>
      <c r="F1019" s="3"/>
      <c r="G1019" s="5">
        <f>SUBTOTAL(9,G983:G1018)</f>
        <v>0</v>
      </c>
      <c r="H1019" s="5">
        <f>SUBTOTAL(9,H983:H1018)</f>
        <v>0</v>
      </c>
      <c r="I1019" s="5"/>
      <c r="J1019" s="5"/>
    </row>
    <row r="1020" spans="1:11" hidden="1" outlineLevel="2" x14ac:dyDescent="0.25">
      <c r="A1020" t="s">
        <v>24</v>
      </c>
      <c r="B1020" t="s">
        <v>25</v>
      </c>
      <c r="C1020" s="2">
        <v>43799</v>
      </c>
      <c r="D1020" t="s">
        <v>152</v>
      </c>
      <c r="E1020" t="s">
        <v>2352</v>
      </c>
      <c r="F1020" t="s">
        <v>24</v>
      </c>
      <c r="H1020" s="1">
        <v>9024.5969999999998</v>
      </c>
      <c r="I1020" s="1">
        <f>+IF(A1020=A1018,I1018+G1020-H1020,G1020-H1020)</f>
        <v>-9024.5969999999998</v>
      </c>
      <c r="K1020" s="1" t="s">
        <v>2353</v>
      </c>
    </row>
    <row r="1021" spans="1:11" hidden="1" outlineLevel="2" x14ac:dyDescent="0.25">
      <c r="A1021" t="s">
        <v>24</v>
      </c>
      <c r="B1021" t="s">
        <v>25</v>
      </c>
      <c r="C1021" s="2">
        <v>43830</v>
      </c>
      <c r="D1021" t="s">
        <v>2354</v>
      </c>
      <c r="E1021" t="s">
        <v>2355</v>
      </c>
      <c r="F1021" t="s">
        <v>24</v>
      </c>
      <c r="H1021" s="1">
        <v>4370.0200000000004</v>
      </c>
      <c r="I1021" s="1">
        <f>+IF(A1021=A1020,I1020+G1021-H1021,G1021-H1021)</f>
        <v>-13394.617</v>
      </c>
    </row>
    <row r="1022" spans="1:11" hidden="1" outlineLevel="1" x14ac:dyDescent="0.25">
      <c r="A1022" s="3" t="s">
        <v>1105</v>
      </c>
      <c r="B1022" s="3"/>
      <c r="C1022" s="4"/>
      <c r="D1022" s="3"/>
      <c r="E1022" s="3"/>
      <c r="F1022" s="3"/>
      <c r="G1022" s="5">
        <f>SUBTOTAL(9,G1020:G1021)</f>
        <v>0</v>
      </c>
      <c r="H1022" s="5">
        <f>SUBTOTAL(9,H1020:H1021)</f>
        <v>0</v>
      </c>
      <c r="I1022" s="5"/>
      <c r="J1022" s="5"/>
    </row>
    <row r="1023" spans="1:11" hidden="1" outlineLevel="2" x14ac:dyDescent="0.25">
      <c r="A1023" t="s">
        <v>26</v>
      </c>
      <c r="B1023" t="s">
        <v>865</v>
      </c>
      <c r="C1023" s="2">
        <v>43809</v>
      </c>
      <c r="D1023" t="s">
        <v>2356</v>
      </c>
      <c r="E1023" t="s">
        <v>2357</v>
      </c>
      <c r="F1023" t="s">
        <v>26</v>
      </c>
      <c r="H1023" s="1">
        <v>230.16300000000001</v>
      </c>
      <c r="I1023" s="1">
        <f>+IF(A1023=A1021,I1021+G1023-H1023,G1023-H1023)</f>
        <v>-230.16300000000001</v>
      </c>
    </row>
    <row r="1024" spans="1:11" hidden="1" outlineLevel="2" x14ac:dyDescent="0.25">
      <c r="A1024" t="s">
        <v>26</v>
      </c>
      <c r="B1024" t="s">
        <v>865</v>
      </c>
      <c r="C1024" s="2">
        <v>43824</v>
      </c>
      <c r="D1024" t="s">
        <v>2358</v>
      </c>
      <c r="E1024" t="s">
        <v>2359</v>
      </c>
      <c r="F1024" t="s">
        <v>26</v>
      </c>
      <c r="H1024" s="1">
        <v>4264.027</v>
      </c>
      <c r="I1024" s="1">
        <f>+IF(A1024=A1023,I1023+G1024-H1024,G1024-H1024)</f>
        <v>-4494.1900000000005</v>
      </c>
    </row>
    <row r="1025" spans="1:11" hidden="1" outlineLevel="2" x14ac:dyDescent="0.25">
      <c r="A1025" t="s">
        <v>26</v>
      </c>
      <c r="B1025" t="s">
        <v>865</v>
      </c>
      <c r="C1025" s="2">
        <v>43826</v>
      </c>
      <c r="D1025" t="s">
        <v>654</v>
      </c>
      <c r="E1025" t="s">
        <v>2360</v>
      </c>
      <c r="F1025" t="s">
        <v>26</v>
      </c>
      <c r="H1025" s="1">
        <v>230.16300000000001</v>
      </c>
      <c r="I1025" s="1">
        <f>+IF(A1025=A1024,I1024+G1025-H1025,G1025-H1025)</f>
        <v>-4724.353000000001</v>
      </c>
    </row>
    <row r="1026" spans="1:11" hidden="1" outlineLevel="1" x14ac:dyDescent="0.25">
      <c r="A1026" s="3" t="s">
        <v>2361</v>
      </c>
      <c r="B1026" s="3"/>
      <c r="C1026" s="4"/>
      <c r="D1026" s="3"/>
      <c r="E1026" s="3"/>
      <c r="F1026" s="3"/>
      <c r="G1026" s="5">
        <f>SUBTOTAL(9,G1023:G1025)</f>
        <v>0</v>
      </c>
      <c r="H1026" s="5">
        <f>SUBTOTAL(9,H1023:H1025)</f>
        <v>0</v>
      </c>
      <c r="I1026" s="5"/>
      <c r="J1026" s="5"/>
    </row>
    <row r="1027" spans="1:11" hidden="1" outlineLevel="2" x14ac:dyDescent="0.25">
      <c r="A1027" t="s">
        <v>28</v>
      </c>
      <c r="B1027" t="s">
        <v>29</v>
      </c>
      <c r="C1027" s="2">
        <v>43329</v>
      </c>
      <c r="D1027" t="s">
        <v>705</v>
      </c>
      <c r="E1027" t="s">
        <v>704</v>
      </c>
      <c r="F1027" t="s">
        <v>28</v>
      </c>
      <c r="H1027" s="1">
        <v>50.854999999999997</v>
      </c>
      <c r="I1027" s="1">
        <f>+IF(A1027=A1025,I1025+G1027-H1027,G1027-H1027)</f>
        <v>-50.854999999999997</v>
      </c>
      <c r="K1027" s="1" t="s">
        <v>2362</v>
      </c>
    </row>
    <row r="1028" spans="1:11" hidden="1" outlineLevel="2" x14ac:dyDescent="0.25">
      <c r="A1028" t="s">
        <v>28</v>
      </c>
      <c r="B1028" t="s">
        <v>29</v>
      </c>
      <c r="C1028" s="2">
        <v>43798</v>
      </c>
      <c r="D1028" t="s">
        <v>152</v>
      </c>
      <c r="E1028" t="s">
        <v>2363</v>
      </c>
      <c r="F1028" t="s">
        <v>28</v>
      </c>
      <c r="H1028" s="1">
        <v>1058.28</v>
      </c>
      <c r="I1028" s="1">
        <f>+IF(A1028=A1027,I1027+G1028-H1028,G1028-H1028)</f>
        <v>-1109.135</v>
      </c>
    </row>
    <row r="1029" spans="1:11" hidden="1" outlineLevel="2" x14ac:dyDescent="0.25">
      <c r="A1029" t="s">
        <v>28</v>
      </c>
      <c r="B1029" t="s">
        <v>29</v>
      </c>
      <c r="C1029" s="2">
        <v>43799</v>
      </c>
      <c r="D1029" t="s">
        <v>2364</v>
      </c>
      <c r="E1029" t="s">
        <v>2365</v>
      </c>
      <c r="F1029" t="s">
        <v>28</v>
      </c>
      <c r="H1029" s="1">
        <v>345.7</v>
      </c>
      <c r="I1029" s="1">
        <f>+IF(A1029=A1028,I1028+G1029-H1029,G1029-H1029)</f>
        <v>-1454.835</v>
      </c>
    </row>
    <row r="1030" spans="1:11" hidden="1" outlineLevel="2" x14ac:dyDescent="0.25">
      <c r="A1030" t="s">
        <v>28</v>
      </c>
      <c r="B1030" t="s">
        <v>29</v>
      </c>
      <c r="C1030" s="2">
        <v>43830</v>
      </c>
      <c r="D1030" t="s">
        <v>152</v>
      </c>
      <c r="E1030" t="s">
        <v>2366</v>
      </c>
      <c r="F1030" t="s">
        <v>28</v>
      </c>
      <c r="H1030" s="1">
        <v>369.5</v>
      </c>
      <c r="I1030" s="1">
        <f>+IF(A1030=A1029,I1029+G1030-H1030,G1030-H1030)</f>
        <v>-1824.335</v>
      </c>
    </row>
    <row r="1031" spans="1:11" hidden="1" outlineLevel="1" x14ac:dyDescent="0.25">
      <c r="A1031" s="3" t="s">
        <v>1106</v>
      </c>
      <c r="B1031" s="3"/>
      <c r="C1031" s="4"/>
      <c r="D1031" s="3"/>
      <c r="E1031" s="3"/>
      <c r="F1031" s="3"/>
      <c r="G1031" s="5">
        <f>SUBTOTAL(9,G1027:G1030)</f>
        <v>0</v>
      </c>
      <c r="H1031" s="5">
        <f>SUBTOTAL(9,H1027:H1030)</f>
        <v>0</v>
      </c>
      <c r="I1031" s="5"/>
      <c r="J1031" s="5"/>
    </row>
    <row r="1032" spans="1:11" hidden="1" outlineLevel="2" x14ac:dyDescent="0.25">
      <c r="A1032" t="s">
        <v>30</v>
      </c>
      <c r="B1032" t="s">
        <v>31</v>
      </c>
      <c r="C1032" s="2">
        <v>43277</v>
      </c>
      <c r="D1032" t="s">
        <v>152</v>
      </c>
      <c r="E1032" t="s">
        <v>706</v>
      </c>
      <c r="F1032" t="s">
        <v>30</v>
      </c>
      <c r="H1032" s="1">
        <v>90.742999999999995</v>
      </c>
      <c r="I1032" s="1">
        <f>+IF(A1032=A1030,I1030+G1032-H1032,G1032-H1032)</f>
        <v>-90.742999999999995</v>
      </c>
      <c r="K1032" s="1" t="s">
        <v>2362</v>
      </c>
    </row>
    <row r="1033" spans="1:11" hidden="1" outlineLevel="2" x14ac:dyDescent="0.25">
      <c r="A1033" t="s">
        <v>30</v>
      </c>
      <c r="B1033" t="s">
        <v>31</v>
      </c>
      <c r="C1033" s="2">
        <v>43825</v>
      </c>
      <c r="D1033" t="s">
        <v>2367</v>
      </c>
      <c r="E1033" t="s">
        <v>2368</v>
      </c>
      <c r="F1033" t="s">
        <v>30</v>
      </c>
      <c r="H1033" s="1">
        <v>940.48599999999999</v>
      </c>
      <c r="I1033" s="1">
        <f>+IF(A1033=A1032,I1032+G1033-H1033,G1033-H1033)</f>
        <v>-1031.229</v>
      </c>
    </row>
    <row r="1034" spans="1:11" hidden="1" outlineLevel="1" x14ac:dyDescent="0.25">
      <c r="A1034" s="3" t="s">
        <v>1107</v>
      </c>
      <c r="B1034" s="3"/>
      <c r="C1034" s="4"/>
      <c r="D1034" s="3"/>
      <c r="E1034" s="3"/>
      <c r="F1034" s="3"/>
      <c r="G1034" s="5">
        <f>SUBTOTAL(9,G1032:G1033)</f>
        <v>0</v>
      </c>
      <c r="H1034" s="5">
        <f>SUBTOTAL(9,H1032:H1033)</f>
        <v>0</v>
      </c>
      <c r="I1034" s="5"/>
      <c r="J1034" s="5"/>
    </row>
    <row r="1035" spans="1:11" hidden="1" outlineLevel="2" x14ac:dyDescent="0.25">
      <c r="A1035" t="s">
        <v>32</v>
      </c>
      <c r="B1035" t="s">
        <v>33</v>
      </c>
      <c r="C1035" s="2">
        <v>43706</v>
      </c>
      <c r="D1035" t="s">
        <v>152</v>
      </c>
      <c r="E1035" t="s">
        <v>2369</v>
      </c>
      <c r="F1035" t="s">
        <v>32</v>
      </c>
      <c r="G1035" s="1">
        <v>34000</v>
      </c>
      <c r="I1035" s="1">
        <f>+IF(A1035=A1033,I1033+G1035-H1035,G1035-H1035)</f>
        <v>34000</v>
      </c>
    </row>
    <row r="1036" spans="1:11" hidden="1" outlineLevel="2" x14ac:dyDescent="0.25">
      <c r="A1036" t="s">
        <v>32</v>
      </c>
      <c r="B1036" t="s">
        <v>33</v>
      </c>
      <c r="C1036" s="2">
        <v>43824</v>
      </c>
      <c r="D1036" t="s">
        <v>2370</v>
      </c>
      <c r="E1036" t="s">
        <v>2371</v>
      </c>
      <c r="F1036" t="s">
        <v>32</v>
      </c>
      <c r="H1036" s="1">
        <v>138040.6</v>
      </c>
      <c r="I1036" s="1">
        <f>+IF(A1036=A1035,I1035+G1036-H1036,G1036-H1036)</f>
        <v>-104040.6</v>
      </c>
    </row>
    <row r="1037" spans="1:11" hidden="1" outlineLevel="2" x14ac:dyDescent="0.25">
      <c r="A1037" t="s">
        <v>32</v>
      </c>
      <c r="B1037" t="s">
        <v>33</v>
      </c>
      <c r="C1037" s="2">
        <v>43830</v>
      </c>
      <c r="D1037" t="s">
        <v>152</v>
      </c>
      <c r="E1037" t="s">
        <v>2372</v>
      </c>
      <c r="F1037" t="s">
        <v>32</v>
      </c>
      <c r="H1037" s="1">
        <v>3395.67</v>
      </c>
      <c r="I1037" s="1">
        <f>+IF(A1037=A1036,I1036+G1037-H1037,G1037-H1037)</f>
        <v>-107436.27</v>
      </c>
    </row>
    <row r="1038" spans="1:11" hidden="1" outlineLevel="1" x14ac:dyDescent="0.25">
      <c r="A1038" s="3" t="s">
        <v>1108</v>
      </c>
      <c r="B1038" s="3"/>
      <c r="C1038" s="4"/>
      <c r="D1038" s="3"/>
      <c r="E1038" s="3"/>
      <c r="F1038" s="3"/>
      <c r="G1038" s="5">
        <f>SUBTOTAL(9,G1035:G1037)</f>
        <v>0</v>
      </c>
      <c r="H1038" s="5">
        <f>SUBTOTAL(9,H1035:H1037)</f>
        <v>0</v>
      </c>
      <c r="I1038" s="5"/>
      <c r="J1038" s="5"/>
    </row>
    <row r="1039" spans="1:11" hidden="1" outlineLevel="2" x14ac:dyDescent="0.25">
      <c r="A1039" t="s">
        <v>34</v>
      </c>
      <c r="B1039" t="s">
        <v>848</v>
      </c>
      <c r="C1039" s="2">
        <v>43799</v>
      </c>
      <c r="D1039" t="s">
        <v>152</v>
      </c>
      <c r="E1039" t="s">
        <v>2373</v>
      </c>
      <c r="F1039" t="s">
        <v>34</v>
      </c>
      <c r="H1039" s="1">
        <v>2295.5149999999999</v>
      </c>
      <c r="I1039" s="1">
        <f>+IF(A1039=A1037,I1037+G1039-H1039,G1039-H1039)</f>
        <v>-2295.5149999999999</v>
      </c>
    </row>
    <row r="1040" spans="1:11" hidden="1" outlineLevel="1" x14ac:dyDescent="0.25">
      <c r="A1040" s="3" t="s">
        <v>2374</v>
      </c>
      <c r="B1040" s="3"/>
      <c r="C1040" s="4"/>
      <c r="D1040" s="3"/>
      <c r="E1040" s="3"/>
      <c r="F1040" s="3"/>
      <c r="G1040" s="5">
        <f>SUBTOTAL(9,G1039:G1039)</f>
        <v>0</v>
      </c>
      <c r="H1040" s="5">
        <f>SUBTOTAL(9,H1039:H1039)</f>
        <v>0</v>
      </c>
      <c r="I1040" s="5"/>
      <c r="J1040" s="5"/>
    </row>
    <row r="1041" spans="1:10" hidden="1" outlineLevel="2" x14ac:dyDescent="0.25">
      <c r="A1041" t="s">
        <v>873</v>
      </c>
      <c r="B1041" t="s">
        <v>874</v>
      </c>
      <c r="C1041" s="2">
        <v>43816</v>
      </c>
      <c r="D1041" t="s">
        <v>152</v>
      </c>
      <c r="E1041" t="s">
        <v>2375</v>
      </c>
      <c r="F1041" t="s">
        <v>873</v>
      </c>
      <c r="H1041" s="1">
        <v>1956.2460000000001</v>
      </c>
      <c r="I1041" s="1">
        <f>+IF(A1041=A1039,I1039+G1041-H1041,G1041-H1041)</f>
        <v>-1956.2460000000001</v>
      </c>
    </row>
    <row r="1042" spans="1:10" hidden="1" outlineLevel="1" x14ac:dyDescent="0.25">
      <c r="A1042" s="3" t="s">
        <v>1109</v>
      </c>
      <c r="B1042" s="3"/>
      <c r="C1042" s="4"/>
      <c r="D1042" s="3"/>
      <c r="E1042" s="3"/>
      <c r="F1042" s="3"/>
      <c r="G1042" s="5">
        <f>SUBTOTAL(9,G1041:G1041)</f>
        <v>0</v>
      </c>
      <c r="H1042" s="5">
        <f>SUBTOTAL(9,H1041:H1041)</f>
        <v>0</v>
      </c>
      <c r="I1042" s="5"/>
      <c r="J1042" s="5"/>
    </row>
    <row r="1043" spans="1:10" hidden="1" outlineLevel="2" x14ac:dyDescent="0.25">
      <c r="A1043" t="s">
        <v>707</v>
      </c>
      <c r="B1043" t="s">
        <v>214</v>
      </c>
      <c r="C1043" s="2">
        <v>43397</v>
      </c>
      <c r="D1043" t="s">
        <v>2376</v>
      </c>
      <c r="E1043" t="s">
        <v>2377</v>
      </c>
      <c r="F1043" t="s">
        <v>707</v>
      </c>
      <c r="G1043" s="15">
        <v>5000</v>
      </c>
      <c r="I1043" s="1">
        <f>+IF(A1043=A1041,I1041+G1043-H1043,G1043-H1043)</f>
        <v>5000</v>
      </c>
    </row>
    <row r="1044" spans="1:10" hidden="1" outlineLevel="2" x14ac:dyDescent="0.25">
      <c r="A1044" t="s">
        <v>707</v>
      </c>
      <c r="B1044" t="s">
        <v>214</v>
      </c>
      <c r="C1044" s="2">
        <v>43451</v>
      </c>
      <c r="D1044" t="s">
        <v>2378</v>
      </c>
      <c r="E1044" t="s">
        <v>2379</v>
      </c>
      <c r="F1044" t="s">
        <v>707</v>
      </c>
      <c r="G1044" s="1">
        <v>7000</v>
      </c>
      <c r="I1044" s="1">
        <f>+IF(A1044=A1043,I1043+G1044-H1044,G1044-H1044)</f>
        <v>12000</v>
      </c>
    </row>
    <row r="1045" spans="1:10" hidden="1" outlineLevel="2" x14ac:dyDescent="0.25">
      <c r="A1045" t="s">
        <v>707</v>
      </c>
      <c r="B1045" t="s">
        <v>214</v>
      </c>
      <c r="C1045" s="2">
        <v>43516</v>
      </c>
      <c r="D1045" t="s">
        <v>2380</v>
      </c>
      <c r="E1045" t="s">
        <v>2381</v>
      </c>
      <c r="F1045" t="s">
        <v>707</v>
      </c>
      <c r="G1045" s="1">
        <v>4000</v>
      </c>
      <c r="I1045" s="1">
        <f>+IF(A1045=A1044,I1044+G1045-H1045,G1045-H1045)</f>
        <v>16000</v>
      </c>
    </row>
    <row r="1046" spans="1:10" hidden="1" outlineLevel="2" x14ac:dyDescent="0.25">
      <c r="A1046" t="s">
        <v>707</v>
      </c>
      <c r="B1046" t="s">
        <v>214</v>
      </c>
      <c r="C1046" s="2">
        <v>43539</v>
      </c>
      <c r="D1046" t="s">
        <v>654</v>
      </c>
      <c r="E1046" t="s">
        <v>805</v>
      </c>
      <c r="F1046" t="s">
        <v>707</v>
      </c>
      <c r="H1046" s="15">
        <v>18151.12</v>
      </c>
      <c r="I1046" s="1">
        <f>+IF(A1046=A1045,I1045+G1046-H1046,G1046-H1046)</f>
        <v>-2151.119999999999</v>
      </c>
    </row>
    <row r="1047" spans="1:10" hidden="1" outlineLevel="2" x14ac:dyDescent="0.25">
      <c r="A1047" t="s">
        <v>707</v>
      </c>
      <c r="B1047" t="s">
        <v>214</v>
      </c>
      <c r="C1047" s="2">
        <v>43560</v>
      </c>
      <c r="D1047" t="s">
        <v>2382</v>
      </c>
      <c r="E1047" t="s">
        <v>2383</v>
      </c>
      <c r="F1047" t="s">
        <v>707</v>
      </c>
      <c r="G1047" s="15">
        <v>11336.008</v>
      </c>
      <c r="I1047" s="1">
        <f>+IF(A1047=A1046,I1046+G1047-H1047,G1047-H1047)</f>
        <v>9184.8880000000008</v>
      </c>
    </row>
    <row r="1048" spans="1:10" hidden="1" outlineLevel="1" x14ac:dyDescent="0.25">
      <c r="A1048" s="3" t="s">
        <v>1110</v>
      </c>
      <c r="B1048" s="3"/>
      <c r="C1048" s="4"/>
      <c r="D1048" s="3"/>
      <c r="E1048" s="3"/>
      <c r="F1048" s="3"/>
      <c r="G1048" s="5">
        <f>SUBTOTAL(9,G1043:G1047)</f>
        <v>0</v>
      </c>
      <c r="H1048" s="5">
        <f>SUBTOTAL(9,H1043:H1047)</f>
        <v>0</v>
      </c>
      <c r="I1048" s="5"/>
      <c r="J1048" s="5"/>
    </row>
    <row r="1049" spans="1:10" hidden="1" outlineLevel="2" x14ac:dyDescent="0.25">
      <c r="A1049" t="s">
        <v>2384</v>
      </c>
      <c r="B1049" t="s">
        <v>875</v>
      </c>
      <c r="C1049" s="2">
        <v>43825</v>
      </c>
      <c r="D1049" t="s">
        <v>152</v>
      </c>
      <c r="E1049" t="s">
        <v>2385</v>
      </c>
      <c r="F1049" t="s">
        <v>2384</v>
      </c>
      <c r="H1049" s="1">
        <v>388.54</v>
      </c>
      <c r="I1049" s="1">
        <f>+IF(A1049=A1047,I1047+G1049-H1049,G1049-H1049)</f>
        <v>-388.54</v>
      </c>
    </row>
    <row r="1050" spans="1:10" hidden="1" outlineLevel="1" x14ac:dyDescent="0.25">
      <c r="A1050" s="3" t="s">
        <v>2386</v>
      </c>
      <c r="B1050" s="3"/>
      <c r="C1050" s="4"/>
      <c r="D1050" s="3"/>
      <c r="E1050" s="3"/>
      <c r="F1050" s="3"/>
      <c r="G1050" s="5">
        <f>SUBTOTAL(9,G1049:G1049)</f>
        <v>0</v>
      </c>
      <c r="H1050" s="5">
        <f>SUBTOTAL(9,H1049:H1049)</f>
        <v>0</v>
      </c>
      <c r="I1050" s="5"/>
      <c r="J1050" s="5"/>
    </row>
    <row r="1051" spans="1:10" hidden="1" outlineLevel="2" x14ac:dyDescent="0.25">
      <c r="A1051" t="s">
        <v>661</v>
      </c>
      <c r="B1051" t="s">
        <v>662</v>
      </c>
      <c r="C1051" s="2">
        <v>43451</v>
      </c>
      <c r="D1051" t="s">
        <v>2387</v>
      </c>
      <c r="E1051" t="s">
        <v>2388</v>
      </c>
      <c r="F1051" t="s">
        <v>661</v>
      </c>
      <c r="G1051" s="1">
        <v>13158.23</v>
      </c>
      <c r="I1051" s="1">
        <f>+IF(A1051=A1049,I1049+G1051-H1051,G1051-H1051)</f>
        <v>13158.23</v>
      </c>
    </row>
    <row r="1052" spans="1:10" hidden="1" outlineLevel="2" x14ac:dyDescent="0.25">
      <c r="A1052" t="s">
        <v>661</v>
      </c>
      <c r="B1052" t="s">
        <v>662</v>
      </c>
      <c r="C1052" s="2">
        <v>43516</v>
      </c>
      <c r="D1052" t="s">
        <v>2389</v>
      </c>
      <c r="E1052" t="s">
        <v>2390</v>
      </c>
      <c r="F1052" t="s">
        <v>661</v>
      </c>
      <c r="G1052" s="1">
        <v>9868.6720000000005</v>
      </c>
      <c r="I1052" s="1">
        <f t="shared" ref="I1052:I1058" si="23">+IF(A1052=A1051,I1051+G1052-H1052,G1052-H1052)</f>
        <v>23026.902000000002</v>
      </c>
    </row>
    <row r="1053" spans="1:10" hidden="1" outlineLevel="2" x14ac:dyDescent="0.25">
      <c r="A1053" t="s">
        <v>661</v>
      </c>
      <c r="B1053" t="s">
        <v>662</v>
      </c>
      <c r="C1053" s="2">
        <v>43521</v>
      </c>
      <c r="D1053" t="s">
        <v>2391</v>
      </c>
      <c r="E1053" t="s">
        <v>2392</v>
      </c>
      <c r="F1053" t="s">
        <v>661</v>
      </c>
      <c r="G1053" s="1">
        <v>9122.5300000000007</v>
      </c>
      <c r="I1053" s="1">
        <f t="shared" si="23"/>
        <v>32149.432000000001</v>
      </c>
    </row>
    <row r="1054" spans="1:10" hidden="1" outlineLevel="2" x14ac:dyDescent="0.25">
      <c r="A1054" t="s">
        <v>661</v>
      </c>
      <c r="B1054" t="s">
        <v>662</v>
      </c>
      <c r="C1054" s="2">
        <v>43799</v>
      </c>
      <c r="D1054" t="s">
        <v>152</v>
      </c>
      <c r="E1054" t="s">
        <v>2393</v>
      </c>
      <c r="F1054" t="s">
        <v>661</v>
      </c>
      <c r="H1054" s="1">
        <v>7246.8789999999999</v>
      </c>
      <c r="I1054" s="1">
        <f t="shared" si="23"/>
        <v>24902.553</v>
      </c>
    </row>
    <row r="1055" spans="1:10" hidden="1" outlineLevel="2" x14ac:dyDescent="0.25">
      <c r="A1055" t="s">
        <v>661</v>
      </c>
      <c r="B1055" t="s">
        <v>662</v>
      </c>
      <c r="C1055" s="2">
        <v>43799</v>
      </c>
      <c r="D1055" t="s">
        <v>152</v>
      </c>
      <c r="E1055" t="s">
        <v>2394</v>
      </c>
      <c r="F1055" t="s">
        <v>661</v>
      </c>
      <c r="H1055" s="1">
        <v>7378.0190000000002</v>
      </c>
      <c r="I1055" s="1">
        <f t="shared" si="23"/>
        <v>17524.534</v>
      </c>
    </row>
    <row r="1056" spans="1:10" hidden="1" outlineLevel="2" x14ac:dyDescent="0.25">
      <c r="A1056" t="s">
        <v>661</v>
      </c>
      <c r="B1056" t="s">
        <v>662</v>
      </c>
      <c r="C1056" s="2">
        <v>43799</v>
      </c>
      <c r="D1056" t="s">
        <v>152</v>
      </c>
      <c r="E1056" t="s">
        <v>2395</v>
      </c>
      <c r="F1056" t="s">
        <v>661</v>
      </c>
      <c r="H1056" s="1">
        <v>29053.751</v>
      </c>
      <c r="I1056" s="1">
        <f t="shared" si="23"/>
        <v>-11529.217000000001</v>
      </c>
    </row>
    <row r="1057" spans="1:11" hidden="1" outlineLevel="2" x14ac:dyDescent="0.25">
      <c r="A1057" t="s">
        <v>661</v>
      </c>
      <c r="B1057" t="s">
        <v>662</v>
      </c>
      <c r="C1057" s="2">
        <v>43799</v>
      </c>
      <c r="D1057" t="s">
        <v>2396</v>
      </c>
      <c r="E1057" t="s">
        <v>2397</v>
      </c>
      <c r="F1057" t="s">
        <v>661</v>
      </c>
      <c r="G1057" s="1">
        <v>2734.46</v>
      </c>
      <c r="I1057" s="1">
        <f t="shared" si="23"/>
        <v>-8794.7570000000014</v>
      </c>
    </row>
    <row r="1058" spans="1:11" hidden="1" outlineLevel="2" x14ac:dyDescent="0.25">
      <c r="A1058" t="s">
        <v>661</v>
      </c>
      <c r="B1058" t="s">
        <v>662</v>
      </c>
      <c r="G1058" s="1">
        <v>3.0000000042491592E-3</v>
      </c>
      <c r="I1058" s="1">
        <f t="shared" si="23"/>
        <v>-8794.7539999999972</v>
      </c>
      <c r="K1058" s="1" t="s">
        <v>2398</v>
      </c>
    </row>
    <row r="1059" spans="1:11" hidden="1" outlineLevel="1" x14ac:dyDescent="0.25">
      <c r="A1059" s="3" t="s">
        <v>2399</v>
      </c>
      <c r="B1059" s="3"/>
      <c r="C1059" s="4"/>
      <c r="D1059" s="3"/>
      <c r="E1059" s="3"/>
      <c r="F1059" s="3"/>
      <c r="G1059" s="5">
        <f>SUBTOTAL(9,G1051:G1058)</f>
        <v>0</v>
      </c>
      <c r="H1059" s="5">
        <f>SUBTOTAL(9,H1051:H1058)</f>
        <v>0</v>
      </c>
      <c r="I1059" s="5"/>
      <c r="J1059" s="5"/>
    </row>
    <row r="1060" spans="1:11" hidden="1" outlineLevel="2" x14ac:dyDescent="0.25">
      <c r="A1060" t="s">
        <v>820</v>
      </c>
      <c r="B1060" t="s">
        <v>876</v>
      </c>
      <c r="C1060" s="2">
        <v>43824</v>
      </c>
      <c r="D1060" t="s">
        <v>654</v>
      </c>
      <c r="E1060" t="s">
        <v>2400</v>
      </c>
      <c r="F1060" t="s">
        <v>820</v>
      </c>
      <c r="H1060" s="1">
        <v>1935.54</v>
      </c>
      <c r="I1060" s="1">
        <f>+IF(A1060=A1058,I1058+G1060-H1060,G1060-H1060)</f>
        <v>-1935.54</v>
      </c>
    </row>
    <row r="1061" spans="1:11" hidden="1" outlineLevel="1" x14ac:dyDescent="0.25">
      <c r="A1061" s="3" t="s">
        <v>2401</v>
      </c>
      <c r="B1061" s="3"/>
      <c r="C1061" s="4"/>
      <c r="D1061" s="3"/>
      <c r="E1061" s="3"/>
      <c r="F1061" s="3"/>
      <c r="G1061" s="5">
        <f>SUBTOTAL(9,G1060:G1060)</f>
        <v>0</v>
      </c>
      <c r="H1061" s="5">
        <f>SUBTOTAL(9,H1060:H1060)</f>
        <v>0</v>
      </c>
      <c r="I1061" s="5"/>
      <c r="J1061" s="5"/>
    </row>
    <row r="1062" spans="1:11" hidden="1" outlineLevel="2" x14ac:dyDescent="0.25">
      <c r="A1062" t="s">
        <v>836</v>
      </c>
      <c r="B1062" t="s">
        <v>837</v>
      </c>
      <c r="C1062" s="2">
        <v>43782</v>
      </c>
      <c r="D1062" t="s">
        <v>2402</v>
      </c>
      <c r="E1062" t="s">
        <v>2403</v>
      </c>
      <c r="F1062" t="s">
        <v>836</v>
      </c>
      <c r="G1062" s="1">
        <v>5800</v>
      </c>
      <c r="I1062" s="1">
        <f>+IF(A1062=A1060,I1060+G1062-H1062,G1062-H1062)</f>
        <v>5800</v>
      </c>
    </row>
    <row r="1063" spans="1:11" hidden="1" outlineLevel="1" x14ac:dyDescent="0.25">
      <c r="A1063" s="3" t="s">
        <v>1111</v>
      </c>
      <c r="B1063" s="3"/>
      <c r="C1063" s="4"/>
      <c r="D1063" s="3"/>
      <c r="E1063" s="3"/>
      <c r="F1063" s="3"/>
      <c r="G1063" s="5">
        <f>SUBTOTAL(9,G1062:G1062)</f>
        <v>0</v>
      </c>
      <c r="H1063" s="5">
        <f>SUBTOTAL(9,H1062:H1062)</f>
        <v>0</v>
      </c>
      <c r="I1063" s="5"/>
      <c r="J1063" s="5"/>
    </row>
    <row r="1064" spans="1:11" hidden="1" outlineLevel="2" x14ac:dyDescent="0.25">
      <c r="A1064" t="s">
        <v>900</v>
      </c>
      <c r="B1064" t="s">
        <v>901</v>
      </c>
      <c r="C1064" s="2">
        <v>43789</v>
      </c>
      <c r="D1064" t="s">
        <v>2404</v>
      </c>
      <c r="E1064" t="s">
        <v>2405</v>
      </c>
      <c r="F1064" t="s">
        <v>900</v>
      </c>
      <c r="G1064" s="1">
        <v>10000</v>
      </c>
      <c r="I1064" s="1">
        <f>+IF(A1064=A1062,I1062+G1064-H1064,G1064-H1064)</f>
        <v>10000</v>
      </c>
    </row>
    <row r="1065" spans="1:11" hidden="1" outlineLevel="1" x14ac:dyDescent="0.25">
      <c r="A1065" s="3" t="s">
        <v>2406</v>
      </c>
      <c r="B1065" s="3"/>
      <c r="C1065" s="4"/>
      <c r="D1065" s="3"/>
      <c r="E1065" s="3"/>
      <c r="F1065" s="3"/>
      <c r="G1065" s="5">
        <f>SUBTOTAL(9,G1064:G1064)</f>
        <v>0</v>
      </c>
      <c r="H1065" s="5">
        <f>SUBTOTAL(9,H1064:H1064)</f>
        <v>0</v>
      </c>
      <c r="I1065" s="5"/>
      <c r="J1065" s="5"/>
    </row>
    <row r="1066" spans="1:11" hidden="1" outlineLevel="2" x14ac:dyDescent="0.25">
      <c r="A1066" t="s">
        <v>663</v>
      </c>
      <c r="B1066" t="s">
        <v>664</v>
      </c>
      <c r="C1066" s="2">
        <v>43677</v>
      </c>
      <c r="D1066" t="s">
        <v>843</v>
      </c>
      <c r="E1066" t="s">
        <v>842</v>
      </c>
      <c r="F1066" t="s">
        <v>663</v>
      </c>
      <c r="H1066" s="1">
        <v>1075.2260000000001</v>
      </c>
      <c r="I1066" s="1">
        <f>+IF(A1066=A1064,I1064+G1066-H1066,G1066-H1066)</f>
        <v>-1075.2260000000001</v>
      </c>
    </row>
    <row r="1067" spans="1:11" hidden="1" outlineLevel="2" x14ac:dyDescent="0.25">
      <c r="A1067" t="s">
        <v>663</v>
      </c>
      <c r="B1067" t="s">
        <v>664</v>
      </c>
      <c r="C1067" s="2">
        <v>43708</v>
      </c>
      <c r="D1067" t="s">
        <v>898</v>
      </c>
      <c r="E1067" t="s">
        <v>899</v>
      </c>
      <c r="F1067" t="s">
        <v>663</v>
      </c>
      <c r="H1067" s="1">
        <v>2114.5120000000002</v>
      </c>
      <c r="I1067" s="1">
        <f>+IF(A1067=A1066,I1066+G1067-H1067,G1067-H1067)</f>
        <v>-3189.7380000000003</v>
      </c>
    </row>
    <row r="1068" spans="1:11" hidden="1" outlineLevel="2" x14ac:dyDescent="0.25">
      <c r="A1068" t="s">
        <v>663</v>
      </c>
      <c r="B1068" t="s">
        <v>664</v>
      </c>
      <c r="C1068" s="2">
        <v>43738</v>
      </c>
      <c r="D1068" t="s">
        <v>902</v>
      </c>
      <c r="E1068" t="s">
        <v>903</v>
      </c>
      <c r="F1068" t="s">
        <v>663</v>
      </c>
      <c r="H1068" s="1">
        <v>1728.0429999999999</v>
      </c>
      <c r="I1068" s="1">
        <f>+IF(A1068=A1067,I1067+G1068-H1068,G1068-H1068)</f>
        <v>-4917.7809999999999</v>
      </c>
    </row>
    <row r="1069" spans="1:11" hidden="1" outlineLevel="2" x14ac:dyDescent="0.25">
      <c r="A1069" t="s">
        <v>663</v>
      </c>
      <c r="B1069" t="s">
        <v>664</v>
      </c>
      <c r="C1069" s="2">
        <v>43759</v>
      </c>
      <c r="D1069" t="s">
        <v>907</v>
      </c>
      <c r="E1069" t="s">
        <v>906</v>
      </c>
      <c r="F1069" t="s">
        <v>663</v>
      </c>
      <c r="H1069" s="1">
        <v>2050.4470000000001</v>
      </c>
      <c r="I1069" s="1">
        <f>+IF(A1069=A1068,I1068+G1069-H1069,G1069-H1069)</f>
        <v>-6968.2280000000001</v>
      </c>
    </row>
    <row r="1070" spans="1:11" hidden="1" outlineLevel="2" x14ac:dyDescent="0.25">
      <c r="A1070" t="s">
        <v>663</v>
      </c>
      <c r="B1070" t="s">
        <v>664</v>
      </c>
      <c r="C1070" s="2">
        <v>43795</v>
      </c>
      <c r="D1070" t="s">
        <v>898</v>
      </c>
      <c r="E1070" t="s">
        <v>913</v>
      </c>
      <c r="F1070" t="s">
        <v>663</v>
      </c>
      <c r="H1070" s="1">
        <v>843.57299999999998</v>
      </c>
      <c r="I1070" s="1">
        <f>+IF(A1070=A1069,I1069+G1070-H1070,G1070-H1070)</f>
        <v>-7811.8010000000004</v>
      </c>
    </row>
    <row r="1071" spans="1:11" hidden="1" outlineLevel="1" x14ac:dyDescent="0.25">
      <c r="A1071" s="3" t="s">
        <v>1112</v>
      </c>
      <c r="B1071" s="3"/>
      <c r="C1071" s="4"/>
      <c r="D1071" s="3"/>
      <c r="E1071" s="3"/>
      <c r="F1071" s="3"/>
      <c r="G1071" s="5">
        <f>SUBTOTAL(9,G1066:G1070)</f>
        <v>0</v>
      </c>
      <c r="H1071" s="5">
        <f>SUBTOTAL(9,H1066:H1070)</f>
        <v>0</v>
      </c>
      <c r="I1071" s="5"/>
      <c r="J1071" s="5"/>
    </row>
    <row r="1072" spans="1:11" hidden="1" outlineLevel="2" x14ac:dyDescent="0.25">
      <c r="A1072" t="s">
        <v>37</v>
      </c>
      <c r="B1072" t="s">
        <v>38</v>
      </c>
      <c r="C1072" s="2">
        <v>40163</v>
      </c>
      <c r="D1072" t="s">
        <v>2407</v>
      </c>
      <c r="E1072" t="s">
        <v>2408</v>
      </c>
      <c r="F1072" t="s">
        <v>37</v>
      </c>
      <c r="G1072" s="8"/>
      <c r="H1072" s="8"/>
      <c r="I1072" s="1">
        <f>+IF(A1072=A1070,I1070+G1072-H1072,G1072-H1072)</f>
        <v>0</v>
      </c>
    </row>
    <row r="1073" spans="1:9" hidden="1" outlineLevel="2" x14ac:dyDescent="0.25">
      <c r="A1073" t="s">
        <v>37</v>
      </c>
      <c r="B1073" t="s">
        <v>38</v>
      </c>
      <c r="C1073" s="2">
        <v>40178</v>
      </c>
      <c r="D1073" t="s">
        <v>152</v>
      </c>
      <c r="E1073" t="s">
        <v>2409</v>
      </c>
      <c r="F1073" t="s">
        <v>37</v>
      </c>
      <c r="G1073" s="8"/>
      <c r="H1073" s="8"/>
      <c r="I1073" s="1">
        <f t="shared" ref="I1073:I1136" si="24">+IF(A1073=A1072,I1072+G1073-H1073,G1073-H1073)</f>
        <v>0</v>
      </c>
    </row>
    <row r="1074" spans="1:9" hidden="1" outlineLevel="2" x14ac:dyDescent="0.25">
      <c r="A1074" t="s">
        <v>37</v>
      </c>
      <c r="B1074" t="s">
        <v>38</v>
      </c>
      <c r="C1074" s="2">
        <v>40178</v>
      </c>
      <c r="D1074" t="s">
        <v>2410</v>
      </c>
      <c r="E1074" t="s">
        <v>2411</v>
      </c>
      <c r="F1074" t="s">
        <v>37</v>
      </c>
      <c r="G1074" s="8"/>
      <c r="H1074" s="8"/>
      <c r="I1074" s="1">
        <f t="shared" si="24"/>
        <v>0</v>
      </c>
    </row>
    <row r="1075" spans="1:9" hidden="1" outlineLevel="2" x14ac:dyDescent="0.25">
      <c r="A1075" t="s">
        <v>37</v>
      </c>
      <c r="B1075" t="s">
        <v>38</v>
      </c>
      <c r="C1075" s="2">
        <v>40178</v>
      </c>
      <c r="E1075" t="s">
        <v>2412</v>
      </c>
      <c r="F1075" t="s">
        <v>37</v>
      </c>
      <c r="G1075" s="8"/>
      <c r="H1075" s="8"/>
      <c r="I1075" s="1">
        <f t="shared" si="24"/>
        <v>0</v>
      </c>
    </row>
    <row r="1076" spans="1:9" hidden="1" outlineLevel="2" x14ac:dyDescent="0.25">
      <c r="A1076" t="s">
        <v>37</v>
      </c>
      <c r="B1076" t="s">
        <v>38</v>
      </c>
      <c r="C1076" s="2">
        <v>40178</v>
      </c>
      <c r="D1076" t="s">
        <v>152</v>
      </c>
      <c r="E1076" t="s">
        <v>2413</v>
      </c>
      <c r="F1076" t="s">
        <v>37</v>
      </c>
      <c r="G1076" s="8"/>
      <c r="H1076" s="8"/>
      <c r="I1076" s="1">
        <f t="shared" si="24"/>
        <v>0</v>
      </c>
    </row>
    <row r="1077" spans="1:9" hidden="1" outlineLevel="2" x14ac:dyDescent="0.25">
      <c r="A1077" t="s">
        <v>37</v>
      </c>
      <c r="B1077" t="s">
        <v>38</v>
      </c>
      <c r="C1077" s="2">
        <v>40227</v>
      </c>
      <c r="D1077" t="s">
        <v>2414</v>
      </c>
      <c r="E1077" t="s">
        <v>2415</v>
      </c>
      <c r="F1077" t="s">
        <v>37</v>
      </c>
      <c r="G1077" s="8"/>
      <c r="H1077" s="8"/>
      <c r="I1077" s="1">
        <f t="shared" si="24"/>
        <v>0</v>
      </c>
    </row>
    <row r="1078" spans="1:9" hidden="1" outlineLevel="2" x14ac:dyDescent="0.25">
      <c r="A1078" t="s">
        <v>37</v>
      </c>
      <c r="B1078" t="s">
        <v>38</v>
      </c>
      <c r="C1078" s="2">
        <v>40268</v>
      </c>
      <c r="D1078" t="s">
        <v>152</v>
      </c>
      <c r="E1078" t="s">
        <v>2416</v>
      </c>
      <c r="F1078" t="s">
        <v>37</v>
      </c>
      <c r="G1078" s="8"/>
      <c r="H1078" s="8"/>
      <c r="I1078" s="1">
        <f t="shared" si="24"/>
        <v>0</v>
      </c>
    </row>
    <row r="1079" spans="1:9" hidden="1" outlineLevel="2" x14ac:dyDescent="0.25">
      <c r="A1079" t="s">
        <v>37</v>
      </c>
      <c r="B1079" t="s">
        <v>38</v>
      </c>
      <c r="C1079" s="2">
        <v>40295</v>
      </c>
      <c r="D1079" t="s">
        <v>2417</v>
      </c>
      <c r="E1079" t="s">
        <v>2418</v>
      </c>
      <c r="F1079" t="s">
        <v>37</v>
      </c>
      <c r="G1079" s="8"/>
      <c r="H1079" s="8"/>
      <c r="I1079" s="1">
        <f t="shared" si="24"/>
        <v>0</v>
      </c>
    </row>
    <row r="1080" spans="1:9" hidden="1" outlineLevel="2" x14ac:dyDescent="0.25">
      <c r="A1080" t="s">
        <v>37</v>
      </c>
      <c r="B1080" t="s">
        <v>38</v>
      </c>
      <c r="C1080" s="2">
        <v>40298</v>
      </c>
      <c r="D1080" t="s">
        <v>152</v>
      </c>
      <c r="E1080" t="s">
        <v>2419</v>
      </c>
      <c r="F1080" t="s">
        <v>37</v>
      </c>
      <c r="G1080" s="8"/>
      <c r="H1080" s="8"/>
      <c r="I1080" s="1">
        <f t="shared" si="24"/>
        <v>0</v>
      </c>
    </row>
    <row r="1081" spans="1:9" hidden="1" outlineLevel="2" x14ac:dyDescent="0.25">
      <c r="A1081" t="s">
        <v>37</v>
      </c>
      <c r="B1081" t="s">
        <v>38</v>
      </c>
      <c r="C1081" s="2">
        <v>40319</v>
      </c>
      <c r="D1081" t="s">
        <v>152</v>
      </c>
      <c r="E1081" t="s">
        <v>2420</v>
      </c>
      <c r="F1081" t="s">
        <v>37</v>
      </c>
      <c r="G1081" s="8"/>
      <c r="H1081" s="8"/>
      <c r="I1081" s="1">
        <f t="shared" si="24"/>
        <v>0</v>
      </c>
    </row>
    <row r="1082" spans="1:9" hidden="1" outlineLevel="2" x14ac:dyDescent="0.25">
      <c r="A1082" t="s">
        <v>37</v>
      </c>
      <c r="B1082" t="s">
        <v>38</v>
      </c>
      <c r="C1082" s="2">
        <v>40334</v>
      </c>
      <c r="D1082" t="s">
        <v>2421</v>
      </c>
      <c r="E1082" t="s">
        <v>2422</v>
      </c>
      <c r="F1082" t="s">
        <v>37</v>
      </c>
      <c r="G1082" s="8"/>
      <c r="H1082" s="8"/>
      <c r="I1082" s="1">
        <f t="shared" si="24"/>
        <v>0</v>
      </c>
    </row>
    <row r="1083" spans="1:9" hidden="1" outlineLevel="2" x14ac:dyDescent="0.25">
      <c r="A1083" t="s">
        <v>37</v>
      </c>
      <c r="B1083" t="s">
        <v>38</v>
      </c>
      <c r="C1083" s="2">
        <v>40385</v>
      </c>
      <c r="D1083" t="s">
        <v>152</v>
      </c>
      <c r="E1083" t="s">
        <v>2423</v>
      </c>
      <c r="F1083" t="s">
        <v>37</v>
      </c>
      <c r="G1083" s="8"/>
      <c r="H1083" s="8"/>
      <c r="I1083" s="1">
        <f t="shared" si="24"/>
        <v>0</v>
      </c>
    </row>
    <row r="1084" spans="1:9" hidden="1" outlineLevel="2" x14ac:dyDescent="0.25">
      <c r="A1084" t="s">
        <v>37</v>
      </c>
      <c r="B1084" t="s">
        <v>38</v>
      </c>
      <c r="C1084" s="2">
        <v>40385</v>
      </c>
      <c r="D1084" t="s">
        <v>152</v>
      </c>
      <c r="E1084" t="s">
        <v>2424</v>
      </c>
      <c r="F1084" t="s">
        <v>37</v>
      </c>
      <c r="G1084" s="8"/>
      <c r="H1084" s="8"/>
      <c r="I1084" s="1">
        <f t="shared" si="24"/>
        <v>0</v>
      </c>
    </row>
    <row r="1085" spans="1:9" hidden="1" outlineLevel="2" x14ac:dyDescent="0.25">
      <c r="A1085" t="s">
        <v>37</v>
      </c>
      <c r="B1085" t="s">
        <v>38</v>
      </c>
      <c r="C1085" s="2">
        <v>40411</v>
      </c>
      <c r="D1085" t="s">
        <v>2425</v>
      </c>
      <c r="E1085" t="s">
        <v>2426</v>
      </c>
      <c r="F1085" t="s">
        <v>37</v>
      </c>
      <c r="G1085" s="8"/>
      <c r="H1085" s="8"/>
      <c r="I1085" s="1">
        <f t="shared" si="24"/>
        <v>0</v>
      </c>
    </row>
    <row r="1086" spans="1:9" hidden="1" outlineLevel="2" x14ac:dyDescent="0.25">
      <c r="A1086" t="s">
        <v>37</v>
      </c>
      <c r="B1086" t="s">
        <v>38</v>
      </c>
      <c r="C1086" s="2">
        <v>40414</v>
      </c>
      <c r="D1086" t="s">
        <v>152</v>
      </c>
      <c r="E1086" t="s">
        <v>2427</v>
      </c>
      <c r="F1086" t="s">
        <v>37</v>
      </c>
      <c r="G1086" s="8"/>
      <c r="H1086" s="8"/>
      <c r="I1086" s="1">
        <f t="shared" si="24"/>
        <v>0</v>
      </c>
    </row>
    <row r="1087" spans="1:9" hidden="1" outlineLevel="2" x14ac:dyDescent="0.25">
      <c r="A1087" t="s">
        <v>37</v>
      </c>
      <c r="B1087" t="s">
        <v>38</v>
      </c>
      <c r="C1087" s="2">
        <v>40449</v>
      </c>
      <c r="D1087" t="s">
        <v>152</v>
      </c>
      <c r="E1087" t="s">
        <v>2428</v>
      </c>
      <c r="F1087" t="s">
        <v>37</v>
      </c>
      <c r="G1087" s="8"/>
      <c r="H1087" s="8"/>
      <c r="I1087" s="1">
        <f t="shared" si="24"/>
        <v>0</v>
      </c>
    </row>
    <row r="1088" spans="1:9" hidden="1" outlineLevel="2" x14ac:dyDescent="0.25">
      <c r="A1088" t="s">
        <v>37</v>
      </c>
      <c r="B1088" t="s">
        <v>38</v>
      </c>
      <c r="C1088" s="2">
        <v>40449</v>
      </c>
      <c r="D1088" t="s">
        <v>152</v>
      </c>
      <c r="E1088" t="s">
        <v>2429</v>
      </c>
      <c r="F1088" t="s">
        <v>37</v>
      </c>
      <c r="G1088" s="8"/>
      <c r="H1088" s="8"/>
      <c r="I1088" s="1">
        <f t="shared" si="24"/>
        <v>0</v>
      </c>
    </row>
    <row r="1089" spans="1:9" hidden="1" outlineLevel="2" x14ac:dyDescent="0.25">
      <c r="A1089" t="s">
        <v>37</v>
      </c>
      <c r="B1089" t="s">
        <v>38</v>
      </c>
      <c r="C1089" s="2">
        <v>40451</v>
      </c>
      <c r="D1089" t="s">
        <v>152</v>
      </c>
      <c r="E1089" t="s">
        <v>2430</v>
      </c>
      <c r="F1089" t="s">
        <v>37</v>
      </c>
      <c r="G1089" s="8"/>
      <c r="H1089" s="8"/>
      <c r="I1089" s="1">
        <f t="shared" si="24"/>
        <v>0</v>
      </c>
    </row>
    <row r="1090" spans="1:9" hidden="1" outlineLevel="2" x14ac:dyDescent="0.25">
      <c r="A1090" t="s">
        <v>37</v>
      </c>
      <c r="B1090" t="s">
        <v>38</v>
      </c>
      <c r="C1090" s="2">
        <v>40470</v>
      </c>
      <c r="D1090" t="s">
        <v>152</v>
      </c>
      <c r="E1090" t="s">
        <v>2431</v>
      </c>
      <c r="F1090" t="s">
        <v>37</v>
      </c>
      <c r="G1090" s="8"/>
      <c r="H1090" s="8"/>
      <c r="I1090" s="1">
        <f t="shared" si="24"/>
        <v>0</v>
      </c>
    </row>
    <row r="1091" spans="1:9" hidden="1" outlineLevel="2" x14ac:dyDescent="0.25">
      <c r="A1091" t="s">
        <v>37</v>
      </c>
      <c r="B1091" t="s">
        <v>38</v>
      </c>
      <c r="C1091" s="2">
        <v>40470</v>
      </c>
      <c r="D1091" t="s">
        <v>152</v>
      </c>
      <c r="E1091" t="s">
        <v>2432</v>
      </c>
      <c r="F1091" t="s">
        <v>37</v>
      </c>
      <c r="G1091" s="8"/>
      <c r="H1091" s="8"/>
      <c r="I1091" s="1">
        <f t="shared" si="24"/>
        <v>0</v>
      </c>
    </row>
    <row r="1092" spans="1:9" hidden="1" outlineLevel="2" x14ac:dyDescent="0.25">
      <c r="A1092" t="s">
        <v>37</v>
      </c>
      <c r="B1092" t="s">
        <v>38</v>
      </c>
      <c r="C1092" s="2">
        <v>40512</v>
      </c>
      <c r="D1092" t="s">
        <v>152</v>
      </c>
      <c r="E1092" t="s">
        <v>2433</v>
      </c>
      <c r="F1092" t="s">
        <v>37</v>
      </c>
      <c r="G1092" s="8"/>
      <c r="H1092" s="8"/>
      <c r="I1092" s="1">
        <f t="shared" si="24"/>
        <v>0</v>
      </c>
    </row>
    <row r="1093" spans="1:9" hidden="1" outlineLevel="2" x14ac:dyDescent="0.25">
      <c r="A1093" t="s">
        <v>37</v>
      </c>
      <c r="B1093" t="s">
        <v>38</v>
      </c>
      <c r="C1093" s="2">
        <v>40512</v>
      </c>
      <c r="D1093" t="s">
        <v>152</v>
      </c>
      <c r="E1093" t="s">
        <v>2434</v>
      </c>
      <c r="F1093" t="s">
        <v>37</v>
      </c>
      <c r="G1093" s="8"/>
      <c r="H1093" s="8"/>
      <c r="I1093" s="1">
        <f t="shared" si="24"/>
        <v>0</v>
      </c>
    </row>
    <row r="1094" spans="1:9" hidden="1" outlineLevel="2" x14ac:dyDescent="0.25">
      <c r="A1094" t="s">
        <v>37</v>
      </c>
      <c r="B1094" t="s">
        <v>38</v>
      </c>
      <c r="C1094" s="2">
        <v>40534</v>
      </c>
      <c r="D1094" t="s">
        <v>152</v>
      </c>
      <c r="E1094" t="s">
        <v>2435</v>
      </c>
      <c r="F1094" t="s">
        <v>37</v>
      </c>
      <c r="G1094" s="8"/>
      <c r="H1094" s="8"/>
      <c r="I1094" s="1">
        <f t="shared" si="24"/>
        <v>0</v>
      </c>
    </row>
    <row r="1095" spans="1:9" hidden="1" outlineLevel="2" x14ac:dyDescent="0.25">
      <c r="A1095" t="s">
        <v>37</v>
      </c>
      <c r="B1095" t="s">
        <v>38</v>
      </c>
      <c r="C1095" s="2">
        <v>40534</v>
      </c>
      <c r="D1095" t="s">
        <v>152</v>
      </c>
      <c r="E1095" t="s">
        <v>2436</v>
      </c>
      <c r="F1095" t="s">
        <v>37</v>
      </c>
      <c r="G1095" s="8"/>
      <c r="H1095" s="8"/>
      <c r="I1095" s="1">
        <f t="shared" si="24"/>
        <v>0</v>
      </c>
    </row>
    <row r="1096" spans="1:9" hidden="1" outlineLevel="2" x14ac:dyDescent="0.25">
      <c r="A1096" t="s">
        <v>37</v>
      </c>
      <c r="B1096" t="s">
        <v>38</v>
      </c>
      <c r="C1096" s="2">
        <v>40574</v>
      </c>
      <c r="D1096" t="s">
        <v>152</v>
      </c>
      <c r="E1096" t="s">
        <v>2437</v>
      </c>
      <c r="F1096" t="s">
        <v>37</v>
      </c>
      <c r="G1096" s="8"/>
      <c r="H1096" s="8"/>
      <c r="I1096" s="1">
        <f t="shared" si="24"/>
        <v>0</v>
      </c>
    </row>
    <row r="1097" spans="1:9" hidden="1" outlineLevel="2" x14ac:dyDescent="0.25">
      <c r="A1097" t="s">
        <v>37</v>
      </c>
      <c r="B1097" t="s">
        <v>38</v>
      </c>
      <c r="C1097" s="2">
        <v>40574</v>
      </c>
      <c r="D1097" t="s">
        <v>152</v>
      </c>
      <c r="E1097" t="s">
        <v>2438</v>
      </c>
      <c r="F1097" t="s">
        <v>37</v>
      </c>
      <c r="G1097" s="8"/>
      <c r="H1097" s="8"/>
      <c r="I1097" s="1">
        <f t="shared" si="24"/>
        <v>0</v>
      </c>
    </row>
    <row r="1098" spans="1:9" hidden="1" outlineLevel="2" x14ac:dyDescent="0.25">
      <c r="A1098" t="s">
        <v>37</v>
      </c>
      <c r="B1098" t="s">
        <v>38</v>
      </c>
      <c r="C1098" s="2">
        <v>40602</v>
      </c>
      <c r="D1098" t="s">
        <v>152</v>
      </c>
      <c r="E1098" t="s">
        <v>2439</v>
      </c>
      <c r="F1098" t="s">
        <v>37</v>
      </c>
      <c r="G1098" s="8"/>
      <c r="H1098" s="8"/>
      <c r="I1098" s="1">
        <f t="shared" si="24"/>
        <v>0</v>
      </c>
    </row>
    <row r="1099" spans="1:9" hidden="1" outlineLevel="2" x14ac:dyDescent="0.25">
      <c r="A1099" t="s">
        <v>37</v>
      </c>
      <c r="B1099" t="s">
        <v>38</v>
      </c>
      <c r="C1099" s="2">
        <v>40602</v>
      </c>
      <c r="D1099" t="s">
        <v>152</v>
      </c>
      <c r="E1099" t="s">
        <v>2440</v>
      </c>
      <c r="F1099" t="s">
        <v>37</v>
      </c>
      <c r="G1099" s="8"/>
      <c r="H1099" s="8"/>
      <c r="I1099" s="1">
        <f t="shared" si="24"/>
        <v>0</v>
      </c>
    </row>
    <row r="1100" spans="1:9" hidden="1" outlineLevel="2" x14ac:dyDescent="0.25">
      <c r="A1100" t="s">
        <v>37</v>
      </c>
      <c r="B1100" t="s">
        <v>38</v>
      </c>
      <c r="C1100" s="2">
        <v>40630</v>
      </c>
      <c r="D1100" t="s">
        <v>152</v>
      </c>
      <c r="E1100" t="s">
        <v>2441</v>
      </c>
      <c r="F1100" t="s">
        <v>37</v>
      </c>
      <c r="G1100" s="8"/>
      <c r="H1100" s="8"/>
      <c r="I1100" s="1">
        <f t="shared" si="24"/>
        <v>0</v>
      </c>
    </row>
    <row r="1101" spans="1:9" hidden="1" outlineLevel="2" x14ac:dyDescent="0.25">
      <c r="A1101" t="s">
        <v>37</v>
      </c>
      <c r="B1101" t="s">
        <v>38</v>
      </c>
      <c r="C1101" s="2">
        <v>40630</v>
      </c>
      <c r="D1101" t="s">
        <v>152</v>
      </c>
      <c r="E1101" t="s">
        <v>2442</v>
      </c>
      <c r="F1101" t="s">
        <v>37</v>
      </c>
      <c r="G1101" s="8"/>
      <c r="H1101" s="8"/>
      <c r="I1101" s="1">
        <f t="shared" si="24"/>
        <v>0</v>
      </c>
    </row>
    <row r="1102" spans="1:9" hidden="1" outlineLevel="2" x14ac:dyDescent="0.25">
      <c r="A1102" t="s">
        <v>37</v>
      </c>
      <c r="B1102" t="s">
        <v>38</v>
      </c>
      <c r="C1102" s="2">
        <v>40641</v>
      </c>
      <c r="D1102" t="s">
        <v>2443</v>
      </c>
      <c r="E1102" t="s">
        <v>2444</v>
      </c>
      <c r="F1102" t="s">
        <v>37</v>
      </c>
      <c r="G1102" s="8"/>
      <c r="H1102" s="8"/>
      <c r="I1102" s="1">
        <f t="shared" si="24"/>
        <v>0</v>
      </c>
    </row>
    <row r="1103" spans="1:9" hidden="1" outlineLevel="2" x14ac:dyDescent="0.25">
      <c r="A1103" t="s">
        <v>37</v>
      </c>
      <c r="B1103" t="s">
        <v>38</v>
      </c>
      <c r="C1103" s="2">
        <v>40653</v>
      </c>
      <c r="D1103" t="s">
        <v>152</v>
      </c>
      <c r="E1103" t="s">
        <v>2445</v>
      </c>
      <c r="F1103" t="s">
        <v>37</v>
      </c>
      <c r="G1103" s="8"/>
      <c r="H1103" s="8"/>
      <c r="I1103" s="1">
        <f t="shared" si="24"/>
        <v>0</v>
      </c>
    </row>
    <row r="1104" spans="1:9" hidden="1" outlineLevel="2" x14ac:dyDescent="0.25">
      <c r="A1104" t="s">
        <v>37</v>
      </c>
      <c r="B1104" t="s">
        <v>38</v>
      </c>
      <c r="C1104" s="2">
        <v>40680</v>
      </c>
      <c r="D1104" t="s">
        <v>152</v>
      </c>
      <c r="E1104" t="s">
        <v>2446</v>
      </c>
      <c r="F1104" t="s">
        <v>37</v>
      </c>
      <c r="G1104" s="8"/>
      <c r="H1104" s="8"/>
      <c r="I1104" s="1">
        <f t="shared" si="24"/>
        <v>0</v>
      </c>
    </row>
    <row r="1105" spans="1:9" hidden="1" outlineLevel="2" x14ac:dyDescent="0.25">
      <c r="A1105" t="s">
        <v>37</v>
      </c>
      <c r="B1105" t="s">
        <v>38</v>
      </c>
      <c r="C1105" s="2">
        <v>40697</v>
      </c>
      <c r="D1105" t="s">
        <v>152</v>
      </c>
      <c r="E1105" t="s">
        <v>2447</v>
      </c>
      <c r="F1105" t="s">
        <v>37</v>
      </c>
      <c r="G1105" s="8"/>
      <c r="H1105" s="8"/>
      <c r="I1105" s="1">
        <f t="shared" si="24"/>
        <v>0</v>
      </c>
    </row>
    <row r="1106" spans="1:9" hidden="1" outlineLevel="2" x14ac:dyDescent="0.25">
      <c r="A1106" t="s">
        <v>37</v>
      </c>
      <c r="B1106" t="s">
        <v>38</v>
      </c>
      <c r="C1106" s="2">
        <v>40745</v>
      </c>
      <c r="D1106" t="s">
        <v>152</v>
      </c>
      <c r="E1106" t="s">
        <v>2448</v>
      </c>
      <c r="F1106" t="s">
        <v>37</v>
      </c>
      <c r="G1106" s="8"/>
      <c r="H1106" s="8"/>
      <c r="I1106" s="1">
        <f t="shared" si="24"/>
        <v>0</v>
      </c>
    </row>
    <row r="1107" spans="1:9" hidden="1" outlineLevel="2" x14ac:dyDescent="0.25">
      <c r="A1107" t="s">
        <v>37</v>
      </c>
      <c r="B1107" t="s">
        <v>38</v>
      </c>
      <c r="C1107" s="2">
        <v>40779</v>
      </c>
      <c r="D1107" t="s">
        <v>152</v>
      </c>
      <c r="E1107" t="s">
        <v>2449</v>
      </c>
      <c r="F1107" t="s">
        <v>37</v>
      </c>
      <c r="G1107" s="8"/>
      <c r="H1107" s="8"/>
      <c r="I1107" s="1">
        <f t="shared" si="24"/>
        <v>0</v>
      </c>
    </row>
    <row r="1108" spans="1:9" hidden="1" outlineLevel="2" x14ac:dyDescent="0.25">
      <c r="A1108" t="s">
        <v>37</v>
      </c>
      <c r="B1108" t="s">
        <v>38</v>
      </c>
      <c r="C1108" s="2">
        <v>40786</v>
      </c>
      <c r="D1108" t="s">
        <v>152</v>
      </c>
      <c r="E1108" t="s">
        <v>2450</v>
      </c>
      <c r="F1108" t="s">
        <v>37</v>
      </c>
      <c r="G1108" s="8"/>
      <c r="H1108" s="8"/>
      <c r="I1108" s="1">
        <f t="shared" si="24"/>
        <v>0</v>
      </c>
    </row>
    <row r="1109" spans="1:9" hidden="1" outlineLevel="2" x14ac:dyDescent="0.25">
      <c r="A1109" t="s">
        <v>37</v>
      </c>
      <c r="B1109" t="s">
        <v>38</v>
      </c>
      <c r="C1109" s="2">
        <v>40805</v>
      </c>
      <c r="D1109" t="s">
        <v>152</v>
      </c>
      <c r="E1109" t="s">
        <v>2451</v>
      </c>
      <c r="F1109" t="s">
        <v>37</v>
      </c>
      <c r="G1109" s="8"/>
      <c r="H1109" s="8"/>
      <c r="I1109" s="1">
        <f t="shared" si="24"/>
        <v>0</v>
      </c>
    </row>
    <row r="1110" spans="1:9" hidden="1" outlineLevel="2" x14ac:dyDescent="0.25">
      <c r="A1110" t="s">
        <v>37</v>
      </c>
      <c r="B1110" t="s">
        <v>38</v>
      </c>
      <c r="C1110" s="2">
        <v>40816</v>
      </c>
      <c r="D1110" t="s">
        <v>152</v>
      </c>
      <c r="E1110" t="s">
        <v>2452</v>
      </c>
      <c r="F1110" t="s">
        <v>37</v>
      </c>
      <c r="G1110" s="8"/>
      <c r="H1110" s="8"/>
      <c r="I1110" s="1">
        <f t="shared" si="24"/>
        <v>0</v>
      </c>
    </row>
    <row r="1111" spans="1:9" hidden="1" outlineLevel="2" x14ac:dyDescent="0.25">
      <c r="A1111" t="s">
        <v>37</v>
      </c>
      <c r="B1111" t="s">
        <v>38</v>
      </c>
      <c r="C1111" s="2">
        <v>40999</v>
      </c>
      <c r="D1111" t="s">
        <v>152</v>
      </c>
      <c r="E1111" t="s">
        <v>2453</v>
      </c>
      <c r="F1111" t="s">
        <v>37</v>
      </c>
      <c r="G1111" s="8"/>
      <c r="H1111" s="8"/>
      <c r="I1111" s="1">
        <f t="shared" si="24"/>
        <v>0</v>
      </c>
    </row>
    <row r="1112" spans="1:9" hidden="1" outlineLevel="2" x14ac:dyDescent="0.25">
      <c r="A1112" t="s">
        <v>37</v>
      </c>
      <c r="B1112" t="s">
        <v>38</v>
      </c>
      <c r="C1112" s="2">
        <v>40999</v>
      </c>
      <c r="D1112" t="s">
        <v>152</v>
      </c>
      <c r="E1112" t="s">
        <v>2454</v>
      </c>
      <c r="F1112" t="s">
        <v>37</v>
      </c>
      <c r="G1112" s="8"/>
      <c r="H1112" s="8"/>
      <c r="I1112" s="1">
        <f t="shared" si="24"/>
        <v>0</v>
      </c>
    </row>
    <row r="1113" spans="1:9" hidden="1" outlineLevel="2" x14ac:dyDescent="0.25">
      <c r="A1113" t="s">
        <v>37</v>
      </c>
      <c r="B1113" t="s">
        <v>38</v>
      </c>
      <c r="C1113" s="2">
        <v>41017</v>
      </c>
      <c r="D1113" t="s">
        <v>152</v>
      </c>
      <c r="E1113" t="s">
        <v>2455</v>
      </c>
      <c r="F1113" t="s">
        <v>37</v>
      </c>
      <c r="G1113" s="8"/>
      <c r="H1113" s="8"/>
      <c r="I1113" s="1">
        <f t="shared" si="24"/>
        <v>0</v>
      </c>
    </row>
    <row r="1114" spans="1:9" hidden="1" outlineLevel="2" x14ac:dyDescent="0.25">
      <c r="A1114" t="s">
        <v>37</v>
      </c>
      <c r="B1114" t="s">
        <v>38</v>
      </c>
      <c r="C1114" s="2">
        <v>41029</v>
      </c>
      <c r="D1114" t="s">
        <v>152</v>
      </c>
      <c r="E1114" t="s">
        <v>2456</v>
      </c>
      <c r="F1114" t="s">
        <v>37</v>
      </c>
      <c r="G1114" s="8"/>
      <c r="H1114" s="8"/>
      <c r="I1114" s="1">
        <f t="shared" si="24"/>
        <v>0</v>
      </c>
    </row>
    <row r="1115" spans="1:9" hidden="1" outlineLevel="2" x14ac:dyDescent="0.25">
      <c r="A1115" t="s">
        <v>37</v>
      </c>
      <c r="B1115" t="s">
        <v>38</v>
      </c>
      <c r="C1115" s="2">
        <v>41060</v>
      </c>
      <c r="D1115" t="s">
        <v>152</v>
      </c>
      <c r="E1115" t="s">
        <v>2457</v>
      </c>
      <c r="F1115" t="s">
        <v>37</v>
      </c>
      <c r="G1115" s="8"/>
      <c r="H1115" s="8"/>
      <c r="I1115" s="1">
        <f t="shared" si="24"/>
        <v>0</v>
      </c>
    </row>
    <row r="1116" spans="1:9" hidden="1" outlineLevel="2" x14ac:dyDescent="0.25">
      <c r="A1116" t="s">
        <v>37</v>
      </c>
      <c r="B1116" t="s">
        <v>38</v>
      </c>
      <c r="C1116" s="2">
        <v>41060</v>
      </c>
      <c r="D1116" t="s">
        <v>152</v>
      </c>
      <c r="E1116" t="s">
        <v>2458</v>
      </c>
      <c r="F1116" t="s">
        <v>37</v>
      </c>
      <c r="G1116" s="8"/>
      <c r="H1116" s="8"/>
      <c r="I1116" s="1">
        <f t="shared" si="24"/>
        <v>0</v>
      </c>
    </row>
    <row r="1117" spans="1:9" hidden="1" outlineLevel="2" x14ac:dyDescent="0.25">
      <c r="A1117" t="s">
        <v>37</v>
      </c>
      <c r="B1117" t="s">
        <v>38</v>
      </c>
      <c r="C1117" s="2">
        <v>41090</v>
      </c>
      <c r="D1117" t="s">
        <v>152</v>
      </c>
      <c r="E1117" t="s">
        <v>2459</v>
      </c>
      <c r="F1117" t="s">
        <v>37</v>
      </c>
      <c r="G1117" s="8"/>
      <c r="H1117" s="8"/>
      <c r="I1117" s="1">
        <f t="shared" si="24"/>
        <v>0</v>
      </c>
    </row>
    <row r="1118" spans="1:9" hidden="1" outlineLevel="2" x14ac:dyDescent="0.25">
      <c r="A1118" t="s">
        <v>37</v>
      </c>
      <c r="B1118" t="s">
        <v>38</v>
      </c>
      <c r="C1118" s="2">
        <v>41090</v>
      </c>
      <c r="D1118" t="s">
        <v>152</v>
      </c>
      <c r="E1118" t="s">
        <v>2460</v>
      </c>
      <c r="F1118" t="s">
        <v>37</v>
      </c>
      <c r="G1118" s="8"/>
      <c r="H1118" s="8"/>
      <c r="I1118" s="1">
        <f t="shared" si="24"/>
        <v>0</v>
      </c>
    </row>
    <row r="1119" spans="1:9" hidden="1" outlineLevel="2" x14ac:dyDescent="0.25">
      <c r="A1119" t="s">
        <v>37</v>
      </c>
      <c r="B1119" t="s">
        <v>38</v>
      </c>
      <c r="C1119" s="2">
        <v>41121</v>
      </c>
      <c r="D1119" t="s">
        <v>152</v>
      </c>
      <c r="E1119" t="s">
        <v>2461</v>
      </c>
      <c r="F1119" t="s">
        <v>37</v>
      </c>
      <c r="G1119" s="8"/>
      <c r="H1119" s="8"/>
      <c r="I1119" s="1">
        <f t="shared" si="24"/>
        <v>0</v>
      </c>
    </row>
    <row r="1120" spans="1:9" hidden="1" outlineLevel="2" x14ac:dyDescent="0.25">
      <c r="A1120" t="s">
        <v>37</v>
      </c>
      <c r="B1120" t="s">
        <v>38</v>
      </c>
      <c r="C1120" s="2">
        <v>41177</v>
      </c>
      <c r="D1120" t="s">
        <v>152</v>
      </c>
      <c r="E1120" t="s">
        <v>2462</v>
      </c>
      <c r="F1120" t="s">
        <v>37</v>
      </c>
      <c r="G1120" s="8"/>
      <c r="H1120" s="8"/>
      <c r="I1120" s="1">
        <f t="shared" si="24"/>
        <v>0</v>
      </c>
    </row>
    <row r="1121" spans="1:9" hidden="1" outlineLevel="2" x14ac:dyDescent="0.25">
      <c r="A1121" t="s">
        <v>37</v>
      </c>
      <c r="B1121" t="s">
        <v>38</v>
      </c>
      <c r="C1121" s="2">
        <v>41182</v>
      </c>
      <c r="D1121" t="s">
        <v>152</v>
      </c>
      <c r="E1121" t="s">
        <v>2463</v>
      </c>
      <c r="F1121" t="s">
        <v>37</v>
      </c>
      <c r="G1121" s="8"/>
      <c r="H1121" s="8"/>
      <c r="I1121" s="1">
        <f t="shared" si="24"/>
        <v>0</v>
      </c>
    </row>
    <row r="1122" spans="1:9" hidden="1" outlineLevel="2" x14ac:dyDescent="0.25">
      <c r="A1122" t="s">
        <v>37</v>
      </c>
      <c r="B1122" t="s">
        <v>38</v>
      </c>
      <c r="C1122" s="2">
        <v>41274</v>
      </c>
      <c r="D1122" t="s">
        <v>152</v>
      </c>
      <c r="E1122" t="s">
        <v>2464</v>
      </c>
      <c r="F1122" t="s">
        <v>37</v>
      </c>
      <c r="G1122" s="8"/>
      <c r="H1122" s="8"/>
      <c r="I1122" s="1">
        <f t="shared" si="24"/>
        <v>0</v>
      </c>
    </row>
    <row r="1123" spans="1:9" hidden="1" outlineLevel="2" x14ac:dyDescent="0.25">
      <c r="A1123" t="s">
        <v>37</v>
      </c>
      <c r="B1123" t="s">
        <v>38</v>
      </c>
      <c r="C1123" s="2">
        <v>41305</v>
      </c>
      <c r="D1123" t="s">
        <v>152</v>
      </c>
      <c r="E1123" t="s">
        <v>2465</v>
      </c>
      <c r="F1123" t="s">
        <v>37</v>
      </c>
      <c r="G1123" s="8"/>
      <c r="H1123" s="8"/>
      <c r="I1123" s="1">
        <f t="shared" si="24"/>
        <v>0</v>
      </c>
    </row>
    <row r="1124" spans="1:9" hidden="1" outlineLevel="2" x14ac:dyDescent="0.25">
      <c r="A1124" t="s">
        <v>37</v>
      </c>
      <c r="B1124" t="s">
        <v>38</v>
      </c>
      <c r="C1124" s="2">
        <v>41332</v>
      </c>
      <c r="D1124" t="s">
        <v>152</v>
      </c>
      <c r="E1124" t="s">
        <v>2466</v>
      </c>
      <c r="F1124" t="s">
        <v>37</v>
      </c>
      <c r="G1124" s="8"/>
      <c r="H1124" s="8"/>
      <c r="I1124" s="1">
        <f t="shared" si="24"/>
        <v>0</v>
      </c>
    </row>
    <row r="1125" spans="1:9" hidden="1" outlineLevel="2" x14ac:dyDescent="0.25">
      <c r="A1125" t="s">
        <v>37</v>
      </c>
      <c r="B1125" t="s">
        <v>38</v>
      </c>
      <c r="C1125" s="2">
        <v>41364</v>
      </c>
      <c r="D1125" t="s">
        <v>2467</v>
      </c>
      <c r="E1125" t="s">
        <v>2468</v>
      </c>
      <c r="F1125" t="s">
        <v>37</v>
      </c>
      <c r="G1125" s="8"/>
      <c r="H1125" s="8"/>
      <c r="I1125" s="1">
        <f t="shared" si="24"/>
        <v>0</v>
      </c>
    </row>
    <row r="1126" spans="1:9" hidden="1" outlineLevel="2" x14ac:dyDescent="0.25">
      <c r="A1126" t="s">
        <v>37</v>
      </c>
      <c r="B1126" t="s">
        <v>38</v>
      </c>
      <c r="C1126" s="2">
        <v>41591</v>
      </c>
      <c r="D1126" t="s">
        <v>2469</v>
      </c>
      <c r="E1126" t="s">
        <v>2470</v>
      </c>
      <c r="F1126" t="s">
        <v>37</v>
      </c>
      <c r="G1126" s="8"/>
      <c r="H1126" s="8"/>
      <c r="I1126" s="1">
        <f t="shared" si="24"/>
        <v>0</v>
      </c>
    </row>
    <row r="1127" spans="1:9" hidden="1" outlineLevel="2" x14ac:dyDescent="0.25">
      <c r="A1127" t="s">
        <v>37</v>
      </c>
      <c r="B1127" t="s">
        <v>38</v>
      </c>
      <c r="C1127" s="2">
        <v>41639</v>
      </c>
      <c r="D1127" t="s">
        <v>152</v>
      </c>
      <c r="E1127" t="s">
        <v>2471</v>
      </c>
      <c r="F1127" t="s">
        <v>37</v>
      </c>
      <c r="G1127" s="8"/>
      <c r="H1127" s="8"/>
      <c r="I1127" s="1">
        <f t="shared" si="24"/>
        <v>0</v>
      </c>
    </row>
    <row r="1128" spans="1:9" hidden="1" outlineLevel="2" x14ac:dyDescent="0.25">
      <c r="A1128" t="s">
        <v>37</v>
      </c>
      <c r="B1128" t="s">
        <v>38</v>
      </c>
      <c r="C1128" s="2">
        <v>41639</v>
      </c>
      <c r="D1128" t="s">
        <v>152</v>
      </c>
      <c r="E1128" t="s">
        <v>2472</v>
      </c>
      <c r="F1128" t="s">
        <v>37</v>
      </c>
      <c r="G1128" s="8"/>
      <c r="H1128" s="8"/>
      <c r="I1128" s="1">
        <f t="shared" si="24"/>
        <v>0</v>
      </c>
    </row>
    <row r="1129" spans="1:9" hidden="1" outlineLevel="2" x14ac:dyDescent="0.25">
      <c r="A1129" t="s">
        <v>37</v>
      </c>
      <c r="B1129" t="s">
        <v>38</v>
      </c>
      <c r="C1129" s="2">
        <v>42369</v>
      </c>
      <c r="D1129" t="s">
        <v>152</v>
      </c>
      <c r="E1129" t="s">
        <v>2473</v>
      </c>
      <c r="F1129" t="s">
        <v>37</v>
      </c>
      <c r="G1129" s="8"/>
      <c r="H1129" s="8"/>
      <c r="I1129" s="1">
        <f t="shared" si="24"/>
        <v>0</v>
      </c>
    </row>
    <row r="1130" spans="1:9" hidden="1" outlineLevel="2" x14ac:dyDescent="0.25">
      <c r="A1130" t="s">
        <v>37</v>
      </c>
      <c r="B1130" t="s">
        <v>38</v>
      </c>
      <c r="C1130" s="2">
        <v>42369</v>
      </c>
      <c r="D1130" t="s">
        <v>2474</v>
      </c>
      <c r="E1130" t="s">
        <v>2475</v>
      </c>
      <c r="F1130" t="s">
        <v>37</v>
      </c>
      <c r="G1130" s="8"/>
      <c r="H1130" s="8"/>
      <c r="I1130" s="1">
        <f t="shared" si="24"/>
        <v>0</v>
      </c>
    </row>
    <row r="1131" spans="1:9" hidden="1" outlineLevel="2" x14ac:dyDescent="0.25">
      <c r="A1131" t="s">
        <v>37</v>
      </c>
      <c r="B1131" t="s">
        <v>38</v>
      </c>
      <c r="C1131" s="2">
        <v>42643</v>
      </c>
      <c r="D1131" t="s">
        <v>2476</v>
      </c>
      <c r="E1131" t="s">
        <v>2477</v>
      </c>
      <c r="F1131" t="s">
        <v>37</v>
      </c>
      <c r="G1131" s="8"/>
      <c r="H1131" s="8"/>
      <c r="I1131" s="1">
        <f t="shared" si="24"/>
        <v>0</v>
      </c>
    </row>
    <row r="1132" spans="1:9" hidden="1" outlineLevel="2" x14ac:dyDescent="0.25">
      <c r="A1132" t="s">
        <v>37</v>
      </c>
      <c r="B1132" t="s">
        <v>38</v>
      </c>
      <c r="C1132" s="2">
        <v>42643</v>
      </c>
      <c r="D1132" t="s">
        <v>2478</v>
      </c>
      <c r="E1132" t="s">
        <v>2479</v>
      </c>
      <c r="F1132" t="s">
        <v>37</v>
      </c>
      <c r="G1132" s="8"/>
      <c r="H1132" s="8"/>
      <c r="I1132" s="1">
        <f t="shared" si="24"/>
        <v>0</v>
      </c>
    </row>
    <row r="1133" spans="1:9" hidden="1" outlineLevel="2" x14ac:dyDescent="0.25">
      <c r="A1133" t="s">
        <v>37</v>
      </c>
      <c r="B1133" t="s">
        <v>38</v>
      </c>
      <c r="C1133" s="2">
        <v>42643</v>
      </c>
      <c r="D1133" t="s">
        <v>2480</v>
      </c>
      <c r="E1133" t="s">
        <v>2481</v>
      </c>
      <c r="F1133" t="s">
        <v>37</v>
      </c>
      <c r="G1133" s="8"/>
      <c r="H1133" s="8"/>
      <c r="I1133" s="1">
        <f t="shared" si="24"/>
        <v>0</v>
      </c>
    </row>
    <row r="1134" spans="1:9" hidden="1" outlineLevel="2" x14ac:dyDescent="0.25">
      <c r="A1134" t="s">
        <v>37</v>
      </c>
      <c r="B1134" t="s">
        <v>38</v>
      </c>
      <c r="C1134" s="2">
        <v>42643</v>
      </c>
      <c r="D1134" t="s">
        <v>2476</v>
      </c>
      <c r="E1134" t="s">
        <v>2482</v>
      </c>
      <c r="F1134" t="s">
        <v>37</v>
      </c>
      <c r="G1134" s="8"/>
      <c r="H1134" s="8"/>
      <c r="I1134" s="1">
        <f t="shared" si="24"/>
        <v>0</v>
      </c>
    </row>
    <row r="1135" spans="1:9" hidden="1" outlineLevel="2" x14ac:dyDescent="0.25">
      <c r="A1135" t="s">
        <v>37</v>
      </c>
      <c r="B1135" t="s">
        <v>38</v>
      </c>
      <c r="C1135" s="2">
        <v>42735</v>
      </c>
      <c r="D1135" t="s">
        <v>2483</v>
      </c>
      <c r="E1135" t="s">
        <v>2484</v>
      </c>
      <c r="F1135" t="s">
        <v>37</v>
      </c>
      <c r="G1135" s="8"/>
      <c r="H1135" s="8"/>
      <c r="I1135" s="1">
        <f t="shared" si="24"/>
        <v>0</v>
      </c>
    </row>
    <row r="1136" spans="1:9" hidden="1" outlineLevel="2" x14ac:dyDescent="0.25">
      <c r="A1136" t="s">
        <v>37</v>
      </c>
      <c r="B1136" t="s">
        <v>38</v>
      </c>
      <c r="C1136" s="2">
        <v>42874</v>
      </c>
      <c r="D1136" t="s">
        <v>2485</v>
      </c>
      <c r="E1136" t="s">
        <v>2486</v>
      </c>
      <c r="F1136" t="s">
        <v>37</v>
      </c>
      <c r="G1136" s="8"/>
      <c r="H1136" s="8"/>
      <c r="I1136" s="1">
        <f t="shared" si="24"/>
        <v>0</v>
      </c>
    </row>
    <row r="1137" spans="1:10" hidden="1" outlineLevel="2" x14ac:dyDescent="0.25">
      <c r="A1137" t="s">
        <v>37</v>
      </c>
      <c r="B1137" t="s">
        <v>38</v>
      </c>
      <c r="C1137" s="2">
        <v>42992</v>
      </c>
      <c r="D1137" t="s">
        <v>2487</v>
      </c>
      <c r="E1137" t="s">
        <v>2488</v>
      </c>
      <c r="F1137" t="s">
        <v>37</v>
      </c>
      <c r="G1137" s="8"/>
      <c r="H1137" s="8"/>
      <c r="I1137" s="1">
        <f t="shared" ref="I1137:I1144" si="25">+IF(A1137=A1136,I1136+G1137-H1137,G1137-H1137)</f>
        <v>0</v>
      </c>
    </row>
    <row r="1138" spans="1:10" hidden="1" outlineLevel="2" x14ac:dyDescent="0.25">
      <c r="A1138" t="s">
        <v>37</v>
      </c>
      <c r="B1138" t="s">
        <v>38</v>
      </c>
      <c r="C1138" s="2">
        <v>43008</v>
      </c>
      <c r="D1138" t="s">
        <v>2489</v>
      </c>
      <c r="E1138" t="s">
        <v>2490</v>
      </c>
      <c r="F1138" t="s">
        <v>37</v>
      </c>
      <c r="G1138" s="8"/>
      <c r="H1138" s="8"/>
      <c r="I1138" s="1">
        <f t="shared" si="25"/>
        <v>0</v>
      </c>
    </row>
    <row r="1139" spans="1:10" hidden="1" outlineLevel="2" x14ac:dyDescent="0.25">
      <c r="A1139" t="s">
        <v>37</v>
      </c>
      <c r="B1139" t="s">
        <v>38</v>
      </c>
      <c r="C1139" s="2">
        <v>43039</v>
      </c>
      <c r="D1139" t="s">
        <v>152</v>
      </c>
      <c r="E1139" t="s">
        <v>2491</v>
      </c>
      <c r="F1139" t="s">
        <v>37</v>
      </c>
      <c r="G1139" s="8"/>
      <c r="H1139" s="8"/>
      <c r="I1139" s="1">
        <f t="shared" si="25"/>
        <v>0</v>
      </c>
    </row>
    <row r="1140" spans="1:10" hidden="1" outlineLevel="2" x14ac:dyDescent="0.25">
      <c r="A1140" t="s">
        <v>37</v>
      </c>
      <c r="B1140" t="s">
        <v>38</v>
      </c>
      <c r="C1140" s="2">
        <v>43043</v>
      </c>
      <c r="D1140" t="s">
        <v>152</v>
      </c>
      <c r="E1140" t="s">
        <v>2492</v>
      </c>
      <c r="F1140" t="s">
        <v>37</v>
      </c>
      <c r="G1140" s="8"/>
      <c r="H1140" s="8"/>
      <c r="I1140" s="1">
        <f t="shared" si="25"/>
        <v>0</v>
      </c>
    </row>
    <row r="1141" spans="1:10" hidden="1" outlineLevel="2" x14ac:dyDescent="0.25">
      <c r="A1141" t="s">
        <v>37</v>
      </c>
      <c r="B1141" t="s">
        <v>38</v>
      </c>
      <c r="C1141" s="2">
        <v>43100</v>
      </c>
      <c r="D1141" t="s">
        <v>2493</v>
      </c>
      <c r="E1141" t="s">
        <v>2494</v>
      </c>
      <c r="F1141" t="s">
        <v>37</v>
      </c>
      <c r="G1141" s="8"/>
      <c r="H1141" s="8"/>
      <c r="I1141" s="1">
        <f t="shared" si="25"/>
        <v>0</v>
      </c>
    </row>
    <row r="1142" spans="1:10" hidden="1" outlineLevel="2" x14ac:dyDescent="0.25">
      <c r="A1142" t="s">
        <v>37</v>
      </c>
      <c r="B1142" t="s">
        <v>38</v>
      </c>
      <c r="C1142" s="2">
        <v>43100</v>
      </c>
      <c r="D1142" t="s">
        <v>2493</v>
      </c>
      <c r="E1142" t="s">
        <v>2495</v>
      </c>
      <c r="F1142" t="s">
        <v>37</v>
      </c>
      <c r="G1142" s="8"/>
      <c r="H1142" s="8"/>
      <c r="I1142" s="1">
        <f t="shared" si="25"/>
        <v>0</v>
      </c>
    </row>
    <row r="1143" spans="1:10" hidden="1" outlineLevel="2" x14ac:dyDescent="0.25">
      <c r="A1143" t="s">
        <v>37</v>
      </c>
      <c r="B1143" t="s">
        <v>38</v>
      </c>
      <c r="C1143" s="2">
        <v>43829</v>
      </c>
      <c r="D1143" t="s">
        <v>2496</v>
      </c>
      <c r="E1143" t="s">
        <v>2497</v>
      </c>
      <c r="F1143" t="s">
        <v>37</v>
      </c>
      <c r="G1143" s="1">
        <v>1199.192</v>
      </c>
      <c r="I1143" s="1">
        <f t="shared" si="25"/>
        <v>1199.192</v>
      </c>
    </row>
    <row r="1144" spans="1:10" hidden="1" outlineLevel="2" x14ac:dyDescent="0.25">
      <c r="A1144" t="s">
        <v>37</v>
      </c>
      <c r="B1144" t="s">
        <v>38</v>
      </c>
      <c r="G1144" s="1">
        <v>0.14700000002540037</v>
      </c>
      <c r="I1144" s="1">
        <f t="shared" si="25"/>
        <v>1199.3390000000254</v>
      </c>
    </row>
    <row r="1145" spans="1:10" hidden="1" outlineLevel="1" x14ac:dyDescent="0.25">
      <c r="A1145" s="3" t="s">
        <v>2498</v>
      </c>
      <c r="B1145" s="3"/>
      <c r="C1145" s="4"/>
      <c r="D1145" s="3"/>
      <c r="E1145" s="3"/>
      <c r="F1145" s="3"/>
      <c r="G1145" s="5">
        <f>SUBTOTAL(9,G1072:G1144)</f>
        <v>0</v>
      </c>
      <c r="H1145" s="5">
        <f>SUBTOTAL(9,H1072:H1144)</f>
        <v>0</v>
      </c>
      <c r="I1145" s="5"/>
      <c r="J1145" s="5"/>
    </row>
    <row r="1146" spans="1:10" hidden="1" outlineLevel="2" x14ac:dyDescent="0.25">
      <c r="A1146" t="s">
        <v>39</v>
      </c>
      <c r="B1146" t="s">
        <v>40</v>
      </c>
      <c r="C1146" s="2">
        <v>39767</v>
      </c>
      <c r="D1146" t="s">
        <v>2499</v>
      </c>
      <c r="E1146" t="s">
        <v>2500</v>
      </c>
      <c r="F1146" t="s">
        <v>39</v>
      </c>
      <c r="G1146" s="14"/>
      <c r="H1146" s="14"/>
      <c r="I1146" s="1">
        <f>+IF(A1146=A1144,I1144+G1146-H1146,G1146-H1146)</f>
        <v>0</v>
      </c>
    </row>
    <row r="1147" spans="1:10" hidden="1" outlineLevel="2" x14ac:dyDescent="0.25">
      <c r="A1147" t="s">
        <v>39</v>
      </c>
      <c r="B1147" t="s">
        <v>40</v>
      </c>
      <c r="C1147" s="2">
        <v>39813</v>
      </c>
      <c r="D1147" t="s">
        <v>2501</v>
      </c>
      <c r="E1147" t="s">
        <v>2502</v>
      </c>
      <c r="F1147" t="s">
        <v>39</v>
      </c>
      <c r="G1147" s="14"/>
      <c r="H1147" s="14"/>
      <c r="I1147" s="1">
        <f t="shared" ref="I1147:I1210" si="26">+IF(A1147=A1146,I1146+G1147-H1147,G1147-H1147)</f>
        <v>0</v>
      </c>
    </row>
    <row r="1148" spans="1:10" hidden="1" outlineLevel="2" x14ac:dyDescent="0.25">
      <c r="A1148" t="s">
        <v>39</v>
      </c>
      <c r="B1148" t="s">
        <v>40</v>
      </c>
      <c r="C1148" s="2">
        <v>39995</v>
      </c>
      <c r="D1148" t="s">
        <v>152</v>
      </c>
      <c r="E1148" t="s">
        <v>2503</v>
      </c>
      <c r="F1148" t="s">
        <v>39</v>
      </c>
      <c r="G1148" s="14"/>
      <c r="H1148" s="14"/>
      <c r="I1148" s="1">
        <f t="shared" si="26"/>
        <v>0</v>
      </c>
    </row>
    <row r="1149" spans="1:10" hidden="1" outlineLevel="2" x14ac:dyDescent="0.25">
      <c r="A1149" t="s">
        <v>39</v>
      </c>
      <c r="B1149" t="s">
        <v>40</v>
      </c>
      <c r="C1149" s="2">
        <v>39997</v>
      </c>
      <c r="D1149" t="s">
        <v>152</v>
      </c>
      <c r="E1149" t="s">
        <v>2504</v>
      </c>
      <c r="F1149" t="s">
        <v>39</v>
      </c>
      <c r="G1149" s="14"/>
      <c r="H1149" s="14"/>
      <c r="I1149" s="1">
        <f t="shared" si="26"/>
        <v>0</v>
      </c>
    </row>
    <row r="1150" spans="1:10" hidden="1" outlineLevel="2" x14ac:dyDescent="0.25">
      <c r="A1150" t="s">
        <v>39</v>
      </c>
      <c r="B1150" t="s">
        <v>40</v>
      </c>
      <c r="C1150" s="2">
        <v>40022</v>
      </c>
      <c r="D1150" t="s">
        <v>2505</v>
      </c>
      <c r="E1150" t="s">
        <v>2506</v>
      </c>
      <c r="F1150" t="s">
        <v>39</v>
      </c>
      <c r="G1150" s="14"/>
      <c r="H1150" s="14"/>
      <c r="I1150" s="1">
        <f t="shared" si="26"/>
        <v>0</v>
      </c>
    </row>
    <row r="1151" spans="1:10" hidden="1" outlineLevel="2" x14ac:dyDescent="0.25">
      <c r="A1151" t="s">
        <v>39</v>
      </c>
      <c r="B1151" t="s">
        <v>40</v>
      </c>
      <c r="C1151" s="2">
        <v>40033</v>
      </c>
      <c r="D1151" t="s">
        <v>2507</v>
      </c>
      <c r="E1151" t="s">
        <v>2508</v>
      </c>
      <c r="F1151" t="s">
        <v>39</v>
      </c>
      <c r="G1151" s="14"/>
      <c r="H1151" s="14"/>
      <c r="I1151" s="1">
        <f t="shared" si="26"/>
        <v>0</v>
      </c>
    </row>
    <row r="1152" spans="1:10" hidden="1" outlineLevel="2" x14ac:dyDescent="0.25">
      <c r="A1152" t="s">
        <v>39</v>
      </c>
      <c r="B1152" t="s">
        <v>40</v>
      </c>
      <c r="C1152" s="2">
        <v>40036</v>
      </c>
      <c r="D1152" t="s">
        <v>152</v>
      </c>
      <c r="E1152" t="s">
        <v>2509</v>
      </c>
      <c r="F1152" t="s">
        <v>39</v>
      </c>
      <c r="G1152" s="14"/>
      <c r="H1152" s="14"/>
      <c r="I1152" s="1">
        <f t="shared" si="26"/>
        <v>0</v>
      </c>
    </row>
    <row r="1153" spans="1:9" hidden="1" outlineLevel="2" x14ac:dyDescent="0.25">
      <c r="A1153" t="s">
        <v>39</v>
      </c>
      <c r="B1153" t="s">
        <v>40</v>
      </c>
      <c r="C1153" s="2">
        <v>40046</v>
      </c>
      <c r="D1153" t="s">
        <v>152</v>
      </c>
      <c r="E1153" t="s">
        <v>2510</v>
      </c>
      <c r="F1153" t="s">
        <v>39</v>
      </c>
      <c r="G1153" s="14"/>
      <c r="H1153" s="14"/>
      <c r="I1153" s="1">
        <f t="shared" si="26"/>
        <v>0</v>
      </c>
    </row>
    <row r="1154" spans="1:9" hidden="1" outlineLevel="2" x14ac:dyDescent="0.25">
      <c r="A1154" t="s">
        <v>39</v>
      </c>
      <c r="B1154" t="s">
        <v>40</v>
      </c>
      <c r="C1154" s="2">
        <v>40046</v>
      </c>
      <c r="D1154" t="s">
        <v>152</v>
      </c>
      <c r="E1154" t="s">
        <v>2511</v>
      </c>
      <c r="F1154" t="s">
        <v>39</v>
      </c>
      <c r="G1154" s="14"/>
      <c r="H1154" s="14"/>
      <c r="I1154" s="1">
        <f t="shared" si="26"/>
        <v>0</v>
      </c>
    </row>
    <row r="1155" spans="1:9" hidden="1" outlineLevel="2" x14ac:dyDescent="0.25">
      <c r="A1155" t="s">
        <v>39</v>
      </c>
      <c r="B1155" t="s">
        <v>40</v>
      </c>
      <c r="C1155" s="2">
        <v>40046</v>
      </c>
      <c r="D1155" t="s">
        <v>152</v>
      </c>
      <c r="E1155" t="s">
        <v>2512</v>
      </c>
      <c r="F1155" t="s">
        <v>39</v>
      </c>
      <c r="G1155" s="14"/>
      <c r="H1155" s="14"/>
      <c r="I1155" s="1">
        <f t="shared" si="26"/>
        <v>0</v>
      </c>
    </row>
    <row r="1156" spans="1:9" hidden="1" outlineLevel="2" x14ac:dyDescent="0.25">
      <c r="A1156" t="s">
        <v>39</v>
      </c>
      <c r="B1156" t="s">
        <v>40</v>
      </c>
      <c r="C1156" s="2">
        <v>40047</v>
      </c>
      <c r="D1156" t="s">
        <v>152</v>
      </c>
      <c r="E1156" t="s">
        <v>2513</v>
      </c>
      <c r="F1156" t="s">
        <v>39</v>
      </c>
      <c r="G1156" s="14"/>
      <c r="H1156" s="14"/>
      <c r="I1156" s="1">
        <f t="shared" si="26"/>
        <v>0</v>
      </c>
    </row>
    <row r="1157" spans="1:9" hidden="1" outlineLevel="2" x14ac:dyDescent="0.25">
      <c r="A1157" t="s">
        <v>39</v>
      </c>
      <c r="B1157" t="s">
        <v>40</v>
      </c>
      <c r="C1157" s="2">
        <v>40053</v>
      </c>
      <c r="D1157" t="s">
        <v>152</v>
      </c>
      <c r="E1157" t="s">
        <v>2514</v>
      </c>
      <c r="F1157" t="s">
        <v>39</v>
      </c>
      <c r="G1157" s="14"/>
      <c r="H1157" s="14"/>
      <c r="I1157" s="1">
        <f t="shared" si="26"/>
        <v>0</v>
      </c>
    </row>
    <row r="1158" spans="1:9" hidden="1" outlineLevel="2" x14ac:dyDescent="0.25">
      <c r="A1158" t="s">
        <v>39</v>
      </c>
      <c r="B1158" t="s">
        <v>40</v>
      </c>
      <c r="C1158" s="2">
        <v>40064</v>
      </c>
      <c r="D1158" t="s">
        <v>2515</v>
      </c>
      <c r="E1158" t="s">
        <v>2516</v>
      </c>
      <c r="F1158" t="s">
        <v>39</v>
      </c>
      <c r="G1158" s="14"/>
      <c r="H1158" s="14"/>
      <c r="I1158" s="1">
        <f t="shared" si="26"/>
        <v>0</v>
      </c>
    </row>
    <row r="1159" spans="1:9" hidden="1" outlineLevel="2" x14ac:dyDescent="0.25">
      <c r="A1159" t="s">
        <v>39</v>
      </c>
      <c r="B1159" t="s">
        <v>40</v>
      </c>
      <c r="C1159" s="2">
        <v>40064</v>
      </c>
      <c r="D1159" t="s">
        <v>152</v>
      </c>
      <c r="E1159" t="s">
        <v>2517</v>
      </c>
      <c r="F1159" t="s">
        <v>39</v>
      </c>
      <c r="G1159" s="14"/>
      <c r="H1159" s="14"/>
      <c r="I1159" s="1">
        <f t="shared" si="26"/>
        <v>0</v>
      </c>
    </row>
    <row r="1160" spans="1:9" hidden="1" outlineLevel="2" x14ac:dyDescent="0.25">
      <c r="A1160" t="s">
        <v>39</v>
      </c>
      <c r="B1160" t="s">
        <v>40</v>
      </c>
      <c r="C1160" s="2">
        <v>40064</v>
      </c>
      <c r="D1160" t="s">
        <v>2518</v>
      </c>
      <c r="E1160" t="s">
        <v>2519</v>
      </c>
      <c r="F1160" t="s">
        <v>39</v>
      </c>
      <c r="G1160" s="14"/>
      <c r="H1160" s="14"/>
      <c r="I1160" s="1">
        <f t="shared" si="26"/>
        <v>0</v>
      </c>
    </row>
    <row r="1161" spans="1:9" hidden="1" outlineLevel="2" x14ac:dyDescent="0.25">
      <c r="A1161" t="s">
        <v>39</v>
      </c>
      <c r="B1161" t="s">
        <v>40</v>
      </c>
      <c r="C1161" s="2">
        <v>40078</v>
      </c>
      <c r="D1161" t="s">
        <v>1187</v>
      </c>
      <c r="E1161" t="s">
        <v>2520</v>
      </c>
      <c r="F1161" t="s">
        <v>39</v>
      </c>
      <c r="G1161" s="14"/>
      <c r="H1161" s="14"/>
      <c r="I1161" s="1">
        <f t="shared" si="26"/>
        <v>0</v>
      </c>
    </row>
    <row r="1162" spans="1:9" hidden="1" outlineLevel="2" x14ac:dyDescent="0.25">
      <c r="A1162" t="s">
        <v>39</v>
      </c>
      <c r="B1162" t="s">
        <v>40</v>
      </c>
      <c r="C1162" s="2">
        <v>40086</v>
      </c>
      <c r="D1162" t="s">
        <v>2521</v>
      </c>
      <c r="E1162" t="s">
        <v>2522</v>
      </c>
      <c r="F1162" t="s">
        <v>39</v>
      </c>
      <c r="G1162" s="14"/>
      <c r="H1162" s="14"/>
      <c r="I1162" s="1">
        <f t="shared" si="26"/>
        <v>0</v>
      </c>
    </row>
    <row r="1163" spans="1:9" hidden="1" outlineLevel="2" x14ac:dyDescent="0.25">
      <c r="A1163" t="s">
        <v>39</v>
      </c>
      <c r="B1163" t="s">
        <v>40</v>
      </c>
      <c r="C1163" s="2">
        <v>40086</v>
      </c>
      <c r="D1163" t="s">
        <v>2523</v>
      </c>
      <c r="E1163" t="s">
        <v>2524</v>
      </c>
      <c r="F1163" t="s">
        <v>39</v>
      </c>
      <c r="G1163" s="14"/>
      <c r="H1163" s="14"/>
      <c r="I1163" s="1">
        <f t="shared" si="26"/>
        <v>0</v>
      </c>
    </row>
    <row r="1164" spans="1:9" hidden="1" outlineLevel="2" x14ac:dyDescent="0.25">
      <c r="A1164" t="s">
        <v>39</v>
      </c>
      <c r="B1164" t="s">
        <v>40</v>
      </c>
      <c r="C1164" s="2">
        <v>40107</v>
      </c>
      <c r="D1164" t="s">
        <v>2525</v>
      </c>
      <c r="E1164" t="s">
        <v>2526</v>
      </c>
      <c r="F1164" t="s">
        <v>39</v>
      </c>
      <c r="G1164" s="14"/>
      <c r="H1164" s="14"/>
      <c r="I1164" s="1">
        <f t="shared" si="26"/>
        <v>0</v>
      </c>
    </row>
    <row r="1165" spans="1:9" hidden="1" outlineLevel="2" x14ac:dyDescent="0.25">
      <c r="A1165" t="s">
        <v>39</v>
      </c>
      <c r="B1165" t="s">
        <v>40</v>
      </c>
      <c r="C1165" s="2">
        <v>40108</v>
      </c>
      <c r="D1165" t="s">
        <v>2527</v>
      </c>
      <c r="E1165" t="s">
        <v>2528</v>
      </c>
      <c r="F1165" t="s">
        <v>39</v>
      </c>
      <c r="G1165" s="14"/>
      <c r="H1165" s="14"/>
      <c r="I1165" s="1">
        <f t="shared" si="26"/>
        <v>0</v>
      </c>
    </row>
    <row r="1166" spans="1:9" hidden="1" outlineLevel="2" x14ac:dyDescent="0.25">
      <c r="A1166" t="s">
        <v>39</v>
      </c>
      <c r="B1166" t="s">
        <v>40</v>
      </c>
      <c r="C1166" s="2">
        <v>40108</v>
      </c>
      <c r="D1166" t="s">
        <v>152</v>
      </c>
      <c r="E1166" t="s">
        <v>2529</v>
      </c>
      <c r="F1166" t="s">
        <v>39</v>
      </c>
      <c r="G1166" s="14"/>
      <c r="H1166" s="14"/>
      <c r="I1166" s="1">
        <f t="shared" si="26"/>
        <v>0</v>
      </c>
    </row>
    <row r="1167" spans="1:9" hidden="1" outlineLevel="2" x14ac:dyDescent="0.25">
      <c r="A1167" t="s">
        <v>39</v>
      </c>
      <c r="B1167" t="s">
        <v>40</v>
      </c>
      <c r="C1167" s="2">
        <v>40127</v>
      </c>
      <c r="D1167" t="s">
        <v>2530</v>
      </c>
      <c r="E1167" t="s">
        <v>2531</v>
      </c>
      <c r="F1167" t="s">
        <v>39</v>
      </c>
      <c r="G1167" s="14"/>
      <c r="H1167" s="14"/>
      <c r="I1167" s="1">
        <f t="shared" si="26"/>
        <v>0</v>
      </c>
    </row>
    <row r="1168" spans="1:9" hidden="1" outlineLevel="2" x14ac:dyDescent="0.25">
      <c r="A1168" t="s">
        <v>39</v>
      </c>
      <c r="B1168" t="s">
        <v>40</v>
      </c>
      <c r="C1168" s="2">
        <v>40127</v>
      </c>
      <c r="D1168" t="s">
        <v>152</v>
      </c>
      <c r="E1168" t="s">
        <v>2532</v>
      </c>
      <c r="F1168" t="s">
        <v>39</v>
      </c>
      <c r="G1168" s="14"/>
      <c r="H1168" s="14"/>
      <c r="I1168" s="1">
        <f t="shared" si="26"/>
        <v>0</v>
      </c>
    </row>
    <row r="1169" spans="1:9" hidden="1" outlineLevel="2" x14ac:dyDescent="0.25">
      <c r="A1169" t="s">
        <v>39</v>
      </c>
      <c r="B1169" t="s">
        <v>40</v>
      </c>
      <c r="C1169" s="2">
        <v>40128</v>
      </c>
      <c r="D1169" t="s">
        <v>2533</v>
      </c>
      <c r="E1169" t="s">
        <v>2534</v>
      </c>
      <c r="F1169" t="s">
        <v>39</v>
      </c>
      <c r="G1169" s="14"/>
      <c r="H1169" s="14"/>
      <c r="I1169" s="1">
        <f t="shared" si="26"/>
        <v>0</v>
      </c>
    </row>
    <row r="1170" spans="1:9" hidden="1" outlineLevel="2" x14ac:dyDescent="0.25">
      <c r="A1170" t="s">
        <v>39</v>
      </c>
      <c r="B1170" t="s">
        <v>40</v>
      </c>
      <c r="C1170" s="2">
        <v>40142</v>
      </c>
      <c r="D1170" t="s">
        <v>2535</v>
      </c>
      <c r="E1170" t="s">
        <v>2536</v>
      </c>
      <c r="F1170" t="s">
        <v>39</v>
      </c>
      <c r="G1170" s="14"/>
      <c r="H1170" s="14"/>
      <c r="I1170" s="1">
        <f t="shared" si="26"/>
        <v>0</v>
      </c>
    </row>
    <row r="1171" spans="1:9" hidden="1" outlineLevel="2" x14ac:dyDescent="0.25">
      <c r="A1171" t="s">
        <v>39</v>
      </c>
      <c r="B1171" t="s">
        <v>40</v>
      </c>
      <c r="C1171" s="2">
        <v>40142</v>
      </c>
      <c r="D1171" t="s">
        <v>152</v>
      </c>
      <c r="E1171" t="s">
        <v>2537</v>
      </c>
      <c r="F1171" t="s">
        <v>39</v>
      </c>
      <c r="G1171" s="14"/>
      <c r="H1171" s="14"/>
      <c r="I1171" s="1">
        <f t="shared" si="26"/>
        <v>0</v>
      </c>
    </row>
    <row r="1172" spans="1:9" hidden="1" outlineLevel="2" x14ac:dyDescent="0.25">
      <c r="A1172" t="s">
        <v>39</v>
      </c>
      <c r="B1172" t="s">
        <v>40</v>
      </c>
      <c r="C1172" s="2">
        <v>40143</v>
      </c>
      <c r="D1172" t="s">
        <v>2538</v>
      </c>
      <c r="E1172" t="s">
        <v>2539</v>
      </c>
      <c r="F1172" t="s">
        <v>39</v>
      </c>
      <c r="G1172" s="14"/>
      <c r="H1172" s="14"/>
      <c r="I1172" s="1">
        <f t="shared" si="26"/>
        <v>0</v>
      </c>
    </row>
    <row r="1173" spans="1:9" hidden="1" outlineLevel="2" x14ac:dyDescent="0.25">
      <c r="A1173" t="s">
        <v>39</v>
      </c>
      <c r="B1173" t="s">
        <v>40</v>
      </c>
      <c r="C1173" s="2">
        <v>40178</v>
      </c>
      <c r="D1173" t="s">
        <v>2540</v>
      </c>
      <c r="E1173" t="s">
        <v>2541</v>
      </c>
      <c r="F1173" t="s">
        <v>39</v>
      </c>
      <c r="G1173" s="14"/>
      <c r="H1173" s="14"/>
      <c r="I1173" s="1">
        <f t="shared" si="26"/>
        <v>0</v>
      </c>
    </row>
    <row r="1174" spans="1:9" hidden="1" outlineLevel="2" x14ac:dyDescent="0.25">
      <c r="A1174" t="s">
        <v>39</v>
      </c>
      <c r="B1174" t="s">
        <v>40</v>
      </c>
      <c r="C1174" s="2">
        <v>40178</v>
      </c>
      <c r="D1174" t="s">
        <v>2542</v>
      </c>
      <c r="E1174" t="s">
        <v>2543</v>
      </c>
      <c r="F1174" t="s">
        <v>39</v>
      </c>
      <c r="G1174" s="14"/>
      <c r="H1174" s="14"/>
      <c r="I1174" s="1">
        <f t="shared" si="26"/>
        <v>0</v>
      </c>
    </row>
    <row r="1175" spans="1:9" hidden="1" outlineLevel="2" x14ac:dyDescent="0.25">
      <c r="A1175" t="s">
        <v>39</v>
      </c>
      <c r="B1175" t="s">
        <v>40</v>
      </c>
      <c r="C1175" s="2">
        <v>40211</v>
      </c>
      <c r="D1175" t="s">
        <v>2544</v>
      </c>
      <c r="E1175" t="s">
        <v>2545</v>
      </c>
      <c r="F1175" t="s">
        <v>39</v>
      </c>
      <c r="G1175" s="14"/>
      <c r="H1175" s="14"/>
      <c r="I1175" s="1">
        <f t="shared" si="26"/>
        <v>0</v>
      </c>
    </row>
    <row r="1176" spans="1:9" hidden="1" outlineLevel="2" x14ac:dyDescent="0.25">
      <c r="A1176" t="s">
        <v>39</v>
      </c>
      <c r="B1176" t="s">
        <v>40</v>
      </c>
      <c r="C1176" s="2">
        <v>40217</v>
      </c>
      <c r="D1176" t="s">
        <v>152</v>
      </c>
      <c r="E1176" t="s">
        <v>2546</v>
      </c>
      <c r="F1176" t="s">
        <v>39</v>
      </c>
      <c r="G1176" s="14"/>
      <c r="H1176" s="14"/>
      <c r="I1176" s="1">
        <f t="shared" si="26"/>
        <v>0</v>
      </c>
    </row>
    <row r="1177" spans="1:9" hidden="1" outlineLevel="2" x14ac:dyDescent="0.25">
      <c r="A1177" t="s">
        <v>39</v>
      </c>
      <c r="B1177" t="s">
        <v>40</v>
      </c>
      <c r="C1177" s="2">
        <v>40226</v>
      </c>
      <c r="D1177" t="s">
        <v>152</v>
      </c>
      <c r="E1177" t="s">
        <v>2547</v>
      </c>
      <c r="F1177" t="s">
        <v>39</v>
      </c>
      <c r="G1177" s="14"/>
      <c r="H1177" s="14"/>
      <c r="I1177" s="1">
        <f t="shared" si="26"/>
        <v>0</v>
      </c>
    </row>
    <row r="1178" spans="1:9" hidden="1" outlineLevel="2" x14ac:dyDescent="0.25">
      <c r="A1178" t="s">
        <v>39</v>
      </c>
      <c r="B1178" t="s">
        <v>40</v>
      </c>
      <c r="C1178" s="2">
        <v>40237</v>
      </c>
      <c r="D1178" t="s">
        <v>2505</v>
      </c>
      <c r="E1178" t="s">
        <v>2548</v>
      </c>
      <c r="F1178" t="s">
        <v>39</v>
      </c>
      <c r="G1178" s="14"/>
      <c r="H1178" s="14"/>
      <c r="I1178" s="1">
        <f t="shared" si="26"/>
        <v>0</v>
      </c>
    </row>
    <row r="1179" spans="1:9" hidden="1" outlineLevel="2" x14ac:dyDescent="0.25">
      <c r="A1179" t="s">
        <v>39</v>
      </c>
      <c r="B1179" t="s">
        <v>40</v>
      </c>
      <c r="C1179" s="2">
        <v>40237</v>
      </c>
      <c r="D1179" t="s">
        <v>152</v>
      </c>
      <c r="E1179" t="s">
        <v>2549</v>
      </c>
      <c r="F1179" t="s">
        <v>39</v>
      </c>
      <c r="G1179" s="14"/>
      <c r="H1179" s="14"/>
      <c r="I1179" s="1">
        <f t="shared" si="26"/>
        <v>0</v>
      </c>
    </row>
    <row r="1180" spans="1:9" hidden="1" outlineLevel="2" x14ac:dyDescent="0.25">
      <c r="A1180" t="s">
        <v>39</v>
      </c>
      <c r="B1180" t="s">
        <v>40</v>
      </c>
      <c r="C1180" s="2">
        <v>40246</v>
      </c>
      <c r="D1180" t="s">
        <v>2550</v>
      </c>
      <c r="E1180" t="s">
        <v>2551</v>
      </c>
      <c r="F1180" t="s">
        <v>39</v>
      </c>
      <c r="G1180" s="14"/>
      <c r="H1180" s="14"/>
      <c r="I1180" s="1">
        <f t="shared" si="26"/>
        <v>0</v>
      </c>
    </row>
    <row r="1181" spans="1:9" hidden="1" outlineLevel="2" x14ac:dyDescent="0.25">
      <c r="A1181" t="s">
        <v>39</v>
      </c>
      <c r="B1181" t="s">
        <v>40</v>
      </c>
      <c r="C1181" s="2">
        <v>40247</v>
      </c>
      <c r="D1181" t="s">
        <v>2552</v>
      </c>
      <c r="E1181" t="s">
        <v>2553</v>
      </c>
      <c r="F1181" t="s">
        <v>39</v>
      </c>
      <c r="G1181" s="14"/>
      <c r="H1181" s="14"/>
      <c r="I1181" s="1">
        <f t="shared" si="26"/>
        <v>0</v>
      </c>
    </row>
    <row r="1182" spans="1:9" hidden="1" outlineLevel="2" x14ac:dyDescent="0.25">
      <c r="A1182" t="s">
        <v>39</v>
      </c>
      <c r="B1182" t="s">
        <v>40</v>
      </c>
      <c r="C1182" s="2">
        <v>40250</v>
      </c>
      <c r="D1182" t="s">
        <v>2554</v>
      </c>
      <c r="E1182" t="s">
        <v>2555</v>
      </c>
      <c r="F1182" t="s">
        <v>39</v>
      </c>
      <c r="G1182" s="14"/>
      <c r="H1182" s="14"/>
      <c r="I1182" s="1">
        <f t="shared" si="26"/>
        <v>0</v>
      </c>
    </row>
    <row r="1183" spans="1:9" hidden="1" outlineLevel="2" x14ac:dyDescent="0.25">
      <c r="A1183" t="s">
        <v>39</v>
      </c>
      <c r="B1183" t="s">
        <v>40</v>
      </c>
      <c r="C1183" s="2">
        <v>40250</v>
      </c>
      <c r="D1183" t="s">
        <v>152</v>
      </c>
      <c r="E1183" t="s">
        <v>2556</v>
      </c>
      <c r="F1183" t="s">
        <v>39</v>
      </c>
      <c r="G1183" s="14"/>
      <c r="H1183" s="14"/>
      <c r="I1183" s="1">
        <f t="shared" si="26"/>
        <v>0</v>
      </c>
    </row>
    <row r="1184" spans="1:9" hidden="1" outlineLevel="2" x14ac:dyDescent="0.25">
      <c r="A1184" t="s">
        <v>39</v>
      </c>
      <c r="B1184" t="s">
        <v>40</v>
      </c>
      <c r="C1184" s="2">
        <v>40254</v>
      </c>
      <c r="D1184" t="s">
        <v>2557</v>
      </c>
      <c r="E1184" t="s">
        <v>2558</v>
      </c>
      <c r="F1184" t="s">
        <v>39</v>
      </c>
      <c r="G1184" s="14"/>
      <c r="H1184" s="14"/>
      <c r="I1184" s="1">
        <f t="shared" si="26"/>
        <v>0</v>
      </c>
    </row>
    <row r="1185" spans="1:9" hidden="1" outlineLevel="2" x14ac:dyDescent="0.25">
      <c r="A1185" t="s">
        <v>39</v>
      </c>
      <c r="B1185" t="s">
        <v>40</v>
      </c>
      <c r="C1185" s="2">
        <v>40254</v>
      </c>
      <c r="D1185" t="s">
        <v>2557</v>
      </c>
      <c r="E1185" t="s">
        <v>2559</v>
      </c>
      <c r="F1185" t="s">
        <v>39</v>
      </c>
      <c r="G1185" s="14"/>
      <c r="H1185" s="14"/>
      <c r="I1185" s="1">
        <f t="shared" si="26"/>
        <v>0</v>
      </c>
    </row>
    <row r="1186" spans="1:9" hidden="1" outlineLevel="2" x14ac:dyDescent="0.25">
      <c r="A1186" t="s">
        <v>39</v>
      </c>
      <c r="B1186" t="s">
        <v>40</v>
      </c>
      <c r="C1186" s="2">
        <v>40254</v>
      </c>
      <c r="D1186" t="s">
        <v>152</v>
      </c>
      <c r="E1186" t="s">
        <v>2560</v>
      </c>
      <c r="F1186" t="s">
        <v>39</v>
      </c>
      <c r="G1186" s="14"/>
      <c r="H1186" s="14"/>
      <c r="I1186" s="1">
        <f t="shared" si="26"/>
        <v>0</v>
      </c>
    </row>
    <row r="1187" spans="1:9" hidden="1" outlineLevel="2" x14ac:dyDescent="0.25">
      <c r="A1187" t="s">
        <v>39</v>
      </c>
      <c r="B1187" t="s">
        <v>40</v>
      </c>
      <c r="C1187" s="2">
        <v>40259</v>
      </c>
      <c r="D1187" t="s">
        <v>2561</v>
      </c>
      <c r="E1187" t="s">
        <v>2562</v>
      </c>
      <c r="F1187" t="s">
        <v>39</v>
      </c>
      <c r="G1187" s="14"/>
      <c r="H1187" s="14"/>
      <c r="I1187" s="1">
        <f t="shared" si="26"/>
        <v>0</v>
      </c>
    </row>
    <row r="1188" spans="1:9" hidden="1" outlineLevel="2" x14ac:dyDescent="0.25">
      <c r="A1188" t="s">
        <v>39</v>
      </c>
      <c r="B1188" t="s">
        <v>40</v>
      </c>
      <c r="C1188" s="2">
        <v>40266</v>
      </c>
      <c r="D1188" t="s">
        <v>2563</v>
      </c>
      <c r="E1188" t="s">
        <v>2564</v>
      </c>
      <c r="F1188" t="s">
        <v>39</v>
      </c>
      <c r="G1188" s="14"/>
      <c r="H1188" s="14"/>
      <c r="I1188" s="1">
        <f t="shared" si="26"/>
        <v>0</v>
      </c>
    </row>
    <row r="1189" spans="1:9" hidden="1" outlineLevel="2" x14ac:dyDescent="0.25">
      <c r="A1189" t="s">
        <v>39</v>
      </c>
      <c r="B1189" t="s">
        <v>40</v>
      </c>
      <c r="C1189" s="2">
        <v>40266</v>
      </c>
      <c r="D1189" t="s">
        <v>2565</v>
      </c>
      <c r="E1189" t="s">
        <v>2566</v>
      </c>
      <c r="F1189" t="s">
        <v>39</v>
      </c>
      <c r="G1189" s="14"/>
      <c r="H1189" s="14"/>
      <c r="I1189" s="1">
        <f t="shared" si="26"/>
        <v>0</v>
      </c>
    </row>
    <row r="1190" spans="1:9" hidden="1" outlineLevel="2" x14ac:dyDescent="0.25">
      <c r="A1190" t="s">
        <v>39</v>
      </c>
      <c r="B1190" t="s">
        <v>40</v>
      </c>
      <c r="C1190" s="2">
        <v>40274</v>
      </c>
      <c r="D1190" t="s">
        <v>2567</v>
      </c>
      <c r="E1190" t="s">
        <v>2568</v>
      </c>
      <c r="F1190" t="s">
        <v>39</v>
      </c>
      <c r="G1190" s="14"/>
      <c r="H1190" s="14"/>
      <c r="I1190" s="1">
        <f t="shared" si="26"/>
        <v>0</v>
      </c>
    </row>
    <row r="1191" spans="1:9" hidden="1" outlineLevel="2" x14ac:dyDescent="0.25">
      <c r="A1191" t="s">
        <v>39</v>
      </c>
      <c r="B1191" t="s">
        <v>40</v>
      </c>
      <c r="C1191" s="2">
        <v>40274</v>
      </c>
      <c r="D1191" t="s">
        <v>2569</v>
      </c>
      <c r="E1191" t="s">
        <v>2570</v>
      </c>
      <c r="F1191" t="s">
        <v>39</v>
      </c>
      <c r="G1191" s="14"/>
      <c r="H1191" s="14"/>
      <c r="I1191" s="1">
        <f t="shared" si="26"/>
        <v>0</v>
      </c>
    </row>
    <row r="1192" spans="1:9" hidden="1" outlineLevel="2" x14ac:dyDescent="0.25">
      <c r="A1192" t="s">
        <v>39</v>
      </c>
      <c r="B1192" t="s">
        <v>40</v>
      </c>
      <c r="C1192" s="2">
        <v>40274</v>
      </c>
      <c r="D1192" t="s">
        <v>152</v>
      </c>
      <c r="E1192" t="s">
        <v>2571</v>
      </c>
      <c r="F1192" t="s">
        <v>39</v>
      </c>
      <c r="G1192" s="14"/>
      <c r="H1192" s="14"/>
      <c r="I1192" s="1">
        <f t="shared" si="26"/>
        <v>0</v>
      </c>
    </row>
    <row r="1193" spans="1:9" hidden="1" outlineLevel="2" x14ac:dyDescent="0.25">
      <c r="A1193" t="s">
        <v>39</v>
      </c>
      <c r="B1193" t="s">
        <v>40</v>
      </c>
      <c r="C1193" s="2">
        <v>40274</v>
      </c>
      <c r="D1193" t="s">
        <v>152</v>
      </c>
      <c r="E1193" t="s">
        <v>2572</v>
      </c>
      <c r="F1193" t="s">
        <v>39</v>
      </c>
      <c r="G1193" s="14"/>
      <c r="H1193" s="14"/>
      <c r="I1193" s="1">
        <f t="shared" si="26"/>
        <v>0</v>
      </c>
    </row>
    <row r="1194" spans="1:9" hidden="1" outlineLevel="2" x14ac:dyDescent="0.25">
      <c r="A1194" t="s">
        <v>39</v>
      </c>
      <c r="B1194" t="s">
        <v>40</v>
      </c>
      <c r="C1194" s="2">
        <v>40276</v>
      </c>
      <c r="D1194" t="s">
        <v>203</v>
      </c>
      <c r="E1194" t="s">
        <v>2573</v>
      </c>
      <c r="F1194" t="s">
        <v>39</v>
      </c>
      <c r="G1194" s="14"/>
      <c r="H1194" s="14"/>
      <c r="I1194" s="1">
        <f t="shared" si="26"/>
        <v>0</v>
      </c>
    </row>
    <row r="1195" spans="1:9" hidden="1" outlineLevel="2" x14ac:dyDescent="0.25">
      <c r="A1195" t="s">
        <v>39</v>
      </c>
      <c r="B1195" t="s">
        <v>40</v>
      </c>
      <c r="C1195" s="2">
        <v>40281</v>
      </c>
      <c r="D1195" t="s">
        <v>203</v>
      </c>
      <c r="E1195" t="s">
        <v>2574</v>
      </c>
      <c r="F1195" t="s">
        <v>39</v>
      </c>
      <c r="G1195" s="14"/>
      <c r="H1195" s="14"/>
      <c r="I1195" s="1">
        <f t="shared" si="26"/>
        <v>0</v>
      </c>
    </row>
    <row r="1196" spans="1:9" hidden="1" outlineLevel="2" x14ac:dyDescent="0.25">
      <c r="A1196" t="s">
        <v>39</v>
      </c>
      <c r="B1196" t="s">
        <v>40</v>
      </c>
      <c r="C1196" s="2">
        <v>40297</v>
      </c>
      <c r="D1196" t="s">
        <v>2575</v>
      </c>
      <c r="E1196" t="s">
        <v>2576</v>
      </c>
      <c r="F1196" t="s">
        <v>39</v>
      </c>
      <c r="G1196" s="14"/>
      <c r="H1196" s="14"/>
      <c r="I1196" s="1">
        <f t="shared" si="26"/>
        <v>0</v>
      </c>
    </row>
    <row r="1197" spans="1:9" hidden="1" outlineLevel="2" x14ac:dyDescent="0.25">
      <c r="A1197" t="s">
        <v>39</v>
      </c>
      <c r="B1197" t="s">
        <v>40</v>
      </c>
      <c r="C1197" s="2">
        <v>40298</v>
      </c>
      <c r="D1197" t="s">
        <v>2577</v>
      </c>
      <c r="E1197" t="s">
        <v>2578</v>
      </c>
      <c r="F1197" t="s">
        <v>39</v>
      </c>
      <c r="G1197" s="14"/>
      <c r="H1197" s="14"/>
      <c r="I1197" s="1">
        <f t="shared" si="26"/>
        <v>0</v>
      </c>
    </row>
    <row r="1198" spans="1:9" hidden="1" outlineLevel="2" x14ac:dyDescent="0.25">
      <c r="A1198" t="s">
        <v>39</v>
      </c>
      <c r="B1198" t="s">
        <v>40</v>
      </c>
      <c r="C1198" s="2">
        <v>40298</v>
      </c>
      <c r="D1198" t="s">
        <v>2579</v>
      </c>
      <c r="E1198" t="s">
        <v>2580</v>
      </c>
      <c r="F1198" t="s">
        <v>39</v>
      </c>
      <c r="G1198" s="14"/>
      <c r="H1198" s="14"/>
      <c r="I1198" s="1">
        <f t="shared" si="26"/>
        <v>0</v>
      </c>
    </row>
    <row r="1199" spans="1:9" hidden="1" outlineLevel="2" x14ac:dyDescent="0.25">
      <c r="A1199" t="s">
        <v>39</v>
      </c>
      <c r="B1199" t="s">
        <v>40</v>
      </c>
      <c r="C1199" s="2">
        <v>40337</v>
      </c>
      <c r="D1199" t="s">
        <v>2581</v>
      </c>
      <c r="E1199" t="s">
        <v>2582</v>
      </c>
      <c r="F1199" t="s">
        <v>39</v>
      </c>
      <c r="G1199" s="14"/>
      <c r="H1199" s="14"/>
      <c r="I1199" s="1">
        <f t="shared" si="26"/>
        <v>0</v>
      </c>
    </row>
    <row r="1200" spans="1:9" hidden="1" outlineLevel="2" x14ac:dyDescent="0.25">
      <c r="A1200" t="s">
        <v>39</v>
      </c>
      <c r="B1200" t="s">
        <v>40</v>
      </c>
      <c r="C1200" s="2">
        <v>40337</v>
      </c>
      <c r="D1200" t="s">
        <v>2581</v>
      </c>
      <c r="E1200" t="s">
        <v>2583</v>
      </c>
      <c r="F1200" t="s">
        <v>39</v>
      </c>
      <c r="G1200" s="14"/>
      <c r="H1200" s="14"/>
      <c r="I1200" s="1">
        <f t="shared" si="26"/>
        <v>0</v>
      </c>
    </row>
    <row r="1201" spans="1:9" hidden="1" outlineLevel="2" x14ac:dyDescent="0.25">
      <c r="A1201" t="s">
        <v>39</v>
      </c>
      <c r="B1201" t="s">
        <v>40</v>
      </c>
      <c r="C1201" s="2">
        <v>40506</v>
      </c>
      <c r="D1201" t="s">
        <v>152</v>
      </c>
      <c r="E1201" t="s">
        <v>2584</v>
      </c>
      <c r="F1201" t="s">
        <v>39</v>
      </c>
      <c r="G1201" s="14"/>
      <c r="H1201" s="14"/>
      <c r="I1201" s="1">
        <f t="shared" si="26"/>
        <v>0</v>
      </c>
    </row>
    <row r="1202" spans="1:9" hidden="1" outlineLevel="2" x14ac:dyDescent="0.25">
      <c r="A1202" t="s">
        <v>39</v>
      </c>
      <c r="B1202" t="s">
        <v>40</v>
      </c>
      <c r="C1202" s="2">
        <v>40542</v>
      </c>
      <c r="D1202" t="s">
        <v>215</v>
      </c>
      <c r="E1202" t="s">
        <v>2585</v>
      </c>
      <c r="F1202" t="s">
        <v>39</v>
      </c>
      <c r="G1202" s="14"/>
      <c r="H1202" s="14"/>
      <c r="I1202" s="1">
        <f t="shared" si="26"/>
        <v>0</v>
      </c>
    </row>
    <row r="1203" spans="1:9" hidden="1" outlineLevel="2" x14ac:dyDescent="0.25">
      <c r="A1203" t="s">
        <v>39</v>
      </c>
      <c r="B1203" t="s">
        <v>40</v>
      </c>
      <c r="C1203" s="2">
        <v>40543</v>
      </c>
      <c r="D1203" t="s">
        <v>2586</v>
      </c>
      <c r="E1203" t="s">
        <v>2587</v>
      </c>
      <c r="F1203" t="s">
        <v>39</v>
      </c>
      <c r="G1203" s="14"/>
      <c r="H1203" s="14"/>
      <c r="I1203" s="1">
        <f t="shared" si="26"/>
        <v>0</v>
      </c>
    </row>
    <row r="1204" spans="1:9" hidden="1" outlineLevel="2" x14ac:dyDescent="0.25">
      <c r="A1204" t="s">
        <v>39</v>
      </c>
      <c r="B1204" t="s">
        <v>40</v>
      </c>
      <c r="C1204" s="2">
        <v>40543</v>
      </c>
      <c r="D1204" t="s">
        <v>2588</v>
      </c>
      <c r="E1204" t="s">
        <v>2589</v>
      </c>
      <c r="F1204" t="s">
        <v>39</v>
      </c>
      <c r="G1204" s="14"/>
      <c r="H1204" s="14"/>
      <c r="I1204" s="1">
        <f t="shared" si="26"/>
        <v>0</v>
      </c>
    </row>
    <row r="1205" spans="1:9" hidden="1" outlineLevel="2" x14ac:dyDescent="0.25">
      <c r="A1205" t="s">
        <v>39</v>
      </c>
      <c r="B1205" t="s">
        <v>40</v>
      </c>
      <c r="C1205" s="2">
        <v>40543</v>
      </c>
      <c r="D1205" t="s">
        <v>2586</v>
      </c>
      <c r="E1205" t="s">
        <v>2590</v>
      </c>
      <c r="F1205" t="s">
        <v>39</v>
      </c>
      <c r="G1205" s="14"/>
      <c r="H1205" s="14"/>
      <c r="I1205" s="1">
        <f t="shared" si="26"/>
        <v>0</v>
      </c>
    </row>
    <row r="1206" spans="1:9" hidden="1" outlineLevel="2" x14ac:dyDescent="0.25">
      <c r="A1206" t="s">
        <v>39</v>
      </c>
      <c r="B1206" t="s">
        <v>40</v>
      </c>
      <c r="C1206" s="2">
        <v>40737</v>
      </c>
      <c r="D1206" t="s">
        <v>2591</v>
      </c>
      <c r="E1206" t="s">
        <v>2592</v>
      </c>
      <c r="F1206" t="s">
        <v>39</v>
      </c>
      <c r="G1206" s="14"/>
      <c r="H1206" s="14"/>
      <c r="I1206" s="1">
        <f t="shared" si="26"/>
        <v>0</v>
      </c>
    </row>
    <row r="1207" spans="1:9" hidden="1" outlineLevel="2" x14ac:dyDescent="0.25">
      <c r="A1207" t="s">
        <v>39</v>
      </c>
      <c r="B1207" t="s">
        <v>40</v>
      </c>
      <c r="C1207" s="2">
        <v>40737</v>
      </c>
      <c r="D1207" t="s">
        <v>2591</v>
      </c>
      <c r="E1207" t="s">
        <v>2593</v>
      </c>
      <c r="F1207" t="s">
        <v>39</v>
      </c>
      <c r="G1207" s="14"/>
      <c r="H1207" s="14"/>
      <c r="I1207" s="1">
        <f t="shared" si="26"/>
        <v>0</v>
      </c>
    </row>
    <row r="1208" spans="1:9" hidden="1" outlineLevel="2" x14ac:dyDescent="0.25">
      <c r="A1208" t="s">
        <v>39</v>
      </c>
      <c r="B1208" t="s">
        <v>40</v>
      </c>
      <c r="C1208" s="2">
        <v>40813</v>
      </c>
      <c r="D1208" t="s">
        <v>2594</v>
      </c>
      <c r="E1208" t="s">
        <v>2595</v>
      </c>
      <c r="F1208" t="s">
        <v>39</v>
      </c>
      <c r="G1208" s="14"/>
      <c r="H1208" s="14"/>
      <c r="I1208" s="1">
        <f t="shared" si="26"/>
        <v>0</v>
      </c>
    </row>
    <row r="1209" spans="1:9" hidden="1" outlineLevel="2" x14ac:dyDescent="0.25">
      <c r="A1209" t="s">
        <v>39</v>
      </c>
      <c r="B1209" t="s">
        <v>40</v>
      </c>
      <c r="C1209" s="2">
        <v>40819</v>
      </c>
      <c r="D1209" t="s">
        <v>215</v>
      </c>
      <c r="E1209" t="s">
        <v>2596</v>
      </c>
      <c r="F1209" t="s">
        <v>39</v>
      </c>
      <c r="G1209" s="14"/>
      <c r="H1209" s="14"/>
      <c r="I1209" s="1">
        <f t="shared" si="26"/>
        <v>0</v>
      </c>
    </row>
    <row r="1210" spans="1:9" hidden="1" outlineLevel="2" x14ac:dyDescent="0.25">
      <c r="A1210" t="s">
        <v>39</v>
      </c>
      <c r="B1210" t="s">
        <v>40</v>
      </c>
      <c r="C1210" s="2">
        <v>40903</v>
      </c>
      <c r="D1210" t="s">
        <v>220</v>
      </c>
      <c r="E1210" t="s">
        <v>2597</v>
      </c>
      <c r="F1210" t="s">
        <v>39</v>
      </c>
      <c r="G1210" s="14"/>
      <c r="H1210" s="14"/>
      <c r="I1210" s="1">
        <f t="shared" si="26"/>
        <v>0</v>
      </c>
    </row>
    <row r="1211" spans="1:9" hidden="1" outlineLevel="2" x14ac:dyDescent="0.25">
      <c r="A1211" t="s">
        <v>39</v>
      </c>
      <c r="B1211" t="s">
        <v>40</v>
      </c>
      <c r="C1211" s="2">
        <v>41090</v>
      </c>
      <c r="D1211" t="s">
        <v>152</v>
      </c>
      <c r="E1211" t="s">
        <v>2598</v>
      </c>
      <c r="F1211" t="s">
        <v>39</v>
      </c>
      <c r="G1211" s="14"/>
      <c r="H1211" s="14"/>
      <c r="I1211" s="1">
        <f t="shared" ref="I1211:I1237" si="27">+IF(A1211=A1210,I1210+G1211-H1211,G1211-H1211)</f>
        <v>0</v>
      </c>
    </row>
    <row r="1212" spans="1:9" hidden="1" outlineLevel="2" x14ac:dyDescent="0.25">
      <c r="A1212" t="s">
        <v>39</v>
      </c>
      <c r="B1212" t="s">
        <v>40</v>
      </c>
      <c r="C1212" s="2">
        <v>41537</v>
      </c>
      <c r="D1212" t="s">
        <v>2599</v>
      </c>
      <c r="E1212" t="s">
        <v>2600</v>
      </c>
      <c r="F1212" t="s">
        <v>39</v>
      </c>
      <c r="G1212" s="14"/>
      <c r="H1212" s="14"/>
      <c r="I1212" s="1">
        <f t="shared" si="27"/>
        <v>0</v>
      </c>
    </row>
    <row r="1213" spans="1:9" hidden="1" outlineLevel="2" x14ac:dyDescent="0.25">
      <c r="A1213" t="s">
        <v>39</v>
      </c>
      <c r="B1213" t="s">
        <v>40</v>
      </c>
      <c r="C1213" s="2">
        <v>42079</v>
      </c>
      <c r="D1213" t="s">
        <v>152</v>
      </c>
      <c r="E1213" t="s">
        <v>2601</v>
      </c>
      <c r="F1213" t="s">
        <v>39</v>
      </c>
      <c r="G1213" s="14"/>
      <c r="H1213" s="14"/>
      <c r="I1213" s="1">
        <f t="shared" si="27"/>
        <v>0</v>
      </c>
    </row>
    <row r="1214" spans="1:9" hidden="1" outlineLevel="2" x14ac:dyDescent="0.25">
      <c r="A1214" t="s">
        <v>39</v>
      </c>
      <c r="B1214" t="s">
        <v>40</v>
      </c>
      <c r="C1214" s="2">
        <v>42131</v>
      </c>
      <c r="D1214" t="s">
        <v>152</v>
      </c>
      <c r="E1214" t="s">
        <v>2602</v>
      </c>
      <c r="F1214" t="s">
        <v>39</v>
      </c>
      <c r="G1214" s="14"/>
      <c r="H1214" s="14"/>
      <c r="I1214" s="1">
        <f t="shared" si="27"/>
        <v>0</v>
      </c>
    </row>
    <row r="1215" spans="1:9" hidden="1" outlineLevel="2" x14ac:dyDescent="0.25">
      <c r="A1215" t="s">
        <v>39</v>
      </c>
      <c r="B1215" t="s">
        <v>40</v>
      </c>
      <c r="C1215" s="2">
        <v>42277</v>
      </c>
      <c r="D1215" t="s">
        <v>2603</v>
      </c>
      <c r="E1215" t="s">
        <v>2604</v>
      </c>
      <c r="F1215" t="s">
        <v>39</v>
      </c>
      <c r="G1215" s="14"/>
      <c r="H1215" s="14"/>
      <c r="I1215" s="1">
        <f t="shared" si="27"/>
        <v>0</v>
      </c>
    </row>
    <row r="1216" spans="1:9" hidden="1" outlineLevel="2" x14ac:dyDescent="0.25">
      <c r="A1216" t="s">
        <v>39</v>
      </c>
      <c r="B1216" t="s">
        <v>40</v>
      </c>
      <c r="C1216" s="2">
        <v>42369</v>
      </c>
      <c r="D1216" t="s">
        <v>2605</v>
      </c>
      <c r="E1216" t="s">
        <v>2606</v>
      </c>
      <c r="F1216" t="s">
        <v>39</v>
      </c>
      <c r="G1216" s="14"/>
      <c r="H1216" s="14"/>
      <c r="I1216" s="1">
        <f t="shared" si="27"/>
        <v>0</v>
      </c>
    </row>
    <row r="1217" spans="1:11" hidden="1" outlineLevel="2" x14ac:dyDescent="0.25">
      <c r="A1217" t="s">
        <v>39</v>
      </c>
      <c r="B1217" t="s">
        <v>40</v>
      </c>
      <c r="C1217" s="2">
        <v>42460</v>
      </c>
      <c r="D1217" t="s">
        <v>152</v>
      </c>
      <c r="E1217" t="s">
        <v>2607</v>
      </c>
      <c r="F1217" t="s">
        <v>39</v>
      </c>
      <c r="G1217" s="14"/>
      <c r="H1217" s="14"/>
      <c r="I1217" s="1">
        <f t="shared" si="27"/>
        <v>0</v>
      </c>
    </row>
    <row r="1218" spans="1:11" hidden="1" outlineLevel="2" x14ac:dyDescent="0.25">
      <c r="A1218" t="s">
        <v>39</v>
      </c>
      <c r="B1218" t="s">
        <v>40</v>
      </c>
      <c r="C1218" s="2">
        <v>42734</v>
      </c>
      <c r="D1218" t="s">
        <v>2608</v>
      </c>
      <c r="E1218" t="s">
        <v>2609</v>
      </c>
      <c r="F1218" t="s">
        <v>39</v>
      </c>
      <c r="G1218" s="14"/>
      <c r="H1218" s="14"/>
      <c r="I1218" s="1">
        <f t="shared" si="27"/>
        <v>0</v>
      </c>
    </row>
    <row r="1219" spans="1:11" hidden="1" outlineLevel="2" x14ac:dyDescent="0.25">
      <c r="A1219" t="s">
        <v>39</v>
      </c>
      <c r="B1219" t="s">
        <v>40</v>
      </c>
      <c r="C1219" s="2">
        <v>42735</v>
      </c>
      <c r="D1219" t="s">
        <v>2610</v>
      </c>
      <c r="E1219" t="s">
        <v>2611</v>
      </c>
      <c r="F1219" t="s">
        <v>39</v>
      </c>
      <c r="G1219" s="14"/>
      <c r="H1219" s="14"/>
      <c r="I1219" s="1">
        <f t="shared" si="27"/>
        <v>0</v>
      </c>
    </row>
    <row r="1220" spans="1:11" hidden="1" outlineLevel="2" x14ac:dyDescent="0.25">
      <c r="A1220" t="s">
        <v>39</v>
      </c>
      <c r="B1220" t="s">
        <v>40</v>
      </c>
      <c r="C1220" s="2">
        <v>42735</v>
      </c>
      <c r="D1220" t="s">
        <v>2612</v>
      </c>
      <c r="E1220" t="s">
        <v>2613</v>
      </c>
      <c r="F1220" t="s">
        <v>39</v>
      </c>
      <c r="G1220" s="14"/>
      <c r="H1220" s="14"/>
      <c r="I1220" s="1">
        <f t="shared" si="27"/>
        <v>0</v>
      </c>
    </row>
    <row r="1221" spans="1:11" hidden="1" outlineLevel="2" x14ac:dyDescent="0.25">
      <c r="A1221" t="s">
        <v>39</v>
      </c>
      <c r="B1221" t="s">
        <v>40</v>
      </c>
      <c r="C1221" s="2">
        <v>42825</v>
      </c>
      <c r="D1221" t="s">
        <v>152</v>
      </c>
      <c r="E1221" t="s">
        <v>2614</v>
      </c>
      <c r="F1221" t="s">
        <v>39</v>
      </c>
      <c r="G1221" s="14"/>
      <c r="H1221" s="14"/>
      <c r="I1221" s="1">
        <f t="shared" si="27"/>
        <v>0</v>
      </c>
    </row>
    <row r="1222" spans="1:11" hidden="1" outlineLevel="2" x14ac:dyDescent="0.25">
      <c r="A1222" t="s">
        <v>39</v>
      </c>
      <c r="B1222" t="s">
        <v>40</v>
      </c>
      <c r="C1222" s="2">
        <v>42855</v>
      </c>
      <c r="D1222" t="s">
        <v>152</v>
      </c>
      <c r="E1222" t="s">
        <v>2615</v>
      </c>
      <c r="F1222" t="s">
        <v>39</v>
      </c>
      <c r="G1222" s="14"/>
      <c r="H1222" s="14"/>
      <c r="I1222" s="1">
        <f t="shared" si="27"/>
        <v>0</v>
      </c>
    </row>
    <row r="1223" spans="1:11" hidden="1" outlineLevel="2" x14ac:dyDescent="0.25">
      <c r="A1223" t="s">
        <v>39</v>
      </c>
      <c r="B1223" t="s">
        <v>40</v>
      </c>
      <c r="C1223" s="2">
        <v>42941</v>
      </c>
      <c r="D1223" t="s">
        <v>152</v>
      </c>
      <c r="E1223" t="s">
        <v>2616</v>
      </c>
      <c r="F1223" t="s">
        <v>39</v>
      </c>
      <c r="G1223" s="14"/>
      <c r="H1223" s="14"/>
      <c r="I1223" s="1">
        <f t="shared" si="27"/>
        <v>0</v>
      </c>
    </row>
    <row r="1224" spans="1:11" hidden="1" outlineLevel="2" x14ac:dyDescent="0.25">
      <c r="A1224" t="s">
        <v>39</v>
      </c>
      <c r="B1224" t="s">
        <v>40</v>
      </c>
      <c r="C1224" s="2">
        <v>42949</v>
      </c>
      <c r="D1224" t="s">
        <v>2617</v>
      </c>
      <c r="E1224" t="s">
        <v>2618</v>
      </c>
      <c r="F1224" t="s">
        <v>39</v>
      </c>
      <c r="G1224" s="14"/>
      <c r="H1224" s="14"/>
      <c r="I1224" s="1">
        <f t="shared" si="27"/>
        <v>0</v>
      </c>
    </row>
    <row r="1225" spans="1:11" hidden="1" outlineLevel="2" x14ac:dyDescent="0.25">
      <c r="A1225" t="s">
        <v>39</v>
      </c>
      <c r="B1225" t="s">
        <v>40</v>
      </c>
      <c r="C1225" s="2">
        <v>43069</v>
      </c>
      <c r="D1225" t="s">
        <v>2619</v>
      </c>
      <c r="E1225" t="s">
        <v>2620</v>
      </c>
      <c r="F1225" t="s">
        <v>39</v>
      </c>
      <c r="G1225" s="14"/>
      <c r="H1225" s="14"/>
      <c r="I1225" s="1">
        <f t="shared" si="27"/>
        <v>0</v>
      </c>
    </row>
    <row r="1226" spans="1:11" hidden="1" outlineLevel="2" x14ac:dyDescent="0.25">
      <c r="A1226" t="s">
        <v>39</v>
      </c>
      <c r="B1226" t="s">
        <v>40</v>
      </c>
      <c r="C1226" s="2">
        <v>43100</v>
      </c>
      <c r="D1226" t="s">
        <v>2621</v>
      </c>
      <c r="E1226" t="s">
        <v>2622</v>
      </c>
      <c r="F1226" t="s">
        <v>39</v>
      </c>
      <c r="G1226" s="14"/>
      <c r="H1226" s="14"/>
      <c r="I1226" s="1">
        <f t="shared" si="27"/>
        <v>0</v>
      </c>
    </row>
    <row r="1227" spans="1:11" hidden="1" outlineLevel="2" x14ac:dyDescent="0.25">
      <c r="A1227" t="s">
        <v>39</v>
      </c>
      <c r="B1227" t="s">
        <v>40</v>
      </c>
      <c r="C1227" s="2">
        <v>43373</v>
      </c>
      <c r="D1227" t="s">
        <v>2623</v>
      </c>
      <c r="E1227" t="s">
        <v>2624</v>
      </c>
      <c r="F1227" t="s">
        <v>39</v>
      </c>
      <c r="G1227" s="14"/>
      <c r="H1227" s="14"/>
      <c r="I1227" s="1">
        <f t="shared" si="27"/>
        <v>0</v>
      </c>
    </row>
    <row r="1228" spans="1:11" hidden="1" outlineLevel="2" x14ac:dyDescent="0.25">
      <c r="A1228" t="s">
        <v>39</v>
      </c>
      <c r="B1228" t="s">
        <v>40</v>
      </c>
      <c r="C1228" s="2">
        <v>43404</v>
      </c>
      <c r="D1228" t="s">
        <v>2625</v>
      </c>
      <c r="E1228" t="s">
        <v>2626</v>
      </c>
      <c r="F1228" t="s">
        <v>39</v>
      </c>
      <c r="G1228" s="14"/>
      <c r="H1228" s="14"/>
      <c r="I1228" s="1">
        <f t="shared" si="27"/>
        <v>0</v>
      </c>
    </row>
    <row r="1229" spans="1:11" hidden="1" outlineLevel="2" x14ac:dyDescent="0.25">
      <c r="A1229" t="s">
        <v>39</v>
      </c>
      <c r="B1229" t="s">
        <v>40</v>
      </c>
      <c r="C1229" s="2">
        <v>43465</v>
      </c>
      <c r="D1229" t="s">
        <v>2627</v>
      </c>
      <c r="E1229" t="s">
        <v>2628</v>
      </c>
      <c r="F1229" t="s">
        <v>39</v>
      </c>
      <c r="G1229" s="14"/>
      <c r="H1229" s="14"/>
      <c r="I1229" s="1">
        <f t="shared" si="27"/>
        <v>0</v>
      </c>
    </row>
    <row r="1230" spans="1:11" hidden="1" outlineLevel="2" x14ac:dyDescent="0.25">
      <c r="A1230" t="s">
        <v>39</v>
      </c>
      <c r="B1230" t="s">
        <v>40</v>
      </c>
      <c r="C1230" s="2">
        <v>43706</v>
      </c>
      <c r="D1230" t="s">
        <v>2629</v>
      </c>
      <c r="E1230" t="s">
        <v>2630</v>
      </c>
      <c r="F1230" t="s">
        <v>39</v>
      </c>
      <c r="G1230" s="8"/>
      <c r="H1230" s="8"/>
      <c r="I1230" s="1">
        <f t="shared" si="27"/>
        <v>0</v>
      </c>
    </row>
    <row r="1231" spans="1:11" hidden="1" outlineLevel="2" x14ac:dyDescent="0.25">
      <c r="A1231" t="s">
        <v>39</v>
      </c>
      <c r="B1231" t="s">
        <v>40</v>
      </c>
      <c r="C1231" s="2">
        <v>43708</v>
      </c>
      <c r="D1231" t="s">
        <v>2631</v>
      </c>
      <c r="E1231" t="s">
        <v>2632</v>
      </c>
      <c r="F1231" t="s">
        <v>39</v>
      </c>
      <c r="G1231" s="8"/>
      <c r="H1231" s="8"/>
      <c r="I1231" s="1">
        <f t="shared" si="27"/>
        <v>0</v>
      </c>
    </row>
    <row r="1232" spans="1:11" hidden="1" outlineLevel="2" x14ac:dyDescent="0.25">
      <c r="A1232" t="s">
        <v>39</v>
      </c>
      <c r="B1232" t="s">
        <v>40</v>
      </c>
      <c r="C1232" s="2">
        <v>43708</v>
      </c>
      <c r="D1232" t="s">
        <v>2631</v>
      </c>
      <c r="E1232" t="s">
        <v>2633</v>
      </c>
      <c r="F1232" t="s">
        <v>39</v>
      </c>
      <c r="H1232" s="1">
        <v>230.535</v>
      </c>
      <c r="I1232" s="1">
        <f t="shared" si="27"/>
        <v>-230.535</v>
      </c>
      <c r="K1232" s="1" t="s">
        <v>2634</v>
      </c>
    </row>
    <row r="1233" spans="1:12" hidden="1" outlineLevel="2" x14ac:dyDescent="0.25">
      <c r="A1233" t="s">
        <v>39</v>
      </c>
      <c r="B1233" t="s">
        <v>40</v>
      </c>
      <c r="C1233" s="2">
        <v>43708</v>
      </c>
      <c r="D1233" t="s">
        <v>152</v>
      </c>
      <c r="E1233" t="s">
        <v>2635</v>
      </c>
      <c r="F1233" t="s">
        <v>39</v>
      </c>
      <c r="G1233" s="8"/>
      <c r="H1233" s="8"/>
      <c r="I1233" s="1">
        <f t="shared" si="27"/>
        <v>-230.535</v>
      </c>
      <c r="K1233" s="1">
        <f>+G1230-H1233-H1231</f>
        <v>0</v>
      </c>
    </row>
    <row r="1234" spans="1:12" hidden="1" outlineLevel="2" x14ac:dyDescent="0.25">
      <c r="A1234" t="s">
        <v>39</v>
      </c>
      <c r="B1234" t="s">
        <v>40</v>
      </c>
      <c r="C1234" s="2">
        <v>43742</v>
      </c>
      <c r="D1234" t="s">
        <v>2636</v>
      </c>
      <c r="E1234" t="s">
        <v>2637</v>
      </c>
      <c r="F1234" t="s">
        <v>39</v>
      </c>
      <c r="I1234" s="1">
        <f t="shared" si="27"/>
        <v>-230.535</v>
      </c>
    </row>
    <row r="1235" spans="1:12" hidden="1" outlineLevel="2" x14ac:dyDescent="0.25">
      <c r="A1235" t="s">
        <v>39</v>
      </c>
      <c r="B1235" t="s">
        <v>40</v>
      </c>
      <c r="C1235" s="2">
        <v>43769</v>
      </c>
      <c r="D1235" t="s">
        <v>152</v>
      </c>
      <c r="E1235" t="s">
        <v>2638</v>
      </c>
      <c r="F1235" t="s">
        <v>39</v>
      </c>
      <c r="I1235" s="1">
        <f t="shared" si="27"/>
        <v>-230.535</v>
      </c>
    </row>
    <row r="1236" spans="1:12" hidden="1" outlineLevel="2" x14ac:dyDescent="0.25">
      <c r="A1236" t="s">
        <v>39</v>
      </c>
      <c r="B1236" t="s">
        <v>40</v>
      </c>
      <c r="C1236" s="2">
        <v>43775</v>
      </c>
      <c r="D1236" t="s">
        <v>2639</v>
      </c>
      <c r="E1236" t="s">
        <v>2640</v>
      </c>
      <c r="F1236" t="s">
        <v>39</v>
      </c>
      <c r="I1236" s="1">
        <f t="shared" si="27"/>
        <v>-230.535</v>
      </c>
      <c r="K1236" s="1">
        <f>+G1236-H1235</f>
        <v>0</v>
      </c>
      <c r="L1236" s="1" t="s">
        <v>2641</v>
      </c>
    </row>
    <row r="1237" spans="1:12" hidden="1" outlineLevel="2" x14ac:dyDescent="0.25">
      <c r="A1237" t="s">
        <v>39</v>
      </c>
      <c r="B1237" t="s">
        <v>40</v>
      </c>
      <c r="G1237" s="1">
        <v>0.48999999990337528</v>
      </c>
      <c r="I1237" s="1">
        <f t="shared" si="27"/>
        <v>-230.04500000009662</v>
      </c>
    </row>
    <row r="1238" spans="1:12" hidden="1" outlineLevel="1" x14ac:dyDescent="0.25">
      <c r="A1238" s="3" t="s">
        <v>1113</v>
      </c>
      <c r="B1238" s="3"/>
      <c r="C1238" s="4"/>
      <c r="D1238" s="3"/>
      <c r="E1238" s="3"/>
      <c r="F1238" s="3"/>
      <c r="G1238" s="5">
        <f>SUBTOTAL(9,G1146:G1237)</f>
        <v>0</v>
      </c>
      <c r="H1238" s="5">
        <f>SUBTOTAL(9,H1146:H1237)</f>
        <v>0</v>
      </c>
      <c r="I1238" s="5"/>
      <c r="J1238" s="5"/>
    </row>
    <row r="1239" spans="1:12" hidden="1" outlineLevel="2" x14ac:dyDescent="0.25">
      <c r="A1239" t="s">
        <v>41</v>
      </c>
      <c r="B1239" t="s">
        <v>641</v>
      </c>
      <c r="C1239" s="2">
        <v>42735</v>
      </c>
      <c r="D1239" t="s">
        <v>152</v>
      </c>
      <c r="E1239" t="s">
        <v>2642</v>
      </c>
      <c r="F1239" t="s">
        <v>41</v>
      </c>
      <c r="G1239" s="8"/>
      <c r="H1239" s="8"/>
      <c r="I1239" s="1">
        <f>+IF(A1239=A1237,I1237+G1239-H1239,G1239-H1239)</f>
        <v>0</v>
      </c>
    </row>
    <row r="1240" spans="1:12" hidden="1" outlineLevel="2" x14ac:dyDescent="0.25">
      <c r="A1240" t="s">
        <v>41</v>
      </c>
      <c r="B1240" t="s">
        <v>641</v>
      </c>
      <c r="C1240" s="2">
        <v>43605</v>
      </c>
      <c r="D1240" t="s">
        <v>2643</v>
      </c>
      <c r="E1240" t="s">
        <v>2644</v>
      </c>
      <c r="F1240" t="s">
        <v>41</v>
      </c>
      <c r="G1240" s="14"/>
      <c r="H1240" s="14"/>
      <c r="I1240" s="1">
        <f>+IF(A1240=A1239,I1239+G1240-H1240,G1240-H1240)</f>
        <v>0</v>
      </c>
      <c r="K1240" s="1" t="s">
        <v>2645</v>
      </c>
    </row>
    <row r="1241" spans="1:12" hidden="1" outlineLevel="2" x14ac:dyDescent="0.25">
      <c r="A1241" t="s">
        <v>41</v>
      </c>
      <c r="B1241" t="s">
        <v>641</v>
      </c>
      <c r="C1241" s="2">
        <v>43830</v>
      </c>
      <c r="D1241" t="s">
        <v>152</v>
      </c>
      <c r="E1241" t="s">
        <v>2646</v>
      </c>
      <c r="F1241" t="s">
        <v>41</v>
      </c>
      <c r="H1241" s="1">
        <v>11752.6</v>
      </c>
      <c r="I1241" s="1">
        <f>+IF(A1241=A1240,I1240+G1241-H1241,G1241-H1241)</f>
        <v>-11752.6</v>
      </c>
    </row>
    <row r="1242" spans="1:12" hidden="1" outlineLevel="2" x14ac:dyDescent="0.25">
      <c r="A1242" t="s">
        <v>41</v>
      </c>
      <c r="B1242" t="s">
        <v>641</v>
      </c>
      <c r="G1242" s="1">
        <v>1.1000000000021828</v>
      </c>
      <c r="I1242" s="1">
        <f>+IF(A1242=A1241,I1241+G1242-H1242,G1242-H1242)</f>
        <v>-11751.499999999998</v>
      </c>
    </row>
    <row r="1243" spans="1:12" hidden="1" outlineLevel="1" x14ac:dyDescent="0.25">
      <c r="A1243" s="3" t="s">
        <v>2647</v>
      </c>
      <c r="B1243" s="3"/>
      <c r="C1243" s="4"/>
      <c r="D1243" s="3"/>
      <c r="E1243" s="3"/>
      <c r="F1243" s="3"/>
      <c r="G1243" s="5">
        <f>SUBTOTAL(9,G1239:G1242)</f>
        <v>0</v>
      </c>
      <c r="H1243" s="5">
        <f>SUBTOTAL(9,H1239:H1242)</f>
        <v>0</v>
      </c>
      <c r="I1243" s="5"/>
      <c r="J1243" s="5"/>
    </row>
    <row r="1244" spans="1:12" hidden="1" outlineLevel="2" x14ac:dyDescent="0.25">
      <c r="A1244" t="s">
        <v>42</v>
      </c>
      <c r="B1244" t="s">
        <v>43</v>
      </c>
      <c r="C1244" s="2">
        <v>43616</v>
      </c>
      <c r="D1244" t="s">
        <v>654</v>
      </c>
      <c r="E1244" t="s">
        <v>2648</v>
      </c>
      <c r="F1244" t="s">
        <v>42</v>
      </c>
      <c r="H1244" s="1">
        <v>818.9</v>
      </c>
      <c r="I1244" s="1">
        <f>+IF(A1244=A1242,I1242+G1244-H1244,G1244-H1244)</f>
        <v>-818.9</v>
      </c>
    </row>
    <row r="1245" spans="1:12" hidden="1" outlineLevel="2" x14ac:dyDescent="0.25">
      <c r="A1245" t="s">
        <v>42</v>
      </c>
      <c r="B1245" t="s">
        <v>43</v>
      </c>
      <c r="C1245" s="2">
        <v>43799</v>
      </c>
      <c r="D1245" t="s">
        <v>654</v>
      </c>
      <c r="E1245" t="s">
        <v>2649</v>
      </c>
      <c r="F1245" t="s">
        <v>42</v>
      </c>
      <c r="H1245" s="1">
        <v>2201</v>
      </c>
      <c r="I1245" s="1">
        <f>+IF(A1245=A1244,I1244+G1245-H1245,G1245-H1245)</f>
        <v>-3019.9</v>
      </c>
    </row>
    <row r="1246" spans="1:12" hidden="1" outlineLevel="1" x14ac:dyDescent="0.25">
      <c r="A1246" s="3" t="s">
        <v>2650</v>
      </c>
      <c r="B1246" s="3"/>
      <c r="C1246" s="4"/>
      <c r="D1246" s="3"/>
      <c r="E1246" s="3"/>
      <c r="F1246" s="3"/>
      <c r="G1246" s="5">
        <f>SUBTOTAL(9,G1244:G1245)</f>
        <v>0</v>
      </c>
      <c r="H1246" s="5">
        <f>SUBTOTAL(9,H1244:H1245)</f>
        <v>0</v>
      </c>
      <c r="I1246" s="5"/>
      <c r="J1246" s="5"/>
    </row>
    <row r="1247" spans="1:12" hidden="1" outlineLevel="2" x14ac:dyDescent="0.25">
      <c r="A1247" t="s">
        <v>44</v>
      </c>
      <c r="B1247" t="s">
        <v>45</v>
      </c>
      <c r="C1247" s="2">
        <v>39939</v>
      </c>
      <c r="D1247" t="s">
        <v>2651</v>
      </c>
      <c r="E1247" t="s">
        <v>2652</v>
      </c>
      <c r="F1247" t="s">
        <v>44</v>
      </c>
      <c r="G1247" s="8"/>
      <c r="H1247" s="8"/>
      <c r="I1247" s="1">
        <f>+IF(A1247=A1245,I1245+G1247-H1247,G1247-H1247)</f>
        <v>0</v>
      </c>
    </row>
    <row r="1248" spans="1:12" hidden="1" outlineLevel="2" x14ac:dyDescent="0.25">
      <c r="A1248" t="s">
        <v>44</v>
      </c>
      <c r="B1248" t="s">
        <v>45</v>
      </c>
      <c r="C1248" s="2">
        <v>39970</v>
      </c>
      <c r="D1248" t="s">
        <v>2653</v>
      </c>
      <c r="E1248" t="s">
        <v>2654</v>
      </c>
      <c r="F1248" t="s">
        <v>44</v>
      </c>
      <c r="G1248" s="8"/>
      <c r="H1248" s="8"/>
      <c r="I1248" s="1">
        <f>+IF(A1248=A1247,I1247+G1248-H1248,G1248-H1248)</f>
        <v>0</v>
      </c>
    </row>
    <row r="1249" spans="1:10" hidden="1" outlineLevel="2" x14ac:dyDescent="0.25">
      <c r="A1249" t="s">
        <v>44</v>
      </c>
      <c r="B1249" t="s">
        <v>45</v>
      </c>
      <c r="C1249" s="2">
        <v>39980</v>
      </c>
      <c r="D1249" t="s">
        <v>152</v>
      </c>
      <c r="E1249" t="s">
        <v>2655</v>
      </c>
      <c r="F1249" t="s">
        <v>44</v>
      </c>
      <c r="G1249" s="8"/>
      <c r="H1249" s="8"/>
      <c r="I1249" s="1">
        <f>+IF(A1249=A1248,I1248+G1249-H1249,G1249-H1249)</f>
        <v>0</v>
      </c>
    </row>
    <row r="1250" spans="1:10" hidden="1" outlineLevel="2" x14ac:dyDescent="0.25">
      <c r="A1250" t="s">
        <v>44</v>
      </c>
      <c r="B1250" t="s">
        <v>45</v>
      </c>
      <c r="C1250" s="2">
        <v>42177</v>
      </c>
      <c r="D1250" t="s">
        <v>152</v>
      </c>
      <c r="E1250" t="s">
        <v>2656</v>
      </c>
      <c r="F1250" t="s">
        <v>44</v>
      </c>
      <c r="G1250" s="8"/>
      <c r="H1250" s="8"/>
      <c r="I1250" s="1">
        <f>+IF(A1250=A1249,I1249+G1250-H1250,G1250-H1250)</f>
        <v>0</v>
      </c>
    </row>
    <row r="1251" spans="1:10" hidden="1" outlineLevel="2" x14ac:dyDescent="0.25">
      <c r="A1251" t="s">
        <v>44</v>
      </c>
      <c r="B1251" t="s">
        <v>45</v>
      </c>
      <c r="C1251" s="2">
        <v>42336</v>
      </c>
      <c r="D1251" t="s">
        <v>2657</v>
      </c>
      <c r="E1251" t="s">
        <v>2658</v>
      </c>
      <c r="F1251" t="s">
        <v>44</v>
      </c>
      <c r="G1251" s="8"/>
      <c r="H1251" s="8"/>
      <c r="I1251" s="1">
        <f>+IF(A1251=A1250,I1250+G1251-H1251,G1251-H1251)</f>
        <v>0</v>
      </c>
    </row>
    <row r="1252" spans="1:10" hidden="1" outlineLevel="2" x14ac:dyDescent="0.25">
      <c r="A1252" t="s">
        <v>44</v>
      </c>
      <c r="B1252" t="s">
        <v>45</v>
      </c>
      <c r="C1252" s="2">
        <v>43769</v>
      </c>
      <c r="D1252" t="s">
        <v>2659</v>
      </c>
      <c r="E1252" t="s">
        <v>2660</v>
      </c>
      <c r="F1252" t="s">
        <v>44</v>
      </c>
      <c r="G1252" s="8"/>
      <c r="H1252" s="8"/>
      <c r="I1252" s="1">
        <f>+IF(A1252=A1251,I1251+G1252-H1252,G1252-H1252)</f>
        <v>0</v>
      </c>
    </row>
    <row r="1253" spans="1:10" hidden="1" outlineLevel="1" x14ac:dyDescent="0.25">
      <c r="A1253" s="3" t="s">
        <v>1114</v>
      </c>
      <c r="B1253" s="3"/>
      <c r="C1253" s="4"/>
      <c r="D1253" s="3"/>
      <c r="E1253" s="3"/>
      <c r="F1253" s="3"/>
      <c r="G1253" s="5">
        <f>SUBTOTAL(9,G1247:G1252)</f>
        <v>0</v>
      </c>
      <c r="H1253" s="5">
        <f>SUBTOTAL(9,H1247:H1252)</f>
        <v>0</v>
      </c>
      <c r="I1253" s="5"/>
      <c r="J1253" s="5"/>
    </row>
    <row r="1254" spans="1:10" hidden="1" outlineLevel="2" x14ac:dyDescent="0.25">
      <c r="A1254" t="s">
        <v>46</v>
      </c>
      <c r="B1254" t="s">
        <v>768</v>
      </c>
      <c r="C1254" s="2">
        <v>43100</v>
      </c>
      <c r="D1254" t="s">
        <v>152</v>
      </c>
      <c r="E1254" t="s">
        <v>656</v>
      </c>
      <c r="F1254" t="s">
        <v>46</v>
      </c>
      <c r="H1254" s="1">
        <v>266</v>
      </c>
      <c r="I1254" s="1">
        <f>+IF(A1254=A1252,I1252+G1254-H1254,G1254-H1254)</f>
        <v>-266</v>
      </c>
    </row>
    <row r="1255" spans="1:10" hidden="1" outlineLevel="2" x14ac:dyDescent="0.25">
      <c r="A1255" t="s">
        <v>46</v>
      </c>
      <c r="B1255" t="s">
        <v>768</v>
      </c>
      <c r="C1255" s="2">
        <v>43554</v>
      </c>
      <c r="D1255" t="s">
        <v>810</v>
      </c>
      <c r="E1255" t="s">
        <v>809</v>
      </c>
      <c r="F1255" t="s">
        <v>46</v>
      </c>
      <c r="H1255" s="1">
        <v>6804.4560000000001</v>
      </c>
      <c r="I1255" s="1">
        <f>+IF(A1255=A1254,I1254+G1255-H1255,G1255-H1255)</f>
        <v>-7070.4560000000001</v>
      </c>
    </row>
    <row r="1256" spans="1:10" hidden="1" outlineLevel="2" x14ac:dyDescent="0.25">
      <c r="A1256" t="s">
        <v>46</v>
      </c>
      <c r="B1256" t="s">
        <v>768</v>
      </c>
      <c r="C1256" s="2">
        <v>43809</v>
      </c>
      <c r="D1256" t="s">
        <v>2661</v>
      </c>
      <c r="E1256" t="s">
        <v>2662</v>
      </c>
      <c r="F1256" t="s">
        <v>46</v>
      </c>
      <c r="H1256" s="1">
        <v>7233.3639999999996</v>
      </c>
      <c r="I1256" s="1">
        <f>+IF(A1256=A1255,I1255+G1256-H1256,G1256-H1256)</f>
        <v>-14303.82</v>
      </c>
    </row>
    <row r="1257" spans="1:10" hidden="1" outlineLevel="2" x14ac:dyDescent="0.25">
      <c r="A1257" t="s">
        <v>46</v>
      </c>
      <c r="B1257" t="s">
        <v>768</v>
      </c>
      <c r="C1257" s="2">
        <v>43809</v>
      </c>
      <c r="D1257" t="s">
        <v>2663</v>
      </c>
      <c r="E1257" t="s">
        <v>2664</v>
      </c>
      <c r="F1257" t="s">
        <v>46</v>
      </c>
      <c r="H1257" s="1">
        <v>32146.288</v>
      </c>
      <c r="I1257" s="1">
        <f>+IF(A1257=A1256,I1256+G1257-H1257,G1257-H1257)</f>
        <v>-46450.108</v>
      </c>
    </row>
    <row r="1258" spans="1:10" hidden="1" outlineLevel="2" x14ac:dyDescent="0.25">
      <c r="A1258" t="s">
        <v>46</v>
      </c>
      <c r="B1258" t="s">
        <v>768</v>
      </c>
      <c r="C1258" s="2">
        <v>43825</v>
      </c>
      <c r="D1258" t="s">
        <v>2665</v>
      </c>
      <c r="E1258" t="s">
        <v>2666</v>
      </c>
      <c r="F1258" t="s">
        <v>46</v>
      </c>
      <c r="G1258" s="1">
        <v>16070</v>
      </c>
      <c r="I1258" s="1">
        <f>+IF(A1258=A1257,I1257+G1258-H1258,G1258-H1258)</f>
        <v>-30380.108</v>
      </c>
    </row>
    <row r="1259" spans="1:10" hidden="1" outlineLevel="1" x14ac:dyDescent="0.25">
      <c r="A1259" s="3" t="s">
        <v>1115</v>
      </c>
      <c r="B1259" s="3"/>
      <c r="C1259" s="4"/>
      <c r="D1259" s="3"/>
      <c r="E1259" s="3"/>
      <c r="F1259" s="3"/>
      <c r="G1259" s="5">
        <f>SUBTOTAL(9,G1254:G1258)</f>
        <v>0</v>
      </c>
      <c r="H1259" s="5">
        <f>SUBTOTAL(9,H1254:H1258)</f>
        <v>0</v>
      </c>
      <c r="I1259" s="5"/>
      <c r="J1259" s="5"/>
    </row>
    <row r="1260" spans="1:10" hidden="1" outlineLevel="2" x14ac:dyDescent="0.25">
      <c r="A1260" t="s">
        <v>49</v>
      </c>
      <c r="B1260" t="s">
        <v>50</v>
      </c>
      <c r="C1260" s="2">
        <v>39945</v>
      </c>
      <c r="D1260" t="s">
        <v>2667</v>
      </c>
      <c r="E1260" t="s">
        <v>2668</v>
      </c>
      <c r="F1260" t="s">
        <v>49</v>
      </c>
      <c r="G1260" s="14"/>
      <c r="H1260" s="14"/>
      <c r="I1260" s="1">
        <f>+IF(A1260=A1258,I1258+G1260-H1260,G1260-H1260)</f>
        <v>0</v>
      </c>
      <c r="J1260" s="1">
        <f>-H1260</f>
        <v>0</v>
      </c>
    </row>
    <row r="1261" spans="1:10" hidden="1" outlineLevel="2" x14ac:dyDescent="0.25">
      <c r="A1261" t="s">
        <v>49</v>
      </c>
      <c r="B1261" t="s">
        <v>50</v>
      </c>
      <c r="C1261" s="2">
        <v>39994</v>
      </c>
      <c r="D1261" t="s">
        <v>2669</v>
      </c>
      <c r="E1261" t="s">
        <v>2670</v>
      </c>
      <c r="F1261" t="s">
        <v>49</v>
      </c>
      <c r="G1261" s="14"/>
      <c r="H1261" s="14"/>
      <c r="I1261" s="1">
        <f t="shared" ref="I1261:I1324" si="28">+IF(A1261=A1260,I1260+G1261-H1261,G1261-H1261)</f>
        <v>0</v>
      </c>
      <c r="J1261" s="1">
        <f t="shared" ref="J1261:J1274" si="29">-H1261</f>
        <v>0</v>
      </c>
    </row>
    <row r="1262" spans="1:10" hidden="1" outlineLevel="2" x14ac:dyDescent="0.25">
      <c r="A1262" t="s">
        <v>49</v>
      </c>
      <c r="B1262" t="s">
        <v>50</v>
      </c>
      <c r="C1262" s="2">
        <v>39994</v>
      </c>
      <c r="D1262" t="s">
        <v>2671</v>
      </c>
      <c r="E1262" t="s">
        <v>2672</v>
      </c>
      <c r="F1262" t="s">
        <v>49</v>
      </c>
      <c r="G1262" s="14"/>
      <c r="H1262" s="14"/>
      <c r="I1262" s="1">
        <f t="shared" si="28"/>
        <v>0</v>
      </c>
      <c r="J1262" s="1">
        <f t="shared" si="29"/>
        <v>0</v>
      </c>
    </row>
    <row r="1263" spans="1:10" hidden="1" outlineLevel="2" x14ac:dyDescent="0.25">
      <c r="A1263" t="s">
        <v>49</v>
      </c>
      <c r="B1263" t="s">
        <v>50</v>
      </c>
      <c r="C1263" s="2">
        <v>40015</v>
      </c>
      <c r="D1263" t="s">
        <v>2507</v>
      </c>
      <c r="E1263" t="s">
        <v>2673</v>
      </c>
      <c r="F1263" t="s">
        <v>49</v>
      </c>
      <c r="G1263" s="14"/>
      <c r="H1263" s="14"/>
      <c r="I1263" s="1">
        <f t="shared" si="28"/>
        <v>0</v>
      </c>
      <c r="J1263" s="1">
        <f t="shared" si="29"/>
        <v>0</v>
      </c>
    </row>
    <row r="1264" spans="1:10" hidden="1" outlineLevel="2" x14ac:dyDescent="0.25">
      <c r="A1264" t="s">
        <v>49</v>
      </c>
      <c r="B1264" t="s">
        <v>50</v>
      </c>
      <c r="C1264" s="2">
        <v>40022</v>
      </c>
      <c r="D1264" t="s">
        <v>2674</v>
      </c>
      <c r="E1264" t="s">
        <v>2675</v>
      </c>
      <c r="F1264" t="s">
        <v>49</v>
      </c>
      <c r="G1264" s="14"/>
      <c r="H1264" s="14"/>
      <c r="I1264" s="1">
        <f t="shared" si="28"/>
        <v>0</v>
      </c>
      <c r="J1264" s="1">
        <f t="shared" si="29"/>
        <v>0</v>
      </c>
    </row>
    <row r="1265" spans="1:10" hidden="1" outlineLevel="2" x14ac:dyDescent="0.25">
      <c r="A1265" t="s">
        <v>49</v>
      </c>
      <c r="B1265" t="s">
        <v>50</v>
      </c>
      <c r="C1265" s="2">
        <v>40036</v>
      </c>
      <c r="D1265" t="s">
        <v>2676</v>
      </c>
      <c r="E1265" t="s">
        <v>2677</v>
      </c>
      <c r="F1265" t="s">
        <v>49</v>
      </c>
      <c r="G1265" s="14"/>
      <c r="H1265" s="14"/>
      <c r="I1265" s="1">
        <f t="shared" si="28"/>
        <v>0</v>
      </c>
      <c r="J1265" s="1">
        <f t="shared" si="29"/>
        <v>0</v>
      </c>
    </row>
    <row r="1266" spans="1:10" hidden="1" outlineLevel="2" x14ac:dyDescent="0.25">
      <c r="A1266" t="s">
        <v>49</v>
      </c>
      <c r="B1266" t="s">
        <v>50</v>
      </c>
      <c r="C1266" s="2">
        <v>40040</v>
      </c>
      <c r="D1266" t="s">
        <v>220</v>
      </c>
      <c r="E1266" t="s">
        <v>2678</v>
      </c>
      <c r="F1266" t="s">
        <v>49</v>
      </c>
      <c r="G1266" s="14"/>
      <c r="H1266" s="14"/>
      <c r="I1266" s="1">
        <f t="shared" si="28"/>
        <v>0</v>
      </c>
      <c r="J1266" s="1">
        <f t="shared" si="29"/>
        <v>0</v>
      </c>
    </row>
    <row r="1267" spans="1:10" hidden="1" outlineLevel="2" x14ac:dyDescent="0.25">
      <c r="A1267" t="s">
        <v>49</v>
      </c>
      <c r="B1267" t="s">
        <v>50</v>
      </c>
      <c r="C1267" s="2">
        <v>40040</v>
      </c>
      <c r="D1267" t="s">
        <v>2679</v>
      </c>
      <c r="E1267" t="s">
        <v>2680</v>
      </c>
      <c r="F1267" t="s">
        <v>49</v>
      </c>
      <c r="G1267" s="14"/>
      <c r="H1267" s="14"/>
      <c r="I1267" s="1">
        <f t="shared" si="28"/>
        <v>0</v>
      </c>
      <c r="J1267" s="1">
        <f t="shared" si="29"/>
        <v>0</v>
      </c>
    </row>
    <row r="1268" spans="1:10" hidden="1" outlineLevel="2" x14ac:dyDescent="0.25">
      <c r="A1268" t="s">
        <v>49</v>
      </c>
      <c r="B1268" t="s">
        <v>50</v>
      </c>
      <c r="C1268" s="2">
        <v>40050</v>
      </c>
      <c r="D1268" t="s">
        <v>2681</v>
      </c>
      <c r="E1268" t="s">
        <v>2682</v>
      </c>
      <c r="F1268" t="s">
        <v>49</v>
      </c>
      <c r="G1268" s="14"/>
      <c r="H1268" s="14"/>
      <c r="I1268" s="1">
        <f t="shared" si="28"/>
        <v>0</v>
      </c>
      <c r="J1268" s="1">
        <f t="shared" si="29"/>
        <v>0</v>
      </c>
    </row>
    <row r="1269" spans="1:10" hidden="1" outlineLevel="2" x14ac:dyDescent="0.25">
      <c r="A1269" t="s">
        <v>49</v>
      </c>
      <c r="B1269" t="s">
        <v>50</v>
      </c>
      <c r="C1269" s="2">
        <v>40059</v>
      </c>
      <c r="D1269" t="s">
        <v>1187</v>
      </c>
      <c r="E1269" t="s">
        <v>2683</v>
      </c>
      <c r="F1269" t="s">
        <v>49</v>
      </c>
      <c r="G1269" s="14"/>
      <c r="H1269" s="14"/>
      <c r="I1269" s="1">
        <f t="shared" si="28"/>
        <v>0</v>
      </c>
      <c r="J1269" s="1">
        <f t="shared" si="29"/>
        <v>0</v>
      </c>
    </row>
    <row r="1270" spans="1:10" hidden="1" outlineLevel="2" x14ac:dyDescent="0.25">
      <c r="A1270" t="s">
        <v>49</v>
      </c>
      <c r="B1270" t="s">
        <v>50</v>
      </c>
      <c r="C1270" s="2">
        <v>40086</v>
      </c>
      <c r="D1270" t="s">
        <v>2521</v>
      </c>
      <c r="E1270" t="s">
        <v>2684</v>
      </c>
      <c r="F1270" t="s">
        <v>49</v>
      </c>
      <c r="G1270" s="14"/>
      <c r="H1270" s="14"/>
      <c r="I1270" s="1">
        <f t="shared" si="28"/>
        <v>0</v>
      </c>
      <c r="J1270" s="1">
        <f t="shared" si="29"/>
        <v>0</v>
      </c>
    </row>
    <row r="1271" spans="1:10" hidden="1" outlineLevel="2" x14ac:dyDescent="0.25">
      <c r="A1271" t="s">
        <v>49</v>
      </c>
      <c r="B1271" t="s">
        <v>50</v>
      </c>
      <c r="C1271" s="2">
        <v>40092</v>
      </c>
      <c r="D1271" t="s">
        <v>164</v>
      </c>
      <c r="E1271" t="s">
        <v>2685</v>
      </c>
      <c r="F1271" t="s">
        <v>49</v>
      </c>
      <c r="G1271" s="14"/>
      <c r="H1271" s="14"/>
      <c r="I1271" s="1">
        <f t="shared" si="28"/>
        <v>0</v>
      </c>
      <c r="J1271" s="1">
        <f t="shared" si="29"/>
        <v>0</v>
      </c>
    </row>
    <row r="1272" spans="1:10" hidden="1" outlineLevel="2" x14ac:dyDescent="0.25">
      <c r="A1272" t="s">
        <v>49</v>
      </c>
      <c r="B1272" t="s">
        <v>50</v>
      </c>
      <c r="C1272" s="2">
        <v>40115</v>
      </c>
      <c r="D1272" t="s">
        <v>2527</v>
      </c>
      <c r="E1272" t="s">
        <v>2686</v>
      </c>
      <c r="F1272" t="s">
        <v>49</v>
      </c>
      <c r="G1272" s="14"/>
      <c r="H1272" s="14"/>
      <c r="I1272" s="1">
        <f t="shared" si="28"/>
        <v>0</v>
      </c>
      <c r="J1272" s="1">
        <f t="shared" si="29"/>
        <v>0</v>
      </c>
    </row>
    <row r="1273" spans="1:10" hidden="1" outlineLevel="2" x14ac:dyDescent="0.25">
      <c r="A1273" t="s">
        <v>49</v>
      </c>
      <c r="B1273" t="s">
        <v>50</v>
      </c>
      <c r="C1273" s="2">
        <v>40115</v>
      </c>
      <c r="D1273" t="s">
        <v>164</v>
      </c>
      <c r="E1273" t="s">
        <v>2687</v>
      </c>
      <c r="F1273" t="s">
        <v>49</v>
      </c>
      <c r="G1273" s="14"/>
      <c r="H1273" s="14"/>
      <c r="I1273" s="1">
        <f t="shared" si="28"/>
        <v>0</v>
      </c>
      <c r="J1273" s="1">
        <f t="shared" si="29"/>
        <v>0</v>
      </c>
    </row>
    <row r="1274" spans="1:10" hidden="1" outlineLevel="2" x14ac:dyDescent="0.25">
      <c r="A1274" t="s">
        <v>49</v>
      </c>
      <c r="B1274" t="s">
        <v>50</v>
      </c>
      <c r="C1274" s="2">
        <v>40120</v>
      </c>
      <c r="D1274" t="s">
        <v>2535</v>
      </c>
      <c r="E1274" t="s">
        <v>2688</v>
      </c>
      <c r="F1274" t="s">
        <v>49</v>
      </c>
      <c r="G1274" s="14"/>
      <c r="H1274" s="14"/>
      <c r="I1274" s="1">
        <f t="shared" si="28"/>
        <v>0</v>
      </c>
      <c r="J1274" s="1">
        <f t="shared" si="29"/>
        <v>0</v>
      </c>
    </row>
    <row r="1275" spans="1:10" hidden="1" outlineLevel="2" x14ac:dyDescent="0.25">
      <c r="A1275" t="s">
        <v>49</v>
      </c>
      <c r="B1275" t="s">
        <v>50</v>
      </c>
      <c r="C1275" s="2">
        <v>40135</v>
      </c>
      <c r="D1275" t="s">
        <v>2689</v>
      </c>
      <c r="E1275" t="s">
        <v>2690</v>
      </c>
      <c r="F1275" t="s">
        <v>49</v>
      </c>
      <c r="G1275" s="14"/>
      <c r="H1275" s="14"/>
      <c r="I1275" s="1">
        <f t="shared" si="28"/>
        <v>0</v>
      </c>
      <c r="J1275" s="1">
        <f>+G1275</f>
        <v>0</v>
      </c>
    </row>
    <row r="1276" spans="1:10" hidden="1" outlineLevel="2" x14ac:dyDescent="0.25">
      <c r="A1276" t="s">
        <v>49</v>
      </c>
      <c r="B1276" t="s">
        <v>50</v>
      </c>
      <c r="C1276" s="2">
        <v>40162</v>
      </c>
      <c r="D1276" t="s">
        <v>2691</v>
      </c>
      <c r="E1276" t="s">
        <v>2692</v>
      </c>
      <c r="F1276" t="s">
        <v>49</v>
      </c>
      <c r="G1276" s="14"/>
      <c r="H1276" s="14"/>
      <c r="I1276" s="1">
        <f t="shared" si="28"/>
        <v>0</v>
      </c>
      <c r="J1276" s="1">
        <f>-H1276</f>
        <v>0</v>
      </c>
    </row>
    <row r="1277" spans="1:10" hidden="1" outlineLevel="2" x14ac:dyDescent="0.25">
      <c r="A1277" t="s">
        <v>49</v>
      </c>
      <c r="B1277" t="s">
        <v>50</v>
      </c>
      <c r="C1277" s="2">
        <v>40164</v>
      </c>
      <c r="D1277" t="s">
        <v>2693</v>
      </c>
      <c r="E1277" t="s">
        <v>2694</v>
      </c>
      <c r="F1277" t="s">
        <v>49</v>
      </c>
      <c r="G1277" s="14"/>
      <c r="H1277" s="14"/>
      <c r="I1277" s="1">
        <f t="shared" si="28"/>
        <v>0</v>
      </c>
      <c r="J1277" s="1">
        <f>+G1277</f>
        <v>0</v>
      </c>
    </row>
    <row r="1278" spans="1:10" hidden="1" outlineLevel="2" x14ac:dyDescent="0.25">
      <c r="A1278" t="s">
        <v>49</v>
      </c>
      <c r="B1278" t="s">
        <v>50</v>
      </c>
      <c r="C1278" s="2">
        <v>40178</v>
      </c>
      <c r="D1278" t="s">
        <v>1078</v>
      </c>
      <c r="E1278" t="s">
        <v>2695</v>
      </c>
      <c r="F1278" t="s">
        <v>49</v>
      </c>
      <c r="G1278" s="14"/>
      <c r="H1278" s="14"/>
      <c r="I1278" s="1">
        <f t="shared" si="28"/>
        <v>0</v>
      </c>
      <c r="J1278" s="1">
        <f>-H1278</f>
        <v>0</v>
      </c>
    </row>
    <row r="1279" spans="1:10" hidden="1" outlineLevel="2" x14ac:dyDescent="0.25">
      <c r="A1279" t="s">
        <v>49</v>
      </c>
      <c r="B1279" t="s">
        <v>50</v>
      </c>
      <c r="C1279" s="2">
        <v>40178</v>
      </c>
      <c r="D1279" t="s">
        <v>7</v>
      </c>
      <c r="E1279" t="s">
        <v>2696</v>
      </c>
      <c r="F1279" t="s">
        <v>49</v>
      </c>
      <c r="G1279" s="14"/>
      <c r="H1279" s="14"/>
      <c r="I1279" s="1">
        <f t="shared" si="28"/>
        <v>0</v>
      </c>
      <c r="J1279" s="1">
        <f>-H1279</f>
        <v>0</v>
      </c>
    </row>
    <row r="1280" spans="1:10" hidden="1" outlineLevel="2" x14ac:dyDescent="0.25">
      <c r="A1280" t="s">
        <v>49</v>
      </c>
      <c r="B1280" t="s">
        <v>50</v>
      </c>
      <c r="C1280" s="2">
        <v>40178</v>
      </c>
      <c r="D1280" t="s">
        <v>215</v>
      </c>
      <c r="E1280" t="s">
        <v>2697</v>
      </c>
      <c r="F1280" t="s">
        <v>49</v>
      </c>
      <c r="G1280" s="14"/>
      <c r="H1280" s="14"/>
      <c r="I1280" s="1">
        <f t="shared" si="28"/>
        <v>0</v>
      </c>
      <c r="J1280" s="1">
        <f>-H1280</f>
        <v>0</v>
      </c>
    </row>
    <row r="1281" spans="1:10" hidden="1" outlineLevel="2" x14ac:dyDescent="0.25">
      <c r="A1281" t="s">
        <v>49</v>
      </c>
      <c r="B1281" t="s">
        <v>50</v>
      </c>
      <c r="C1281" s="2">
        <v>40191</v>
      </c>
      <c r="D1281" t="s">
        <v>2698</v>
      </c>
      <c r="E1281" t="s">
        <v>2699</v>
      </c>
      <c r="F1281" t="s">
        <v>49</v>
      </c>
      <c r="G1281" s="14"/>
      <c r="H1281" s="14"/>
      <c r="I1281" s="1">
        <f t="shared" si="28"/>
        <v>0</v>
      </c>
      <c r="J1281" s="1">
        <f>+G1281</f>
        <v>0</v>
      </c>
    </row>
    <row r="1282" spans="1:10" hidden="1" outlineLevel="2" x14ac:dyDescent="0.25">
      <c r="A1282" t="s">
        <v>49</v>
      </c>
      <c r="B1282" t="s">
        <v>50</v>
      </c>
      <c r="C1282" s="2">
        <v>40254</v>
      </c>
      <c r="D1282" t="s">
        <v>2557</v>
      </c>
      <c r="E1282" t="s">
        <v>2700</v>
      </c>
      <c r="F1282" t="s">
        <v>49</v>
      </c>
      <c r="G1282" s="14"/>
      <c r="H1282" s="14"/>
      <c r="I1282" s="1">
        <f t="shared" si="28"/>
        <v>0</v>
      </c>
      <c r="J1282" s="1">
        <f t="shared" ref="J1282:J1297" si="30">-H1282</f>
        <v>0</v>
      </c>
    </row>
    <row r="1283" spans="1:10" hidden="1" outlineLevel="2" x14ac:dyDescent="0.25">
      <c r="A1283" t="s">
        <v>49</v>
      </c>
      <c r="B1283" t="s">
        <v>50</v>
      </c>
      <c r="C1283" s="2">
        <v>40263</v>
      </c>
      <c r="D1283" t="s">
        <v>2701</v>
      </c>
      <c r="E1283" t="s">
        <v>2702</v>
      </c>
      <c r="F1283" t="s">
        <v>49</v>
      </c>
      <c r="G1283" s="14"/>
      <c r="H1283" s="14"/>
      <c r="I1283" s="1">
        <f t="shared" si="28"/>
        <v>0</v>
      </c>
      <c r="J1283" s="1">
        <f t="shared" si="30"/>
        <v>0</v>
      </c>
    </row>
    <row r="1284" spans="1:10" hidden="1" outlineLevel="2" x14ac:dyDescent="0.25">
      <c r="A1284" t="s">
        <v>49</v>
      </c>
      <c r="B1284" t="s">
        <v>50</v>
      </c>
      <c r="C1284" s="2">
        <v>40267</v>
      </c>
      <c r="D1284" t="s">
        <v>2703</v>
      </c>
      <c r="E1284" t="s">
        <v>2704</v>
      </c>
      <c r="F1284" t="s">
        <v>49</v>
      </c>
      <c r="G1284" s="14"/>
      <c r="H1284" s="14"/>
      <c r="I1284" s="1">
        <f t="shared" si="28"/>
        <v>0</v>
      </c>
      <c r="J1284" s="1">
        <f t="shared" si="30"/>
        <v>0</v>
      </c>
    </row>
    <row r="1285" spans="1:10" hidden="1" outlineLevel="2" x14ac:dyDescent="0.25">
      <c r="A1285" t="s">
        <v>49</v>
      </c>
      <c r="B1285" t="s">
        <v>50</v>
      </c>
      <c r="C1285" s="2">
        <v>40267</v>
      </c>
      <c r="D1285" t="s">
        <v>2550</v>
      </c>
      <c r="E1285" t="s">
        <v>2705</v>
      </c>
      <c r="F1285" t="s">
        <v>49</v>
      </c>
      <c r="G1285" s="14"/>
      <c r="H1285" s="14"/>
      <c r="I1285" s="1">
        <f t="shared" si="28"/>
        <v>0</v>
      </c>
      <c r="J1285" s="1">
        <f t="shared" si="30"/>
        <v>0</v>
      </c>
    </row>
    <row r="1286" spans="1:10" hidden="1" outlineLevel="2" x14ac:dyDescent="0.25">
      <c r="A1286" t="s">
        <v>49</v>
      </c>
      <c r="B1286" t="s">
        <v>50</v>
      </c>
      <c r="C1286" s="2">
        <v>40274</v>
      </c>
      <c r="D1286" t="s">
        <v>2569</v>
      </c>
      <c r="E1286" t="s">
        <v>2706</v>
      </c>
      <c r="F1286" t="s">
        <v>49</v>
      </c>
      <c r="G1286" s="14"/>
      <c r="H1286" s="14"/>
      <c r="I1286" s="1">
        <f t="shared" si="28"/>
        <v>0</v>
      </c>
      <c r="J1286" s="1">
        <f t="shared" si="30"/>
        <v>0</v>
      </c>
    </row>
    <row r="1287" spans="1:10" hidden="1" outlineLevel="2" x14ac:dyDescent="0.25">
      <c r="A1287" t="s">
        <v>49</v>
      </c>
      <c r="B1287" t="s">
        <v>50</v>
      </c>
      <c r="C1287" s="2">
        <v>40274</v>
      </c>
      <c r="D1287" t="s">
        <v>2567</v>
      </c>
      <c r="E1287" t="s">
        <v>2707</v>
      </c>
      <c r="F1287" t="s">
        <v>49</v>
      </c>
      <c r="G1287" s="14"/>
      <c r="H1287" s="14"/>
      <c r="I1287" s="1">
        <f t="shared" si="28"/>
        <v>0</v>
      </c>
      <c r="J1287" s="1">
        <f t="shared" si="30"/>
        <v>0</v>
      </c>
    </row>
    <row r="1288" spans="1:10" hidden="1" outlineLevel="2" x14ac:dyDescent="0.25">
      <c r="A1288" t="s">
        <v>49</v>
      </c>
      <c r="B1288" t="s">
        <v>50</v>
      </c>
      <c r="C1288" s="2">
        <v>40282</v>
      </c>
      <c r="D1288" t="s">
        <v>203</v>
      </c>
      <c r="E1288" t="s">
        <v>2708</v>
      </c>
      <c r="F1288" t="s">
        <v>49</v>
      </c>
      <c r="G1288" s="14"/>
      <c r="H1288" s="14"/>
      <c r="I1288" s="1">
        <f t="shared" si="28"/>
        <v>0</v>
      </c>
      <c r="J1288" s="1">
        <f t="shared" si="30"/>
        <v>0</v>
      </c>
    </row>
    <row r="1289" spans="1:10" hidden="1" outlineLevel="2" x14ac:dyDescent="0.25">
      <c r="A1289" t="s">
        <v>49</v>
      </c>
      <c r="B1289" t="s">
        <v>50</v>
      </c>
      <c r="C1289" s="2">
        <v>40282</v>
      </c>
      <c r="D1289" t="s">
        <v>203</v>
      </c>
      <c r="E1289" t="s">
        <v>2709</v>
      </c>
      <c r="F1289" t="s">
        <v>49</v>
      </c>
      <c r="G1289" s="14"/>
      <c r="H1289" s="14"/>
      <c r="I1289" s="1">
        <f t="shared" si="28"/>
        <v>0</v>
      </c>
      <c r="J1289" s="1">
        <f t="shared" si="30"/>
        <v>0</v>
      </c>
    </row>
    <row r="1290" spans="1:10" hidden="1" outlineLevel="2" x14ac:dyDescent="0.25">
      <c r="A1290" t="s">
        <v>49</v>
      </c>
      <c r="B1290" t="s">
        <v>50</v>
      </c>
      <c r="C1290" s="2">
        <v>40288</v>
      </c>
      <c r="D1290" t="s">
        <v>2710</v>
      </c>
      <c r="E1290" t="s">
        <v>2711</v>
      </c>
      <c r="F1290" t="s">
        <v>49</v>
      </c>
      <c r="G1290" s="14"/>
      <c r="H1290" s="14"/>
      <c r="I1290" s="1">
        <f t="shared" si="28"/>
        <v>0</v>
      </c>
      <c r="J1290" s="1">
        <f t="shared" si="30"/>
        <v>0</v>
      </c>
    </row>
    <row r="1291" spans="1:10" hidden="1" outlineLevel="2" x14ac:dyDescent="0.25">
      <c r="A1291" t="s">
        <v>49</v>
      </c>
      <c r="B1291" t="s">
        <v>50</v>
      </c>
      <c r="C1291" s="2">
        <v>40288</v>
      </c>
      <c r="D1291" t="s">
        <v>2712</v>
      </c>
      <c r="E1291" t="s">
        <v>2713</v>
      </c>
      <c r="F1291" t="s">
        <v>49</v>
      </c>
      <c r="G1291" s="14"/>
      <c r="H1291" s="14"/>
      <c r="I1291" s="1">
        <f t="shared" si="28"/>
        <v>0</v>
      </c>
      <c r="J1291" s="1">
        <f t="shared" si="30"/>
        <v>0</v>
      </c>
    </row>
    <row r="1292" spans="1:10" hidden="1" outlineLevel="2" x14ac:dyDescent="0.25">
      <c r="A1292" t="s">
        <v>49</v>
      </c>
      <c r="B1292" t="s">
        <v>50</v>
      </c>
      <c r="C1292" s="2">
        <v>40298</v>
      </c>
      <c r="D1292" t="s">
        <v>2577</v>
      </c>
      <c r="E1292" t="s">
        <v>2714</v>
      </c>
      <c r="F1292" t="s">
        <v>49</v>
      </c>
      <c r="G1292" s="14"/>
      <c r="H1292" s="14"/>
      <c r="I1292" s="1">
        <f t="shared" si="28"/>
        <v>0</v>
      </c>
      <c r="J1292" s="1">
        <f t="shared" si="30"/>
        <v>0</v>
      </c>
    </row>
    <row r="1293" spans="1:10" hidden="1" outlineLevel="2" x14ac:dyDescent="0.25">
      <c r="A1293" t="s">
        <v>49</v>
      </c>
      <c r="B1293" t="s">
        <v>50</v>
      </c>
      <c r="C1293" s="2">
        <v>40315</v>
      </c>
      <c r="D1293" t="s">
        <v>2715</v>
      </c>
      <c r="E1293" t="s">
        <v>2716</v>
      </c>
      <c r="F1293" t="s">
        <v>49</v>
      </c>
      <c r="G1293" s="14"/>
      <c r="H1293" s="14"/>
      <c r="I1293" s="1">
        <f t="shared" si="28"/>
        <v>0</v>
      </c>
      <c r="J1293" s="1">
        <f t="shared" si="30"/>
        <v>0</v>
      </c>
    </row>
    <row r="1294" spans="1:10" hidden="1" outlineLevel="2" x14ac:dyDescent="0.25">
      <c r="A1294" t="s">
        <v>49</v>
      </c>
      <c r="B1294" t="s">
        <v>50</v>
      </c>
      <c r="C1294" s="2">
        <v>40330</v>
      </c>
      <c r="D1294" t="s">
        <v>2717</v>
      </c>
      <c r="E1294" t="s">
        <v>2718</v>
      </c>
      <c r="F1294" t="s">
        <v>49</v>
      </c>
      <c r="G1294" s="14"/>
      <c r="H1294" s="14"/>
      <c r="I1294" s="1">
        <f t="shared" si="28"/>
        <v>0</v>
      </c>
      <c r="J1294" s="1">
        <f t="shared" si="30"/>
        <v>0</v>
      </c>
    </row>
    <row r="1295" spans="1:10" hidden="1" outlineLevel="2" x14ac:dyDescent="0.25">
      <c r="A1295" t="s">
        <v>49</v>
      </c>
      <c r="B1295" t="s">
        <v>50</v>
      </c>
      <c r="C1295" s="2">
        <v>40337</v>
      </c>
      <c r="D1295" t="s">
        <v>2581</v>
      </c>
      <c r="E1295" t="s">
        <v>2719</v>
      </c>
      <c r="F1295" t="s">
        <v>49</v>
      </c>
      <c r="G1295" s="14"/>
      <c r="H1295" s="14"/>
      <c r="I1295" s="1">
        <f t="shared" si="28"/>
        <v>0</v>
      </c>
      <c r="J1295" s="1">
        <f t="shared" si="30"/>
        <v>0</v>
      </c>
    </row>
    <row r="1296" spans="1:10" hidden="1" outlineLevel="2" x14ac:dyDescent="0.25">
      <c r="A1296" t="s">
        <v>49</v>
      </c>
      <c r="B1296" t="s">
        <v>50</v>
      </c>
      <c r="C1296" s="2">
        <v>40344</v>
      </c>
      <c r="D1296" t="s">
        <v>2720</v>
      </c>
      <c r="E1296" t="s">
        <v>2721</v>
      </c>
      <c r="F1296" t="s">
        <v>49</v>
      </c>
      <c r="G1296" s="14"/>
      <c r="H1296" s="14"/>
      <c r="I1296" s="1">
        <f t="shared" si="28"/>
        <v>0</v>
      </c>
      <c r="J1296" s="1">
        <f t="shared" si="30"/>
        <v>0</v>
      </c>
    </row>
    <row r="1297" spans="1:10" hidden="1" outlineLevel="2" x14ac:dyDescent="0.25">
      <c r="A1297" t="s">
        <v>49</v>
      </c>
      <c r="B1297" t="s">
        <v>50</v>
      </c>
      <c r="C1297" s="2">
        <v>40348</v>
      </c>
      <c r="D1297" t="s">
        <v>2722</v>
      </c>
      <c r="E1297" t="s">
        <v>2723</v>
      </c>
      <c r="F1297" t="s">
        <v>49</v>
      </c>
      <c r="G1297" s="14"/>
      <c r="H1297" s="14"/>
      <c r="I1297" s="1">
        <f t="shared" si="28"/>
        <v>0</v>
      </c>
      <c r="J1297" s="1">
        <f t="shared" si="30"/>
        <v>0</v>
      </c>
    </row>
    <row r="1298" spans="1:10" hidden="1" outlineLevel="2" x14ac:dyDescent="0.25">
      <c r="A1298" t="s">
        <v>49</v>
      </c>
      <c r="B1298" t="s">
        <v>50</v>
      </c>
      <c r="C1298" s="2">
        <v>40351</v>
      </c>
      <c r="D1298" t="s">
        <v>2724</v>
      </c>
      <c r="E1298" t="s">
        <v>2725</v>
      </c>
      <c r="F1298" t="s">
        <v>49</v>
      </c>
      <c r="G1298" s="14"/>
      <c r="H1298" s="14"/>
      <c r="I1298" s="1">
        <f t="shared" si="28"/>
        <v>0</v>
      </c>
      <c r="J1298" s="1">
        <f>+G1298</f>
        <v>0</v>
      </c>
    </row>
    <row r="1299" spans="1:10" hidden="1" outlineLevel="2" x14ac:dyDescent="0.25">
      <c r="A1299" t="s">
        <v>49</v>
      </c>
      <c r="B1299" t="s">
        <v>50</v>
      </c>
      <c r="C1299" s="2">
        <v>40364</v>
      </c>
      <c r="D1299" t="s">
        <v>2726</v>
      </c>
      <c r="E1299" t="s">
        <v>2727</v>
      </c>
      <c r="F1299" t="s">
        <v>49</v>
      </c>
      <c r="G1299" s="14"/>
      <c r="H1299" s="14"/>
      <c r="I1299" s="1">
        <f t="shared" si="28"/>
        <v>0</v>
      </c>
      <c r="J1299" s="1">
        <f>-H1299</f>
        <v>0</v>
      </c>
    </row>
    <row r="1300" spans="1:10" hidden="1" outlineLevel="2" x14ac:dyDescent="0.25">
      <c r="A1300" t="s">
        <v>49</v>
      </c>
      <c r="B1300" t="s">
        <v>50</v>
      </c>
      <c r="C1300" s="2">
        <v>40364</v>
      </c>
      <c r="D1300" t="s">
        <v>2726</v>
      </c>
      <c r="E1300" t="s">
        <v>2728</v>
      </c>
      <c r="F1300" t="s">
        <v>49</v>
      </c>
      <c r="G1300" s="14"/>
      <c r="H1300" s="14"/>
      <c r="I1300" s="1">
        <f t="shared" si="28"/>
        <v>0</v>
      </c>
      <c r="J1300" s="1">
        <f>-H1300</f>
        <v>0</v>
      </c>
    </row>
    <row r="1301" spans="1:10" hidden="1" outlineLevel="2" x14ac:dyDescent="0.25">
      <c r="A1301" t="s">
        <v>49</v>
      </c>
      <c r="B1301" t="s">
        <v>50</v>
      </c>
      <c r="C1301" s="2">
        <v>40368</v>
      </c>
      <c r="D1301" t="s">
        <v>215</v>
      </c>
      <c r="E1301" t="s">
        <v>2729</v>
      </c>
      <c r="F1301" t="s">
        <v>49</v>
      </c>
      <c r="G1301" s="14"/>
      <c r="H1301" s="14"/>
      <c r="I1301" s="1">
        <f t="shared" si="28"/>
        <v>0</v>
      </c>
      <c r="J1301" s="1">
        <f>-H1301</f>
        <v>0</v>
      </c>
    </row>
    <row r="1302" spans="1:10" hidden="1" outlineLevel="2" x14ac:dyDescent="0.25">
      <c r="A1302" t="s">
        <v>49</v>
      </c>
      <c r="B1302" t="s">
        <v>50</v>
      </c>
      <c r="C1302" s="2">
        <v>40368</v>
      </c>
      <c r="D1302" t="s">
        <v>215</v>
      </c>
      <c r="E1302" t="s">
        <v>2730</v>
      </c>
      <c r="F1302" t="s">
        <v>49</v>
      </c>
      <c r="G1302" s="14"/>
      <c r="H1302" s="14"/>
      <c r="I1302" s="1">
        <f t="shared" si="28"/>
        <v>0</v>
      </c>
      <c r="J1302" s="1">
        <f>-H1302</f>
        <v>0</v>
      </c>
    </row>
    <row r="1303" spans="1:10" hidden="1" outlineLevel="2" x14ac:dyDescent="0.25">
      <c r="A1303" t="s">
        <v>49</v>
      </c>
      <c r="B1303" t="s">
        <v>50</v>
      </c>
      <c r="C1303" s="2">
        <v>40373</v>
      </c>
      <c r="D1303" t="s">
        <v>7</v>
      </c>
      <c r="E1303" t="s">
        <v>2731</v>
      </c>
      <c r="F1303" t="s">
        <v>49</v>
      </c>
      <c r="G1303" s="14"/>
      <c r="H1303" s="14"/>
      <c r="I1303" s="1">
        <f t="shared" si="28"/>
        <v>0</v>
      </c>
      <c r="J1303" s="1">
        <f>-H1303</f>
        <v>0</v>
      </c>
    </row>
    <row r="1304" spans="1:10" hidden="1" outlineLevel="2" x14ac:dyDescent="0.25">
      <c r="A1304" t="s">
        <v>49</v>
      </c>
      <c r="B1304" t="s">
        <v>50</v>
      </c>
      <c r="C1304" s="2">
        <v>40374</v>
      </c>
      <c r="D1304" t="s">
        <v>2732</v>
      </c>
      <c r="E1304" t="s">
        <v>2733</v>
      </c>
      <c r="F1304" t="s">
        <v>49</v>
      </c>
      <c r="G1304" s="14"/>
      <c r="H1304" s="14"/>
      <c r="I1304" s="1">
        <f t="shared" si="28"/>
        <v>0</v>
      </c>
      <c r="J1304" s="1">
        <f>+G1304</f>
        <v>0</v>
      </c>
    </row>
    <row r="1305" spans="1:10" hidden="1" outlineLevel="2" x14ac:dyDescent="0.25">
      <c r="A1305" t="s">
        <v>49</v>
      </c>
      <c r="B1305" t="s">
        <v>50</v>
      </c>
      <c r="C1305" s="2">
        <v>40380</v>
      </c>
      <c r="D1305" t="s">
        <v>2734</v>
      </c>
      <c r="E1305" t="s">
        <v>2735</v>
      </c>
      <c r="F1305" t="s">
        <v>49</v>
      </c>
      <c r="G1305" s="14"/>
      <c r="H1305" s="14"/>
      <c r="I1305" s="1">
        <f t="shared" si="28"/>
        <v>0</v>
      </c>
      <c r="J1305" s="1">
        <f>+G1305</f>
        <v>0</v>
      </c>
    </row>
    <row r="1306" spans="1:10" hidden="1" outlineLevel="2" x14ac:dyDescent="0.25">
      <c r="A1306" t="s">
        <v>49</v>
      </c>
      <c r="B1306" t="s">
        <v>50</v>
      </c>
      <c r="C1306" s="2">
        <v>40402</v>
      </c>
      <c r="D1306" t="s">
        <v>2736</v>
      </c>
      <c r="E1306" t="s">
        <v>2737</v>
      </c>
      <c r="F1306" t="s">
        <v>49</v>
      </c>
      <c r="G1306" s="14"/>
      <c r="H1306" s="14"/>
      <c r="I1306" s="1">
        <f t="shared" si="28"/>
        <v>0</v>
      </c>
      <c r="J1306" s="1">
        <f t="shared" ref="J1306:J1313" si="31">-H1306</f>
        <v>0</v>
      </c>
    </row>
    <row r="1307" spans="1:10" hidden="1" outlineLevel="2" x14ac:dyDescent="0.25">
      <c r="A1307" t="s">
        <v>49</v>
      </c>
      <c r="B1307" t="s">
        <v>50</v>
      </c>
      <c r="C1307" s="2">
        <v>40407</v>
      </c>
      <c r="D1307" t="s">
        <v>2738</v>
      </c>
      <c r="E1307" t="s">
        <v>2739</v>
      </c>
      <c r="F1307" t="s">
        <v>49</v>
      </c>
      <c r="G1307" s="14"/>
      <c r="H1307" s="14"/>
      <c r="I1307" s="1">
        <f t="shared" si="28"/>
        <v>0</v>
      </c>
      <c r="J1307" s="1">
        <f t="shared" si="31"/>
        <v>0</v>
      </c>
    </row>
    <row r="1308" spans="1:10" hidden="1" outlineLevel="2" x14ac:dyDescent="0.25">
      <c r="A1308" t="s">
        <v>49</v>
      </c>
      <c r="B1308" t="s">
        <v>50</v>
      </c>
      <c r="C1308" s="2">
        <v>40416</v>
      </c>
      <c r="D1308" t="s">
        <v>2740</v>
      </c>
      <c r="E1308" t="s">
        <v>2741</v>
      </c>
      <c r="F1308" t="s">
        <v>49</v>
      </c>
      <c r="G1308" s="14"/>
      <c r="H1308" s="14"/>
      <c r="I1308" s="1">
        <f t="shared" si="28"/>
        <v>0</v>
      </c>
      <c r="J1308" s="1">
        <f t="shared" si="31"/>
        <v>0</v>
      </c>
    </row>
    <row r="1309" spans="1:10" hidden="1" outlineLevel="2" x14ac:dyDescent="0.25">
      <c r="A1309" t="s">
        <v>49</v>
      </c>
      <c r="B1309" t="s">
        <v>50</v>
      </c>
      <c r="C1309" s="2">
        <v>40420</v>
      </c>
      <c r="D1309" t="s">
        <v>2742</v>
      </c>
      <c r="E1309" t="s">
        <v>2743</v>
      </c>
      <c r="F1309" t="s">
        <v>49</v>
      </c>
      <c r="G1309" s="14"/>
      <c r="H1309" s="14"/>
      <c r="I1309" s="1">
        <f t="shared" si="28"/>
        <v>0</v>
      </c>
      <c r="J1309" s="1">
        <f t="shared" si="31"/>
        <v>0</v>
      </c>
    </row>
    <row r="1310" spans="1:10" hidden="1" outlineLevel="2" x14ac:dyDescent="0.25">
      <c r="A1310" t="s">
        <v>49</v>
      </c>
      <c r="B1310" t="s">
        <v>50</v>
      </c>
      <c r="C1310" s="2">
        <v>40427</v>
      </c>
      <c r="D1310" t="s">
        <v>2744</v>
      </c>
      <c r="E1310" t="s">
        <v>2745</v>
      </c>
      <c r="F1310" t="s">
        <v>49</v>
      </c>
      <c r="G1310" s="14"/>
      <c r="H1310" s="14"/>
      <c r="I1310" s="1">
        <f t="shared" si="28"/>
        <v>0</v>
      </c>
      <c r="J1310" s="1">
        <f t="shared" si="31"/>
        <v>0</v>
      </c>
    </row>
    <row r="1311" spans="1:10" hidden="1" outlineLevel="2" x14ac:dyDescent="0.25">
      <c r="A1311" t="s">
        <v>49</v>
      </c>
      <c r="B1311" t="s">
        <v>50</v>
      </c>
      <c r="C1311" s="2">
        <v>40430</v>
      </c>
      <c r="D1311" t="s">
        <v>2746</v>
      </c>
      <c r="E1311" t="s">
        <v>2747</v>
      </c>
      <c r="F1311" t="s">
        <v>49</v>
      </c>
      <c r="G1311" s="14"/>
      <c r="H1311" s="14"/>
      <c r="I1311" s="1">
        <f t="shared" si="28"/>
        <v>0</v>
      </c>
      <c r="J1311" s="1">
        <f t="shared" si="31"/>
        <v>0</v>
      </c>
    </row>
    <row r="1312" spans="1:10" hidden="1" outlineLevel="2" x14ac:dyDescent="0.25">
      <c r="A1312" t="s">
        <v>49</v>
      </c>
      <c r="B1312" t="s">
        <v>50</v>
      </c>
      <c r="C1312" s="2">
        <v>40430</v>
      </c>
      <c r="D1312" t="s">
        <v>2738</v>
      </c>
      <c r="E1312" t="s">
        <v>2748</v>
      </c>
      <c r="F1312" t="s">
        <v>49</v>
      </c>
      <c r="G1312" s="14"/>
      <c r="H1312" s="14"/>
      <c r="I1312" s="1">
        <f t="shared" si="28"/>
        <v>0</v>
      </c>
      <c r="J1312" s="1">
        <f t="shared" si="31"/>
        <v>0</v>
      </c>
    </row>
    <row r="1313" spans="1:10" hidden="1" outlineLevel="2" x14ac:dyDescent="0.25">
      <c r="A1313" t="s">
        <v>49</v>
      </c>
      <c r="B1313" t="s">
        <v>50</v>
      </c>
      <c r="C1313" s="2">
        <v>40436</v>
      </c>
      <c r="D1313" t="s">
        <v>2749</v>
      </c>
      <c r="E1313" t="s">
        <v>2750</v>
      </c>
      <c r="F1313" t="s">
        <v>49</v>
      </c>
      <c r="G1313" s="14"/>
      <c r="H1313" s="14"/>
      <c r="I1313" s="1">
        <f t="shared" si="28"/>
        <v>0</v>
      </c>
      <c r="J1313" s="1">
        <f t="shared" si="31"/>
        <v>0</v>
      </c>
    </row>
    <row r="1314" spans="1:10" hidden="1" outlineLevel="2" x14ac:dyDescent="0.25">
      <c r="A1314" t="s">
        <v>49</v>
      </c>
      <c r="B1314" t="s">
        <v>50</v>
      </c>
      <c r="C1314" s="2">
        <v>40453</v>
      </c>
      <c r="D1314" t="s">
        <v>2751</v>
      </c>
      <c r="E1314" t="s">
        <v>2752</v>
      </c>
      <c r="F1314" t="s">
        <v>49</v>
      </c>
      <c r="G1314" s="14"/>
      <c r="H1314" s="14"/>
      <c r="I1314" s="1">
        <f t="shared" si="28"/>
        <v>0</v>
      </c>
      <c r="J1314" s="1">
        <f>+G1314</f>
        <v>0</v>
      </c>
    </row>
    <row r="1315" spans="1:10" hidden="1" outlineLevel="2" x14ac:dyDescent="0.25">
      <c r="A1315" t="s">
        <v>49</v>
      </c>
      <c r="B1315" t="s">
        <v>50</v>
      </c>
      <c r="C1315" s="2">
        <v>40463</v>
      </c>
      <c r="D1315" t="s">
        <v>2753</v>
      </c>
      <c r="E1315" t="s">
        <v>2754</v>
      </c>
      <c r="F1315" t="s">
        <v>49</v>
      </c>
      <c r="G1315" s="14"/>
      <c r="H1315" s="14"/>
      <c r="I1315" s="1">
        <f t="shared" si="28"/>
        <v>0</v>
      </c>
      <c r="J1315" s="1">
        <f t="shared" ref="J1315:J1334" si="32">-H1315</f>
        <v>0</v>
      </c>
    </row>
    <row r="1316" spans="1:10" hidden="1" outlineLevel="2" x14ac:dyDescent="0.25">
      <c r="A1316" t="s">
        <v>49</v>
      </c>
      <c r="B1316" t="s">
        <v>50</v>
      </c>
      <c r="C1316" s="2">
        <v>40471</v>
      </c>
      <c r="D1316" t="s">
        <v>2753</v>
      </c>
      <c r="E1316" t="s">
        <v>2755</v>
      </c>
      <c r="F1316" t="s">
        <v>49</v>
      </c>
      <c r="G1316" s="14"/>
      <c r="H1316" s="14"/>
      <c r="I1316" s="1">
        <f t="shared" si="28"/>
        <v>0</v>
      </c>
      <c r="J1316" s="1">
        <f t="shared" si="32"/>
        <v>0</v>
      </c>
    </row>
    <row r="1317" spans="1:10" hidden="1" outlineLevel="2" x14ac:dyDescent="0.25">
      <c r="A1317" t="s">
        <v>49</v>
      </c>
      <c r="B1317" t="s">
        <v>50</v>
      </c>
      <c r="C1317" s="2">
        <v>40484</v>
      </c>
      <c r="D1317" t="s">
        <v>2756</v>
      </c>
      <c r="E1317" t="s">
        <v>2757</v>
      </c>
      <c r="F1317" t="s">
        <v>49</v>
      </c>
      <c r="G1317" s="14"/>
      <c r="H1317" s="14"/>
      <c r="I1317" s="1">
        <f t="shared" si="28"/>
        <v>0</v>
      </c>
      <c r="J1317" s="1">
        <f t="shared" si="32"/>
        <v>0</v>
      </c>
    </row>
    <row r="1318" spans="1:10" hidden="1" outlineLevel="2" x14ac:dyDescent="0.25">
      <c r="A1318" t="s">
        <v>49</v>
      </c>
      <c r="B1318" t="s">
        <v>50</v>
      </c>
      <c r="C1318" s="2">
        <v>40505</v>
      </c>
      <c r="D1318" t="s">
        <v>203</v>
      </c>
      <c r="E1318" t="s">
        <v>2758</v>
      </c>
      <c r="F1318" t="s">
        <v>49</v>
      </c>
      <c r="G1318" s="14"/>
      <c r="H1318" s="14"/>
      <c r="I1318" s="1">
        <f t="shared" si="28"/>
        <v>0</v>
      </c>
      <c r="J1318" s="1">
        <f t="shared" si="32"/>
        <v>0</v>
      </c>
    </row>
    <row r="1319" spans="1:10" hidden="1" outlineLevel="2" x14ac:dyDescent="0.25">
      <c r="A1319" t="s">
        <v>49</v>
      </c>
      <c r="B1319" t="s">
        <v>50</v>
      </c>
      <c r="C1319" s="2">
        <v>40515</v>
      </c>
      <c r="D1319" t="s">
        <v>2759</v>
      </c>
      <c r="E1319" t="s">
        <v>2760</v>
      </c>
      <c r="F1319" t="s">
        <v>49</v>
      </c>
      <c r="G1319" s="14"/>
      <c r="H1319" s="14"/>
      <c r="I1319" s="1">
        <f t="shared" si="28"/>
        <v>0</v>
      </c>
      <c r="J1319" s="1">
        <f t="shared" si="32"/>
        <v>0</v>
      </c>
    </row>
    <row r="1320" spans="1:10" hidden="1" outlineLevel="2" x14ac:dyDescent="0.25">
      <c r="A1320" t="s">
        <v>49</v>
      </c>
      <c r="B1320" t="s">
        <v>50</v>
      </c>
      <c r="C1320" s="2">
        <v>40543</v>
      </c>
      <c r="D1320" t="s">
        <v>215</v>
      </c>
      <c r="E1320" t="s">
        <v>2761</v>
      </c>
      <c r="F1320" t="s">
        <v>49</v>
      </c>
      <c r="G1320" s="14"/>
      <c r="H1320" s="14"/>
      <c r="I1320" s="1">
        <f t="shared" si="28"/>
        <v>0</v>
      </c>
      <c r="J1320" s="1">
        <f t="shared" si="32"/>
        <v>0</v>
      </c>
    </row>
    <row r="1321" spans="1:10" hidden="1" outlineLevel="2" x14ac:dyDescent="0.25">
      <c r="A1321" t="s">
        <v>49</v>
      </c>
      <c r="B1321" t="s">
        <v>50</v>
      </c>
      <c r="C1321" s="2">
        <v>40543</v>
      </c>
      <c r="D1321" t="s">
        <v>7</v>
      </c>
      <c r="E1321" t="s">
        <v>2762</v>
      </c>
      <c r="F1321" t="s">
        <v>49</v>
      </c>
      <c r="G1321" s="14"/>
      <c r="H1321" s="14"/>
      <c r="I1321" s="1">
        <f t="shared" si="28"/>
        <v>0</v>
      </c>
      <c r="J1321" s="1">
        <f t="shared" si="32"/>
        <v>0</v>
      </c>
    </row>
    <row r="1322" spans="1:10" hidden="1" outlineLevel="2" x14ac:dyDescent="0.25">
      <c r="A1322" t="s">
        <v>49</v>
      </c>
      <c r="B1322" t="s">
        <v>50</v>
      </c>
      <c r="C1322" s="2">
        <v>40543</v>
      </c>
      <c r="D1322" t="s">
        <v>2763</v>
      </c>
      <c r="E1322" t="s">
        <v>2764</v>
      </c>
      <c r="F1322" t="s">
        <v>49</v>
      </c>
      <c r="G1322" s="14"/>
      <c r="H1322" s="14"/>
      <c r="I1322" s="1">
        <f t="shared" si="28"/>
        <v>0</v>
      </c>
      <c r="J1322" s="1">
        <f t="shared" si="32"/>
        <v>0</v>
      </c>
    </row>
    <row r="1323" spans="1:10" hidden="1" outlineLevel="2" x14ac:dyDescent="0.25">
      <c r="A1323" t="s">
        <v>49</v>
      </c>
      <c r="B1323" t="s">
        <v>50</v>
      </c>
      <c r="C1323" s="2">
        <v>40543</v>
      </c>
      <c r="D1323" t="s">
        <v>2765</v>
      </c>
      <c r="E1323" t="s">
        <v>2766</v>
      </c>
      <c r="F1323" t="s">
        <v>49</v>
      </c>
      <c r="G1323" s="14"/>
      <c r="H1323" s="14"/>
      <c r="I1323" s="1">
        <f t="shared" si="28"/>
        <v>0</v>
      </c>
      <c r="J1323" s="1">
        <f t="shared" si="32"/>
        <v>0</v>
      </c>
    </row>
    <row r="1324" spans="1:10" hidden="1" outlineLevel="2" x14ac:dyDescent="0.25">
      <c r="A1324" t="s">
        <v>49</v>
      </c>
      <c r="B1324" t="s">
        <v>50</v>
      </c>
      <c r="C1324" s="2">
        <v>40543</v>
      </c>
      <c r="D1324" t="s">
        <v>7</v>
      </c>
      <c r="E1324" t="s">
        <v>2767</v>
      </c>
      <c r="F1324" t="s">
        <v>49</v>
      </c>
      <c r="G1324" s="14"/>
      <c r="H1324" s="14"/>
      <c r="I1324" s="1">
        <f t="shared" si="28"/>
        <v>0</v>
      </c>
      <c r="J1324" s="1">
        <f t="shared" si="32"/>
        <v>0</v>
      </c>
    </row>
    <row r="1325" spans="1:10" hidden="1" outlineLevel="2" x14ac:dyDescent="0.25">
      <c r="A1325" t="s">
        <v>49</v>
      </c>
      <c r="B1325" t="s">
        <v>50</v>
      </c>
      <c r="C1325" s="2">
        <v>40543</v>
      </c>
      <c r="D1325" t="s">
        <v>2768</v>
      </c>
      <c r="E1325" t="s">
        <v>2769</v>
      </c>
      <c r="F1325" t="s">
        <v>49</v>
      </c>
      <c r="G1325" s="14"/>
      <c r="H1325" s="14"/>
      <c r="I1325" s="1">
        <f t="shared" ref="I1325:I1388" si="33">+IF(A1325=A1324,I1324+G1325-H1325,G1325-H1325)</f>
        <v>0</v>
      </c>
      <c r="J1325" s="1">
        <f t="shared" si="32"/>
        <v>0</v>
      </c>
    </row>
    <row r="1326" spans="1:10" hidden="1" outlineLevel="2" x14ac:dyDescent="0.25">
      <c r="A1326" t="s">
        <v>49</v>
      </c>
      <c r="B1326" t="s">
        <v>50</v>
      </c>
      <c r="C1326" s="2">
        <v>40543</v>
      </c>
      <c r="D1326" t="s">
        <v>2770</v>
      </c>
      <c r="E1326" t="s">
        <v>2771</v>
      </c>
      <c r="F1326" t="s">
        <v>49</v>
      </c>
      <c r="G1326" s="14"/>
      <c r="H1326" s="14"/>
      <c r="I1326" s="1">
        <f t="shared" si="33"/>
        <v>0</v>
      </c>
      <c r="J1326" s="1">
        <f t="shared" si="32"/>
        <v>0</v>
      </c>
    </row>
    <row r="1327" spans="1:10" hidden="1" outlineLevel="2" x14ac:dyDescent="0.25">
      <c r="A1327" t="s">
        <v>49</v>
      </c>
      <c r="B1327" t="s">
        <v>50</v>
      </c>
      <c r="C1327" s="2">
        <v>40543</v>
      </c>
      <c r="D1327" t="s">
        <v>2772</v>
      </c>
      <c r="E1327" t="s">
        <v>2773</v>
      </c>
      <c r="F1327" t="s">
        <v>49</v>
      </c>
      <c r="G1327" s="14"/>
      <c r="H1327" s="14"/>
      <c r="I1327" s="1">
        <f t="shared" si="33"/>
        <v>0</v>
      </c>
      <c r="J1327" s="1">
        <f t="shared" si="32"/>
        <v>0</v>
      </c>
    </row>
    <row r="1328" spans="1:10" hidden="1" outlineLevel="2" x14ac:dyDescent="0.25">
      <c r="A1328" t="s">
        <v>49</v>
      </c>
      <c r="B1328" t="s">
        <v>50</v>
      </c>
      <c r="C1328" s="2">
        <v>40543</v>
      </c>
      <c r="D1328" t="s">
        <v>2774</v>
      </c>
      <c r="E1328" t="s">
        <v>2775</v>
      </c>
      <c r="F1328" t="s">
        <v>49</v>
      </c>
      <c r="G1328" s="14"/>
      <c r="H1328" s="14"/>
      <c r="I1328" s="1">
        <f t="shared" si="33"/>
        <v>0</v>
      </c>
      <c r="J1328" s="1">
        <f t="shared" si="32"/>
        <v>0</v>
      </c>
    </row>
    <row r="1329" spans="1:10" hidden="1" outlineLevel="2" x14ac:dyDescent="0.25">
      <c r="A1329" t="s">
        <v>49</v>
      </c>
      <c r="B1329" t="s">
        <v>50</v>
      </c>
      <c r="C1329" s="2">
        <v>40543</v>
      </c>
      <c r="D1329" t="s">
        <v>2776</v>
      </c>
      <c r="E1329" t="s">
        <v>2777</v>
      </c>
      <c r="F1329" t="s">
        <v>49</v>
      </c>
      <c r="G1329" s="14"/>
      <c r="H1329" s="14"/>
      <c r="I1329" s="1">
        <f t="shared" si="33"/>
        <v>0</v>
      </c>
      <c r="J1329" s="1">
        <f t="shared" si="32"/>
        <v>0</v>
      </c>
    </row>
    <row r="1330" spans="1:10" hidden="1" outlineLevel="2" x14ac:dyDescent="0.25">
      <c r="A1330" t="s">
        <v>49</v>
      </c>
      <c r="B1330" t="s">
        <v>50</v>
      </c>
      <c r="C1330" s="2">
        <v>40543</v>
      </c>
      <c r="D1330" t="s">
        <v>2778</v>
      </c>
      <c r="E1330" t="s">
        <v>2779</v>
      </c>
      <c r="F1330" t="s">
        <v>49</v>
      </c>
      <c r="G1330" s="14"/>
      <c r="H1330" s="14"/>
      <c r="I1330" s="1">
        <f t="shared" si="33"/>
        <v>0</v>
      </c>
      <c r="J1330" s="1">
        <f t="shared" si="32"/>
        <v>0</v>
      </c>
    </row>
    <row r="1331" spans="1:10" hidden="1" outlineLevel="2" x14ac:dyDescent="0.25">
      <c r="A1331" t="s">
        <v>49</v>
      </c>
      <c r="B1331" t="s">
        <v>50</v>
      </c>
      <c r="C1331" s="2">
        <v>40543</v>
      </c>
      <c r="D1331" t="s">
        <v>2780</v>
      </c>
      <c r="E1331" t="s">
        <v>2781</v>
      </c>
      <c r="F1331" t="s">
        <v>49</v>
      </c>
      <c r="G1331" s="14"/>
      <c r="H1331" s="14"/>
      <c r="I1331" s="1">
        <f t="shared" si="33"/>
        <v>0</v>
      </c>
      <c r="J1331" s="1">
        <f t="shared" si="32"/>
        <v>0</v>
      </c>
    </row>
    <row r="1332" spans="1:10" hidden="1" outlineLevel="2" x14ac:dyDescent="0.25">
      <c r="A1332" t="s">
        <v>49</v>
      </c>
      <c r="B1332" t="s">
        <v>50</v>
      </c>
      <c r="C1332" s="2">
        <v>40543</v>
      </c>
      <c r="D1332" t="s">
        <v>2782</v>
      </c>
      <c r="E1332" t="s">
        <v>2783</v>
      </c>
      <c r="F1332" t="s">
        <v>49</v>
      </c>
      <c r="G1332" s="14"/>
      <c r="H1332" s="14"/>
      <c r="I1332" s="1">
        <f t="shared" si="33"/>
        <v>0</v>
      </c>
      <c r="J1332" s="1">
        <f t="shared" si="32"/>
        <v>0</v>
      </c>
    </row>
    <row r="1333" spans="1:10" hidden="1" outlineLevel="2" x14ac:dyDescent="0.25">
      <c r="A1333" t="s">
        <v>49</v>
      </c>
      <c r="B1333" t="s">
        <v>50</v>
      </c>
      <c r="C1333" s="2">
        <v>40543</v>
      </c>
      <c r="D1333" t="s">
        <v>203</v>
      </c>
      <c r="E1333" t="s">
        <v>2784</v>
      </c>
      <c r="F1333" t="s">
        <v>49</v>
      </c>
      <c r="G1333" s="14"/>
      <c r="H1333" s="14"/>
      <c r="I1333" s="1">
        <f t="shared" si="33"/>
        <v>0</v>
      </c>
      <c r="J1333" s="1">
        <f t="shared" si="32"/>
        <v>0</v>
      </c>
    </row>
    <row r="1334" spans="1:10" hidden="1" outlineLevel="2" x14ac:dyDescent="0.25">
      <c r="A1334" t="s">
        <v>49</v>
      </c>
      <c r="B1334" t="s">
        <v>50</v>
      </c>
      <c r="C1334" s="2">
        <v>40543</v>
      </c>
      <c r="D1334" t="s">
        <v>2785</v>
      </c>
      <c r="E1334" t="s">
        <v>2786</v>
      </c>
      <c r="F1334" t="s">
        <v>49</v>
      </c>
      <c r="G1334" s="14"/>
      <c r="H1334" s="14"/>
      <c r="I1334" s="1">
        <f t="shared" si="33"/>
        <v>0</v>
      </c>
      <c r="J1334" s="1">
        <f t="shared" si="32"/>
        <v>0</v>
      </c>
    </row>
    <row r="1335" spans="1:10" hidden="1" outlineLevel="2" x14ac:dyDescent="0.25">
      <c r="A1335" t="s">
        <v>49</v>
      </c>
      <c r="B1335" t="s">
        <v>50</v>
      </c>
      <c r="C1335" s="2">
        <v>40543</v>
      </c>
      <c r="D1335" t="s">
        <v>2787</v>
      </c>
      <c r="E1335" t="s">
        <v>2788</v>
      </c>
      <c r="F1335" t="s">
        <v>49</v>
      </c>
      <c r="G1335" s="14"/>
      <c r="H1335" s="14"/>
      <c r="I1335" s="1">
        <f t="shared" si="33"/>
        <v>0</v>
      </c>
      <c r="J1335" s="1">
        <f>+G1335</f>
        <v>0</v>
      </c>
    </row>
    <row r="1336" spans="1:10" hidden="1" outlineLevel="2" x14ac:dyDescent="0.25">
      <c r="A1336" t="s">
        <v>49</v>
      </c>
      <c r="B1336" t="s">
        <v>50</v>
      </c>
      <c r="C1336" s="2">
        <v>40543</v>
      </c>
      <c r="D1336" t="s">
        <v>2789</v>
      </c>
      <c r="E1336" t="s">
        <v>2790</v>
      </c>
      <c r="F1336" t="s">
        <v>49</v>
      </c>
      <c r="G1336" s="14"/>
      <c r="H1336" s="14"/>
      <c r="I1336" s="1">
        <f t="shared" si="33"/>
        <v>0</v>
      </c>
      <c r="J1336" s="1">
        <f t="shared" ref="J1336:J1354" si="34">-H1336</f>
        <v>0</v>
      </c>
    </row>
    <row r="1337" spans="1:10" hidden="1" outlineLevel="2" x14ac:dyDescent="0.25">
      <c r="A1337" t="s">
        <v>49</v>
      </c>
      <c r="B1337" t="s">
        <v>50</v>
      </c>
      <c r="C1337" s="2">
        <v>40548</v>
      </c>
      <c r="D1337" t="s">
        <v>2791</v>
      </c>
      <c r="E1337" t="s">
        <v>2792</v>
      </c>
      <c r="F1337" t="s">
        <v>49</v>
      </c>
      <c r="G1337" s="14"/>
      <c r="H1337" s="14"/>
      <c r="I1337" s="1">
        <f t="shared" si="33"/>
        <v>0</v>
      </c>
      <c r="J1337" s="1">
        <f t="shared" si="34"/>
        <v>0</v>
      </c>
    </row>
    <row r="1338" spans="1:10" hidden="1" outlineLevel="2" x14ac:dyDescent="0.25">
      <c r="A1338" t="s">
        <v>49</v>
      </c>
      <c r="B1338" t="s">
        <v>50</v>
      </c>
      <c r="C1338" s="2">
        <v>40548</v>
      </c>
      <c r="D1338" t="s">
        <v>2793</v>
      </c>
      <c r="E1338" t="s">
        <v>2794</v>
      </c>
      <c r="F1338" t="s">
        <v>49</v>
      </c>
      <c r="G1338" s="14"/>
      <c r="H1338" s="14"/>
      <c r="I1338" s="1">
        <f t="shared" si="33"/>
        <v>0</v>
      </c>
      <c r="J1338" s="1">
        <f t="shared" si="34"/>
        <v>0</v>
      </c>
    </row>
    <row r="1339" spans="1:10" hidden="1" outlineLevel="2" x14ac:dyDescent="0.25">
      <c r="A1339" t="s">
        <v>49</v>
      </c>
      <c r="B1339" t="s">
        <v>50</v>
      </c>
      <c r="C1339" s="2">
        <v>40555</v>
      </c>
      <c r="D1339" t="s">
        <v>2795</v>
      </c>
      <c r="E1339" t="s">
        <v>2796</v>
      </c>
      <c r="F1339" t="s">
        <v>49</v>
      </c>
      <c r="G1339" s="14"/>
      <c r="H1339" s="14"/>
      <c r="I1339" s="1">
        <f t="shared" si="33"/>
        <v>0</v>
      </c>
      <c r="J1339" s="1">
        <f t="shared" si="34"/>
        <v>0</v>
      </c>
    </row>
    <row r="1340" spans="1:10" hidden="1" outlineLevel="2" x14ac:dyDescent="0.25">
      <c r="A1340" t="s">
        <v>49</v>
      </c>
      <c r="B1340" t="s">
        <v>50</v>
      </c>
      <c r="C1340" s="2">
        <v>40574</v>
      </c>
      <c r="D1340" t="s">
        <v>2797</v>
      </c>
      <c r="E1340" t="s">
        <v>2798</v>
      </c>
      <c r="F1340" t="s">
        <v>49</v>
      </c>
      <c r="G1340" s="14"/>
      <c r="H1340" s="14"/>
      <c r="I1340" s="1">
        <f t="shared" si="33"/>
        <v>0</v>
      </c>
      <c r="J1340" s="1">
        <f t="shared" si="34"/>
        <v>0</v>
      </c>
    </row>
    <row r="1341" spans="1:10" hidden="1" outlineLevel="2" x14ac:dyDescent="0.25">
      <c r="A1341" t="s">
        <v>49</v>
      </c>
      <c r="B1341" t="s">
        <v>50</v>
      </c>
      <c r="C1341" s="2">
        <v>40581</v>
      </c>
      <c r="D1341" t="s">
        <v>2799</v>
      </c>
      <c r="E1341" t="s">
        <v>2800</v>
      </c>
      <c r="F1341" t="s">
        <v>49</v>
      </c>
      <c r="G1341" s="14"/>
      <c r="H1341" s="14"/>
      <c r="I1341" s="1">
        <f t="shared" si="33"/>
        <v>0</v>
      </c>
      <c r="J1341" s="1">
        <f t="shared" si="34"/>
        <v>0</v>
      </c>
    </row>
    <row r="1342" spans="1:10" hidden="1" outlineLevel="2" x14ac:dyDescent="0.25">
      <c r="A1342" t="s">
        <v>49</v>
      </c>
      <c r="B1342" t="s">
        <v>50</v>
      </c>
      <c r="C1342" s="2">
        <v>40583</v>
      </c>
      <c r="D1342" t="s">
        <v>2801</v>
      </c>
      <c r="E1342" t="s">
        <v>2802</v>
      </c>
      <c r="F1342" t="s">
        <v>49</v>
      </c>
      <c r="G1342" s="14"/>
      <c r="H1342" s="14"/>
      <c r="I1342" s="1">
        <f t="shared" si="33"/>
        <v>0</v>
      </c>
      <c r="J1342" s="1">
        <f t="shared" si="34"/>
        <v>0</v>
      </c>
    </row>
    <row r="1343" spans="1:10" hidden="1" outlineLevel="2" x14ac:dyDescent="0.25">
      <c r="A1343" t="s">
        <v>49</v>
      </c>
      <c r="B1343" t="s">
        <v>50</v>
      </c>
      <c r="C1343" s="2">
        <v>40588</v>
      </c>
      <c r="D1343" t="s">
        <v>2803</v>
      </c>
      <c r="E1343" t="s">
        <v>2804</v>
      </c>
      <c r="F1343" t="s">
        <v>49</v>
      </c>
      <c r="G1343" s="14"/>
      <c r="H1343" s="14"/>
      <c r="I1343" s="1">
        <f t="shared" si="33"/>
        <v>0</v>
      </c>
      <c r="J1343" s="1">
        <f t="shared" si="34"/>
        <v>0</v>
      </c>
    </row>
    <row r="1344" spans="1:10" hidden="1" outlineLevel="2" x14ac:dyDescent="0.25">
      <c r="A1344" t="s">
        <v>49</v>
      </c>
      <c r="B1344" t="s">
        <v>50</v>
      </c>
      <c r="C1344" s="2">
        <v>40602</v>
      </c>
      <c r="D1344" t="s">
        <v>2805</v>
      </c>
      <c r="E1344" t="s">
        <v>2806</v>
      </c>
      <c r="F1344" t="s">
        <v>49</v>
      </c>
      <c r="G1344" s="14"/>
      <c r="H1344" s="14"/>
      <c r="I1344" s="1">
        <f t="shared" si="33"/>
        <v>0</v>
      </c>
      <c r="J1344" s="1">
        <f t="shared" si="34"/>
        <v>0</v>
      </c>
    </row>
    <row r="1345" spans="1:10" hidden="1" outlineLevel="2" x14ac:dyDescent="0.25">
      <c r="A1345" t="s">
        <v>49</v>
      </c>
      <c r="B1345" t="s">
        <v>50</v>
      </c>
      <c r="C1345" s="2">
        <v>40602</v>
      </c>
      <c r="D1345" t="s">
        <v>2807</v>
      </c>
      <c r="E1345" t="s">
        <v>2808</v>
      </c>
      <c r="F1345" t="s">
        <v>49</v>
      </c>
      <c r="G1345" s="14"/>
      <c r="H1345" s="14"/>
      <c r="I1345" s="1">
        <f t="shared" si="33"/>
        <v>0</v>
      </c>
      <c r="J1345" s="1">
        <f t="shared" si="34"/>
        <v>0</v>
      </c>
    </row>
    <row r="1346" spans="1:10" hidden="1" outlineLevel="2" x14ac:dyDescent="0.25">
      <c r="A1346" t="s">
        <v>49</v>
      </c>
      <c r="B1346" t="s">
        <v>50</v>
      </c>
      <c r="C1346" s="2">
        <v>40602</v>
      </c>
      <c r="D1346" t="s">
        <v>2809</v>
      </c>
      <c r="E1346" t="s">
        <v>2810</v>
      </c>
      <c r="F1346" t="s">
        <v>49</v>
      </c>
      <c r="G1346" s="14"/>
      <c r="H1346" s="14"/>
      <c r="I1346" s="1">
        <f t="shared" si="33"/>
        <v>0</v>
      </c>
      <c r="J1346" s="1">
        <f t="shared" si="34"/>
        <v>0</v>
      </c>
    </row>
    <row r="1347" spans="1:10" hidden="1" outlineLevel="2" x14ac:dyDescent="0.25">
      <c r="A1347" t="s">
        <v>49</v>
      </c>
      <c r="B1347" t="s">
        <v>50</v>
      </c>
      <c r="C1347" s="2">
        <v>40602</v>
      </c>
      <c r="D1347" t="s">
        <v>2811</v>
      </c>
      <c r="E1347" t="s">
        <v>2812</v>
      </c>
      <c r="F1347" t="s">
        <v>49</v>
      </c>
      <c r="G1347" s="14"/>
      <c r="H1347" s="14"/>
      <c r="I1347" s="1">
        <f t="shared" si="33"/>
        <v>0</v>
      </c>
      <c r="J1347" s="1">
        <f t="shared" si="34"/>
        <v>0</v>
      </c>
    </row>
    <row r="1348" spans="1:10" hidden="1" outlineLevel="2" x14ac:dyDescent="0.25">
      <c r="A1348" t="s">
        <v>49</v>
      </c>
      <c r="B1348" t="s">
        <v>50</v>
      </c>
      <c r="C1348" s="2">
        <v>40602</v>
      </c>
      <c r="D1348" t="s">
        <v>2813</v>
      </c>
      <c r="E1348" t="s">
        <v>2814</v>
      </c>
      <c r="F1348" t="s">
        <v>49</v>
      </c>
      <c r="G1348" s="14"/>
      <c r="H1348" s="14"/>
      <c r="I1348" s="1">
        <f t="shared" si="33"/>
        <v>0</v>
      </c>
      <c r="J1348" s="1">
        <f t="shared" si="34"/>
        <v>0</v>
      </c>
    </row>
    <row r="1349" spans="1:10" hidden="1" outlineLevel="2" x14ac:dyDescent="0.25">
      <c r="A1349" t="s">
        <v>49</v>
      </c>
      <c r="B1349" t="s">
        <v>50</v>
      </c>
      <c r="C1349" s="2">
        <v>40604</v>
      </c>
      <c r="D1349" t="s">
        <v>2815</v>
      </c>
      <c r="E1349" t="s">
        <v>2816</v>
      </c>
      <c r="F1349" t="s">
        <v>49</v>
      </c>
      <c r="G1349" s="14"/>
      <c r="H1349" s="14"/>
      <c r="I1349" s="1">
        <f t="shared" si="33"/>
        <v>0</v>
      </c>
      <c r="J1349" s="1">
        <f t="shared" si="34"/>
        <v>0</v>
      </c>
    </row>
    <row r="1350" spans="1:10" hidden="1" outlineLevel="2" x14ac:dyDescent="0.25">
      <c r="A1350" t="s">
        <v>49</v>
      </c>
      <c r="B1350" t="s">
        <v>50</v>
      </c>
      <c r="C1350" s="2">
        <v>40612</v>
      </c>
      <c r="D1350" t="s">
        <v>2817</v>
      </c>
      <c r="E1350" t="s">
        <v>2818</v>
      </c>
      <c r="F1350" t="s">
        <v>49</v>
      </c>
      <c r="G1350" s="14"/>
      <c r="H1350" s="14"/>
      <c r="I1350" s="1">
        <f t="shared" si="33"/>
        <v>0</v>
      </c>
      <c r="J1350" s="1">
        <f t="shared" si="34"/>
        <v>0</v>
      </c>
    </row>
    <row r="1351" spans="1:10" hidden="1" outlineLevel="2" x14ac:dyDescent="0.25">
      <c r="A1351" t="s">
        <v>49</v>
      </c>
      <c r="B1351" t="s">
        <v>50</v>
      </c>
      <c r="C1351" s="2">
        <v>40616</v>
      </c>
      <c r="D1351" t="s">
        <v>2819</v>
      </c>
      <c r="E1351" t="s">
        <v>2820</v>
      </c>
      <c r="F1351" t="s">
        <v>49</v>
      </c>
      <c r="G1351" s="14"/>
      <c r="H1351" s="14"/>
      <c r="I1351" s="1">
        <f t="shared" si="33"/>
        <v>0</v>
      </c>
      <c r="J1351" s="1">
        <f t="shared" si="34"/>
        <v>0</v>
      </c>
    </row>
    <row r="1352" spans="1:10" hidden="1" outlineLevel="2" x14ac:dyDescent="0.25">
      <c r="A1352" t="s">
        <v>49</v>
      </c>
      <c r="B1352" t="s">
        <v>50</v>
      </c>
      <c r="C1352" s="2">
        <v>40616</v>
      </c>
      <c r="D1352" t="s">
        <v>7</v>
      </c>
      <c r="E1352" t="s">
        <v>2821</v>
      </c>
      <c r="F1352" t="s">
        <v>49</v>
      </c>
      <c r="G1352" s="14"/>
      <c r="H1352" s="14"/>
      <c r="I1352" s="1">
        <f t="shared" si="33"/>
        <v>0</v>
      </c>
      <c r="J1352" s="1">
        <f t="shared" si="34"/>
        <v>0</v>
      </c>
    </row>
    <row r="1353" spans="1:10" hidden="1" outlineLevel="2" x14ac:dyDescent="0.25">
      <c r="A1353" t="s">
        <v>49</v>
      </c>
      <c r="B1353" t="s">
        <v>50</v>
      </c>
      <c r="C1353" s="2">
        <v>40616</v>
      </c>
      <c r="D1353" t="s">
        <v>2822</v>
      </c>
      <c r="E1353" t="s">
        <v>2823</v>
      </c>
      <c r="F1353" t="s">
        <v>49</v>
      </c>
      <c r="G1353" s="14"/>
      <c r="H1353" s="14"/>
      <c r="I1353" s="1">
        <f t="shared" si="33"/>
        <v>0</v>
      </c>
      <c r="J1353" s="1">
        <f t="shared" si="34"/>
        <v>0</v>
      </c>
    </row>
    <row r="1354" spans="1:10" hidden="1" outlineLevel="2" x14ac:dyDescent="0.25">
      <c r="A1354" t="s">
        <v>49</v>
      </c>
      <c r="B1354" t="s">
        <v>50</v>
      </c>
      <c r="C1354" s="2">
        <v>40617</v>
      </c>
      <c r="D1354" t="s">
        <v>2824</v>
      </c>
      <c r="E1354" t="s">
        <v>2825</v>
      </c>
      <c r="F1354" t="s">
        <v>49</v>
      </c>
      <c r="G1354" s="14"/>
      <c r="H1354" s="14"/>
      <c r="I1354" s="1">
        <f t="shared" si="33"/>
        <v>0</v>
      </c>
      <c r="J1354" s="1">
        <f t="shared" si="34"/>
        <v>0</v>
      </c>
    </row>
    <row r="1355" spans="1:10" hidden="1" outlineLevel="2" x14ac:dyDescent="0.25">
      <c r="A1355" t="s">
        <v>49</v>
      </c>
      <c r="B1355" t="s">
        <v>50</v>
      </c>
      <c r="C1355" s="2">
        <v>40631</v>
      </c>
      <c r="D1355" t="s">
        <v>2826</v>
      </c>
      <c r="E1355" t="s">
        <v>2827</v>
      </c>
      <c r="F1355" t="s">
        <v>49</v>
      </c>
      <c r="G1355" s="14"/>
      <c r="H1355" s="14"/>
      <c r="I1355" s="1">
        <f t="shared" si="33"/>
        <v>0</v>
      </c>
      <c r="J1355" s="1">
        <f>+G1355</f>
        <v>0</v>
      </c>
    </row>
    <row r="1356" spans="1:10" hidden="1" outlineLevel="2" x14ac:dyDescent="0.25">
      <c r="A1356" t="s">
        <v>49</v>
      </c>
      <c r="B1356" t="s">
        <v>50</v>
      </c>
      <c r="C1356" s="2">
        <v>40632</v>
      </c>
      <c r="D1356" t="s">
        <v>2828</v>
      </c>
      <c r="E1356" t="s">
        <v>2829</v>
      </c>
      <c r="F1356" t="s">
        <v>49</v>
      </c>
      <c r="G1356" s="14"/>
      <c r="H1356" s="14"/>
      <c r="I1356" s="1">
        <f t="shared" si="33"/>
        <v>0</v>
      </c>
      <c r="J1356" s="1">
        <f>+G1356</f>
        <v>0</v>
      </c>
    </row>
    <row r="1357" spans="1:10" hidden="1" outlineLevel="2" x14ac:dyDescent="0.25">
      <c r="A1357" t="s">
        <v>49</v>
      </c>
      <c r="B1357" t="s">
        <v>50</v>
      </c>
      <c r="C1357" s="2">
        <v>40632</v>
      </c>
      <c r="D1357" t="s">
        <v>2830</v>
      </c>
      <c r="E1357" t="s">
        <v>2831</v>
      </c>
      <c r="F1357" t="s">
        <v>49</v>
      </c>
      <c r="G1357" s="14"/>
      <c r="H1357" s="14"/>
      <c r="I1357" s="1">
        <f t="shared" si="33"/>
        <v>0</v>
      </c>
      <c r="J1357" s="1">
        <f>+G1357</f>
        <v>0</v>
      </c>
    </row>
    <row r="1358" spans="1:10" hidden="1" outlineLevel="2" x14ac:dyDescent="0.25">
      <c r="A1358" t="s">
        <v>49</v>
      </c>
      <c r="B1358" t="s">
        <v>50</v>
      </c>
      <c r="C1358" s="2">
        <v>40634</v>
      </c>
      <c r="D1358" t="s">
        <v>2832</v>
      </c>
      <c r="E1358" t="s">
        <v>2833</v>
      </c>
      <c r="F1358" t="s">
        <v>49</v>
      </c>
      <c r="G1358" s="14"/>
      <c r="H1358" s="14"/>
      <c r="I1358" s="1">
        <f t="shared" si="33"/>
        <v>0</v>
      </c>
      <c r="J1358" s="1">
        <f t="shared" ref="J1358:J1382" si="35">-H1358</f>
        <v>0</v>
      </c>
    </row>
    <row r="1359" spans="1:10" hidden="1" outlineLevel="2" x14ac:dyDescent="0.25">
      <c r="A1359" t="s">
        <v>49</v>
      </c>
      <c r="B1359" t="s">
        <v>50</v>
      </c>
      <c r="C1359" s="2">
        <v>40638</v>
      </c>
      <c r="D1359" t="s">
        <v>2834</v>
      </c>
      <c r="E1359" t="s">
        <v>2835</v>
      </c>
      <c r="F1359" t="s">
        <v>49</v>
      </c>
      <c r="G1359" s="14"/>
      <c r="H1359" s="14"/>
      <c r="I1359" s="1">
        <f t="shared" si="33"/>
        <v>0</v>
      </c>
      <c r="J1359" s="1">
        <f t="shared" si="35"/>
        <v>0</v>
      </c>
    </row>
    <row r="1360" spans="1:10" hidden="1" outlineLevel="2" x14ac:dyDescent="0.25">
      <c r="A1360" t="s">
        <v>49</v>
      </c>
      <c r="B1360" t="s">
        <v>50</v>
      </c>
      <c r="C1360" s="2">
        <v>40639</v>
      </c>
      <c r="D1360" t="s">
        <v>2836</v>
      </c>
      <c r="E1360" t="s">
        <v>2837</v>
      </c>
      <c r="F1360" t="s">
        <v>49</v>
      </c>
      <c r="G1360" s="14"/>
      <c r="H1360" s="14"/>
      <c r="I1360" s="1">
        <f t="shared" si="33"/>
        <v>0</v>
      </c>
      <c r="J1360" s="1">
        <f t="shared" si="35"/>
        <v>0</v>
      </c>
    </row>
    <row r="1361" spans="1:10" hidden="1" outlineLevel="2" x14ac:dyDescent="0.25">
      <c r="A1361" t="s">
        <v>49</v>
      </c>
      <c r="B1361" t="s">
        <v>50</v>
      </c>
      <c r="C1361" s="2">
        <v>40639</v>
      </c>
      <c r="D1361" t="s">
        <v>2838</v>
      </c>
      <c r="E1361" t="s">
        <v>2839</v>
      </c>
      <c r="F1361" t="s">
        <v>49</v>
      </c>
      <c r="G1361" s="14"/>
      <c r="H1361" s="14"/>
      <c r="I1361" s="1">
        <f t="shared" si="33"/>
        <v>0</v>
      </c>
      <c r="J1361" s="1">
        <f t="shared" si="35"/>
        <v>0</v>
      </c>
    </row>
    <row r="1362" spans="1:10" hidden="1" outlineLevel="2" x14ac:dyDescent="0.25">
      <c r="A1362" t="s">
        <v>49</v>
      </c>
      <c r="B1362" t="s">
        <v>50</v>
      </c>
      <c r="C1362" s="2">
        <v>40640</v>
      </c>
      <c r="D1362" t="s">
        <v>2840</v>
      </c>
      <c r="E1362" t="s">
        <v>2841</v>
      </c>
      <c r="F1362" t="s">
        <v>49</v>
      </c>
      <c r="G1362" s="14"/>
      <c r="H1362" s="14"/>
      <c r="I1362" s="1">
        <f t="shared" si="33"/>
        <v>0</v>
      </c>
      <c r="J1362" s="1">
        <f t="shared" si="35"/>
        <v>0</v>
      </c>
    </row>
    <row r="1363" spans="1:10" hidden="1" outlineLevel="2" x14ac:dyDescent="0.25">
      <c r="A1363" t="s">
        <v>49</v>
      </c>
      <c r="B1363" t="s">
        <v>50</v>
      </c>
      <c r="C1363" s="2">
        <v>40640</v>
      </c>
      <c r="D1363" t="s">
        <v>2842</v>
      </c>
      <c r="E1363" t="s">
        <v>2843</v>
      </c>
      <c r="F1363" t="s">
        <v>49</v>
      </c>
      <c r="G1363" s="14"/>
      <c r="H1363" s="14"/>
      <c r="I1363" s="1">
        <f t="shared" si="33"/>
        <v>0</v>
      </c>
      <c r="J1363" s="1">
        <f t="shared" si="35"/>
        <v>0</v>
      </c>
    </row>
    <row r="1364" spans="1:10" hidden="1" outlineLevel="2" x14ac:dyDescent="0.25">
      <c r="A1364" t="s">
        <v>49</v>
      </c>
      <c r="B1364" t="s">
        <v>50</v>
      </c>
      <c r="C1364" s="2">
        <v>40640</v>
      </c>
      <c r="D1364" t="s">
        <v>2844</v>
      </c>
      <c r="E1364" t="s">
        <v>2845</v>
      </c>
      <c r="F1364" t="s">
        <v>49</v>
      </c>
      <c r="G1364" s="14"/>
      <c r="H1364" s="14"/>
      <c r="I1364" s="1">
        <f t="shared" si="33"/>
        <v>0</v>
      </c>
      <c r="J1364" s="1">
        <f t="shared" si="35"/>
        <v>0</v>
      </c>
    </row>
    <row r="1365" spans="1:10" hidden="1" outlineLevel="2" x14ac:dyDescent="0.25">
      <c r="A1365" t="s">
        <v>49</v>
      </c>
      <c r="B1365" t="s">
        <v>50</v>
      </c>
      <c r="C1365" s="2">
        <v>40640</v>
      </c>
      <c r="D1365" t="s">
        <v>2846</v>
      </c>
      <c r="E1365" t="s">
        <v>2847</v>
      </c>
      <c r="F1365" t="s">
        <v>49</v>
      </c>
      <c r="G1365" s="14"/>
      <c r="H1365" s="14"/>
      <c r="I1365" s="1">
        <f t="shared" si="33"/>
        <v>0</v>
      </c>
      <c r="J1365" s="1">
        <f t="shared" si="35"/>
        <v>0</v>
      </c>
    </row>
    <row r="1366" spans="1:10" hidden="1" outlineLevel="2" x14ac:dyDescent="0.25">
      <c r="A1366" t="s">
        <v>49</v>
      </c>
      <c r="B1366" t="s">
        <v>50</v>
      </c>
      <c r="C1366" s="2">
        <v>40644</v>
      </c>
      <c r="D1366" t="s">
        <v>2848</v>
      </c>
      <c r="E1366" t="s">
        <v>2849</v>
      </c>
      <c r="F1366" t="s">
        <v>49</v>
      </c>
      <c r="G1366" s="14"/>
      <c r="H1366" s="14"/>
      <c r="I1366" s="1">
        <f t="shared" si="33"/>
        <v>0</v>
      </c>
      <c r="J1366" s="1">
        <f t="shared" si="35"/>
        <v>0</v>
      </c>
    </row>
    <row r="1367" spans="1:10" hidden="1" outlineLevel="2" x14ac:dyDescent="0.25">
      <c r="A1367" t="s">
        <v>49</v>
      </c>
      <c r="B1367" t="s">
        <v>50</v>
      </c>
      <c r="C1367" s="2">
        <v>40647</v>
      </c>
      <c r="D1367" t="s">
        <v>2850</v>
      </c>
      <c r="E1367" t="s">
        <v>2851</v>
      </c>
      <c r="F1367" t="s">
        <v>49</v>
      </c>
      <c r="G1367" s="14"/>
      <c r="H1367" s="14"/>
      <c r="I1367" s="1">
        <f t="shared" si="33"/>
        <v>0</v>
      </c>
      <c r="J1367" s="1">
        <f t="shared" si="35"/>
        <v>0</v>
      </c>
    </row>
    <row r="1368" spans="1:10" hidden="1" outlineLevel="2" x14ac:dyDescent="0.25">
      <c r="A1368" t="s">
        <v>49</v>
      </c>
      <c r="B1368" t="s">
        <v>50</v>
      </c>
      <c r="C1368" s="2">
        <v>40652</v>
      </c>
      <c r="D1368" t="s">
        <v>2852</v>
      </c>
      <c r="E1368" t="s">
        <v>2853</v>
      </c>
      <c r="F1368" t="s">
        <v>49</v>
      </c>
      <c r="G1368" s="14"/>
      <c r="H1368" s="14"/>
      <c r="I1368" s="1">
        <f t="shared" si="33"/>
        <v>0</v>
      </c>
      <c r="J1368" s="1">
        <f t="shared" si="35"/>
        <v>0</v>
      </c>
    </row>
    <row r="1369" spans="1:10" hidden="1" outlineLevel="2" x14ac:dyDescent="0.25">
      <c r="A1369" t="s">
        <v>49</v>
      </c>
      <c r="B1369" t="s">
        <v>50</v>
      </c>
      <c r="C1369" s="2">
        <v>40658</v>
      </c>
      <c r="D1369" t="s">
        <v>2854</v>
      </c>
      <c r="E1369" t="s">
        <v>2855</v>
      </c>
      <c r="F1369" t="s">
        <v>49</v>
      </c>
      <c r="G1369" s="14"/>
      <c r="H1369" s="14"/>
      <c r="I1369" s="1">
        <f t="shared" si="33"/>
        <v>0</v>
      </c>
      <c r="J1369" s="1">
        <f t="shared" si="35"/>
        <v>0</v>
      </c>
    </row>
    <row r="1370" spans="1:10" hidden="1" outlineLevel="2" x14ac:dyDescent="0.25">
      <c r="A1370" t="s">
        <v>49</v>
      </c>
      <c r="B1370" t="s">
        <v>50</v>
      </c>
      <c r="C1370" s="2">
        <v>40661</v>
      </c>
      <c r="D1370" t="s">
        <v>2856</v>
      </c>
      <c r="E1370" t="s">
        <v>2857</v>
      </c>
      <c r="F1370" t="s">
        <v>49</v>
      </c>
      <c r="G1370" s="14"/>
      <c r="H1370" s="14"/>
      <c r="I1370" s="1">
        <f t="shared" si="33"/>
        <v>0</v>
      </c>
      <c r="J1370" s="1">
        <f t="shared" si="35"/>
        <v>0</v>
      </c>
    </row>
    <row r="1371" spans="1:10" hidden="1" outlineLevel="2" x14ac:dyDescent="0.25">
      <c r="A1371" t="s">
        <v>49</v>
      </c>
      <c r="B1371" t="s">
        <v>50</v>
      </c>
      <c r="C1371" s="2">
        <v>40662</v>
      </c>
      <c r="D1371" t="s">
        <v>2858</v>
      </c>
      <c r="E1371" t="s">
        <v>2859</v>
      </c>
      <c r="F1371" t="s">
        <v>49</v>
      </c>
      <c r="G1371" s="14"/>
      <c r="H1371" s="14"/>
      <c r="I1371" s="1">
        <f t="shared" si="33"/>
        <v>0</v>
      </c>
      <c r="J1371" s="1">
        <f t="shared" si="35"/>
        <v>0</v>
      </c>
    </row>
    <row r="1372" spans="1:10" hidden="1" outlineLevel="2" x14ac:dyDescent="0.25">
      <c r="A1372" t="s">
        <v>49</v>
      </c>
      <c r="B1372" t="s">
        <v>50</v>
      </c>
      <c r="C1372" s="2">
        <v>40663</v>
      </c>
      <c r="D1372" t="s">
        <v>2860</v>
      </c>
      <c r="E1372" t="s">
        <v>2861</v>
      </c>
      <c r="F1372" t="s">
        <v>49</v>
      </c>
      <c r="G1372" s="14"/>
      <c r="H1372" s="14"/>
      <c r="I1372" s="1">
        <f t="shared" si="33"/>
        <v>0</v>
      </c>
      <c r="J1372" s="1">
        <f t="shared" si="35"/>
        <v>0</v>
      </c>
    </row>
    <row r="1373" spans="1:10" hidden="1" outlineLevel="2" x14ac:dyDescent="0.25">
      <c r="A1373" t="s">
        <v>49</v>
      </c>
      <c r="B1373" t="s">
        <v>50</v>
      </c>
      <c r="C1373" s="2">
        <v>40663</v>
      </c>
      <c r="D1373" t="s">
        <v>191</v>
      </c>
      <c r="E1373" t="s">
        <v>2862</v>
      </c>
      <c r="F1373" t="s">
        <v>49</v>
      </c>
      <c r="G1373" s="14"/>
      <c r="H1373" s="14"/>
      <c r="I1373" s="1">
        <f t="shared" si="33"/>
        <v>0</v>
      </c>
      <c r="J1373" s="1">
        <f t="shared" si="35"/>
        <v>0</v>
      </c>
    </row>
    <row r="1374" spans="1:10" hidden="1" outlineLevel="2" x14ac:dyDescent="0.25">
      <c r="A1374" t="s">
        <v>49</v>
      </c>
      <c r="B1374" t="s">
        <v>50</v>
      </c>
      <c r="C1374" s="2">
        <v>40670</v>
      </c>
      <c r="D1374" t="s">
        <v>204</v>
      </c>
      <c r="E1374" t="s">
        <v>2863</v>
      </c>
      <c r="F1374" t="s">
        <v>49</v>
      </c>
      <c r="G1374" s="14"/>
      <c r="H1374" s="14"/>
      <c r="I1374" s="1">
        <f t="shared" si="33"/>
        <v>0</v>
      </c>
      <c r="J1374" s="1">
        <f t="shared" si="35"/>
        <v>0</v>
      </c>
    </row>
    <row r="1375" spans="1:10" hidden="1" outlineLevel="2" x14ac:dyDescent="0.25">
      <c r="A1375" t="s">
        <v>49</v>
      </c>
      <c r="B1375" t="s">
        <v>50</v>
      </c>
      <c r="C1375" s="2">
        <v>40673</v>
      </c>
      <c r="D1375" t="s">
        <v>2864</v>
      </c>
      <c r="E1375" t="s">
        <v>2865</v>
      </c>
      <c r="F1375" t="s">
        <v>49</v>
      </c>
      <c r="G1375" s="14"/>
      <c r="H1375" s="14"/>
      <c r="I1375" s="1">
        <f t="shared" si="33"/>
        <v>0</v>
      </c>
      <c r="J1375" s="1">
        <f t="shared" si="35"/>
        <v>0</v>
      </c>
    </row>
    <row r="1376" spans="1:10" hidden="1" outlineLevel="2" x14ac:dyDescent="0.25">
      <c r="A1376" t="s">
        <v>49</v>
      </c>
      <c r="B1376" t="s">
        <v>50</v>
      </c>
      <c r="C1376" s="2">
        <v>40687</v>
      </c>
      <c r="D1376" t="s">
        <v>2866</v>
      </c>
      <c r="E1376" t="s">
        <v>2867</v>
      </c>
      <c r="F1376" t="s">
        <v>49</v>
      </c>
      <c r="G1376" s="14"/>
      <c r="H1376" s="14"/>
      <c r="I1376" s="1">
        <f t="shared" si="33"/>
        <v>0</v>
      </c>
      <c r="J1376" s="1">
        <f t="shared" si="35"/>
        <v>0</v>
      </c>
    </row>
    <row r="1377" spans="1:10" hidden="1" outlineLevel="2" x14ac:dyDescent="0.25">
      <c r="A1377" t="s">
        <v>49</v>
      </c>
      <c r="B1377" t="s">
        <v>50</v>
      </c>
      <c r="C1377" s="2">
        <v>40700</v>
      </c>
      <c r="D1377" t="s">
        <v>2868</v>
      </c>
      <c r="E1377" t="s">
        <v>2869</v>
      </c>
      <c r="F1377" t="s">
        <v>49</v>
      </c>
      <c r="G1377" s="14"/>
      <c r="H1377" s="14"/>
      <c r="I1377" s="1">
        <f t="shared" si="33"/>
        <v>0</v>
      </c>
      <c r="J1377" s="1">
        <f t="shared" si="35"/>
        <v>0</v>
      </c>
    </row>
    <row r="1378" spans="1:10" hidden="1" outlineLevel="2" x14ac:dyDescent="0.25">
      <c r="A1378" t="s">
        <v>49</v>
      </c>
      <c r="B1378" t="s">
        <v>50</v>
      </c>
      <c r="C1378" s="2">
        <v>40700</v>
      </c>
      <c r="D1378" t="s">
        <v>2870</v>
      </c>
      <c r="E1378" t="s">
        <v>2871</v>
      </c>
      <c r="F1378" t="s">
        <v>49</v>
      </c>
      <c r="G1378" s="14"/>
      <c r="H1378" s="14"/>
      <c r="I1378" s="1">
        <f t="shared" si="33"/>
        <v>0</v>
      </c>
      <c r="J1378" s="1">
        <f t="shared" si="35"/>
        <v>0</v>
      </c>
    </row>
    <row r="1379" spans="1:10" hidden="1" outlineLevel="2" x14ac:dyDescent="0.25">
      <c r="A1379" t="s">
        <v>49</v>
      </c>
      <c r="B1379" t="s">
        <v>50</v>
      </c>
      <c r="C1379" s="2">
        <v>40708</v>
      </c>
      <c r="D1379" t="s">
        <v>2872</v>
      </c>
      <c r="E1379" t="s">
        <v>2873</v>
      </c>
      <c r="F1379" t="s">
        <v>49</v>
      </c>
      <c r="G1379" s="14"/>
      <c r="H1379" s="14"/>
      <c r="I1379" s="1">
        <f t="shared" si="33"/>
        <v>0</v>
      </c>
      <c r="J1379" s="1">
        <f t="shared" si="35"/>
        <v>0</v>
      </c>
    </row>
    <row r="1380" spans="1:10" hidden="1" outlineLevel="2" x14ac:dyDescent="0.25">
      <c r="A1380" t="s">
        <v>49</v>
      </c>
      <c r="B1380" t="s">
        <v>50</v>
      </c>
      <c r="C1380" s="2">
        <v>40720</v>
      </c>
      <c r="D1380" t="s">
        <v>2874</v>
      </c>
      <c r="E1380" t="s">
        <v>2875</v>
      </c>
      <c r="F1380" t="s">
        <v>49</v>
      </c>
      <c r="G1380" s="14"/>
      <c r="H1380" s="14"/>
      <c r="I1380" s="1">
        <f t="shared" si="33"/>
        <v>0</v>
      </c>
      <c r="J1380" s="1">
        <f t="shared" si="35"/>
        <v>0</v>
      </c>
    </row>
    <row r="1381" spans="1:10" hidden="1" outlineLevel="2" x14ac:dyDescent="0.25">
      <c r="A1381" t="s">
        <v>49</v>
      </c>
      <c r="B1381" t="s">
        <v>50</v>
      </c>
      <c r="C1381" s="2">
        <v>40720</v>
      </c>
      <c r="D1381" t="s">
        <v>2876</v>
      </c>
      <c r="E1381" t="s">
        <v>2877</v>
      </c>
      <c r="F1381" t="s">
        <v>49</v>
      </c>
      <c r="G1381" s="14"/>
      <c r="H1381" s="14"/>
      <c r="I1381" s="1">
        <f t="shared" si="33"/>
        <v>0</v>
      </c>
      <c r="J1381" s="1">
        <f t="shared" si="35"/>
        <v>0</v>
      </c>
    </row>
    <row r="1382" spans="1:10" hidden="1" outlineLevel="2" x14ac:dyDescent="0.25">
      <c r="A1382" t="s">
        <v>49</v>
      </c>
      <c r="B1382" t="s">
        <v>50</v>
      </c>
      <c r="C1382" s="2">
        <v>40725</v>
      </c>
      <c r="D1382" t="s">
        <v>2878</v>
      </c>
      <c r="E1382" t="s">
        <v>2879</v>
      </c>
      <c r="F1382" t="s">
        <v>49</v>
      </c>
      <c r="G1382" s="14"/>
      <c r="H1382" s="14"/>
      <c r="I1382" s="1">
        <f t="shared" si="33"/>
        <v>0</v>
      </c>
      <c r="J1382" s="1">
        <f t="shared" si="35"/>
        <v>0</v>
      </c>
    </row>
    <row r="1383" spans="1:10" hidden="1" outlineLevel="2" x14ac:dyDescent="0.25">
      <c r="A1383" t="s">
        <v>49</v>
      </c>
      <c r="B1383" t="s">
        <v>50</v>
      </c>
      <c r="C1383" s="2">
        <v>40725</v>
      </c>
      <c r="D1383" t="s">
        <v>2880</v>
      </c>
      <c r="E1383" t="s">
        <v>2881</v>
      </c>
      <c r="F1383" t="s">
        <v>49</v>
      </c>
      <c r="G1383" s="14"/>
      <c r="H1383" s="14"/>
      <c r="I1383" s="1">
        <f t="shared" si="33"/>
        <v>0</v>
      </c>
      <c r="J1383" s="1">
        <f>+G1383</f>
        <v>0</v>
      </c>
    </row>
    <row r="1384" spans="1:10" hidden="1" outlineLevel="2" x14ac:dyDescent="0.25">
      <c r="A1384" t="s">
        <v>49</v>
      </c>
      <c r="B1384" t="s">
        <v>50</v>
      </c>
      <c r="C1384" s="2">
        <v>40731</v>
      </c>
      <c r="D1384" t="s">
        <v>2882</v>
      </c>
      <c r="E1384" t="s">
        <v>2883</v>
      </c>
      <c r="F1384" t="s">
        <v>49</v>
      </c>
      <c r="G1384" s="14"/>
      <c r="H1384" s="14"/>
      <c r="I1384" s="1">
        <f t="shared" si="33"/>
        <v>0</v>
      </c>
      <c r="J1384" s="1">
        <f t="shared" ref="J1384:J1402" si="36">-H1384</f>
        <v>0</v>
      </c>
    </row>
    <row r="1385" spans="1:10" hidden="1" outlineLevel="2" x14ac:dyDescent="0.25">
      <c r="A1385" t="s">
        <v>49</v>
      </c>
      <c r="B1385" t="s">
        <v>50</v>
      </c>
      <c r="C1385" s="2">
        <v>40737</v>
      </c>
      <c r="D1385" t="s">
        <v>2884</v>
      </c>
      <c r="E1385" t="s">
        <v>2885</v>
      </c>
      <c r="F1385" t="s">
        <v>49</v>
      </c>
      <c r="G1385" s="14"/>
      <c r="H1385" s="14"/>
      <c r="I1385" s="1">
        <f t="shared" si="33"/>
        <v>0</v>
      </c>
      <c r="J1385" s="1">
        <f t="shared" si="36"/>
        <v>0</v>
      </c>
    </row>
    <row r="1386" spans="1:10" hidden="1" outlineLevel="2" x14ac:dyDescent="0.25">
      <c r="A1386" t="s">
        <v>49</v>
      </c>
      <c r="B1386" t="s">
        <v>50</v>
      </c>
      <c r="C1386" s="2">
        <v>40737</v>
      </c>
      <c r="D1386" t="s">
        <v>2591</v>
      </c>
      <c r="E1386" t="s">
        <v>2886</v>
      </c>
      <c r="F1386" t="s">
        <v>49</v>
      </c>
      <c r="G1386" s="14"/>
      <c r="H1386" s="14"/>
      <c r="I1386" s="1">
        <f t="shared" si="33"/>
        <v>0</v>
      </c>
      <c r="J1386" s="1">
        <f t="shared" si="36"/>
        <v>0</v>
      </c>
    </row>
    <row r="1387" spans="1:10" hidden="1" outlineLevel="2" x14ac:dyDescent="0.25">
      <c r="A1387" t="s">
        <v>49</v>
      </c>
      <c r="B1387" t="s">
        <v>50</v>
      </c>
      <c r="C1387" s="2">
        <v>40743</v>
      </c>
      <c r="D1387" t="s">
        <v>2887</v>
      </c>
      <c r="E1387" t="s">
        <v>2888</v>
      </c>
      <c r="F1387" t="s">
        <v>49</v>
      </c>
      <c r="G1387" s="14"/>
      <c r="H1387" s="14"/>
      <c r="I1387" s="1">
        <f t="shared" si="33"/>
        <v>0</v>
      </c>
      <c r="J1387" s="1">
        <f t="shared" si="36"/>
        <v>0</v>
      </c>
    </row>
    <row r="1388" spans="1:10" hidden="1" outlineLevel="2" x14ac:dyDescent="0.25">
      <c r="A1388" t="s">
        <v>49</v>
      </c>
      <c r="B1388" t="s">
        <v>50</v>
      </c>
      <c r="C1388" s="2">
        <v>40753</v>
      </c>
      <c r="D1388" t="s">
        <v>2889</v>
      </c>
      <c r="E1388" t="s">
        <v>2890</v>
      </c>
      <c r="F1388" t="s">
        <v>49</v>
      </c>
      <c r="G1388" s="14"/>
      <c r="H1388" s="14"/>
      <c r="I1388" s="1">
        <f t="shared" si="33"/>
        <v>0</v>
      </c>
      <c r="J1388" s="1">
        <f t="shared" si="36"/>
        <v>0</v>
      </c>
    </row>
    <row r="1389" spans="1:10" hidden="1" outlineLevel="2" x14ac:dyDescent="0.25">
      <c r="A1389" t="s">
        <v>49</v>
      </c>
      <c r="B1389" t="s">
        <v>50</v>
      </c>
      <c r="C1389" s="2">
        <v>40757</v>
      </c>
      <c r="D1389" t="s">
        <v>2891</v>
      </c>
      <c r="E1389" t="s">
        <v>2892</v>
      </c>
      <c r="F1389" t="s">
        <v>49</v>
      </c>
      <c r="G1389" s="14"/>
      <c r="H1389" s="14"/>
      <c r="I1389" s="1">
        <f t="shared" ref="I1389:I1452" si="37">+IF(A1389=A1388,I1388+G1389-H1389,G1389-H1389)</f>
        <v>0</v>
      </c>
      <c r="J1389" s="1">
        <f t="shared" si="36"/>
        <v>0</v>
      </c>
    </row>
    <row r="1390" spans="1:10" hidden="1" outlineLevel="2" x14ac:dyDescent="0.25">
      <c r="A1390" t="s">
        <v>49</v>
      </c>
      <c r="B1390" t="s">
        <v>50</v>
      </c>
      <c r="C1390" s="2">
        <v>40757</v>
      </c>
      <c r="D1390" t="s">
        <v>2893</v>
      </c>
      <c r="E1390" t="s">
        <v>2894</v>
      </c>
      <c r="F1390" t="s">
        <v>49</v>
      </c>
      <c r="G1390" s="14"/>
      <c r="H1390" s="14"/>
      <c r="I1390" s="1">
        <f t="shared" si="37"/>
        <v>0</v>
      </c>
      <c r="J1390" s="1">
        <f t="shared" si="36"/>
        <v>0</v>
      </c>
    </row>
    <row r="1391" spans="1:10" hidden="1" outlineLevel="2" x14ac:dyDescent="0.25">
      <c r="A1391" t="s">
        <v>49</v>
      </c>
      <c r="B1391" t="s">
        <v>50</v>
      </c>
      <c r="C1391" s="2">
        <v>40763</v>
      </c>
      <c r="D1391" t="s">
        <v>2895</v>
      </c>
      <c r="E1391" t="s">
        <v>2896</v>
      </c>
      <c r="F1391" t="s">
        <v>49</v>
      </c>
      <c r="G1391" s="14"/>
      <c r="H1391" s="14"/>
      <c r="I1391" s="1">
        <f t="shared" si="37"/>
        <v>0</v>
      </c>
      <c r="J1391" s="1">
        <f t="shared" si="36"/>
        <v>0</v>
      </c>
    </row>
    <row r="1392" spans="1:10" hidden="1" outlineLevel="2" x14ac:dyDescent="0.25">
      <c r="A1392" t="s">
        <v>49</v>
      </c>
      <c r="B1392" t="s">
        <v>50</v>
      </c>
      <c r="C1392" s="2">
        <v>40763</v>
      </c>
      <c r="D1392" t="s">
        <v>2897</v>
      </c>
      <c r="E1392" t="s">
        <v>2898</v>
      </c>
      <c r="F1392" t="s">
        <v>49</v>
      </c>
      <c r="G1392" s="14"/>
      <c r="H1392" s="14"/>
      <c r="I1392" s="1">
        <f t="shared" si="37"/>
        <v>0</v>
      </c>
      <c r="J1392" s="1">
        <f t="shared" si="36"/>
        <v>0</v>
      </c>
    </row>
    <row r="1393" spans="1:10" hidden="1" outlineLevel="2" x14ac:dyDescent="0.25">
      <c r="A1393" t="s">
        <v>49</v>
      </c>
      <c r="B1393" t="s">
        <v>50</v>
      </c>
      <c r="C1393" s="2">
        <v>40766</v>
      </c>
      <c r="D1393" t="s">
        <v>2899</v>
      </c>
      <c r="E1393" t="s">
        <v>2900</v>
      </c>
      <c r="F1393" t="s">
        <v>49</v>
      </c>
      <c r="G1393" s="14"/>
      <c r="H1393" s="14"/>
      <c r="I1393" s="1">
        <f t="shared" si="37"/>
        <v>0</v>
      </c>
      <c r="J1393" s="1">
        <f t="shared" si="36"/>
        <v>0</v>
      </c>
    </row>
    <row r="1394" spans="1:10" hidden="1" outlineLevel="2" x14ac:dyDescent="0.25">
      <c r="A1394" t="s">
        <v>49</v>
      </c>
      <c r="B1394" t="s">
        <v>50</v>
      </c>
      <c r="C1394" s="2">
        <v>40766</v>
      </c>
      <c r="D1394" t="s">
        <v>2901</v>
      </c>
      <c r="E1394" t="s">
        <v>2902</v>
      </c>
      <c r="F1394" t="s">
        <v>49</v>
      </c>
      <c r="G1394" s="14"/>
      <c r="H1394" s="14"/>
      <c r="I1394" s="1">
        <f t="shared" si="37"/>
        <v>0</v>
      </c>
      <c r="J1394" s="1">
        <f t="shared" si="36"/>
        <v>0</v>
      </c>
    </row>
    <row r="1395" spans="1:10" hidden="1" outlineLevel="2" x14ac:dyDescent="0.25">
      <c r="A1395" t="s">
        <v>49</v>
      </c>
      <c r="B1395" t="s">
        <v>50</v>
      </c>
      <c r="C1395" s="2">
        <v>40771</v>
      </c>
      <c r="D1395" t="s">
        <v>2903</v>
      </c>
      <c r="E1395" t="s">
        <v>2904</v>
      </c>
      <c r="F1395" t="s">
        <v>49</v>
      </c>
      <c r="G1395" s="14"/>
      <c r="H1395" s="14"/>
      <c r="I1395" s="1">
        <f t="shared" si="37"/>
        <v>0</v>
      </c>
      <c r="J1395" s="1">
        <f t="shared" si="36"/>
        <v>0</v>
      </c>
    </row>
    <row r="1396" spans="1:10" hidden="1" outlineLevel="2" x14ac:dyDescent="0.25">
      <c r="A1396" t="s">
        <v>49</v>
      </c>
      <c r="B1396" t="s">
        <v>50</v>
      </c>
      <c r="C1396" s="2">
        <v>40780</v>
      </c>
      <c r="D1396" t="s">
        <v>215</v>
      </c>
      <c r="E1396" t="s">
        <v>2905</v>
      </c>
      <c r="F1396" t="s">
        <v>49</v>
      </c>
      <c r="G1396" s="14"/>
      <c r="H1396" s="14"/>
      <c r="I1396" s="1">
        <f t="shared" si="37"/>
        <v>0</v>
      </c>
      <c r="J1396" s="1">
        <f t="shared" si="36"/>
        <v>0</v>
      </c>
    </row>
    <row r="1397" spans="1:10" hidden="1" outlineLevel="2" x14ac:dyDescent="0.25">
      <c r="A1397" t="s">
        <v>49</v>
      </c>
      <c r="B1397" t="s">
        <v>50</v>
      </c>
      <c r="C1397" s="2">
        <v>40798</v>
      </c>
      <c r="D1397" t="s">
        <v>215</v>
      </c>
      <c r="E1397" t="s">
        <v>2906</v>
      </c>
      <c r="F1397" t="s">
        <v>49</v>
      </c>
      <c r="G1397" s="14"/>
      <c r="H1397" s="14"/>
      <c r="I1397" s="1">
        <f t="shared" si="37"/>
        <v>0</v>
      </c>
      <c r="J1397" s="1">
        <f t="shared" si="36"/>
        <v>0</v>
      </c>
    </row>
    <row r="1398" spans="1:10" hidden="1" outlineLevel="2" x14ac:dyDescent="0.25">
      <c r="A1398" t="s">
        <v>49</v>
      </c>
      <c r="B1398" t="s">
        <v>50</v>
      </c>
      <c r="C1398" s="2">
        <v>40798</v>
      </c>
      <c r="D1398" t="s">
        <v>215</v>
      </c>
      <c r="E1398" t="s">
        <v>2907</v>
      </c>
      <c r="F1398" t="s">
        <v>49</v>
      </c>
      <c r="G1398" s="14"/>
      <c r="H1398" s="14"/>
      <c r="I1398" s="1">
        <f t="shared" si="37"/>
        <v>0</v>
      </c>
      <c r="J1398" s="1">
        <f t="shared" si="36"/>
        <v>0</v>
      </c>
    </row>
    <row r="1399" spans="1:10" hidden="1" outlineLevel="2" x14ac:dyDescent="0.25">
      <c r="A1399" t="s">
        <v>49</v>
      </c>
      <c r="B1399" t="s">
        <v>50</v>
      </c>
      <c r="C1399" s="2">
        <v>40798</v>
      </c>
      <c r="D1399" t="s">
        <v>215</v>
      </c>
      <c r="E1399" t="s">
        <v>2908</v>
      </c>
      <c r="F1399" t="s">
        <v>49</v>
      </c>
      <c r="G1399" s="14"/>
      <c r="H1399" s="14"/>
      <c r="I1399" s="1">
        <f t="shared" si="37"/>
        <v>0</v>
      </c>
      <c r="J1399" s="1">
        <f t="shared" si="36"/>
        <v>0</v>
      </c>
    </row>
    <row r="1400" spans="1:10" hidden="1" outlineLevel="2" x14ac:dyDescent="0.25">
      <c r="A1400" t="s">
        <v>49</v>
      </c>
      <c r="B1400" t="s">
        <v>50</v>
      </c>
      <c r="C1400" s="2">
        <v>40799</v>
      </c>
      <c r="D1400" t="s">
        <v>2909</v>
      </c>
      <c r="E1400" t="s">
        <v>2910</v>
      </c>
      <c r="F1400" t="s">
        <v>49</v>
      </c>
      <c r="G1400" s="14"/>
      <c r="H1400" s="14"/>
      <c r="I1400" s="1">
        <f t="shared" si="37"/>
        <v>0</v>
      </c>
      <c r="J1400" s="1">
        <f t="shared" si="36"/>
        <v>0</v>
      </c>
    </row>
    <row r="1401" spans="1:10" hidden="1" outlineLevel="2" x14ac:dyDescent="0.25">
      <c r="A1401" t="s">
        <v>49</v>
      </c>
      <c r="B1401" t="s">
        <v>50</v>
      </c>
      <c r="C1401" s="2">
        <v>40806</v>
      </c>
      <c r="D1401" t="s">
        <v>2594</v>
      </c>
      <c r="E1401" t="s">
        <v>2911</v>
      </c>
      <c r="F1401" t="s">
        <v>49</v>
      </c>
      <c r="G1401" s="14"/>
      <c r="H1401" s="14"/>
      <c r="I1401" s="1">
        <f t="shared" si="37"/>
        <v>0</v>
      </c>
      <c r="J1401" s="1">
        <f t="shared" si="36"/>
        <v>0</v>
      </c>
    </row>
    <row r="1402" spans="1:10" hidden="1" outlineLevel="2" x14ac:dyDescent="0.25">
      <c r="A1402" t="s">
        <v>49</v>
      </c>
      <c r="B1402" t="s">
        <v>50</v>
      </c>
      <c r="C1402" s="2">
        <v>40813</v>
      </c>
      <c r="D1402" t="s">
        <v>2912</v>
      </c>
      <c r="E1402" t="s">
        <v>2913</v>
      </c>
      <c r="F1402" t="s">
        <v>49</v>
      </c>
      <c r="G1402" s="14"/>
      <c r="H1402" s="14"/>
      <c r="I1402" s="1">
        <f t="shared" si="37"/>
        <v>0</v>
      </c>
      <c r="J1402" s="1">
        <f t="shared" si="36"/>
        <v>0</v>
      </c>
    </row>
    <row r="1403" spans="1:10" hidden="1" outlineLevel="2" x14ac:dyDescent="0.25">
      <c r="A1403" t="s">
        <v>49</v>
      </c>
      <c r="B1403" t="s">
        <v>50</v>
      </c>
      <c r="C1403" s="2">
        <v>40813</v>
      </c>
      <c r="D1403" t="s">
        <v>2914</v>
      </c>
      <c r="E1403" t="s">
        <v>2915</v>
      </c>
      <c r="F1403" t="s">
        <v>49</v>
      </c>
      <c r="G1403" s="14"/>
      <c r="H1403" s="14"/>
      <c r="I1403" s="1">
        <f t="shared" si="37"/>
        <v>0</v>
      </c>
      <c r="J1403" s="1">
        <f>+G1403</f>
        <v>0</v>
      </c>
    </row>
    <row r="1404" spans="1:10" hidden="1" outlineLevel="2" x14ac:dyDescent="0.25">
      <c r="A1404" t="s">
        <v>49</v>
      </c>
      <c r="B1404" t="s">
        <v>50</v>
      </c>
      <c r="C1404" s="2">
        <v>40814</v>
      </c>
      <c r="D1404" t="s">
        <v>2916</v>
      </c>
      <c r="E1404" t="s">
        <v>2917</v>
      </c>
      <c r="F1404" t="s">
        <v>49</v>
      </c>
      <c r="G1404" s="14"/>
      <c r="H1404" s="14"/>
      <c r="I1404" s="1">
        <f t="shared" si="37"/>
        <v>0</v>
      </c>
      <c r="J1404" s="1">
        <f>+G1404</f>
        <v>0</v>
      </c>
    </row>
    <row r="1405" spans="1:10" hidden="1" outlineLevel="2" x14ac:dyDescent="0.25">
      <c r="A1405" t="s">
        <v>49</v>
      </c>
      <c r="B1405" t="s">
        <v>50</v>
      </c>
      <c r="C1405" s="2">
        <v>40816</v>
      </c>
      <c r="D1405" t="s">
        <v>2918</v>
      </c>
      <c r="E1405" t="s">
        <v>2919</v>
      </c>
      <c r="F1405" t="s">
        <v>49</v>
      </c>
      <c r="G1405" s="14"/>
      <c r="H1405" s="14"/>
      <c r="I1405" s="1">
        <f t="shared" si="37"/>
        <v>0</v>
      </c>
      <c r="J1405" s="1">
        <f>-H1405</f>
        <v>0</v>
      </c>
    </row>
    <row r="1406" spans="1:10" hidden="1" outlineLevel="2" x14ac:dyDescent="0.25">
      <c r="A1406" t="s">
        <v>49</v>
      </c>
      <c r="B1406" t="s">
        <v>50</v>
      </c>
      <c r="C1406" s="2">
        <v>40827</v>
      </c>
      <c r="D1406" t="s">
        <v>2920</v>
      </c>
      <c r="E1406" t="s">
        <v>2921</v>
      </c>
      <c r="F1406" t="s">
        <v>49</v>
      </c>
      <c r="G1406" s="14"/>
      <c r="H1406" s="14"/>
      <c r="I1406" s="1">
        <f t="shared" si="37"/>
        <v>0</v>
      </c>
      <c r="J1406" s="1">
        <f>-H1406</f>
        <v>0</v>
      </c>
    </row>
    <row r="1407" spans="1:10" hidden="1" outlineLevel="2" x14ac:dyDescent="0.25">
      <c r="A1407" t="s">
        <v>49</v>
      </c>
      <c r="B1407" t="s">
        <v>50</v>
      </c>
      <c r="C1407" s="2">
        <v>40830</v>
      </c>
      <c r="D1407" t="s">
        <v>2922</v>
      </c>
      <c r="E1407" t="s">
        <v>2923</v>
      </c>
      <c r="F1407" t="s">
        <v>49</v>
      </c>
      <c r="G1407" s="14"/>
      <c r="H1407" s="14"/>
      <c r="I1407" s="1">
        <f t="shared" si="37"/>
        <v>0</v>
      </c>
      <c r="J1407" s="1">
        <f>-H1407</f>
        <v>0</v>
      </c>
    </row>
    <row r="1408" spans="1:10" hidden="1" outlineLevel="2" x14ac:dyDescent="0.25">
      <c r="A1408" t="s">
        <v>49</v>
      </c>
      <c r="B1408" t="s">
        <v>50</v>
      </c>
      <c r="C1408" s="2">
        <v>40835</v>
      </c>
      <c r="D1408" t="s">
        <v>2219</v>
      </c>
      <c r="E1408" t="s">
        <v>2924</v>
      </c>
      <c r="F1408" t="s">
        <v>49</v>
      </c>
      <c r="G1408" s="14"/>
      <c r="H1408" s="14"/>
      <c r="I1408" s="1">
        <f t="shared" si="37"/>
        <v>0</v>
      </c>
      <c r="J1408" s="1">
        <f>+G1408</f>
        <v>0</v>
      </c>
    </row>
    <row r="1409" spans="1:10" hidden="1" outlineLevel="2" x14ac:dyDescent="0.25">
      <c r="A1409" t="s">
        <v>49</v>
      </c>
      <c r="B1409" t="s">
        <v>50</v>
      </c>
      <c r="C1409" s="2">
        <v>40848</v>
      </c>
      <c r="D1409" t="s">
        <v>2925</v>
      </c>
      <c r="E1409" t="s">
        <v>2926</v>
      </c>
      <c r="F1409" t="s">
        <v>49</v>
      </c>
      <c r="G1409" s="14"/>
      <c r="H1409" s="14"/>
      <c r="I1409" s="1">
        <f t="shared" si="37"/>
        <v>0</v>
      </c>
      <c r="J1409" s="1">
        <f t="shared" ref="J1409:J1418" si="38">-H1409</f>
        <v>0</v>
      </c>
    </row>
    <row r="1410" spans="1:10" hidden="1" outlineLevel="2" x14ac:dyDescent="0.25">
      <c r="A1410" t="s">
        <v>49</v>
      </c>
      <c r="B1410" t="s">
        <v>50</v>
      </c>
      <c r="C1410" s="2">
        <v>40848</v>
      </c>
      <c r="D1410" t="s">
        <v>2927</v>
      </c>
      <c r="E1410" t="s">
        <v>2928</v>
      </c>
      <c r="F1410" t="s">
        <v>49</v>
      </c>
      <c r="G1410" s="14"/>
      <c r="H1410" s="14"/>
      <c r="I1410" s="1">
        <f t="shared" si="37"/>
        <v>0</v>
      </c>
      <c r="J1410" s="1">
        <f t="shared" si="38"/>
        <v>0</v>
      </c>
    </row>
    <row r="1411" spans="1:10" hidden="1" outlineLevel="2" x14ac:dyDescent="0.25">
      <c r="A1411" t="s">
        <v>49</v>
      </c>
      <c r="B1411" t="s">
        <v>50</v>
      </c>
      <c r="C1411" s="2">
        <v>40857</v>
      </c>
      <c r="D1411" t="s">
        <v>2929</v>
      </c>
      <c r="E1411" t="s">
        <v>2930</v>
      </c>
      <c r="F1411" t="s">
        <v>49</v>
      </c>
      <c r="G1411" s="14"/>
      <c r="H1411" s="14"/>
      <c r="I1411" s="1">
        <f t="shared" si="37"/>
        <v>0</v>
      </c>
      <c r="J1411" s="1">
        <f t="shared" si="38"/>
        <v>0</v>
      </c>
    </row>
    <row r="1412" spans="1:10" hidden="1" outlineLevel="2" x14ac:dyDescent="0.25">
      <c r="A1412" t="s">
        <v>49</v>
      </c>
      <c r="B1412" t="s">
        <v>50</v>
      </c>
      <c r="C1412" s="2">
        <v>40861</v>
      </c>
      <c r="D1412" t="s">
        <v>2931</v>
      </c>
      <c r="E1412" t="s">
        <v>2932</v>
      </c>
      <c r="F1412" t="s">
        <v>49</v>
      </c>
      <c r="G1412" s="14"/>
      <c r="H1412" s="14"/>
      <c r="I1412" s="1">
        <f t="shared" si="37"/>
        <v>0</v>
      </c>
      <c r="J1412" s="1">
        <f t="shared" si="38"/>
        <v>0</v>
      </c>
    </row>
    <row r="1413" spans="1:10" hidden="1" outlineLevel="2" x14ac:dyDescent="0.25">
      <c r="A1413" t="s">
        <v>49</v>
      </c>
      <c r="B1413" t="s">
        <v>50</v>
      </c>
      <c r="C1413" s="2">
        <v>40863</v>
      </c>
      <c r="D1413" t="s">
        <v>2933</v>
      </c>
      <c r="E1413" t="s">
        <v>2934</v>
      </c>
      <c r="F1413" t="s">
        <v>49</v>
      </c>
      <c r="G1413" s="14"/>
      <c r="H1413" s="14"/>
      <c r="I1413" s="1">
        <f t="shared" si="37"/>
        <v>0</v>
      </c>
      <c r="J1413" s="1">
        <f t="shared" si="38"/>
        <v>0</v>
      </c>
    </row>
    <row r="1414" spans="1:10" hidden="1" outlineLevel="2" x14ac:dyDescent="0.25">
      <c r="A1414" t="s">
        <v>49</v>
      </c>
      <c r="B1414" t="s">
        <v>50</v>
      </c>
      <c r="C1414" s="2">
        <v>40865</v>
      </c>
      <c r="D1414" t="s">
        <v>2935</v>
      </c>
      <c r="E1414" t="s">
        <v>2936</v>
      </c>
      <c r="F1414" t="s">
        <v>49</v>
      </c>
      <c r="G1414" s="14"/>
      <c r="H1414" s="14"/>
      <c r="I1414" s="1">
        <f t="shared" si="37"/>
        <v>0</v>
      </c>
      <c r="J1414" s="1">
        <f t="shared" si="38"/>
        <v>0</v>
      </c>
    </row>
    <row r="1415" spans="1:10" hidden="1" outlineLevel="2" x14ac:dyDescent="0.25">
      <c r="A1415" t="s">
        <v>49</v>
      </c>
      <c r="B1415" t="s">
        <v>50</v>
      </c>
      <c r="C1415" s="2">
        <v>40878</v>
      </c>
      <c r="D1415" t="s">
        <v>2937</v>
      </c>
      <c r="E1415" t="s">
        <v>2938</v>
      </c>
      <c r="F1415" t="s">
        <v>49</v>
      </c>
      <c r="G1415" s="14"/>
      <c r="H1415" s="14"/>
      <c r="I1415" s="1">
        <f t="shared" si="37"/>
        <v>0</v>
      </c>
      <c r="J1415" s="1">
        <f t="shared" si="38"/>
        <v>0</v>
      </c>
    </row>
    <row r="1416" spans="1:10" hidden="1" outlineLevel="2" x14ac:dyDescent="0.25">
      <c r="A1416" t="s">
        <v>49</v>
      </c>
      <c r="B1416" t="s">
        <v>50</v>
      </c>
      <c r="C1416" s="2">
        <v>40905</v>
      </c>
      <c r="D1416" t="s">
        <v>2939</v>
      </c>
      <c r="E1416" t="s">
        <v>2940</v>
      </c>
      <c r="F1416" t="s">
        <v>49</v>
      </c>
      <c r="G1416" s="14"/>
      <c r="H1416" s="14"/>
      <c r="I1416" s="1">
        <f t="shared" si="37"/>
        <v>0</v>
      </c>
      <c r="J1416" s="1">
        <f t="shared" si="38"/>
        <v>0</v>
      </c>
    </row>
    <row r="1417" spans="1:10" hidden="1" outlineLevel="2" x14ac:dyDescent="0.25">
      <c r="A1417" t="s">
        <v>49</v>
      </c>
      <c r="B1417" t="s">
        <v>50</v>
      </c>
      <c r="C1417" s="2">
        <v>40905</v>
      </c>
      <c r="D1417" t="s">
        <v>215</v>
      </c>
      <c r="E1417" t="s">
        <v>2941</v>
      </c>
      <c r="F1417" t="s">
        <v>49</v>
      </c>
      <c r="G1417" s="14"/>
      <c r="H1417" s="14"/>
      <c r="I1417" s="1">
        <f t="shared" si="37"/>
        <v>0</v>
      </c>
      <c r="J1417" s="1">
        <f t="shared" si="38"/>
        <v>0</v>
      </c>
    </row>
    <row r="1418" spans="1:10" hidden="1" outlineLevel="2" x14ac:dyDescent="0.25">
      <c r="A1418" t="s">
        <v>49</v>
      </c>
      <c r="B1418" t="s">
        <v>50</v>
      </c>
      <c r="C1418" s="2">
        <v>40908</v>
      </c>
      <c r="D1418" t="s">
        <v>2942</v>
      </c>
      <c r="E1418" t="s">
        <v>2943</v>
      </c>
      <c r="F1418" t="s">
        <v>49</v>
      </c>
      <c r="G1418" s="14"/>
      <c r="H1418" s="14"/>
      <c r="I1418" s="1">
        <f t="shared" si="37"/>
        <v>0</v>
      </c>
      <c r="J1418" s="1">
        <f t="shared" si="38"/>
        <v>0</v>
      </c>
    </row>
    <row r="1419" spans="1:10" hidden="1" outlineLevel="2" x14ac:dyDescent="0.25">
      <c r="A1419" t="s">
        <v>49</v>
      </c>
      <c r="B1419" t="s">
        <v>50</v>
      </c>
      <c r="C1419" s="2">
        <v>40908</v>
      </c>
      <c r="D1419" t="s">
        <v>2944</v>
      </c>
      <c r="E1419" t="s">
        <v>2945</v>
      </c>
      <c r="F1419" t="s">
        <v>49</v>
      </c>
      <c r="G1419" s="14"/>
      <c r="H1419" s="14"/>
      <c r="I1419" s="1">
        <f t="shared" si="37"/>
        <v>0</v>
      </c>
      <c r="J1419" s="1">
        <f>+G1419</f>
        <v>0</v>
      </c>
    </row>
    <row r="1420" spans="1:10" hidden="1" outlineLevel="2" x14ac:dyDescent="0.25">
      <c r="A1420" t="s">
        <v>49</v>
      </c>
      <c r="B1420" t="s">
        <v>50</v>
      </c>
      <c r="C1420" s="2">
        <v>40908</v>
      </c>
      <c r="D1420" t="s">
        <v>2946</v>
      </c>
      <c r="E1420" t="s">
        <v>2947</v>
      </c>
      <c r="F1420" t="s">
        <v>49</v>
      </c>
      <c r="G1420" s="14"/>
      <c r="H1420" s="14"/>
      <c r="I1420" s="1">
        <f t="shared" si="37"/>
        <v>0</v>
      </c>
      <c r="J1420" s="1">
        <f t="shared" ref="J1420:J1430" si="39">-H1420</f>
        <v>0</v>
      </c>
    </row>
    <row r="1421" spans="1:10" hidden="1" outlineLevel="2" x14ac:dyDescent="0.25">
      <c r="A1421" t="s">
        <v>49</v>
      </c>
      <c r="B1421" t="s">
        <v>50</v>
      </c>
      <c r="C1421" s="2">
        <v>40908</v>
      </c>
      <c r="D1421" t="s">
        <v>2948</v>
      </c>
      <c r="E1421" t="s">
        <v>2949</v>
      </c>
      <c r="F1421" t="s">
        <v>49</v>
      </c>
      <c r="G1421" s="14"/>
      <c r="H1421" s="14"/>
      <c r="I1421" s="1">
        <f t="shared" si="37"/>
        <v>0</v>
      </c>
      <c r="J1421" s="1">
        <f t="shared" si="39"/>
        <v>0</v>
      </c>
    </row>
    <row r="1422" spans="1:10" hidden="1" outlineLevel="2" x14ac:dyDescent="0.25">
      <c r="A1422" t="s">
        <v>49</v>
      </c>
      <c r="B1422" t="s">
        <v>50</v>
      </c>
      <c r="C1422" s="2">
        <v>40908</v>
      </c>
      <c r="D1422" t="s">
        <v>2950</v>
      </c>
      <c r="E1422" t="s">
        <v>2951</v>
      </c>
      <c r="F1422" t="s">
        <v>49</v>
      </c>
      <c r="G1422" s="14"/>
      <c r="H1422" s="14"/>
      <c r="I1422" s="1">
        <f t="shared" si="37"/>
        <v>0</v>
      </c>
      <c r="J1422" s="1">
        <f t="shared" si="39"/>
        <v>0</v>
      </c>
    </row>
    <row r="1423" spans="1:10" hidden="1" outlineLevel="2" x14ac:dyDescent="0.25">
      <c r="A1423" t="s">
        <v>49</v>
      </c>
      <c r="B1423" t="s">
        <v>50</v>
      </c>
      <c r="C1423" s="2">
        <v>40908</v>
      </c>
      <c r="D1423" t="s">
        <v>2952</v>
      </c>
      <c r="E1423" t="s">
        <v>2953</v>
      </c>
      <c r="F1423" t="s">
        <v>49</v>
      </c>
      <c r="G1423" s="14"/>
      <c r="H1423" s="14"/>
      <c r="I1423" s="1">
        <f t="shared" si="37"/>
        <v>0</v>
      </c>
      <c r="J1423" s="1">
        <f t="shared" si="39"/>
        <v>0</v>
      </c>
    </row>
    <row r="1424" spans="1:10" hidden="1" outlineLevel="2" x14ac:dyDescent="0.25">
      <c r="A1424" t="s">
        <v>49</v>
      </c>
      <c r="B1424" t="s">
        <v>50</v>
      </c>
      <c r="C1424" s="2">
        <v>40918</v>
      </c>
      <c r="D1424" t="s">
        <v>2954</v>
      </c>
      <c r="E1424" t="s">
        <v>2955</v>
      </c>
      <c r="F1424" t="s">
        <v>49</v>
      </c>
      <c r="G1424" s="14"/>
      <c r="H1424" s="14"/>
      <c r="I1424" s="1">
        <f t="shared" si="37"/>
        <v>0</v>
      </c>
      <c r="J1424" s="1">
        <f t="shared" si="39"/>
        <v>0</v>
      </c>
    </row>
    <row r="1425" spans="1:10" hidden="1" outlineLevel="2" x14ac:dyDescent="0.25">
      <c r="A1425" t="s">
        <v>49</v>
      </c>
      <c r="B1425" t="s">
        <v>50</v>
      </c>
      <c r="C1425" s="2">
        <v>40924</v>
      </c>
      <c r="D1425" t="s">
        <v>159</v>
      </c>
      <c r="E1425" t="s">
        <v>2956</v>
      </c>
      <c r="F1425" t="s">
        <v>49</v>
      </c>
      <c r="G1425" s="14"/>
      <c r="H1425" s="14"/>
      <c r="I1425" s="1">
        <f t="shared" si="37"/>
        <v>0</v>
      </c>
      <c r="J1425" s="1">
        <f t="shared" si="39"/>
        <v>0</v>
      </c>
    </row>
    <row r="1426" spans="1:10" hidden="1" outlineLevel="2" x14ac:dyDescent="0.25">
      <c r="A1426" t="s">
        <v>49</v>
      </c>
      <c r="B1426" t="s">
        <v>50</v>
      </c>
      <c r="C1426" s="2">
        <v>40924</v>
      </c>
      <c r="D1426" t="s">
        <v>2957</v>
      </c>
      <c r="E1426" t="s">
        <v>2958</v>
      </c>
      <c r="F1426" t="s">
        <v>49</v>
      </c>
      <c r="G1426" s="14"/>
      <c r="H1426" s="14"/>
      <c r="I1426" s="1">
        <f t="shared" si="37"/>
        <v>0</v>
      </c>
      <c r="J1426" s="1">
        <f t="shared" si="39"/>
        <v>0</v>
      </c>
    </row>
    <row r="1427" spans="1:10" hidden="1" outlineLevel="2" x14ac:dyDescent="0.25">
      <c r="A1427" t="s">
        <v>49</v>
      </c>
      <c r="B1427" t="s">
        <v>50</v>
      </c>
      <c r="C1427" s="2">
        <v>40927</v>
      </c>
      <c r="D1427" t="s">
        <v>2959</v>
      </c>
      <c r="E1427" t="s">
        <v>2960</v>
      </c>
      <c r="F1427" t="s">
        <v>49</v>
      </c>
      <c r="G1427" s="14"/>
      <c r="H1427" s="14"/>
      <c r="I1427" s="1">
        <f t="shared" si="37"/>
        <v>0</v>
      </c>
      <c r="J1427" s="1">
        <f t="shared" si="39"/>
        <v>0</v>
      </c>
    </row>
    <row r="1428" spans="1:10" hidden="1" outlineLevel="2" x14ac:dyDescent="0.25">
      <c r="A1428" t="s">
        <v>49</v>
      </c>
      <c r="B1428" t="s">
        <v>50</v>
      </c>
      <c r="C1428" s="2">
        <v>40927</v>
      </c>
      <c r="D1428" t="s">
        <v>2959</v>
      </c>
      <c r="E1428" t="s">
        <v>2961</v>
      </c>
      <c r="F1428" t="s">
        <v>49</v>
      </c>
      <c r="G1428" s="14"/>
      <c r="H1428" s="14"/>
      <c r="I1428" s="1">
        <f t="shared" si="37"/>
        <v>0</v>
      </c>
      <c r="J1428" s="1">
        <f t="shared" si="39"/>
        <v>0</v>
      </c>
    </row>
    <row r="1429" spans="1:10" hidden="1" outlineLevel="2" x14ac:dyDescent="0.25">
      <c r="A1429" t="s">
        <v>49</v>
      </c>
      <c r="B1429" t="s">
        <v>50</v>
      </c>
      <c r="C1429" s="2">
        <v>40938</v>
      </c>
      <c r="D1429" t="s">
        <v>2962</v>
      </c>
      <c r="E1429" t="s">
        <v>2963</v>
      </c>
      <c r="F1429" t="s">
        <v>49</v>
      </c>
      <c r="G1429" s="14"/>
      <c r="H1429" s="14"/>
      <c r="I1429" s="1">
        <f t="shared" si="37"/>
        <v>0</v>
      </c>
      <c r="J1429" s="1">
        <f t="shared" si="39"/>
        <v>0</v>
      </c>
    </row>
    <row r="1430" spans="1:10" hidden="1" outlineLevel="2" x14ac:dyDescent="0.25">
      <c r="A1430" t="s">
        <v>49</v>
      </c>
      <c r="B1430" t="s">
        <v>50</v>
      </c>
      <c r="C1430" s="2">
        <v>40938</v>
      </c>
      <c r="D1430" t="s">
        <v>2964</v>
      </c>
      <c r="E1430" t="s">
        <v>2965</v>
      </c>
      <c r="F1430" t="s">
        <v>49</v>
      </c>
      <c r="G1430" s="14"/>
      <c r="H1430" s="14"/>
      <c r="I1430" s="1">
        <f t="shared" si="37"/>
        <v>0</v>
      </c>
      <c r="J1430" s="1">
        <f t="shared" si="39"/>
        <v>0</v>
      </c>
    </row>
    <row r="1431" spans="1:10" hidden="1" outlineLevel="2" x14ac:dyDescent="0.25">
      <c r="A1431" t="s">
        <v>49</v>
      </c>
      <c r="B1431" t="s">
        <v>50</v>
      </c>
      <c r="C1431" s="2">
        <v>40946</v>
      </c>
      <c r="D1431" t="s">
        <v>2966</v>
      </c>
      <c r="E1431" t="s">
        <v>2967</v>
      </c>
      <c r="F1431" t="s">
        <v>49</v>
      </c>
      <c r="G1431" s="14"/>
      <c r="H1431" s="14"/>
      <c r="I1431" s="1">
        <f t="shared" si="37"/>
        <v>0</v>
      </c>
      <c r="J1431" s="1">
        <f>+G1431</f>
        <v>0</v>
      </c>
    </row>
    <row r="1432" spans="1:10" hidden="1" outlineLevel="2" x14ac:dyDescent="0.25">
      <c r="A1432" t="s">
        <v>49</v>
      </c>
      <c r="B1432" t="s">
        <v>50</v>
      </c>
      <c r="C1432" s="2">
        <v>40954</v>
      </c>
      <c r="D1432" t="s">
        <v>164</v>
      </c>
      <c r="E1432" t="s">
        <v>2968</v>
      </c>
      <c r="F1432" t="s">
        <v>49</v>
      </c>
      <c r="G1432" s="14"/>
      <c r="H1432" s="14"/>
      <c r="I1432" s="1">
        <f t="shared" si="37"/>
        <v>0</v>
      </c>
      <c r="J1432" s="1">
        <f>-H1432</f>
        <v>0</v>
      </c>
    </row>
    <row r="1433" spans="1:10" hidden="1" outlineLevel="2" x14ac:dyDescent="0.25">
      <c r="A1433" t="s">
        <v>49</v>
      </c>
      <c r="B1433" t="s">
        <v>50</v>
      </c>
      <c r="C1433" s="2">
        <v>40954</v>
      </c>
      <c r="D1433" t="s">
        <v>2969</v>
      </c>
      <c r="E1433" t="s">
        <v>2970</v>
      </c>
      <c r="F1433" t="s">
        <v>49</v>
      </c>
      <c r="G1433" s="14"/>
      <c r="H1433" s="14"/>
      <c r="I1433" s="1">
        <f t="shared" si="37"/>
        <v>0</v>
      </c>
      <c r="J1433" s="1">
        <f>-H1433</f>
        <v>0</v>
      </c>
    </row>
    <row r="1434" spans="1:10" hidden="1" outlineLevel="2" x14ac:dyDescent="0.25">
      <c r="A1434" t="s">
        <v>49</v>
      </c>
      <c r="B1434" t="s">
        <v>50</v>
      </c>
      <c r="C1434" s="2">
        <v>40961</v>
      </c>
      <c r="D1434" t="s">
        <v>2971</v>
      </c>
      <c r="E1434" t="s">
        <v>2972</v>
      </c>
      <c r="F1434" t="s">
        <v>49</v>
      </c>
      <c r="G1434" s="14"/>
      <c r="H1434" s="14"/>
      <c r="I1434" s="1">
        <f t="shared" si="37"/>
        <v>0</v>
      </c>
      <c r="J1434" s="1">
        <f>+G1434</f>
        <v>0</v>
      </c>
    </row>
    <row r="1435" spans="1:10" hidden="1" outlineLevel="2" x14ac:dyDescent="0.25">
      <c r="A1435" t="s">
        <v>49</v>
      </c>
      <c r="B1435" t="s">
        <v>50</v>
      </c>
      <c r="C1435" s="2">
        <v>40977</v>
      </c>
      <c r="D1435" t="s">
        <v>2973</v>
      </c>
      <c r="E1435" t="s">
        <v>2974</v>
      </c>
      <c r="F1435" t="s">
        <v>49</v>
      </c>
      <c r="G1435" s="14"/>
      <c r="H1435" s="14"/>
      <c r="I1435" s="1">
        <f t="shared" si="37"/>
        <v>0</v>
      </c>
      <c r="J1435" s="1">
        <f t="shared" ref="J1435:J1445" si="40">-H1435</f>
        <v>0</v>
      </c>
    </row>
    <row r="1436" spans="1:10" hidden="1" outlineLevel="2" x14ac:dyDescent="0.25">
      <c r="A1436" t="s">
        <v>49</v>
      </c>
      <c r="B1436" t="s">
        <v>50</v>
      </c>
      <c r="C1436" s="2">
        <v>40982</v>
      </c>
      <c r="D1436" t="s">
        <v>2975</v>
      </c>
      <c r="E1436" t="s">
        <v>2976</v>
      </c>
      <c r="F1436" t="s">
        <v>49</v>
      </c>
      <c r="G1436" s="14"/>
      <c r="H1436" s="14"/>
      <c r="I1436" s="1">
        <f t="shared" si="37"/>
        <v>0</v>
      </c>
      <c r="J1436" s="1">
        <f t="shared" si="40"/>
        <v>0</v>
      </c>
    </row>
    <row r="1437" spans="1:10" hidden="1" outlineLevel="2" x14ac:dyDescent="0.25">
      <c r="A1437" t="s">
        <v>49</v>
      </c>
      <c r="B1437" t="s">
        <v>50</v>
      </c>
      <c r="C1437" s="2">
        <v>40999</v>
      </c>
      <c r="D1437" t="s">
        <v>1065</v>
      </c>
      <c r="E1437" t="s">
        <v>2977</v>
      </c>
      <c r="F1437" t="s">
        <v>49</v>
      </c>
      <c r="G1437" s="14"/>
      <c r="H1437" s="14"/>
      <c r="I1437" s="1">
        <f t="shared" si="37"/>
        <v>0</v>
      </c>
      <c r="J1437" s="1">
        <f t="shared" si="40"/>
        <v>0</v>
      </c>
    </row>
    <row r="1438" spans="1:10" hidden="1" outlineLevel="2" x14ac:dyDescent="0.25">
      <c r="A1438" t="s">
        <v>49</v>
      </c>
      <c r="B1438" t="s">
        <v>50</v>
      </c>
      <c r="C1438" s="2">
        <v>40999</v>
      </c>
      <c r="D1438" t="s">
        <v>1064</v>
      </c>
      <c r="E1438" t="s">
        <v>2978</v>
      </c>
      <c r="F1438" t="s">
        <v>49</v>
      </c>
      <c r="G1438" s="14"/>
      <c r="H1438" s="14"/>
      <c r="I1438" s="1">
        <f t="shared" si="37"/>
        <v>0</v>
      </c>
      <c r="J1438" s="1">
        <f t="shared" si="40"/>
        <v>0</v>
      </c>
    </row>
    <row r="1439" spans="1:10" hidden="1" outlineLevel="2" x14ac:dyDescent="0.25">
      <c r="A1439" t="s">
        <v>49</v>
      </c>
      <c r="B1439" t="s">
        <v>50</v>
      </c>
      <c r="C1439" s="2">
        <v>40999</v>
      </c>
      <c r="D1439" t="s">
        <v>221</v>
      </c>
      <c r="E1439" t="s">
        <v>2979</v>
      </c>
      <c r="F1439" t="s">
        <v>49</v>
      </c>
      <c r="G1439" s="14"/>
      <c r="H1439" s="14"/>
      <c r="I1439" s="1">
        <f t="shared" si="37"/>
        <v>0</v>
      </c>
      <c r="J1439" s="1">
        <f t="shared" si="40"/>
        <v>0</v>
      </c>
    </row>
    <row r="1440" spans="1:10" hidden="1" outlineLevel="2" x14ac:dyDescent="0.25">
      <c r="A1440" t="s">
        <v>49</v>
      </c>
      <c r="B1440" t="s">
        <v>50</v>
      </c>
      <c r="C1440" s="2">
        <v>41001</v>
      </c>
      <c r="D1440" t="s">
        <v>2980</v>
      </c>
      <c r="E1440" t="s">
        <v>2981</v>
      </c>
      <c r="F1440" t="s">
        <v>49</v>
      </c>
      <c r="G1440" s="14"/>
      <c r="H1440" s="14"/>
      <c r="I1440" s="1">
        <f t="shared" si="37"/>
        <v>0</v>
      </c>
      <c r="J1440" s="1">
        <f t="shared" si="40"/>
        <v>0</v>
      </c>
    </row>
    <row r="1441" spans="1:10" hidden="1" outlineLevel="2" x14ac:dyDescent="0.25">
      <c r="A1441" t="s">
        <v>49</v>
      </c>
      <c r="B1441" t="s">
        <v>50</v>
      </c>
      <c r="C1441" s="2">
        <v>41002</v>
      </c>
      <c r="D1441" t="s">
        <v>2982</v>
      </c>
      <c r="E1441" t="s">
        <v>2983</v>
      </c>
      <c r="F1441" t="s">
        <v>49</v>
      </c>
      <c r="G1441" s="14"/>
      <c r="H1441" s="14"/>
      <c r="I1441" s="1">
        <f t="shared" si="37"/>
        <v>0</v>
      </c>
      <c r="J1441" s="1">
        <f t="shared" si="40"/>
        <v>0</v>
      </c>
    </row>
    <row r="1442" spans="1:10" hidden="1" outlineLevel="2" x14ac:dyDescent="0.25">
      <c r="A1442" t="s">
        <v>49</v>
      </c>
      <c r="B1442" t="s">
        <v>50</v>
      </c>
      <c r="C1442" s="2">
        <v>41002</v>
      </c>
      <c r="D1442" t="s">
        <v>2984</v>
      </c>
      <c r="E1442" t="s">
        <v>2985</v>
      </c>
      <c r="F1442" t="s">
        <v>49</v>
      </c>
      <c r="G1442" s="14"/>
      <c r="H1442" s="14"/>
      <c r="I1442" s="1">
        <f t="shared" si="37"/>
        <v>0</v>
      </c>
      <c r="J1442" s="1">
        <f t="shared" si="40"/>
        <v>0</v>
      </c>
    </row>
    <row r="1443" spans="1:10" hidden="1" outlineLevel="2" x14ac:dyDescent="0.25">
      <c r="A1443" t="s">
        <v>49</v>
      </c>
      <c r="B1443" t="s">
        <v>50</v>
      </c>
      <c r="C1443" s="2">
        <v>41029</v>
      </c>
      <c r="D1443" t="s">
        <v>2986</v>
      </c>
      <c r="E1443" t="s">
        <v>2987</v>
      </c>
      <c r="F1443" t="s">
        <v>49</v>
      </c>
      <c r="G1443" s="14"/>
      <c r="H1443" s="14"/>
      <c r="I1443" s="1">
        <f t="shared" si="37"/>
        <v>0</v>
      </c>
      <c r="J1443" s="1">
        <f t="shared" si="40"/>
        <v>0</v>
      </c>
    </row>
    <row r="1444" spans="1:10" hidden="1" outlineLevel="2" x14ac:dyDescent="0.25">
      <c r="A1444" t="s">
        <v>49</v>
      </c>
      <c r="B1444" t="s">
        <v>50</v>
      </c>
      <c r="C1444" s="2">
        <v>41029</v>
      </c>
      <c r="D1444" t="s">
        <v>215</v>
      </c>
      <c r="E1444" t="s">
        <v>2988</v>
      </c>
      <c r="F1444" t="s">
        <v>49</v>
      </c>
      <c r="G1444" s="14"/>
      <c r="H1444" s="14"/>
      <c r="I1444" s="1">
        <f t="shared" si="37"/>
        <v>0</v>
      </c>
      <c r="J1444" s="1">
        <f t="shared" si="40"/>
        <v>0</v>
      </c>
    </row>
    <row r="1445" spans="1:10" hidden="1" outlineLevel="2" x14ac:dyDescent="0.25">
      <c r="A1445" t="s">
        <v>49</v>
      </c>
      <c r="B1445" t="s">
        <v>50</v>
      </c>
      <c r="C1445" s="2">
        <v>41029</v>
      </c>
      <c r="D1445" t="s">
        <v>2989</v>
      </c>
      <c r="E1445" t="s">
        <v>2990</v>
      </c>
      <c r="F1445" t="s">
        <v>49</v>
      </c>
      <c r="G1445" s="14"/>
      <c r="H1445" s="14"/>
      <c r="I1445" s="1">
        <f t="shared" si="37"/>
        <v>0</v>
      </c>
      <c r="J1445" s="1">
        <f t="shared" si="40"/>
        <v>0</v>
      </c>
    </row>
    <row r="1446" spans="1:10" hidden="1" outlineLevel="2" x14ac:dyDescent="0.25">
      <c r="A1446" t="s">
        <v>49</v>
      </c>
      <c r="B1446" t="s">
        <v>50</v>
      </c>
      <c r="C1446" s="2">
        <v>41029</v>
      </c>
      <c r="D1446" t="s">
        <v>2991</v>
      </c>
      <c r="E1446" t="s">
        <v>2992</v>
      </c>
      <c r="F1446" t="s">
        <v>49</v>
      </c>
      <c r="G1446" s="14"/>
      <c r="H1446" s="14"/>
      <c r="I1446" s="1">
        <f t="shared" si="37"/>
        <v>0</v>
      </c>
      <c r="J1446" s="1">
        <f>+G1446</f>
        <v>0</v>
      </c>
    </row>
    <row r="1447" spans="1:10" hidden="1" outlineLevel="2" x14ac:dyDescent="0.25">
      <c r="A1447" t="s">
        <v>49</v>
      </c>
      <c r="B1447" t="s">
        <v>50</v>
      </c>
      <c r="C1447" s="2">
        <v>41032</v>
      </c>
      <c r="D1447" t="s">
        <v>2993</v>
      </c>
      <c r="E1447" t="s">
        <v>2994</v>
      </c>
      <c r="F1447" t="s">
        <v>49</v>
      </c>
      <c r="G1447" s="14"/>
      <c r="H1447" s="14"/>
      <c r="I1447" s="1">
        <f t="shared" si="37"/>
        <v>0</v>
      </c>
      <c r="J1447" s="1">
        <f>-H1447</f>
        <v>0</v>
      </c>
    </row>
    <row r="1448" spans="1:10" hidden="1" outlineLevel="2" x14ac:dyDescent="0.25">
      <c r="A1448" t="s">
        <v>49</v>
      </c>
      <c r="B1448" t="s">
        <v>50</v>
      </c>
      <c r="C1448" s="2">
        <v>41040</v>
      </c>
      <c r="D1448" t="s">
        <v>2995</v>
      </c>
      <c r="E1448" t="s">
        <v>2996</v>
      </c>
      <c r="F1448" t="s">
        <v>49</v>
      </c>
      <c r="G1448" s="14"/>
      <c r="H1448" s="14"/>
      <c r="I1448" s="1">
        <f t="shared" si="37"/>
        <v>0</v>
      </c>
      <c r="J1448" s="1">
        <f>+G1448</f>
        <v>0</v>
      </c>
    </row>
    <row r="1449" spans="1:10" hidden="1" outlineLevel="2" x14ac:dyDescent="0.25">
      <c r="A1449" t="s">
        <v>49</v>
      </c>
      <c r="B1449" t="s">
        <v>50</v>
      </c>
      <c r="C1449" s="2">
        <v>41043</v>
      </c>
      <c r="D1449" t="s">
        <v>2997</v>
      </c>
      <c r="E1449" t="s">
        <v>2998</v>
      </c>
      <c r="F1449" t="s">
        <v>49</v>
      </c>
      <c r="G1449" s="14"/>
      <c r="H1449" s="14"/>
      <c r="I1449" s="1">
        <f t="shared" si="37"/>
        <v>0</v>
      </c>
      <c r="J1449" s="1">
        <f t="shared" ref="J1449:J1462" si="41">-H1449</f>
        <v>0</v>
      </c>
    </row>
    <row r="1450" spans="1:10" hidden="1" outlineLevel="2" x14ac:dyDescent="0.25">
      <c r="A1450" t="s">
        <v>49</v>
      </c>
      <c r="B1450" t="s">
        <v>50</v>
      </c>
      <c r="C1450" s="2">
        <v>41044</v>
      </c>
      <c r="D1450" t="s">
        <v>2999</v>
      </c>
      <c r="E1450" t="s">
        <v>3000</v>
      </c>
      <c r="F1450" t="s">
        <v>49</v>
      </c>
      <c r="G1450" s="14"/>
      <c r="H1450" s="14"/>
      <c r="I1450" s="1">
        <f t="shared" si="37"/>
        <v>0</v>
      </c>
      <c r="J1450" s="1">
        <f t="shared" si="41"/>
        <v>0</v>
      </c>
    </row>
    <row r="1451" spans="1:10" hidden="1" outlineLevel="2" x14ac:dyDescent="0.25">
      <c r="A1451" t="s">
        <v>49</v>
      </c>
      <c r="B1451" t="s">
        <v>50</v>
      </c>
      <c r="C1451" s="2">
        <v>41044</v>
      </c>
      <c r="D1451" t="s">
        <v>3001</v>
      </c>
      <c r="E1451" t="s">
        <v>3002</v>
      </c>
      <c r="F1451" t="s">
        <v>49</v>
      </c>
      <c r="G1451" s="14"/>
      <c r="H1451" s="14"/>
      <c r="I1451" s="1">
        <f t="shared" si="37"/>
        <v>0</v>
      </c>
      <c r="J1451" s="1">
        <f t="shared" si="41"/>
        <v>0</v>
      </c>
    </row>
    <row r="1452" spans="1:10" hidden="1" outlineLevel="2" x14ac:dyDescent="0.25">
      <c r="A1452" t="s">
        <v>49</v>
      </c>
      <c r="B1452" t="s">
        <v>50</v>
      </c>
      <c r="C1452" s="2">
        <v>41060</v>
      </c>
      <c r="D1452" t="s">
        <v>215</v>
      </c>
      <c r="E1452" t="s">
        <v>3003</v>
      </c>
      <c r="F1452" t="s">
        <v>49</v>
      </c>
      <c r="G1452" s="14"/>
      <c r="H1452" s="14"/>
      <c r="I1452" s="1">
        <f t="shared" si="37"/>
        <v>0</v>
      </c>
      <c r="J1452" s="1">
        <f t="shared" si="41"/>
        <v>0</v>
      </c>
    </row>
    <row r="1453" spans="1:10" hidden="1" outlineLevel="2" x14ac:dyDescent="0.25">
      <c r="A1453" t="s">
        <v>49</v>
      </c>
      <c r="B1453" t="s">
        <v>50</v>
      </c>
      <c r="C1453" s="2">
        <v>41060</v>
      </c>
      <c r="D1453" t="s">
        <v>215</v>
      </c>
      <c r="E1453" t="s">
        <v>3004</v>
      </c>
      <c r="F1453" t="s">
        <v>49</v>
      </c>
      <c r="G1453" s="14"/>
      <c r="H1453" s="14"/>
      <c r="I1453" s="1">
        <f t="shared" ref="I1453:I1516" si="42">+IF(A1453=A1452,I1452+G1453-H1453,G1453-H1453)</f>
        <v>0</v>
      </c>
      <c r="J1453" s="1">
        <f t="shared" si="41"/>
        <v>0</v>
      </c>
    </row>
    <row r="1454" spans="1:10" hidden="1" outlineLevel="2" x14ac:dyDescent="0.25">
      <c r="A1454" t="s">
        <v>49</v>
      </c>
      <c r="B1454" t="s">
        <v>50</v>
      </c>
      <c r="C1454" s="2">
        <v>41060</v>
      </c>
      <c r="D1454" t="s">
        <v>215</v>
      </c>
      <c r="E1454" t="s">
        <v>3005</v>
      </c>
      <c r="F1454" t="s">
        <v>49</v>
      </c>
      <c r="G1454" s="14"/>
      <c r="H1454" s="14"/>
      <c r="I1454" s="1">
        <f t="shared" si="42"/>
        <v>0</v>
      </c>
      <c r="J1454" s="1">
        <f t="shared" si="41"/>
        <v>0</v>
      </c>
    </row>
    <row r="1455" spans="1:10" hidden="1" outlineLevel="2" x14ac:dyDescent="0.25">
      <c r="A1455" t="s">
        <v>49</v>
      </c>
      <c r="B1455" t="s">
        <v>50</v>
      </c>
      <c r="C1455" s="2">
        <v>41060</v>
      </c>
      <c r="D1455" t="s">
        <v>3006</v>
      </c>
      <c r="E1455" t="s">
        <v>3007</v>
      </c>
      <c r="F1455" t="s">
        <v>49</v>
      </c>
      <c r="G1455" s="14"/>
      <c r="H1455" s="14"/>
      <c r="I1455" s="1">
        <f t="shared" si="42"/>
        <v>0</v>
      </c>
      <c r="J1455" s="1">
        <f t="shared" si="41"/>
        <v>0</v>
      </c>
    </row>
    <row r="1456" spans="1:10" hidden="1" outlineLevel="2" x14ac:dyDescent="0.25">
      <c r="A1456" t="s">
        <v>49</v>
      </c>
      <c r="B1456" t="s">
        <v>50</v>
      </c>
      <c r="C1456" s="2">
        <v>41060</v>
      </c>
      <c r="D1456" t="s">
        <v>215</v>
      </c>
      <c r="E1456" t="s">
        <v>3008</v>
      </c>
      <c r="F1456" t="s">
        <v>49</v>
      </c>
      <c r="G1456" s="14"/>
      <c r="H1456" s="14"/>
      <c r="I1456" s="1">
        <f t="shared" si="42"/>
        <v>0</v>
      </c>
      <c r="J1456" s="1">
        <f t="shared" si="41"/>
        <v>0</v>
      </c>
    </row>
    <row r="1457" spans="1:10" hidden="1" outlineLevel="2" x14ac:dyDescent="0.25">
      <c r="A1457" t="s">
        <v>49</v>
      </c>
      <c r="B1457" t="s">
        <v>50</v>
      </c>
      <c r="C1457" s="2">
        <v>41060</v>
      </c>
      <c r="D1457" t="s">
        <v>215</v>
      </c>
      <c r="E1457" t="s">
        <v>3009</v>
      </c>
      <c r="F1457" t="s">
        <v>49</v>
      </c>
      <c r="G1457" s="14"/>
      <c r="H1457" s="14"/>
      <c r="I1457" s="1">
        <f t="shared" si="42"/>
        <v>0</v>
      </c>
      <c r="J1457" s="1">
        <f t="shared" si="41"/>
        <v>0</v>
      </c>
    </row>
    <row r="1458" spans="1:10" hidden="1" outlineLevel="2" x14ac:dyDescent="0.25">
      <c r="A1458" t="s">
        <v>49</v>
      </c>
      <c r="B1458" t="s">
        <v>50</v>
      </c>
      <c r="C1458" s="2">
        <v>41060</v>
      </c>
      <c r="D1458" t="s">
        <v>215</v>
      </c>
      <c r="E1458" t="s">
        <v>3010</v>
      </c>
      <c r="F1458" t="s">
        <v>49</v>
      </c>
      <c r="G1458" s="14"/>
      <c r="H1458" s="14"/>
      <c r="I1458" s="1">
        <f t="shared" si="42"/>
        <v>0</v>
      </c>
      <c r="J1458" s="1">
        <f t="shared" si="41"/>
        <v>0</v>
      </c>
    </row>
    <row r="1459" spans="1:10" hidden="1" outlineLevel="2" x14ac:dyDescent="0.25">
      <c r="A1459" t="s">
        <v>49</v>
      </c>
      <c r="B1459" t="s">
        <v>50</v>
      </c>
      <c r="C1459" s="2">
        <v>41090</v>
      </c>
      <c r="D1459" t="s">
        <v>3011</v>
      </c>
      <c r="E1459" t="s">
        <v>3012</v>
      </c>
      <c r="F1459" t="s">
        <v>49</v>
      </c>
      <c r="G1459" s="14"/>
      <c r="H1459" s="14"/>
      <c r="I1459" s="1">
        <f t="shared" si="42"/>
        <v>0</v>
      </c>
      <c r="J1459" s="1">
        <f t="shared" si="41"/>
        <v>0</v>
      </c>
    </row>
    <row r="1460" spans="1:10" hidden="1" outlineLevel="2" x14ac:dyDescent="0.25">
      <c r="A1460" t="s">
        <v>49</v>
      </c>
      <c r="B1460" t="s">
        <v>50</v>
      </c>
      <c r="C1460" s="2">
        <v>41090</v>
      </c>
      <c r="D1460" t="s">
        <v>170</v>
      </c>
      <c r="E1460" t="s">
        <v>3013</v>
      </c>
      <c r="F1460" t="s">
        <v>49</v>
      </c>
      <c r="G1460" s="14"/>
      <c r="H1460" s="14"/>
      <c r="I1460" s="1">
        <f t="shared" si="42"/>
        <v>0</v>
      </c>
      <c r="J1460" s="1">
        <f t="shared" si="41"/>
        <v>0</v>
      </c>
    </row>
    <row r="1461" spans="1:10" hidden="1" outlineLevel="2" x14ac:dyDescent="0.25">
      <c r="A1461" t="s">
        <v>49</v>
      </c>
      <c r="B1461" t="s">
        <v>50</v>
      </c>
      <c r="C1461" s="2">
        <v>41090</v>
      </c>
      <c r="D1461" t="s">
        <v>3014</v>
      </c>
      <c r="E1461" t="s">
        <v>3015</v>
      </c>
      <c r="F1461" t="s">
        <v>49</v>
      </c>
      <c r="G1461" s="14"/>
      <c r="H1461" s="14"/>
      <c r="I1461" s="1">
        <f t="shared" si="42"/>
        <v>0</v>
      </c>
      <c r="J1461" s="1">
        <f t="shared" si="41"/>
        <v>0</v>
      </c>
    </row>
    <row r="1462" spans="1:10" hidden="1" outlineLevel="2" x14ac:dyDescent="0.25">
      <c r="A1462" t="s">
        <v>49</v>
      </c>
      <c r="B1462" t="s">
        <v>50</v>
      </c>
      <c r="C1462" s="2">
        <v>41090</v>
      </c>
      <c r="D1462" t="s">
        <v>3016</v>
      </c>
      <c r="E1462" t="s">
        <v>3017</v>
      </c>
      <c r="F1462" t="s">
        <v>49</v>
      </c>
      <c r="G1462" s="14"/>
      <c r="H1462" s="14"/>
      <c r="I1462" s="1">
        <f t="shared" si="42"/>
        <v>0</v>
      </c>
      <c r="J1462" s="1">
        <f t="shared" si="41"/>
        <v>0</v>
      </c>
    </row>
    <row r="1463" spans="1:10" hidden="1" outlineLevel="2" x14ac:dyDescent="0.25">
      <c r="A1463" t="s">
        <v>49</v>
      </c>
      <c r="B1463" t="s">
        <v>50</v>
      </c>
      <c r="C1463" s="2">
        <v>41093</v>
      </c>
      <c r="D1463" t="s">
        <v>3018</v>
      </c>
      <c r="E1463" t="s">
        <v>3019</v>
      </c>
      <c r="F1463" t="s">
        <v>49</v>
      </c>
      <c r="G1463" s="14"/>
      <c r="H1463" s="14"/>
      <c r="I1463" s="1">
        <f t="shared" si="42"/>
        <v>0</v>
      </c>
      <c r="J1463" s="1">
        <f>+G1463</f>
        <v>0</v>
      </c>
    </row>
    <row r="1464" spans="1:10" hidden="1" outlineLevel="2" x14ac:dyDescent="0.25">
      <c r="A1464" t="s">
        <v>49</v>
      </c>
      <c r="B1464" t="s">
        <v>50</v>
      </c>
      <c r="C1464" s="2">
        <v>41095</v>
      </c>
      <c r="D1464" t="s">
        <v>3020</v>
      </c>
      <c r="E1464" t="s">
        <v>3021</v>
      </c>
      <c r="F1464" t="s">
        <v>49</v>
      </c>
      <c r="G1464" s="14"/>
      <c r="H1464" s="14"/>
      <c r="I1464" s="1">
        <f t="shared" si="42"/>
        <v>0</v>
      </c>
      <c r="J1464" s="1">
        <f t="shared" ref="J1464:J1474" si="43">-H1464</f>
        <v>0</v>
      </c>
    </row>
    <row r="1465" spans="1:10" hidden="1" outlineLevel="2" x14ac:dyDescent="0.25">
      <c r="A1465" t="s">
        <v>49</v>
      </c>
      <c r="B1465" t="s">
        <v>50</v>
      </c>
      <c r="C1465" s="2">
        <v>41128</v>
      </c>
      <c r="D1465" t="s">
        <v>2895</v>
      </c>
      <c r="E1465" t="s">
        <v>3022</v>
      </c>
      <c r="F1465" t="s">
        <v>49</v>
      </c>
      <c r="G1465" s="14"/>
      <c r="H1465" s="14"/>
      <c r="I1465" s="1">
        <f t="shared" si="42"/>
        <v>0</v>
      </c>
      <c r="J1465" s="1">
        <f t="shared" si="43"/>
        <v>0</v>
      </c>
    </row>
    <row r="1466" spans="1:10" hidden="1" outlineLevel="2" x14ac:dyDescent="0.25">
      <c r="A1466" t="s">
        <v>49</v>
      </c>
      <c r="B1466" t="s">
        <v>50</v>
      </c>
      <c r="C1466" s="2">
        <v>41129</v>
      </c>
      <c r="D1466" t="s">
        <v>3023</v>
      </c>
      <c r="E1466" t="s">
        <v>3024</v>
      </c>
      <c r="F1466" t="s">
        <v>49</v>
      </c>
      <c r="G1466" s="14"/>
      <c r="H1466" s="14"/>
      <c r="I1466" s="1">
        <f t="shared" si="42"/>
        <v>0</v>
      </c>
      <c r="J1466" s="1">
        <f t="shared" si="43"/>
        <v>0</v>
      </c>
    </row>
    <row r="1467" spans="1:10" hidden="1" outlineLevel="2" x14ac:dyDescent="0.25">
      <c r="A1467" t="s">
        <v>49</v>
      </c>
      <c r="B1467" t="s">
        <v>50</v>
      </c>
      <c r="C1467" s="2">
        <v>41132</v>
      </c>
      <c r="D1467" t="s">
        <v>3025</v>
      </c>
      <c r="E1467" t="s">
        <v>3026</v>
      </c>
      <c r="F1467" t="s">
        <v>49</v>
      </c>
      <c r="G1467" s="14"/>
      <c r="H1467" s="14"/>
      <c r="I1467" s="1">
        <f t="shared" si="42"/>
        <v>0</v>
      </c>
      <c r="J1467" s="1">
        <f t="shared" si="43"/>
        <v>0</v>
      </c>
    </row>
    <row r="1468" spans="1:10" hidden="1" outlineLevel="2" x14ac:dyDescent="0.25">
      <c r="A1468" t="s">
        <v>49</v>
      </c>
      <c r="B1468" t="s">
        <v>50</v>
      </c>
      <c r="C1468" s="2">
        <v>41150</v>
      </c>
      <c r="D1468" t="s">
        <v>3027</v>
      </c>
      <c r="E1468" t="s">
        <v>3028</v>
      </c>
      <c r="F1468" t="s">
        <v>49</v>
      </c>
      <c r="G1468" s="14"/>
      <c r="H1468" s="14"/>
      <c r="I1468" s="1">
        <f t="shared" si="42"/>
        <v>0</v>
      </c>
      <c r="J1468" s="1">
        <f t="shared" si="43"/>
        <v>0</v>
      </c>
    </row>
    <row r="1469" spans="1:10" hidden="1" outlineLevel="2" x14ac:dyDescent="0.25">
      <c r="A1469" t="s">
        <v>49</v>
      </c>
      <c r="B1469" t="s">
        <v>50</v>
      </c>
      <c r="C1469" s="2">
        <v>41150</v>
      </c>
      <c r="D1469" t="s">
        <v>3029</v>
      </c>
      <c r="E1469" t="s">
        <v>3030</v>
      </c>
      <c r="F1469" t="s">
        <v>49</v>
      </c>
      <c r="G1469" s="14"/>
      <c r="H1469" s="14"/>
      <c r="I1469" s="1">
        <f t="shared" si="42"/>
        <v>0</v>
      </c>
      <c r="J1469" s="1">
        <f t="shared" si="43"/>
        <v>0</v>
      </c>
    </row>
    <row r="1470" spans="1:10" hidden="1" outlineLevel="2" x14ac:dyDescent="0.25">
      <c r="A1470" t="s">
        <v>49</v>
      </c>
      <c r="B1470" t="s">
        <v>50</v>
      </c>
      <c r="C1470" s="2">
        <v>41150</v>
      </c>
      <c r="D1470" t="s">
        <v>2891</v>
      </c>
      <c r="E1470" t="s">
        <v>3031</v>
      </c>
      <c r="F1470" t="s">
        <v>49</v>
      </c>
      <c r="G1470" s="14"/>
      <c r="H1470" s="14"/>
      <c r="I1470" s="1">
        <f t="shared" si="42"/>
        <v>0</v>
      </c>
      <c r="J1470" s="1">
        <f t="shared" si="43"/>
        <v>0</v>
      </c>
    </row>
    <row r="1471" spans="1:10" hidden="1" outlineLevel="2" x14ac:dyDescent="0.25">
      <c r="A1471" t="s">
        <v>49</v>
      </c>
      <c r="B1471" t="s">
        <v>50</v>
      </c>
      <c r="C1471" s="2">
        <v>41150</v>
      </c>
      <c r="D1471" t="s">
        <v>2824</v>
      </c>
      <c r="E1471" t="s">
        <v>3032</v>
      </c>
      <c r="F1471" t="s">
        <v>49</v>
      </c>
      <c r="G1471" s="14"/>
      <c r="H1471" s="14"/>
      <c r="I1471" s="1">
        <f t="shared" si="42"/>
        <v>0</v>
      </c>
      <c r="J1471" s="1">
        <f t="shared" si="43"/>
        <v>0</v>
      </c>
    </row>
    <row r="1472" spans="1:10" hidden="1" outlineLevel="2" x14ac:dyDescent="0.25">
      <c r="A1472" t="s">
        <v>49</v>
      </c>
      <c r="B1472" t="s">
        <v>50</v>
      </c>
      <c r="C1472" s="2">
        <v>41150</v>
      </c>
      <c r="D1472" t="s">
        <v>3033</v>
      </c>
      <c r="E1472" t="s">
        <v>3034</v>
      </c>
      <c r="F1472" t="s">
        <v>49</v>
      </c>
      <c r="G1472" s="14"/>
      <c r="H1472" s="14"/>
      <c r="I1472" s="1">
        <f t="shared" si="42"/>
        <v>0</v>
      </c>
      <c r="J1472" s="1">
        <f t="shared" si="43"/>
        <v>0</v>
      </c>
    </row>
    <row r="1473" spans="1:10" hidden="1" outlineLevel="2" x14ac:dyDescent="0.25">
      <c r="A1473" t="s">
        <v>49</v>
      </c>
      <c r="B1473" t="s">
        <v>50</v>
      </c>
      <c r="C1473" s="2">
        <v>41162</v>
      </c>
      <c r="D1473" t="s">
        <v>3035</v>
      </c>
      <c r="E1473" t="s">
        <v>3036</v>
      </c>
      <c r="F1473" t="s">
        <v>49</v>
      </c>
      <c r="G1473" s="14"/>
      <c r="H1473" s="14"/>
      <c r="I1473" s="1">
        <f t="shared" si="42"/>
        <v>0</v>
      </c>
      <c r="J1473" s="1">
        <f t="shared" si="43"/>
        <v>0</v>
      </c>
    </row>
    <row r="1474" spans="1:10" hidden="1" outlineLevel="2" x14ac:dyDescent="0.25">
      <c r="A1474" t="s">
        <v>49</v>
      </c>
      <c r="B1474" t="s">
        <v>50</v>
      </c>
      <c r="C1474" s="2">
        <v>41164</v>
      </c>
      <c r="D1474" t="s">
        <v>3037</v>
      </c>
      <c r="E1474" t="s">
        <v>3038</v>
      </c>
      <c r="F1474" t="s">
        <v>49</v>
      </c>
      <c r="G1474" s="14"/>
      <c r="H1474" s="14"/>
      <c r="I1474" s="1">
        <f t="shared" si="42"/>
        <v>0</v>
      </c>
      <c r="J1474" s="1">
        <f t="shared" si="43"/>
        <v>0</v>
      </c>
    </row>
    <row r="1475" spans="1:10" hidden="1" outlineLevel="2" x14ac:dyDescent="0.25">
      <c r="A1475" t="s">
        <v>49</v>
      </c>
      <c r="B1475" t="s">
        <v>50</v>
      </c>
      <c r="C1475" s="2">
        <v>41165</v>
      </c>
      <c r="D1475" t="s">
        <v>3039</v>
      </c>
      <c r="E1475" t="s">
        <v>3040</v>
      </c>
      <c r="F1475" t="s">
        <v>49</v>
      </c>
      <c r="G1475" s="14"/>
      <c r="H1475" s="14"/>
      <c r="I1475" s="1">
        <f t="shared" si="42"/>
        <v>0</v>
      </c>
      <c r="J1475" s="1">
        <f>+G1475</f>
        <v>0</v>
      </c>
    </row>
    <row r="1476" spans="1:10" hidden="1" outlineLevel="2" x14ac:dyDescent="0.25">
      <c r="A1476" t="s">
        <v>49</v>
      </c>
      <c r="B1476" t="s">
        <v>50</v>
      </c>
      <c r="C1476" s="2">
        <v>41172</v>
      </c>
      <c r="D1476" t="s">
        <v>3041</v>
      </c>
      <c r="E1476" t="s">
        <v>3042</v>
      </c>
      <c r="F1476" t="s">
        <v>49</v>
      </c>
      <c r="G1476" s="14"/>
      <c r="H1476" s="14"/>
      <c r="I1476" s="1">
        <f t="shared" si="42"/>
        <v>0</v>
      </c>
      <c r="J1476" s="1">
        <f t="shared" ref="J1476:J1481" si="44">-H1476</f>
        <v>0</v>
      </c>
    </row>
    <row r="1477" spans="1:10" hidden="1" outlineLevel="2" x14ac:dyDescent="0.25">
      <c r="A1477" t="s">
        <v>49</v>
      </c>
      <c r="B1477" t="s">
        <v>50</v>
      </c>
      <c r="C1477" s="2">
        <v>41176</v>
      </c>
      <c r="D1477" t="s">
        <v>3043</v>
      </c>
      <c r="E1477" t="s">
        <v>3044</v>
      </c>
      <c r="F1477" t="s">
        <v>49</v>
      </c>
      <c r="G1477" s="14"/>
      <c r="H1477" s="14"/>
      <c r="I1477" s="1">
        <f t="shared" si="42"/>
        <v>0</v>
      </c>
      <c r="J1477" s="1">
        <f t="shared" si="44"/>
        <v>0</v>
      </c>
    </row>
    <row r="1478" spans="1:10" hidden="1" outlineLevel="2" x14ac:dyDescent="0.25">
      <c r="A1478" t="s">
        <v>49</v>
      </c>
      <c r="B1478" t="s">
        <v>50</v>
      </c>
      <c r="C1478" s="2">
        <v>41179</v>
      </c>
      <c r="D1478" t="s">
        <v>3045</v>
      </c>
      <c r="E1478" t="s">
        <v>3046</v>
      </c>
      <c r="F1478" t="s">
        <v>49</v>
      </c>
      <c r="G1478" s="14"/>
      <c r="H1478" s="14"/>
      <c r="I1478" s="1">
        <f t="shared" si="42"/>
        <v>0</v>
      </c>
      <c r="J1478" s="1">
        <f t="shared" si="44"/>
        <v>0</v>
      </c>
    </row>
    <row r="1479" spans="1:10" hidden="1" outlineLevel="2" x14ac:dyDescent="0.25">
      <c r="A1479" t="s">
        <v>49</v>
      </c>
      <c r="B1479" t="s">
        <v>50</v>
      </c>
      <c r="C1479" s="2">
        <v>41182</v>
      </c>
      <c r="D1479" t="s">
        <v>2946</v>
      </c>
      <c r="E1479" t="s">
        <v>3047</v>
      </c>
      <c r="F1479" t="s">
        <v>49</v>
      </c>
      <c r="G1479" s="14"/>
      <c r="H1479" s="14"/>
      <c r="I1479" s="1">
        <f t="shared" si="42"/>
        <v>0</v>
      </c>
      <c r="J1479" s="1">
        <f t="shared" si="44"/>
        <v>0</v>
      </c>
    </row>
    <row r="1480" spans="1:10" hidden="1" outlineLevel="2" x14ac:dyDescent="0.25">
      <c r="A1480" t="s">
        <v>49</v>
      </c>
      <c r="B1480" t="s">
        <v>50</v>
      </c>
      <c r="C1480" s="2">
        <v>41182</v>
      </c>
      <c r="D1480" t="s">
        <v>3048</v>
      </c>
      <c r="E1480" t="s">
        <v>3049</v>
      </c>
      <c r="F1480" t="s">
        <v>49</v>
      </c>
      <c r="G1480" s="14"/>
      <c r="H1480" s="14"/>
      <c r="I1480" s="1">
        <f t="shared" si="42"/>
        <v>0</v>
      </c>
      <c r="J1480" s="1">
        <f t="shared" si="44"/>
        <v>0</v>
      </c>
    </row>
    <row r="1481" spans="1:10" hidden="1" outlineLevel="2" x14ac:dyDescent="0.25">
      <c r="A1481" t="s">
        <v>49</v>
      </c>
      <c r="B1481" t="s">
        <v>50</v>
      </c>
      <c r="C1481" s="2">
        <v>41182</v>
      </c>
      <c r="D1481" t="s">
        <v>3050</v>
      </c>
      <c r="E1481" t="s">
        <v>3051</v>
      </c>
      <c r="F1481" t="s">
        <v>49</v>
      </c>
      <c r="G1481" s="14"/>
      <c r="H1481" s="14"/>
      <c r="I1481" s="1">
        <f t="shared" si="42"/>
        <v>0</v>
      </c>
      <c r="J1481" s="1">
        <f t="shared" si="44"/>
        <v>0</v>
      </c>
    </row>
    <row r="1482" spans="1:10" hidden="1" outlineLevel="2" x14ac:dyDescent="0.25">
      <c r="A1482" t="s">
        <v>49</v>
      </c>
      <c r="B1482" t="s">
        <v>50</v>
      </c>
      <c r="C1482" s="2">
        <v>41206</v>
      </c>
      <c r="D1482" t="s">
        <v>3052</v>
      </c>
      <c r="E1482" t="s">
        <v>3053</v>
      </c>
      <c r="F1482" t="s">
        <v>49</v>
      </c>
      <c r="G1482" s="14"/>
      <c r="H1482" s="14"/>
      <c r="I1482" s="1">
        <f t="shared" si="42"/>
        <v>0</v>
      </c>
      <c r="J1482" s="1">
        <f>+G1482</f>
        <v>0</v>
      </c>
    </row>
    <row r="1483" spans="1:10" hidden="1" outlineLevel="2" x14ac:dyDescent="0.25">
      <c r="A1483" t="s">
        <v>49</v>
      </c>
      <c r="B1483" t="s">
        <v>50</v>
      </c>
      <c r="C1483" s="2">
        <v>41213</v>
      </c>
      <c r="D1483" t="s">
        <v>3054</v>
      </c>
      <c r="E1483" t="s">
        <v>3055</v>
      </c>
      <c r="F1483" t="s">
        <v>49</v>
      </c>
      <c r="G1483" s="14"/>
      <c r="H1483" s="14"/>
      <c r="I1483" s="1">
        <f t="shared" si="42"/>
        <v>0</v>
      </c>
      <c r="J1483" s="1">
        <f t="shared" ref="J1483:J1498" si="45">-H1483</f>
        <v>0</v>
      </c>
    </row>
    <row r="1484" spans="1:10" hidden="1" outlineLevel="2" x14ac:dyDescent="0.25">
      <c r="A1484" t="s">
        <v>49</v>
      </c>
      <c r="B1484" t="s">
        <v>50</v>
      </c>
      <c r="C1484" s="2">
        <v>41213</v>
      </c>
      <c r="D1484" t="s">
        <v>3056</v>
      </c>
      <c r="E1484" t="s">
        <v>3057</v>
      </c>
      <c r="F1484" t="s">
        <v>49</v>
      </c>
      <c r="G1484" s="14"/>
      <c r="H1484" s="14"/>
      <c r="I1484" s="1">
        <f t="shared" si="42"/>
        <v>0</v>
      </c>
      <c r="J1484" s="1">
        <f t="shared" si="45"/>
        <v>0</v>
      </c>
    </row>
    <row r="1485" spans="1:10" hidden="1" outlineLevel="2" x14ac:dyDescent="0.25">
      <c r="A1485" t="s">
        <v>49</v>
      </c>
      <c r="B1485" t="s">
        <v>50</v>
      </c>
      <c r="C1485" s="2">
        <v>41213</v>
      </c>
      <c r="D1485" t="s">
        <v>3058</v>
      </c>
      <c r="E1485" t="s">
        <v>3059</v>
      </c>
      <c r="F1485" t="s">
        <v>49</v>
      </c>
      <c r="G1485" s="14"/>
      <c r="H1485" s="14"/>
      <c r="I1485" s="1">
        <f t="shared" si="42"/>
        <v>0</v>
      </c>
      <c r="J1485" s="1">
        <f t="shared" si="45"/>
        <v>0</v>
      </c>
    </row>
    <row r="1486" spans="1:10" hidden="1" outlineLevel="2" x14ac:dyDescent="0.25">
      <c r="A1486" t="s">
        <v>49</v>
      </c>
      <c r="B1486" t="s">
        <v>50</v>
      </c>
      <c r="C1486" s="2">
        <v>41213</v>
      </c>
      <c r="D1486" t="s">
        <v>3060</v>
      </c>
      <c r="E1486" t="s">
        <v>3061</v>
      </c>
      <c r="F1486" t="s">
        <v>49</v>
      </c>
      <c r="G1486" s="14"/>
      <c r="H1486" s="14"/>
      <c r="I1486" s="1">
        <f t="shared" si="42"/>
        <v>0</v>
      </c>
      <c r="J1486" s="1">
        <f t="shared" si="45"/>
        <v>0</v>
      </c>
    </row>
    <row r="1487" spans="1:10" hidden="1" outlineLevel="2" x14ac:dyDescent="0.25">
      <c r="A1487" t="s">
        <v>49</v>
      </c>
      <c r="B1487" t="s">
        <v>50</v>
      </c>
      <c r="C1487" s="2">
        <v>41213</v>
      </c>
      <c r="D1487" t="s">
        <v>3062</v>
      </c>
      <c r="E1487" t="s">
        <v>3063</v>
      </c>
      <c r="F1487" t="s">
        <v>49</v>
      </c>
      <c r="G1487" s="14"/>
      <c r="H1487" s="14"/>
      <c r="I1487" s="1">
        <f t="shared" si="42"/>
        <v>0</v>
      </c>
      <c r="J1487" s="1">
        <f t="shared" si="45"/>
        <v>0</v>
      </c>
    </row>
    <row r="1488" spans="1:10" hidden="1" outlineLevel="2" x14ac:dyDescent="0.25">
      <c r="A1488" t="s">
        <v>49</v>
      </c>
      <c r="B1488" t="s">
        <v>50</v>
      </c>
      <c r="C1488" s="2">
        <v>41213</v>
      </c>
      <c r="D1488" t="s">
        <v>3064</v>
      </c>
      <c r="E1488" t="s">
        <v>3065</v>
      </c>
      <c r="F1488" t="s">
        <v>49</v>
      </c>
      <c r="G1488" s="14"/>
      <c r="H1488" s="14"/>
      <c r="I1488" s="1">
        <f t="shared" si="42"/>
        <v>0</v>
      </c>
      <c r="J1488" s="1">
        <f t="shared" si="45"/>
        <v>0</v>
      </c>
    </row>
    <row r="1489" spans="1:10" hidden="1" outlineLevel="2" x14ac:dyDescent="0.25">
      <c r="A1489" t="s">
        <v>49</v>
      </c>
      <c r="B1489" t="s">
        <v>50</v>
      </c>
      <c r="C1489" s="2">
        <v>41213</v>
      </c>
      <c r="D1489" t="s">
        <v>3066</v>
      </c>
      <c r="E1489" t="s">
        <v>3067</v>
      </c>
      <c r="F1489" t="s">
        <v>49</v>
      </c>
      <c r="G1489" s="14"/>
      <c r="H1489" s="14"/>
      <c r="I1489" s="1">
        <f t="shared" si="42"/>
        <v>0</v>
      </c>
      <c r="J1489" s="1">
        <f t="shared" si="45"/>
        <v>0</v>
      </c>
    </row>
    <row r="1490" spans="1:10" hidden="1" outlineLevel="2" x14ac:dyDescent="0.25">
      <c r="A1490" t="s">
        <v>49</v>
      </c>
      <c r="B1490" t="s">
        <v>50</v>
      </c>
      <c r="C1490" s="2">
        <v>41213</v>
      </c>
      <c r="D1490" t="s">
        <v>3068</v>
      </c>
      <c r="E1490" t="s">
        <v>3069</v>
      </c>
      <c r="F1490" t="s">
        <v>49</v>
      </c>
      <c r="G1490" s="14"/>
      <c r="H1490" s="14"/>
      <c r="I1490" s="1">
        <f t="shared" si="42"/>
        <v>0</v>
      </c>
      <c r="J1490" s="1">
        <f t="shared" si="45"/>
        <v>0</v>
      </c>
    </row>
    <row r="1491" spans="1:10" hidden="1" outlineLevel="2" x14ac:dyDescent="0.25">
      <c r="A1491" t="s">
        <v>49</v>
      </c>
      <c r="B1491" t="s">
        <v>50</v>
      </c>
      <c r="C1491" s="2">
        <v>41213</v>
      </c>
      <c r="D1491" t="s">
        <v>3070</v>
      </c>
      <c r="E1491" t="s">
        <v>3071</v>
      </c>
      <c r="F1491" t="s">
        <v>49</v>
      </c>
      <c r="G1491" s="14"/>
      <c r="H1491" s="14"/>
      <c r="I1491" s="1">
        <f t="shared" si="42"/>
        <v>0</v>
      </c>
      <c r="J1491" s="1">
        <f t="shared" si="45"/>
        <v>0</v>
      </c>
    </row>
    <row r="1492" spans="1:10" hidden="1" outlineLevel="2" x14ac:dyDescent="0.25">
      <c r="A1492" t="s">
        <v>49</v>
      </c>
      <c r="B1492" t="s">
        <v>50</v>
      </c>
      <c r="C1492" s="2">
        <v>41213</v>
      </c>
      <c r="D1492" t="s">
        <v>3072</v>
      </c>
      <c r="E1492" t="s">
        <v>3073</v>
      </c>
      <c r="F1492" t="s">
        <v>49</v>
      </c>
      <c r="G1492" s="14"/>
      <c r="H1492" s="14"/>
      <c r="I1492" s="1">
        <f t="shared" si="42"/>
        <v>0</v>
      </c>
      <c r="J1492" s="1">
        <f t="shared" si="45"/>
        <v>0</v>
      </c>
    </row>
    <row r="1493" spans="1:10" hidden="1" outlineLevel="2" x14ac:dyDescent="0.25">
      <c r="A1493" t="s">
        <v>49</v>
      </c>
      <c r="B1493" t="s">
        <v>50</v>
      </c>
      <c r="C1493" s="2">
        <v>41215</v>
      </c>
      <c r="D1493" t="s">
        <v>2925</v>
      </c>
      <c r="E1493" t="s">
        <v>3074</v>
      </c>
      <c r="F1493" t="s">
        <v>49</v>
      </c>
      <c r="G1493" s="14"/>
      <c r="H1493" s="14"/>
      <c r="I1493" s="1">
        <f t="shared" si="42"/>
        <v>0</v>
      </c>
      <c r="J1493" s="1">
        <f t="shared" si="45"/>
        <v>0</v>
      </c>
    </row>
    <row r="1494" spans="1:10" hidden="1" outlineLevel="2" x14ac:dyDescent="0.25">
      <c r="A1494" t="s">
        <v>49</v>
      </c>
      <c r="B1494" t="s">
        <v>50</v>
      </c>
      <c r="C1494" s="2">
        <v>41220</v>
      </c>
      <c r="D1494" t="s">
        <v>3075</v>
      </c>
      <c r="E1494" t="s">
        <v>3076</v>
      </c>
      <c r="F1494" t="s">
        <v>49</v>
      </c>
      <c r="G1494" s="14"/>
      <c r="H1494" s="14"/>
      <c r="I1494" s="1">
        <f t="shared" si="42"/>
        <v>0</v>
      </c>
      <c r="J1494" s="1">
        <f t="shared" si="45"/>
        <v>0</v>
      </c>
    </row>
    <row r="1495" spans="1:10" hidden="1" outlineLevel="2" x14ac:dyDescent="0.25">
      <c r="A1495" t="s">
        <v>49</v>
      </c>
      <c r="B1495" t="s">
        <v>50</v>
      </c>
      <c r="C1495" s="2">
        <v>41220</v>
      </c>
      <c r="D1495" t="s">
        <v>1187</v>
      </c>
      <c r="E1495" t="s">
        <v>3077</v>
      </c>
      <c r="F1495" t="s">
        <v>49</v>
      </c>
      <c r="G1495" s="14"/>
      <c r="H1495" s="14"/>
      <c r="I1495" s="1">
        <f t="shared" si="42"/>
        <v>0</v>
      </c>
      <c r="J1495" s="1">
        <f t="shared" si="45"/>
        <v>0</v>
      </c>
    </row>
    <row r="1496" spans="1:10" hidden="1" outlineLevel="2" x14ac:dyDescent="0.25">
      <c r="A1496" t="s">
        <v>49</v>
      </c>
      <c r="B1496" t="s">
        <v>50</v>
      </c>
      <c r="C1496" s="2">
        <v>41221</v>
      </c>
      <c r="D1496" t="s">
        <v>3078</v>
      </c>
      <c r="E1496" t="s">
        <v>3079</v>
      </c>
      <c r="F1496" t="s">
        <v>49</v>
      </c>
      <c r="G1496" s="14"/>
      <c r="H1496" s="14"/>
      <c r="I1496" s="1">
        <f t="shared" si="42"/>
        <v>0</v>
      </c>
      <c r="J1496" s="1">
        <f t="shared" si="45"/>
        <v>0</v>
      </c>
    </row>
    <row r="1497" spans="1:10" hidden="1" outlineLevel="2" x14ac:dyDescent="0.25">
      <c r="A1497" t="s">
        <v>49</v>
      </c>
      <c r="B1497" t="s">
        <v>50</v>
      </c>
      <c r="C1497" s="2">
        <v>41222</v>
      </c>
      <c r="D1497" t="s">
        <v>2610</v>
      </c>
      <c r="E1497" t="s">
        <v>3080</v>
      </c>
      <c r="F1497" t="s">
        <v>49</v>
      </c>
      <c r="G1497" s="14"/>
      <c r="H1497" s="14"/>
      <c r="I1497" s="1">
        <f t="shared" si="42"/>
        <v>0</v>
      </c>
      <c r="J1497" s="1">
        <f t="shared" si="45"/>
        <v>0</v>
      </c>
    </row>
    <row r="1498" spans="1:10" hidden="1" outlineLevel="2" x14ac:dyDescent="0.25">
      <c r="A1498" t="s">
        <v>49</v>
      </c>
      <c r="B1498" t="s">
        <v>50</v>
      </c>
      <c r="C1498" s="2">
        <v>41232</v>
      </c>
      <c r="D1498" t="s">
        <v>215</v>
      </c>
      <c r="E1498" t="s">
        <v>3081</v>
      </c>
      <c r="F1498" t="s">
        <v>49</v>
      </c>
      <c r="G1498" s="14"/>
      <c r="H1498" s="14"/>
      <c r="I1498" s="1">
        <f t="shared" si="42"/>
        <v>0</v>
      </c>
      <c r="J1498" s="1">
        <f t="shared" si="45"/>
        <v>0</v>
      </c>
    </row>
    <row r="1499" spans="1:10" hidden="1" outlineLevel="2" x14ac:dyDescent="0.25">
      <c r="A1499" t="s">
        <v>49</v>
      </c>
      <c r="B1499" t="s">
        <v>50</v>
      </c>
      <c r="C1499" s="2">
        <v>41237</v>
      </c>
      <c r="D1499" t="s">
        <v>3082</v>
      </c>
      <c r="E1499" t="s">
        <v>3083</v>
      </c>
      <c r="F1499" t="s">
        <v>49</v>
      </c>
      <c r="G1499" s="14"/>
      <c r="H1499" s="14"/>
      <c r="I1499" s="1">
        <f t="shared" si="42"/>
        <v>0</v>
      </c>
      <c r="J1499" s="1">
        <f>+G1499</f>
        <v>0</v>
      </c>
    </row>
    <row r="1500" spans="1:10" hidden="1" outlineLevel="2" x14ac:dyDescent="0.25">
      <c r="A1500" t="s">
        <v>49</v>
      </c>
      <c r="B1500" t="s">
        <v>50</v>
      </c>
      <c r="C1500" s="2">
        <v>41243</v>
      </c>
      <c r="D1500" t="s">
        <v>3084</v>
      </c>
      <c r="E1500" t="s">
        <v>3085</v>
      </c>
      <c r="F1500" t="s">
        <v>49</v>
      </c>
      <c r="G1500" s="14"/>
      <c r="H1500" s="14"/>
      <c r="I1500" s="1">
        <f t="shared" si="42"/>
        <v>0</v>
      </c>
      <c r="J1500" s="1">
        <f t="shared" ref="J1500:J1507" si="46">-H1500</f>
        <v>0</v>
      </c>
    </row>
    <row r="1501" spans="1:10" hidden="1" outlineLevel="2" x14ac:dyDescent="0.25">
      <c r="A1501" t="s">
        <v>49</v>
      </c>
      <c r="B1501" t="s">
        <v>50</v>
      </c>
      <c r="C1501" s="2">
        <v>41243</v>
      </c>
      <c r="D1501" t="s">
        <v>3086</v>
      </c>
      <c r="E1501" t="s">
        <v>3087</v>
      </c>
      <c r="F1501" t="s">
        <v>49</v>
      </c>
      <c r="G1501" s="14"/>
      <c r="H1501" s="14"/>
      <c r="I1501" s="1">
        <f t="shared" si="42"/>
        <v>0</v>
      </c>
      <c r="J1501" s="1">
        <f t="shared" si="46"/>
        <v>0</v>
      </c>
    </row>
    <row r="1502" spans="1:10" hidden="1" outlineLevel="2" x14ac:dyDescent="0.25">
      <c r="A1502" t="s">
        <v>49</v>
      </c>
      <c r="B1502" t="s">
        <v>50</v>
      </c>
      <c r="C1502" s="2">
        <v>41243</v>
      </c>
      <c r="D1502" t="s">
        <v>2625</v>
      </c>
      <c r="E1502" t="s">
        <v>3088</v>
      </c>
      <c r="F1502" t="s">
        <v>49</v>
      </c>
      <c r="G1502" s="14"/>
      <c r="H1502" s="14"/>
      <c r="I1502" s="1">
        <f t="shared" si="42"/>
        <v>0</v>
      </c>
      <c r="J1502" s="1">
        <f t="shared" si="46"/>
        <v>0</v>
      </c>
    </row>
    <row r="1503" spans="1:10" hidden="1" outlineLevel="2" x14ac:dyDescent="0.25">
      <c r="A1503" t="s">
        <v>49</v>
      </c>
      <c r="B1503" t="s">
        <v>50</v>
      </c>
      <c r="C1503" s="2">
        <v>41255</v>
      </c>
      <c r="D1503" t="s">
        <v>3089</v>
      </c>
      <c r="E1503" t="s">
        <v>3090</v>
      </c>
      <c r="F1503" t="s">
        <v>49</v>
      </c>
      <c r="G1503" s="14"/>
      <c r="H1503" s="14"/>
      <c r="I1503" s="1">
        <f t="shared" si="42"/>
        <v>0</v>
      </c>
      <c r="J1503" s="1">
        <f t="shared" si="46"/>
        <v>0</v>
      </c>
    </row>
    <row r="1504" spans="1:10" hidden="1" outlineLevel="2" x14ac:dyDescent="0.25">
      <c r="A1504" t="s">
        <v>49</v>
      </c>
      <c r="B1504" t="s">
        <v>50</v>
      </c>
      <c r="C1504" s="2">
        <v>41255</v>
      </c>
      <c r="D1504" t="s">
        <v>3091</v>
      </c>
      <c r="E1504" t="s">
        <v>3092</v>
      </c>
      <c r="F1504" t="s">
        <v>49</v>
      </c>
      <c r="G1504" s="14"/>
      <c r="H1504" s="14"/>
      <c r="I1504" s="1">
        <f t="shared" si="42"/>
        <v>0</v>
      </c>
      <c r="J1504" s="1">
        <f t="shared" si="46"/>
        <v>0</v>
      </c>
    </row>
    <row r="1505" spans="1:10" hidden="1" outlineLevel="2" x14ac:dyDescent="0.25">
      <c r="A1505" t="s">
        <v>49</v>
      </c>
      <c r="B1505" t="s">
        <v>50</v>
      </c>
      <c r="C1505" s="2">
        <v>41265</v>
      </c>
      <c r="D1505" t="s">
        <v>3093</v>
      </c>
      <c r="E1505" t="s">
        <v>3094</v>
      </c>
      <c r="F1505" t="s">
        <v>49</v>
      </c>
      <c r="G1505" s="14"/>
      <c r="H1505" s="14"/>
      <c r="I1505" s="1">
        <f t="shared" si="42"/>
        <v>0</v>
      </c>
      <c r="J1505" s="1">
        <f t="shared" si="46"/>
        <v>0</v>
      </c>
    </row>
    <row r="1506" spans="1:10" hidden="1" outlineLevel="2" x14ac:dyDescent="0.25">
      <c r="A1506" t="s">
        <v>49</v>
      </c>
      <c r="B1506" t="s">
        <v>50</v>
      </c>
      <c r="C1506" s="2">
        <v>41267</v>
      </c>
      <c r="D1506" t="s">
        <v>3095</v>
      </c>
      <c r="E1506" t="s">
        <v>3096</v>
      </c>
      <c r="F1506" t="s">
        <v>49</v>
      </c>
      <c r="G1506" s="14"/>
      <c r="H1506" s="14"/>
      <c r="I1506" s="1">
        <f t="shared" si="42"/>
        <v>0</v>
      </c>
      <c r="J1506" s="1">
        <f t="shared" si="46"/>
        <v>0</v>
      </c>
    </row>
    <row r="1507" spans="1:10" hidden="1" outlineLevel="2" x14ac:dyDescent="0.25">
      <c r="A1507" t="s">
        <v>49</v>
      </c>
      <c r="B1507" t="s">
        <v>50</v>
      </c>
      <c r="C1507" s="2">
        <v>41267</v>
      </c>
      <c r="D1507" t="s">
        <v>2619</v>
      </c>
      <c r="E1507" t="s">
        <v>3097</v>
      </c>
      <c r="F1507" t="s">
        <v>49</v>
      </c>
      <c r="G1507" s="14"/>
      <c r="H1507" s="14"/>
      <c r="I1507" s="1">
        <f t="shared" si="42"/>
        <v>0</v>
      </c>
      <c r="J1507" s="1">
        <f t="shared" si="46"/>
        <v>0</v>
      </c>
    </row>
    <row r="1508" spans="1:10" hidden="1" outlineLevel="2" x14ac:dyDescent="0.25">
      <c r="A1508" t="s">
        <v>49</v>
      </c>
      <c r="B1508" t="s">
        <v>50</v>
      </c>
      <c r="C1508" s="2">
        <v>41267</v>
      </c>
      <c r="D1508" t="s">
        <v>3098</v>
      </c>
      <c r="E1508" t="s">
        <v>3099</v>
      </c>
      <c r="F1508" t="s">
        <v>49</v>
      </c>
      <c r="G1508" s="14"/>
      <c r="H1508" s="14"/>
      <c r="I1508" s="1">
        <f t="shared" si="42"/>
        <v>0</v>
      </c>
      <c r="J1508" s="1">
        <f>+G1508</f>
        <v>0</v>
      </c>
    </row>
    <row r="1509" spans="1:10" hidden="1" outlineLevel="2" x14ac:dyDescent="0.25">
      <c r="A1509" t="s">
        <v>49</v>
      </c>
      <c r="B1509" t="s">
        <v>50</v>
      </c>
      <c r="C1509" s="2">
        <v>41268</v>
      </c>
      <c r="D1509" t="s">
        <v>3100</v>
      </c>
      <c r="E1509" t="s">
        <v>3101</v>
      </c>
      <c r="F1509" t="s">
        <v>49</v>
      </c>
      <c r="G1509" s="14"/>
      <c r="H1509" s="14"/>
      <c r="I1509" s="1">
        <f t="shared" si="42"/>
        <v>0</v>
      </c>
      <c r="J1509" s="1">
        <f t="shared" ref="J1509:J1531" si="47">-H1509</f>
        <v>0</v>
      </c>
    </row>
    <row r="1510" spans="1:10" hidden="1" outlineLevel="2" x14ac:dyDescent="0.25">
      <c r="A1510" t="s">
        <v>49</v>
      </c>
      <c r="B1510" t="s">
        <v>50</v>
      </c>
      <c r="C1510" s="2">
        <v>41268</v>
      </c>
      <c r="D1510" t="s">
        <v>3102</v>
      </c>
      <c r="E1510" t="s">
        <v>3103</v>
      </c>
      <c r="F1510" t="s">
        <v>49</v>
      </c>
      <c r="G1510" s="14"/>
      <c r="H1510" s="14"/>
      <c r="I1510" s="1">
        <f t="shared" si="42"/>
        <v>0</v>
      </c>
      <c r="J1510" s="1">
        <f t="shared" si="47"/>
        <v>0</v>
      </c>
    </row>
    <row r="1511" spans="1:10" hidden="1" outlineLevel="2" x14ac:dyDescent="0.25">
      <c r="A1511" t="s">
        <v>49</v>
      </c>
      <c r="B1511" t="s">
        <v>50</v>
      </c>
      <c r="C1511" s="2">
        <v>41268</v>
      </c>
      <c r="D1511" t="s">
        <v>3104</v>
      </c>
      <c r="E1511" t="s">
        <v>3105</v>
      </c>
      <c r="F1511" t="s">
        <v>49</v>
      </c>
      <c r="G1511" s="14"/>
      <c r="H1511" s="14"/>
      <c r="I1511" s="1">
        <f t="shared" si="42"/>
        <v>0</v>
      </c>
      <c r="J1511" s="1">
        <f t="shared" si="47"/>
        <v>0</v>
      </c>
    </row>
    <row r="1512" spans="1:10" hidden="1" outlineLevel="2" x14ac:dyDescent="0.25">
      <c r="A1512" t="s">
        <v>49</v>
      </c>
      <c r="B1512" t="s">
        <v>50</v>
      </c>
      <c r="C1512" s="2">
        <v>41268</v>
      </c>
      <c r="D1512" t="s">
        <v>3106</v>
      </c>
      <c r="E1512" t="s">
        <v>3107</v>
      </c>
      <c r="F1512" t="s">
        <v>49</v>
      </c>
      <c r="G1512" s="14"/>
      <c r="H1512" s="14"/>
      <c r="I1512" s="1">
        <f t="shared" si="42"/>
        <v>0</v>
      </c>
      <c r="J1512" s="1">
        <f t="shared" si="47"/>
        <v>0</v>
      </c>
    </row>
    <row r="1513" spans="1:10" hidden="1" outlineLevel="2" x14ac:dyDescent="0.25">
      <c r="A1513" t="s">
        <v>49</v>
      </c>
      <c r="B1513" t="s">
        <v>50</v>
      </c>
      <c r="C1513" s="2">
        <v>41268</v>
      </c>
      <c r="D1513" t="s">
        <v>3108</v>
      </c>
      <c r="E1513" t="s">
        <v>3109</v>
      </c>
      <c r="F1513" t="s">
        <v>49</v>
      </c>
      <c r="G1513" s="14"/>
      <c r="H1513" s="14"/>
      <c r="I1513" s="1">
        <f t="shared" si="42"/>
        <v>0</v>
      </c>
      <c r="J1513" s="1">
        <f t="shared" si="47"/>
        <v>0</v>
      </c>
    </row>
    <row r="1514" spans="1:10" hidden="1" outlineLevel="2" x14ac:dyDescent="0.25">
      <c r="A1514" t="s">
        <v>49</v>
      </c>
      <c r="B1514" t="s">
        <v>50</v>
      </c>
      <c r="C1514" s="2">
        <v>41269</v>
      </c>
      <c r="D1514" t="s">
        <v>3110</v>
      </c>
      <c r="E1514" t="s">
        <v>3111</v>
      </c>
      <c r="F1514" t="s">
        <v>49</v>
      </c>
      <c r="G1514" s="14"/>
      <c r="H1514" s="14"/>
      <c r="I1514" s="1">
        <f t="shared" si="42"/>
        <v>0</v>
      </c>
      <c r="J1514" s="1">
        <f t="shared" si="47"/>
        <v>0</v>
      </c>
    </row>
    <row r="1515" spans="1:10" hidden="1" outlineLevel="2" x14ac:dyDescent="0.25">
      <c r="A1515" t="s">
        <v>49</v>
      </c>
      <c r="B1515" t="s">
        <v>50</v>
      </c>
      <c r="C1515" s="2">
        <v>41274</v>
      </c>
      <c r="D1515" t="s">
        <v>215</v>
      </c>
      <c r="E1515" t="s">
        <v>3112</v>
      </c>
      <c r="F1515" t="s">
        <v>49</v>
      </c>
      <c r="G1515" s="14"/>
      <c r="H1515" s="14"/>
      <c r="I1515" s="1">
        <f t="shared" si="42"/>
        <v>0</v>
      </c>
      <c r="J1515" s="1">
        <f t="shared" si="47"/>
        <v>0</v>
      </c>
    </row>
    <row r="1516" spans="1:10" hidden="1" outlineLevel="2" x14ac:dyDescent="0.25">
      <c r="A1516" t="s">
        <v>49</v>
      </c>
      <c r="B1516" t="s">
        <v>50</v>
      </c>
      <c r="C1516" s="2">
        <v>41274</v>
      </c>
      <c r="D1516" t="s">
        <v>3113</v>
      </c>
      <c r="E1516" t="s">
        <v>3114</v>
      </c>
      <c r="F1516" t="s">
        <v>49</v>
      </c>
      <c r="G1516" s="14"/>
      <c r="H1516" s="14"/>
      <c r="I1516" s="1">
        <f t="shared" si="42"/>
        <v>0</v>
      </c>
      <c r="J1516" s="1">
        <f t="shared" si="47"/>
        <v>0</v>
      </c>
    </row>
    <row r="1517" spans="1:10" hidden="1" outlineLevel="2" x14ac:dyDescent="0.25">
      <c r="A1517" t="s">
        <v>49</v>
      </c>
      <c r="B1517" t="s">
        <v>50</v>
      </c>
      <c r="C1517" s="2">
        <v>41277</v>
      </c>
      <c r="D1517" t="s">
        <v>3108</v>
      </c>
      <c r="E1517" t="s">
        <v>3115</v>
      </c>
      <c r="F1517" t="s">
        <v>49</v>
      </c>
      <c r="G1517" s="14"/>
      <c r="H1517" s="14"/>
      <c r="I1517" s="1">
        <f t="shared" ref="I1517:I1580" si="48">+IF(A1517=A1516,I1516+G1517-H1517,G1517-H1517)</f>
        <v>0</v>
      </c>
      <c r="J1517" s="1">
        <f t="shared" si="47"/>
        <v>0</v>
      </c>
    </row>
    <row r="1518" spans="1:10" hidden="1" outlineLevel="2" x14ac:dyDescent="0.25">
      <c r="A1518" t="s">
        <v>49</v>
      </c>
      <c r="B1518" t="s">
        <v>50</v>
      </c>
      <c r="C1518" s="2">
        <v>41290</v>
      </c>
      <c r="D1518" t="s">
        <v>159</v>
      </c>
      <c r="E1518" t="s">
        <v>3116</v>
      </c>
      <c r="F1518" t="s">
        <v>49</v>
      </c>
      <c r="G1518" s="14"/>
      <c r="H1518" s="14"/>
      <c r="I1518" s="1">
        <f t="shared" si="48"/>
        <v>0</v>
      </c>
      <c r="J1518" s="1">
        <f t="shared" si="47"/>
        <v>0</v>
      </c>
    </row>
    <row r="1519" spans="1:10" hidden="1" outlineLevel="2" x14ac:dyDescent="0.25">
      <c r="A1519" t="s">
        <v>49</v>
      </c>
      <c r="B1519" t="s">
        <v>50</v>
      </c>
      <c r="C1519" s="2">
        <v>41290</v>
      </c>
      <c r="D1519" t="s">
        <v>161</v>
      </c>
      <c r="E1519" t="s">
        <v>3117</v>
      </c>
      <c r="F1519" t="s">
        <v>49</v>
      </c>
      <c r="G1519" s="14"/>
      <c r="H1519" s="14"/>
      <c r="I1519" s="1">
        <f t="shared" si="48"/>
        <v>0</v>
      </c>
      <c r="J1519" s="1">
        <f t="shared" si="47"/>
        <v>0</v>
      </c>
    </row>
    <row r="1520" spans="1:10" hidden="1" outlineLevel="2" x14ac:dyDescent="0.25">
      <c r="A1520" t="s">
        <v>49</v>
      </c>
      <c r="B1520" t="s">
        <v>50</v>
      </c>
      <c r="C1520" s="2">
        <v>41300</v>
      </c>
      <c r="D1520" t="s">
        <v>1200</v>
      </c>
      <c r="E1520" t="s">
        <v>3118</v>
      </c>
      <c r="F1520" t="s">
        <v>49</v>
      </c>
      <c r="G1520" s="14"/>
      <c r="H1520" s="14"/>
      <c r="I1520" s="1">
        <f t="shared" si="48"/>
        <v>0</v>
      </c>
      <c r="J1520" s="1">
        <f t="shared" si="47"/>
        <v>0</v>
      </c>
    </row>
    <row r="1521" spans="1:10" hidden="1" outlineLevel="2" x14ac:dyDescent="0.25">
      <c r="A1521" t="s">
        <v>49</v>
      </c>
      <c r="B1521" t="s">
        <v>50</v>
      </c>
      <c r="C1521" s="2">
        <v>41302</v>
      </c>
      <c r="D1521" t="s">
        <v>160</v>
      </c>
      <c r="E1521" t="s">
        <v>3119</v>
      </c>
      <c r="F1521" t="s">
        <v>49</v>
      </c>
      <c r="G1521" s="14"/>
      <c r="H1521" s="14"/>
      <c r="I1521" s="1">
        <f t="shared" si="48"/>
        <v>0</v>
      </c>
      <c r="J1521" s="1">
        <f t="shared" si="47"/>
        <v>0</v>
      </c>
    </row>
    <row r="1522" spans="1:10" hidden="1" outlineLevel="2" x14ac:dyDescent="0.25">
      <c r="A1522" t="s">
        <v>49</v>
      </c>
      <c r="B1522" t="s">
        <v>50</v>
      </c>
      <c r="C1522" s="2">
        <v>41303</v>
      </c>
      <c r="D1522" t="s">
        <v>3120</v>
      </c>
      <c r="E1522" t="s">
        <v>3121</v>
      </c>
      <c r="F1522" t="s">
        <v>49</v>
      </c>
      <c r="G1522" s="14"/>
      <c r="H1522" s="14"/>
      <c r="I1522" s="1">
        <f t="shared" si="48"/>
        <v>0</v>
      </c>
      <c r="J1522" s="1">
        <f t="shared" si="47"/>
        <v>0</v>
      </c>
    </row>
    <row r="1523" spans="1:10" hidden="1" outlineLevel="2" x14ac:dyDescent="0.25">
      <c r="A1523" t="s">
        <v>49</v>
      </c>
      <c r="B1523" t="s">
        <v>50</v>
      </c>
      <c r="C1523" s="2">
        <v>41303</v>
      </c>
      <c r="D1523" t="s">
        <v>2935</v>
      </c>
      <c r="E1523" t="s">
        <v>3122</v>
      </c>
      <c r="F1523" t="s">
        <v>49</v>
      </c>
      <c r="G1523" s="14"/>
      <c r="H1523" s="14"/>
      <c r="I1523" s="1">
        <f t="shared" si="48"/>
        <v>0</v>
      </c>
      <c r="J1523" s="1">
        <f t="shared" si="47"/>
        <v>0</v>
      </c>
    </row>
    <row r="1524" spans="1:10" hidden="1" outlineLevel="2" x14ac:dyDescent="0.25">
      <c r="A1524" t="s">
        <v>49</v>
      </c>
      <c r="B1524" t="s">
        <v>50</v>
      </c>
      <c r="C1524" s="2">
        <v>41304</v>
      </c>
      <c r="D1524" t="s">
        <v>3123</v>
      </c>
      <c r="E1524" t="s">
        <v>3124</v>
      </c>
      <c r="F1524" t="s">
        <v>49</v>
      </c>
      <c r="G1524" s="14"/>
      <c r="H1524" s="14"/>
      <c r="I1524" s="1">
        <f t="shared" si="48"/>
        <v>0</v>
      </c>
      <c r="J1524" s="1">
        <f t="shared" si="47"/>
        <v>0</v>
      </c>
    </row>
    <row r="1525" spans="1:10" hidden="1" outlineLevel="2" x14ac:dyDescent="0.25">
      <c r="A1525" t="s">
        <v>49</v>
      </c>
      <c r="B1525" t="s">
        <v>50</v>
      </c>
      <c r="C1525" s="2">
        <v>41304</v>
      </c>
      <c r="D1525" t="s">
        <v>3125</v>
      </c>
      <c r="E1525" t="s">
        <v>3126</v>
      </c>
      <c r="F1525" t="s">
        <v>49</v>
      </c>
      <c r="G1525" s="14"/>
      <c r="H1525" s="14"/>
      <c r="I1525" s="1">
        <f t="shared" si="48"/>
        <v>0</v>
      </c>
      <c r="J1525" s="1">
        <f t="shared" si="47"/>
        <v>0</v>
      </c>
    </row>
    <row r="1526" spans="1:10" hidden="1" outlineLevel="2" x14ac:dyDescent="0.25">
      <c r="A1526" t="s">
        <v>49</v>
      </c>
      <c r="B1526" t="s">
        <v>50</v>
      </c>
      <c r="C1526" s="2">
        <v>41304</v>
      </c>
      <c r="D1526" t="s">
        <v>3127</v>
      </c>
      <c r="E1526" t="s">
        <v>3128</v>
      </c>
      <c r="F1526" t="s">
        <v>49</v>
      </c>
      <c r="G1526" s="14"/>
      <c r="H1526" s="14"/>
      <c r="I1526" s="1">
        <f t="shared" si="48"/>
        <v>0</v>
      </c>
      <c r="J1526" s="1">
        <f t="shared" si="47"/>
        <v>0</v>
      </c>
    </row>
    <row r="1527" spans="1:10" hidden="1" outlineLevel="2" x14ac:dyDescent="0.25">
      <c r="A1527" t="s">
        <v>49</v>
      </c>
      <c r="B1527" t="s">
        <v>50</v>
      </c>
      <c r="C1527" s="2">
        <v>41305</v>
      </c>
      <c r="D1527" t="s">
        <v>201</v>
      </c>
      <c r="E1527" t="s">
        <v>3129</v>
      </c>
      <c r="F1527" t="s">
        <v>49</v>
      </c>
      <c r="G1527" s="14"/>
      <c r="H1527" s="14"/>
      <c r="I1527" s="1">
        <f t="shared" si="48"/>
        <v>0</v>
      </c>
      <c r="J1527" s="1">
        <f t="shared" si="47"/>
        <v>0</v>
      </c>
    </row>
    <row r="1528" spans="1:10" hidden="1" outlineLevel="2" x14ac:dyDescent="0.25">
      <c r="A1528" t="s">
        <v>49</v>
      </c>
      <c r="B1528" t="s">
        <v>50</v>
      </c>
      <c r="C1528" s="2">
        <v>41305</v>
      </c>
      <c r="D1528" t="s">
        <v>164</v>
      </c>
      <c r="E1528" t="s">
        <v>3130</v>
      </c>
      <c r="F1528" t="s">
        <v>49</v>
      </c>
      <c r="G1528" s="14"/>
      <c r="H1528" s="14"/>
      <c r="I1528" s="1">
        <f t="shared" si="48"/>
        <v>0</v>
      </c>
      <c r="J1528" s="1">
        <f t="shared" si="47"/>
        <v>0</v>
      </c>
    </row>
    <row r="1529" spans="1:10" hidden="1" outlineLevel="2" x14ac:dyDescent="0.25">
      <c r="A1529" t="s">
        <v>49</v>
      </c>
      <c r="B1529" t="s">
        <v>50</v>
      </c>
      <c r="C1529" s="2">
        <v>41305</v>
      </c>
      <c r="D1529" t="s">
        <v>2975</v>
      </c>
      <c r="E1529" t="s">
        <v>3131</v>
      </c>
      <c r="F1529" t="s">
        <v>49</v>
      </c>
      <c r="G1529" s="14"/>
      <c r="H1529" s="14"/>
      <c r="I1529" s="1">
        <f t="shared" si="48"/>
        <v>0</v>
      </c>
      <c r="J1529" s="1">
        <f t="shared" si="47"/>
        <v>0</v>
      </c>
    </row>
    <row r="1530" spans="1:10" hidden="1" outlineLevel="2" x14ac:dyDescent="0.25">
      <c r="A1530" t="s">
        <v>49</v>
      </c>
      <c r="B1530" t="s">
        <v>50</v>
      </c>
      <c r="C1530" s="2">
        <v>41305</v>
      </c>
      <c r="D1530" t="s">
        <v>3132</v>
      </c>
      <c r="E1530" t="s">
        <v>3133</v>
      </c>
      <c r="F1530" t="s">
        <v>49</v>
      </c>
      <c r="G1530" s="14"/>
      <c r="H1530" s="14"/>
      <c r="I1530" s="1">
        <f t="shared" si="48"/>
        <v>0</v>
      </c>
      <c r="J1530" s="1">
        <f t="shared" si="47"/>
        <v>0</v>
      </c>
    </row>
    <row r="1531" spans="1:10" hidden="1" outlineLevel="2" x14ac:dyDescent="0.25">
      <c r="A1531" t="s">
        <v>49</v>
      </c>
      <c r="B1531" t="s">
        <v>50</v>
      </c>
      <c r="C1531" s="2">
        <v>41305</v>
      </c>
      <c r="D1531" t="s">
        <v>3134</v>
      </c>
      <c r="E1531" t="s">
        <v>3135</v>
      </c>
      <c r="F1531" t="s">
        <v>49</v>
      </c>
      <c r="G1531" s="14"/>
      <c r="H1531" s="14"/>
      <c r="I1531" s="1">
        <f t="shared" si="48"/>
        <v>0</v>
      </c>
      <c r="J1531" s="1">
        <f t="shared" si="47"/>
        <v>0</v>
      </c>
    </row>
    <row r="1532" spans="1:10" hidden="1" outlineLevel="2" x14ac:dyDescent="0.25">
      <c r="A1532" t="s">
        <v>49</v>
      </c>
      <c r="B1532" t="s">
        <v>50</v>
      </c>
      <c r="C1532" s="2">
        <v>41306</v>
      </c>
      <c r="D1532" t="s">
        <v>3136</v>
      </c>
      <c r="E1532" t="s">
        <v>3137</v>
      </c>
      <c r="F1532" t="s">
        <v>49</v>
      </c>
      <c r="G1532" s="14"/>
      <c r="H1532" s="14"/>
      <c r="I1532" s="1">
        <f t="shared" si="48"/>
        <v>0</v>
      </c>
      <c r="J1532" s="1">
        <f>+G1532</f>
        <v>0</v>
      </c>
    </row>
    <row r="1533" spans="1:10" hidden="1" outlineLevel="2" x14ac:dyDescent="0.25">
      <c r="A1533" t="s">
        <v>49</v>
      </c>
      <c r="B1533" t="s">
        <v>50</v>
      </c>
      <c r="C1533" s="2">
        <v>41311</v>
      </c>
      <c r="D1533" t="s">
        <v>3138</v>
      </c>
      <c r="E1533" t="s">
        <v>3139</v>
      </c>
      <c r="F1533" t="s">
        <v>49</v>
      </c>
      <c r="G1533" s="14"/>
      <c r="H1533" s="14"/>
      <c r="I1533" s="1">
        <f t="shared" si="48"/>
        <v>0</v>
      </c>
      <c r="J1533" s="1">
        <f t="shared" ref="J1533:J1547" si="49">-H1533</f>
        <v>0</v>
      </c>
    </row>
    <row r="1534" spans="1:10" hidden="1" outlineLevel="2" x14ac:dyDescent="0.25">
      <c r="A1534" t="s">
        <v>49</v>
      </c>
      <c r="B1534" t="s">
        <v>50</v>
      </c>
      <c r="C1534" s="2">
        <v>41314</v>
      </c>
      <c r="D1534" t="s">
        <v>3140</v>
      </c>
      <c r="E1534" t="s">
        <v>3141</v>
      </c>
      <c r="F1534" t="s">
        <v>49</v>
      </c>
      <c r="G1534" s="14"/>
      <c r="H1534" s="14"/>
      <c r="I1534" s="1">
        <f t="shared" si="48"/>
        <v>0</v>
      </c>
      <c r="J1534" s="1">
        <f t="shared" si="49"/>
        <v>0</v>
      </c>
    </row>
    <row r="1535" spans="1:10" hidden="1" outlineLevel="2" x14ac:dyDescent="0.25">
      <c r="A1535" t="s">
        <v>49</v>
      </c>
      <c r="B1535" t="s">
        <v>50</v>
      </c>
      <c r="C1535" s="2">
        <v>41320</v>
      </c>
      <c r="D1535" t="s">
        <v>163</v>
      </c>
      <c r="E1535" t="s">
        <v>3142</v>
      </c>
      <c r="F1535" t="s">
        <v>49</v>
      </c>
      <c r="G1535" s="14"/>
      <c r="H1535" s="14"/>
      <c r="I1535" s="1">
        <f t="shared" si="48"/>
        <v>0</v>
      </c>
      <c r="J1535" s="1">
        <f t="shared" si="49"/>
        <v>0</v>
      </c>
    </row>
    <row r="1536" spans="1:10" hidden="1" outlineLevel="2" x14ac:dyDescent="0.25">
      <c r="A1536" t="s">
        <v>49</v>
      </c>
      <c r="B1536" t="s">
        <v>50</v>
      </c>
      <c r="C1536" s="2">
        <v>41320</v>
      </c>
      <c r="D1536" t="s">
        <v>162</v>
      </c>
      <c r="E1536" t="s">
        <v>3143</v>
      </c>
      <c r="F1536" t="s">
        <v>49</v>
      </c>
      <c r="G1536" s="14"/>
      <c r="H1536" s="14"/>
      <c r="I1536" s="1">
        <f t="shared" si="48"/>
        <v>0</v>
      </c>
      <c r="J1536" s="1">
        <f t="shared" si="49"/>
        <v>0</v>
      </c>
    </row>
    <row r="1537" spans="1:10" hidden="1" outlineLevel="2" x14ac:dyDescent="0.25">
      <c r="A1537" t="s">
        <v>49</v>
      </c>
      <c r="B1537" t="s">
        <v>50</v>
      </c>
      <c r="C1537" s="2">
        <v>41320</v>
      </c>
      <c r="D1537" t="s">
        <v>1024</v>
      </c>
      <c r="E1537" t="s">
        <v>3144</v>
      </c>
      <c r="F1537" t="s">
        <v>49</v>
      </c>
      <c r="G1537" s="14"/>
      <c r="H1537" s="14"/>
      <c r="I1537" s="1">
        <f t="shared" si="48"/>
        <v>0</v>
      </c>
      <c r="J1537" s="1">
        <f t="shared" si="49"/>
        <v>0</v>
      </c>
    </row>
    <row r="1538" spans="1:10" hidden="1" outlineLevel="2" x14ac:dyDescent="0.25">
      <c r="A1538" t="s">
        <v>49</v>
      </c>
      <c r="B1538" t="s">
        <v>50</v>
      </c>
      <c r="C1538" s="2">
        <v>41320</v>
      </c>
      <c r="D1538" t="s">
        <v>3145</v>
      </c>
      <c r="E1538" t="s">
        <v>3146</v>
      </c>
      <c r="F1538" t="s">
        <v>49</v>
      </c>
      <c r="G1538" s="14"/>
      <c r="H1538" s="14"/>
      <c r="I1538" s="1">
        <f t="shared" si="48"/>
        <v>0</v>
      </c>
      <c r="J1538" s="1">
        <f t="shared" si="49"/>
        <v>0</v>
      </c>
    </row>
    <row r="1539" spans="1:10" hidden="1" outlineLevel="2" x14ac:dyDescent="0.25">
      <c r="A1539" t="s">
        <v>49</v>
      </c>
      <c r="B1539" t="s">
        <v>50</v>
      </c>
      <c r="C1539" s="2">
        <v>41321</v>
      </c>
      <c r="D1539" t="s">
        <v>2969</v>
      </c>
      <c r="E1539" t="s">
        <v>3147</v>
      </c>
      <c r="F1539" t="s">
        <v>49</v>
      </c>
      <c r="G1539" s="14"/>
      <c r="H1539" s="14"/>
      <c r="I1539" s="1">
        <f t="shared" si="48"/>
        <v>0</v>
      </c>
      <c r="J1539" s="1">
        <f t="shared" si="49"/>
        <v>0</v>
      </c>
    </row>
    <row r="1540" spans="1:10" hidden="1" outlineLevel="2" x14ac:dyDescent="0.25">
      <c r="A1540" t="s">
        <v>49</v>
      </c>
      <c r="B1540" t="s">
        <v>50</v>
      </c>
      <c r="C1540" s="2">
        <v>41337</v>
      </c>
      <c r="D1540" t="s">
        <v>3127</v>
      </c>
      <c r="E1540" t="s">
        <v>3148</v>
      </c>
      <c r="F1540" t="s">
        <v>49</v>
      </c>
      <c r="G1540" s="14"/>
      <c r="H1540" s="14"/>
      <c r="I1540" s="1">
        <f t="shared" si="48"/>
        <v>0</v>
      </c>
      <c r="J1540" s="1">
        <f t="shared" si="49"/>
        <v>0</v>
      </c>
    </row>
    <row r="1541" spans="1:10" hidden="1" outlineLevel="2" x14ac:dyDescent="0.25">
      <c r="A1541" t="s">
        <v>49</v>
      </c>
      <c r="B1541" t="s">
        <v>50</v>
      </c>
      <c r="C1541" s="2">
        <v>41338</v>
      </c>
      <c r="D1541" t="s">
        <v>3149</v>
      </c>
      <c r="E1541" t="s">
        <v>3150</v>
      </c>
      <c r="F1541" t="s">
        <v>49</v>
      </c>
      <c r="G1541" s="14"/>
      <c r="H1541" s="14"/>
      <c r="I1541" s="1">
        <f t="shared" si="48"/>
        <v>0</v>
      </c>
      <c r="J1541" s="1">
        <f t="shared" si="49"/>
        <v>0</v>
      </c>
    </row>
    <row r="1542" spans="1:10" hidden="1" outlineLevel="2" x14ac:dyDescent="0.25">
      <c r="A1542" t="s">
        <v>49</v>
      </c>
      <c r="B1542" t="s">
        <v>50</v>
      </c>
      <c r="C1542" s="2">
        <v>41338</v>
      </c>
      <c r="D1542" t="s">
        <v>3151</v>
      </c>
      <c r="E1542" t="s">
        <v>3152</v>
      </c>
      <c r="F1542" t="s">
        <v>49</v>
      </c>
      <c r="G1542" s="14"/>
      <c r="H1542" s="14"/>
      <c r="I1542" s="1">
        <f t="shared" si="48"/>
        <v>0</v>
      </c>
      <c r="J1542" s="1">
        <f t="shared" si="49"/>
        <v>0</v>
      </c>
    </row>
    <row r="1543" spans="1:10" hidden="1" outlineLevel="2" x14ac:dyDescent="0.25">
      <c r="A1543" t="s">
        <v>49</v>
      </c>
      <c r="B1543" t="s">
        <v>50</v>
      </c>
      <c r="C1543" s="2">
        <v>41340</v>
      </c>
      <c r="D1543" t="s">
        <v>3153</v>
      </c>
      <c r="E1543" t="s">
        <v>3154</v>
      </c>
      <c r="F1543" t="s">
        <v>49</v>
      </c>
      <c r="G1543" s="14"/>
      <c r="H1543" s="14"/>
      <c r="I1543" s="1">
        <f t="shared" si="48"/>
        <v>0</v>
      </c>
      <c r="J1543" s="1">
        <f t="shared" si="49"/>
        <v>0</v>
      </c>
    </row>
    <row r="1544" spans="1:10" hidden="1" outlineLevel="2" x14ac:dyDescent="0.25">
      <c r="A1544" t="s">
        <v>49</v>
      </c>
      <c r="B1544" t="s">
        <v>50</v>
      </c>
      <c r="C1544" s="2">
        <v>41341</v>
      </c>
      <c r="D1544" t="s">
        <v>191</v>
      </c>
      <c r="E1544" t="s">
        <v>3155</v>
      </c>
      <c r="F1544" t="s">
        <v>49</v>
      </c>
      <c r="G1544" s="14"/>
      <c r="H1544" s="14"/>
      <c r="I1544" s="1">
        <f t="shared" si="48"/>
        <v>0</v>
      </c>
      <c r="J1544" s="1">
        <f t="shared" si="49"/>
        <v>0</v>
      </c>
    </row>
    <row r="1545" spans="1:10" hidden="1" outlineLevel="2" x14ac:dyDescent="0.25">
      <c r="A1545" t="s">
        <v>49</v>
      </c>
      <c r="B1545" t="s">
        <v>50</v>
      </c>
      <c r="C1545" s="2">
        <v>41341</v>
      </c>
      <c r="D1545" t="s">
        <v>3156</v>
      </c>
      <c r="E1545" t="s">
        <v>3157</v>
      </c>
      <c r="F1545" t="s">
        <v>49</v>
      </c>
      <c r="G1545" s="14"/>
      <c r="H1545" s="14"/>
      <c r="I1545" s="1">
        <f t="shared" si="48"/>
        <v>0</v>
      </c>
      <c r="J1545" s="1">
        <f t="shared" si="49"/>
        <v>0</v>
      </c>
    </row>
    <row r="1546" spans="1:10" hidden="1" outlineLevel="2" x14ac:dyDescent="0.25">
      <c r="A1546" t="s">
        <v>49</v>
      </c>
      <c r="B1546" t="s">
        <v>50</v>
      </c>
      <c r="C1546" s="2">
        <v>41341</v>
      </c>
      <c r="D1546" t="s">
        <v>3158</v>
      </c>
      <c r="E1546" t="s">
        <v>3159</v>
      </c>
      <c r="F1546" t="s">
        <v>49</v>
      </c>
      <c r="G1546" s="14"/>
      <c r="H1546" s="14"/>
      <c r="I1546" s="1">
        <f t="shared" si="48"/>
        <v>0</v>
      </c>
      <c r="J1546" s="1">
        <f t="shared" si="49"/>
        <v>0</v>
      </c>
    </row>
    <row r="1547" spans="1:10" hidden="1" outlineLevel="2" x14ac:dyDescent="0.25">
      <c r="A1547" t="s">
        <v>49</v>
      </c>
      <c r="B1547" t="s">
        <v>50</v>
      </c>
      <c r="C1547" s="2">
        <v>41341</v>
      </c>
      <c r="D1547" t="s">
        <v>3160</v>
      </c>
      <c r="E1547" t="s">
        <v>3161</v>
      </c>
      <c r="F1547" t="s">
        <v>49</v>
      </c>
      <c r="G1547" s="14"/>
      <c r="H1547" s="14"/>
      <c r="I1547" s="1">
        <f t="shared" si="48"/>
        <v>0</v>
      </c>
      <c r="J1547" s="1">
        <f t="shared" si="49"/>
        <v>0</v>
      </c>
    </row>
    <row r="1548" spans="1:10" hidden="1" outlineLevel="2" x14ac:dyDescent="0.25">
      <c r="A1548" t="s">
        <v>49</v>
      </c>
      <c r="B1548" t="s">
        <v>50</v>
      </c>
      <c r="C1548" s="2">
        <v>41344</v>
      </c>
      <c r="D1548" t="s">
        <v>3162</v>
      </c>
      <c r="E1548" t="s">
        <v>3163</v>
      </c>
      <c r="F1548" t="s">
        <v>49</v>
      </c>
      <c r="G1548" s="14"/>
      <c r="H1548" s="14"/>
      <c r="I1548" s="1">
        <f t="shared" si="48"/>
        <v>0</v>
      </c>
      <c r="J1548" s="1">
        <f>+G1548</f>
        <v>0</v>
      </c>
    </row>
    <row r="1549" spans="1:10" hidden="1" outlineLevel="2" x14ac:dyDescent="0.25">
      <c r="A1549" t="s">
        <v>49</v>
      </c>
      <c r="B1549" t="s">
        <v>50</v>
      </c>
      <c r="C1549" s="2">
        <v>41346</v>
      </c>
      <c r="D1549" t="s">
        <v>1207</v>
      </c>
      <c r="E1549" t="s">
        <v>3164</v>
      </c>
      <c r="F1549" t="s">
        <v>49</v>
      </c>
      <c r="G1549" s="14"/>
      <c r="H1549" s="14"/>
      <c r="I1549" s="1">
        <f t="shared" si="48"/>
        <v>0</v>
      </c>
      <c r="J1549" s="1">
        <f t="shared" ref="J1549:J1554" si="50">-H1549</f>
        <v>0</v>
      </c>
    </row>
    <row r="1550" spans="1:10" hidden="1" outlineLevel="2" x14ac:dyDescent="0.25">
      <c r="A1550" t="s">
        <v>49</v>
      </c>
      <c r="B1550" t="s">
        <v>50</v>
      </c>
      <c r="C1550" s="2">
        <v>41348</v>
      </c>
      <c r="D1550" t="s">
        <v>3165</v>
      </c>
      <c r="E1550" t="s">
        <v>3166</v>
      </c>
      <c r="F1550" t="s">
        <v>49</v>
      </c>
      <c r="G1550" s="14"/>
      <c r="H1550" s="14"/>
      <c r="I1550" s="1">
        <f t="shared" si="48"/>
        <v>0</v>
      </c>
      <c r="J1550" s="1">
        <f t="shared" si="50"/>
        <v>0</v>
      </c>
    </row>
    <row r="1551" spans="1:10" hidden="1" outlineLevel="2" x14ac:dyDescent="0.25">
      <c r="A1551" t="s">
        <v>49</v>
      </c>
      <c r="B1551" t="s">
        <v>50</v>
      </c>
      <c r="C1551" s="2">
        <v>41348</v>
      </c>
      <c r="D1551" t="s">
        <v>170</v>
      </c>
      <c r="E1551" t="s">
        <v>3167</v>
      </c>
      <c r="F1551" t="s">
        <v>49</v>
      </c>
      <c r="G1551" s="14"/>
      <c r="H1551" s="14"/>
      <c r="I1551" s="1">
        <f t="shared" si="48"/>
        <v>0</v>
      </c>
      <c r="J1551" s="1">
        <f t="shared" si="50"/>
        <v>0</v>
      </c>
    </row>
    <row r="1552" spans="1:10" hidden="1" outlineLevel="2" x14ac:dyDescent="0.25">
      <c r="A1552" t="s">
        <v>49</v>
      </c>
      <c r="B1552" t="s">
        <v>50</v>
      </c>
      <c r="C1552" s="2">
        <v>41368</v>
      </c>
      <c r="D1552" t="s">
        <v>3168</v>
      </c>
      <c r="E1552" t="s">
        <v>3169</v>
      </c>
      <c r="F1552" t="s">
        <v>49</v>
      </c>
      <c r="G1552" s="14"/>
      <c r="H1552" s="14"/>
      <c r="I1552" s="1">
        <f t="shared" si="48"/>
        <v>0</v>
      </c>
      <c r="J1552" s="1">
        <f t="shared" si="50"/>
        <v>0</v>
      </c>
    </row>
    <row r="1553" spans="1:10" hidden="1" outlineLevel="2" x14ac:dyDescent="0.25">
      <c r="A1553" t="s">
        <v>49</v>
      </c>
      <c r="B1553" t="s">
        <v>50</v>
      </c>
      <c r="C1553" s="2">
        <v>41380</v>
      </c>
      <c r="D1553" t="s">
        <v>3170</v>
      </c>
      <c r="E1553" t="s">
        <v>3171</v>
      </c>
      <c r="F1553" t="s">
        <v>49</v>
      </c>
      <c r="G1553" s="14"/>
      <c r="H1553" s="14"/>
      <c r="I1553" s="1">
        <f t="shared" si="48"/>
        <v>0</v>
      </c>
      <c r="J1553" s="1">
        <f t="shared" si="50"/>
        <v>0</v>
      </c>
    </row>
    <row r="1554" spans="1:10" hidden="1" outlineLevel="2" x14ac:dyDescent="0.25">
      <c r="A1554" t="s">
        <v>49</v>
      </c>
      <c r="B1554" t="s">
        <v>50</v>
      </c>
      <c r="C1554" s="2">
        <v>41382</v>
      </c>
      <c r="D1554" t="s">
        <v>3025</v>
      </c>
      <c r="E1554" t="s">
        <v>3172</v>
      </c>
      <c r="F1554" t="s">
        <v>49</v>
      </c>
      <c r="G1554" s="14"/>
      <c r="H1554" s="14"/>
      <c r="I1554" s="1">
        <f t="shared" si="48"/>
        <v>0</v>
      </c>
      <c r="J1554" s="1">
        <f t="shared" si="50"/>
        <v>0</v>
      </c>
    </row>
    <row r="1555" spans="1:10" hidden="1" outlineLevel="2" x14ac:dyDescent="0.25">
      <c r="A1555" t="s">
        <v>49</v>
      </c>
      <c r="B1555" t="s">
        <v>50</v>
      </c>
      <c r="C1555" s="2">
        <v>41382</v>
      </c>
      <c r="D1555" t="s">
        <v>3173</v>
      </c>
      <c r="E1555" t="s">
        <v>3174</v>
      </c>
      <c r="F1555" t="s">
        <v>49</v>
      </c>
      <c r="G1555" s="14"/>
      <c r="H1555" s="14"/>
      <c r="I1555" s="1">
        <f t="shared" si="48"/>
        <v>0</v>
      </c>
      <c r="J1555" s="1">
        <f>+G1555</f>
        <v>0</v>
      </c>
    </row>
    <row r="1556" spans="1:10" hidden="1" outlineLevel="2" x14ac:dyDescent="0.25">
      <c r="A1556" t="s">
        <v>49</v>
      </c>
      <c r="B1556" t="s">
        <v>50</v>
      </c>
      <c r="C1556" s="2">
        <v>41388</v>
      </c>
      <c r="D1556" t="s">
        <v>3025</v>
      </c>
      <c r="E1556" t="s">
        <v>3175</v>
      </c>
      <c r="F1556" t="s">
        <v>49</v>
      </c>
      <c r="G1556" s="14"/>
      <c r="H1556" s="14"/>
      <c r="I1556" s="1">
        <f t="shared" si="48"/>
        <v>0</v>
      </c>
      <c r="J1556" s="1">
        <f t="shared" ref="J1556:J1571" si="51">-H1556</f>
        <v>0</v>
      </c>
    </row>
    <row r="1557" spans="1:10" hidden="1" outlineLevel="2" x14ac:dyDescent="0.25">
      <c r="A1557" t="s">
        <v>49</v>
      </c>
      <c r="B1557" t="s">
        <v>50</v>
      </c>
      <c r="C1557" s="2">
        <v>41388</v>
      </c>
      <c r="D1557" t="s">
        <v>3176</v>
      </c>
      <c r="E1557" t="s">
        <v>3177</v>
      </c>
      <c r="F1557" t="s">
        <v>49</v>
      </c>
      <c r="G1557" s="14"/>
      <c r="H1557" s="14"/>
      <c r="I1557" s="1">
        <f t="shared" si="48"/>
        <v>0</v>
      </c>
      <c r="J1557" s="1">
        <f t="shared" si="51"/>
        <v>0</v>
      </c>
    </row>
    <row r="1558" spans="1:10" hidden="1" outlineLevel="2" x14ac:dyDescent="0.25">
      <c r="A1558" t="s">
        <v>49</v>
      </c>
      <c r="B1558" t="s">
        <v>50</v>
      </c>
      <c r="C1558" s="2">
        <v>41388</v>
      </c>
      <c r="D1558" t="s">
        <v>3178</v>
      </c>
      <c r="E1558" t="s">
        <v>3179</v>
      </c>
      <c r="F1558" t="s">
        <v>49</v>
      </c>
      <c r="G1558" s="14"/>
      <c r="H1558" s="14"/>
      <c r="I1558" s="1">
        <f t="shared" si="48"/>
        <v>0</v>
      </c>
      <c r="J1558" s="1">
        <f t="shared" si="51"/>
        <v>0</v>
      </c>
    </row>
    <row r="1559" spans="1:10" hidden="1" outlineLevel="2" x14ac:dyDescent="0.25">
      <c r="A1559" t="s">
        <v>49</v>
      </c>
      <c r="B1559" t="s">
        <v>50</v>
      </c>
      <c r="C1559" s="2">
        <v>41396</v>
      </c>
      <c r="D1559" t="s">
        <v>3180</v>
      </c>
      <c r="E1559" t="s">
        <v>3181</v>
      </c>
      <c r="F1559" t="s">
        <v>49</v>
      </c>
      <c r="G1559" s="14"/>
      <c r="H1559" s="14"/>
      <c r="I1559" s="1">
        <f t="shared" si="48"/>
        <v>0</v>
      </c>
      <c r="J1559" s="1">
        <f t="shared" si="51"/>
        <v>0</v>
      </c>
    </row>
    <row r="1560" spans="1:10" hidden="1" outlineLevel="2" x14ac:dyDescent="0.25">
      <c r="A1560" t="s">
        <v>49</v>
      </c>
      <c r="B1560" t="s">
        <v>50</v>
      </c>
      <c r="C1560" s="2">
        <v>41396</v>
      </c>
      <c r="D1560" t="s">
        <v>3180</v>
      </c>
      <c r="E1560" t="s">
        <v>3182</v>
      </c>
      <c r="F1560" t="s">
        <v>49</v>
      </c>
      <c r="G1560" s="14"/>
      <c r="H1560" s="14"/>
      <c r="I1560" s="1">
        <f t="shared" si="48"/>
        <v>0</v>
      </c>
      <c r="J1560" s="1">
        <f t="shared" si="51"/>
        <v>0</v>
      </c>
    </row>
    <row r="1561" spans="1:10" hidden="1" outlineLevel="2" x14ac:dyDescent="0.25">
      <c r="A1561" t="s">
        <v>49</v>
      </c>
      <c r="B1561" t="s">
        <v>50</v>
      </c>
      <c r="C1561" s="2">
        <v>41400</v>
      </c>
      <c r="D1561" t="s">
        <v>3183</v>
      </c>
      <c r="E1561" t="s">
        <v>3184</v>
      </c>
      <c r="F1561" t="s">
        <v>49</v>
      </c>
      <c r="G1561" s="14"/>
      <c r="H1561" s="14"/>
      <c r="I1561" s="1">
        <f t="shared" si="48"/>
        <v>0</v>
      </c>
      <c r="J1561" s="1">
        <f t="shared" si="51"/>
        <v>0</v>
      </c>
    </row>
    <row r="1562" spans="1:10" hidden="1" outlineLevel="2" x14ac:dyDescent="0.25">
      <c r="A1562" t="s">
        <v>49</v>
      </c>
      <c r="B1562" t="s">
        <v>50</v>
      </c>
      <c r="C1562" s="2">
        <v>41414</v>
      </c>
      <c r="D1562" t="s">
        <v>1042</v>
      </c>
      <c r="E1562" t="s">
        <v>3185</v>
      </c>
      <c r="F1562" t="s">
        <v>49</v>
      </c>
      <c r="G1562" s="14"/>
      <c r="H1562" s="14"/>
      <c r="I1562" s="1">
        <f t="shared" si="48"/>
        <v>0</v>
      </c>
      <c r="J1562" s="1">
        <f t="shared" si="51"/>
        <v>0</v>
      </c>
    </row>
    <row r="1563" spans="1:10" hidden="1" outlineLevel="2" x14ac:dyDescent="0.25">
      <c r="A1563" t="s">
        <v>49</v>
      </c>
      <c r="B1563" t="s">
        <v>50</v>
      </c>
      <c r="C1563" s="2">
        <v>41416</v>
      </c>
      <c r="D1563" t="s">
        <v>3186</v>
      </c>
      <c r="E1563" t="s">
        <v>3187</v>
      </c>
      <c r="F1563" t="s">
        <v>49</v>
      </c>
      <c r="G1563" s="14"/>
      <c r="H1563" s="14"/>
      <c r="I1563" s="1">
        <f t="shared" si="48"/>
        <v>0</v>
      </c>
      <c r="J1563" s="1">
        <f t="shared" si="51"/>
        <v>0</v>
      </c>
    </row>
    <row r="1564" spans="1:10" hidden="1" outlineLevel="2" x14ac:dyDescent="0.25">
      <c r="A1564" t="s">
        <v>49</v>
      </c>
      <c r="B1564" t="s">
        <v>50</v>
      </c>
      <c r="C1564" s="2">
        <v>41425</v>
      </c>
      <c r="D1564" t="s">
        <v>154</v>
      </c>
      <c r="E1564" t="s">
        <v>3188</v>
      </c>
      <c r="F1564" t="s">
        <v>49</v>
      </c>
      <c r="G1564" s="14"/>
      <c r="H1564" s="14"/>
      <c r="I1564" s="1">
        <f t="shared" si="48"/>
        <v>0</v>
      </c>
      <c r="J1564" s="1">
        <f t="shared" si="51"/>
        <v>0</v>
      </c>
    </row>
    <row r="1565" spans="1:10" hidden="1" outlineLevel="2" x14ac:dyDescent="0.25">
      <c r="A1565" t="s">
        <v>49</v>
      </c>
      <c r="B1565" t="s">
        <v>50</v>
      </c>
      <c r="C1565" s="2">
        <v>41425</v>
      </c>
      <c r="D1565" t="s">
        <v>3189</v>
      </c>
      <c r="E1565" t="s">
        <v>3190</v>
      </c>
      <c r="F1565" t="s">
        <v>49</v>
      </c>
      <c r="G1565" s="14"/>
      <c r="H1565" s="14"/>
      <c r="I1565" s="1">
        <f t="shared" si="48"/>
        <v>0</v>
      </c>
      <c r="J1565" s="1">
        <f t="shared" si="51"/>
        <v>0</v>
      </c>
    </row>
    <row r="1566" spans="1:10" hidden="1" outlineLevel="2" x14ac:dyDescent="0.25">
      <c r="A1566" t="s">
        <v>49</v>
      </c>
      <c r="B1566" t="s">
        <v>50</v>
      </c>
      <c r="C1566" s="2">
        <v>41437</v>
      </c>
      <c r="D1566" t="s">
        <v>2982</v>
      </c>
      <c r="E1566" t="s">
        <v>3191</v>
      </c>
      <c r="F1566" t="s">
        <v>49</v>
      </c>
      <c r="G1566" s="14"/>
      <c r="H1566" s="14"/>
      <c r="I1566" s="1">
        <f t="shared" si="48"/>
        <v>0</v>
      </c>
      <c r="J1566" s="1">
        <f t="shared" si="51"/>
        <v>0</v>
      </c>
    </row>
    <row r="1567" spans="1:10" hidden="1" outlineLevel="2" x14ac:dyDescent="0.25">
      <c r="A1567" t="s">
        <v>49</v>
      </c>
      <c r="B1567" t="s">
        <v>50</v>
      </c>
      <c r="C1567" s="2">
        <v>41437</v>
      </c>
      <c r="D1567" t="s">
        <v>221</v>
      </c>
      <c r="E1567" t="s">
        <v>3192</v>
      </c>
      <c r="F1567" t="s">
        <v>49</v>
      </c>
      <c r="G1567" s="14"/>
      <c r="H1567" s="14"/>
      <c r="I1567" s="1">
        <f t="shared" si="48"/>
        <v>0</v>
      </c>
      <c r="J1567" s="1">
        <f t="shared" si="51"/>
        <v>0</v>
      </c>
    </row>
    <row r="1568" spans="1:10" hidden="1" outlineLevel="2" x14ac:dyDescent="0.25">
      <c r="A1568" t="s">
        <v>49</v>
      </c>
      <c r="B1568" t="s">
        <v>50</v>
      </c>
      <c r="C1568" s="2">
        <v>41437</v>
      </c>
      <c r="D1568" t="s">
        <v>1065</v>
      </c>
      <c r="E1568" t="s">
        <v>3193</v>
      </c>
      <c r="F1568" t="s">
        <v>49</v>
      </c>
      <c r="G1568" s="14"/>
      <c r="H1568" s="14"/>
      <c r="I1568" s="1">
        <f t="shared" si="48"/>
        <v>0</v>
      </c>
      <c r="J1568" s="1">
        <f t="shared" si="51"/>
        <v>0</v>
      </c>
    </row>
    <row r="1569" spans="1:10" hidden="1" outlineLevel="2" x14ac:dyDescent="0.25">
      <c r="A1569" t="s">
        <v>49</v>
      </c>
      <c r="B1569" t="s">
        <v>50</v>
      </c>
      <c r="C1569" s="2">
        <v>41437</v>
      </c>
      <c r="D1569" t="s">
        <v>1064</v>
      </c>
      <c r="E1569" t="s">
        <v>3194</v>
      </c>
      <c r="F1569" t="s">
        <v>49</v>
      </c>
      <c r="G1569" s="14"/>
      <c r="H1569" s="14"/>
      <c r="I1569" s="1">
        <f t="shared" si="48"/>
        <v>0</v>
      </c>
      <c r="J1569" s="1">
        <f t="shared" si="51"/>
        <v>0</v>
      </c>
    </row>
    <row r="1570" spans="1:10" hidden="1" outlineLevel="2" x14ac:dyDescent="0.25">
      <c r="A1570" t="s">
        <v>49</v>
      </c>
      <c r="B1570" t="s">
        <v>50</v>
      </c>
      <c r="C1570" s="2">
        <v>41444</v>
      </c>
      <c r="D1570" t="s">
        <v>2980</v>
      </c>
      <c r="E1570" t="s">
        <v>3195</v>
      </c>
      <c r="F1570" t="s">
        <v>49</v>
      </c>
      <c r="G1570" s="14"/>
      <c r="H1570" s="14"/>
      <c r="I1570" s="1">
        <f t="shared" si="48"/>
        <v>0</v>
      </c>
      <c r="J1570" s="1">
        <f t="shared" si="51"/>
        <v>0</v>
      </c>
    </row>
    <row r="1571" spans="1:10" hidden="1" outlineLevel="2" x14ac:dyDescent="0.25">
      <c r="A1571" t="s">
        <v>49</v>
      </c>
      <c r="B1571" t="s">
        <v>50</v>
      </c>
      <c r="C1571" s="2">
        <v>41444</v>
      </c>
      <c r="D1571" t="s">
        <v>2599</v>
      </c>
      <c r="E1571" t="s">
        <v>3196</v>
      </c>
      <c r="F1571" t="s">
        <v>49</v>
      </c>
      <c r="G1571" s="14"/>
      <c r="H1571" s="14"/>
      <c r="I1571" s="1">
        <f t="shared" si="48"/>
        <v>0</v>
      </c>
      <c r="J1571" s="1">
        <f t="shared" si="51"/>
        <v>0</v>
      </c>
    </row>
    <row r="1572" spans="1:10" hidden="1" outlineLevel="2" x14ac:dyDescent="0.25">
      <c r="A1572" t="s">
        <v>49</v>
      </c>
      <c r="B1572" t="s">
        <v>50</v>
      </c>
      <c r="C1572" s="2">
        <v>41445</v>
      </c>
      <c r="D1572" t="s">
        <v>3197</v>
      </c>
      <c r="E1572" t="s">
        <v>3198</v>
      </c>
      <c r="F1572" t="s">
        <v>49</v>
      </c>
      <c r="G1572" s="14"/>
      <c r="H1572" s="14"/>
      <c r="I1572" s="1">
        <f t="shared" si="48"/>
        <v>0</v>
      </c>
      <c r="J1572" s="1">
        <f>+G1572</f>
        <v>0</v>
      </c>
    </row>
    <row r="1573" spans="1:10" hidden="1" outlineLevel="2" x14ac:dyDescent="0.25">
      <c r="A1573" t="s">
        <v>49</v>
      </c>
      <c r="B1573" t="s">
        <v>50</v>
      </c>
      <c r="C1573" s="2">
        <v>41458</v>
      </c>
      <c r="D1573" t="s">
        <v>2824</v>
      </c>
      <c r="E1573" t="s">
        <v>3199</v>
      </c>
      <c r="F1573" t="s">
        <v>49</v>
      </c>
      <c r="G1573" s="14"/>
      <c r="H1573" s="14"/>
      <c r="I1573" s="1">
        <f t="shared" si="48"/>
        <v>0</v>
      </c>
      <c r="J1573" s="1">
        <f>-H1573</f>
        <v>0</v>
      </c>
    </row>
    <row r="1574" spans="1:10" hidden="1" outlineLevel="2" x14ac:dyDescent="0.25">
      <c r="A1574" t="s">
        <v>49</v>
      </c>
      <c r="B1574" t="s">
        <v>50</v>
      </c>
      <c r="C1574" s="2">
        <v>41472</v>
      </c>
      <c r="D1574" t="s">
        <v>3200</v>
      </c>
      <c r="E1574" t="s">
        <v>3201</v>
      </c>
      <c r="F1574" t="s">
        <v>49</v>
      </c>
      <c r="G1574" s="14"/>
      <c r="H1574" s="14"/>
      <c r="I1574" s="1">
        <f t="shared" si="48"/>
        <v>0</v>
      </c>
      <c r="J1574" s="1">
        <f>-H1574</f>
        <v>0</v>
      </c>
    </row>
    <row r="1575" spans="1:10" hidden="1" outlineLevel="2" x14ac:dyDescent="0.25">
      <c r="A1575" t="s">
        <v>49</v>
      </c>
      <c r="B1575" t="s">
        <v>50</v>
      </c>
      <c r="C1575" s="2">
        <v>41473</v>
      </c>
      <c r="D1575" t="s">
        <v>3202</v>
      </c>
      <c r="E1575" t="s">
        <v>3203</v>
      </c>
      <c r="F1575" t="s">
        <v>49</v>
      </c>
      <c r="G1575" s="14"/>
      <c r="H1575" s="14"/>
      <c r="I1575" s="1">
        <f t="shared" si="48"/>
        <v>0</v>
      </c>
      <c r="J1575" s="1">
        <f>+G1575</f>
        <v>0</v>
      </c>
    </row>
    <row r="1576" spans="1:10" hidden="1" outlineLevel="2" x14ac:dyDescent="0.25">
      <c r="A1576" t="s">
        <v>49</v>
      </c>
      <c r="B1576" t="s">
        <v>50</v>
      </c>
      <c r="C1576" s="2">
        <v>41478</v>
      </c>
      <c r="D1576" t="s">
        <v>3204</v>
      </c>
      <c r="E1576" t="s">
        <v>3205</v>
      </c>
      <c r="F1576" t="s">
        <v>49</v>
      </c>
      <c r="G1576" s="14"/>
      <c r="H1576" s="14"/>
      <c r="I1576" s="1">
        <f t="shared" si="48"/>
        <v>0</v>
      </c>
      <c r="J1576" s="1">
        <f>-H1576</f>
        <v>0</v>
      </c>
    </row>
    <row r="1577" spans="1:10" hidden="1" outlineLevel="2" x14ac:dyDescent="0.25">
      <c r="A1577" t="s">
        <v>49</v>
      </c>
      <c r="B1577" t="s">
        <v>50</v>
      </c>
      <c r="C1577" s="2">
        <v>41482</v>
      </c>
      <c r="D1577" t="s">
        <v>3206</v>
      </c>
      <c r="E1577" t="s">
        <v>3207</v>
      </c>
      <c r="F1577" t="s">
        <v>49</v>
      </c>
      <c r="G1577" s="14"/>
      <c r="H1577" s="14"/>
      <c r="I1577" s="1">
        <f t="shared" si="48"/>
        <v>0</v>
      </c>
      <c r="J1577" s="1">
        <f>-H1577</f>
        <v>0</v>
      </c>
    </row>
    <row r="1578" spans="1:10" hidden="1" outlineLevel="2" x14ac:dyDescent="0.25">
      <c r="A1578" t="s">
        <v>49</v>
      </c>
      <c r="B1578" t="s">
        <v>50</v>
      </c>
      <c r="C1578" s="2">
        <v>41486</v>
      </c>
      <c r="D1578" t="s">
        <v>3208</v>
      </c>
      <c r="E1578" t="s">
        <v>3209</v>
      </c>
      <c r="F1578" t="s">
        <v>49</v>
      </c>
      <c r="G1578" s="14"/>
      <c r="H1578" s="14"/>
      <c r="I1578" s="1">
        <f t="shared" si="48"/>
        <v>0</v>
      </c>
      <c r="J1578" s="1">
        <f>-H1578</f>
        <v>0</v>
      </c>
    </row>
    <row r="1579" spans="1:10" hidden="1" outlineLevel="2" x14ac:dyDescent="0.25">
      <c r="A1579" t="s">
        <v>49</v>
      </c>
      <c r="B1579" t="s">
        <v>50</v>
      </c>
      <c r="C1579" s="2">
        <v>41514</v>
      </c>
      <c r="D1579" t="s">
        <v>3210</v>
      </c>
      <c r="E1579" t="s">
        <v>3211</v>
      </c>
      <c r="F1579" t="s">
        <v>49</v>
      </c>
      <c r="G1579" s="14"/>
      <c r="H1579" s="14"/>
      <c r="I1579" s="1">
        <f t="shared" si="48"/>
        <v>0</v>
      </c>
      <c r="J1579" s="1">
        <f>+G1579</f>
        <v>0</v>
      </c>
    </row>
    <row r="1580" spans="1:10" hidden="1" outlineLevel="2" x14ac:dyDescent="0.25">
      <c r="A1580" t="s">
        <v>49</v>
      </c>
      <c r="B1580" t="s">
        <v>50</v>
      </c>
      <c r="C1580" s="2">
        <v>41517</v>
      </c>
      <c r="D1580" t="s">
        <v>2986</v>
      </c>
      <c r="E1580" t="s">
        <v>3212</v>
      </c>
      <c r="F1580" t="s">
        <v>49</v>
      </c>
      <c r="G1580" s="14"/>
      <c r="H1580" s="14"/>
      <c r="I1580" s="1">
        <f t="shared" si="48"/>
        <v>0</v>
      </c>
      <c r="J1580" s="1">
        <f t="shared" ref="J1580:J1608" si="52">-H1580</f>
        <v>0</v>
      </c>
    </row>
    <row r="1581" spans="1:10" hidden="1" outlineLevel="2" x14ac:dyDescent="0.25">
      <c r="A1581" t="s">
        <v>49</v>
      </c>
      <c r="B1581" t="s">
        <v>50</v>
      </c>
      <c r="C1581" s="2">
        <v>41517</v>
      </c>
      <c r="D1581" t="s">
        <v>215</v>
      </c>
      <c r="E1581" t="s">
        <v>3213</v>
      </c>
      <c r="F1581" t="s">
        <v>49</v>
      </c>
      <c r="G1581" s="14"/>
      <c r="H1581" s="14"/>
      <c r="I1581" s="1">
        <f t="shared" ref="I1581:I1644" si="53">+IF(A1581=A1580,I1580+G1581-H1581,G1581-H1581)</f>
        <v>0</v>
      </c>
      <c r="J1581" s="1">
        <f t="shared" si="52"/>
        <v>0</v>
      </c>
    </row>
    <row r="1582" spans="1:10" hidden="1" outlineLevel="2" x14ac:dyDescent="0.25">
      <c r="A1582" t="s">
        <v>49</v>
      </c>
      <c r="B1582" t="s">
        <v>50</v>
      </c>
      <c r="C1582" s="2">
        <v>41517</v>
      </c>
      <c r="D1582" t="s">
        <v>215</v>
      </c>
      <c r="E1582" t="s">
        <v>3214</v>
      </c>
      <c r="F1582" t="s">
        <v>49</v>
      </c>
      <c r="G1582" s="14"/>
      <c r="H1582" s="14"/>
      <c r="I1582" s="1">
        <f t="shared" si="53"/>
        <v>0</v>
      </c>
      <c r="J1582" s="1">
        <f t="shared" si="52"/>
        <v>0</v>
      </c>
    </row>
    <row r="1583" spans="1:10" hidden="1" outlineLevel="2" x14ac:dyDescent="0.25">
      <c r="A1583" t="s">
        <v>49</v>
      </c>
      <c r="B1583" t="s">
        <v>50</v>
      </c>
      <c r="C1583" s="2">
        <v>41517</v>
      </c>
      <c r="D1583" t="s">
        <v>215</v>
      </c>
      <c r="E1583" t="s">
        <v>3215</v>
      </c>
      <c r="F1583" t="s">
        <v>49</v>
      </c>
      <c r="G1583" s="14"/>
      <c r="H1583" s="14"/>
      <c r="I1583" s="1">
        <f t="shared" si="53"/>
        <v>0</v>
      </c>
      <c r="J1583" s="1">
        <f t="shared" si="52"/>
        <v>0</v>
      </c>
    </row>
    <row r="1584" spans="1:10" hidden="1" outlineLevel="2" x14ac:dyDescent="0.25">
      <c r="A1584" t="s">
        <v>49</v>
      </c>
      <c r="B1584" t="s">
        <v>50</v>
      </c>
      <c r="C1584" s="2">
        <v>41527</v>
      </c>
      <c r="D1584" t="s">
        <v>3216</v>
      </c>
      <c r="E1584" t="s">
        <v>3217</v>
      </c>
      <c r="F1584" t="s">
        <v>49</v>
      </c>
      <c r="G1584" s="14"/>
      <c r="H1584" s="14"/>
      <c r="I1584" s="1">
        <f t="shared" si="53"/>
        <v>0</v>
      </c>
      <c r="J1584" s="1">
        <f t="shared" si="52"/>
        <v>0</v>
      </c>
    </row>
    <row r="1585" spans="1:10" hidden="1" outlineLevel="2" x14ac:dyDescent="0.25">
      <c r="A1585" t="s">
        <v>49</v>
      </c>
      <c r="B1585" t="s">
        <v>50</v>
      </c>
      <c r="C1585" s="2">
        <v>41528</v>
      </c>
      <c r="D1585" t="s">
        <v>215</v>
      </c>
      <c r="E1585" t="s">
        <v>3218</v>
      </c>
      <c r="F1585" t="s">
        <v>49</v>
      </c>
      <c r="G1585" s="14"/>
      <c r="H1585" s="14"/>
      <c r="I1585" s="1">
        <f t="shared" si="53"/>
        <v>0</v>
      </c>
      <c r="J1585" s="1">
        <f t="shared" si="52"/>
        <v>0</v>
      </c>
    </row>
    <row r="1586" spans="1:10" hidden="1" outlineLevel="2" x14ac:dyDescent="0.25">
      <c r="A1586" t="s">
        <v>49</v>
      </c>
      <c r="B1586" t="s">
        <v>50</v>
      </c>
      <c r="C1586" s="2">
        <v>41528</v>
      </c>
      <c r="D1586" t="s">
        <v>215</v>
      </c>
      <c r="E1586" t="s">
        <v>3219</v>
      </c>
      <c r="F1586" t="s">
        <v>49</v>
      </c>
      <c r="G1586" s="14"/>
      <c r="H1586" s="14"/>
      <c r="I1586" s="1">
        <f t="shared" si="53"/>
        <v>0</v>
      </c>
      <c r="J1586" s="1">
        <f t="shared" si="52"/>
        <v>0</v>
      </c>
    </row>
    <row r="1587" spans="1:10" hidden="1" outlineLevel="2" x14ac:dyDescent="0.25">
      <c r="A1587" t="s">
        <v>49</v>
      </c>
      <c r="B1587" t="s">
        <v>50</v>
      </c>
      <c r="C1587" s="2">
        <v>41530</v>
      </c>
      <c r="D1587" t="s">
        <v>215</v>
      </c>
      <c r="E1587" t="s">
        <v>3220</v>
      </c>
      <c r="F1587" t="s">
        <v>49</v>
      </c>
      <c r="G1587" s="14"/>
      <c r="H1587" s="14"/>
      <c r="I1587" s="1">
        <f t="shared" si="53"/>
        <v>0</v>
      </c>
      <c r="J1587" s="1">
        <f t="shared" si="52"/>
        <v>0</v>
      </c>
    </row>
    <row r="1588" spans="1:10" hidden="1" outlineLevel="2" x14ac:dyDescent="0.25">
      <c r="A1588" t="s">
        <v>49</v>
      </c>
      <c r="B1588" t="s">
        <v>50</v>
      </c>
      <c r="C1588" s="2">
        <v>41533</v>
      </c>
      <c r="D1588" t="s">
        <v>3221</v>
      </c>
      <c r="E1588" t="s">
        <v>3222</v>
      </c>
      <c r="F1588" t="s">
        <v>49</v>
      </c>
      <c r="G1588" s="14"/>
      <c r="H1588" s="14"/>
      <c r="I1588" s="1">
        <f t="shared" si="53"/>
        <v>0</v>
      </c>
      <c r="J1588" s="1">
        <f t="shared" si="52"/>
        <v>0</v>
      </c>
    </row>
    <row r="1589" spans="1:10" hidden="1" outlineLevel="2" x14ac:dyDescent="0.25">
      <c r="A1589" t="s">
        <v>49</v>
      </c>
      <c r="B1589" t="s">
        <v>50</v>
      </c>
      <c r="C1589" s="2">
        <v>41536</v>
      </c>
      <c r="D1589" t="s">
        <v>3223</v>
      </c>
      <c r="E1589" t="s">
        <v>3224</v>
      </c>
      <c r="F1589" t="s">
        <v>49</v>
      </c>
      <c r="G1589" s="14"/>
      <c r="H1589" s="14"/>
      <c r="I1589" s="1">
        <f t="shared" si="53"/>
        <v>0</v>
      </c>
      <c r="J1589" s="1">
        <f t="shared" si="52"/>
        <v>0</v>
      </c>
    </row>
    <row r="1590" spans="1:10" hidden="1" outlineLevel="2" x14ac:dyDescent="0.25">
      <c r="A1590" t="s">
        <v>49</v>
      </c>
      <c r="B1590" t="s">
        <v>50</v>
      </c>
      <c r="C1590" s="2">
        <v>41544</v>
      </c>
      <c r="D1590" t="s">
        <v>3225</v>
      </c>
      <c r="E1590" t="s">
        <v>3226</v>
      </c>
      <c r="F1590" t="s">
        <v>49</v>
      </c>
      <c r="G1590" s="14"/>
      <c r="H1590" s="14"/>
      <c r="I1590" s="1">
        <f t="shared" si="53"/>
        <v>0</v>
      </c>
      <c r="J1590" s="1">
        <f t="shared" si="52"/>
        <v>0</v>
      </c>
    </row>
    <row r="1591" spans="1:10" hidden="1" outlineLevel="2" x14ac:dyDescent="0.25">
      <c r="A1591" t="s">
        <v>49</v>
      </c>
      <c r="B1591" t="s">
        <v>50</v>
      </c>
      <c r="C1591" s="2">
        <v>41549</v>
      </c>
      <c r="D1591" t="s">
        <v>3227</v>
      </c>
      <c r="E1591" t="s">
        <v>3228</v>
      </c>
      <c r="F1591" t="s">
        <v>49</v>
      </c>
      <c r="G1591" s="14"/>
      <c r="H1591" s="14"/>
      <c r="I1591" s="1">
        <f t="shared" si="53"/>
        <v>0</v>
      </c>
      <c r="J1591" s="1">
        <f t="shared" si="52"/>
        <v>0</v>
      </c>
    </row>
    <row r="1592" spans="1:10" hidden="1" outlineLevel="2" x14ac:dyDescent="0.25">
      <c r="A1592" t="s">
        <v>49</v>
      </c>
      <c r="B1592" t="s">
        <v>50</v>
      </c>
      <c r="C1592" s="2">
        <v>41549</v>
      </c>
      <c r="D1592" t="s">
        <v>3229</v>
      </c>
      <c r="E1592" t="s">
        <v>3230</v>
      </c>
      <c r="F1592" t="s">
        <v>49</v>
      </c>
      <c r="G1592" s="14"/>
      <c r="H1592" s="14"/>
      <c r="I1592" s="1">
        <f t="shared" si="53"/>
        <v>0</v>
      </c>
      <c r="J1592" s="1">
        <f t="shared" si="52"/>
        <v>0</v>
      </c>
    </row>
    <row r="1593" spans="1:10" hidden="1" outlineLevel="2" x14ac:dyDescent="0.25">
      <c r="A1593" t="s">
        <v>49</v>
      </c>
      <c r="B1593" t="s">
        <v>50</v>
      </c>
      <c r="C1593" s="2">
        <v>41554</v>
      </c>
      <c r="D1593" t="s">
        <v>3231</v>
      </c>
      <c r="E1593" t="s">
        <v>3232</v>
      </c>
      <c r="F1593" t="s">
        <v>49</v>
      </c>
      <c r="G1593" s="14"/>
      <c r="H1593" s="14"/>
      <c r="I1593" s="1">
        <f t="shared" si="53"/>
        <v>0</v>
      </c>
      <c r="J1593" s="1">
        <f t="shared" si="52"/>
        <v>0</v>
      </c>
    </row>
    <row r="1594" spans="1:10" hidden="1" outlineLevel="2" x14ac:dyDescent="0.25">
      <c r="A1594" t="s">
        <v>49</v>
      </c>
      <c r="B1594" t="s">
        <v>50</v>
      </c>
      <c r="C1594" s="2">
        <v>41556</v>
      </c>
      <c r="D1594" t="s">
        <v>3023</v>
      </c>
      <c r="E1594" t="s">
        <v>3233</v>
      </c>
      <c r="F1594" t="s">
        <v>49</v>
      </c>
      <c r="G1594" s="14"/>
      <c r="H1594" s="14"/>
      <c r="I1594" s="1">
        <f t="shared" si="53"/>
        <v>0</v>
      </c>
      <c r="J1594" s="1">
        <f t="shared" si="52"/>
        <v>0</v>
      </c>
    </row>
    <row r="1595" spans="1:10" hidden="1" outlineLevel="2" x14ac:dyDescent="0.25">
      <c r="A1595" t="s">
        <v>49</v>
      </c>
      <c r="B1595" t="s">
        <v>50</v>
      </c>
      <c r="C1595" s="2">
        <v>41557</v>
      </c>
      <c r="D1595" t="s">
        <v>3234</v>
      </c>
      <c r="E1595" t="s">
        <v>3235</v>
      </c>
      <c r="F1595" t="s">
        <v>49</v>
      </c>
      <c r="G1595" s="14"/>
      <c r="H1595" s="14"/>
      <c r="I1595" s="1">
        <f t="shared" si="53"/>
        <v>0</v>
      </c>
      <c r="J1595" s="1">
        <f t="shared" si="52"/>
        <v>0</v>
      </c>
    </row>
    <row r="1596" spans="1:10" hidden="1" outlineLevel="2" x14ac:dyDescent="0.25">
      <c r="A1596" t="s">
        <v>49</v>
      </c>
      <c r="B1596" t="s">
        <v>50</v>
      </c>
      <c r="C1596" s="2">
        <v>41570</v>
      </c>
      <c r="D1596" t="s">
        <v>2895</v>
      </c>
      <c r="E1596" t="s">
        <v>3236</v>
      </c>
      <c r="F1596" t="s">
        <v>49</v>
      </c>
      <c r="G1596" s="14"/>
      <c r="H1596" s="14"/>
      <c r="I1596" s="1">
        <f t="shared" si="53"/>
        <v>0</v>
      </c>
      <c r="J1596" s="1">
        <f t="shared" si="52"/>
        <v>0</v>
      </c>
    </row>
    <row r="1597" spans="1:10" hidden="1" outlineLevel="2" x14ac:dyDescent="0.25">
      <c r="A1597" t="s">
        <v>49</v>
      </c>
      <c r="B1597" t="s">
        <v>50</v>
      </c>
      <c r="C1597" s="2">
        <v>41570</v>
      </c>
      <c r="D1597" t="s">
        <v>2891</v>
      </c>
      <c r="E1597" t="s">
        <v>3237</v>
      </c>
      <c r="F1597" t="s">
        <v>49</v>
      </c>
      <c r="G1597" s="14"/>
      <c r="H1597" s="14"/>
      <c r="I1597" s="1">
        <f t="shared" si="53"/>
        <v>0</v>
      </c>
      <c r="J1597" s="1">
        <f t="shared" si="52"/>
        <v>0</v>
      </c>
    </row>
    <row r="1598" spans="1:10" hidden="1" outlineLevel="2" x14ac:dyDescent="0.25">
      <c r="A1598" t="s">
        <v>49</v>
      </c>
      <c r="B1598" t="s">
        <v>50</v>
      </c>
      <c r="C1598" s="2">
        <v>41577</v>
      </c>
      <c r="D1598" t="s">
        <v>3238</v>
      </c>
      <c r="E1598" t="s">
        <v>3239</v>
      </c>
      <c r="F1598" t="s">
        <v>49</v>
      </c>
      <c r="G1598" s="14"/>
      <c r="H1598" s="14"/>
      <c r="I1598" s="1">
        <f t="shared" si="53"/>
        <v>0</v>
      </c>
      <c r="J1598" s="1">
        <f t="shared" si="52"/>
        <v>0</v>
      </c>
    </row>
    <row r="1599" spans="1:10" hidden="1" outlineLevel="2" x14ac:dyDescent="0.25">
      <c r="A1599" t="s">
        <v>49</v>
      </c>
      <c r="B1599" t="s">
        <v>50</v>
      </c>
      <c r="C1599" s="2">
        <v>41577</v>
      </c>
      <c r="D1599" t="s">
        <v>3029</v>
      </c>
      <c r="E1599" t="s">
        <v>3240</v>
      </c>
      <c r="F1599" t="s">
        <v>49</v>
      </c>
      <c r="G1599" s="14"/>
      <c r="H1599" s="14"/>
      <c r="I1599" s="1">
        <f t="shared" si="53"/>
        <v>0</v>
      </c>
      <c r="J1599" s="1">
        <f t="shared" si="52"/>
        <v>0</v>
      </c>
    </row>
    <row r="1600" spans="1:10" hidden="1" outlineLevel="2" x14ac:dyDescent="0.25">
      <c r="A1600" t="s">
        <v>49</v>
      </c>
      <c r="B1600" t="s">
        <v>50</v>
      </c>
      <c r="C1600" s="2">
        <v>41580</v>
      </c>
      <c r="D1600" t="s">
        <v>3062</v>
      </c>
      <c r="E1600" t="s">
        <v>3241</v>
      </c>
      <c r="F1600" t="s">
        <v>49</v>
      </c>
      <c r="G1600" s="14"/>
      <c r="H1600" s="14"/>
      <c r="I1600" s="1">
        <f t="shared" si="53"/>
        <v>0</v>
      </c>
      <c r="J1600" s="1">
        <f t="shared" si="52"/>
        <v>0</v>
      </c>
    </row>
    <row r="1601" spans="1:10" hidden="1" outlineLevel="2" x14ac:dyDescent="0.25">
      <c r="A1601" t="s">
        <v>49</v>
      </c>
      <c r="B1601" t="s">
        <v>50</v>
      </c>
      <c r="C1601" s="2">
        <v>41582</v>
      </c>
      <c r="D1601" t="s">
        <v>2505</v>
      </c>
      <c r="E1601" t="s">
        <v>3242</v>
      </c>
      <c r="F1601" t="s">
        <v>49</v>
      </c>
      <c r="G1601" s="14"/>
      <c r="H1601" s="14"/>
      <c r="I1601" s="1">
        <f t="shared" si="53"/>
        <v>0</v>
      </c>
      <c r="J1601" s="1">
        <f t="shared" si="52"/>
        <v>0</v>
      </c>
    </row>
    <row r="1602" spans="1:10" hidden="1" outlineLevel="2" x14ac:dyDescent="0.25">
      <c r="A1602" t="s">
        <v>49</v>
      </c>
      <c r="B1602" t="s">
        <v>50</v>
      </c>
      <c r="C1602" s="2">
        <v>41582</v>
      </c>
      <c r="D1602" t="s">
        <v>3045</v>
      </c>
      <c r="E1602" t="s">
        <v>3243</v>
      </c>
      <c r="F1602" t="s">
        <v>49</v>
      </c>
      <c r="G1602" s="14"/>
      <c r="H1602" s="14"/>
      <c r="I1602" s="1">
        <f t="shared" si="53"/>
        <v>0</v>
      </c>
      <c r="J1602" s="1">
        <f t="shared" si="52"/>
        <v>0</v>
      </c>
    </row>
    <row r="1603" spans="1:10" hidden="1" outlineLevel="2" x14ac:dyDescent="0.25">
      <c r="A1603" t="s">
        <v>49</v>
      </c>
      <c r="B1603" t="s">
        <v>50</v>
      </c>
      <c r="C1603" s="2">
        <v>41586</v>
      </c>
      <c r="D1603" t="s">
        <v>3244</v>
      </c>
      <c r="E1603" t="s">
        <v>3245</v>
      </c>
      <c r="F1603" t="s">
        <v>49</v>
      </c>
      <c r="G1603" s="14"/>
      <c r="H1603" s="14"/>
      <c r="I1603" s="1">
        <f t="shared" si="53"/>
        <v>0</v>
      </c>
      <c r="J1603" s="1">
        <f t="shared" si="52"/>
        <v>0</v>
      </c>
    </row>
    <row r="1604" spans="1:10" hidden="1" outlineLevel="2" x14ac:dyDescent="0.25">
      <c r="A1604" t="s">
        <v>49</v>
      </c>
      <c r="B1604" t="s">
        <v>50</v>
      </c>
      <c r="C1604" s="2">
        <v>41586</v>
      </c>
      <c r="D1604" t="s">
        <v>3246</v>
      </c>
      <c r="E1604" t="s">
        <v>3247</v>
      </c>
      <c r="F1604" t="s">
        <v>49</v>
      </c>
      <c r="G1604" s="14"/>
      <c r="H1604" s="14"/>
      <c r="I1604" s="1">
        <f t="shared" si="53"/>
        <v>0</v>
      </c>
      <c r="J1604" s="1">
        <f t="shared" si="52"/>
        <v>0</v>
      </c>
    </row>
    <row r="1605" spans="1:10" hidden="1" outlineLevel="2" x14ac:dyDescent="0.25">
      <c r="A1605" t="s">
        <v>49</v>
      </c>
      <c r="B1605" t="s">
        <v>50</v>
      </c>
      <c r="C1605" s="2">
        <v>41589</v>
      </c>
      <c r="D1605" t="s">
        <v>3248</v>
      </c>
      <c r="E1605" t="s">
        <v>3249</v>
      </c>
      <c r="F1605" t="s">
        <v>49</v>
      </c>
      <c r="G1605" s="14"/>
      <c r="H1605" s="14"/>
      <c r="I1605" s="1">
        <f t="shared" si="53"/>
        <v>0</v>
      </c>
      <c r="J1605" s="1">
        <f t="shared" si="52"/>
        <v>0</v>
      </c>
    </row>
    <row r="1606" spans="1:10" hidden="1" outlineLevel="2" x14ac:dyDescent="0.25">
      <c r="A1606" t="s">
        <v>49</v>
      </c>
      <c r="B1606" t="s">
        <v>50</v>
      </c>
      <c r="C1606" s="2">
        <v>41589</v>
      </c>
      <c r="D1606" t="s">
        <v>3250</v>
      </c>
      <c r="E1606" t="s">
        <v>3251</v>
      </c>
      <c r="F1606" t="s">
        <v>49</v>
      </c>
      <c r="G1606" s="14"/>
      <c r="H1606" s="14"/>
      <c r="I1606" s="1">
        <f t="shared" si="53"/>
        <v>0</v>
      </c>
      <c r="J1606" s="1">
        <f t="shared" si="52"/>
        <v>0</v>
      </c>
    </row>
    <row r="1607" spans="1:10" hidden="1" outlineLevel="2" x14ac:dyDescent="0.25">
      <c r="A1607" t="s">
        <v>49</v>
      </c>
      <c r="B1607" t="s">
        <v>50</v>
      </c>
      <c r="C1607" s="2">
        <v>41589</v>
      </c>
      <c r="D1607" t="s">
        <v>3252</v>
      </c>
      <c r="E1607" t="s">
        <v>3253</v>
      </c>
      <c r="F1607" t="s">
        <v>49</v>
      </c>
      <c r="G1607" s="14"/>
      <c r="H1607" s="14"/>
      <c r="I1607" s="1">
        <f t="shared" si="53"/>
        <v>0</v>
      </c>
      <c r="J1607" s="1">
        <f t="shared" si="52"/>
        <v>0</v>
      </c>
    </row>
    <row r="1608" spans="1:10" hidden="1" outlineLevel="2" x14ac:dyDescent="0.25">
      <c r="A1608" t="s">
        <v>49</v>
      </c>
      <c r="B1608" t="s">
        <v>50</v>
      </c>
      <c r="C1608" s="2">
        <v>41591</v>
      </c>
      <c r="D1608" t="s">
        <v>3254</v>
      </c>
      <c r="E1608" t="s">
        <v>3255</v>
      </c>
      <c r="F1608" t="s">
        <v>49</v>
      </c>
      <c r="G1608" s="14"/>
      <c r="H1608" s="14"/>
      <c r="I1608" s="1">
        <f t="shared" si="53"/>
        <v>0</v>
      </c>
      <c r="J1608" s="1">
        <f t="shared" si="52"/>
        <v>0</v>
      </c>
    </row>
    <row r="1609" spans="1:10" hidden="1" outlineLevel="2" x14ac:dyDescent="0.25">
      <c r="A1609" t="s">
        <v>49</v>
      </c>
      <c r="B1609" t="s">
        <v>50</v>
      </c>
      <c r="C1609" s="2">
        <v>41591</v>
      </c>
      <c r="D1609" t="s">
        <v>3256</v>
      </c>
      <c r="E1609" t="s">
        <v>3257</v>
      </c>
      <c r="F1609" t="s">
        <v>49</v>
      </c>
      <c r="G1609" s="14"/>
      <c r="H1609" s="14"/>
      <c r="I1609" s="1">
        <f t="shared" si="53"/>
        <v>0</v>
      </c>
      <c r="J1609" s="1">
        <f>+G1609</f>
        <v>0</v>
      </c>
    </row>
    <row r="1610" spans="1:10" hidden="1" outlineLevel="2" x14ac:dyDescent="0.25">
      <c r="A1610" t="s">
        <v>49</v>
      </c>
      <c r="B1610" t="s">
        <v>50</v>
      </c>
      <c r="C1610" s="2">
        <v>41597</v>
      </c>
      <c r="D1610" t="s">
        <v>3011</v>
      </c>
      <c r="E1610" t="s">
        <v>3258</v>
      </c>
      <c r="F1610" t="s">
        <v>49</v>
      </c>
      <c r="G1610" s="14"/>
      <c r="H1610" s="14"/>
      <c r="I1610" s="1">
        <f t="shared" si="53"/>
        <v>0</v>
      </c>
      <c r="J1610" s="1">
        <f t="shared" ref="J1610:J1627" si="54">-H1610</f>
        <v>0</v>
      </c>
    </row>
    <row r="1611" spans="1:10" hidden="1" outlineLevel="2" x14ac:dyDescent="0.25">
      <c r="A1611" t="s">
        <v>49</v>
      </c>
      <c r="B1611" t="s">
        <v>50</v>
      </c>
      <c r="C1611" s="2">
        <v>41597</v>
      </c>
      <c r="D1611" t="s">
        <v>3066</v>
      </c>
      <c r="E1611" t="s">
        <v>3259</v>
      </c>
      <c r="F1611" t="s">
        <v>49</v>
      </c>
      <c r="G1611" s="14"/>
      <c r="H1611" s="14"/>
      <c r="I1611" s="1">
        <f t="shared" si="53"/>
        <v>0</v>
      </c>
      <c r="J1611" s="1">
        <f t="shared" si="54"/>
        <v>0</v>
      </c>
    </row>
    <row r="1612" spans="1:10" hidden="1" outlineLevel="2" x14ac:dyDescent="0.25">
      <c r="A1612" t="s">
        <v>49</v>
      </c>
      <c r="B1612" t="s">
        <v>50</v>
      </c>
      <c r="C1612" s="2">
        <v>41598</v>
      </c>
      <c r="D1612" t="s">
        <v>2927</v>
      </c>
      <c r="E1612" t="s">
        <v>3260</v>
      </c>
      <c r="F1612" t="s">
        <v>49</v>
      </c>
      <c r="G1612" s="14"/>
      <c r="H1612" s="14"/>
      <c r="I1612" s="1">
        <f t="shared" si="53"/>
        <v>0</v>
      </c>
      <c r="J1612" s="1">
        <f t="shared" si="54"/>
        <v>0</v>
      </c>
    </row>
    <row r="1613" spans="1:10" hidden="1" outlineLevel="2" x14ac:dyDescent="0.25">
      <c r="A1613" t="s">
        <v>49</v>
      </c>
      <c r="B1613" t="s">
        <v>50</v>
      </c>
      <c r="C1613" s="2">
        <v>41599</v>
      </c>
      <c r="D1613" t="s">
        <v>3261</v>
      </c>
      <c r="E1613" t="s">
        <v>3262</v>
      </c>
      <c r="F1613" t="s">
        <v>49</v>
      </c>
      <c r="G1613" s="14"/>
      <c r="H1613" s="14"/>
      <c r="I1613" s="1">
        <f t="shared" si="53"/>
        <v>0</v>
      </c>
      <c r="J1613" s="1">
        <f t="shared" si="54"/>
        <v>0</v>
      </c>
    </row>
    <row r="1614" spans="1:10" hidden="1" outlineLevel="2" x14ac:dyDescent="0.25">
      <c r="A1614" t="s">
        <v>49</v>
      </c>
      <c r="B1614" t="s">
        <v>50</v>
      </c>
      <c r="C1614" s="2">
        <v>41599</v>
      </c>
      <c r="D1614" t="s">
        <v>3263</v>
      </c>
      <c r="E1614" t="s">
        <v>3264</v>
      </c>
      <c r="F1614" t="s">
        <v>49</v>
      </c>
      <c r="G1614" s="14"/>
      <c r="H1614" s="14"/>
      <c r="I1614" s="1">
        <f t="shared" si="53"/>
        <v>0</v>
      </c>
      <c r="J1614" s="1">
        <f t="shared" si="54"/>
        <v>0</v>
      </c>
    </row>
    <row r="1615" spans="1:10" hidden="1" outlineLevel="2" x14ac:dyDescent="0.25">
      <c r="A1615" t="s">
        <v>49</v>
      </c>
      <c r="B1615" t="s">
        <v>50</v>
      </c>
      <c r="C1615" s="2">
        <v>41601</v>
      </c>
      <c r="D1615" t="s">
        <v>3265</v>
      </c>
      <c r="E1615" t="s">
        <v>3266</v>
      </c>
      <c r="F1615" t="s">
        <v>49</v>
      </c>
      <c r="G1615" s="14"/>
      <c r="H1615" s="14"/>
      <c r="I1615" s="1">
        <f t="shared" si="53"/>
        <v>0</v>
      </c>
      <c r="J1615" s="1">
        <f t="shared" si="54"/>
        <v>0</v>
      </c>
    </row>
    <row r="1616" spans="1:10" hidden="1" outlineLevel="2" x14ac:dyDescent="0.25">
      <c r="A1616" t="s">
        <v>49</v>
      </c>
      <c r="B1616" t="s">
        <v>50</v>
      </c>
      <c r="C1616" s="2">
        <v>41607</v>
      </c>
      <c r="D1616" t="s">
        <v>3267</v>
      </c>
      <c r="E1616" t="s">
        <v>3268</v>
      </c>
      <c r="F1616" t="s">
        <v>49</v>
      </c>
      <c r="G1616" s="14"/>
      <c r="H1616" s="14"/>
      <c r="I1616" s="1">
        <f t="shared" si="53"/>
        <v>0</v>
      </c>
      <c r="J1616" s="1">
        <f t="shared" si="54"/>
        <v>0</v>
      </c>
    </row>
    <row r="1617" spans="1:10" hidden="1" outlineLevel="2" x14ac:dyDescent="0.25">
      <c r="A1617" t="s">
        <v>49</v>
      </c>
      <c r="B1617" t="s">
        <v>50</v>
      </c>
      <c r="C1617" s="2">
        <v>41607</v>
      </c>
      <c r="D1617" t="s">
        <v>215</v>
      </c>
      <c r="E1617" t="s">
        <v>3269</v>
      </c>
      <c r="F1617" t="s">
        <v>49</v>
      </c>
      <c r="G1617" s="14"/>
      <c r="H1617" s="14"/>
      <c r="I1617" s="1">
        <f t="shared" si="53"/>
        <v>0</v>
      </c>
      <c r="J1617" s="1">
        <f t="shared" si="54"/>
        <v>0</v>
      </c>
    </row>
    <row r="1618" spans="1:10" hidden="1" outlineLevel="2" x14ac:dyDescent="0.25">
      <c r="A1618" t="s">
        <v>49</v>
      </c>
      <c r="B1618" t="s">
        <v>50</v>
      </c>
      <c r="C1618" s="2">
        <v>41607</v>
      </c>
      <c r="D1618" t="s">
        <v>2619</v>
      </c>
      <c r="E1618" t="s">
        <v>3270</v>
      </c>
      <c r="F1618" t="s">
        <v>49</v>
      </c>
      <c r="G1618" s="14"/>
      <c r="H1618" s="14"/>
      <c r="I1618" s="1">
        <f t="shared" si="53"/>
        <v>0</v>
      </c>
      <c r="J1618" s="1">
        <f t="shared" si="54"/>
        <v>0</v>
      </c>
    </row>
    <row r="1619" spans="1:10" hidden="1" outlineLevel="2" x14ac:dyDescent="0.25">
      <c r="A1619" t="s">
        <v>49</v>
      </c>
      <c r="B1619" t="s">
        <v>50</v>
      </c>
      <c r="C1619" s="2">
        <v>41612</v>
      </c>
      <c r="D1619" t="s">
        <v>3271</v>
      </c>
      <c r="E1619" t="s">
        <v>3272</v>
      </c>
      <c r="F1619" t="s">
        <v>49</v>
      </c>
      <c r="G1619" s="14"/>
      <c r="H1619" s="14"/>
      <c r="I1619" s="1">
        <f t="shared" si="53"/>
        <v>0</v>
      </c>
      <c r="J1619" s="1">
        <f t="shared" si="54"/>
        <v>0</v>
      </c>
    </row>
    <row r="1620" spans="1:10" hidden="1" outlineLevel="2" x14ac:dyDescent="0.25">
      <c r="A1620" t="s">
        <v>49</v>
      </c>
      <c r="B1620" t="s">
        <v>50</v>
      </c>
      <c r="C1620" s="2">
        <v>41614</v>
      </c>
      <c r="D1620" t="s">
        <v>2610</v>
      </c>
      <c r="E1620" t="s">
        <v>3273</v>
      </c>
      <c r="F1620" t="s">
        <v>49</v>
      </c>
      <c r="G1620" s="14"/>
      <c r="H1620" s="14"/>
      <c r="I1620" s="1">
        <f t="shared" si="53"/>
        <v>0</v>
      </c>
      <c r="J1620" s="1">
        <f t="shared" si="54"/>
        <v>0</v>
      </c>
    </row>
    <row r="1621" spans="1:10" hidden="1" outlineLevel="2" x14ac:dyDescent="0.25">
      <c r="A1621" t="s">
        <v>49</v>
      </c>
      <c r="B1621" t="s">
        <v>50</v>
      </c>
      <c r="C1621" s="2">
        <v>41625</v>
      </c>
      <c r="D1621" t="s">
        <v>3054</v>
      </c>
      <c r="E1621" t="s">
        <v>3274</v>
      </c>
      <c r="F1621" t="s">
        <v>49</v>
      </c>
      <c r="G1621" s="14"/>
      <c r="H1621" s="14"/>
      <c r="I1621" s="1">
        <f t="shared" si="53"/>
        <v>0</v>
      </c>
      <c r="J1621" s="1">
        <f t="shared" si="54"/>
        <v>0</v>
      </c>
    </row>
    <row r="1622" spans="1:10" hidden="1" outlineLevel="2" x14ac:dyDescent="0.25">
      <c r="A1622" t="s">
        <v>49</v>
      </c>
      <c r="B1622" t="s">
        <v>50</v>
      </c>
      <c r="C1622" s="2">
        <v>41625</v>
      </c>
      <c r="D1622" t="s">
        <v>3275</v>
      </c>
      <c r="E1622" t="s">
        <v>3276</v>
      </c>
      <c r="F1622" t="s">
        <v>49</v>
      </c>
      <c r="G1622" s="14"/>
      <c r="H1622" s="14"/>
      <c r="I1622" s="1">
        <f t="shared" si="53"/>
        <v>0</v>
      </c>
      <c r="J1622" s="1">
        <f t="shared" si="54"/>
        <v>0</v>
      </c>
    </row>
    <row r="1623" spans="1:10" hidden="1" outlineLevel="2" x14ac:dyDescent="0.25">
      <c r="A1623" t="s">
        <v>49</v>
      </c>
      <c r="B1623" t="s">
        <v>50</v>
      </c>
      <c r="C1623" s="2">
        <v>41625</v>
      </c>
      <c r="D1623" t="s">
        <v>152</v>
      </c>
      <c r="E1623" t="s">
        <v>3277</v>
      </c>
      <c r="F1623" t="s">
        <v>49</v>
      </c>
      <c r="G1623" s="14"/>
      <c r="H1623" s="14"/>
      <c r="I1623" s="1">
        <f t="shared" si="53"/>
        <v>0</v>
      </c>
      <c r="J1623" s="1">
        <f t="shared" si="54"/>
        <v>0</v>
      </c>
    </row>
    <row r="1624" spans="1:10" hidden="1" outlineLevel="2" x14ac:dyDescent="0.25">
      <c r="A1624" t="s">
        <v>49</v>
      </c>
      <c r="B1624" t="s">
        <v>50</v>
      </c>
      <c r="C1624" s="2">
        <v>41626</v>
      </c>
      <c r="D1624" t="s">
        <v>215</v>
      </c>
      <c r="E1624" t="s">
        <v>3278</v>
      </c>
      <c r="F1624" t="s">
        <v>49</v>
      </c>
      <c r="G1624" s="14"/>
      <c r="H1624" s="14"/>
      <c r="I1624" s="1">
        <f t="shared" si="53"/>
        <v>0</v>
      </c>
      <c r="J1624" s="1">
        <f t="shared" si="54"/>
        <v>0</v>
      </c>
    </row>
    <row r="1625" spans="1:10" hidden="1" outlineLevel="2" x14ac:dyDescent="0.25">
      <c r="A1625" t="s">
        <v>49</v>
      </c>
      <c r="B1625" t="s">
        <v>50</v>
      </c>
      <c r="C1625" s="2">
        <v>41626</v>
      </c>
      <c r="D1625" t="s">
        <v>215</v>
      </c>
      <c r="E1625" t="s">
        <v>3279</v>
      </c>
      <c r="F1625" t="s">
        <v>49</v>
      </c>
      <c r="G1625" s="14"/>
      <c r="H1625" s="14"/>
      <c r="I1625" s="1">
        <f t="shared" si="53"/>
        <v>0</v>
      </c>
      <c r="J1625" s="1">
        <f t="shared" si="54"/>
        <v>0</v>
      </c>
    </row>
    <row r="1626" spans="1:10" hidden="1" outlineLevel="2" x14ac:dyDescent="0.25">
      <c r="A1626" t="s">
        <v>49</v>
      </c>
      <c r="B1626" t="s">
        <v>50</v>
      </c>
      <c r="C1626" s="2">
        <v>41626</v>
      </c>
      <c r="D1626" t="s">
        <v>2782</v>
      </c>
      <c r="E1626" t="s">
        <v>3280</v>
      </c>
      <c r="F1626" t="s">
        <v>49</v>
      </c>
      <c r="G1626" s="14"/>
      <c r="H1626" s="14"/>
      <c r="I1626" s="1">
        <f t="shared" si="53"/>
        <v>0</v>
      </c>
      <c r="J1626" s="1">
        <f t="shared" si="54"/>
        <v>0</v>
      </c>
    </row>
    <row r="1627" spans="1:10" hidden="1" outlineLevel="2" x14ac:dyDescent="0.25">
      <c r="A1627" t="s">
        <v>49</v>
      </c>
      <c r="B1627" t="s">
        <v>50</v>
      </c>
      <c r="C1627" s="2">
        <v>41626</v>
      </c>
      <c r="D1627" t="s">
        <v>215</v>
      </c>
      <c r="E1627" t="s">
        <v>3281</v>
      </c>
      <c r="F1627" t="s">
        <v>49</v>
      </c>
      <c r="G1627" s="14"/>
      <c r="H1627" s="14"/>
      <c r="I1627" s="1">
        <f t="shared" si="53"/>
        <v>0</v>
      </c>
      <c r="J1627" s="1">
        <f t="shared" si="54"/>
        <v>0</v>
      </c>
    </row>
    <row r="1628" spans="1:10" hidden="1" outlineLevel="2" x14ac:dyDescent="0.25">
      <c r="A1628" t="s">
        <v>49</v>
      </c>
      <c r="B1628" t="s">
        <v>50</v>
      </c>
      <c r="C1628" s="2">
        <v>41628</v>
      </c>
      <c r="D1628" t="s">
        <v>3282</v>
      </c>
      <c r="E1628" t="s">
        <v>3283</v>
      </c>
      <c r="F1628" t="s">
        <v>49</v>
      </c>
      <c r="G1628" s="14"/>
      <c r="H1628" s="14"/>
      <c r="I1628" s="1">
        <f t="shared" si="53"/>
        <v>0</v>
      </c>
      <c r="J1628" s="1">
        <f>+G1628</f>
        <v>0</v>
      </c>
    </row>
    <row r="1629" spans="1:10" hidden="1" outlineLevel="2" x14ac:dyDescent="0.25">
      <c r="A1629" t="s">
        <v>49</v>
      </c>
      <c r="B1629" t="s">
        <v>50</v>
      </c>
      <c r="C1629" s="2">
        <v>41634</v>
      </c>
      <c r="D1629" t="s">
        <v>3084</v>
      </c>
      <c r="E1629" t="s">
        <v>3284</v>
      </c>
      <c r="F1629" t="s">
        <v>49</v>
      </c>
      <c r="G1629" s="14"/>
      <c r="H1629" s="14"/>
      <c r="I1629" s="1">
        <f t="shared" si="53"/>
        <v>0</v>
      </c>
      <c r="J1629" s="1">
        <f t="shared" ref="J1629:J1644" si="55">-H1629</f>
        <v>0</v>
      </c>
    </row>
    <row r="1630" spans="1:10" hidden="1" outlineLevel="2" x14ac:dyDescent="0.25">
      <c r="A1630" t="s">
        <v>49</v>
      </c>
      <c r="B1630" t="s">
        <v>50</v>
      </c>
      <c r="C1630" s="2">
        <v>41639</v>
      </c>
      <c r="D1630" t="s">
        <v>215</v>
      </c>
      <c r="E1630" t="s">
        <v>3285</v>
      </c>
      <c r="F1630" t="s">
        <v>49</v>
      </c>
      <c r="G1630" s="14"/>
      <c r="H1630" s="14"/>
      <c r="I1630" s="1">
        <f t="shared" si="53"/>
        <v>0</v>
      </c>
      <c r="J1630" s="1">
        <f t="shared" si="55"/>
        <v>0</v>
      </c>
    </row>
    <row r="1631" spans="1:10" hidden="1" outlineLevel="2" x14ac:dyDescent="0.25">
      <c r="A1631" t="s">
        <v>49</v>
      </c>
      <c r="B1631" t="s">
        <v>50</v>
      </c>
      <c r="C1631" s="2">
        <v>41639</v>
      </c>
      <c r="D1631" t="s">
        <v>3056</v>
      </c>
      <c r="E1631" t="s">
        <v>3286</v>
      </c>
      <c r="F1631" t="s">
        <v>49</v>
      </c>
      <c r="G1631" s="14"/>
      <c r="H1631" s="14"/>
      <c r="I1631" s="1">
        <f t="shared" si="53"/>
        <v>0</v>
      </c>
      <c r="J1631" s="1">
        <f t="shared" si="55"/>
        <v>0</v>
      </c>
    </row>
    <row r="1632" spans="1:10" hidden="1" outlineLevel="2" x14ac:dyDescent="0.25">
      <c r="A1632" t="s">
        <v>49</v>
      </c>
      <c r="B1632" t="s">
        <v>50</v>
      </c>
      <c r="C1632" s="2">
        <v>41639</v>
      </c>
      <c r="D1632" t="s">
        <v>220</v>
      </c>
      <c r="E1632" t="s">
        <v>3287</v>
      </c>
      <c r="F1632" t="s">
        <v>49</v>
      </c>
      <c r="G1632" s="14"/>
      <c r="H1632" s="14"/>
      <c r="I1632" s="1">
        <f t="shared" si="53"/>
        <v>0</v>
      </c>
      <c r="J1632" s="1">
        <f t="shared" si="55"/>
        <v>0</v>
      </c>
    </row>
    <row r="1633" spans="1:10" hidden="1" outlineLevel="2" x14ac:dyDescent="0.25">
      <c r="A1633" t="s">
        <v>49</v>
      </c>
      <c r="B1633" t="s">
        <v>50</v>
      </c>
      <c r="C1633" s="2">
        <v>41639</v>
      </c>
      <c r="D1633" t="s">
        <v>3288</v>
      </c>
      <c r="E1633" t="s">
        <v>3289</v>
      </c>
      <c r="F1633" t="s">
        <v>49</v>
      </c>
      <c r="G1633" s="14"/>
      <c r="H1633" s="14"/>
      <c r="I1633" s="1">
        <f t="shared" si="53"/>
        <v>0</v>
      </c>
      <c r="J1633" s="1">
        <f t="shared" si="55"/>
        <v>0</v>
      </c>
    </row>
    <row r="1634" spans="1:10" hidden="1" outlineLevel="2" x14ac:dyDescent="0.25">
      <c r="A1634" t="s">
        <v>49</v>
      </c>
      <c r="B1634" t="s">
        <v>50</v>
      </c>
      <c r="C1634" s="2">
        <v>41639</v>
      </c>
      <c r="D1634" t="s">
        <v>2925</v>
      </c>
      <c r="E1634" t="s">
        <v>3290</v>
      </c>
      <c r="F1634" t="s">
        <v>49</v>
      </c>
      <c r="G1634" s="14"/>
      <c r="H1634" s="14"/>
      <c r="I1634" s="1">
        <f t="shared" si="53"/>
        <v>0</v>
      </c>
      <c r="J1634" s="1">
        <f t="shared" si="55"/>
        <v>0</v>
      </c>
    </row>
    <row r="1635" spans="1:10" hidden="1" outlineLevel="2" x14ac:dyDescent="0.25">
      <c r="A1635" t="s">
        <v>49</v>
      </c>
      <c r="B1635" t="s">
        <v>50</v>
      </c>
      <c r="C1635" s="2">
        <v>41639</v>
      </c>
      <c r="D1635" t="s">
        <v>3291</v>
      </c>
      <c r="E1635" t="s">
        <v>3292</v>
      </c>
      <c r="F1635" t="s">
        <v>49</v>
      </c>
      <c r="G1635" s="14"/>
      <c r="H1635" s="14"/>
      <c r="I1635" s="1">
        <f t="shared" si="53"/>
        <v>0</v>
      </c>
      <c r="J1635" s="1">
        <f t="shared" si="55"/>
        <v>0</v>
      </c>
    </row>
    <row r="1636" spans="1:10" hidden="1" outlineLevel="2" x14ac:dyDescent="0.25">
      <c r="A1636" t="s">
        <v>49</v>
      </c>
      <c r="B1636" t="s">
        <v>50</v>
      </c>
      <c r="C1636" s="2">
        <v>41639</v>
      </c>
      <c r="D1636" t="s">
        <v>3293</v>
      </c>
      <c r="E1636" t="s">
        <v>3294</v>
      </c>
      <c r="F1636" t="s">
        <v>49</v>
      </c>
      <c r="G1636" s="14"/>
      <c r="H1636" s="14"/>
      <c r="I1636" s="1">
        <f t="shared" si="53"/>
        <v>0</v>
      </c>
      <c r="J1636" s="1">
        <f t="shared" si="55"/>
        <v>0</v>
      </c>
    </row>
    <row r="1637" spans="1:10" hidden="1" outlineLevel="2" x14ac:dyDescent="0.25">
      <c r="A1637" t="s">
        <v>49</v>
      </c>
      <c r="B1637" t="s">
        <v>50</v>
      </c>
      <c r="C1637" s="2">
        <v>41659</v>
      </c>
      <c r="D1637" t="s">
        <v>3295</v>
      </c>
      <c r="E1637" t="s">
        <v>3296</v>
      </c>
      <c r="F1637" t="s">
        <v>49</v>
      </c>
      <c r="G1637" s="14"/>
      <c r="H1637" s="14"/>
      <c r="I1637" s="1">
        <f t="shared" si="53"/>
        <v>0</v>
      </c>
      <c r="J1637" s="1">
        <f t="shared" si="55"/>
        <v>0</v>
      </c>
    </row>
    <row r="1638" spans="1:10" hidden="1" outlineLevel="2" x14ac:dyDescent="0.25">
      <c r="A1638" t="s">
        <v>49</v>
      </c>
      <c r="B1638" t="s">
        <v>50</v>
      </c>
      <c r="C1638" s="2">
        <v>41659</v>
      </c>
      <c r="D1638" t="s">
        <v>3297</v>
      </c>
      <c r="E1638" t="s">
        <v>3298</v>
      </c>
      <c r="F1638" t="s">
        <v>49</v>
      </c>
      <c r="G1638" s="14"/>
      <c r="H1638" s="14"/>
      <c r="I1638" s="1">
        <f t="shared" si="53"/>
        <v>0</v>
      </c>
      <c r="J1638" s="1">
        <f t="shared" si="55"/>
        <v>0</v>
      </c>
    </row>
    <row r="1639" spans="1:10" hidden="1" outlineLevel="2" x14ac:dyDescent="0.25">
      <c r="A1639" t="s">
        <v>49</v>
      </c>
      <c r="B1639" t="s">
        <v>50</v>
      </c>
      <c r="C1639" s="2">
        <v>41660</v>
      </c>
      <c r="D1639" t="s">
        <v>215</v>
      </c>
      <c r="E1639" t="s">
        <v>3299</v>
      </c>
      <c r="F1639" t="s">
        <v>49</v>
      </c>
      <c r="G1639" s="14"/>
      <c r="H1639" s="14"/>
      <c r="I1639" s="1">
        <f t="shared" si="53"/>
        <v>0</v>
      </c>
      <c r="J1639" s="1">
        <f t="shared" si="55"/>
        <v>0</v>
      </c>
    </row>
    <row r="1640" spans="1:10" hidden="1" outlineLevel="2" x14ac:dyDescent="0.25">
      <c r="A1640" t="s">
        <v>49</v>
      </c>
      <c r="B1640" t="s">
        <v>50</v>
      </c>
      <c r="C1640" s="2">
        <v>41662</v>
      </c>
      <c r="D1640" t="s">
        <v>215</v>
      </c>
      <c r="E1640" t="s">
        <v>3300</v>
      </c>
      <c r="F1640" t="s">
        <v>49</v>
      </c>
      <c r="G1640" s="14"/>
      <c r="H1640" s="14"/>
      <c r="I1640" s="1">
        <f t="shared" si="53"/>
        <v>0</v>
      </c>
      <c r="J1640" s="1">
        <f t="shared" si="55"/>
        <v>0</v>
      </c>
    </row>
    <row r="1641" spans="1:10" hidden="1" outlineLevel="2" x14ac:dyDescent="0.25">
      <c r="A1641" t="s">
        <v>49</v>
      </c>
      <c r="B1641" t="s">
        <v>50</v>
      </c>
      <c r="C1641" s="2">
        <v>41662</v>
      </c>
      <c r="D1641" t="s">
        <v>3301</v>
      </c>
      <c r="E1641" t="s">
        <v>3302</v>
      </c>
      <c r="F1641" t="s">
        <v>49</v>
      </c>
      <c r="G1641" s="14"/>
      <c r="H1641" s="14"/>
      <c r="I1641" s="1">
        <f t="shared" si="53"/>
        <v>0</v>
      </c>
      <c r="J1641" s="1">
        <f t="shared" si="55"/>
        <v>0</v>
      </c>
    </row>
    <row r="1642" spans="1:10" hidden="1" outlineLevel="2" x14ac:dyDescent="0.25">
      <c r="A1642" t="s">
        <v>49</v>
      </c>
      <c r="B1642" t="s">
        <v>50</v>
      </c>
      <c r="C1642" s="2">
        <v>41663</v>
      </c>
      <c r="D1642" t="s">
        <v>3303</v>
      </c>
      <c r="E1642" t="s">
        <v>3304</v>
      </c>
      <c r="F1642" t="s">
        <v>49</v>
      </c>
      <c r="G1642" s="14"/>
      <c r="H1642" s="14"/>
      <c r="I1642" s="1">
        <f t="shared" si="53"/>
        <v>0</v>
      </c>
      <c r="J1642" s="1">
        <f t="shared" si="55"/>
        <v>0</v>
      </c>
    </row>
    <row r="1643" spans="1:10" hidden="1" outlineLevel="2" x14ac:dyDescent="0.25">
      <c r="A1643" t="s">
        <v>49</v>
      </c>
      <c r="B1643" t="s">
        <v>50</v>
      </c>
      <c r="C1643" s="2">
        <v>41670</v>
      </c>
      <c r="D1643" t="s">
        <v>215</v>
      </c>
      <c r="E1643" t="s">
        <v>3305</v>
      </c>
      <c r="F1643" t="s">
        <v>49</v>
      </c>
      <c r="G1643" s="14"/>
      <c r="H1643" s="14"/>
      <c r="I1643" s="1">
        <f t="shared" si="53"/>
        <v>0</v>
      </c>
      <c r="J1643" s="1">
        <f t="shared" si="55"/>
        <v>0</v>
      </c>
    </row>
    <row r="1644" spans="1:10" hidden="1" outlineLevel="2" x14ac:dyDescent="0.25">
      <c r="A1644" t="s">
        <v>49</v>
      </c>
      <c r="B1644" t="s">
        <v>50</v>
      </c>
      <c r="C1644" s="2">
        <v>41670</v>
      </c>
      <c r="D1644" t="s">
        <v>215</v>
      </c>
      <c r="E1644" t="s">
        <v>3306</v>
      </c>
      <c r="F1644" t="s">
        <v>49</v>
      </c>
      <c r="G1644" s="14"/>
      <c r="H1644" s="14"/>
      <c r="I1644" s="1">
        <f t="shared" si="53"/>
        <v>0</v>
      </c>
      <c r="J1644" s="1">
        <f t="shared" si="55"/>
        <v>0</v>
      </c>
    </row>
    <row r="1645" spans="1:10" hidden="1" outlineLevel="2" x14ac:dyDescent="0.25">
      <c r="A1645" t="s">
        <v>49</v>
      </c>
      <c r="B1645" t="s">
        <v>50</v>
      </c>
      <c r="C1645" s="2">
        <v>41670</v>
      </c>
      <c r="D1645" t="s">
        <v>3307</v>
      </c>
      <c r="E1645" t="s">
        <v>3308</v>
      </c>
      <c r="F1645" t="s">
        <v>49</v>
      </c>
      <c r="G1645" s="14"/>
      <c r="H1645" s="14"/>
      <c r="I1645" s="1">
        <f t="shared" ref="I1645:I1708" si="56">+IF(A1645=A1644,I1644+G1645-H1645,G1645-H1645)</f>
        <v>0</v>
      </c>
      <c r="J1645" s="1">
        <f>+G1645</f>
        <v>0</v>
      </c>
    </row>
    <row r="1646" spans="1:10" hidden="1" outlineLevel="2" x14ac:dyDescent="0.25">
      <c r="A1646" t="s">
        <v>49</v>
      </c>
      <c r="B1646" t="s">
        <v>50</v>
      </c>
      <c r="C1646" s="2">
        <v>41688</v>
      </c>
      <c r="D1646" t="s">
        <v>3178</v>
      </c>
      <c r="E1646" t="s">
        <v>3309</v>
      </c>
      <c r="F1646" t="s">
        <v>49</v>
      </c>
      <c r="G1646" s="14"/>
      <c r="H1646" s="14"/>
      <c r="I1646" s="1">
        <f t="shared" si="56"/>
        <v>0</v>
      </c>
      <c r="J1646" s="1">
        <f>-H1646</f>
        <v>0</v>
      </c>
    </row>
    <row r="1647" spans="1:10" hidden="1" outlineLevel="2" x14ac:dyDescent="0.25">
      <c r="A1647" t="s">
        <v>49</v>
      </c>
      <c r="B1647" t="s">
        <v>50</v>
      </c>
      <c r="C1647" s="2">
        <v>41689</v>
      </c>
      <c r="D1647" t="s">
        <v>3310</v>
      </c>
      <c r="E1647" t="s">
        <v>3311</v>
      </c>
      <c r="F1647" t="s">
        <v>49</v>
      </c>
      <c r="G1647" s="14"/>
      <c r="H1647" s="14"/>
      <c r="I1647" s="1">
        <f t="shared" si="56"/>
        <v>0</v>
      </c>
      <c r="J1647" s="1">
        <f>+G1647</f>
        <v>0</v>
      </c>
    </row>
    <row r="1648" spans="1:10" hidden="1" outlineLevel="2" x14ac:dyDescent="0.25">
      <c r="A1648" t="s">
        <v>49</v>
      </c>
      <c r="B1648" t="s">
        <v>50</v>
      </c>
      <c r="C1648" s="2">
        <v>41697</v>
      </c>
      <c r="D1648" t="s">
        <v>3138</v>
      </c>
      <c r="E1648" t="s">
        <v>3312</v>
      </c>
      <c r="F1648" t="s">
        <v>49</v>
      </c>
      <c r="G1648" s="14"/>
      <c r="H1648" s="14"/>
      <c r="I1648" s="1">
        <f t="shared" si="56"/>
        <v>0</v>
      </c>
      <c r="J1648" s="1">
        <f>-H1648</f>
        <v>0</v>
      </c>
    </row>
    <row r="1649" spans="1:10" hidden="1" outlineLevel="2" x14ac:dyDescent="0.25">
      <c r="A1649" t="s">
        <v>49</v>
      </c>
      <c r="B1649" t="s">
        <v>50</v>
      </c>
      <c r="C1649" s="2">
        <v>41698</v>
      </c>
      <c r="D1649" t="s">
        <v>159</v>
      </c>
      <c r="E1649" t="s">
        <v>3313</v>
      </c>
      <c r="F1649" t="s">
        <v>49</v>
      </c>
      <c r="G1649" s="14"/>
      <c r="H1649" s="14"/>
      <c r="I1649" s="1">
        <f t="shared" si="56"/>
        <v>0</v>
      </c>
      <c r="J1649" s="1">
        <f>-H1649</f>
        <v>0</v>
      </c>
    </row>
    <row r="1650" spans="1:10" hidden="1" outlineLevel="2" x14ac:dyDescent="0.25">
      <c r="A1650" t="s">
        <v>49</v>
      </c>
      <c r="B1650" t="s">
        <v>50</v>
      </c>
      <c r="C1650" s="2">
        <v>41698</v>
      </c>
      <c r="D1650" t="s">
        <v>154</v>
      </c>
      <c r="E1650" t="s">
        <v>3314</v>
      </c>
      <c r="F1650" t="s">
        <v>49</v>
      </c>
      <c r="G1650" s="14"/>
      <c r="H1650" s="14"/>
      <c r="I1650" s="1">
        <f t="shared" si="56"/>
        <v>0</v>
      </c>
      <c r="J1650" s="1">
        <f>-H1650</f>
        <v>0</v>
      </c>
    </row>
    <row r="1651" spans="1:10" hidden="1" outlineLevel="2" x14ac:dyDescent="0.25">
      <c r="A1651" t="s">
        <v>49</v>
      </c>
      <c r="B1651" t="s">
        <v>50</v>
      </c>
      <c r="C1651" s="2">
        <v>41698</v>
      </c>
      <c r="D1651" t="s">
        <v>152</v>
      </c>
      <c r="E1651" t="s">
        <v>3315</v>
      </c>
      <c r="F1651" t="s">
        <v>49</v>
      </c>
      <c r="G1651" s="14"/>
      <c r="H1651" s="14"/>
      <c r="I1651" s="1">
        <f t="shared" si="56"/>
        <v>0</v>
      </c>
      <c r="J1651" s="1">
        <f>+G1651</f>
        <v>0</v>
      </c>
    </row>
    <row r="1652" spans="1:10" hidden="1" outlineLevel="2" x14ac:dyDescent="0.25">
      <c r="A1652" t="s">
        <v>49</v>
      </c>
      <c r="B1652" t="s">
        <v>50</v>
      </c>
      <c r="C1652" s="2">
        <v>41698</v>
      </c>
      <c r="D1652" t="s">
        <v>1200</v>
      </c>
      <c r="E1652" t="s">
        <v>3316</v>
      </c>
      <c r="F1652" t="s">
        <v>49</v>
      </c>
      <c r="G1652" s="14"/>
      <c r="H1652" s="14"/>
      <c r="I1652" s="1">
        <f t="shared" si="56"/>
        <v>0</v>
      </c>
      <c r="J1652" s="1">
        <f>-H1652</f>
        <v>0</v>
      </c>
    </row>
    <row r="1653" spans="1:10" hidden="1" outlineLevel="2" x14ac:dyDescent="0.25">
      <c r="A1653" t="s">
        <v>49</v>
      </c>
      <c r="B1653" t="s">
        <v>50</v>
      </c>
      <c r="C1653" s="2">
        <v>41705</v>
      </c>
      <c r="D1653" t="s">
        <v>3317</v>
      </c>
      <c r="E1653" t="s">
        <v>3318</v>
      </c>
      <c r="F1653" t="s">
        <v>49</v>
      </c>
      <c r="G1653" s="14"/>
      <c r="H1653" s="14"/>
      <c r="I1653" s="1">
        <f t="shared" si="56"/>
        <v>0</v>
      </c>
      <c r="J1653" s="1">
        <f>+G1653</f>
        <v>0</v>
      </c>
    </row>
    <row r="1654" spans="1:10" hidden="1" outlineLevel="2" x14ac:dyDescent="0.25">
      <c r="A1654" t="s">
        <v>49</v>
      </c>
      <c r="B1654" t="s">
        <v>50</v>
      </c>
      <c r="C1654" s="2">
        <v>41711</v>
      </c>
      <c r="D1654" t="s">
        <v>201</v>
      </c>
      <c r="E1654" t="s">
        <v>3319</v>
      </c>
      <c r="F1654" t="s">
        <v>49</v>
      </c>
      <c r="G1654" s="14"/>
      <c r="H1654" s="14"/>
      <c r="I1654" s="1">
        <f t="shared" si="56"/>
        <v>0</v>
      </c>
      <c r="J1654" s="1">
        <f t="shared" ref="J1654:J1674" si="57">-H1654</f>
        <v>0</v>
      </c>
    </row>
    <row r="1655" spans="1:10" hidden="1" outlineLevel="2" x14ac:dyDescent="0.25">
      <c r="A1655" t="s">
        <v>49</v>
      </c>
      <c r="B1655" t="s">
        <v>50</v>
      </c>
      <c r="C1655" s="2">
        <v>41711</v>
      </c>
      <c r="D1655" t="s">
        <v>1024</v>
      </c>
      <c r="E1655" t="s">
        <v>3320</v>
      </c>
      <c r="F1655" t="s">
        <v>49</v>
      </c>
      <c r="G1655" s="14"/>
      <c r="H1655" s="14"/>
      <c r="I1655" s="1">
        <f t="shared" si="56"/>
        <v>0</v>
      </c>
      <c r="J1655" s="1">
        <f t="shared" si="57"/>
        <v>0</v>
      </c>
    </row>
    <row r="1656" spans="1:10" hidden="1" outlineLevel="2" x14ac:dyDescent="0.25">
      <c r="A1656" t="s">
        <v>49</v>
      </c>
      <c r="B1656" t="s">
        <v>50</v>
      </c>
      <c r="C1656" s="2">
        <v>41712</v>
      </c>
      <c r="D1656" t="s">
        <v>164</v>
      </c>
      <c r="E1656" t="s">
        <v>3321</v>
      </c>
      <c r="F1656" t="s">
        <v>49</v>
      </c>
      <c r="G1656" s="14"/>
      <c r="H1656" s="14"/>
      <c r="I1656" s="1">
        <f t="shared" si="56"/>
        <v>0</v>
      </c>
      <c r="J1656" s="1">
        <f t="shared" si="57"/>
        <v>0</v>
      </c>
    </row>
    <row r="1657" spans="1:10" hidden="1" outlineLevel="2" x14ac:dyDescent="0.25">
      <c r="A1657" t="s">
        <v>49</v>
      </c>
      <c r="B1657" t="s">
        <v>50</v>
      </c>
      <c r="C1657" s="2">
        <v>41712</v>
      </c>
      <c r="D1657" t="s">
        <v>3221</v>
      </c>
      <c r="E1657" t="s">
        <v>3322</v>
      </c>
      <c r="F1657" t="s">
        <v>49</v>
      </c>
      <c r="G1657" s="14"/>
      <c r="H1657" s="14"/>
      <c r="I1657" s="1">
        <f t="shared" si="56"/>
        <v>0</v>
      </c>
      <c r="J1657" s="1">
        <f t="shared" si="57"/>
        <v>0</v>
      </c>
    </row>
    <row r="1658" spans="1:10" hidden="1" outlineLevel="2" x14ac:dyDescent="0.25">
      <c r="A1658" t="s">
        <v>49</v>
      </c>
      <c r="B1658" t="s">
        <v>50</v>
      </c>
      <c r="C1658" s="2">
        <v>41719</v>
      </c>
      <c r="D1658" t="s">
        <v>191</v>
      </c>
      <c r="E1658" t="s">
        <v>3323</v>
      </c>
      <c r="F1658" t="s">
        <v>49</v>
      </c>
      <c r="G1658" s="14"/>
      <c r="H1658" s="14"/>
      <c r="I1658" s="1">
        <f t="shared" si="56"/>
        <v>0</v>
      </c>
      <c r="J1658" s="1">
        <f t="shared" si="57"/>
        <v>0</v>
      </c>
    </row>
    <row r="1659" spans="1:10" hidden="1" outlineLevel="2" x14ac:dyDescent="0.25">
      <c r="A1659" t="s">
        <v>49</v>
      </c>
      <c r="B1659" t="s">
        <v>50</v>
      </c>
      <c r="C1659" s="2">
        <v>41719</v>
      </c>
      <c r="D1659" t="s">
        <v>162</v>
      </c>
      <c r="E1659" t="s">
        <v>3324</v>
      </c>
      <c r="F1659" t="s">
        <v>49</v>
      </c>
      <c r="G1659" s="14"/>
      <c r="H1659" s="14"/>
      <c r="I1659" s="1">
        <f t="shared" si="56"/>
        <v>0</v>
      </c>
      <c r="J1659" s="1">
        <f t="shared" si="57"/>
        <v>0</v>
      </c>
    </row>
    <row r="1660" spans="1:10" hidden="1" outlineLevel="2" x14ac:dyDescent="0.25">
      <c r="A1660" t="s">
        <v>49</v>
      </c>
      <c r="B1660" t="s">
        <v>50</v>
      </c>
      <c r="C1660" s="2">
        <v>41719</v>
      </c>
      <c r="D1660" t="s">
        <v>163</v>
      </c>
      <c r="E1660" t="s">
        <v>3325</v>
      </c>
      <c r="F1660" t="s">
        <v>49</v>
      </c>
      <c r="G1660" s="14"/>
      <c r="H1660" s="14"/>
      <c r="I1660" s="1">
        <f t="shared" si="56"/>
        <v>0</v>
      </c>
      <c r="J1660" s="1">
        <f t="shared" si="57"/>
        <v>0</v>
      </c>
    </row>
    <row r="1661" spans="1:10" hidden="1" outlineLevel="2" x14ac:dyDescent="0.25">
      <c r="A1661" t="s">
        <v>49</v>
      </c>
      <c r="B1661" t="s">
        <v>50</v>
      </c>
      <c r="C1661" s="2">
        <v>41719</v>
      </c>
      <c r="D1661" t="s">
        <v>3149</v>
      </c>
      <c r="E1661" t="s">
        <v>3326</v>
      </c>
      <c r="F1661" t="s">
        <v>49</v>
      </c>
      <c r="G1661" s="14"/>
      <c r="H1661" s="14"/>
      <c r="I1661" s="1">
        <f t="shared" si="56"/>
        <v>0</v>
      </c>
      <c r="J1661" s="1">
        <f t="shared" si="57"/>
        <v>0</v>
      </c>
    </row>
    <row r="1662" spans="1:10" hidden="1" outlineLevel="2" x14ac:dyDescent="0.25">
      <c r="A1662" t="s">
        <v>49</v>
      </c>
      <c r="B1662" t="s">
        <v>50</v>
      </c>
      <c r="C1662" s="2">
        <v>41719</v>
      </c>
      <c r="D1662" t="s">
        <v>1207</v>
      </c>
      <c r="E1662" t="s">
        <v>3327</v>
      </c>
      <c r="F1662" t="s">
        <v>49</v>
      </c>
      <c r="G1662" s="14"/>
      <c r="H1662" s="14"/>
      <c r="I1662" s="1">
        <f t="shared" si="56"/>
        <v>0</v>
      </c>
      <c r="J1662" s="1">
        <f t="shared" si="57"/>
        <v>0</v>
      </c>
    </row>
    <row r="1663" spans="1:10" hidden="1" outlineLevel="2" x14ac:dyDescent="0.25">
      <c r="A1663" t="s">
        <v>49</v>
      </c>
      <c r="B1663" t="s">
        <v>50</v>
      </c>
      <c r="C1663" s="2">
        <v>41722</v>
      </c>
      <c r="D1663" t="s">
        <v>3328</v>
      </c>
      <c r="E1663" t="s">
        <v>3329</v>
      </c>
      <c r="F1663" t="s">
        <v>49</v>
      </c>
      <c r="G1663" s="14"/>
      <c r="H1663" s="14"/>
      <c r="I1663" s="1">
        <f t="shared" si="56"/>
        <v>0</v>
      </c>
      <c r="J1663" s="1">
        <f t="shared" si="57"/>
        <v>0</v>
      </c>
    </row>
    <row r="1664" spans="1:10" hidden="1" outlineLevel="2" x14ac:dyDescent="0.25">
      <c r="A1664" t="s">
        <v>49</v>
      </c>
      <c r="B1664" t="s">
        <v>50</v>
      </c>
      <c r="C1664" s="2">
        <v>41724</v>
      </c>
      <c r="D1664" t="s">
        <v>3176</v>
      </c>
      <c r="E1664" t="s">
        <v>3330</v>
      </c>
      <c r="F1664" t="s">
        <v>49</v>
      </c>
      <c r="G1664" s="14"/>
      <c r="H1664" s="14"/>
      <c r="I1664" s="1">
        <f t="shared" si="56"/>
        <v>0</v>
      </c>
      <c r="J1664" s="1">
        <f t="shared" si="57"/>
        <v>0</v>
      </c>
    </row>
    <row r="1665" spans="1:10" hidden="1" outlineLevel="2" x14ac:dyDescent="0.25">
      <c r="A1665" t="s">
        <v>49</v>
      </c>
      <c r="B1665" t="s">
        <v>50</v>
      </c>
      <c r="C1665" s="2">
        <v>41726</v>
      </c>
      <c r="D1665" t="s">
        <v>161</v>
      </c>
      <c r="E1665" t="s">
        <v>3331</v>
      </c>
      <c r="F1665" t="s">
        <v>49</v>
      </c>
      <c r="G1665" s="14"/>
      <c r="H1665" s="14"/>
      <c r="I1665" s="1">
        <f t="shared" si="56"/>
        <v>0</v>
      </c>
      <c r="J1665" s="1">
        <f t="shared" si="57"/>
        <v>0</v>
      </c>
    </row>
    <row r="1666" spans="1:10" hidden="1" outlineLevel="2" x14ac:dyDescent="0.25">
      <c r="A1666" t="s">
        <v>49</v>
      </c>
      <c r="B1666" t="s">
        <v>50</v>
      </c>
      <c r="C1666" s="2">
        <v>41733</v>
      </c>
      <c r="D1666" t="s">
        <v>3183</v>
      </c>
      <c r="E1666" t="s">
        <v>3332</v>
      </c>
      <c r="F1666" t="s">
        <v>49</v>
      </c>
      <c r="G1666" s="14"/>
      <c r="H1666" s="14"/>
      <c r="I1666" s="1">
        <f t="shared" si="56"/>
        <v>0</v>
      </c>
      <c r="J1666" s="1">
        <f t="shared" si="57"/>
        <v>0</v>
      </c>
    </row>
    <row r="1667" spans="1:10" hidden="1" outlineLevel="2" x14ac:dyDescent="0.25">
      <c r="A1667" t="s">
        <v>49</v>
      </c>
      <c r="B1667" t="s">
        <v>50</v>
      </c>
      <c r="C1667" s="2">
        <v>41733</v>
      </c>
      <c r="D1667" t="s">
        <v>2824</v>
      </c>
      <c r="E1667" t="s">
        <v>3333</v>
      </c>
      <c r="F1667" t="s">
        <v>49</v>
      </c>
      <c r="G1667" s="14"/>
      <c r="H1667" s="14"/>
      <c r="I1667" s="1">
        <f t="shared" si="56"/>
        <v>0</v>
      </c>
      <c r="J1667" s="1">
        <f t="shared" si="57"/>
        <v>0</v>
      </c>
    </row>
    <row r="1668" spans="1:10" hidden="1" outlineLevel="2" x14ac:dyDescent="0.25">
      <c r="A1668" t="s">
        <v>49</v>
      </c>
      <c r="B1668" t="s">
        <v>50</v>
      </c>
      <c r="C1668" s="2">
        <v>41743</v>
      </c>
      <c r="D1668" t="s">
        <v>3186</v>
      </c>
      <c r="E1668" t="s">
        <v>3334</v>
      </c>
      <c r="F1668" t="s">
        <v>49</v>
      </c>
      <c r="G1668" s="14"/>
      <c r="H1668" s="14"/>
      <c r="I1668" s="1">
        <f t="shared" si="56"/>
        <v>0</v>
      </c>
      <c r="J1668" s="1">
        <f t="shared" si="57"/>
        <v>0</v>
      </c>
    </row>
    <row r="1669" spans="1:10" hidden="1" outlineLevel="2" x14ac:dyDescent="0.25">
      <c r="A1669" t="s">
        <v>49</v>
      </c>
      <c r="B1669" t="s">
        <v>50</v>
      </c>
      <c r="C1669" s="2">
        <v>41744</v>
      </c>
      <c r="D1669" t="s">
        <v>3335</v>
      </c>
      <c r="E1669" t="s">
        <v>3336</v>
      </c>
      <c r="F1669" t="s">
        <v>49</v>
      </c>
      <c r="G1669" s="14"/>
      <c r="H1669" s="14"/>
      <c r="I1669" s="1">
        <f t="shared" si="56"/>
        <v>0</v>
      </c>
      <c r="J1669" s="1">
        <f t="shared" si="57"/>
        <v>0</v>
      </c>
    </row>
    <row r="1670" spans="1:10" hidden="1" outlineLevel="2" x14ac:dyDescent="0.25">
      <c r="A1670" t="s">
        <v>49</v>
      </c>
      <c r="B1670" t="s">
        <v>50</v>
      </c>
      <c r="C1670" s="2">
        <v>41744</v>
      </c>
      <c r="D1670" t="s">
        <v>1042</v>
      </c>
      <c r="E1670" t="s">
        <v>3337</v>
      </c>
      <c r="F1670" t="s">
        <v>49</v>
      </c>
      <c r="G1670" s="14"/>
      <c r="H1670" s="14"/>
      <c r="I1670" s="1">
        <f t="shared" si="56"/>
        <v>0</v>
      </c>
      <c r="J1670" s="1">
        <f t="shared" si="57"/>
        <v>0</v>
      </c>
    </row>
    <row r="1671" spans="1:10" hidden="1" outlineLevel="2" x14ac:dyDescent="0.25">
      <c r="A1671" t="s">
        <v>49</v>
      </c>
      <c r="B1671" t="s">
        <v>50</v>
      </c>
      <c r="C1671" s="2">
        <v>41745</v>
      </c>
      <c r="D1671" t="s">
        <v>3108</v>
      </c>
      <c r="E1671" t="s">
        <v>3338</v>
      </c>
      <c r="F1671" t="s">
        <v>49</v>
      </c>
      <c r="G1671" s="14"/>
      <c r="H1671" s="14"/>
      <c r="I1671" s="1">
        <f t="shared" si="56"/>
        <v>0</v>
      </c>
      <c r="J1671" s="1">
        <f t="shared" si="57"/>
        <v>0</v>
      </c>
    </row>
    <row r="1672" spans="1:10" hidden="1" outlineLevel="2" x14ac:dyDescent="0.25">
      <c r="A1672" t="s">
        <v>49</v>
      </c>
      <c r="B1672" t="s">
        <v>50</v>
      </c>
      <c r="C1672" s="2">
        <v>41754</v>
      </c>
      <c r="D1672" t="s">
        <v>3339</v>
      </c>
      <c r="E1672" t="s">
        <v>3340</v>
      </c>
      <c r="F1672" t="s">
        <v>49</v>
      </c>
      <c r="G1672" s="14"/>
      <c r="H1672" s="14"/>
      <c r="I1672" s="1">
        <f t="shared" si="56"/>
        <v>0</v>
      </c>
      <c r="J1672" s="1">
        <f t="shared" si="57"/>
        <v>0</v>
      </c>
    </row>
    <row r="1673" spans="1:10" hidden="1" outlineLevel="2" x14ac:dyDescent="0.25">
      <c r="A1673" t="s">
        <v>49</v>
      </c>
      <c r="B1673" t="s">
        <v>50</v>
      </c>
      <c r="C1673" s="2">
        <v>41757</v>
      </c>
      <c r="D1673" t="s">
        <v>221</v>
      </c>
      <c r="E1673" t="s">
        <v>3341</v>
      </c>
      <c r="F1673" t="s">
        <v>49</v>
      </c>
      <c r="G1673" s="14"/>
      <c r="H1673" s="14"/>
      <c r="I1673" s="1">
        <f t="shared" si="56"/>
        <v>0</v>
      </c>
      <c r="J1673" s="1">
        <f t="shared" si="57"/>
        <v>0</v>
      </c>
    </row>
    <row r="1674" spans="1:10" hidden="1" outlineLevel="2" x14ac:dyDescent="0.25">
      <c r="A1674" t="s">
        <v>49</v>
      </c>
      <c r="B1674" t="s">
        <v>50</v>
      </c>
      <c r="C1674" s="2">
        <v>41757</v>
      </c>
      <c r="D1674" t="s">
        <v>1064</v>
      </c>
      <c r="E1674" t="s">
        <v>3342</v>
      </c>
      <c r="F1674" t="s">
        <v>49</v>
      </c>
      <c r="G1674" s="14"/>
      <c r="H1674" s="14"/>
      <c r="I1674" s="1">
        <f t="shared" si="56"/>
        <v>0</v>
      </c>
      <c r="J1674" s="1">
        <f t="shared" si="57"/>
        <v>0</v>
      </c>
    </row>
    <row r="1675" spans="1:10" hidden="1" outlineLevel="2" x14ac:dyDescent="0.25">
      <c r="A1675" t="s">
        <v>49</v>
      </c>
      <c r="B1675" t="s">
        <v>50</v>
      </c>
      <c r="C1675" s="2">
        <v>41767</v>
      </c>
      <c r="D1675" t="s">
        <v>3343</v>
      </c>
      <c r="E1675" t="s">
        <v>3344</v>
      </c>
      <c r="F1675" t="s">
        <v>49</v>
      </c>
      <c r="G1675" s="14"/>
      <c r="H1675" s="14"/>
      <c r="I1675" s="1">
        <f t="shared" si="56"/>
        <v>0</v>
      </c>
      <c r="J1675" s="1">
        <f>+G1675</f>
        <v>0</v>
      </c>
    </row>
    <row r="1676" spans="1:10" hidden="1" outlineLevel="2" x14ac:dyDescent="0.25">
      <c r="A1676" t="s">
        <v>49</v>
      </c>
      <c r="B1676" t="s">
        <v>50</v>
      </c>
      <c r="C1676" s="2">
        <v>41782</v>
      </c>
      <c r="D1676" t="s">
        <v>3200</v>
      </c>
      <c r="E1676" t="s">
        <v>3345</v>
      </c>
      <c r="F1676" t="s">
        <v>49</v>
      </c>
      <c r="G1676" s="14"/>
      <c r="H1676" s="14"/>
      <c r="I1676" s="1">
        <f t="shared" si="56"/>
        <v>0</v>
      </c>
      <c r="J1676" s="1">
        <f t="shared" ref="J1676:J1699" si="58">-H1676</f>
        <v>0</v>
      </c>
    </row>
    <row r="1677" spans="1:10" hidden="1" outlineLevel="2" x14ac:dyDescent="0.25">
      <c r="A1677" t="s">
        <v>49</v>
      </c>
      <c r="B1677" t="s">
        <v>50</v>
      </c>
      <c r="C1677" s="2">
        <v>41782</v>
      </c>
      <c r="D1677" t="s">
        <v>2980</v>
      </c>
      <c r="E1677" t="s">
        <v>3346</v>
      </c>
      <c r="F1677" t="s">
        <v>49</v>
      </c>
      <c r="G1677" s="14"/>
      <c r="H1677" s="14"/>
      <c r="I1677" s="1">
        <f t="shared" si="56"/>
        <v>0</v>
      </c>
      <c r="J1677" s="1">
        <f t="shared" si="58"/>
        <v>0</v>
      </c>
    </row>
    <row r="1678" spans="1:10" hidden="1" outlineLevel="2" x14ac:dyDescent="0.25">
      <c r="A1678" t="s">
        <v>49</v>
      </c>
      <c r="B1678" t="s">
        <v>50</v>
      </c>
      <c r="C1678" s="2">
        <v>41786</v>
      </c>
      <c r="D1678" t="s">
        <v>2986</v>
      </c>
      <c r="E1678" t="s">
        <v>3347</v>
      </c>
      <c r="F1678" t="s">
        <v>49</v>
      </c>
      <c r="G1678" s="14"/>
      <c r="H1678" s="14"/>
      <c r="I1678" s="1">
        <f t="shared" si="56"/>
        <v>0</v>
      </c>
      <c r="J1678" s="1">
        <f t="shared" si="58"/>
        <v>0</v>
      </c>
    </row>
    <row r="1679" spans="1:10" hidden="1" outlineLevel="2" x14ac:dyDescent="0.25">
      <c r="A1679" t="s">
        <v>49</v>
      </c>
      <c r="B1679" t="s">
        <v>50</v>
      </c>
      <c r="C1679" s="2">
        <v>41786</v>
      </c>
      <c r="D1679" t="s">
        <v>3132</v>
      </c>
      <c r="E1679" t="s">
        <v>3348</v>
      </c>
      <c r="F1679" t="s">
        <v>49</v>
      </c>
      <c r="G1679" s="14"/>
      <c r="H1679" s="14"/>
      <c r="I1679" s="1">
        <f t="shared" si="56"/>
        <v>0</v>
      </c>
      <c r="J1679" s="1">
        <f t="shared" si="58"/>
        <v>0</v>
      </c>
    </row>
    <row r="1680" spans="1:10" hidden="1" outlineLevel="2" x14ac:dyDescent="0.25">
      <c r="A1680" t="s">
        <v>49</v>
      </c>
      <c r="B1680" t="s">
        <v>50</v>
      </c>
      <c r="C1680" s="2">
        <v>41786</v>
      </c>
      <c r="D1680" t="s">
        <v>3132</v>
      </c>
      <c r="E1680" t="s">
        <v>3349</v>
      </c>
      <c r="F1680" t="s">
        <v>49</v>
      </c>
      <c r="G1680" s="14"/>
      <c r="H1680" s="14"/>
      <c r="I1680" s="1">
        <f t="shared" si="56"/>
        <v>0</v>
      </c>
      <c r="J1680" s="1">
        <f t="shared" si="58"/>
        <v>0</v>
      </c>
    </row>
    <row r="1681" spans="1:10" hidden="1" outlineLevel="2" x14ac:dyDescent="0.25">
      <c r="A1681" t="s">
        <v>49</v>
      </c>
      <c r="B1681" t="s">
        <v>50</v>
      </c>
      <c r="C1681" s="2">
        <v>41787</v>
      </c>
      <c r="D1681" t="s">
        <v>3156</v>
      </c>
      <c r="E1681" t="s">
        <v>3350</v>
      </c>
      <c r="F1681" t="s">
        <v>49</v>
      </c>
      <c r="G1681" s="14"/>
      <c r="H1681" s="14"/>
      <c r="I1681" s="1">
        <f t="shared" si="56"/>
        <v>0</v>
      </c>
      <c r="J1681" s="1">
        <f t="shared" si="58"/>
        <v>0</v>
      </c>
    </row>
    <row r="1682" spans="1:10" hidden="1" outlineLevel="2" x14ac:dyDescent="0.25">
      <c r="A1682" t="s">
        <v>49</v>
      </c>
      <c r="B1682" t="s">
        <v>50</v>
      </c>
      <c r="C1682" s="2">
        <v>41789</v>
      </c>
      <c r="D1682" t="s">
        <v>3261</v>
      </c>
      <c r="E1682" t="s">
        <v>3351</v>
      </c>
      <c r="F1682" t="s">
        <v>49</v>
      </c>
      <c r="G1682" s="14"/>
      <c r="H1682" s="14"/>
      <c r="I1682" s="1">
        <f t="shared" si="56"/>
        <v>0</v>
      </c>
      <c r="J1682" s="1">
        <f t="shared" si="58"/>
        <v>0</v>
      </c>
    </row>
    <row r="1683" spans="1:10" hidden="1" outlineLevel="2" x14ac:dyDescent="0.25">
      <c r="A1683" t="s">
        <v>49</v>
      </c>
      <c r="B1683" t="s">
        <v>50</v>
      </c>
      <c r="C1683" s="2">
        <v>41809</v>
      </c>
      <c r="D1683" t="s">
        <v>2989</v>
      </c>
      <c r="E1683" t="s">
        <v>3352</v>
      </c>
      <c r="F1683" t="s">
        <v>49</v>
      </c>
      <c r="G1683" s="14"/>
      <c r="H1683" s="14"/>
      <c r="I1683" s="1">
        <f t="shared" si="56"/>
        <v>0</v>
      </c>
      <c r="J1683" s="1">
        <f t="shared" si="58"/>
        <v>0</v>
      </c>
    </row>
    <row r="1684" spans="1:10" hidden="1" outlineLevel="2" x14ac:dyDescent="0.25">
      <c r="A1684" t="s">
        <v>49</v>
      </c>
      <c r="B1684" t="s">
        <v>50</v>
      </c>
      <c r="C1684" s="2">
        <v>41809</v>
      </c>
      <c r="D1684" t="s">
        <v>3246</v>
      </c>
      <c r="E1684" t="s">
        <v>3353</v>
      </c>
      <c r="F1684" t="s">
        <v>49</v>
      </c>
      <c r="G1684" s="14"/>
      <c r="H1684" s="14"/>
      <c r="I1684" s="1">
        <f t="shared" si="56"/>
        <v>0</v>
      </c>
      <c r="J1684" s="1">
        <f t="shared" si="58"/>
        <v>0</v>
      </c>
    </row>
    <row r="1685" spans="1:10" hidden="1" outlineLevel="2" x14ac:dyDescent="0.25">
      <c r="A1685" t="s">
        <v>49</v>
      </c>
      <c r="B1685" t="s">
        <v>50</v>
      </c>
      <c r="C1685" s="2">
        <v>41820</v>
      </c>
      <c r="D1685" t="s">
        <v>3223</v>
      </c>
      <c r="E1685" t="s">
        <v>3354</v>
      </c>
      <c r="F1685" t="s">
        <v>49</v>
      </c>
      <c r="G1685" s="14"/>
      <c r="H1685" s="14"/>
      <c r="I1685" s="1">
        <f t="shared" si="56"/>
        <v>0</v>
      </c>
      <c r="J1685" s="1">
        <f t="shared" si="58"/>
        <v>0</v>
      </c>
    </row>
    <row r="1686" spans="1:10" hidden="1" outlineLevel="2" x14ac:dyDescent="0.25">
      <c r="A1686" t="s">
        <v>49</v>
      </c>
      <c r="B1686" t="s">
        <v>50</v>
      </c>
      <c r="C1686" s="2">
        <v>41820</v>
      </c>
      <c r="D1686" t="s">
        <v>3355</v>
      </c>
      <c r="E1686" t="s">
        <v>3356</v>
      </c>
      <c r="F1686" t="s">
        <v>49</v>
      </c>
      <c r="G1686" s="14"/>
      <c r="H1686" s="14"/>
      <c r="I1686" s="1">
        <f t="shared" si="56"/>
        <v>0</v>
      </c>
      <c r="J1686" s="1">
        <f t="shared" si="58"/>
        <v>0</v>
      </c>
    </row>
    <row r="1687" spans="1:10" hidden="1" outlineLevel="2" x14ac:dyDescent="0.25">
      <c r="A1687" t="s">
        <v>49</v>
      </c>
      <c r="B1687" t="s">
        <v>50</v>
      </c>
      <c r="C1687" s="2">
        <v>41820</v>
      </c>
      <c r="D1687" t="s">
        <v>2946</v>
      </c>
      <c r="E1687" t="s">
        <v>3357</v>
      </c>
      <c r="F1687" t="s">
        <v>49</v>
      </c>
      <c r="G1687" s="14"/>
      <c r="H1687" s="14"/>
      <c r="I1687" s="1">
        <f t="shared" si="56"/>
        <v>0</v>
      </c>
      <c r="J1687" s="1">
        <f t="shared" si="58"/>
        <v>0</v>
      </c>
    </row>
    <row r="1688" spans="1:10" hidden="1" outlineLevel="2" x14ac:dyDescent="0.25">
      <c r="A1688" t="s">
        <v>49</v>
      </c>
      <c r="B1688" t="s">
        <v>50</v>
      </c>
      <c r="C1688" s="2">
        <v>41820</v>
      </c>
      <c r="D1688" t="s">
        <v>3025</v>
      </c>
      <c r="E1688" t="s">
        <v>3358</v>
      </c>
      <c r="F1688" t="s">
        <v>49</v>
      </c>
      <c r="G1688" s="14"/>
      <c r="H1688" s="14"/>
      <c r="I1688" s="1">
        <f t="shared" si="56"/>
        <v>0</v>
      </c>
      <c r="J1688" s="1">
        <f t="shared" si="58"/>
        <v>0</v>
      </c>
    </row>
    <row r="1689" spans="1:10" hidden="1" outlineLevel="2" x14ac:dyDescent="0.25">
      <c r="A1689" t="s">
        <v>49</v>
      </c>
      <c r="B1689" t="s">
        <v>50</v>
      </c>
      <c r="C1689" s="2">
        <v>41834</v>
      </c>
      <c r="D1689" t="s">
        <v>3359</v>
      </c>
      <c r="E1689" t="s">
        <v>3360</v>
      </c>
      <c r="F1689" t="s">
        <v>49</v>
      </c>
      <c r="G1689" s="14"/>
      <c r="H1689" s="14"/>
      <c r="I1689" s="1">
        <f t="shared" si="56"/>
        <v>0</v>
      </c>
      <c r="J1689" s="1">
        <f t="shared" si="58"/>
        <v>0</v>
      </c>
    </row>
    <row r="1690" spans="1:10" hidden="1" outlineLevel="2" x14ac:dyDescent="0.25">
      <c r="A1690" t="s">
        <v>49</v>
      </c>
      <c r="B1690" t="s">
        <v>50</v>
      </c>
      <c r="C1690" s="2">
        <v>41835</v>
      </c>
      <c r="D1690" t="s">
        <v>3001</v>
      </c>
      <c r="E1690" t="s">
        <v>3361</v>
      </c>
      <c r="F1690" t="s">
        <v>49</v>
      </c>
      <c r="G1690" s="14"/>
      <c r="H1690" s="14"/>
      <c r="I1690" s="1">
        <f t="shared" si="56"/>
        <v>0</v>
      </c>
      <c r="J1690" s="1">
        <f t="shared" si="58"/>
        <v>0</v>
      </c>
    </row>
    <row r="1691" spans="1:10" hidden="1" outlineLevel="2" x14ac:dyDescent="0.25">
      <c r="A1691" t="s">
        <v>49</v>
      </c>
      <c r="B1691" t="s">
        <v>50</v>
      </c>
      <c r="C1691" s="2">
        <v>41835</v>
      </c>
      <c r="D1691" t="s">
        <v>2999</v>
      </c>
      <c r="E1691" t="s">
        <v>3362</v>
      </c>
      <c r="F1691" t="s">
        <v>49</v>
      </c>
      <c r="G1691" s="14"/>
      <c r="H1691" s="14"/>
      <c r="I1691" s="1">
        <f t="shared" si="56"/>
        <v>0</v>
      </c>
      <c r="J1691" s="1">
        <f t="shared" si="58"/>
        <v>0</v>
      </c>
    </row>
    <row r="1692" spans="1:10" hidden="1" outlineLevel="2" x14ac:dyDescent="0.25">
      <c r="A1692" t="s">
        <v>49</v>
      </c>
      <c r="B1692" t="s">
        <v>50</v>
      </c>
      <c r="C1692" s="2">
        <v>41835</v>
      </c>
      <c r="D1692" t="s">
        <v>3225</v>
      </c>
      <c r="E1692" t="s">
        <v>3363</v>
      </c>
      <c r="F1692" t="s">
        <v>49</v>
      </c>
      <c r="G1692" s="14"/>
      <c r="H1692" s="14"/>
      <c r="I1692" s="1">
        <f t="shared" si="56"/>
        <v>0</v>
      </c>
      <c r="J1692" s="1">
        <f t="shared" si="58"/>
        <v>0</v>
      </c>
    </row>
    <row r="1693" spans="1:10" hidden="1" outlineLevel="2" x14ac:dyDescent="0.25">
      <c r="A1693" t="s">
        <v>49</v>
      </c>
      <c r="B1693" t="s">
        <v>50</v>
      </c>
      <c r="C1693" s="2">
        <v>41835</v>
      </c>
      <c r="D1693" t="s">
        <v>3364</v>
      </c>
      <c r="E1693" t="s">
        <v>3365</v>
      </c>
      <c r="F1693" t="s">
        <v>49</v>
      </c>
      <c r="G1693" s="14"/>
      <c r="H1693" s="14"/>
      <c r="I1693" s="1">
        <f t="shared" si="56"/>
        <v>0</v>
      </c>
      <c r="J1693" s="1">
        <f t="shared" si="58"/>
        <v>0</v>
      </c>
    </row>
    <row r="1694" spans="1:10" hidden="1" outlineLevel="2" x14ac:dyDescent="0.25">
      <c r="A1694" t="s">
        <v>49</v>
      </c>
      <c r="B1694" t="s">
        <v>50</v>
      </c>
      <c r="C1694" s="2">
        <v>41835</v>
      </c>
      <c r="D1694" t="s">
        <v>2997</v>
      </c>
      <c r="E1694" t="s">
        <v>3366</v>
      </c>
      <c r="F1694" t="s">
        <v>49</v>
      </c>
      <c r="G1694" s="14"/>
      <c r="H1694" s="14"/>
      <c r="I1694" s="1">
        <f t="shared" si="56"/>
        <v>0</v>
      </c>
      <c r="J1694" s="1">
        <f t="shared" si="58"/>
        <v>0</v>
      </c>
    </row>
    <row r="1695" spans="1:10" hidden="1" outlineLevel="2" x14ac:dyDescent="0.25">
      <c r="A1695" t="s">
        <v>49</v>
      </c>
      <c r="B1695" t="s">
        <v>50</v>
      </c>
      <c r="C1695" s="2">
        <v>41838</v>
      </c>
      <c r="D1695" t="s">
        <v>3367</v>
      </c>
      <c r="E1695" t="s">
        <v>3368</v>
      </c>
      <c r="F1695" t="s">
        <v>49</v>
      </c>
      <c r="G1695" s="14"/>
      <c r="H1695" s="14"/>
      <c r="I1695" s="1">
        <f t="shared" si="56"/>
        <v>0</v>
      </c>
      <c r="J1695" s="1">
        <f t="shared" si="58"/>
        <v>0</v>
      </c>
    </row>
    <row r="1696" spans="1:10" hidden="1" outlineLevel="2" x14ac:dyDescent="0.25">
      <c r="A1696" t="s">
        <v>49</v>
      </c>
      <c r="B1696" t="s">
        <v>50</v>
      </c>
      <c r="C1696" s="2">
        <v>41843</v>
      </c>
      <c r="D1696" t="s">
        <v>3100</v>
      </c>
      <c r="E1696" t="s">
        <v>3369</v>
      </c>
      <c r="F1696" t="s">
        <v>49</v>
      </c>
      <c r="G1696" s="14"/>
      <c r="H1696" s="14"/>
      <c r="I1696" s="1">
        <f t="shared" si="56"/>
        <v>0</v>
      </c>
      <c r="J1696" s="1">
        <f t="shared" si="58"/>
        <v>0</v>
      </c>
    </row>
    <row r="1697" spans="1:10" hidden="1" outlineLevel="2" x14ac:dyDescent="0.25">
      <c r="A1697" t="s">
        <v>49</v>
      </c>
      <c r="B1697" t="s">
        <v>50</v>
      </c>
      <c r="C1697" s="2">
        <v>41851</v>
      </c>
      <c r="D1697" t="s">
        <v>3370</v>
      </c>
      <c r="E1697" t="s">
        <v>3371</v>
      </c>
      <c r="F1697" t="s">
        <v>49</v>
      </c>
      <c r="G1697" s="14"/>
      <c r="H1697" s="14"/>
      <c r="I1697" s="1">
        <f t="shared" si="56"/>
        <v>0</v>
      </c>
      <c r="J1697" s="1">
        <f t="shared" si="58"/>
        <v>0</v>
      </c>
    </row>
    <row r="1698" spans="1:10" hidden="1" outlineLevel="2" x14ac:dyDescent="0.25">
      <c r="A1698" t="s">
        <v>49</v>
      </c>
      <c r="B1698" t="s">
        <v>50</v>
      </c>
      <c r="C1698" s="2">
        <v>41851</v>
      </c>
      <c r="D1698" t="s">
        <v>3145</v>
      </c>
      <c r="E1698" t="s">
        <v>3372</v>
      </c>
      <c r="F1698" t="s">
        <v>49</v>
      </c>
      <c r="G1698" s="14"/>
      <c r="H1698" s="14"/>
      <c r="I1698" s="1">
        <f t="shared" si="56"/>
        <v>0</v>
      </c>
      <c r="J1698" s="1">
        <f t="shared" si="58"/>
        <v>0</v>
      </c>
    </row>
    <row r="1699" spans="1:10" hidden="1" outlineLevel="2" x14ac:dyDescent="0.25">
      <c r="A1699" t="s">
        <v>49</v>
      </c>
      <c r="B1699" t="s">
        <v>50</v>
      </c>
      <c r="C1699" s="2">
        <v>41865</v>
      </c>
      <c r="D1699" t="s">
        <v>3373</v>
      </c>
      <c r="E1699" t="s">
        <v>3374</v>
      </c>
      <c r="F1699" t="s">
        <v>49</v>
      </c>
      <c r="G1699" s="14"/>
      <c r="H1699" s="14"/>
      <c r="I1699" s="1">
        <f t="shared" si="56"/>
        <v>0</v>
      </c>
      <c r="J1699" s="1">
        <f t="shared" si="58"/>
        <v>0</v>
      </c>
    </row>
    <row r="1700" spans="1:10" hidden="1" outlineLevel="2" x14ac:dyDescent="0.25">
      <c r="A1700" t="s">
        <v>49</v>
      </c>
      <c r="B1700" t="s">
        <v>50</v>
      </c>
      <c r="C1700" s="2">
        <v>41872</v>
      </c>
      <c r="D1700" t="s">
        <v>3375</v>
      </c>
      <c r="E1700" t="s">
        <v>3376</v>
      </c>
      <c r="F1700" t="s">
        <v>49</v>
      </c>
      <c r="G1700" s="14"/>
      <c r="H1700" s="14"/>
      <c r="I1700" s="1">
        <f t="shared" si="56"/>
        <v>0</v>
      </c>
      <c r="J1700" s="1">
        <f>+G1700</f>
        <v>0</v>
      </c>
    </row>
    <row r="1701" spans="1:10" hidden="1" outlineLevel="2" x14ac:dyDescent="0.25">
      <c r="A1701" t="s">
        <v>49</v>
      </c>
      <c r="B1701" t="s">
        <v>50</v>
      </c>
      <c r="C1701" s="2">
        <v>41874</v>
      </c>
      <c r="D1701" t="s">
        <v>3023</v>
      </c>
      <c r="E1701" t="s">
        <v>3377</v>
      </c>
      <c r="F1701" t="s">
        <v>49</v>
      </c>
      <c r="G1701" s="14"/>
      <c r="H1701" s="14"/>
      <c r="I1701" s="1">
        <f t="shared" si="56"/>
        <v>0</v>
      </c>
      <c r="J1701" s="1">
        <f t="shared" ref="J1701:J1710" si="59">-H1701</f>
        <v>0</v>
      </c>
    </row>
    <row r="1702" spans="1:10" hidden="1" outlineLevel="2" x14ac:dyDescent="0.25">
      <c r="A1702" t="s">
        <v>49</v>
      </c>
      <c r="B1702" t="s">
        <v>50</v>
      </c>
      <c r="C1702" s="2">
        <v>41874</v>
      </c>
      <c r="D1702" t="s">
        <v>2895</v>
      </c>
      <c r="E1702" t="s">
        <v>3378</v>
      </c>
      <c r="F1702" t="s">
        <v>49</v>
      </c>
      <c r="G1702" s="14"/>
      <c r="H1702" s="14"/>
      <c r="I1702" s="1">
        <f t="shared" si="56"/>
        <v>0</v>
      </c>
      <c r="J1702" s="1">
        <f t="shared" si="59"/>
        <v>0</v>
      </c>
    </row>
    <row r="1703" spans="1:10" hidden="1" outlineLevel="2" x14ac:dyDescent="0.25">
      <c r="A1703" t="s">
        <v>49</v>
      </c>
      <c r="B1703" t="s">
        <v>50</v>
      </c>
      <c r="C1703" s="2">
        <v>41874</v>
      </c>
      <c r="D1703" t="s">
        <v>2505</v>
      </c>
      <c r="E1703" t="s">
        <v>3379</v>
      </c>
      <c r="F1703" t="s">
        <v>49</v>
      </c>
      <c r="G1703" s="14"/>
      <c r="H1703" s="14"/>
      <c r="I1703" s="1">
        <f t="shared" si="56"/>
        <v>0</v>
      </c>
      <c r="J1703" s="1">
        <f t="shared" si="59"/>
        <v>0</v>
      </c>
    </row>
    <row r="1704" spans="1:10" hidden="1" outlineLevel="2" x14ac:dyDescent="0.25">
      <c r="A1704" t="s">
        <v>49</v>
      </c>
      <c r="B1704" t="s">
        <v>50</v>
      </c>
      <c r="C1704" s="2">
        <v>41874</v>
      </c>
      <c r="D1704" t="s">
        <v>2891</v>
      </c>
      <c r="E1704" t="s">
        <v>3380</v>
      </c>
      <c r="F1704" t="s">
        <v>49</v>
      </c>
      <c r="G1704" s="14"/>
      <c r="H1704" s="14"/>
      <c r="I1704" s="1">
        <f t="shared" si="56"/>
        <v>0</v>
      </c>
      <c r="J1704" s="1">
        <f t="shared" si="59"/>
        <v>0</v>
      </c>
    </row>
    <row r="1705" spans="1:10" hidden="1" outlineLevel="2" x14ac:dyDescent="0.25">
      <c r="A1705" t="s">
        <v>49</v>
      </c>
      <c r="B1705" t="s">
        <v>50</v>
      </c>
      <c r="C1705" s="2">
        <v>41876</v>
      </c>
      <c r="D1705" t="s">
        <v>2973</v>
      </c>
      <c r="E1705" t="s">
        <v>3381</v>
      </c>
      <c r="F1705" t="s">
        <v>49</v>
      </c>
      <c r="G1705" s="14"/>
      <c r="H1705" s="14"/>
      <c r="I1705" s="1">
        <f t="shared" si="56"/>
        <v>0</v>
      </c>
      <c r="J1705" s="1">
        <f t="shared" si="59"/>
        <v>0</v>
      </c>
    </row>
    <row r="1706" spans="1:10" hidden="1" outlineLevel="2" x14ac:dyDescent="0.25">
      <c r="A1706" t="s">
        <v>49</v>
      </c>
      <c r="B1706" t="s">
        <v>50</v>
      </c>
      <c r="C1706" s="2">
        <v>41879</v>
      </c>
      <c r="D1706" t="s">
        <v>3054</v>
      </c>
      <c r="E1706" t="s">
        <v>3382</v>
      </c>
      <c r="F1706" t="s">
        <v>49</v>
      </c>
      <c r="G1706" s="14"/>
      <c r="H1706" s="14"/>
      <c r="I1706" s="1">
        <f t="shared" si="56"/>
        <v>0</v>
      </c>
      <c r="J1706" s="1">
        <f t="shared" si="59"/>
        <v>0</v>
      </c>
    </row>
    <row r="1707" spans="1:10" hidden="1" outlineLevel="2" x14ac:dyDescent="0.25">
      <c r="A1707" t="s">
        <v>49</v>
      </c>
      <c r="B1707" t="s">
        <v>50</v>
      </c>
      <c r="C1707" s="2">
        <v>41879</v>
      </c>
      <c r="D1707" t="s">
        <v>3383</v>
      </c>
      <c r="E1707" t="s">
        <v>3384</v>
      </c>
      <c r="F1707" t="s">
        <v>49</v>
      </c>
      <c r="G1707" s="14"/>
      <c r="H1707" s="14"/>
      <c r="I1707" s="1">
        <f t="shared" si="56"/>
        <v>0</v>
      </c>
      <c r="J1707" s="1">
        <f t="shared" si="59"/>
        <v>0</v>
      </c>
    </row>
    <row r="1708" spans="1:10" hidden="1" outlineLevel="2" x14ac:dyDescent="0.25">
      <c r="A1708" t="s">
        <v>49</v>
      </c>
      <c r="B1708" t="s">
        <v>50</v>
      </c>
      <c r="C1708" s="2">
        <v>41879</v>
      </c>
      <c r="D1708" t="s">
        <v>3140</v>
      </c>
      <c r="E1708" t="s">
        <v>3385</v>
      </c>
      <c r="F1708" t="s">
        <v>49</v>
      </c>
      <c r="G1708" s="14"/>
      <c r="H1708" s="14"/>
      <c r="I1708" s="1">
        <f t="shared" si="56"/>
        <v>0</v>
      </c>
      <c r="J1708" s="1">
        <f t="shared" si="59"/>
        <v>0</v>
      </c>
    </row>
    <row r="1709" spans="1:10" hidden="1" outlineLevel="2" x14ac:dyDescent="0.25">
      <c r="A1709" t="s">
        <v>49</v>
      </c>
      <c r="B1709" t="s">
        <v>50</v>
      </c>
      <c r="C1709" s="2">
        <v>41881</v>
      </c>
      <c r="D1709" t="s">
        <v>2679</v>
      </c>
      <c r="E1709" t="s">
        <v>3386</v>
      </c>
      <c r="F1709" t="s">
        <v>49</v>
      </c>
      <c r="G1709" s="14"/>
      <c r="H1709" s="14"/>
      <c r="I1709" s="1">
        <f t="shared" ref="I1709:I1772" si="60">+IF(A1709=A1708,I1708+G1709-H1709,G1709-H1709)</f>
        <v>0</v>
      </c>
      <c r="J1709" s="1">
        <f t="shared" si="59"/>
        <v>0</v>
      </c>
    </row>
    <row r="1710" spans="1:10" hidden="1" outlineLevel="2" x14ac:dyDescent="0.25">
      <c r="A1710" t="s">
        <v>49</v>
      </c>
      <c r="B1710" t="s">
        <v>50</v>
      </c>
      <c r="C1710" s="2">
        <v>41881</v>
      </c>
      <c r="D1710" t="s">
        <v>3387</v>
      </c>
      <c r="E1710" t="s">
        <v>3388</v>
      </c>
      <c r="F1710" t="s">
        <v>49</v>
      </c>
      <c r="G1710" s="14"/>
      <c r="H1710" s="14"/>
      <c r="I1710" s="1">
        <f t="shared" si="60"/>
        <v>0</v>
      </c>
      <c r="J1710" s="1">
        <f t="shared" si="59"/>
        <v>0</v>
      </c>
    </row>
    <row r="1711" spans="1:10" hidden="1" outlineLevel="2" x14ac:dyDescent="0.25">
      <c r="A1711" t="s">
        <v>49</v>
      </c>
      <c r="B1711" t="s">
        <v>50</v>
      </c>
      <c r="C1711" s="2">
        <v>41890</v>
      </c>
      <c r="D1711" t="s">
        <v>3389</v>
      </c>
      <c r="E1711" t="s">
        <v>3390</v>
      </c>
      <c r="F1711" t="s">
        <v>49</v>
      </c>
      <c r="G1711" s="14"/>
      <c r="H1711" s="14"/>
      <c r="I1711" s="1">
        <f t="shared" si="60"/>
        <v>0</v>
      </c>
      <c r="J1711" s="1">
        <f>+G1711</f>
        <v>0</v>
      </c>
    </row>
    <row r="1712" spans="1:10" hidden="1" outlineLevel="2" x14ac:dyDescent="0.25">
      <c r="A1712" t="s">
        <v>49</v>
      </c>
      <c r="B1712" t="s">
        <v>50</v>
      </c>
      <c r="C1712" s="2">
        <v>41893</v>
      </c>
      <c r="D1712" t="s">
        <v>3391</v>
      </c>
      <c r="E1712" t="s">
        <v>3392</v>
      </c>
      <c r="F1712" t="s">
        <v>49</v>
      </c>
      <c r="G1712" s="14"/>
      <c r="H1712" s="14"/>
      <c r="I1712" s="1">
        <f t="shared" si="60"/>
        <v>0</v>
      </c>
      <c r="J1712" s="1">
        <f t="shared" ref="J1712:J1750" si="61">-H1712</f>
        <v>0</v>
      </c>
    </row>
    <row r="1713" spans="1:10" hidden="1" outlineLevel="2" x14ac:dyDescent="0.25">
      <c r="A1713" t="s">
        <v>49</v>
      </c>
      <c r="B1713" t="s">
        <v>50</v>
      </c>
      <c r="C1713" s="2">
        <v>41894</v>
      </c>
      <c r="D1713" t="s">
        <v>3393</v>
      </c>
      <c r="E1713" t="s">
        <v>3394</v>
      </c>
      <c r="F1713" t="s">
        <v>49</v>
      </c>
      <c r="G1713" s="14"/>
      <c r="H1713" s="14"/>
      <c r="I1713" s="1">
        <f t="shared" si="60"/>
        <v>0</v>
      </c>
      <c r="J1713" s="1">
        <f t="shared" si="61"/>
        <v>0</v>
      </c>
    </row>
    <row r="1714" spans="1:10" hidden="1" outlineLevel="2" x14ac:dyDescent="0.25">
      <c r="A1714" t="s">
        <v>49</v>
      </c>
      <c r="B1714" t="s">
        <v>50</v>
      </c>
      <c r="C1714" s="2">
        <v>41900</v>
      </c>
      <c r="D1714" t="s">
        <v>3029</v>
      </c>
      <c r="E1714" t="s">
        <v>3395</v>
      </c>
      <c r="F1714" t="s">
        <v>49</v>
      </c>
      <c r="G1714" s="14"/>
      <c r="H1714" s="14"/>
      <c r="I1714" s="1">
        <f t="shared" si="60"/>
        <v>0</v>
      </c>
      <c r="J1714" s="1">
        <f t="shared" si="61"/>
        <v>0</v>
      </c>
    </row>
    <row r="1715" spans="1:10" hidden="1" outlineLevel="2" x14ac:dyDescent="0.25">
      <c r="A1715" t="s">
        <v>49</v>
      </c>
      <c r="B1715" t="s">
        <v>50</v>
      </c>
      <c r="C1715" s="2">
        <v>41901</v>
      </c>
      <c r="D1715" t="s">
        <v>3250</v>
      </c>
      <c r="E1715" t="s">
        <v>3396</v>
      </c>
      <c r="F1715" t="s">
        <v>49</v>
      </c>
      <c r="G1715" s="14"/>
      <c r="H1715" s="14"/>
      <c r="I1715" s="1">
        <f t="shared" si="60"/>
        <v>0</v>
      </c>
      <c r="J1715" s="1">
        <f t="shared" si="61"/>
        <v>0</v>
      </c>
    </row>
    <row r="1716" spans="1:10" hidden="1" outlineLevel="2" x14ac:dyDescent="0.25">
      <c r="A1716" t="s">
        <v>49</v>
      </c>
      <c r="B1716" t="s">
        <v>50</v>
      </c>
      <c r="C1716" s="2">
        <v>41901</v>
      </c>
      <c r="D1716" t="s">
        <v>3250</v>
      </c>
      <c r="E1716" t="s">
        <v>3397</v>
      </c>
      <c r="F1716" t="s">
        <v>49</v>
      </c>
      <c r="G1716" s="14"/>
      <c r="H1716" s="14"/>
      <c r="I1716" s="1">
        <f t="shared" si="60"/>
        <v>0</v>
      </c>
      <c r="J1716" s="1">
        <f t="shared" si="61"/>
        <v>0</v>
      </c>
    </row>
    <row r="1717" spans="1:10" hidden="1" outlineLevel="2" x14ac:dyDescent="0.25">
      <c r="A1717" t="s">
        <v>49</v>
      </c>
      <c r="B1717" t="s">
        <v>50</v>
      </c>
      <c r="C1717" s="2">
        <v>41901</v>
      </c>
      <c r="D1717" t="s">
        <v>3027</v>
      </c>
      <c r="E1717" t="s">
        <v>3398</v>
      </c>
      <c r="F1717" t="s">
        <v>49</v>
      </c>
      <c r="G1717" s="14"/>
      <c r="H1717" s="14"/>
      <c r="I1717" s="1">
        <f t="shared" si="60"/>
        <v>0</v>
      </c>
      <c r="J1717" s="1">
        <f t="shared" si="61"/>
        <v>0</v>
      </c>
    </row>
    <row r="1718" spans="1:10" hidden="1" outlineLevel="2" x14ac:dyDescent="0.25">
      <c r="A1718" t="s">
        <v>49</v>
      </c>
      <c r="B1718" t="s">
        <v>50</v>
      </c>
      <c r="C1718" s="2">
        <v>41904</v>
      </c>
      <c r="D1718" t="s">
        <v>3399</v>
      </c>
      <c r="E1718" t="s">
        <v>3400</v>
      </c>
      <c r="F1718" t="s">
        <v>49</v>
      </c>
      <c r="G1718" s="14"/>
      <c r="H1718" s="14"/>
      <c r="I1718" s="1">
        <f t="shared" si="60"/>
        <v>0</v>
      </c>
      <c r="J1718" s="1">
        <f t="shared" si="61"/>
        <v>0</v>
      </c>
    </row>
    <row r="1719" spans="1:10" hidden="1" outlineLevel="2" x14ac:dyDescent="0.25">
      <c r="A1719" t="s">
        <v>49</v>
      </c>
      <c r="B1719" t="s">
        <v>50</v>
      </c>
      <c r="C1719" s="2">
        <v>41907</v>
      </c>
      <c r="D1719" t="s">
        <v>3062</v>
      </c>
      <c r="E1719" t="s">
        <v>3401</v>
      </c>
      <c r="F1719" t="s">
        <v>49</v>
      </c>
      <c r="G1719" s="14"/>
      <c r="H1719" s="14"/>
      <c r="I1719" s="1">
        <f t="shared" si="60"/>
        <v>0</v>
      </c>
      <c r="J1719" s="1">
        <f t="shared" si="61"/>
        <v>0</v>
      </c>
    </row>
    <row r="1720" spans="1:10" hidden="1" outlineLevel="2" x14ac:dyDescent="0.25">
      <c r="A1720" t="s">
        <v>49</v>
      </c>
      <c r="B1720" t="s">
        <v>50</v>
      </c>
      <c r="C1720" s="2">
        <v>41908</v>
      </c>
      <c r="D1720" t="s">
        <v>3066</v>
      </c>
      <c r="E1720" t="s">
        <v>3402</v>
      </c>
      <c r="F1720" t="s">
        <v>49</v>
      </c>
      <c r="G1720" s="14"/>
      <c r="H1720" s="14"/>
      <c r="I1720" s="1">
        <f t="shared" si="60"/>
        <v>0</v>
      </c>
      <c r="J1720" s="1">
        <f t="shared" si="61"/>
        <v>0</v>
      </c>
    </row>
    <row r="1721" spans="1:10" hidden="1" outlineLevel="2" x14ac:dyDescent="0.25">
      <c r="A1721" t="s">
        <v>49</v>
      </c>
      <c r="B1721" t="s">
        <v>50</v>
      </c>
      <c r="C1721" s="2">
        <v>41908</v>
      </c>
      <c r="D1721" t="s">
        <v>3064</v>
      </c>
      <c r="E1721" t="s">
        <v>3403</v>
      </c>
      <c r="F1721" t="s">
        <v>49</v>
      </c>
      <c r="G1721" s="14"/>
      <c r="H1721" s="14"/>
      <c r="I1721" s="1">
        <f t="shared" si="60"/>
        <v>0</v>
      </c>
      <c r="J1721" s="1">
        <f t="shared" si="61"/>
        <v>0</v>
      </c>
    </row>
    <row r="1722" spans="1:10" hidden="1" outlineLevel="2" x14ac:dyDescent="0.25">
      <c r="A1722" t="s">
        <v>49</v>
      </c>
      <c r="B1722" t="s">
        <v>50</v>
      </c>
      <c r="C1722" s="2">
        <v>41918</v>
      </c>
      <c r="D1722" t="s">
        <v>3244</v>
      </c>
      <c r="E1722" t="s">
        <v>3404</v>
      </c>
      <c r="F1722" t="s">
        <v>49</v>
      </c>
      <c r="G1722" s="14"/>
      <c r="H1722" s="14"/>
      <c r="I1722" s="1">
        <f t="shared" si="60"/>
        <v>0</v>
      </c>
      <c r="J1722" s="1">
        <f t="shared" si="61"/>
        <v>0</v>
      </c>
    </row>
    <row r="1723" spans="1:10" hidden="1" outlineLevel="2" x14ac:dyDescent="0.25">
      <c r="A1723" t="s">
        <v>49</v>
      </c>
      <c r="B1723" t="s">
        <v>50</v>
      </c>
      <c r="C1723" s="2">
        <v>41920</v>
      </c>
      <c r="D1723" t="s">
        <v>3405</v>
      </c>
      <c r="E1723" t="s">
        <v>3406</v>
      </c>
      <c r="F1723" t="s">
        <v>49</v>
      </c>
      <c r="G1723" s="14"/>
      <c r="H1723" s="14"/>
      <c r="I1723" s="1">
        <f t="shared" si="60"/>
        <v>0</v>
      </c>
      <c r="J1723" s="1">
        <f t="shared" si="61"/>
        <v>0</v>
      </c>
    </row>
    <row r="1724" spans="1:10" hidden="1" outlineLevel="2" x14ac:dyDescent="0.25">
      <c r="A1724" t="s">
        <v>49</v>
      </c>
      <c r="B1724" t="s">
        <v>50</v>
      </c>
      <c r="C1724" s="2">
        <v>41920</v>
      </c>
      <c r="D1724" t="s">
        <v>3060</v>
      </c>
      <c r="E1724" t="s">
        <v>3407</v>
      </c>
      <c r="F1724" t="s">
        <v>49</v>
      </c>
      <c r="G1724" s="14"/>
      <c r="H1724" s="14"/>
      <c r="I1724" s="1">
        <f t="shared" si="60"/>
        <v>0</v>
      </c>
      <c r="J1724" s="1">
        <f t="shared" si="61"/>
        <v>0</v>
      </c>
    </row>
    <row r="1725" spans="1:10" hidden="1" outlineLevel="2" x14ac:dyDescent="0.25">
      <c r="A1725" t="s">
        <v>49</v>
      </c>
      <c r="B1725" t="s">
        <v>50</v>
      </c>
      <c r="C1725" s="2">
        <v>41920</v>
      </c>
      <c r="D1725" t="s">
        <v>2927</v>
      </c>
      <c r="E1725" t="s">
        <v>3408</v>
      </c>
      <c r="F1725" t="s">
        <v>49</v>
      </c>
      <c r="G1725" s="14"/>
      <c r="H1725" s="14"/>
      <c r="I1725" s="1">
        <f t="shared" si="60"/>
        <v>0</v>
      </c>
      <c r="J1725" s="1">
        <f t="shared" si="61"/>
        <v>0</v>
      </c>
    </row>
    <row r="1726" spans="1:10" hidden="1" outlineLevel="2" x14ac:dyDescent="0.25">
      <c r="A1726" t="s">
        <v>49</v>
      </c>
      <c r="B1726" t="s">
        <v>50</v>
      </c>
      <c r="C1726" s="2">
        <v>41920</v>
      </c>
      <c r="D1726" t="s">
        <v>3056</v>
      </c>
      <c r="E1726" t="s">
        <v>3409</v>
      </c>
      <c r="F1726" t="s">
        <v>49</v>
      </c>
      <c r="G1726" s="14"/>
      <c r="H1726" s="14"/>
      <c r="I1726" s="1">
        <f t="shared" si="60"/>
        <v>0</v>
      </c>
      <c r="J1726" s="1">
        <f t="shared" si="61"/>
        <v>0</v>
      </c>
    </row>
    <row r="1727" spans="1:10" hidden="1" outlineLevel="2" x14ac:dyDescent="0.25">
      <c r="A1727" t="s">
        <v>49</v>
      </c>
      <c r="B1727" t="s">
        <v>50</v>
      </c>
      <c r="C1727" s="2">
        <v>41927</v>
      </c>
      <c r="D1727" t="s">
        <v>3410</v>
      </c>
      <c r="E1727" t="s">
        <v>3411</v>
      </c>
      <c r="F1727" t="s">
        <v>49</v>
      </c>
      <c r="G1727" s="14"/>
      <c r="H1727" s="14"/>
      <c r="I1727" s="1">
        <f t="shared" si="60"/>
        <v>0</v>
      </c>
      <c r="J1727" s="1">
        <f t="shared" si="61"/>
        <v>0</v>
      </c>
    </row>
    <row r="1728" spans="1:10" hidden="1" outlineLevel="2" x14ac:dyDescent="0.25">
      <c r="A1728" t="s">
        <v>49</v>
      </c>
      <c r="B1728" t="s">
        <v>50</v>
      </c>
      <c r="C1728" s="2">
        <v>41927</v>
      </c>
      <c r="D1728" t="s">
        <v>3058</v>
      </c>
      <c r="E1728" t="s">
        <v>3412</v>
      </c>
      <c r="F1728" t="s">
        <v>49</v>
      </c>
      <c r="G1728" s="14"/>
      <c r="H1728" s="14"/>
      <c r="I1728" s="1">
        <f t="shared" si="60"/>
        <v>0</v>
      </c>
      <c r="J1728" s="1">
        <f t="shared" si="61"/>
        <v>0</v>
      </c>
    </row>
    <row r="1729" spans="1:10" hidden="1" outlineLevel="2" x14ac:dyDescent="0.25">
      <c r="A1729" t="s">
        <v>49</v>
      </c>
      <c r="B1729" t="s">
        <v>50</v>
      </c>
      <c r="C1729" s="2">
        <v>41927</v>
      </c>
      <c r="D1729" t="s">
        <v>3413</v>
      </c>
      <c r="E1729" t="s">
        <v>3414</v>
      </c>
      <c r="F1729" t="s">
        <v>49</v>
      </c>
      <c r="G1729" s="14"/>
      <c r="H1729" s="14"/>
      <c r="I1729" s="1">
        <f t="shared" si="60"/>
        <v>0</v>
      </c>
      <c r="J1729" s="1">
        <f t="shared" si="61"/>
        <v>0</v>
      </c>
    </row>
    <row r="1730" spans="1:10" hidden="1" outlineLevel="2" x14ac:dyDescent="0.25">
      <c r="A1730" t="s">
        <v>49</v>
      </c>
      <c r="B1730" t="s">
        <v>50</v>
      </c>
      <c r="C1730" s="2">
        <v>41928</v>
      </c>
      <c r="D1730" t="s">
        <v>3415</v>
      </c>
      <c r="E1730" t="s">
        <v>3416</v>
      </c>
      <c r="F1730" t="s">
        <v>49</v>
      </c>
      <c r="G1730" s="14"/>
      <c r="H1730" s="14"/>
      <c r="I1730" s="1">
        <f t="shared" si="60"/>
        <v>0</v>
      </c>
      <c r="J1730" s="1">
        <f t="shared" si="61"/>
        <v>0</v>
      </c>
    </row>
    <row r="1731" spans="1:10" hidden="1" outlineLevel="2" x14ac:dyDescent="0.25">
      <c r="A1731" t="s">
        <v>49</v>
      </c>
      <c r="B1731" t="s">
        <v>50</v>
      </c>
      <c r="C1731" s="2">
        <v>41928</v>
      </c>
      <c r="D1731" t="s">
        <v>3417</v>
      </c>
      <c r="E1731" t="s">
        <v>3418</v>
      </c>
      <c r="F1731" t="s">
        <v>49</v>
      </c>
      <c r="G1731" s="14"/>
      <c r="H1731" s="14"/>
      <c r="I1731" s="1">
        <f t="shared" si="60"/>
        <v>0</v>
      </c>
      <c r="J1731" s="1">
        <f t="shared" si="61"/>
        <v>0</v>
      </c>
    </row>
    <row r="1732" spans="1:10" hidden="1" outlineLevel="2" x14ac:dyDescent="0.25">
      <c r="A1732" t="s">
        <v>49</v>
      </c>
      <c r="B1732" t="s">
        <v>50</v>
      </c>
      <c r="C1732" s="2">
        <v>41929</v>
      </c>
      <c r="D1732" t="s">
        <v>3271</v>
      </c>
      <c r="E1732" t="s">
        <v>3419</v>
      </c>
      <c r="F1732" t="s">
        <v>49</v>
      </c>
      <c r="G1732" s="14"/>
      <c r="H1732" s="14"/>
      <c r="I1732" s="1">
        <f t="shared" si="60"/>
        <v>0</v>
      </c>
      <c r="J1732" s="1">
        <f t="shared" si="61"/>
        <v>0</v>
      </c>
    </row>
    <row r="1733" spans="1:10" hidden="1" outlineLevel="2" x14ac:dyDescent="0.25">
      <c r="A1733" t="s">
        <v>49</v>
      </c>
      <c r="B1733" t="s">
        <v>50</v>
      </c>
      <c r="C1733" s="2">
        <v>41930</v>
      </c>
      <c r="D1733" t="s">
        <v>3420</v>
      </c>
      <c r="E1733" t="s">
        <v>3421</v>
      </c>
      <c r="F1733" t="s">
        <v>49</v>
      </c>
      <c r="G1733" s="14"/>
      <c r="H1733" s="14"/>
      <c r="I1733" s="1">
        <f t="shared" si="60"/>
        <v>0</v>
      </c>
      <c r="J1733" s="1">
        <f t="shared" si="61"/>
        <v>0</v>
      </c>
    </row>
    <row r="1734" spans="1:10" hidden="1" outlineLevel="2" x14ac:dyDescent="0.25">
      <c r="A1734" t="s">
        <v>49</v>
      </c>
      <c r="B1734" t="s">
        <v>50</v>
      </c>
      <c r="C1734" s="2">
        <v>41957</v>
      </c>
      <c r="D1734" t="s">
        <v>2610</v>
      </c>
      <c r="E1734" t="s">
        <v>3422</v>
      </c>
      <c r="F1734" t="s">
        <v>49</v>
      </c>
      <c r="G1734" s="14"/>
      <c r="H1734" s="14"/>
      <c r="I1734" s="1">
        <f t="shared" si="60"/>
        <v>0</v>
      </c>
      <c r="J1734" s="1">
        <f t="shared" si="61"/>
        <v>0</v>
      </c>
    </row>
    <row r="1735" spans="1:10" hidden="1" outlineLevel="2" x14ac:dyDescent="0.25">
      <c r="A1735" t="s">
        <v>49</v>
      </c>
      <c r="B1735" t="s">
        <v>50</v>
      </c>
      <c r="C1735" s="2">
        <v>41960</v>
      </c>
      <c r="D1735" t="s">
        <v>3265</v>
      </c>
      <c r="E1735" t="s">
        <v>3423</v>
      </c>
      <c r="F1735" t="s">
        <v>49</v>
      </c>
      <c r="G1735" s="14"/>
      <c r="H1735" s="14"/>
      <c r="I1735" s="1">
        <f t="shared" si="60"/>
        <v>0</v>
      </c>
      <c r="J1735" s="1">
        <f t="shared" si="61"/>
        <v>0</v>
      </c>
    </row>
    <row r="1736" spans="1:10" hidden="1" outlineLevel="2" x14ac:dyDescent="0.25">
      <c r="A1736" t="s">
        <v>49</v>
      </c>
      <c r="B1736" t="s">
        <v>50</v>
      </c>
      <c r="C1736" s="2">
        <v>41960</v>
      </c>
      <c r="D1736" t="s">
        <v>3265</v>
      </c>
      <c r="E1736" t="s">
        <v>3424</v>
      </c>
      <c r="F1736" t="s">
        <v>49</v>
      </c>
      <c r="G1736" s="14"/>
      <c r="H1736" s="14"/>
      <c r="I1736" s="1">
        <f t="shared" si="60"/>
        <v>0</v>
      </c>
      <c r="J1736" s="1">
        <f t="shared" si="61"/>
        <v>0</v>
      </c>
    </row>
    <row r="1737" spans="1:10" hidden="1" outlineLevel="2" x14ac:dyDescent="0.25">
      <c r="A1737" t="s">
        <v>49</v>
      </c>
      <c r="B1737" t="s">
        <v>50</v>
      </c>
      <c r="C1737" s="2">
        <v>41962</v>
      </c>
      <c r="D1737" t="s">
        <v>2619</v>
      </c>
      <c r="E1737" t="s">
        <v>3425</v>
      </c>
      <c r="F1737" t="s">
        <v>49</v>
      </c>
      <c r="G1737" s="14"/>
      <c r="H1737" s="14"/>
      <c r="I1737" s="1">
        <f t="shared" si="60"/>
        <v>0</v>
      </c>
      <c r="J1737" s="1">
        <f t="shared" si="61"/>
        <v>0</v>
      </c>
    </row>
    <row r="1738" spans="1:10" hidden="1" outlineLevel="2" x14ac:dyDescent="0.25">
      <c r="A1738" t="s">
        <v>49</v>
      </c>
      <c r="B1738" t="s">
        <v>50</v>
      </c>
      <c r="C1738" s="2">
        <v>41968</v>
      </c>
      <c r="D1738" t="s">
        <v>3084</v>
      </c>
      <c r="E1738" t="s">
        <v>3426</v>
      </c>
      <c r="F1738" t="s">
        <v>49</v>
      </c>
      <c r="G1738" s="14"/>
      <c r="H1738" s="14"/>
      <c r="I1738" s="1">
        <f t="shared" si="60"/>
        <v>0</v>
      </c>
      <c r="J1738" s="1">
        <f t="shared" si="61"/>
        <v>0</v>
      </c>
    </row>
    <row r="1739" spans="1:10" hidden="1" outlineLevel="2" x14ac:dyDescent="0.25">
      <c r="A1739" t="s">
        <v>49</v>
      </c>
      <c r="B1739" t="s">
        <v>50</v>
      </c>
      <c r="C1739" s="2">
        <v>41970</v>
      </c>
      <c r="D1739" t="s">
        <v>3427</v>
      </c>
      <c r="E1739" t="s">
        <v>3428</v>
      </c>
      <c r="F1739" t="s">
        <v>49</v>
      </c>
      <c r="G1739" s="14"/>
      <c r="H1739" s="14"/>
      <c r="I1739" s="1">
        <f t="shared" si="60"/>
        <v>0</v>
      </c>
      <c r="J1739" s="1">
        <f t="shared" si="61"/>
        <v>0</v>
      </c>
    </row>
    <row r="1740" spans="1:10" hidden="1" outlineLevel="2" x14ac:dyDescent="0.25">
      <c r="A1740" t="s">
        <v>49</v>
      </c>
      <c r="B1740" t="s">
        <v>50</v>
      </c>
      <c r="C1740" s="2">
        <v>41970</v>
      </c>
      <c r="D1740" t="s">
        <v>3429</v>
      </c>
      <c r="E1740" t="s">
        <v>3430</v>
      </c>
      <c r="F1740" t="s">
        <v>49</v>
      </c>
      <c r="G1740" s="14"/>
      <c r="H1740" s="14"/>
      <c r="I1740" s="1">
        <f t="shared" si="60"/>
        <v>0</v>
      </c>
      <c r="J1740" s="1">
        <f t="shared" si="61"/>
        <v>0</v>
      </c>
    </row>
    <row r="1741" spans="1:10" hidden="1" outlineLevel="2" x14ac:dyDescent="0.25">
      <c r="A1741" t="s">
        <v>49</v>
      </c>
      <c r="B1741" t="s">
        <v>50</v>
      </c>
      <c r="C1741" s="2">
        <v>41970</v>
      </c>
      <c r="D1741" t="s">
        <v>3078</v>
      </c>
      <c r="E1741" t="s">
        <v>3431</v>
      </c>
      <c r="F1741" t="s">
        <v>49</v>
      </c>
      <c r="G1741" s="14"/>
      <c r="H1741" s="14"/>
      <c r="I1741" s="1">
        <f t="shared" si="60"/>
        <v>0</v>
      </c>
      <c r="J1741" s="1">
        <f t="shared" si="61"/>
        <v>0</v>
      </c>
    </row>
    <row r="1742" spans="1:10" hidden="1" outlineLevel="2" x14ac:dyDescent="0.25">
      <c r="A1742" t="s">
        <v>49</v>
      </c>
      <c r="B1742" t="s">
        <v>50</v>
      </c>
      <c r="C1742" s="2">
        <v>41970</v>
      </c>
      <c r="D1742" t="s">
        <v>3432</v>
      </c>
      <c r="E1742" t="s">
        <v>3433</v>
      </c>
      <c r="F1742" t="s">
        <v>49</v>
      </c>
      <c r="G1742" s="14"/>
      <c r="H1742" s="14"/>
      <c r="I1742" s="1">
        <f t="shared" si="60"/>
        <v>0</v>
      </c>
      <c r="J1742" s="1">
        <f t="shared" si="61"/>
        <v>0</v>
      </c>
    </row>
    <row r="1743" spans="1:10" hidden="1" outlineLevel="2" x14ac:dyDescent="0.25">
      <c r="A1743" t="s">
        <v>49</v>
      </c>
      <c r="B1743" t="s">
        <v>50</v>
      </c>
      <c r="C1743" s="2">
        <v>41970</v>
      </c>
      <c r="D1743" t="s">
        <v>3291</v>
      </c>
      <c r="E1743" t="s">
        <v>3434</v>
      </c>
      <c r="F1743" t="s">
        <v>49</v>
      </c>
      <c r="G1743" s="14"/>
      <c r="H1743" s="14"/>
      <c r="I1743" s="1">
        <f t="shared" si="60"/>
        <v>0</v>
      </c>
      <c r="J1743" s="1">
        <f t="shared" si="61"/>
        <v>0</v>
      </c>
    </row>
    <row r="1744" spans="1:10" hidden="1" outlineLevel="2" x14ac:dyDescent="0.25">
      <c r="A1744" t="s">
        <v>49</v>
      </c>
      <c r="B1744" t="s">
        <v>50</v>
      </c>
      <c r="C1744" s="2">
        <v>41970</v>
      </c>
      <c r="D1744" t="s">
        <v>3113</v>
      </c>
      <c r="E1744" t="s">
        <v>3435</v>
      </c>
      <c r="F1744" t="s">
        <v>49</v>
      </c>
      <c r="G1744" s="14"/>
      <c r="H1744" s="14"/>
      <c r="I1744" s="1">
        <f t="shared" si="60"/>
        <v>0</v>
      </c>
      <c r="J1744" s="1">
        <f t="shared" si="61"/>
        <v>0</v>
      </c>
    </row>
    <row r="1745" spans="1:10" hidden="1" outlineLevel="2" x14ac:dyDescent="0.25">
      <c r="A1745" t="s">
        <v>49</v>
      </c>
      <c r="B1745" t="s">
        <v>50</v>
      </c>
      <c r="C1745" s="2">
        <v>41970</v>
      </c>
      <c r="D1745" t="s">
        <v>3436</v>
      </c>
      <c r="E1745" t="s">
        <v>3437</v>
      </c>
      <c r="F1745" t="s">
        <v>49</v>
      </c>
      <c r="G1745" s="14"/>
      <c r="H1745" s="14"/>
      <c r="I1745" s="1">
        <f t="shared" si="60"/>
        <v>0</v>
      </c>
      <c r="J1745" s="1">
        <f t="shared" si="61"/>
        <v>0</v>
      </c>
    </row>
    <row r="1746" spans="1:10" hidden="1" outlineLevel="2" x14ac:dyDescent="0.25">
      <c r="A1746" t="s">
        <v>49</v>
      </c>
      <c r="B1746" t="s">
        <v>50</v>
      </c>
      <c r="C1746" s="2">
        <v>41970</v>
      </c>
      <c r="D1746" t="s">
        <v>3086</v>
      </c>
      <c r="E1746" t="s">
        <v>3438</v>
      </c>
      <c r="F1746" t="s">
        <v>49</v>
      </c>
      <c r="G1746" s="14"/>
      <c r="H1746" s="14"/>
      <c r="I1746" s="1">
        <f t="shared" si="60"/>
        <v>0</v>
      </c>
      <c r="J1746" s="1">
        <f t="shared" si="61"/>
        <v>0</v>
      </c>
    </row>
    <row r="1747" spans="1:10" hidden="1" outlineLevel="2" x14ac:dyDescent="0.25">
      <c r="A1747" t="s">
        <v>49</v>
      </c>
      <c r="B1747" t="s">
        <v>50</v>
      </c>
      <c r="C1747" s="2">
        <v>41984</v>
      </c>
      <c r="D1747" t="s">
        <v>3439</v>
      </c>
      <c r="E1747" t="s">
        <v>3440</v>
      </c>
      <c r="F1747" t="s">
        <v>49</v>
      </c>
      <c r="G1747" s="14"/>
      <c r="H1747" s="14"/>
      <c r="I1747" s="1">
        <f t="shared" si="60"/>
        <v>0</v>
      </c>
      <c r="J1747" s="1">
        <f t="shared" si="61"/>
        <v>0</v>
      </c>
    </row>
    <row r="1748" spans="1:10" hidden="1" outlineLevel="2" x14ac:dyDescent="0.25">
      <c r="A1748" t="s">
        <v>49</v>
      </c>
      <c r="B1748" t="s">
        <v>50</v>
      </c>
      <c r="C1748" s="2">
        <v>41985</v>
      </c>
      <c r="D1748" t="s">
        <v>220</v>
      </c>
      <c r="E1748" t="s">
        <v>3441</v>
      </c>
      <c r="F1748" t="s">
        <v>49</v>
      </c>
      <c r="G1748" s="14"/>
      <c r="H1748" s="14"/>
      <c r="I1748" s="1">
        <f t="shared" si="60"/>
        <v>0</v>
      </c>
      <c r="J1748" s="1">
        <f t="shared" si="61"/>
        <v>0</v>
      </c>
    </row>
    <row r="1749" spans="1:10" hidden="1" outlineLevel="2" x14ac:dyDescent="0.25">
      <c r="A1749" t="s">
        <v>49</v>
      </c>
      <c r="B1749" t="s">
        <v>50</v>
      </c>
      <c r="C1749" s="2">
        <v>41985</v>
      </c>
      <c r="D1749" t="s">
        <v>2935</v>
      </c>
      <c r="E1749" t="s">
        <v>3442</v>
      </c>
      <c r="F1749" t="s">
        <v>49</v>
      </c>
      <c r="G1749" s="14"/>
      <c r="H1749" s="14"/>
      <c r="I1749" s="1">
        <f t="shared" si="60"/>
        <v>0</v>
      </c>
      <c r="J1749" s="1">
        <f t="shared" si="61"/>
        <v>0</v>
      </c>
    </row>
    <row r="1750" spans="1:10" hidden="1" outlineLevel="2" x14ac:dyDescent="0.25">
      <c r="A1750" t="s">
        <v>49</v>
      </c>
      <c r="B1750" t="s">
        <v>50</v>
      </c>
      <c r="C1750" s="2">
        <v>41991</v>
      </c>
      <c r="D1750" t="s">
        <v>3443</v>
      </c>
      <c r="E1750" t="s">
        <v>3444</v>
      </c>
      <c r="F1750" t="s">
        <v>49</v>
      </c>
      <c r="G1750" s="14"/>
      <c r="H1750" s="14"/>
      <c r="I1750" s="1">
        <f t="shared" si="60"/>
        <v>0</v>
      </c>
      <c r="J1750" s="1">
        <f t="shared" si="61"/>
        <v>0</v>
      </c>
    </row>
    <row r="1751" spans="1:10" hidden="1" outlineLevel="2" x14ac:dyDescent="0.25">
      <c r="A1751" t="s">
        <v>49</v>
      </c>
      <c r="B1751" t="s">
        <v>50</v>
      </c>
      <c r="C1751" s="2">
        <v>41996</v>
      </c>
      <c r="D1751" t="s">
        <v>3445</v>
      </c>
      <c r="E1751" t="s">
        <v>3446</v>
      </c>
      <c r="F1751" t="s">
        <v>49</v>
      </c>
      <c r="G1751" s="14"/>
      <c r="H1751" s="14"/>
      <c r="I1751" s="1">
        <f t="shared" si="60"/>
        <v>0</v>
      </c>
      <c r="J1751" s="1">
        <f>+G1751</f>
        <v>0</v>
      </c>
    </row>
    <row r="1752" spans="1:10" hidden="1" outlineLevel="2" x14ac:dyDescent="0.25">
      <c r="A1752" t="s">
        <v>49</v>
      </c>
      <c r="B1752" t="s">
        <v>50</v>
      </c>
      <c r="C1752" s="2">
        <v>41998</v>
      </c>
      <c r="D1752" t="s">
        <v>2542</v>
      </c>
      <c r="E1752" t="s">
        <v>3447</v>
      </c>
      <c r="F1752" t="s">
        <v>49</v>
      </c>
      <c r="G1752" s="14"/>
      <c r="H1752" s="14"/>
      <c r="I1752" s="1">
        <f t="shared" si="60"/>
        <v>0</v>
      </c>
      <c r="J1752" s="1">
        <f>-H1752</f>
        <v>0</v>
      </c>
    </row>
    <row r="1753" spans="1:10" hidden="1" outlineLevel="2" x14ac:dyDescent="0.25">
      <c r="A1753" t="s">
        <v>49</v>
      </c>
      <c r="B1753" t="s">
        <v>50</v>
      </c>
      <c r="C1753" s="2">
        <v>42002</v>
      </c>
      <c r="D1753" t="s">
        <v>3120</v>
      </c>
      <c r="E1753" t="s">
        <v>3448</v>
      </c>
      <c r="F1753" t="s">
        <v>49</v>
      </c>
      <c r="G1753" s="14"/>
      <c r="H1753" s="14"/>
      <c r="I1753" s="1">
        <f t="shared" si="60"/>
        <v>0</v>
      </c>
      <c r="J1753" s="1">
        <f>-H1753</f>
        <v>0</v>
      </c>
    </row>
    <row r="1754" spans="1:10" hidden="1" outlineLevel="2" x14ac:dyDescent="0.25">
      <c r="A1754" t="s">
        <v>49</v>
      </c>
      <c r="B1754" t="s">
        <v>50</v>
      </c>
      <c r="C1754" s="2">
        <v>42003</v>
      </c>
      <c r="D1754" t="s">
        <v>3288</v>
      </c>
      <c r="E1754" t="s">
        <v>3449</v>
      </c>
      <c r="F1754" t="s">
        <v>49</v>
      </c>
      <c r="G1754" s="14"/>
      <c r="H1754" s="14"/>
      <c r="I1754" s="1">
        <f t="shared" si="60"/>
        <v>0</v>
      </c>
      <c r="J1754" s="1">
        <f>-H1754</f>
        <v>0</v>
      </c>
    </row>
    <row r="1755" spans="1:10" hidden="1" outlineLevel="2" x14ac:dyDescent="0.25">
      <c r="A1755" t="s">
        <v>49</v>
      </c>
      <c r="B1755" t="s">
        <v>50</v>
      </c>
      <c r="C1755" s="2">
        <v>42003</v>
      </c>
      <c r="D1755" t="s">
        <v>3450</v>
      </c>
      <c r="E1755" t="s">
        <v>3451</v>
      </c>
      <c r="F1755" t="s">
        <v>49</v>
      </c>
      <c r="G1755" s="14"/>
      <c r="H1755" s="14"/>
      <c r="I1755" s="1">
        <f t="shared" si="60"/>
        <v>0</v>
      </c>
      <c r="J1755" s="1">
        <f>+G1755</f>
        <v>0</v>
      </c>
    </row>
    <row r="1756" spans="1:10" hidden="1" outlineLevel="2" x14ac:dyDescent="0.25">
      <c r="A1756" t="s">
        <v>49</v>
      </c>
      <c r="B1756" t="s">
        <v>50</v>
      </c>
      <c r="C1756" s="2">
        <v>42004</v>
      </c>
      <c r="D1756" t="s">
        <v>3452</v>
      </c>
      <c r="E1756" t="s">
        <v>3453</v>
      </c>
      <c r="F1756" t="s">
        <v>49</v>
      </c>
      <c r="G1756" s="14"/>
      <c r="H1756" s="14"/>
      <c r="I1756" s="1">
        <f t="shared" si="60"/>
        <v>0</v>
      </c>
      <c r="J1756" s="1">
        <f>-H1756</f>
        <v>0</v>
      </c>
    </row>
    <row r="1757" spans="1:10" hidden="1" outlineLevel="2" x14ac:dyDescent="0.25">
      <c r="A1757" t="s">
        <v>49</v>
      </c>
      <c r="B1757" t="s">
        <v>50</v>
      </c>
      <c r="C1757" s="2">
        <v>42004</v>
      </c>
      <c r="D1757" t="s">
        <v>3252</v>
      </c>
      <c r="E1757" t="s">
        <v>3454</v>
      </c>
      <c r="F1757" t="s">
        <v>49</v>
      </c>
      <c r="G1757" s="14"/>
      <c r="H1757" s="14"/>
      <c r="I1757" s="1">
        <f t="shared" si="60"/>
        <v>0</v>
      </c>
      <c r="J1757" s="1">
        <f>-H1757</f>
        <v>0</v>
      </c>
    </row>
    <row r="1758" spans="1:10" hidden="1" outlineLevel="2" x14ac:dyDescent="0.25">
      <c r="A1758" t="s">
        <v>49</v>
      </c>
      <c r="B1758" t="s">
        <v>50</v>
      </c>
      <c r="C1758" s="2">
        <v>42004</v>
      </c>
      <c r="D1758" t="s">
        <v>3455</v>
      </c>
      <c r="E1758" t="s">
        <v>3456</v>
      </c>
      <c r="F1758" t="s">
        <v>49</v>
      </c>
      <c r="G1758" s="14"/>
      <c r="H1758" s="14"/>
      <c r="I1758" s="1">
        <f t="shared" si="60"/>
        <v>0</v>
      </c>
      <c r="J1758" s="1">
        <f>+G1758</f>
        <v>0</v>
      </c>
    </row>
    <row r="1759" spans="1:10" hidden="1" outlineLevel="2" x14ac:dyDescent="0.25">
      <c r="A1759" t="s">
        <v>49</v>
      </c>
      <c r="B1759" t="s">
        <v>50</v>
      </c>
      <c r="C1759" s="2">
        <v>42009</v>
      </c>
      <c r="D1759" t="s">
        <v>2937</v>
      </c>
      <c r="E1759" t="s">
        <v>3457</v>
      </c>
      <c r="F1759" t="s">
        <v>49</v>
      </c>
      <c r="G1759" s="14"/>
      <c r="H1759" s="14"/>
      <c r="I1759" s="1">
        <f t="shared" si="60"/>
        <v>0</v>
      </c>
      <c r="J1759" s="1">
        <f t="shared" ref="J1759:J1775" si="62">-H1759</f>
        <v>0</v>
      </c>
    </row>
    <row r="1760" spans="1:10" hidden="1" outlineLevel="2" x14ac:dyDescent="0.25">
      <c r="A1760" t="s">
        <v>49</v>
      </c>
      <c r="B1760" t="s">
        <v>50</v>
      </c>
      <c r="C1760" s="2">
        <v>42009</v>
      </c>
      <c r="D1760" t="s">
        <v>3125</v>
      </c>
      <c r="E1760" t="s">
        <v>3458</v>
      </c>
      <c r="F1760" t="s">
        <v>49</v>
      </c>
      <c r="G1760" s="14"/>
      <c r="H1760" s="14"/>
      <c r="I1760" s="1">
        <f t="shared" si="60"/>
        <v>0</v>
      </c>
      <c r="J1760" s="1">
        <f t="shared" si="62"/>
        <v>0</v>
      </c>
    </row>
    <row r="1761" spans="1:10" hidden="1" outlineLevel="2" x14ac:dyDescent="0.25">
      <c r="A1761" t="s">
        <v>49</v>
      </c>
      <c r="B1761" t="s">
        <v>50</v>
      </c>
      <c r="C1761" s="2">
        <v>42011</v>
      </c>
      <c r="D1761" t="s">
        <v>3459</v>
      </c>
      <c r="E1761" t="s">
        <v>3460</v>
      </c>
      <c r="F1761" t="s">
        <v>49</v>
      </c>
      <c r="G1761" s="14"/>
      <c r="H1761" s="14"/>
      <c r="I1761" s="1">
        <f t="shared" si="60"/>
        <v>0</v>
      </c>
      <c r="J1761" s="1">
        <f t="shared" si="62"/>
        <v>0</v>
      </c>
    </row>
    <row r="1762" spans="1:10" hidden="1" outlineLevel="2" x14ac:dyDescent="0.25">
      <c r="A1762" t="s">
        <v>49</v>
      </c>
      <c r="B1762" t="s">
        <v>50</v>
      </c>
      <c r="C1762" s="2">
        <v>42019</v>
      </c>
      <c r="D1762" t="s">
        <v>3461</v>
      </c>
      <c r="E1762" t="s">
        <v>3462</v>
      </c>
      <c r="F1762" t="s">
        <v>49</v>
      </c>
      <c r="G1762" s="14"/>
      <c r="H1762" s="14"/>
      <c r="I1762" s="1">
        <f t="shared" si="60"/>
        <v>0</v>
      </c>
      <c r="J1762" s="1">
        <f t="shared" si="62"/>
        <v>0</v>
      </c>
    </row>
    <row r="1763" spans="1:10" hidden="1" outlineLevel="2" x14ac:dyDescent="0.25">
      <c r="A1763" t="s">
        <v>49</v>
      </c>
      <c r="B1763" t="s">
        <v>50</v>
      </c>
      <c r="C1763" s="2">
        <v>42019</v>
      </c>
      <c r="D1763" t="s">
        <v>3463</v>
      </c>
      <c r="E1763" t="s">
        <v>3464</v>
      </c>
      <c r="F1763" t="s">
        <v>49</v>
      </c>
      <c r="G1763" s="14"/>
      <c r="H1763" s="14"/>
      <c r="I1763" s="1">
        <f t="shared" si="60"/>
        <v>0</v>
      </c>
      <c r="J1763" s="1">
        <f t="shared" si="62"/>
        <v>0</v>
      </c>
    </row>
    <row r="1764" spans="1:10" hidden="1" outlineLevel="2" x14ac:dyDescent="0.25">
      <c r="A1764" t="s">
        <v>49</v>
      </c>
      <c r="B1764" t="s">
        <v>50</v>
      </c>
      <c r="C1764" s="2">
        <v>42019</v>
      </c>
      <c r="D1764" t="s">
        <v>161</v>
      </c>
      <c r="E1764" t="s">
        <v>3465</v>
      </c>
      <c r="F1764" t="s">
        <v>49</v>
      </c>
      <c r="G1764" s="14"/>
      <c r="H1764" s="14"/>
      <c r="I1764" s="1">
        <f t="shared" si="60"/>
        <v>0</v>
      </c>
      <c r="J1764" s="1">
        <f t="shared" si="62"/>
        <v>0</v>
      </c>
    </row>
    <row r="1765" spans="1:10" hidden="1" outlineLevel="2" x14ac:dyDescent="0.25">
      <c r="A1765" t="s">
        <v>49</v>
      </c>
      <c r="B1765" t="s">
        <v>50</v>
      </c>
      <c r="C1765" s="2">
        <v>42019</v>
      </c>
      <c r="D1765" t="s">
        <v>3466</v>
      </c>
      <c r="E1765" t="s">
        <v>3467</v>
      </c>
      <c r="F1765" t="s">
        <v>49</v>
      </c>
      <c r="G1765" s="14"/>
      <c r="H1765" s="14"/>
      <c r="I1765" s="1">
        <f t="shared" si="60"/>
        <v>0</v>
      </c>
      <c r="J1765" s="1">
        <f t="shared" si="62"/>
        <v>0</v>
      </c>
    </row>
    <row r="1766" spans="1:10" hidden="1" outlineLevel="2" x14ac:dyDescent="0.25">
      <c r="A1766" t="s">
        <v>49</v>
      </c>
      <c r="B1766" t="s">
        <v>50</v>
      </c>
      <c r="C1766" s="2">
        <v>42019</v>
      </c>
      <c r="D1766" t="s">
        <v>1187</v>
      </c>
      <c r="E1766" t="s">
        <v>3468</v>
      </c>
      <c r="F1766" t="s">
        <v>49</v>
      </c>
      <c r="G1766" s="14"/>
      <c r="H1766" s="14"/>
      <c r="I1766" s="1">
        <f t="shared" si="60"/>
        <v>0</v>
      </c>
      <c r="J1766" s="1">
        <f t="shared" si="62"/>
        <v>0</v>
      </c>
    </row>
    <row r="1767" spans="1:10" hidden="1" outlineLevel="2" x14ac:dyDescent="0.25">
      <c r="A1767" t="s">
        <v>49</v>
      </c>
      <c r="B1767" t="s">
        <v>50</v>
      </c>
      <c r="C1767" s="2">
        <v>42019</v>
      </c>
      <c r="D1767" t="s">
        <v>3469</v>
      </c>
      <c r="E1767" t="s">
        <v>3470</v>
      </c>
      <c r="F1767" t="s">
        <v>49</v>
      </c>
      <c r="G1767" s="14"/>
      <c r="H1767" s="14"/>
      <c r="I1767" s="1">
        <f t="shared" si="60"/>
        <v>0</v>
      </c>
      <c r="J1767" s="1">
        <f t="shared" si="62"/>
        <v>0</v>
      </c>
    </row>
    <row r="1768" spans="1:10" hidden="1" outlineLevel="2" x14ac:dyDescent="0.25">
      <c r="A1768" t="s">
        <v>49</v>
      </c>
      <c r="B1768" t="s">
        <v>50</v>
      </c>
      <c r="C1768" s="2">
        <v>42020</v>
      </c>
      <c r="D1768" t="s">
        <v>3471</v>
      </c>
      <c r="E1768" t="s">
        <v>3472</v>
      </c>
      <c r="F1768" t="s">
        <v>49</v>
      </c>
      <c r="G1768" s="14"/>
      <c r="H1768" s="14"/>
      <c r="I1768" s="1">
        <f t="shared" si="60"/>
        <v>0</v>
      </c>
      <c r="J1768" s="1">
        <f t="shared" si="62"/>
        <v>0</v>
      </c>
    </row>
    <row r="1769" spans="1:10" hidden="1" outlineLevel="2" x14ac:dyDescent="0.25">
      <c r="A1769" t="s">
        <v>49</v>
      </c>
      <c r="B1769" t="s">
        <v>50</v>
      </c>
      <c r="C1769" s="2">
        <v>42020</v>
      </c>
      <c r="D1769" t="s">
        <v>3473</v>
      </c>
      <c r="E1769" t="s">
        <v>3474</v>
      </c>
      <c r="F1769" t="s">
        <v>49</v>
      </c>
      <c r="G1769" s="14"/>
      <c r="H1769" s="14"/>
      <c r="I1769" s="1">
        <f t="shared" si="60"/>
        <v>0</v>
      </c>
      <c r="J1769" s="1">
        <f t="shared" si="62"/>
        <v>0</v>
      </c>
    </row>
    <row r="1770" spans="1:10" hidden="1" outlineLevel="2" x14ac:dyDescent="0.25">
      <c r="A1770" t="s">
        <v>49</v>
      </c>
      <c r="B1770" t="s">
        <v>50</v>
      </c>
      <c r="C1770" s="2">
        <v>42020</v>
      </c>
      <c r="D1770" t="s">
        <v>2726</v>
      </c>
      <c r="E1770" t="s">
        <v>3475</v>
      </c>
      <c r="F1770" t="s">
        <v>49</v>
      </c>
      <c r="G1770" s="14"/>
      <c r="H1770" s="14"/>
      <c r="I1770" s="1">
        <f t="shared" si="60"/>
        <v>0</v>
      </c>
      <c r="J1770" s="1">
        <f t="shared" si="62"/>
        <v>0</v>
      </c>
    </row>
    <row r="1771" spans="1:10" hidden="1" outlineLevel="2" x14ac:dyDescent="0.25">
      <c r="A1771" t="s">
        <v>49</v>
      </c>
      <c r="B1771" t="s">
        <v>50</v>
      </c>
      <c r="C1771" s="2">
        <v>42025</v>
      </c>
      <c r="D1771" t="s">
        <v>3476</v>
      </c>
      <c r="E1771" t="s">
        <v>3477</v>
      </c>
      <c r="F1771" t="s">
        <v>49</v>
      </c>
      <c r="G1771" s="14"/>
      <c r="H1771" s="14"/>
      <c r="I1771" s="1">
        <f t="shared" si="60"/>
        <v>0</v>
      </c>
      <c r="J1771" s="1">
        <f t="shared" si="62"/>
        <v>0</v>
      </c>
    </row>
    <row r="1772" spans="1:10" hidden="1" outlineLevel="2" x14ac:dyDescent="0.25">
      <c r="A1772" t="s">
        <v>49</v>
      </c>
      <c r="B1772" t="s">
        <v>50</v>
      </c>
      <c r="C1772" s="2">
        <v>42026</v>
      </c>
      <c r="D1772" t="s">
        <v>3478</v>
      </c>
      <c r="E1772" t="s">
        <v>3479</v>
      </c>
      <c r="F1772" t="s">
        <v>49</v>
      </c>
      <c r="G1772" s="14"/>
      <c r="H1772" s="14"/>
      <c r="I1772" s="1">
        <f t="shared" si="60"/>
        <v>0</v>
      </c>
      <c r="J1772" s="1">
        <f t="shared" si="62"/>
        <v>0</v>
      </c>
    </row>
    <row r="1773" spans="1:10" hidden="1" outlineLevel="2" x14ac:dyDescent="0.25">
      <c r="A1773" t="s">
        <v>49</v>
      </c>
      <c r="B1773" t="s">
        <v>50</v>
      </c>
      <c r="C1773" s="2">
        <v>42030</v>
      </c>
      <c r="D1773" t="s">
        <v>2726</v>
      </c>
      <c r="E1773" t="s">
        <v>3480</v>
      </c>
      <c r="F1773" t="s">
        <v>49</v>
      </c>
      <c r="G1773" s="14"/>
      <c r="H1773" s="14"/>
      <c r="I1773" s="1">
        <f t="shared" ref="I1773:I1836" si="63">+IF(A1773=A1772,I1772+G1773-H1773,G1773-H1773)</f>
        <v>0</v>
      </c>
      <c r="J1773" s="1">
        <f t="shared" si="62"/>
        <v>0</v>
      </c>
    </row>
    <row r="1774" spans="1:10" hidden="1" outlineLevel="2" x14ac:dyDescent="0.25">
      <c r="A1774" t="s">
        <v>49</v>
      </c>
      <c r="B1774" t="s">
        <v>50</v>
      </c>
      <c r="C1774" s="2">
        <v>42032</v>
      </c>
      <c r="D1774" t="s">
        <v>3153</v>
      </c>
      <c r="E1774" t="s">
        <v>3481</v>
      </c>
      <c r="F1774" t="s">
        <v>49</v>
      </c>
      <c r="G1774" s="14"/>
      <c r="H1774" s="14"/>
      <c r="I1774" s="1">
        <f t="shared" si="63"/>
        <v>0</v>
      </c>
      <c r="J1774" s="1">
        <f t="shared" si="62"/>
        <v>0</v>
      </c>
    </row>
    <row r="1775" spans="1:10" hidden="1" outlineLevel="2" x14ac:dyDescent="0.25">
      <c r="A1775" t="s">
        <v>49</v>
      </c>
      <c r="B1775" t="s">
        <v>50</v>
      </c>
      <c r="C1775" s="2">
        <v>42032</v>
      </c>
      <c r="D1775" t="s">
        <v>3482</v>
      </c>
      <c r="E1775" t="s">
        <v>3483</v>
      </c>
      <c r="F1775" t="s">
        <v>49</v>
      </c>
      <c r="G1775" s="14"/>
      <c r="H1775" s="14"/>
      <c r="I1775" s="1">
        <f t="shared" si="63"/>
        <v>0</v>
      </c>
      <c r="J1775" s="1">
        <f t="shared" si="62"/>
        <v>0</v>
      </c>
    </row>
    <row r="1776" spans="1:10" hidden="1" outlineLevel="2" x14ac:dyDescent="0.25">
      <c r="A1776" t="s">
        <v>49</v>
      </c>
      <c r="B1776" t="s">
        <v>50</v>
      </c>
      <c r="C1776" s="2">
        <v>42034</v>
      </c>
      <c r="D1776" t="s">
        <v>3484</v>
      </c>
      <c r="E1776" t="s">
        <v>3485</v>
      </c>
      <c r="F1776" t="s">
        <v>49</v>
      </c>
      <c r="G1776" s="14"/>
      <c r="H1776" s="14"/>
      <c r="I1776" s="1">
        <f t="shared" si="63"/>
        <v>0</v>
      </c>
      <c r="J1776" s="1">
        <f>+G1776</f>
        <v>0</v>
      </c>
    </row>
    <row r="1777" spans="1:10" hidden="1" outlineLevel="2" x14ac:dyDescent="0.25">
      <c r="A1777" t="s">
        <v>49</v>
      </c>
      <c r="B1777" t="s">
        <v>50</v>
      </c>
      <c r="C1777" s="2">
        <v>42034</v>
      </c>
      <c r="D1777" t="s">
        <v>3486</v>
      </c>
      <c r="E1777" t="s">
        <v>3487</v>
      </c>
      <c r="F1777" t="s">
        <v>49</v>
      </c>
      <c r="G1777" s="14"/>
      <c r="H1777" s="14"/>
      <c r="I1777" s="1">
        <f t="shared" si="63"/>
        <v>0</v>
      </c>
      <c r="J1777" s="1">
        <f>+G1777</f>
        <v>0</v>
      </c>
    </row>
    <row r="1778" spans="1:10" hidden="1" outlineLevel="2" x14ac:dyDescent="0.25">
      <c r="A1778" t="s">
        <v>49</v>
      </c>
      <c r="B1778" t="s">
        <v>50</v>
      </c>
      <c r="C1778" s="2">
        <v>42037</v>
      </c>
      <c r="D1778" t="s">
        <v>162</v>
      </c>
      <c r="E1778" t="s">
        <v>3488</v>
      </c>
      <c r="F1778" t="s">
        <v>49</v>
      </c>
      <c r="G1778" s="14"/>
      <c r="H1778" s="14"/>
      <c r="I1778" s="1">
        <f t="shared" si="63"/>
        <v>0</v>
      </c>
      <c r="J1778" s="1">
        <f t="shared" ref="J1778:J1789" si="64">-H1778</f>
        <v>0</v>
      </c>
    </row>
    <row r="1779" spans="1:10" hidden="1" outlineLevel="2" x14ac:dyDescent="0.25">
      <c r="A1779" t="s">
        <v>49</v>
      </c>
      <c r="B1779" t="s">
        <v>50</v>
      </c>
      <c r="C1779" s="2">
        <v>42040</v>
      </c>
      <c r="D1779" t="s">
        <v>201</v>
      </c>
      <c r="E1779" t="s">
        <v>3489</v>
      </c>
      <c r="F1779" t="s">
        <v>49</v>
      </c>
      <c r="G1779" s="14"/>
      <c r="H1779" s="14"/>
      <c r="I1779" s="1">
        <f t="shared" si="63"/>
        <v>0</v>
      </c>
      <c r="J1779" s="1">
        <f t="shared" si="64"/>
        <v>0</v>
      </c>
    </row>
    <row r="1780" spans="1:10" hidden="1" outlineLevel="2" x14ac:dyDescent="0.25">
      <c r="A1780" t="s">
        <v>49</v>
      </c>
      <c r="B1780" t="s">
        <v>50</v>
      </c>
      <c r="C1780" s="2">
        <v>42042</v>
      </c>
      <c r="D1780" t="s">
        <v>3149</v>
      </c>
      <c r="E1780" t="s">
        <v>3490</v>
      </c>
      <c r="F1780" t="s">
        <v>49</v>
      </c>
      <c r="G1780" s="14"/>
      <c r="H1780" s="14"/>
      <c r="I1780" s="1">
        <f t="shared" si="63"/>
        <v>0</v>
      </c>
      <c r="J1780" s="1">
        <f t="shared" si="64"/>
        <v>0</v>
      </c>
    </row>
    <row r="1781" spans="1:10" hidden="1" outlineLevel="2" x14ac:dyDescent="0.25">
      <c r="A1781" t="s">
        <v>49</v>
      </c>
      <c r="B1781" t="s">
        <v>50</v>
      </c>
      <c r="C1781" s="2">
        <v>42045</v>
      </c>
      <c r="D1781" t="s">
        <v>3491</v>
      </c>
      <c r="E1781" t="s">
        <v>3492</v>
      </c>
      <c r="F1781" t="s">
        <v>49</v>
      </c>
      <c r="G1781" s="14"/>
      <c r="H1781" s="14"/>
      <c r="I1781" s="1">
        <f t="shared" si="63"/>
        <v>0</v>
      </c>
      <c r="J1781" s="1">
        <f t="shared" si="64"/>
        <v>0</v>
      </c>
    </row>
    <row r="1782" spans="1:10" hidden="1" outlineLevel="2" x14ac:dyDescent="0.25">
      <c r="A1782" t="s">
        <v>49</v>
      </c>
      <c r="B1782" t="s">
        <v>50</v>
      </c>
      <c r="C1782" s="2">
        <v>42045</v>
      </c>
      <c r="D1782" t="s">
        <v>154</v>
      </c>
      <c r="E1782" t="s">
        <v>3493</v>
      </c>
      <c r="F1782" t="s">
        <v>49</v>
      </c>
      <c r="G1782" s="14"/>
      <c r="H1782" s="14"/>
      <c r="I1782" s="1">
        <f t="shared" si="63"/>
        <v>0</v>
      </c>
      <c r="J1782" s="1">
        <f t="shared" si="64"/>
        <v>0</v>
      </c>
    </row>
    <row r="1783" spans="1:10" hidden="1" outlineLevel="2" x14ac:dyDescent="0.25">
      <c r="A1783" t="s">
        <v>49</v>
      </c>
      <c r="B1783" t="s">
        <v>50</v>
      </c>
      <c r="C1783" s="2">
        <v>42047</v>
      </c>
      <c r="D1783" t="s">
        <v>3494</v>
      </c>
      <c r="E1783" t="s">
        <v>3495</v>
      </c>
      <c r="F1783" t="s">
        <v>49</v>
      </c>
      <c r="G1783" s="14"/>
      <c r="H1783" s="14"/>
      <c r="I1783" s="1">
        <f t="shared" si="63"/>
        <v>0</v>
      </c>
      <c r="J1783" s="1">
        <f t="shared" si="64"/>
        <v>0</v>
      </c>
    </row>
    <row r="1784" spans="1:10" hidden="1" outlineLevel="2" x14ac:dyDescent="0.25">
      <c r="A1784" t="s">
        <v>49</v>
      </c>
      <c r="B1784" t="s">
        <v>50</v>
      </c>
      <c r="C1784" s="2">
        <v>42047</v>
      </c>
      <c r="D1784" t="s">
        <v>3496</v>
      </c>
      <c r="E1784" t="s">
        <v>3497</v>
      </c>
      <c r="F1784" t="s">
        <v>49</v>
      </c>
      <c r="G1784" s="14"/>
      <c r="H1784" s="14"/>
      <c r="I1784" s="1">
        <f t="shared" si="63"/>
        <v>0</v>
      </c>
      <c r="J1784" s="1">
        <f t="shared" si="64"/>
        <v>0</v>
      </c>
    </row>
    <row r="1785" spans="1:10" hidden="1" outlineLevel="2" x14ac:dyDescent="0.25">
      <c r="A1785" t="s">
        <v>49</v>
      </c>
      <c r="B1785" t="s">
        <v>50</v>
      </c>
      <c r="C1785" s="2">
        <v>42047</v>
      </c>
      <c r="D1785" t="s">
        <v>3165</v>
      </c>
      <c r="E1785" t="s">
        <v>3498</v>
      </c>
      <c r="F1785" t="s">
        <v>49</v>
      </c>
      <c r="G1785" s="14"/>
      <c r="H1785" s="14"/>
      <c r="I1785" s="1">
        <f t="shared" si="63"/>
        <v>0</v>
      </c>
      <c r="J1785" s="1">
        <f t="shared" si="64"/>
        <v>0</v>
      </c>
    </row>
    <row r="1786" spans="1:10" hidden="1" outlineLevel="2" x14ac:dyDescent="0.25">
      <c r="A1786" t="s">
        <v>49</v>
      </c>
      <c r="B1786" t="s">
        <v>50</v>
      </c>
      <c r="C1786" s="2">
        <v>42053</v>
      </c>
      <c r="D1786" t="s">
        <v>1024</v>
      </c>
      <c r="E1786" t="s">
        <v>3499</v>
      </c>
      <c r="F1786" t="s">
        <v>49</v>
      </c>
      <c r="G1786" s="14"/>
      <c r="H1786" s="14"/>
      <c r="I1786" s="1">
        <f t="shared" si="63"/>
        <v>0</v>
      </c>
      <c r="J1786" s="1">
        <f t="shared" si="64"/>
        <v>0</v>
      </c>
    </row>
    <row r="1787" spans="1:10" hidden="1" outlineLevel="2" x14ac:dyDescent="0.25">
      <c r="A1787" t="s">
        <v>49</v>
      </c>
      <c r="B1787" t="s">
        <v>50</v>
      </c>
      <c r="C1787" s="2">
        <v>42053</v>
      </c>
      <c r="D1787" t="s">
        <v>3138</v>
      </c>
      <c r="E1787" t="s">
        <v>3500</v>
      </c>
      <c r="F1787" t="s">
        <v>49</v>
      </c>
      <c r="G1787" s="14"/>
      <c r="H1787" s="14"/>
      <c r="I1787" s="1">
        <f t="shared" si="63"/>
        <v>0</v>
      </c>
      <c r="J1787" s="1">
        <f t="shared" si="64"/>
        <v>0</v>
      </c>
    </row>
    <row r="1788" spans="1:10" hidden="1" outlineLevel="2" x14ac:dyDescent="0.25">
      <c r="A1788" t="s">
        <v>49</v>
      </c>
      <c r="B1788" t="s">
        <v>50</v>
      </c>
      <c r="C1788" s="2">
        <v>42079</v>
      </c>
      <c r="D1788" t="s">
        <v>1207</v>
      </c>
      <c r="E1788" t="s">
        <v>3501</v>
      </c>
      <c r="F1788" t="s">
        <v>49</v>
      </c>
      <c r="G1788" s="14"/>
      <c r="H1788" s="14"/>
      <c r="I1788" s="1">
        <f t="shared" si="63"/>
        <v>0</v>
      </c>
      <c r="J1788" s="1">
        <f t="shared" si="64"/>
        <v>0</v>
      </c>
    </row>
    <row r="1789" spans="1:10" hidden="1" outlineLevel="2" x14ac:dyDescent="0.25">
      <c r="A1789" t="s">
        <v>49</v>
      </c>
      <c r="B1789" t="s">
        <v>50</v>
      </c>
      <c r="C1789" s="2">
        <v>42080</v>
      </c>
      <c r="D1789" t="s">
        <v>3160</v>
      </c>
      <c r="E1789" t="s">
        <v>3502</v>
      </c>
      <c r="F1789" t="s">
        <v>49</v>
      </c>
      <c r="G1789" s="14"/>
      <c r="H1789" s="14"/>
      <c r="I1789" s="1">
        <f t="shared" si="63"/>
        <v>0</v>
      </c>
      <c r="J1789" s="1">
        <f t="shared" si="64"/>
        <v>0</v>
      </c>
    </row>
    <row r="1790" spans="1:10" hidden="1" outlineLevel="2" x14ac:dyDescent="0.25">
      <c r="A1790" t="s">
        <v>49</v>
      </c>
      <c r="B1790" t="s">
        <v>50</v>
      </c>
      <c r="C1790" s="2">
        <v>42080</v>
      </c>
      <c r="D1790" t="s">
        <v>3503</v>
      </c>
      <c r="E1790" t="s">
        <v>3504</v>
      </c>
      <c r="F1790" t="s">
        <v>49</v>
      </c>
      <c r="G1790" s="14"/>
      <c r="H1790" s="14"/>
      <c r="I1790" s="1">
        <f t="shared" si="63"/>
        <v>0</v>
      </c>
      <c r="J1790" s="1">
        <f>+G1790</f>
        <v>0</v>
      </c>
    </row>
    <row r="1791" spans="1:10" hidden="1" outlineLevel="2" x14ac:dyDescent="0.25">
      <c r="A1791" t="s">
        <v>49</v>
      </c>
      <c r="B1791" t="s">
        <v>50</v>
      </c>
      <c r="C1791" s="2">
        <v>42080</v>
      </c>
      <c r="D1791" t="s">
        <v>1200</v>
      </c>
      <c r="E1791" t="s">
        <v>3505</v>
      </c>
      <c r="F1791" t="s">
        <v>49</v>
      </c>
      <c r="G1791" s="14"/>
      <c r="H1791" s="14"/>
      <c r="I1791" s="1">
        <f t="shared" si="63"/>
        <v>0</v>
      </c>
      <c r="J1791" s="1">
        <f>-H1791</f>
        <v>0</v>
      </c>
    </row>
    <row r="1792" spans="1:10" hidden="1" outlineLevel="2" x14ac:dyDescent="0.25">
      <c r="A1792" t="s">
        <v>49</v>
      </c>
      <c r="B1792" t="s">
        <v>50</v>
      </c>
      <c r="C1792" s="2">
        <v>42080</v>
      </c>
      <c r="D1792" t="s">
        <v>3506</v>
      </c>
      <c r="E1792" t="s">
        <v>3507</v>
      </c>
      <c r="F1792" t="s">
        <v>49</v>
      </c>
      <c r="G1792" s="14"/>
      <c r="H1792" s="14"/>
      <c r="I1792" s="1">
        <f t="shared" si="63"/>
        <v>0</v>
      </c>
      <c r="J1792" s="1">
        <f>+G1792</f>
        <v>0</v>
      </c>
    </row>
    <row r="1793" spans="1:10" hidden="1" outlineLevel="2" x14ac:dyDescent="0.25">
      <c r="A1793" t="s">
        <v>49</v>
      </c>
      <c r="B1793" t="s">
        <v>50</v>
      </c>
      <c r="C1793" s="2">
        <v>42089</v>
      </c>
      <c r="D1793" t="s">
        <v>3176</v>
      </c>
      <c r="E1793" t="s">
        <v>3508</v>
      </c>
      <c r="F1793" t="s">
        <v>49</v>
      </c>
      <c r="G1793" s="14"/>
      <c r="H1793" s="14"/>
      <c r="I1793" s="1">
        <f t="shared" si="63"/>
        <v>0</v>
      </c>
      <c r="J1793" s="1">
        <f t="shared" ref="J1793:J1804" si="65">-H1793</f>
        <v>0</v>
      </c>
    </row>
    <row r="1794" spans="1:10" hidden="1" outlineLevel="2" x14ac:dyDescent="0.25">
      <c r="A1794" t="s">
        <v>49</v>
      </c>
      <c r="B1794" t="s">
        <v>50</v>
      </c>
      <c r="C1794" s="2">
        <v>42089</v>
      </c>
      <c r="D1794" t="s">
        <v>3183</v>
      </c>
      <c r="E1794" t="s">
        <v>3509</v>
      </c>
      <c r="F1794" t="s">
        <v>49</v>
      </c>
      <c r="G1794" s="14"/>
      <c r="H1794" s="14"/>
      <c r="I1794" s="1">
        <f t="shared" si="63"/>
        <v>0</v>
      </c>
      <c r="J1794" s="1">
        <f t="shared" si="65"/>
        <v>0</v>
      </c>
    </row>
    <row r="1795" spans="1:10" hidden="1" outlineLevel="2" x14ac:dyDescent="0.25">
      <c r="A1795" t="s">
        <v>49</v>
      </c>
      <c r="B1795" t="s">
        <v>50</v>
      </c>
      <c r="C1795" s="2">
        <v>42090</v>
      </c>
      <c r="D1795" t="s">
        <v>3510</v>
      </c>
      <c r="E1795" t="s">
        <v>3511</v>
      </c>
      <c r="F1795" t="s">
        <v>49</v>
      </c>
      <c r="G1795" s="14"/>
      <c r="H1795" s="14"/>
      <c r="I1795" s="1">
        <f t="shared" si="63"/>
        <v>0</v>
      </c>
      <c r="J1795" s="1">
        <f t="shared" si="65"/>
        <v>0</v>
      </c>
    </row>
    <row r="1796" spans="1:10" hidden="1" outlineLevel="2" x14ac:dyDescent="0.25">
      <c r="A1796" t="s">
        <v>49</v>
      </c>
      <c r="B1796" t="s">
        <v>50</v>
      </c>
      <c r="C1796" s="2">
        <v>42090</v>
      </c>
      <c r="D1796" t="s">
        <v>3512</v>
      </c>
      <c r="E1796" t="s">
        <v>3513</v>
      </c>
      <c r="F1796" t="s">
        <v>49</v>
      </c>
      <c r="G1796" s="14"/>
      <c r="H1796" s="14"/>
      <c r="I1796" s="1">
        <f t="shared" si="63"/>
        <v>0</v>
      </c>
      <c r="J1796" s="1">
        <f t="shared" si="65"/>
        <v>0</v>
      </c>
    </row>
    <row r="1797" spans="1:10" hidden="1" outlineLevel="2" x14ac:dyDescent="0.25">
      <c r="A1797" t="s">
        <v>49</v>
      </c>
      <c r="B1797" t="s">
        <v>50</v>
      </c>
      <c r="C1797" s="2">
        <v>42090</v>
      </c>
      <c r="D1797" t="s">
        <v>1064</v>
      </c>
      <c r="E1797" t="s">
        <v>3514</v>
      </c>
      <c r="F1797" t="s">
        <v>49</v>
      </c>
      <c r="G1797" s="14"/>
      <c r="H1797" s="14"/>
      <c r="I1797" s="1">
        <f t="shared" si="63"/>
        <v>0</v>
      </c>
      <c r="J1797" s="1">
        <f t="shared" si="65"/>
        <v>0</v>
      </c>
    </row>
    <row r="1798" spans="1:10" hidden="1" outlineLevel="2" x14ac:dyDescent="0.25">
      <c r="A1798" t="s">
        <v>49</v>
      </c>
      <c r="B1798" t="s">
        <v>50</v>
      </c>
      <c r="C1798" s="2">
        <v>42094</v>
      </c>
      <c r="D1798" t="s">
        <v>191</v>
      </c>
      <c r="E1798" t="s">
        <v>3515</v>
      </c>
      <c r="F1798" t="s">
        <v>49</v>
      </c>
      <c r="G1798" s="14"/>
      <c r="H1798" s="14"/>
      <c r="I1798" s="1">
        <f t="shared" si="63"/>
        <v>0</v>
      </c>
      <c r="J1798" s="1">
        <f t="shared" si="65"/>
        <v>0</v>
      </c>
    </row>
    <row r="1799" spans="1:10" hidden="1" outlineLevel="2" x14ac:dyDescent="0.25">
      <c r="A1799" t="s">
        <v>49</v>
      </c>
      <c r="B1799" t="s">
        <v>50</v>
      </c>
      <c r="C1799" s="2">
        <v>42094</v>
      </c>
      <c r="D1799" t="s">
        <v>3516</v>
      </c>
      <c r="E1799" t="s">
        <v>3517</v>
      </c>
      <c r="F1799" t="s">
        <v>49</v>
      </c>
      <c r="G1799" s="14"/>
      <c r="H1799" s="14"/>
      <c r="I1799" s="1">
        <f t="shared" si="63"/>
        <v>0</v>
      </c>
      <c r="J1799" s="1">
        <f t="shared" si="65"/>
        <v>0</v>
      </c>
    </row>
    <row r="1800" spans="1:10" hidden="1" outlineLevel="2" x14ac:dyDescent="0.25">
      <c r="A1800" t="s">
        <v>49</v>
      </c>
      <c r="B1800" t="s">
        <v>50</v>
      </c>
      <c r="C1800" s="2">
        <v>42094</v>
      </c>
      <c r="D1800" t="s">
        <v>2824</v>
      </c>
      <c r="E1800" t="s">
        <v>3518</v>
      </c>
      <c r="F1800" t="s">
        <v>49</v>
      </c>
      <c r="G1800" s="14"/>
      <c r="H1800" s="14"/>
      <c r="I1800" s="1">
        <f t="shared" si="63"/>
        <v>0</v>
      </c>
      <c r="J1800" s="1">
        <f t="shared" si="65"/>
        <v>0</v>
      </c>
    </row>
    <row r="1801" spans="1:10" hidden="1" outlineLevel="2" x14ac:dyDescent="0.25">
      <c r="A1801" t="s">
        <v>49</v>
      </c>
      <c r="B1801" t="s">
        <v>50</v>
      </c>
      <c r="C1801" s="2">
        <v>42108</v>
      </c>
      <c r="D1801" t="s">
        <v>1065</v>
      </c>
      <c r="E1801" t="s">
        <v>3519</v>
      </c>
      <c r="F1801" t="s">
        <v>49</v>
      </c>
      <c r="G1801" s="14"/>
      <c r="H1801" s="14"/>
      <c r="I1801" s="1">
        <f t="shared" si="63"/>
        <v>0</v>
      </c>
      <c r="J1801" s="1">
        <f t="shared" si="65"/>
        <v>0</v>
      </c>
    </row>
    <row r="1802" spans="1:10" hidden="1" outlineLevel="2" x14ac:dyDescent="0.25">
      <c r="A1802" t="s">
        <v>49</v>
      </c>
      <c r="B1802" t="s">
        <v>50</v>
      </c>
      <c r="C1802" s="2">
        <v>42108</v>
      </c>
      <c r="D1802" t="s">
        <v>221</v>
      </c>
      <c r="E1802" t="s">
        <v>3520</v>
      </c>
      <c r="F1802" t="s">
        <v>49</v>
      </c>
      <c r="G1802" s="14"/>
      <c r="H1802" s="14"/>
      <c r="I1802" s="1">
        <f t="shared" si="63"/>
        <v>0</v>
      </c>
      <c r="J1802" s="1">
        <f t="shared" si="65"/>
        <v>0</v>
      </c>
    </row>
    <row r="1803" spans="1:10" hidden="1" outlineLevel="2" x14ac:dyDescent="0.25">
      <c r="A1803" t="s">
        <v>49</v>
      </c>
      <c r="B1803" t="s">
        <v>50</v>
      </c>
      <c r="C1803" s="2">
        <v>42109</v>
      </c>
      <c r="D1803" t="s">
        <v>2982</v>
      </c>
      <c r="E1803" t="s">
        <v>3521</v>
      </c>
      <c r="F1803" t="s">
        <v>49</v>
      </c>
      <c r="G1803" s="14"/>
      <c r="H1803" s="14"/>
      <c r="I1803" s="1">
        <f t="shared" si="63"/>
        <v>0</v>
      </c>
      <c r="J1803" s="1">
        <f t="shared" si="65"/>
        <v>0</v>
      </c>
    </row>
    <row r="1804" spans="1:10" hidden="1" outlineLevel="2" x14ac:dyDescent="0.25">
      <c r="A1804" t="s">
        <v>49</v>
      </c>
      <c r="B1804" t="s">
        <v>50</v>
      </c>
      <c r="C1804" s="2">
        <v>42109</v>
      </c>
      <c r="D1804" t="s">
        <v>2599</v>
      </c>
      <c r="E1804" t="s">
        <v>3522</v>
      </c>
      <c r="F1804" t="s">
        <v>49</v>
      </c>
      <c r="G1804" s="14"/>
      <c r="H1804" s="14"/>
      <c r="I1804" s="1">
        <f t="shared" si="63"/>
        <v>0</v>
      </c>
      <c r="J1804" s="1">
        <f t="shared" si="65"/>
        <v>0</v>
      </c>
    </row>
    <row r="1805" spans="1:10" hidden="1" outlineLevel="2" x14ac:dyDescent="0.25">
      <c r="A1805" t="s">
        <v>49</v>
      </c>
      <c r="B1805" t="s">
        <v>50</v>
      </c>
      <c r="C1805" s="2">
        <v>42109</v>
      </c>
      <c r="D1805" t="s">
        <v>3523</v>
      </c>
      <c r="E1805" t="s">
        <v>3524</v>
      </c>
      <c r="F1805" t="s">
        <v>49</v>
      </c>
      <c r="G1805" s="14"/>
      <c r="H1805" s="14"/>
      <c r="I1805" s="1">
        <f t="shared" si="63"/>
        <v>0</v>
      </c>
      <c r="J1805" s="1">
        <f>+G1805</f>
        <v>0</v>
      </c>
    </row>
    <row r="1806" spans="1:10" hidden="1" outlineLevel="2" x14ac:dyDescent="0.25">
      <c r="A1806" t="s">
        <v>49</v>
      </c>
      <c r="B1806" t="s">
        <v>50</v>
      </c>
      <c r="C1806" s="2">
        <v>42116</v>
      </c>
      <c r="D1806" t="s">
        <v>2505</v>
      </c>
      <c r="E1806" t="s">
        <v>3525</v>
      </c>
      <c r="F1806" t="s">
        <v>49</v>
      </c>
      <c r="G1806" s="14"/>
      <c r="H1806" s="14"/>
      <c r="I1806" s="1">
        <f t="shared" si="63"/>
        <v>0</v>
      </c>
      <c r="J1806" s="1">
        <f t="shared" ref="J1806:J1821" si="66">-H1806</f>
        <v>0</v>
      </c>
    </row>
    <row r="1807" spans="1:10" hidden="1" outlineLevel="2" x14ac:dyDescent="0.25">
      <c r="A1807" t="s">
        <v>49</v>
      </c>
      <c r="B1807" t="s">
        <v>50</v>
      </c>
      <c r="C1807" s="2">
        <v>42117</v>
      </c>
      <c r="D1807" t="s">
        <v>3246</v>
      </c>
      <c r="E1807" t="s">
        <v>3526</v>
      </c>
      <c r="F1807" t="s">
        <v>49</v>
      </c>
      <c r="G1807" s="14"/>
      <c r="H1807" s="14"/>
      <c r="I1807" s="1">
        <f t="shared" si="63"/>
        <v>0</v>
      </c>
      <c r="J1807" s="1">
        <f t="shared" si="66"/>
        <v>0</v>
      </c>
    </row>
    <row r="1808" spans="1:10" hidden="1" outlineLevel="2" x14ac:dyDescent="0.25">
      <c r="A1808" t="s">
        <v>49</v>
      </c>
      <c r="B1808" t="s">
        <v>50</v>
      </c>
      <c r="C1808" s="2">
        <v>42123</v>
      </c>
      <c r="D1808" t="s">
        <v>2969</v>
      </c>
      <c r="E1808" t="s">
        <v>3527</v>
      </c>
      <c r="F1808" t="s">
        <v>49</v>
      </c>
      <c r="G1808" s="14"/>
      <c r="H1808" s="14"/>
      <c r="I1808" s="1">
        <f t="shared" si="63"/>
        <v>0</v>
      </c>
      <c r="J1808" s="1">
        <f t="shared" si="66"/>
        <v>0</v>
      </c>
    </row>
    <row r="1809" spans="1:10" hidden="1" outlineLevel="2" x14ac:dyDescent="0.25">
      <c r="A1809" t="s">
        <v>49</v>
      </c>
      <c r="B1809" t="s">
        <v>50</v>
      </c>
      <c r="C1809" s="2">
        <v>42123</v>
      </c>
      <c r="D1809" t="s">
        <v>2969</v>
      </c>
      <c r="E1809" t="s">
        <v>3528</v>
      </c>
      <c r="F1809" t="s">
        <v>49</v>
      </c>
      <c r="G1809" s="14"/>
      <c r="H1809" s="14"/>
      <c r="I1809" s="1">
        <f t="shared" si="63"/>
        <v>0</v>
      </c>
      <c r="J1809" s="1">
        <f t="shared" si="66"/>
        <v>0</v>
      </c>
    </row>
    <row r="1810" spans="1:10" hidden="1" outlineLevel="2" x14ac:dyDescent="0.25">
      <c r="A1810" t="s">
        <v>49</v>
      </c>
      <c r="B1810" t="s">
        <v>50</v>
      </c>
      <c r="C1810" s="2">
        <v>42123</v>
      </c>
      <c r="D1810" t="s">
        <v>3132</v>
      </c>
      <c r="E1810" t="s">
        <v>3529</v>
      </c>
      <c r="F1810" t="s">
        <v>49</v>
      </c>
      <c r="G1810" s="14"/>
      <c r="H1810" s="14"/>
      <c r="I1810" s="1">
        <f t="shared" si="63"/>
        <v>0</v>
      </c>
      <c r="J1810" s="1">
        <f t="shared" si="66"/>
        <v>0</v>
      </c>
    </row>
    <row r="1811" spans="1:10" hidden="1" outlineLevel="2" x14ac:dyDescent="0.25">
      <c r="A1811" t="s">
        <v>49</v>
      </c>
      <c r="B1811" t="s">
        <v>50</v>
      </c>
      <c r="C1811" s="2">
        <v>42131</v>
      </c>
      <c r="D1811" t="s">
        <v>1055</v>
      </c>
      <c r="E1811" t="s">
        <v>3530</v>
      </c>
      <c r="F1811" t="s">
        <v>49</v>
      </c>
      <c r="G1811" s="14"/>
      <c r="H1811" s="14"/>
      <c r="I1811" s="1">
        <f t="shared" si="63"/>
        <v>0</v>
      </c>
      <c r="J1811" s="1">
        <f t="shared" si="66"/>
        <v>0</v>
      </c>
    </row>
    <row r="1812" spans="1:10" hidden="1" outlineLevel="2" x14ac:dyDescent="0.25">
      <c r="A1812" t="s">
        <v>49</v>
      </c>
      <c r="B1812" t="s">
        <v>50</v>
      </c>
      <c r="C1812" s="2">
        <v>42139</v>
      </c>
      <c r="D1812" t="s">
        <v>3531</v>
      </c>
      <c r="E1812" t="s">
        <v>3532</v>
      </c>
      <c r="F1812" t="s">
        <v>49</v>
      </c>
      <c r="G1812" s="14"/>
      <c r="H1812" s="14"/>
      <c r="I1812" s="1">
        <f t="shared" si="63"/>
        <v>0</v>
      </c>
      <c r="J1812" s="1">
        <f t="shared" si="66"/>
        <v>0</v>
      </c>
    </row>
    <row r="1813" spans="1:10" hidden="1" outlineLevel="2" x14ac:dyDescent="0.25">
      <c r="A1813" t="s">
        <v>49</v>
      </c>
      <c r="B1813" t="s">
        <v>50</v>
      </c>
      <c r="C1813" s="2">
        <v>42139</v>
      </c>
      <c r="D1813" t="s">
        <v>2986</v>
      </c>
      <c r="E1813" t="s">
        <v>3533</v>
      </c>
      <c r="F1813" t="s">
        <v>49</v>
      </c>
      <c r="G1813" s="14"/>
      <c r="H1813" s="14"/>
      <c r="I1813" s="1">
        <f t="shared" si="63"/>
        <v>0</v>
      </c>
      <c r="J1813" s="1">
        <f t="shared" si="66"/>
        <v>0</v>
      </c>
    </row>
    <row r="1814" spans="1:10" hidden="1" outlineLevel="2" x14ac:dyDescent="0.25">
      <c r="A1814" t="s">
        <v>49</v>
      </c>
      <c r="B1814" t="s">
        <v>50</v>
      </c>
      <c r="C1814" s="2">
        <v>42139</v>
      </c>
      <c r="D1814" t="s">
        <v>3206</v>
      </c>
      <c r="E1814" t="s">
        <v>3534</v>
      </c>
      <c r="F1814" t="s">
        <v>49</v>
      </c>
      <c r="G1814" s="14"/>
      <c r="H1814" s="14"/>
      <c r="I1814" s="1">
        <f t="shared" si="63"/>
        <v>0</v>
      </c>
      <c r="J1814" s="1">
        <f t="shared" si="66"/>
        <v>0</v>
      </c>
    </row>
    <row r="1815" spans="1:10" hidden="1" outlineLevel="2" x14ac:dyDescent="0.25">
      <c r="A1815" t="s">
        <v>49</v>
      </c>
      <c r="B1815" t="s">
        <v>50</v>
      </c>
      <c r="C1815" s="2">
        <v>42139</v>
      </c>
      <c r="D1815" t="s">
        <v>3535</v>
      </c>
      <c r="E1815" t="s">
        <v>3536</v>
      </c>
      <c r="F1815" t="s">
        <v>49</v>
      </c>
      <c r="G1815" s="14"/>
      <c r="H1815" s="14"/>
      <c r="I1815" s="1">
        <f t="shared" si="63"/>
        <v>0</v>
      </c>
      <c r="J1815" s="1">
        <f t="shared" si="66"/>
        <v>0</v>
      </c>
    </row>
    <row r="1816" spans="1:10" hidden="1" outlineLevel="2" x14ac:dyDescent="0.25">
      <c r="A1816" t="s">
        <v>49</v>
      </c>
      <c r="B1816" t="s">
        <v>50</v>
      </c>
      <c r="C1816" s="2">
        <v>42139</v>
      </c>
      <c r="D1816" t="s">
        <v>3140</v>
      </c>
      <c r="E1816" t="s">
        <v>3537</v>
      </c>
      <c r="F1816" t="s">
        <v>49</v>
      </c>
      <c r="G1816" s="14"/>
      <c r="H1816" s="14"/>
      <c r="I1816" s="1">
        <f t="shared" si="63"/>
        <v>0</v>
      </c>
      <c r="J1816" s="1">
        <f t="shared" si="66"/>
        <v>0</v>
      </c>
    </row>
    <row r="1817" spans="1:10" hidden="1" outlineLevel="2" x14ac:dyDescent="0.25">
      <c r="A1817" t="s">
        <v>49</v>
      </c>
      <c r="B1817" t="s">
        <v>50</v>
      </c>
      <c r="C1817" s="2">
        <v>42140</v>
      </c>
      <c r="D1817" t="s">
        <v>3221</v>
      </c>
      <c r="E1817" t="s">
        <v>3538</v>
      </c>
      <c r="F1817" t="s">
        <v>49</v>
      </c>
      <c r="G1817" s="14"/>
      <c r="H1817" s="14"/>
      <c r="I1817" s="1">
        <f t="shared" si="63"/>
        <v>0</v>
      </c>
      <c r="J1817" s="1">
        <f t="shared" si="66"/>
        <v>0</v>
      </c>
    </row>
    <row r="1818" spans="1:10" hidden="1" outlineLevel="2" x14ac:dyDescent="0.25">
      <c r="A1818" t="s">
        <v>49</v>
      </c>
      <c r="B1818" t="s">
        <v>50</v>
      </c>
      <c r="C1818" s="2">
        <v>42144</v>
      </c>
      <c r="D1818" t="s">
        <v>3539</v>
      </c>
      <c r="E1818" t="s">
        <v>3540</v>
      </c>
      <c r="F1818" t="s">
        <v>49</v>
      </c>
      <c r="G1818" s="14"/>
      <c r="H1818" s="14"/>
      <c r="I1818" s="1">
        <f t="shared" si="63"/>
        <v>0</v>
      </c>
      <c r="J1818" s="1">
        <f t="shared" si="66"/>
        <v>0</v>
      </c>
    </row>
    <row r="1819" spans="1:10" hidden="1" outlineLevel="2" x14ac:dyDescent="0.25">
      <c r="A1819" t="s">
        <v>49</v>
      </c>
      <c r="B1819" t="s">
        <v>50</v>
      </c>
      <c r="C1819" s="2">
        <v>42145</v>
      </c>
      <c r="D1819" t="s">
        <v>3025</v>
      </c>
      <c r="E1819" t="s">
        <v>3541</v>
      </c>
      <c r="F1819" t="s">
        <v>49</v>
      </c>
      <c r="G1819" s="14"/>
      <c r="H1819" s="14"/>
      <c r="I1819" s="1">
        <f t="shared" si="63"/>
        <v>0</v>
      </c>
      <c r="J1819" s="1">
        <f t="shared" si="66"/>
        <v>0</v>
      </c>
    </row>
    <row r="1820" spans="1:10" hidden="1" outlineLevel="2" x14ac:dyDescent="0.25">
      <c r="A1820" t="s">
        <v>49</v>
      </c>
      <c r="B1820" t="s">
        <v>50</v>
      </c>
      <c r="C1820" s="2">
        <v>42149</v>
      </c>
      <c r="D1820" t="s">
        <v>2989</v>
      </c>
      <c r="E1820" t="s">
        <v>3542</v>
      </c>
      <c r="F1820" t="s">
        <v>49</v>
      </c>
      <c r="G1820" s="14"/>
      <c r="H1820" s="14"/>
      <c r="I1820" s="1">
        <f t="shared" si="63"/>
        <v>0</v>
      </c>
      <c r="J1820" s="1">
        <f t="shared" si="66"/>
        <v>0</v>
      </c>
    </row>
    <row r="1821" spans="1:10" hidden="1" outlineLevel="2" x14ac:dyDescent="0.25">
      <c r="A1821" t="s">
        <v>49</v>
      </c>
      <c r="B1821" t="s">
        <v>50</v>
      </c>
      <c r="C1821" s="2">
        <v>42160</v>
      </c>
      <c r="D1821" t="s">
        <v>3355</v>
      </c>
      <c r="E1821" t="s">
        <v>3543</v>
      </c>
      <c r="F1821" t="s">
        <v>49</v>
      </c>
      <c r="G1821" s="14"/>
      <c r="H1821" s="14"/>
      <c r="I1821" s="1">
        <f t="shared" si="63"/>
        <v>0</v>
      </c>
      <c r="J1821" s="1">
        <f t="shared" si="66"/>
        <v>0</v>
      </c>
    </row>
    <row r="1822" spans="1:10" hidden="1" outlineLevel="2" x14ac:dyDescent="0.25">
      <c r="A1822" t="s">
        <v>49</v>
      </c>
      <c r="B1822" t="s">
        <v>50</v>
      </c>
      <c r="C1822" s="2">
        <v>42163</v>
      </c>
      <c r="D1822" t="s">
        <v>3544</v>
      </c>
      <c r="E1822" t="s">
        <v>3545</v>
      </c>
      <c r="F1822" t="s">
        <v>49</v>
      </c>
      <c r="G1822" s="14"/>
      <c r="H1822" s="14"/>
      <c r="I1822" s="1">
        <f t="shared" si="63"/>
        <v>0</v>
      </c>
      <c r="J1822" s="1">
        <f>+G1822</f>
        <v>0</v>
      </c>
    </row>
    <row r="1823" spans="1:10" hidden="1" outlineLevel="2" x14ac:dyDescent="0.25">
      <c r="A1823" t="s">
        <v>49</v>
      </c>
      <c r="B1823" t="s">
        <v>50</v>
      </c>
      <c r="C1823" s="2">
        <v>42171</v>
      </c>
      <c r="D1823" t="s">
        <v>3359</v>
      </c>
      <c r="E1823" t="s">
        <v>3546</v>
      </c>
      <c r="F1823" t="s">
        <v>49</v>
      </c>
      <c r="G1823" s="14"/>
      <c r="H1823" s="14"/>
      <c r="I1823" s="1">
        <f t="shared" si="63"/>
        <v>0</v>
      </c>
      <c r="J1823" s="1">
        <f>-H1823</f>
        <v>0</v>
      </c>
    </row>
    <row r="1824" spans="1:10" hidden="1" outlineLevel="2" x14ac:dyDescent="0.25">
      <c r="A1824" t="s">
        <v>49</v>
      </c>
      <c r="B1824" t="s">
        <v>50</v>
      </c>
      <c r="C1824" s="2">
        <v>42171</v>
      </c>
      <c r="D1824" t="s">
        <v>3359</v>
      </c>
      <c r="E1824" t="s">
        <v>3547</v>
      </c>
      <c r="F1824" t="s">
        <v>49</v>
      </c>
      <c r="G1824" s="14"/>
      <c r="H1824" s="14"/>
      <c r="I1824" s="1">
        <f t="shared" si="63"/>
        <v>0</v>
      </c>
      <c r="J1824" s="1">
        <f>-H1824</f>
        <v>0</v>
      </c>
    </row>
    <row r="1825" spans="1:10" hidden="1" outlineLevel="2" x14ac:dyDescent="0.25">
      <c r="A1825" t="s">
        <v>49</v>
      </c>
      <c r="B1825" t="s">
        <v>50</v>
      </c>
      <c r="C1825" s="2">
        <v>42174</v>
      </c>
      <c r="D1825" t="s">
        <v>2984</v>
      </c>
      <c r="E1825" t="s">
        <v>3548</v>
      </c>
      <c r="F1825" t="s">
        <v>49</v>
      </c>
      <c r="G1825" s="14"/>
      <c r="H1825" s="14"/>
      <c r="I1825" s="1">
        <f t="shared" si="63"/>
        <v>0</v>
      </c>
      <c r="J1825" s="1">
        <f>-H1825</f>
        <v>0</v>
      </c>
    </row>
    <row r="1826" spans="1:10" hidden="1" outlineLevel="2" x14ac:dyDescent="0.25">
      <c r="A1826" t="s">
        <v>49</v>
      </c>
      <c r="B1826" t="s">
        <v>50</v>
      </c>
      <c r="C1826" s="2">
        <v>42178</v>
      </c>
      <c r="D1826" t="s">
        <v>2946</v>
      </c>
      <c r="E1826" t="s">
        <v>3549</v>
      </c>
      <c r="F1826" t="s">
        <v>49</v>
      </c>
      <c r="G1826" s="14"/>
      <c r="H1826" s="14"/>
      <c r="I1826" s="1">
        <f t="shared" si="63"/>
        <v>0</v>
      </c>
      <c r="J1826" s="1">
        <f>-H1826</f>
        <v>0</v>
      </c>
    </row>
    <row r="1827" spans="1:10" hidden="1" outlineLevel="2" x14ac:dyDescent="0.25">
      <c r="A1827" t="s">
        <v>49</v>
      </c>
      <c r="B1827" t="s">
        <v>50</v>
      </c>
      <c r="C1827" s="2">
        <v>42192</v>
      </c>
      <c r="D1827" t="s">
        <v>3550</v>
      </c>
      <c r="E1827" t="s">
        <v>3551</v>
      </c>
      <c r="F1827" t="s">
        <v>49</v>
      </c>
      <c r="G1827" s="14"/>
      <c r="H1827" s="14"/>
      <c r="I1827" s="1">
        <f t="shared" si="63"/>
        <v>0</v>
      </c>
      <c r="J1827" s="1">
        <f>+G1827</f>
        <v>0</v>
      </c>
    </row>
    <row r="1828" spans="1:10" hidden="1" outlineLevel="2" x14ac:dyDescent="0.25">
      <c r="A1828" t="s">
        <v>49</v>
      </c>
      <c r="B1828" t="s">
        <v>50</v>
      </c>
      <c r="C1828" s="2">
        <v>42199</v>
      </c>
      <c r="D1828" t="s">
        <v>3373</v>
      </c>
      <c r="E1828" t="s">
        <v>3552</v>
      </c>
      <c r="F1828" t="s">
        <v>49</v>
      </c>
      <c r="G1828" s="14"/>
      <c r="H1828" s="14"/>
      <c r="I1828" s="1">
        <f t="shared" si="63"/>
        <v>0</v>
      </c>
      <c r="J1828" s="1">
        <f t="shared" ref="J1828:J1867" si="67">-H1828</f>
        <v>0</v>
      </c>
    </row>
    <row r="1829" spans="1:10" hidden="1" outlineLevel="2" x14ac:dyDescent="0.25">
      <c r="A1829" t="s">
        <v>49</v>
      </c>
      <c r="B1829" t="s">
        <v>50</v>
      </c>
      <c r="C1829" s="2">
        <v>42200</v>
      </c>
      <c r="D1829" t="s">
        <v>3216</v>
      </c>
      <c r="E1829" t="s">
        <v>3553</v>
      </c>
      <c r="F1829" t="s">
        <v>49</v>
      </c>
      <c r="G1829" s="14"/>
      <c r="H1829" s="14"/>
      <c r="I1829" s="1">
        <f t="shared" si="63"/>
        <v>0</v>
      </c>
      <c r="J1829" s="1">
        <f t="shared" si="67"/>
        <v>0</v>
      </c>
    </row>
    <row r="1830" spans="1:10" hidden="1" outlineLevel="2" x14ac:dyDescent="0.25">
      <c r="A1830" t="s">
        <v>49</v>
      </c>
      <c r="B1830" t="s">
        <v>50</v>
      </c>
      <c r="C1830" s="2">
        <v>42208</v>
      </c>
      <c r="D1830" t="s">
        <v>2782</v>
      </c>
      <c r="E1830" t="s">
        <v>3554</v>
      </c>
      <c r="F1830" t="s">
        <v>49</v>
      </c>
      <c r="G1830" s="14"/>
      <c r="H1830" s="14"/>
      <c r="I1830" s="1">
        <f t="shared" si="63"/>
        <v>0</v>
      </c>
      <c r="J1830" s="1">
        <f t="shared" si="67"/>
        <v>0</v>
      </c>
    </row>
    <row r="1831" spans="1:10" hidden="1" outlineLevel="2" x14ac:dyDescent="0.25">
      <c r="A1831" t="s">
        <v>49</v>
      </c>
      <c r="B1831" t="s">
        <v>50</v>
      </c>
      <c r="C1831" s="2">
        <v>42216</v>
      </c>
      <c r="D1831" t="s">
        <v>3011</v>
      </c>
      <c r="E1831" t="s">
        <v>3555</v>
      </c>
      <c r="F1831" t="s">
        <v>49</v>
      </c>
      <c r="G1831" s="14"/>
      <c r="H1831" s="14"/>
      <c r="I1831" s="1">
        <f t="shared" si="63"/>
        <v>0</v>
      </c>
      <c r="J1831" s="1">
        <f t="shared" si="67"/>
        <v>0</v>
      </c>
    </row>
    <row r="1832" spans="1:10" hidden="1" outlineLevel="2" x14ac:dyDescent="0.25">
      <c r="A1832" t="s">
        <v>49</v>
      </c>
      <c r="B1832" t="s">
        <v>50</v>
      </c>
      <c r="C1832" s="2">
        <v>42221</v>
      </c>
      <c r="D1832" t="s">
        <v>2999</v>
      </c>
      <c r="E1832" t="s">
        <v>3556</v>
      </c>
      <c r="F1832" t="s">
        <v>49</v>
      </c>
      <c r="G1832" s="14"/>
      <c r="H1832" s="14"/>
      <c r="I1832" s="1">
        <f t="shared" si="63"/>
        <v>0</v>
      </c>
      <c r="J1832" s="1">
        <f t="shared" si="67"/>
        <v>0</v>
      </c>
    </row>
    <row r="1833" spans="1:10" hidden="1" outlineLevel="2" x14ac:dyDescent="0.25">
      <c r="A1833" t="s">
        <v>49</v>
      </c>
      <c r="B1833" t="s">
        <v>50</v>
      </c>
      <c r="C1833" s="2">
        <v>42221</v>
      </c>
      <c r="D1833" t="s">
        <v>3557</v>
      </c>
      <c r="E1833" t="s">
        <v>3558</v>
      </c>
      <c r="F1833" t="s">
        <v>49</v>
      </c>
      <c r="G1833" s="14"/>
      <c r="H1833" s="14"/>
      <c r="I1833" s="1">
        <f t="shared" si="63"/>
        <v>0</v>
      </c>
      <c r="J1833" s="1">
        <f t="shared" si="67"/>
        <v>0</v>
      </c>
    </row>
    <row r="1834" spans="1:10" hidden="1" outlineLevel="2" x14ac:dyDescent="0.25">
      <c r="A1834" t="s">
        <v>49</v>
      </c>
      <c r="B1834" t="s">
        <v>50</v>
      </c>
      <c r="C1834" s="2">
        <v>42221</v>
      </c>
      <c r="D1834" t="s">
        <v>2895</v>
      </c>
      <c r="E1834" t="s">
        <v>3559</v>
      </c>
      <c r="F1834" t="s">
        <v>49</v>
      </c>
      <c r="G1834" s="14"/>
      <c r="H1834" s="14"/>
      <c r="I1834" s="1">
        <f t="shared" si="63"/>
        <v>0</v>
      </c>
      <c r="J1834" s="1">
        <f t="shared" si="67"/>
        <v>0</v>
      </c>
    </row>
    <row r="1835" spans="1:10" hidden="1" outlineLevel="2" x14ac:dyDescent="0.25">
      <c r="A1835" t="s">
        <v>49</v>
      </c>
      <c r="B1835" t="s">
        <v>50</v>
      </c>
      <c r="C1835" s="2">
        <v>42221</v>
      </c>
      <c r="D1835" t="s">
        <v>3023</v>
      </c>
      <c r="E1835" t="s">
        <v>3560</v>
      </c>
      <c r="F1835" t="s">
        <v>49</v>
      </c>
      <c r="G1835" s="14"/>
      <c r="H1835" s="14"/>
      <c r="I1835" s="1">
        <f t="shared" si="63"/>
        <v>0</v>
      </c>
      <c r="J1835" s="1">
        <f t="shared" si="67"/>
        <v>0</v>
      </c>
    </row>
    <row r="1836" spans="1:10" hidden="1" outlineLevel="2" x14ac:dyDescent="0.25">
      <c r="A1836" t="s">
        <v>49</v>
      </c>
      <c r="B1836" t="s">
        <v>50</v>
      </c>
      <c r="C1836" s="2">
        <v>42221</v>
      </c>
      <c r="D1836" t="s">
        <v>3370</v>
      </c>
      <c r="E1836" t="s">
        <v>3561</v>
      </c>
      <c r="F1836" t="s">
        <v>49</v>
      </c>
      <c r="G1836" s="14"/>
      <c r="H1836" s="14"/>
      <c r="I1836" s="1">
        <f t="shared" si="63"/>
        <v>0</v>
      </c>
      <c r="J1836" s="1">
        <f t="shared" si="67"/>
        <v>0</v>
      </c>
    </row>
    <row r="1837" spans="1:10" hidden="1" outlineLevel="2" x14ac:dyDescent="0.25">
      <c r="A1837" t="s">
        <v>49</v>
      </c>
      <c r="B1837" t="s">
        <v>50</v>
      </c>
      <c r="C1837" s="2">
        <v>42221</v>
      </c>
      <c r="D1837" t="s">
        <v>2999</v>
      </c>
      <c r="E1837" t="s">
        <v>3562</v>
      </c>
      <c r="F1837" t="s">
        <v>49</v>
      </c>
      <c r="G1837" s="14"/>
      <c r="H1837" s="14"/>
      <c r="I1837" s="1">
        <f t="shared" ref="I1837:I1900" si="68">+IF(A1837=A1836,I1836+G1837-H1837,G1837-H1837)</f>
        <v>0</v>
      </c>
      <c r="J1837" s="1">
        <f t="shared" si="67"/>
        <v>0</v>
      </c>
    </row>
    <row r="1838" spans="1:10" hidden="1" outlineLevel="2" x14ac:dyDescent="0.25">
      <c r="A1838" t="s">
        <v>49</v>
      </c>
      <c r="B1838" t="s">
        <v>50</v>
      </c>
      <c r="C1838" s="2">
        <v>42221</v>
      </c>
      <c r="D1838" t="s">
        <v>3225</v>
      </c>
      <c r="E1838" t="s">
        <v>3563</v>
      </c>
      <c r="F1838" t="s">
        <v>49</v>
      </c>
      <c r="G1838" s="14"/>
      <c r="H1838" s="14"/>
      <c r="I1838" s="1">
        <f t="shared" si="68"/>
        <v>0</v>
      </c>
      <c r="J1838" s="1">
        <f t="shared" si="67"/>
        <v>0</v>
      </c>
    </row>
    <row r="1839" spans="1:10" hidden="1" outlineLevel="2" x14ac:dyDescent="0.25">
      <c r="A1839" t="s">
        <v>49</v>
      </c>
      <c r="B1839" t="s">
        <v>50</v>
      </c>
      <c r="C1839" s="2">
        <v>42221</v>
      </c>
      <c r="D1839" t="s">
        <v>3383</v>
      </c>
      <c r="E1839" t="s">
        <v>3564</v>
      </c>
      <c r="F1839" t="s">
        <v>49</v>
      </c>
      <c r="G1839" s="14"/>
      <c r="H1839" s="14"/>
      <c r="I1839" s="1">
        <f t="shared" si="68"/>
        <v>0</v>
      </c>
      <c r="J1839" s="1">
        <f t="shared" si="67"/>
        <v>0</v>
      </c>
    </row>
    <row r="1840" spans="1:10" hidden="1" outlineLevel="2" x14ac:dyDescent="0.25">
      <c r="A1840" t="s">
        <v>49</v>
      </c>
      <c r="B1840" t="s">
        <v>50</v>
      </c>
      <c r="C1840" s="2">
        <v>42222</v>
      </c>
      <c r="D1840" t="s">
        <v>3014</v>
      </c>
      <c r="E1840" t="s">
        <v>3565</v>
      </c>
      <c r="F1840" t="s">
        <v>49</v>
      </c>
      <c r="G1840" s="14"/>
      <c r="H1840" s="14"/>
      <c r="I1840" s="1">
        <f t="shared" si="68"/>
        <v>0</v>
      </c>
      <c r="J1840" s="1">
        <f t="shared" si="67"/>
        <v>0</v>
      </c>
    </row>
    <row r="1841" spans="1:10" hidden="1" outlineLevel="2" x14ac:dyDescent="0.25">
      <c r="A1841" t="s">
        <v>49</v>
      </c>
      <c r="B1841" t="s">
        <v>50</v>
      </c>
      <c r="C1841" s="2">
        <v>42241</v>
      </c>
      <c r="D1841" t="s">
        <v>1041</v>
      </c>
      <c r="E1841" t="s">
        <v>3566</v>
      </c>
      <c r="F1841" t="s">
        <v>49</v>
      </c>
      <c r="G1841" s="14"/>
      <c r="H1841" s="14"/>
      <c r="I1841" s="1">
        <f t="shared" si="68"/>
        <v>0</v>
      </c>
      <c r="J1841" s="1">
        <f t="shared" si="67"/>
        <v>0</v>
      </c>
    </row>
    <row r="1842" spans="1:10" hidden="1" outlineLevel="2" x14ac:dyDescent="0.25">
      <c r="A1842" t="s">
        <v>49</v>
      </c>
      <c r="B1842" t="s">
        <v>50</v>
      </c>
      <c r="C1842" s="2">
        <v>42247</v>
      </c>
      <c r="D1842" t="s">
        <v>3567</v>
      </c>
      <c r="E1842" t="s">
        <v>3568</v>
      </c>
      <c r="F1842" t="s">
        <v>49</v>
      </c>
      <c r="G1842" s="14"/>
      <c r="H1842" s="14"/>
      <c r="I1842" s="1">
        <f t="shared" si="68"/>
        <v>0</v>
      </c>
      <c r="J1842" s="1">
        <f t="shared" si="67"/>
        <v>0</v>
      </c>
    </row>
    <row r="1843" spans="1:10" hidden="1" outlineLevel="2" x14ac:dyDescent="0.25">
      <c r="A1843" t="s">
        <v>49</v>
      </c>
      <c r="B1843" t="s">
        <v>50</v>
      </c>
      <c r="C1843" s="2">
        <v>42247</v>
      </c>
      <c r="D1843" t="s">
        <v>3569</v>
      </c>
      <c r="E1843" t="s">
        <v>3570</v>
      </c>
      <c r="F1843" t="s">
        <v>49</v>
      </c>
      <c r="G1843" s="14"/>
      <c r="H1843" s="14"/>
      <c r="I1843" s="1">
        <f t="shared" si="68"/>
        <v>0</v>
      </c>
      <c r="J1843" s="1">
        <f t="shared" si="67"/>
        <v>0</v>
      </c>
    </row>
    <row r="1844" spans="1:10" hidden="1" outlineLevel="2" x14ac:dyDescent="0.25">
      <c r="A1844" t="s">
        <v>49</v>
      </c>
      <c r="B1844" t="s">
        <v>50</v>
      </c>
      <c r="C1844" s="2">
        <v>42247</v>
      </c>
      <c r="D1844" t="s">
        <v>3571</v>
      </c>
      <c r="E1844" t="s">
        <v>3572</v>
      </c>
      <c r="F1844" t="s">
        <v>49</v>
      </c>
      <c r="G1844" s="14"/>
      <c r="H1844" s="14"/>
      <c r="I1844" s="1">
        <f t="shared" si="68"/>
        <v>0</v>
      </c>
      <c r="J1844" s="1">
        <f t="shared" si="67"/>
        <v>0</v>
      </c>
    </row>
    <row r="1845" spans="1:10" hidden="1" outlineLevel="2" x14ac:dyDescent="0.25">
      <c r="A1845" t="s">
        <v>49</v>
      </c>
      <c r="B1845" t="s">
        <v>50</v>
      </c>
      <c r="C1845" s="2">
        <v>42254</v>
      </c>
      <c r="D1845" t="s">
        <v>220</v>
      </c>
      <c r="E1845" t="s">
        <v>3573</v>
      </c>
      <c r="F1845" t="s">
        <v>49</v>
      </c>
      <c r="G1845" s="14"/>
      <c r="H1845" s="14"/>
      <c r="I1845" s="1">
        <f t="shared" si="68"/>
        <v>0</v>
      </c>
      <c r="J1845" s="1">
        <f t="shared" si="67"/>
        <v>0</v>
      </c>
    </row>
    <row r="1846" spans="1:10" hidden="1" outlineLevel="2" x14ac:dyDescent="0.25">
      <c r="A1846" t="s">
        <v>49</v>
      </c>
      <c r="B1846" t="s">
        <v>50</v>
      </c>
      <c r="C1846" s="2">
        <v>42269</v>
      </c>
      <c r="D1846" t="s">
        <v>3574</v>
      </c>
      <c r="E1846" t="s">
        <v>3575</v>
      </c>
      <c r="F1846" t="s">
        <v>49</v>
      </c>
      <c r="G1846" s="14"/>
      <c r="H1846" s="14"/>
      <c r="I1846" s="1">
        <f t="shared" si="68"/>
        <v>0</v>
      </c>
      <c r="J1846" s="1">
        <f t="shared" si="67"/>
        <v>0</v>
      </c>
    </row>
    <row r="1847" spans="1:10" hidden="1" outlineLevel="2" x14ac:dyDescent="0.25">
      <c r="A1847" t="s">
        <v>49</v>
      </c>
      <c r="B1847" t="s">
        <v>50</v>
      </c>
      <c r="C1847" s="2">
        <v>42269</v>
      </c>
      <c r="D1847" t="s">
        <v>3576</v>
      </c>
      <c r="E1847" t="s">
        <v>3577</v>
      </c>
      <c r="F1847" t="s">
        <v>49</v>
      </c>
      <c r="G1847" s="14"/>
      <c r="H1847" s="14"/>
      <c r="I1847" s="1">
        <f t="shared" si="68"/>
        <v>0</v>
      </c>
      <c r="J1847" s="1">
        <f t="shared" si="67"/>
        <v>0</v>
      </c>
    </row>
    <row r="1848" spans="1:10" hidden="1" outlineLevel="2" x14ac:dyDescent="0.25">
      <c r="A1848" t="s">
        <v>49</v>
      </c>
      <c r="B1848" t="s">
        <v>50</v>
      </c>
      <c r="C1848" s="2">
        <v>42270</v>
      </c>
      <c r="D1848" t="s">
        <v>1195</v>
      </c>
      <c r="E1848" t="s">
        <v>3578</v>
      </c>
      <c r="F1848" t="s">
        <v>49</v>
      </c>
      <c r="G1848" s="14"/>
      <c r="H1848" s="14"/>
      <c r="I1848" s="1">
        <f t="shared" si="68"/>
        <v>0</v>
      </c>
      <c r="J1848" s="1">
        <f t="shared" si="67"/>
        <v>0</v>
      </c>
    </row>
    <row r="1849" spans="1:10" hidden="1" outlineLevel="2" x14ac:dyDescent="0.25">
      <c r="A1849" t="s">
        <v>49</v>
      </c>
      <c r="B1849" t="s">
        <v>50</v>
      </c>
      <c r="C1849" s="2">
        <v>42276</v>
      </c>
      <c r="D1849" t="s">
        <v>3579</v>
      </c>
      <c r="E1849" t="s">
        <v>3580</v>
      </c>
      <c r="F1849" t="s">
        <v>49</v>
      </c>
      <c r="G1849" s="14"/>
      <c r="H1849" s="14"/>
      <c r="I1849" s="1">
        <f t="shared" si="68"/>
        <v>0</v>
      </c>
      <c r="J1849" s="1">
        <f t="shared" si="67"/>
        <v>0</v>
      </c>
    </row>
    <row r="1850" spans="1:10" hidden="1" outlineLevel="2" x14ac:dyDescent="0.25">
      <c r="A1850" t="s">
        <v>49</v>
      </c>
      <c r="B1850" t="s">
        <v>50</v>
      </c>
      <c r="C1850" s="2">
        <v>42277</v>
      </c>
      <c r="D1850" t="s">
        <v>3581</v>
      </c>
      <c r="E1850" t="s">
        <v>3582</v>
      </c>
      <c r="F1850" t="s">
        <v>49</v>
      </c>
      <c r="G1850" s="14"/>
      <c r="H1850" s="14"/>
      <c r="I1850" s="1">
        <f t="shared" si="68"/>
        <v>0</v>
      </c>
      <c r="J1850" s="1">
        <f t="shared" si="67"/>
        <v>0</v>
      </c>
    </row>
    <row r="1851" spans="1:10" hidden="1" outlineLevel="2" x14ac:dyDescent="0.25">
      <c r="A1851" t="s">
        <v>49</v>
      </c>
      <c r="B1851" t="s">
        <v>50</v>
      </c>
      <c r="C1851" s="2">
        <v>42277</v>
      </c>
      <c r="D1851" t="s">
        <v>3583</v>
      </c>
      <c r="E1851" t="s">
        <v>3584</v>
      </c>
      <c r="F1851" t="s">
        <v>49</v>
      </c>
      <c r="G1851" s="14"/>
      <c r="H1851" s="14"/>
      <c r="I1851" s="1">
        <f t="shared" si="68"/>
        <v>0</v>
      </c>
      <c r="J1851" s="1">
        <f t="shared" si="67"/>
        <v>0</v>
      </c>
    </row>
    <row r="1852" spans="1:10" hidden="1" outlineLevel="2" x14ac:dyDescent="0.25">
      <c r="A1852" t="s">
        <v>49</v>
      </c>
      <c r="B1852" t="s">
        <v>50</v>
      </c>
      <c r="C1852" s="2">
        <v>42277</v>
      </c>
      <c r="D1852" t="s">
        <v>3585</v>
      </c>
      <c r="E1852" t="s">
        <v>3586</v>
      </c>
      <c r="F1852" t="s">
        <v>49</v>
      </c>
      <c r="G1852" s="14"/>
      <c r="H1852" s="14"/>
      <c r="I1852" s="1">
        <f t="shared" si="68"/>
        <v>0</v>
      </c>
      <c r="J1852" s="1">
        <f t="shared" si="67"/>
        <v>0</v>
      </c>
    </row>
    <row r="1853" spans="1:10" hidden="1" outlineLevel="2" x14ac:dyDescent="0.25">
      <c r="A1853" t="s">
        <v>49</v>
      </c>
      <c r="B1853" t="s">
        <v>50</v>
      </c>
      <c r="C1853" s="2">
        <v>42278</v>
      </c>
      <c r="D1853" t="s">
        <v>3587</v>
      </c>
      <c r="E1853" t="s">
        <v>3588</v>
      </c>
      <c r="F1853" t="s">
        <v>49</v>
      </c>
      <c r="G1853" s="14"/>
      <c r="H1853" s="14"/>
      <c r="I1853" s="1">
        <f t="shared" si="68"/>
        <v>0</v>
      </c>
      <c r="J1853" s="1">
        <f t="shared" si="67"/>
        <v>0</v>
      </c>
    </row>
    <row r="1854" spans="1:10" hidden="1" outlineLevel="2" x14ac:dyDescent="0.25">
      <c r="A1854" t="s">
        <v>49</v>
      </c>
      <c r="B1854" t="s">
        <v>50</v>
      </c>
      <c r="C1854" s="2">
        <v>42285</v>
      </c>
      <c r="D1854" t="s">
        <v>3387</v>
      </c>
      <c r="E1854" t="s">
        <v>3589</v>
      </c>
      <c r="F1854" t="s">
        <v>49</v>
      </c>
      <c r="G1854" s="14"/>
      <c r="H1854" s="14"/>
      <c r="I1854" s="1">
        <f t="shared" si="68"/>
        <v>0</v>
      </c>
      <c r="J1854" s="1">
        <f t="shared" si="67"/>
        <v>0</v>
      </c>
    </row>
    <row r="1855" spans="1:10" hidden="1" outlineLevel="2" x14ac:dyDescent="0.25">
      <c r="A1855" t="s">
        <v>49</v>
      </c>
      <c r="B1855" t="s">
        <v>50</v>
      </c>
      <c r="C1855" s="2">
        <v>42299</v>
      </c>
      <c r="D1855" t="s">
        <v>3590</v>
      </c>
      <c r="E1855" t="s">
        <v>3591</v>
      </c>
      <c r="F1855" t="s">
        <v>49</v>
      </c>
      <c r="G1855" s="14"/>
      <c r="H1855" s="14"/>
      <c r="I1855" s="1">
        <f t="shared" si="68"/>
        <v>0</v>
      </c>
      <c r="J1855" s="1">
        <f t="shared" si="67"/>
        <v>0</v>
      </c>
    </row>
    <row r="1856" spans="1:10" hidden="1" outlineLevel="2" x14ac:dyDescent="0.25">
      <c r="A1856" t="s">
        <v>49</v>
      </c>
      <c r="B1856" t="s">
        <v>50</v>
      </c>
      <c r="C1856" s="2">
        <v>42299</v>
      </c>
      <c r="D1856" t="s">
        <v>3592</v>
      </c>
      <c r="E1856" t="s">
        <v>3593</v>
      </c>
      <c r="F1856" t="s">
        <v>49</v>
      </c>
      <c r="G1856" s="14"/>
      <c r="H1856" s="14"/>
      <c r="I1856" s="1">
        <f t="shared" si="68"/>
        <v>0</v>
      </c>
      <c r="J1856" s="1">
        <f t="shared" si="67"/>
        <v>0</v>
      </c>
    </row>
    <row r="1857" spans="1:10" hidden="1" outlineLevel="2" x14ac:dyDescent="0.25">
      <c r="A1857" t="s">
        <v>49</v>
      </c>
      <c r="B1857" t="s">
        <v>50</v>
      </c>
      <c r="C1857" s="2">
        <v>42299</v>
      </c>
      <c r="D1857" t="s">
        <v>3594</v>
      </c>
      <c r="E1857" t="s">
        <v>3595</v>
      </c>
      <c r="F1857" t="s">
        <v>49</v>
      </c>
      <c r="G1857" s="14"/>
      <c r="H1857" s="14"/>
      <c r="I1857" s="1">
        <f t="shared" si="68"/>
        <v>0</v>
      </c>
      <c r="J1857" s="1">
        <f t="shared" si="67"/>
        <v>0</v>
      </c>
    </row>
    <row r="1858" spans="1:10" hidden="1" outlineLevel="2" x14ac:dyDescent="0.25">
      <c r="A1858" t="s">
        <v>49</v>
      </c>
      <c r="B1858" t="s">
        <v>50</v>
      </c>
      <c r="C1858" s="2">
        <v>42299</v>
      </c>
      <c r="D1858" t="s">
        <v>3596</v>
      </c>
      <c r="E1858" t="s">
        <v>3597</v>
      </c>
      <c r="F1858" t="s">
        <v>49</v>
      </c>
      <c r="G1858" s="14"/>
      <c r="H1858" s="14"/>
      <c r="I1858" s="1">
        <f t="shared" si="68"/>
        <v>0</v>
      </c>
      <c r="J1858" s="1">
        <f t="shared" si="67"/>
        <v>0</v>
      </c>
    </row>
    <row r="1859" spans="1:10" hidden="1" outlineLevel="2" x14ac:dyDescent="0.25">
      <c r="A1859" t="s">
        <v>49</v>
      </c>
      <c r="B1859" t="s">
        <v>50</v>
      </c>
      <c r="C1859" s="2">
        <v>42299</v>
      </c>
      <c r="D1859" t="s">
        <v>3587</v>
      </c>
      <c r="E1859" t="s">
        <v>3598</v>
      </c>
      <c r="F1859" t="s">
        <v>49</v>
      </c>
      <c r="G1859" s="14"/>
      <c r="H1859" s="14"/>
      <c r="I1859" s="1">
        <f t="shared" si="68"/>
        <v>0</v>
      </c>
      <c r="J1859" s="1">
        <f t="shared" si="67"/>
        <v>0</v>
      </c>
    </row>
    <row r="1860" spans="1:10" hidden="1" outlineLevel="2" x14ac:dyDescent="0.25">
      <c r="A1860" t="s">
        <v>49</v>
      </c>
      <c r="B1860" t="s">
        <v>50</v>
      </c>
      <c r="C1860" s="2">
        <v>42299</v>
      </c>
      <c r="D1860" t="s">
        <v>3599</v>
      </c>
      <c r="E1860" t="s">
        <v>3600</v>
      </c>
      <c r="F1860" t="s">
        <v>49</v>
      </c>
      <c r="G1860" s="14"/>
      <c r="H1860" s="14"/>
      <c r="I1860" s="1">
        <f t="shared" si="68"/>
        <v>0</v>
      </c>
      <c r="J1860" s="1">
        <f t="shared" si="67"/>
        <v>0</v>
      </c>
    </row>
    <row r="1861" spans="1:10" hidden="1" outlineLevel="2" x14ac:dyDescent="0.25">
      <c r="A1861" t="s">
        <v>49</v>
      </c>
      <c r="B1861" t="s">
        <v>50</v>
      </c>
      <c r="C1861" s="2">
        <v>42304</v>
      </c>
      <c r="D1861" t="s">
        <v>3601</v>
      </c>
      <c r="E1861" t="s">
        <v>3602</v>
      </c>
      <c r="F1861" t="s">
        <v>49</v>
      </c>
      <c r="G1861" s="14"/>
      <c r="H1861" s="14"/>
      <c r="I1861" s="1">
        <f t="shared" si="68"/>
        <v>0</v>
      </c>
      <c r="J1861" s="1">
        <f t="shared" si="67"/>
        <v>0</v>
      </c>
    </row>
    <row r="1862" spans="1:10" hidden="1" outlineLevel="2" x14ac:dyDescent="0.25">
      <c r="A1862" t="s">
        <v>49</v>
      </c>
      <c r="B1862" t="s">
        <v>50</v>
      </c>
      <c r="C1862" s="2">
        <v>42308</v>
      </c>
      <c r="D1862" t="s">
        <v>3603</v>
      </c>
      <c r="E1862" t="s">
        <v>3604</v>
      </c>
      <c r="F1862" t="s">
        <v>49</v>
      </c>
      <c r="G1862" s="14"/>
      <c r="H1862" s="14"/>
      <c r="I1862" s="1">
        <f t="shared" si="68"/>
        <v>0</v>
      </c>
      <c r="J1862" s="1">
        <f t="shared" si="67"/>
        <v>0</v>
      </c>
    </row>
    <row r="1863" spans="1:10" hidden="1" outlineLevel="2" x14ac:dyDescent="0.25">
      <c r="A1863" t="s">
        <v>49</v>
      </c>
      <c r="B1863" t="s">
        <v>50</v>
      </c>
      <c r="C1863" s="2">
        <v>42308</v>
      </c>
      <c r="D1863" t="s">
        <v>3605</v>
      </c>
      <c r="E1863" t="s">
        <v>3606</v>
      </c>
      <c r="F1863" t="s">
        <v>49</v>
      </c>
      <c r="G1863" s="14"/>
      <c r="H1863" s="14"/>
      <c r="I1863" s="1">
        <f t="shared" si="68"/>
        <v>0</v>
      </c>
      <c r="J1863" s="1">
        <f t="shared" si="67"/>
        <v>0</v>
      </c>
    </row>
    <row r="1864" spans="1:10" hidden="1" outlineLevel="2" x14ac:dyDescent="0.25">
      <c r="A1864" t="s">
        <v>49</v>
      </c>
      <c r="B1864" t="s">
        <v>50</v>
      </c>
      <c r="C1864" s="2">
        <v>42308</v>
      </c>
      <c r="D1864" t="s">
        <v>3607</v>
      </c>
      <c r="E1864" t="s">
        <v>3608</v>
      </c>
      <c r="F1864" t="s">
        <v>49</v>
      </c>
      <c r="G1864" s="14"/>
      <c r="H1864" s="14"/>
      <c r="I1864" s="1">
        <f t="shared" si="68"/>
        <v>0</v>
      </c>
      <c r="J1864" s="1">
        <f t="shared" si="67"/>
        <v>0</v>
      </c>
    </row>
    <row r="1865" spans="1:10" hidden="1" outlineLevel="2" x14ac:dyDescent="0.25">
      <c r="A1865" t="s">
        <v>49</v>
      </c>
      <c r="B1865" t="s">
        <v>50</v>
      </c>
      <c r="C1865" s="2">
        <v>42308</v>
      </c>
      <c r="D1865" t="s">
        <v>2939</v>
      </c>
      <c r="E1865" t="s">
        <v>3609</v>
      </c>
      <c r="F1865" t="s">
        <v>49</v>
      </c>
      <c r="G1865" s="14"/>
      <c r="H1865" s="14"/>
      <c r="I1865" s="1">
        <f t="shared" si="68"/>
        <v>0</v>
      </c>
      <c r="J1865" s="1">
        <f t="shared" si="67"/>
        <v>0</v>
      </c>
    </row>
    <row r="1866" spans="1:10" hidden="1" outlineLevel="2" x14ac:dyDescent="0.25">
      <c r="A1866" t="s">
        <v>49</v>
      </c>
      <c r="B1866" t="s">
        <v>50</v>
      </c>
      <c r="C1866" s="2">
        <v>42318</v>
      </c>
      <c r="D1866" t="s">
        <v>3610</v>
      </c>
      <c r="E1866" t="s">
        <v>3611</v>
      </c>
      <c r="F1866" t="s">
        <v>49</v>
      </c>
      <c r="G1866" s="14"/>
      <c r="H1866" s="14"/>
      <c r="I1866" s="1">
        <f t="shared" si="68"/>
        <v>0</v>
      </c>
      <c r="J1866" s="1">
        <f t="shared" si="67"/>
        <v>0</v>
      </c>
    </row>
    <row r="1867" spans="1:10" hidden="1" outlineLevel="2" x14ac:dyDescent="0.25">
      <c r="A1867" t="s">
        <v>49</v>
      </c>
      <c r="B1867" t="s">
        <v>50</v>
      </c>
      <c r="C1867" s="2">
        <v>42318</v>
      </c>
      <c r="D1867" t="s">
        <v>3612</v>
      </c>
      <c r="E1867" t="s">
        <v>3613</v>
      </c>
      <c r="F1867" t="s">
        <v>49</v>
      </c>
      <c r="G1867" s="14"/>
      <c r="H1867" s="14"/>
      <c r="I1867" s="1">
        <f t="shared" si="68"/>
        <v>0</v>
      </c>
      <c r="J1867" s="1">
        <f t="shared" si="67"/>
        <v>0</v>
      </c>
    </row>
    <row r="1868" spans="1:10" hidden="1" outlineLevel="2" x14ac:dyDescent="0.25">
      <c r="A1868" t="s">
        <v>49</v>
      </c>
      <c r="B1868" t="s">
        <v>50</v>
      </c>
      <c r="C1868" s="2">
        <v>42320</v>
      </c>
      <c r="D1868" t="s">
        <v>3614</v>
      </c>
      <c r="E1868" t="s">
        <v>3615</v>
      </c>
      <c r="F1868" t="s">
        <v>49</v>
      </c>
      <c r="G1868" s="14"/>
      <c r="H1868" s="14"/>
      <c r="I1868" s="1">
        <f t="shared" si="68"/>
        <v>0</v>
      </c>
      <c r="J1868" s="1">
        <f>+G1868</f>
        <v>0</v>
      </c>
    </row>
    <row r="1869" spans="1:10" hidden="1" outlineLevel="2" x14ac:dyDescent="0.25">
      <c r="A1869" t="s">
        <v>49</v>
      </c>
      <c r="B1869" t="s">
        <v>50</v>
      </c>
      <c r="C1869" s="2">
        <v>42327</v>
      </c>
      <c r="D1869" t="s">
        <v>3616</v>
      </c>
      <c r="E1869" t="s">
        <v>3617</v>
      </c>
      <c r="F1869" t="s">
        <v>49</v>
      </c>
      <c r="G1869" s="14"/>
      <c r="H1869" s="14"/>
      <c r="I1869" s="1">
        <f t="shared" si="68"/>
        <v>0</v>
      </c>
      <c r="J1869" s="1">
        <f>-H1869</f>
        <v>0</v>
      </c>
    </row>
    <row r="1870" spans="1:10" hidden="1" outlineLevel="2" x14ac:dyDescent="0.25">
      <c r="A1870" t="s">
        <v>49</v>
      </c>
      <c r="B1870" t="s">
        <v>50</v>
      </c>
      <c r="C1870" s="2">
        <v>42333</v>
      </c>
      <c r="D1870" t="s">
        <v>3618</v>
      </c>
      <c r="E1870" t="s">
        <v>3619</v>
      </c>
      <c r="F1870" t="s">
        <v>49</v>
      </c>
      <c r="G1870" s="14"/>
      <c r="H1870" s="14"/>
      <c r="I1870" s="1">
        <f t="shared" si="68"/>
        <v>0</v>
      </c>
      <c r="J1870" s="1">
        <f>+G1870</f>
        <v>0</v>
      </c>
    </row>
    <row r="1871" spans="1:10" hidden="1" outlineLevel="2" x14ac:dyDescent="0.25">
      <c r="A1871" t="s">
        <v>49</v>
      </c>
      <c r="B1871" t="s">
        <v>50</v>
      </c>
      <c r="C1871" s="2">
        <v>42333</v>
      </c>
      <c r="D1871" t="s">
        <v>3620</v>
      </c>
      <c r="E1871" t="s">
        <v>3621</v>
      </c>
      <c r="F1871" t="s">
        <v>49</v>
      </c>
      <c r="G1871" s="14"/>
      <c r="H1871" s="14"/>
      <c r="I1871" s="1">
        <f t="shared" si="68"/>
        <v>0</v>
      </c>
      <c r="J1871" s="1">
        <f>+G1871</f>
        <v>0</v>
      </c>
    </row>
    <row r="1872" spans="1:10" hidden="1" outlineLevel="2" x14ac:dyDescent="0.25">
      <c r="A1872" t="s">
        <v>49</v>
      </c>
      <c r="B1872" t="s">
        <v>50</v>
      </c>
      <c r="C1872" s="2">
        <v>42333</v>
      </c>
      <c r="D1872" t="s">
        <v>3622</v>
      </c>
      <c r="E1872" t="s">
        <v>3623</v>
      </c>
      <c r="F1872" t="s">
        <v>49</v>
      </c>
      <c r="G1872" s="14"/>
      <c r="H1872" s="14"/>
      <c r="I1872" s="1">
        <f t="shared" si="68"/>
        <v>0</v>
      </c>
      <c r="J1872" s="1">
        <f t="shared" ref="J1872:J1902" si="69">-H1872</f>
        <v>0</v>
      </c>
    </row>
    <row r="1873" spans="1:10" hidden="1" outlineLevel="2" x14ac:dyDescent="0.25">
      <c r="A1873" t="s">
        <v>49</v>
      </c>
      <c r="B1873" t="s">
        <v>50</v>
      </c>
      <c r="C1873" s="2">
        <v>42334</v>
      </c>
      <c r="D1873" t="s">
        <v>3624</v>
      </c>
      <c r="E1873" t="s">
        <v>3625</v>
      </c>
      <c r="F1873" t="s">
        <v>49</v>
      </c>
      <c r="G1873" s="14"/>
      <c r="H1873" s="14"/>
      <c r="I1873" s="1">
        <f t="shared" si="68"/>
        <v>0</v>
      </c>
      <c r="J1873" s="1">
        <f t="shared" si="69"/>
        <v>0</v>
      </c>
    </row>
    <row r="1874" spans="1:10" hidden="1" outlineLevel="2" x14ac:dyDescent="0.25">
      <c r="A1874" t="s">
        <v>49</v>
      </c>
      <c r="B1874" t="s">
        <v>50</v>
      </c>
      <c r="C1874" s="2">
        <v>42334</v>
      </c>
      <c r="D1874" t="s">
        <v>3626</v>
      </c>
      <c r="E1874" t="s">
        <v>3627</v>
      </c>
      <c r="F1874" t="s">
        <v>49</v>
      </c>
      <c r="G1874" s="14"/>
      <c r="H1874" s="14"/>
      <c r="I1874" s="1">
        <f t="shared" si="68"/>
        <v>0</v>
      </c>
      <c r="J1874" s="1">
        <f t="shared" si="69"/>
        <v>0</v>
      </c>
    </row>
    <row r="1875" spans="1:10" hidden="1" outlineLevel="2" x14ac:dyDescent="0.25">
      <c r="A1875" t="s">
        <v>49</v>
      </c>
      <c r="B1875" t="s">
        <v>50</v>
      </c>
      <c r="C1875" s="2">
        <v>42338</v>
      </c>
      <c r="D1875" t="s">
        <v>3628</v>
      </c>
      <c r="E1875" t="s">
        <v>3629</v>
      </c>
      <c r="F1875" t="s">
        <v>49</v>
      </c>
      <c r="G1875" s="14"/>
      <c r="H1875" s="14"/>
      <c r="I1875" s="1">
        <f t="shared" si="68"/>
        <v>0</v>
      </c>
      <c r="J1875" s="1">
        <f t="shared" si="69"/>
        <v>0</v>
      </c>
    </row>
    <row r="1876" spans="1:10" hidden="1" outlineLevel="2" x14ac:dyDescent="0.25">
      <c r="A1876" t="s">
        <v>49</v>
      </c>
      <c r="B1876" t="s">
        <v>50</v>
      </c>
      <c r="C1876" s="2">
        <v>42338</v>
      </c>
      <c r="D1876" t="s">
        <v>3630</v>
      </c>
      <c r="E1876" t="s">
        <v>3631</v>
      </c>
      <c r="F1876" t="s">
        <v>49</v>
      </c>
      <c r="G1876" s="14"/>
      <c r="H1876" s="14"/>
      <c r="I1876" s="1">
        <f t="shared" si="68"/>
        <v>0</v>
      </c>
      <c r="J1876" s="1">
        <f t="shared" si="69"/>
        <v>0</v>
      </c>
    </row>
    <row r="1877" spans="1:10" hidden="1" outlineLevel="2" x14ac:dyDescent="0.25">
      <c r="A1877" t="s">
        <v>49</v>
      </c>
      <c r="B1877" t="s">
        <v>50</v>
      </c>
      <c r="C1877" s="2">
        <v>42338</v>
      </c>
      <c r="D1877" t="s">
        <v>3632</v>
      </c>
      <c r="E1877" t="s">
        <v>3633</v>
      </c>
      <c r="F1877" t="s">
        <v>49</v>
      </c>
      <c r="G1877" s="14"/>
      <c r="H1877" s="14"/>
      <c r="I1877" s="1">
        <f t="shared" si="68"/>
        <v>0</v>
      </c>
      <c r="J1877" s="1">
        <f t="shared" si="69"/>
        <v>0</v>
      </c>
    </row>
    <row r="1878" spans="1:10" hidden="1" outlineLevel="2" x14ac:dyDescent="0.25">
      <c r="A1878" t="s">
        <v>49</v>
      </c>
      <c r="B1878" t="s">
        <v>50</v>
      </c>
      <c r="C1878" s="2">
        <v>42338</v>
      </c>
      <c r="D1878" t="s">
        <v>3100</v>
      </c>
      <c r="E1878" t="s">
        <v>3634</v>
      </c>
      <c r="F1878" t="s">
        <v>49</v>
      </c>
      <c r="G1878" s="14"/>
      <c r="H1878" s="14"/>
      <c r="I1878" s="1">
        <f t="shared" si="68"/>
        <v>0</v>
      </c>
      <c r="J1878" s="1">
        <f t="shared" si="69"/>
        <v>0</v>
      </c>
    </row>
    <row r="1879" spans="1:10" hidden="1" outlineLevel="2" x14ac:dyDescent="0.25">
      <c r="A1879" t="s">
        <v>49</v>
      </c>
      <c r="B1879" t="s">
        <v>50</v>
      </c>
      <c r="C1879" s="2">
        <v>42338</v>
      </c>
      <c r="D1879" t="s">
        <v>2619</v>
      </c>
      <c r="E1879" t="s">
        <v>3635</v>
      </c>
      <c r="F1879" t="s">
        <v>49</v>
      </c>
      <c r="G1879" s="14"/>
      <c r="H1879" s="14"/>
      <c r="I1879" s="1">
        <f t="shared" si="68"/>
        <v>0</v>
      </c>
      <c r="J1879" s="1">
        <f t="shared" si="69"/>
        <v>0</v>
      </c>
    </row>
    <row r="1880" spans="1:10" hidden="1" outlineLevel="2" x14ac:dyDescent="0.25">
      <c r="A1880" t="s">
        <v>49</v>
      </c>
      <c r="B1880" t="s">
        <v>50</v>
      </c>
      <c r="C1880" s="2">
        <v>42338</v>
      </c>
      <c r="D1880" t="s">
        <v>223</v>
      </c>
      <c r="E1880" t="s">
        <v>3636</v>
      </c>
      <c r="F1880" t="s">
        <v>49</v>
      </c>
      <c r="G1880" s="14"/>
      <c r="H1880" s="14"/>
      <c r="I1880" s="1">
        <f t="shared" si="68"/>
        <v>0</v>
      </c>
      <c r="J1880" s="1">
        <f t="shared" si="69"/>
        <v>0</v>
      </c>
    </row>
    <row r="1881" spans="1:10" hidden="1" outlineLevel="2" x14ac:dyDescent="0.25">
      <c r="A1881" t="s">
        <v>49</v>
      </c>
      <c r="B1881" t="s">
        <v>50</v>
      </c>
      <c r="C1881" s="2">
        <v>42338</v>
      </c>
      <c r="D1881" t="s">
        <v>3637</v>
      </c>
      <c r="E1881" t="s">
        <v>3638</v>
      </c>
      <c r="F1881" t="s">
        <v>49</v>
      </c>
      <c r="G1881" s="14"/>
      <c r="H1881" s="14"/>
      <c r="I1881" s="1">
        <f t="shared" si="68"/>
        <v>0</v>
      </c>
      <c r="J1881" s="1">
        <f t="shared" si="69"/>
        <v>0</v>
      </c>
    </row>
    <row r="1882" spans="1:10" hidden="1" outlineLevel="2" x14ac:dyDescent="0.25">
      <c r="A1882" t="s">
        <v>49</v>
      </c>
      <c r="B1882" t="s">
        <v>50</v>
      </c>
      <c r="C1882" s="2">
        <v>42338</v>
      </c>
      <c r="D1882" t="s">
        <v>3639</v>
      </c>
      <c r="E1882" t="s">
        <v>3640</v>
      </c>
      <c r="F1882" t="s">
        <v>49</v>
      </c>
      <c r="G1882" s="14"/>
      <c r="H1882" s="14"/>
      <c r="I1882" s="1">
        <f t="shared" si="68"/>
        <v>0</v>
      </c>
      <c r="J1882" s="1">
        <f t="shared" si="69"/>
        <v>0</v>
      </c>
    </row>
    <row r="1883" spans="1:10" hidden="1" outlineLevel="2" x14ac:dyDescent="0.25">
      <c r="A1883" t="s">
        <v>49</v>
      </c>
      <c r="B1883" t="s">
        <v>50</v>
      </c>
      <c r="C1883" s="2">
        <v>42366</v>
      </c>
      <c r="D1883" t="s">
        <v>1187</v>
      </c>
      <c r="E1883" t="s">
        <v>3641</v>
      </c>
      <c r="F1883" t="s">
        <v>49</v>
      </c>
      <c r="G1883" s="14"/>
      <c r="H1883" s="14"/>
      <c r="I1883" s="1">
        <f t="shared" si="68"/>
        <v>0</v>
      </c>
      <c r="J1883" s="1">
        <f t="shared" si="69"/>
        <v>0</v>
      </c>
    </row>
    <row r="1884" spans="1:10" hidden="1" outlineLevel="2" x14ac:dyDescent="0.25">
      <c r="A1884" t="s">
        <v>49</v>
      </c>
      <c r="B1884" t="s">
        <v>50</v>
      </c>
      <c r="C1884" s="2">
        <v>42367</v>
      </c>
      <c r="D1884" t="s">
        <v>3642</v>
      </c>
      <c r="E1884" t="s">
        <v>3643</v>
      </c>
      <c r="F1884" t="s">
        <v>49</v>
      </c>
      <c r="G1884" s="14"/>
      <c r="H1884" s="14"/>
      <c r="I1884" s="1">
        <f t="shared" si="68"/>
        <v>0</v>
      </c>
      <c r="J1884" s="1">
        <f t="shared" si="69"/>
        <v>0</v>
      </c>
    </row>
    <row r="1885" spans="1:10" hidden="1" outlineLevel="2" x14ac:dyDescent="0.25">
      <c r="A1885" t="s">
        <v>49</v>
      </c>
      <c r="B1885" t="s">
        <v>50</v>
      </c>
      <c r="C1885" s="2">
        <v>42367</v>
      </c>
      <c r="D1885" t="s">
        <v>561</v>
      </c>
      <c r="E1885" t="s">
        <v>3644</v>
      </c>
      <c r="F1885" t="s">
        <v>49</v>
      </c>
      <c r="G1885" s="14"/>
      <c r="H1885" s="14"/>
      <c r="I1885" s="1">
        <f t="shared" si="68"/>
        <v>0</v>
      </c>
      <c r="J1885" s="1">
        <f t="shared" si="69"/>
        <v>0</v>
      </c>
    </row>
    <row r="1886" spans="1:10" hidden="1" outlineLevel="2" x14ac:dyDescent="0.25">
      <c r="A1886" t="s">
        <v>49</v>
      </c>
      <c r="B1886" t="s">
        <v>50</v>
      </c>
      <c r="C1886" s="2">
        <v>42367</v>
      </c>
      <c r="D1886" t="s">
        <v>3645</v>
      </c>
      <c r="E1886" t="s">
        <v>3646</v>
      </c>
      <c r="F1886" t="s">
        <v>49</v>
      </c>
      <c r="G1886" s="14"/>
      <c r="H1886" s="14"/>
      <c r="I1886" s="1">
        <f t="shared" si="68"/>
        <v>0</v>
      </c>
      <c r="J1886" s="1">
        <f t="shared" si="69"/>
        <v>0</v>
      </c>
    </row>
    <row r="1887" spans="1:10" hidden="1" outlineLevel="2" x14ac:dyDescent="0.25">
      <c r="A1887" t="s">
        <v>49</v>
      </c>
      <c r="B1887" t="s">
        <v>50</v>
      </c>
      <c r="C1887" s="2">
        <v>42367</v>
      </c>
      <c r="D1887" t="s">
        <v>3647</v>
      </c>
      <c r="E1887" t="s">
        <v>3648</v>
      </c>
      <c r="F1887" t="s">
        <v>49</v>
      </c>
      <c r="G1887" s="14"/>
      <c r="H1887" s="14"/>
      <c r="I1887" s="1">
        <f t="shared" si="68"/>
        <v>0</v>
      </c>
      <c r="J1887" s="1">
        <f t="shared" si="69"/>
        <v>0</v>
      </c>
    </row>
    <row r="1888" spans="1:10" hidden="1" outlineLevel="2" x14ac:dyDescent="0.25">
      <c r="A1888" t="s">
        <v>49</v>
      </c>
      <c r="B1888" t="s">
        <v>50</v>
      </c>
      <c r="C1888" s="2">
        <v>42368</v>
      </c>
      <c r="D1888" t="s">
        <v>3649</v>
      </c>
      <c r="E1888" t="s">
        <v>3650</v>
      </c>
      <c r="F1888" t="s">
        <v>49</v>
      </c>
      <c r="G1888" s="14"/>
      <c r="H1888" s="14"/>
      <c r="I1888" s="1">
        <f t="shared" si="68"/>
        <v>0</v>
      </c>
      <c r="J1888" s="1">
        <f t="shared" si="69"/>
        <v>0</v>
      </c>
    </row>
    <row r="1889" spans="1:10" hidden="1" outlineLevel="2" x14ac:dyDescent="0.25">
      <c r="A1889" t="s">
        <v>49</v>
      </c>
      <c r="B1889" t="s">
        <v>50</v>
      </c>
      <c r="C1889" s="2">
        <v>42368</v>
      </c>
      <c r="D1889" t="s">
        <v>3651</v>
      </c>
      <c r="E1889" t="s">
        <v>3652</v>
      </c>
      <c r="F1889" t="s">
        <v>49</v>
      </c>
      <c r="G1889" s="14"/>
      <c r="H1889" s="14"/>
      <c r="I1889" s="1">
        <f t="shared" si="68"/>
        <v>0</v>
      </c>
      <c r="J1889" s="1">
        <f t="shared" si="69"/>
        <v>0</v>
      </c>
    </row>
    <row r="1890" spans="1:10" hidden="1" outlineLevel="2" x14ac:dyDescent="0.25">
      <c r="A1890" t="s">
        <v>49</v>
      </c>
      <c r="B1890" t="s">
        <v>50</v>
      </c>
      <c r="C1890" s="2">
        <v>42369</v>
      </c>
      <c r="D1890" t="s">
        <v>3653</v>
      </c>
      <c r="E1890" t="s">
        <v>3654</v>
      </c>
      <c r="F1890" t="s">
        <v>49</v>
      </c>
      <c r="G1890" s="14"/>
      <c r="H1890" s="14"/>
      <c r="I1890" s="1">
        <f t="shared" si="68"/>
        <v>0</v>
      </c>
      <c r="J1890" s="1">
        <f t="shared" si="69"/>
        <v>0</v>
      </c>
    </row>
    <row r="1891" spans="1:10" hidden="1" outlineLevel="2" x14ac:dyDescent="0.25">
      <c r="A1891" t="s">
        <v>49</v>
      </c>
      <c r="B1891" t="s">
        <v>50</v>
      </c>
      <c r="C1891" s="2">
        <v>42369</v>
      </c>
      <c r="D1891" t="s">
        <v>3655</v>
      </c>
      <c r="E1891" t="s">
        <v>3656</v>
      </c>
      <c r="F1891" t="s">
        <v>49</v>
      </c>
      <c r="G1891" s="14"/>
      <c r="H1891" s="14"/>
      <c r="I1891" s="1">
        <f t="shared" si="68"/>
        <v>0</v>
      </c>
      <c r="J1891" s="1">
        <f t="shared" si="69"/>
        <v>0</v>
      </c>
    </row>
    <row r="1892" spans="1:10" hidden="1" outlineLevel="2" x14ac:dyDescent="0.25">
      <c r="A1892" t="s">
        <v>49</v>
      </c>
      <c r="B1892" t="s">
        <v>50</v>
      </c>
      <c r="C1892" s="2">
        <v>42369</v>
      </c>
      <c r="D1892" t="s">
        <v>3657</v>
      </c>
      <c r="E1892" t="s">
        <v>3658</v>
      </c>
      <c r="F1892" t="s">
        <v>49</v>
      </c>
      <c r="G1892" s="14"/>
      <c r="H1892" s="14"/>
      <c r="I1892" s="1">
        <f t="shared" si="68"/>
        <v>0</v>
      </c>
      <c r="J1892" s="1">
        <f t="shared" si="69"/>
        <v>0</v>
      </c>
    </row>
    <row r="1893" spans="1:10" hidden="1" outlineLevel="2" x14ac:dyDescent="0.25">
      <c r="A1893" t="s">
        <v>49</v>
      </c>
      <c r="B1893" t="s">
        <v>50</v>
      </c>
      <c r="C1893" s="2">
        <v>42369</v>
      </c>
      <c r="D1893" t="s">
        <v>3659</v>
      </c>
      <c r="E1893" t="s">
        <v>3660</v>
      </c>
      <c r="F1893" t="s">
        <v>49</v>
      </c>
      <c r="G1893" s="14"/>
      <c r="H1893" s="14"/>
      <c r="I1893" s="1">
        <f t="shared" si="68"/>
        <v>0</v>
      </c>
      <c r="J1893" s="1">
        <f t="shared" si="69"/>
        <v>0</v>
      </c>
    </row>
    <row r="1894" spans="1:10" hidden="1" outlineLevel="2" x14ac:dyDescent="0.25">
      <c r="A1894" t="s">
        <v>49</v>
      </c>
      <c r="B1894" t="s">
        <v>50</v>
      </c>
      <c r="C1894" s="2">
        <v>42369</v>
      </c>
      <c r="D1894" t="s">
        <v>3661</v>
      </c>
      <c r="E1894" t="s">
        <v>3662</v>
      </c>
      <c r="F1894" t="s">
        <v>49</v>
      </c>
      <c r="G1894" s="14"/>
      <c r="H1894" s="14"/>
      <c r="I1894" s="1">
        <f t="shared" si="68"/>
        <v>0</v>
      </c>
      <c r="J1894" s="1">
        <f t="shared" si="69"/>
        <v>0</v>
      </c>
    </row>
    <row r="1895" spans="1:10" hidden="1" outlineLevel="2" x14ac:dyDescent="0.25">
      <c r="A1895" t="s">
        <v>49</v>
      </c>
      <c r="B1895" t="s">
        <v>50</v>
      </c>
      <c r="C1895" s="2">
        <v>42369</v>
      </c>
      <c r="D1895" t="s">
        <v>3663</v>
      </c>
      <c r="E1895" t="s">
        <v>3664</v>
      </c>
      <c r="F1895" t="s">
        <v>49</v>
      </c>
      <c r="G1895" s="14"/>
      <c r="H1895" s="14"/>
      <c r="I1895" s="1">
        <f t="shared" si="68"/>
        <v>0</v>
      </c>
      <c r="J1895" s="1">
        <f t="shared" si="69"/>
        <v>0</v>
      </c>
    </row>
    <row r="1896" spans="1:10" hidden="1" outlineLevel="2" x14ac:dyDescent="0.25">
      <c r="A1896" t="s">
        <v>49</v>
      </c>
      <c r="B1896" t="s">
        <v>50</v>
      </c>
      <c r="C1896" s="2">
        <v>42369</v>
      </c>
      <c r="D1896" t="s">
        <v>3665</v>
      </c>
      <c r="E1896" t="s">
        <v>3666</v>
      </c>
      <c r="F1896" t="s">
        <v>49</v>
      </c>
      <c r="G1896" s="14"/>
      <c r="H1896" s="14"/>
      <c r="I1896" s="1">
        <f t="shared" si="68"/>
        <v>0</v>
      </c>
      <c r="J1896" s="1">
        <f t="shared" si="69"/>
        <v>0</v>
      </c>
    </row>
    <row r="1897" spans="1:10" hidden="1" outlineLevel="2" x14ac:dyDescent="0.25">
      <c r="A1897" t="s">
        <v>49</v>
      </c>
      <c r="B1897" t="s">
        <v>50</v>
      </c>
      <c r="C1897" s="2">
        <v>42369</v>
      </c>
      <c r="D1897" t="s">
        <v>3667</v>
      </c>
      <c r="E1897" t="s">
        <v>3668</v>
      </c>
      <c r="F1897" t="s">
        <v>49</v>
      </c>
      <c r="G1897" s="14"/>
      <c r="H1897" s="14"/>
      <c r="I1897" s="1">
        <f t="shared" si="68"/>
        <v>0</v>
      </c>
      <c r="J1897" s="1">
        <f t="shared" si="69"/>
        <v>0</v>
      </c>
    </row>
    <row r="1898" spans="1:10" hidden="1" outlineLevel="2" x14ac:dyDescent="0.25">
      <c r="A1898" t="s">
        <v>49</v>
      </c>
      <c r="B1898" t="s">
        <v>50</v>
      </c>
      <c r="C1898" s="2">
        <v>42369</v>
      </c>
      <c r="D1898" t="s">
        <v>3669</v>
      </c>
      <c r="E1898" t="s">
        <v>3670</v>
      </c>
      <c r="F1898" t="s">
        <v>49</v>
      </c>
      <c r="G1898" s="14"/>
      <c r="H1898" s="14"/>
      <c r="I1898" s="1">
        <f t="shared" si="68"/>
        <v>0</v>
      </c>
      <c r="J1898" s="1">
        <f t="shared" si="69"/>
        <v>0</v>
      </c>
    </row>
    <row r="1899" spans="1:10" hidden="1" outlineLevel="2" x14ac:dyDescent="0.25">
      <c r="A1899" t="s">
        <v>49</v>
      </c>
      <c r="B1899" t="s">
        <v>50</v>
      </c>
      <c r="C1899" s="2">
        <v>42369</v>
      </c>
      <c r="D1899" t="s">
        <v>3671</v>
      </c>
      <c r="E1899" t="s">
        <v>3672</v>
      </c>
      <c r="F1899" t="s">
        <v>49</v>
      </c>
      <c r="G1899" s="14"/>
      <c r="H1899" s="14"/>
      <c r="I1899" s="1">
        <f t="shared" si="68"/>
        <v>0</v>
      </c>
      <c r="J1899" s="1">
        <f t="shared" si="69"/>
        <v>0</v>
      </c>
    </row>
    <row r="1900" spans="1:10" hidden="1" outlineLevel="2" x14ac:dyDescent="0.25">
      <c r="A1900" t="s">
        <v>49</v>
      </c>
      <c r="B1900" t="s">
        <v>50</v>
      </c>
      <c r="C1900" s="2">
        <v>42369</v>
      </c>
      <c r="D1900" t="s">
        <v>3295</v>
      </c>
      <c r="E1900" t="s">
        <v>3673</v>
      </c>
      <c r="F1900" t="s">
        <v>49</v>
      </c>
      <c r="G1900" s="14"/>
      <c r="H1900" s="14"/>
      <c r="I1900" s="1">
        <f t="shared" si="68"/>
        <v>0</v>
      </c>
      <c r="J1900" s="1">
        <f t="shared" si="69"/>
        <v>0</v>
      </c>
    </row>
    <row r="1901" spans="1:10" hidden="1" outlineLevel="2" x14ac:dyDescent="0.25">
      <c r="A1901" t="s">
        <v>49</v>
      </c>
      <c r="B1901" t="s">
        <v>50</v>
      </c>
      <c r="C1901" s="2">
        <v>42369</v>
      </c>
      <c r="D1901" t="s">
        <v>3674</v>
      </c>
      <c r="E1901" t="s">
        <v>3675</v>
      </c>
      <c r="F1901" t="s">
        <v>49</v>
      </c>
      <c r="G1901" s="14"/>
      <c r="H1901" s="14"/>
      <c r="I1901" s="1">
        <f t="shared" ref="I1901:I1964" si="70">+IF(A1901=A1900,I1900+G1901-H1901,G1901-H1901)</f>
        <v>0</v>
      </c>
      <c r="J1901" s="1">
        <f t="shared" si="69"/>
        <v>0</v>
      </c>
    </row>
    <row r="1902" spans="1:10" hidden="1" outlineLevel="2" x14ac:dyDescent="0.25">
      <c r="A1902" t="s">
        <v>49</v>
      </c>
      <c r="B1902" t="s">
        <v>50</v>
      </c>
      <c r="C1902" s="2">
        <v>42369</v>
      </c>
      <c r="D1902" t="s">
        <v>3676</v>
      </c>
      <c r="E1902" t="s">
        <v>3677</v>
      </c>
      <c r="F1902" t="s">
        <v>49</v>
      </c>
      <c r="G1902" s="14"/>
      <c r="H1902" s="14"/>
      <c r="I1902" s="1">
        <f t="shared" si="70"/>
        <v>0</v>
      </c>
      <c r="J1902" s="1">
        <f t="shared" si="69"/>
        <v>0</v>
      </c>
    </row>
    <row r="1903" spans="1:10" hidden="1" outlineLevel="2" x14ac:dyDescent="0.25">
      <c r="A1903" t="s">
        <v>49</v>
      </c>
      <c r="B1903" t="s">
        <v>50</v>
      </c>
      <c r="C1903" s="2">
        <v>42369</v>
      </c>
      <c r="D1903" t="s">
        <v>3678</v>
      </c>
      <c r="E1903" t="s">
        <v>3679</v>
      </c>
      <c r="F1903" t="s">
        <v>49</v>
      </c>
      <c r="G1903" s="14"/>
      <c r="H1903" s="14"/>
      <c r="I1903" s="1">
        <f t="shared" si="70"/>
        <v>0</v>
      </c>
      <c r="J1903" s="1">
        <f>+G1903</f>
        <v>0</v>
      </c>
    </row>
    <row r="1904" spans="1:10" hidden="1" outlineLevel="2" x14ac:dyDescent="0.25">
      <c r="A1904" t="s">
        <v>49</v>
      </c>
      <c r="B1904" t="s">
        <v>50</v>
      </c>
      <c r="C1904" s="2">
        <v>42369</v>
      </c>
      <c r="D1904" t="s">
        <v>3680</v>
      </c>
      <c r="E1904" t="s">
        <v>3681</v>
      </c>
      <c r="F1904" t="s">
        <v>49</v>
      </c>
      <c r="G1904" s="14"/>
      <c r="H1904" s="14"/>
      <c r="I1904" s="1">
        <f t="shared" si="70"/>
        <v>0</v>
      </c>
      <c r="J1904" s="1">
        <f t="shared" ref="J1904:J1922" si="71">-H1904</f>
        <v>0</v>
      </c>
    </row>
    <row r="1905" spans="1:10" hidden="1" outlineLevel="2" x14ac:dyDescent="0.25">
      <c r="A1905" t="s">
        <v>49</v>
      </c>
      <c r="B1905" t="s">
        <v>50</v>
      </c>
      <c r="C1905" s="2">
        <v>42369</v>
      </c>
      <c r="D1905" t="s">
        <v>3682</v>
      </c>
      <c r="E1905" t="s">
        <v>3683</v>
      </c>
      <c r="F1905" t="s">
        <v>49</v>
      </c>
      <c r="G1905" s="14"/>
      <c r="H1905" s="14"/>
      <c r="I1905" s="1">
        <f t="shared" si="70"/>
        <v>0</v>
      </c>
      <c r="J1905" s="1">
        <f t="shared" si="71"/>
        <v>0</v>
      </c>
    </row>
    <row r="1906" spans="1:10" hidden="1" outlineLevel="2" x14ac:dyDescent="0.25">
      <c r="A1906" t="s">
        <v>49</v>
      </c>
      <c r="B1906" t="s">
        <v>50</v>
      </c>
      <c r="C1906" s="2">
        <v>42369</v>
      </c>
      <c r="D1906" t="s">
        <v>2523</v>
      </c>
      <c r="E1906" t="s">
        <v>3684</v>
      </c>
      <c r="F1906" t="s">
        <v>49</v>
      </c>
      <c r="G1906" s="14"/>
      <c r="H1906" s="14"/>
      <c r="I1906" s="1">
        <f t="shared" si="70"/>
        <v>0</v>
      </c>
      <c r="J1906" s="1">
        <f t="shared" si="71"/>
        <v>0</v>
      </c>
    </row>
    <row r="1907" spans="1:10" hidden="1" outlineLevel="2" x14ac:dyDescent="0.25">
      <c r="A1907" t="s">
        <v>49</v>
      </c>
      <c r="B1907" t="s">
        <v>50</v>
      </c>
      <c r="C1907" s="2">
        <v>42369</v>
      </c>
      <c r="D1907" t="s">
        <v>202</v>
      </c>
      <c r="E1907" t="s">
        <v>3685</v>
      </c>
      <c r="F1907" t="s">
        <v>49</v>
      </c>
      <c r="G1907" s="14"/>
      <c r="H1907" s="14"/>
      <c r="I1907" s="1">
        <f t="shared" si="70"/>
        <v>0</v>
      </c>
      <c r="J1907" s="1">
        <f t="shared" si="71"/>
        <v>0</v>
      </c>
    </row>
    <row r="1908" spans="1:10" hidden="1" outlineLevel="2" x14ac:dyDescent="0.25">
      <c r="A1908" t="s">
        <v>49</v>
      </c>
      <c r="B1908" t="s">
        <v>50</v>
      </c>
      <c r="C1908" s="2">
        <v>42369</v>
      </c>
      <c r="D1908" t="s">
        <v>3686</v>
      </c>
      <c r="E1908" t="s">
        <v>3687</v>
      </c>
      <c r="F1908" t="s">
        <v>49</v>
      </c>
      <c r="G1908" s="14"/>
      <c r="H1908" s="14"/>
      <c r="I1908" s="1">
        <f t="shared" si="70"/>
        <v>0</v>
      </c>
      <c r="J1908" s="1">
        <f t="shared" si="71"/>
        <v>0</v>
      </c>
    </row>
    <row r="1909" spans="1:10" hidden="1" outlineLevel="2" x14ac:dyDescent="0.25">
      <c r="A1909" t="s">
        <v>49</v>
      </c>
      <c r="B1909" t="s">
        <v>50</v>
      </c>
      <c r="C1909" s="2">
        <v>42369</v>
      </c>
      <c r="D1909" t="s">
        <v>3688</v>
      </c>
      <c r="E1909" t="s">
        <v>3689</v>
      </c>
      <c r="F1909" t="s">
        <v>49</v>
      </c>
      <c r="G1909" s="14"/>
      <c r="H1909" s="14"/>
      <c r="I1909" s="1">
        <f t="shared" si="70"/>
        <v>0</v>
      </c>
      <c r="J1909" s="1">
        <f t="shared" si="71"/>
        <v>0</v>
      </c>
    </row>
    <row r="1910" spans="1:10" hidden="1" outlineLevel="2" x14ac:dyDescent="0.25">
      <c r="A1910" t="s">
        <v>49</v>
      </c>
      <c r="B1910" t="s">
        <v>50</v>
      </c>
      <c r="C1910" s="2">
        <v>42369</v>
      </c>
      <c r="D1910" t="s">
        <v>3690</v>
      </c>
      <c r="E1910" t="s">
        <v>3691</v>
      </c>
      <c r="F1910" t="s">
        <v>49</v>
      </c>
      <c r="G1910" s="14"/>
      <c r="H1910" s="14"/>
      <c r="I1910" s="1">
        <f t="shared" si="70"/>
        <v>0</v>
      </c>
      <c r="J1910" s="1">
        <f t="shared" si="71"/>
        <v>0</v>
      </c>
    </row>
    <row r="1911" spans="1:10" hidden="1" outlineLevel="2" x14ac:dyDescent="0.25">
      <c r="A1911" t="s">
        <v>49</v>
      </c>
      <c r="B1911" t="s">
        <v>50</v>
      </c>
      <c r="C1911" s="2">
        <v>42369</v>
      </c>
      <c r="D1911" t="s">
        <v>3692</v>
      </c>
      <c r="E1911" t="s">
        <v>3693</v>
      </c>
      <c r="F1911" t="s">
        <v>49</v>
      </c>
      <c r="G1911" s="14"/>
      <c r="H1911" s="14"/>
      <c r="I1911" s="1">
        <f t="shared" si="70"/>
        <v>0</v>
      </c>
      <c r="J1911" s="1">
        <f t="shared" si="71"/>
        <v>0</v>
      </c>
    </row>
    <row r="1912" spans="1:10" hidden="1" outlineLevel="2" x14ac:dyDescent="0.25">
      <c r="A1912" t="s">
        <v>49</v>
      </c>
      <c r="B1912" t="s">
        <v>50</v>
      </c>
      <c r="C1912" s="2">
        <v>42369</v>
      </c>
      <c r="D1912" t="s">
        <v>3694</v>
      </c>
      <c r="E1912" t="s">
        <v>3695</v>
      </c>
      <c r="F1912" t="s">
        <v>49</v>
      </c>
      <c r="G1912" s="14"/>
      <c r="H1912" s="14"/>
      <c r="I1912" s="1">
        <f t="shared" si="70"/>
        <v>0</v>
      </c>
      <c r="J1912" s="1">
        <f t="shared" si="71"/>
        <v>0</v>
      </c>
    </row>
    <row r="1913" spans="1:10" hidden="1" outlineLevel="2" x14ac:dyDescent="0.25">
      <c r="A1913" t="s">
        <v>49</v>
      </c>
      <c r="B1913" t="s">
        <v>50</v>
      </c>
      <c r="C1913" s="2">
        <v>42369</v>
      </c>
      <c r="D1913" t="s">
        <v>3696</v>
      </c>
      <c r="E1913" t="s">
        <v>3697</v>
      </c>
      <c r="F1913" t="s">
        <v>49</v>
      </c>
      <c r="G1913" s="14"/>
      <c r="H1913" s="14"/>
      <c r="I1913" s="1">
        <f t="shared" si="70"/>
        <v>0</v>
      </c>
      <c r="J1913" s="1">
        <f t="shared" si="71"/>
        <v>0</v>
      </c>
    </row>
    <row r="1914" spans="1:10" hidden="1" outlineLevel="2" x14ac:dyDescent="0.25">
      <c r="A1914" t="s">
        <v>49</v>
      </c>
      <c r="B1914" t="s">
        <v>50</v>
      </c>
      <c r="C1914" s="2">
        <v>42369</v>
      </c>
      <c r="D1914" t="s">
        <v>2523</v>
      </c>
      <c r="E1914" t="s">
        <v>3698</v>
      </c>
      <c r="F1914" t="s">
        <v>49</v>
      </c>
      <c r="G1914" s="14"/>
      <c r="H1914" s="14"/>
      <c r="I1914" s="1">
        <f t="shared" si="70"/>
        <v>0</v>
      </c>
      <c r="J1914" s="1">
        <f t="shared" si="71"/>
        <v>0</v>
      </c>
    </row>
    <row r="1915" spans="1:10" hidden="1" outlineLevel="2" x14ac:dyDescent="0.25">
      <c r="A1915" t="s">
        <v>49</v>
      </c>
      <c r="B1915" t="s">
        <v>50</v>
      </c>
      <c r="C1915" s="2">
        <v>42370</v>
      </c>
      <c r="D1915" t="s">
        <v>3699</v>
      </c>
      <c r="E1915" t="s">
        <v>3700</v>
      </c>
      <c r="F1915" t="s">
        <v>49</v>
      </c>
      <c r="G1915" s="14"/>
      <c r="H1915" s="14"/>
      <c r="I1915" s="1">
        <f t="shared" si="70"/>
        <v>0</v>
      </c>
      <c r="J1915" s="1">
        <f t="shared" si="71"/>
        <v>0</v>
      </c>
    </row>
    <row r="1916" spans="1:10" hidden="1" outlineLevel="2" x14ac:dyDescent="0.25">
      <c r="A1916" t="s">
        <v>49</v>
      </c>
      <c r="B1916" t="s">
        <v>50</v>
      </c>
      <c r="C1916" s="2">
        <v>42370</v>
      </c>
      <c r="D1916" t="s">
        <v>3701</v>
      </c>
      <c r="E1916" t="s">
        <v>3702</v>
      </c>
      <c r="F1916" t="s">
        <v>49</v>
      </c>
      <c r="G1916" s="14"/>
      <c r="H1916" s="14"/>
      <c r="I1916" s="1">
        <f t="shared" si="70"/>
        <v>0</v>
      </c>
      <c r="J1916" s="1">
        <f t="shared" si="71"/>
        <v>0</v>
      </c>
    </row>
    <row r="1917" spans="1:10" hidden="1" outlineLevel="2" x14ac:dyDescent="0.25">
      <c r="A1917" t="s">
        <v>49</v>
      </c>
      <c r="B1917" t="s">
        <v>50</v>
      </c>
      <c r="C1917" s="2">
        <v>42377</v>
      </c>
      <c r="D1917" t="s">
        <v>3703</v>
      </c>
      <c r="E1917" t="s">
        <v>3704</v>
      </c>
      <c r="F1917" t="s">
        <v>49</v>
      </c>
      <c r="G1917" s="14"/>
      <c r="H1917" s="14"/>
      <c r="I1917" s="1">
        <f t="shared" si="70"/>
        <v>0</v>
      </c>
      <c r="J1917" s="1">
        <f t="shared" si="71"/>
        <v>0</v>
      </c>
    </row>
    <row r="1918" spans="1:10" hidden="1" outlineLevel="2" x14ac:dyDescent="0.25">
      <c r="A1918" t="s">
        <v>49</v>
      </c>
      <c r="B1918" t="s">
        <v>50</v>
      </c>
      <c r="C1918" s="2">
        <v>42382</v>
      </c>
      <c r="D1918" t="s">
        <v>3705</v>
      </c>
      <c r="E1918" t="s">
        <v>3706</v>
      </c>
      <c r="F1918" t="s">
        <v>49</v>
      </c>
      <c r="G1918" s="14"/>
      <c r="H1918" s="14"/>
      <c r="I1918" s="1">
        <f t="shared" si="70"/>
        <v>0</v>
      </c>
      <c r="J1918" s="1">
        <f t="shared" si="71"/>
        <v>0</v>
      </c>
    </row>
    <row r="1919" spans="1:10" hidden="1" outlineLevel="2" x14ac:dyDescent="0.25">
      <c r="A1919" t="s">
        <v>49</v>
      </c>
      <c r="B1919" t="s">
        <v>50</v>
      </c>
      <c r="C1919" s="2">
        <v>42400</v>
      </c>
      <c r="D1919" t="s">
        <v>3707</v>
      </c>
      <c r="E1919" t="s">
        <v>3708</v>
      </c>
      <c r="F1919" t="s">
        <v>49</v>
      </c>
      <c r="G1919" s="14"/>
      <c r="H1919" s="14"/>
      <c r="I1919" s="1">
        <f t="shared" si="70"/>
        <v>0</v>
      </c>
      <c r="J1919" s="1">
        <f t="shared" si="71"/>
        <v>0</v>
      </c>
    </row>
    <row r="1920" spans="1:10" hidden="1" outlineLevel="2" x14ac:dyDescent="0.25">
      <c r="A1920" t="s">
        <v>49</v>
      </c>
      <c r="B1920" t="s">
        <v>50</v>
      </c>
      <c r="C1920" s="2">
        <v>42400</v>
      </c>
      <c r="D1920" t="s">
        <v>3709</v>
      </c>
      <c r="E1920" t="s">
        <v>3710</v>
      </c>
      <c r="F1920" t="s">
        <v>49</v>
      </c>
      <c r="G1920" s="14"/>
      <c r="H1920" s="14"/>
      <c r="I1920" s="1">
        <f t="shared" si="70"/>
        <v>0</v>
      </c>
      <c r="J1920" s="1">
        <f t="shared" si="71"/>
        <v>0</v>
      </c>
    </row>
    <row r="1921" spans="1:10" hidden="1" outlineLevel="2" x14ac:dyDescent="0.25">
      <c r="A1921" t="s">
        <v>49</v>
      </c>
      <c r="B1921" t="s">
        <v>50</v>
      </c>
      <c r="C1921" s="2">
        <v>42400</v>
      </c>
      <c r="D1921" t="s">
        <v>3711</v>
      </c>
      <c r="E1921" t="s">
        <v>3712</v>
      </c>
      <c r="F1921" t="s">
        <v>49</v>
      </c>
      <c r="G1921" s="14"/>
      <c r="H1921" s="14"/>
      <c r="I1921" s="1">
        <f t="shared" si="70"/>
        <v>0</v>
      </c>
      <c r="J1921" s="1">
        <f t="shared" si="71"/>
        <v>0</v>
      </c>
    </row>
    <row r="1922" spans="1:10" hidden="1" outlineLevel="2" x14ac:dyDescent="0.25">
      <c r="A1922" t="s">
        <v>49</v>
      </c>
      <c r="B1922" t="s">
        <v>50</v>
      </c>
      <c r="C1922" s="2">
        <v>42400</v>
      </c>
      <c r="D1922" t="s">
        <v>3713</v>
      </c>
      <c r="E1922" t="s">
        <v>3714</v>
      </c>
      <c r="F1922" t="s">
        <v>49</v>
      </c>
      <c r="G1922" s="14"/>
      <c r="H1922" s="14"/>
      <c r="I1922" s="1">
        <f t="shared" si="70"/>
        <v>0</v>
      </c>
      <c r="J1922" s="1">
        <f t="shared" si="71"/>
        <v>0</v>
      </c>
    </row>
    <row r="1923" spans="1:10" hidden="1" outlineLevel="2" x14ac:dyDescent="0.25">
      <c r="A1923" t="s">
        <v>49</v>
      </c>
      <c r="B1923" t="s">
        <v>50</v>
      </c>
      <c r="C1923" s="2">
        <v>42416</v>
      </c>
      <c r="D1923" t="s">
        <v>3715</v>
      </c>
      <c r="E1923" t="s">
        <v>3716</v>
      </c>
      <c r="F1923" t="s">
        <v>49</v>
      </c>
      <c r="G1923" s="14"/>
      <c r="H1923" s="14"/>
      <c r="I1923" s="1">
        <f t="shared" si="70"/>
        <v>0</v>
      </c>
      <c r="J1923" s="1">
        <f>+G1923</f>
        <v>0</v>
      </c>
    </row>
    <row r="1924" spans="1:10" hidden="1" outlineLevel="2" x14ac:dyDescent="0.25">
      <c r="A1924" t="s">
        <v>49</v>
      </c>
      <c r="B1924" t="s">
        <v>50</v>
      </c>
      <c r="C1924" s="2">
        <v>42444</v>
      </c>
      <c r="D1924" t="s">
        <v>3717</v>
      </c>
      <c r="E1924" t="s">
        <v>3718</v>
      </c>
      <c r="F1924" t="s">
        <v>49</v>
      </c>
      <c r="G1924" s="14"/>
      <c r="H1924" s="14"/>
      <c r="I1924" s="1">
        <f t="shared" si="70"/>
        <v>0</v>
      </c>
      <c r="J1924" s="1">
        <f>+G1924</f>
        <v>0</v>
      </c>
    </row>
    <row r="1925" spans="1:10" hidden="1" outlineLevel="2" x14ac:dyDescent="0.25">
      <c r="A1925" t="s">
        <v>49</v>
      </c>
      <c r="B1925" t="s">
        <v>50</v>
      </c>
      <c r="C1925" s="2">
        <v>42444</v>
      </c>
      <c r="D1925" t="s">
        <v>3719</v>
      </c>
      <c r="E1925" t="s">
        <v>3720</v>
      </c>
      <c r="F1925" t="s">
        <v>49</v>
      </c>
      <c r="G1925" s="14"/>
      <c r="H1925" s="14"/>
      <c r="I1925" s="1">
        <f t="shared" si="70"/>
        <v>0</v>
      </c>
      <c r="J1925" s="1">
        <f>+G1925</f>
        <v>0</v>
      </c>
    </row>
    <row r="1926" spans="1:10" hidden="1" outlineLevel="2" x14ac:dyDescent="0.25">
      <c r="A1926" t="s">
        <v>49</v>
      </c>
      <c r="B1926" t="s">
        <v>50</v>
      </c>
      <c r="C1926" s="2">
        <v>42460</v>
      </c>
      <c r="D1926" t="s">
        <v>3721</v>
      </c>
      <c r="E1926" t="s">
        <v>3722</v>
      </c>
      <c r="F1926" t="s">
        <v>49</v>
      </c>
      <c r="G1926" s="14"/>
      <c r="H1926" s="14"/>
      <c r="I1926" s="1">
        <f t="shared" si="70"/>
        <v>0</v>
      </c>
      <c r="J1926" s="1">
        <f t="shared" ref="J1926:J1959" si="72">-H1926</f>
        <v>0</v>
      </c>
    </row>
    <row r="1927" spans="1:10" hidden="1" outlineLevel="2" x14ac:dyDescent="0.25">
      <c r="A1927" t="s">
        <v>49</v>
      </c>
      <c r="B1927" t="s">
        <v>50</v>
      </c>
      <c r="C1927" s="2">
        <v>42460</v>
      </c>
      <c r="D1927" t="s">
        <v>3723</v>
      </c>
      <c r="E1927" t="s">
        <v>3724</v>
      </c>
      <c r="F1927" t="s">
        <v>49</v>
      </c>
      <c r="G1927" s="14"/>
      <c r="H1927" s="14"/>
      <c r="I1927" s="1">
        <f t="shared" si="70"/>
        <v>0</v>
      </c>
      <c r="J1927" s="1">
        <f t="shared" si="72"/>
        <v>0</v>
      </c>
    </row>
    <row r="1928" spans="1:10" hidden="1" outlineLevel="2" x14ac:dyDescent="0.25">
      <c r="A1928" t="s">
        <v>49</v>
      </c>
      <c r="B1928" t="s">
        <v>50</v>
      </c>
      <c r="C1928" s="2">
        <v>42460</v>
      </c>
      <c r="D1928" t="s">
        <v>3725</v>
      </c>
      <c r="E1928" t="s">
        <v>3726</v>
      </c>
      <c r="F1928" t="s">
        <v>49</v>
      </c>
      <c r="G1928" s="14"/>
      <c r="H1928" s="14"/>
      <c r="I1928" s="1">
        <f t="shared" si="70"/>
        <v>0</v>
      </c>
      <c r="J1928" s="1">
        <f t="shared" si="72"/>
        <v>0</v>
      </c>
    </row>
    <row r="1929" spans="1:10" hidden="1" outlineLevel="2" x14ac:dyDescent="0.25">
      <c r="A1929" t="s">
        <v>49</v>
      </c>
      <c r="B1929" t="s">
        <v>50</v>
      </c>
      <c r="C1929" s="2">
        <v>42460</v>
      </c>
      <c r="D1929" t="s">
        <v>3727</v>
      </c>
      <c r="E1929" t="s">
        <v>3728</v>
      </c>
      <c r="F1929" t="s">
        <v>49</v>
      </c>
      <c r="G1929" s="14"/>
      <c r="H1929" s="14"/>
      <c r="I1929" s="1">
        <f t="shared" si="70"/>
        <v>0</v>
      </c>
      <c r="J1929" s="1">
        <f t="shared" si="72"/>
        <v>0</v>
      </c>
    </row>
    <row r="1930" spans="1:10" hidden="1" outlineLevel="2" x14ac:dyDescent="0.25">
      <c r="A1930" t="s">
        <v>49</v>
      </c>
      <c r="B1930" t="s">
        <v>50</v>
      </c>
      <c r="C1930" s="2">
        <v>42460</v>
      </c>
      <c r="D1930" t="s">
        <v>3729</v>
      </c>
      <c r="E1930" t="s">
        <v>3730</v>
      </c>
      <c r="F1930" t="s">
        <v>49</v>
      </c>
      <c r="G1930" s="14"/>
      <c r="H1930" s="14"/>
      <c r="I1930" s="1">
        <f t="shared" si="70"/>
        <v>0</v>
      </c>
      <c r="J1930" s="1">
        <f t="shared" si="72"/>
        <v>0</v>
      </c>
    </row>
    <row r="1931" spans="1:10" hidden="1" outlineLevel="2" x14ac:dyDescent="0.25">
      <c r="A1931" t="s">
        <v>49</v>
      </c>
      <c r="B1931" t="s">
        <v>50</v>
      </c>
      <c r="C1931" s="2">
        <v>42460</v>
      </c>
      <c r="D1931" t="s">
        <v>3731</v>
      </c>
      <c r="E1931" t="s">
        <v>3732</v>
      </c>
      <c r="F1931" t="s">
        <v>49</v>
      </c>
      <c r="G1931" s="14"/>
      <c r="H1931" s="14"/>
      <c r="I1931" s="1">
        <f t="shared" si="70"/>
        <v>0</v>
      </c>
      <c r="J1931" s="1">
        <f t="shared" si="72"/>
        <v>0</v>
      </c>
    </row>
    <row r="1932" spans="1:10" hidden="1" outlineLevel="2" x14ac:dyDescent="0.25">
      <c r="A1932" t="s">
        <v>49</v>
      </c>
      <c r="B1932" t="s">
        <v>50</v>
      </c>
      <c r="C1932" s="2">
        <v>42460</v>
      </c>
      <c r="D1932" t="s">
        <v>3733</v>
      </c>
      <c r="E1932" t="s">
        <v>3734</v>
      </c>
      <c r="F1932" t="s">
        <v>49</v>
      </c>
      <c r="G1932" s="14"/>
      <c r="H1932" s="14"/>
      <c r="I1932" s="1">
        <f t="shared" si="70"/>
        <v>0</v>
      </c>
      <c r="J1932" s="1">
        <f t="shared" si="72"/>
        <v>0</v>
      </c>
    </row>
    <row r="1933" spans="1:10" hidden="1" outlineLevel="2" x14ac:dyDescent="0.25">
      <c r="A1933" t="s">
        <v>49</v>
      </c>
      <c r="B1933" t="s">
        <v>50</v>
      </c>
      <c r="C1933" s="2">
        <v>42460</v>
      </c>
      <c r="D1933" t="s">
        <v>3682</v>
      </c>
      <c r="E1933" t="s">
        <v>3735</v>
      </c>
      <c r="F1933" t="s">
        <v>49</v>
      </c>
      <c r="G1933" s="14"/>
      <c r="H1933" s="14"/>
      <c r="I1933" s="1">
        <f t="shared" si="70"/>
        <v>0</v>
      </c>
      <c r="J1933" s="1">
        <f t="shared" si="72"/>
        <v>0</v>
      </c>
    </row>
    <row r="1934" spans="1:10" hidden="1" outlineLevel="2" x14ac:dyDescent="0.25">
      <c r="A1934" t="s">
        <v>49</v>
      </c>
      <c r="B1934" t="s">
        <v>50</v>
      </c>
      <c r="C1934" s="2">
        <v>42460</v>
      </c>
      <c r="D1934" t="s">
        <v>3736</v>
      </c>
      <c r="E1934" t="s">
        <v>3737</v>
      </c>
      <c r="F1934" t="s">
        <v>49</v>
      </c>
      <c r="G1934" s="14"/>
      <c r="H1934" s="14"/>
      <c r="I1934" s="1">
        <f t="shared" si="70"/>
        <v>0</v>
      </c>
      <c r="J1934" s="1">
        <f t="shared" si="72"/>
        <v>0</v>
      </c>
    </row>
    <row r="1935" spans="1:10" hidden="1" outlineLevel="2" x14ac:dyDescent="0.25">
      <c r="A1935" t="s">
        <v>49</v>
      </c>
      <c r="B1935" t="s">
        <v>50</v>
      </c>
      <c r="C1935" s="2">
        <v>42460</v>
      </c>
      <c r="D1935" t="s">
        <v>3738</v>
      </c>
      <c r="E1935" t="s">
        <v>3739</v>
      </c>
      <c r="F1935" t="s">
        <v>49</v>
      </c>
      <c r="G1935" s="14"/>
      <c r="H1935" s="14"/>
      <c r="I1935" s="1">
        <f t="shared" si="70"/>
        <v>0</v>
      </c>
      <c r="J1935" s="1">
        <f t="shared" si="72"/>
        <v>0</v>
      </c>
    </row>
    <row r="1936" spans="1:10" hidden="1" outlineLevel="2" x14ac:dyDescent="0.25">
      <c r="A1936" t="s">
        <v>49</v>
      </c>
      <c r="B1936" t="s">
        <v>50</v>
      </c>
      <c r="C1936" s="2">
        <v>42460</v>
      </c>
      <c r="D1936" t="s">
        <v>3740</v>
      </c>
      <c r="E1936" t="s">
        <v>3741</v>
      </c>
      <c r="F1936" t="s">
        <v>49</v>
      </c>
      <c r="G1936" s="14"/>
      <c r="H1936" s="14"/>
      <c r="I1936" s="1">
        <f t="shared" si="70"/>
        <v>0</v>
      </c>
      <c r="J1936" s="1">
        <f t="shared" si="72"/>
        <v>0</v>
      </c>
    </row>
    <row r="1937" spans="1:10" hidden="1" outlineLevel="2" x14ac:dyDescent="0.25">
      <c r="A1937" t="s">
        <v>49</v>
      </c>
      <c r="B1937" t="s">
        <v>50</v>
      </c>
      <c r="C1937" s="2">
        <v>42460</v>
      </c>
      <c r="D1937" t="s">
        <v>3742</v>
      </c>
      <c r="E1937" t="s">
        <v>3743</v>
      </c>
      <c r="F1937" t="s">
        <v>49</v>
      </c>
      <c r="G1937" s="14"/>
      <c r="H1937" s="14"/>
      <c r="I1937" s="1">
        <f t="shared" si="70"/>
        <v>0</v>
      </c>
      <c r="J1937" s="1">
        <f t="shared" si="72"/>
        <v>0</v>
      </c>
    </row>
    <row r="1938" spans="1:10" hidden="1" outlineLevel="2" x14ac:dyDescent="0.25">
      <c r="A1938" t="s">
        <v>49</v>
      </c>
      <c r="B1938" t="s">
        <v>50</v>
      </c>
      <c r="C1938" s="2">
        <v>42460</v>
      </c>
      <c r="D1938" t="s">
        <v>3744</v>
      </c>
      <c r="E1938" t="s">
        <v>3745</v>
      </c>
      <c r="F1938" t="s">
        <v>49</v>
      </c>
      <c r="G1938" s="14"/>
      <c r="H1938" s="14"/>
      <c r="I1938" s="1">
        <f t="shared" si="70"/>
        <v>0</v>
      </c>
      <c r="J1938" s="1">
        <f t="shared" si="72"/>
        <v>0</v>
      </c>
    </row>
    <row r="1939" spans="1:10" hidden="1" outlineLevel="2" x14ac:dyDescent="0.25">
      <c r="A1939" t="s">
        <v>49</v>
      </c>
      <c r="B1939" t="s">
        <v>50</v>
      </c>
      <c r="C1939" s="2">
        <v>42460</v>
      </c>
      <c r="D1939" t="s">
        <v>3746</v>
      </c>
      <c r="E1939" t="s">
        <v>3747</v>
      </c>
      <c r="F1939" t="s">
        <v>49</v>
      </c>
      <c r="G1939" s="14"/>
      <c r="H1939" s="14"/>
      <c r="I1939" s="1">
        <f t="shared" si="70"/>
        <v>0</v>
      </c>
      <c r="J1939" s="1">
        <f t="shared" si="72"/>
        <v>0</v>
      </c>
    </row>
    <row r="1940" spans="1:10" hidden="1" outlineLevel="2" x14ac:dyDescent="0.25">
      <c r="A1940" t="s">
        <v>49</v>
      </c>
      <c r="B1940" t="s">
        <v>50</v>
      </c>
      <c r="C1940" s="2">
        <v>42460</v>
      </c>
      <c r="D1940" t="s">
        <v>2807</v>
      </c>
      <c r="E1940" t="s">
        <v>3748</v>
      </c>
      <c r="F1940" t="s">
        <v>49</v>
      </c>
      <c r="G1940" s="14"/>
      <c r="H1940" s="14"/>
      <c r="I1940" s="1">
        <f t="shared" si="70"/>
        <v>0</v>
      </c>
      <c r="J1940" s="1">
        <f t="shared" si="72"/>
        <v>0</v>
      </c>
    </row>
    <row r="1941" spans="1:10" hidden="1" outlineLevel="2" x14ac:dyDescent="0.25">
      <c r="A1941" t="s">
        <v>49</v>
      </c>
      <c r="B1941" t="s">
        <v>50</v>
      </c>
      <c r="C1941" s="2">
        <v>42460</v>
      </c>
      <c r="D1941" t="s">
        <v>3749</v>
      </c>
      <c r="E1941" t="s">
        <v>3750</v>
      </c>
      <c r="F1941" t="s">
        <v>49</v>
      </c>
      <c r="G1941" s="14"/>
      <c r="H1941" s="14"/>
      <c r="I1941" s="1">
        <f t="shared" si="70"/>
        <v>0</v>
      </c>
      <c r="J1941" s="1">
        <f t="shared" si="72"/>
        <v>0</v>
      </c>
    </row>
    <row r="1942" spans="1:10" hidden="1" outlineLevel="2" x14ac:dyDescent="0.25">
      <c r="A1942" t="s">
        <v>49</v>
      </c>
      <c r="B1942" t="s">
        <v>50</v>
      </c>
      <c r="C1942" s="2">
        <v>42460</v>
      </c>
      <c r="D1942" t="s">
        <v>3751</v>
      </c>
      <c r="E1942" t="s">
        <v>3752</v>
      </c>
      <c r="F1942" t="s">
        <v>49</v>
      </c>
      <c r="G1942" s="14"/>
      <c r="H1942" s="14"/>
      <c r="I1942" s="1">
        <f t="shared" si="70"/>
        <v>0</v>
      </c>
      <c r="J1942" s="1">
        <f t="shared" si="72"/>
        <v>0</v>
      </c>
    </row>
    <row r="1943" spans="1:10" hidden="1" outlineLevel="2" x14ac:dyDescent="0.25">
      <c r="A1943" t="s">
        <v>49</v>
      </c>
      <c r="B1943" t="s">
        <v>50</v>
      </c>
      <c r="C1943" s="2">
        <v>42460</v>
      </c>
      <c r="D1943" t="s">
        <v>3751</v>
      </c>
      <c r="E1943" t="s">
        <v>3753</v>
      </c>
      <c r="F1943" t="s">
        <v>49</v>
      </c>
      <c r="G1943" s="14"/>
      <c r="H1943" s="14"/>
      <c r="I1943" s="1">
        <f t="shared" si="70"/>
        <v>0</v>
      </c>
      <c r="J1943" s="1">
        <f t="shared" si="72"/>
        <v>0</v>
      </c>
    </row>
    <row r="1944" spans="1:10" hidden="1" outlineLevel="2" x14ac:dyDescent="0.25">
      <c r="A1944" t="s">
        <v>49</v>
      </c>
      <c r="B1944" t="s">
        <v>50</v>
      </c>
      <c r="C1944" s="2">
        <v>42460</v>
      </c>
      <c r="D1944" t="s">
        <v>3754</v>
      </c>
      <c r="E1944" t="s">
        <v>3755</v>
      </c>
      <c r="F1944" t="s">
        <v>49</v>
      </c>
      <c r="G1944" s="14"/>
      <c r="H1944" s="14"/>
      <c r="I1944" s="1">
        <f t="shared" si="70"/>
        <v>0</v>
      </c>
      <c r="J1944" s="1">
        <f t="shared" si="72"/>
        <v>0</v>
      </c>
    </row>
    <row r="1945" spans="1:10" hidden="1" outlineLevel="2" x14ac:dyDescent="0.25">
      <c r="A1945" t="s">
        <v>49</v>
      </c>
      <c r="B1945" t="s">
        <v>50</v>
      </c>
      <c r="C1945" s="2">
        <v>42473</v>
      </c>
      <c r="D1945" t="s">
        <v>3756</v>
      </c>
      <c r="E1945" t="s">
        <v>3757</v>
      </c>
      <c r="F1945" t="s">
        <v>49</v>
      </c>
      <c r="G1945" s="14"/>
      <c r="H1945" s="14"/>
      <c r="I1945" s="1">
        <f t="shared" si="70"/>
        <v>0</v>
      </c>
      <c r="J1945" s="1">
        <f t="shared" si="72"/>
        <v>0</v>
      </c>
    </row>
    <row r="1946" spans="1:10" hidden="1" outlineLevel="2" x14ac:dyDescent="0.25">
      <c r="A1946" t="s">
        <v>49</v>
      </c>
      <c r="B1946" t="s">
        <v>50</v>
      </c>
      <c r="C1946" s="2">
        <v>42475</v>
      </c>
      <c r="D1946" t="s">
        <v>3758</v>
      </c>
      <c r="E1946" t="s">
        <v>3759</v>
      </c>
      <c r="F1946" t="s">
        <v>49</v>
      </c>
      <c r="G1946" s="14"/>
      <c r="H1946" s="14"/>
      <c r="I1946" s="1">
        <f t="shared" si="70"/>
        <v>0</v>
      </c>
      <c r="J1946" s="1">
        <f t="shared" si="72"/>
        <v>0</v>
      </c>
    </row>
    <row r="1947" spans="1:10" hidden="1" outlineLevel="2" x14ac:dyDescent="0.25">
      <c r="A1947" t="s">
        <v>49</v>
      </c>
      <c r="B1947" t="s">
        <v>50</v>
      </c>
      <c r="C1947" s="2">
        <v>42482</v>
      </c>
      <c r="D1947" t="s">
        <v>3760</v>
      </c>
      <c r="E1947" t="s">
        <v>3761</v>
      </c>
      <c r="F1947" t="s">
        <v>49</v>
      </c>
      <c r="G1947" s="14"/>
      <c r="H1947" s="14"/>
      <c r="I1947" s="1">
        <f t="shared" si="70"/>
        <v>0</v>
      </c>
      <c r="J1947" s="1">
        <f t="shared" si="72"/>
        <v>0</v>
      </c>
    </row>
    <row r="1948" spans="1:10" hidden="1" outlineLevel="2" x14ac:dyDescent="0.25">
      <c r="A1948" t="s">
        <v>49</v>
      </c>
      <c r="B1948" t="s">
        <v>50</v>
      </c>
      <c r="C1948" s="2">
        <v>42486</v>
      </c>
      <c r="D1948" t="s">
        <v>3762</v>
      </c>
      <c r="E1948" t="s">
        <v>3763</v>
      </c>
      <c r="F1948" t="s">
        <v>49</v>
      </c>
      <c r="G1948" s="14"/>
      <c r="H1948" s="14"/>
      <c r="I1948" s="1">
        <f t="shared" si="70"/>
        <v>0</v>
      </c>
      <c r="J1948" s="1">
        <f t="shared" si="72"/>
        <v>0</v>
      </c>
    </row>
    <row r="1949" spans="1:10" hidden="1" outlineLevel="2" x14ac:dyDescent="0.25">
      <c r="A1949" t="s">
        <v>49</v>
      </c>
      <c r="B1949" t="s">
        <v>50</v>
      </c>
      <c r="C1949" s="2">
        <v>42488</v>
      </c>
      <c r="D1949" t="s">
        <v>3764</v>
      </c>
      <c r="E1949" t="s">
        <v>3765</v>
      </c>
      <c r="F1949" t="s">
        <v>49</v>
      </c>
      <c r="G1949" s="14"/>
      <c r="H1949" s="14"/>
      <c r="I1949" s="1">
        <f t="shared" si="70"/>
        <v>0</v>
      </c>
      <c r="J1949" s="1">
        <f t="shared" si="72"/>
        <v>0</v>
      </c>
    </row>
    <row r="1950" spans="1:10" hidden="1" outlineLevel="2" x14ac:dyDescent="0.25">
      <c r="A1950" t="s">
        <v>49</v>
      </c>
      <c r="B1950" t="s">
        <v>50</v>
      </c>
      <c r="C1950" s="2">
        <v>42490</v>
      </c>
      <c r="D1950" t="s">
        <v>3766</v>
      </c>
      <c r="E1950" t="s">
        <v>3767</v>
      </c>
      <c r="F1950" t="s">
        <v>49</v>
      </c>
      <c r="G1950" s="14"/>
      <c r="H1950" s="14"/>
      <c r="I1950" s="1">
        <f t="shared" si="70"/>
        <v>0</v>
      </c>
      <c r="J1950" s="1">
        <f t="shared" si="72"/>
        <v>0</v>
      </c>
    </row>
    <row r="1951" spans="1:10" hidden="1" outlineLevel="2" x14ac:dyDescent="0.25">
      <c r="A1951" t="s">
        <v>49</v>
      </c>
      <c r="B1951" t="s">
        <v>50</v>
      </c>
      <c r="C1951" s="2">
        <v>42490</v>
      </c>
      <c r="D1951" t="s">
        <v>3768</v>
      </c>
      <c r="E1951" t="s">
        <v>3769</v>
      </c>
      <c r="F1951" t="s">
        <v>49</v>
      </c>
      <c r="G1951" s="14"/>
      <c r="H1951" s="14"/>
      <c r="I1951" s="1">
        <f t="shared" si="70"/>
        <v>0</v>
      </c>
      <c r="J1951" s="1">
        <f t="shared" si="72"/>
        <v>0</v>
      </c>
    </row>
    <row r="1952" spans="1:10" hidden="1" outlineLevel="2" x14ac:dyDescent="0.25">
      <c r="A1952" t="s">
        <v>49</v>
      </c>
      <c r="B1952" t="s">
        <v>50</v>
      </c>
      <c r="C1952" s="2">
        <v>42490</v>
      </c>
      <c r="D1952" t="s">
        <v>3770</v>
      </c>
      <c r="E1952" t="s">
        <v>3771</v>
      </c>
      <c r="F1952" t="s">
        <v>49</v>
      </c>
      <c r="G1952" s="14"/>
      <c r="H1952" s="14"/>
      <c r="I1952" s="1">
        <f t="shared" si="70"/>
        <v>0</v>
      </c>
      <c r="J1952" s="1">
        <f t="shared" si="72"/>
        <v>0</v>
      </c>
    </row>
    <row r="1953" spans="1:10" hidden="1" outlineLevel="2" x14ac:dyDescent="0.25">
      <c r="A1953" t="s">
        <v>49</v>
      </c>
      <c r="B1953" t="s">
        <v>50</v>
      </c>
      <c r="C1953" s="2">
        <v>42490</v>
      </c>
      <c r="D1953" t="s">
        <v>3535</v>
      </c>
      <c r="E1953" t="s">
        <v>3772</v>
      </c>
      <c r="F1953" t="s">
        <v>49</v>
      </c>
      <c r="G1953" s="14"/>
      <c r="H1953" s="14"/>
      <c r="I1953" s="1">
        <f t="shared" si="70"/>
        <v>0</v>
      </c>
      <c r="J1953" s="1">
        <f t="shared" si="72"/>
        <v>0</v>
      </c>
    </row>
    <row r="1954" spans="1:10" hidden="1" outlineLevel="2" x14ac:dyDescent="0.25">
      <c r="A1954" t="s">
        <v>49</v>
      </c>
      <c r="B1954" t="s">
        <v>50</v>
      </c>
      <c r="C1954" s="2">
        <v>42490</v>
      </c>
      <c r="D1954" t="s">
        <v>3773</v>
      </c>
      <c r="E1954" t="s">
        <v>3774</v>
      </c>
      <c r="F1954" t="s">
        <v>49</v>
      </c>
      <c r="G1954" s="14"/>
      <c r="H1954" s="14"/>
      <c r="I1954" s="1">
        <f t="shared" si="70"/>
        <v>0</v>
      </c>
      <c r="J1954" s="1">
        <f t="shared" si="72"/>
        <v>0</v>
      </c>
    </row>
    <row r="1955" spans="1:10" hidden="1" outlineLevel="2" x14ac:dyDescent="0.25">
      <c r="A1955" t="s">
        <v>49</v>
      </c>
      <c r="B1955" t="s">
        <v>50</v>
      </c>
      <c r="C1955" s="2">
        <v>42490</v>
      </c>
      <c r="D1955" t="s">
        <v>3775</v>
      </c>
      <c r="E1955" t="s">
        <v>3776</v>
      </c>
      <c r="F1955" t="s">
        <v>49</v>
      </c>
      <c r="G1955" s="14"/>
      <c r="H1955" s="14"/>
      <c r="I1955" s="1">
        <f t="shared" si="70"/>
        <v>0</v>
      </c>
      <c r="J1955" s="1">
        <f t="shared" si="72"/>
        <v>0</v>
      </c>
    </row>
    <row r="1956" spans="1:10" hidden="1" outlineLevel="2" x14ac:dyDescent="0.25">
      <c r="A1956" t="s">
        <v>49</v>
      </c>
      <c r="B1956" t="s">
        <v>50</v>
      </c>
      <c r="C1956" s="2">
        <v>42490</v>
      </c>
      <c r="D1956" t="s">
        <v>3777</v>
      </c>
      <c r="E1956" t="s">
        <v>3778</v>
      </c>
      <c r="F1956" t="s">
        <v>49</v>
      </c>
      <c r="G1956" s="14"/>
      <c r="H1956" s="14"/>
      <c r="I1956" s="1">
        <f t="shared" si="70"/>
        <v>0</v>
      </c>
      <c r="J1956" s="1">
        <f t="shared" si="72"/>
        <v>0</v>
      </c>
    </row>
    <row r="1957" spans="1:10" hidden="1" outlineLevel="2" x14ac:dyDescent="0.25">
      <c r="A1957" t="s">
        <v>49</v>
      </c>
      <c r="B1957" t="s">
        <v>50</v>
      </c>
      <c r="C1957" s="2">
        <v>42490</v>
      </c>
      <c r="D1957" t="s">
        <v>3779</v>
      </c>
      <c r="E1957" t="s">
        <v>3780</v>
      </c>
      <c r="F1957" t="s">
        <v>49</v>
      </c>
      <c r="G1957" s="14"/>
      <c r="H1957" s="14"/>
      <c r="I1957" s="1">
        <f t="shared" si="70"/>
        <v>0</v>
      </c>
      <c r="J1957" s="1">
        <f t="shared" si="72"/>
        <v>0</v>
      </c>
    </row>
    <row r="1958" spans="1:10" hidden="1" outlineLevel="2" x14ac:dyDescent="0.25">
      <c r="A1958" t="s">
        <v>49</v>
      </c>
      <c r="B1958" t="s">
        <v>50</v>
      </c>
      <c r="C1958" s="2">
        <v>42491</v>
      </c>
      <c r="D1958" t="s">
        <v>3781</v>
      </c>
      <c r="E1958" t="s">
        <v>3782</v>
      </c>
      <c r="F1958" t="s">
        <v>49</v>
      </c>
      <c r="G1958" s="14"/>
      <c r="H1958" s="14"/>
      <c r="I1958" s="1">
        <f t="shared" si="70"/>
        <v>0</v>
      </c>
      <c r="J1958" s="1">
        <f t="shared" si="72"/>
        <v>0</v>
      </c>
    </row>
    <row r="1959" spans="1:10" hidden="1" outlineLevel="2" x14ac:dyDescent="0.25">
      <c r="A1959" t="s">
        <v>49</v>
      </c>
      <c r="B1959" t="s">
        <v>50</v>
      </c>
      <c r="C1959" s="2">
        <v>42496</v>
      </c>
      <c r="D1959" t="s">
        <v>3783</v>
      </c>
      <c r="E1959" t="s">
        <v>3784</v>
      </c>
      <c r="F1959" t="s">
        <v>49</v>
      </c>
      <c r="G1959" s="14"/>
      <c r="H1959" s="14"/>
      <c r="I1959" s="1">
        <f t="shared" si="70"/>
        <v>0</v>
      </c>
      <c r="J1959" s="1">
        <f t="shared" si="72"/>
        <v>0</v>
      </c>
    </row>
    <row r="1960" spans="1:10" hidden="1" outlineLevel="2" x14ac:dyDescent="0.25">
      <c r="A1960" t="s">
        <v>49</v>
      </c>
      <c r="B1960" t="s">
        <v>50</v>
      </c>
      <c r="C1960" s="2">
        <v>42500</v>
      </c>
      <c r="D1960" t="s">
        <v>3785</v>
      </c>
      <c r="E1960" t="s">
        <v>3786</v>
      </c>
      <c r="F1960" t="s">
        <v>49</v>
      </c>
      <c r="G1960" s="14"/>
      <c r="H1960" s="14"/>
      <c r="I1960" s="1">
        <f t="shared" si="70"/>
        <v>0</v>
      </c>
      <c r="J1960" s="1">
        <f>+G1960</f>
        <v>0</v>
      </c>
    </row>
    <row r="1961" spans="1:10" hidden="1" outlineLevel="2" x14ac:dyDescent="0.25">
      <c r="A1961" t="s">
        <v>49</v>
      </c>
      <c r="B1961" t="s">
        <v>50</v>
      </c>
      <c r="C1961" s="2">
        <v>42500</v>
      </c>
      <c r="D1961" t="s">
        <v>3787</v>
      </c>
      <c r="E1961" t="s">
        <v>3788</v>
      </c>
      <c r="F1961" t="s">
        <v>49</v>
      </c>
      <c r="G1961" s="14"/>
      <c r="H1961" s="14"/>
      <c r="I1961" s="1">
        <f t="shared" si="70"/>
        <v>0</v>
      </c>
      <c r="J1961" s="1">
        <f>+G1961</f>
        <v>0</v>
      </c>
    </row>
    <row r="1962" spans="1:10" hidden="1" outlineLevel="2" x14ac:dyDescent="0.25">
      <c r="A1962" t="s">
        <v>49</v>
      </c>
      <c r="B1962" t="s">
        <v>50</v>
      </c>
      <c r="C1962" s="2">
        <v>42504</v>
      </c>
      <c r="D1962" t="s">
        <v>3789</v>
      </c>
      <c r="E1962" t="s">
        <v>3790</v>
      </c>
      <c r="F1962" t="s">
        <v>49</v>
      </c>
      <c r="G1962" s="14"/>
      <c r="H1962" s="14"/>
      <c r="I1962" s="1">
        <f t="shared" si="70"/>
        <v>0</v>
      </c>
      <c r="J1962" s="1">
        <f t="shared" ref="J1962:J1967" si="73">-H1962</f>
        <v>0</v>
      </c>
    </row>
    <row r="1963" spans="1:10" hidden="1" outlineLevel="2" x14ac:dyDescent="0.25">
      <c r="A1963" t="s">
        <v>49</v>
      </c>
      <c r="B1963" t="s">
        <v>50</v>
      </c>
      <c r="C1963" s="2">
        <v>42513</v>
      </c>
      <c r="D1963" t="s">
        <v>3791</v>
      </c>
      <c r="E1963" t="s">
        <v>3792</v>
      </c>
      <c r="F1963" t="s">
        <v>49</v>
      </c>
      <c r="G1963" s="14"/>
      <c r="H1963" s="14"/>
      <c r="I1963" s="1">
        <f t="shared" si="70"/>
        <v>0</v>
      </c>
      <c r="J1963" s="1">
        <f t="shared" si="73"/>
        <v>0</v>
      </c>
    </row>
    <row r="1964" spans="1:10" hidden="1" outlineLevel="2" x14ac:dyDescent="0.25">
      <c r="A1964" t="s">
        <v>49</v>
      </c>
      <c r="B1964" t="s">
        <v>50</v>
      </c>
      <c r="C1964" s="2">
        <v>42517</v>
      </c>
      <c r="D1964" t="s">
        <v>3793</v>
      </c>
      <c r="E1964" t="s">
        <v>3794</v>
      </c>
      <c r="F1964" t="s">
        <v>49</v>
      </c>
      <c r="G1964" s="14"/>
      <c r="H1964" s="14"/>
      <c r="I1964" s="1">
        <f t="shared" si="70"/>
        <v>0</v>
      </c>
      <c r="J1964" s="1">
        <f t="shared" si="73"/>
        <v>0</v>
      </c>
    </row>
    <row r="1965" spans="1:10" hidden="1" outlineLevel="2" x14ac:dyDescent="0.25">
      <c r="A1965" t="s">
        <v>49</v>
      </c>
      <c r="B1965" t="s">
        <v>50</v>
      </c>
      <c r="C1965" s="2">
        <v>42520</v>
      </c>
      <c r="D1965" t="s">
        <v>3795</v>
      </c>
      <c r="E1965" t="s">
        <v>3796</v>
      </c>
      <c r="F1965" t="s">
        <v>49</v>
      </c>
      <c r="G1965" s="14"/>
      <c r="H1965" s="14"/>
      <c r="I1965" s="1">
        <f t="shared" ref="I1965:I2028" si="74">+IF(A1965=A1964,I1964+G1965-H1965,G1965-H1965)</f>
        <v>0</v>
      </c>
      <c r="J1965" s="1">
        <f t="shared" si="73"/>
        <v>0</v>
      </c>
    </row>
    <row r="1966" spans="1:10" hidden="1" outlineLevel="2" x14ac:dyDescent="0.25">
      <c r="A1966" t="s">
        <v>49</v>
      </c>
      <c r="B1966" t="s">
        <v>50</v>
      </c>
      <c r="C1966" s="2">
        <v>42530</v>
      </c>
      <c r="D1966" t="s">
        <v>3797</v>
      </c>
      <c r="E1966" t="s">
        <v>3798</v>
      </c>
      <c r="F1966" t="s">
        <v>49</v>
      </c>
      <c r="G1966" s="14"/>
      <c r="H1966" s="14"/>
      <c r="I1966" s="1">
        <f t="shared" si="74"/>
        <v>0</v>
      </c>
      <c r="J1966" s="1">
        <f t="shared" si="73"/>
        <v>0</v>
      </c>
    </row>
    <row r="1967" spans="1:10" hidden="1" outlineLevel="2" x14ac:dyDescent="0.25">
      <c r="A1967" t="s">
        <v>49</v>
      </c>
      <c r="B1967" t="s">
        <v>50</v>
      </c>
      <c r="C1967" s="2">
        <v>42531</v>
      </c>
      <c r="D1967" t="s">
        <v>3799</v>
      </c>
      <c r="E1967" t="s">
        <v>3800</v>
      </c>
      <c r="F1967" t="s">
        <v>49</v>
      </c>
      <c r="G1967" s="14"/>
      <c r="H1967" s="14"/>
      <c r="I1967" s="1">
        <f t="shared" si="74"/>
        <v>0</v>
      </c>
      <c r="J1967" s="1">
        <f t="shared" si="73"/>
        <v>0</v>
      </c>
    </row>
    <row r="1968" spans="1:10" hidden="1" outlineLevel="2" x14ac:dyDescent="0.25">
      <c r="A1968" t="s">
        <v>49</v>
      </c>
      <c r="B1968" t="s">
        <v>50</v>
      </c>
      <c r="C1968" s="2">
        <v>42543</v>
      </c>
      <c r="D1968" t="s">
        <v>3801</v>
      </c>
      <c r="E1968" t="s">
        <v>3802</v>
      </c>
      <c r="F1968" t="s">
        <v>49</v>
      </c>
      <c r="G1968" s="14"/>
      <c r="H1968" s="14"/>
      <c r="I1968" s="1">
        <f t="shared" si="74"/>
        <v>0</v>
      </c>
      <c r="J1968" s="1">
        <f>+G1968</f>
        <v>0</v>
      </c>
    </row>
    <row r="1969" spans="1:10" hidden="1" outlineLevel="2" x14ac:dyDescent="0.25">
      <c r="A1969" t="s">
        <v>49</v>
      </c>
      <c r="B1969" t="s">
        <v>50</v>
      </c>
      <c r="C1969" s="2">
        <v>42552</v>
      </c>
      <c r="D1969" t="s">
        <v>3803</v>
      </c>
      <c r="E1969" t="s">
        <v>3804</v>
      </c>
      <c r="F1969" t="s">
        <v>49</v>
      </c>
      <c r="G1969" s="14"/>
      <c r="H1969" s="14"/>
      <c r="I1969" s="1">
        <f t="shared" si="74"/>
        <v>0</v>
      </c>
      <c r="J1969" s="1">
        <f t="shared" ref="J1969:J2007" si="75">-H1969</f>
        <v>0</v>
      </c>
    </row>
    <row r="1970" spans="1:10" hidden="1" outlineLevel="2" x14ac:dyDescent="0.25">
      <c r="A1970" t="s">
        <v>49</v>
      </c>
      <c r="B1970" t="s">
        <v>50</v>
      </c>
      <c r="C1970" s="2">
        <v>42552</v>
      </c>
      <c r="D1970" t="s">
        <v>3803</v>
      </c>
      <c r="E1970" t="s">
        <v>3805</v>
      </c>
      <c r="F1970" t="s">
        <v>49</v>
      </c>
      <c r="G1970" s="14"/>
      <c r="H1970" s="14"/>
      <c r="I1970" s="1">
        <f t="shared" si="74"/>
        <v>0</v>
      </c>
      <c r="J1970" s="1">
        <f t="shared" si="75"/>
        <v>0</v>
      </c>
    </row>
    <row r="1971" spans="1:10" hidden="1" outlineLevel="2" x14ac:dyDescent="0.25">
      <c r="A1971" t="s">
        <v>49</v>
      </c>
      <c r="B1971" t="s">
        <v>50</v>
      </c>
      <c r="C1971" s="2">
        <v>42552</v>
      </c>
      <c r="D1971" t="s">
        <v>3803</v>
      </c>
      <c r="E1971" t="s">
        <v>3806</v>
      </c>
      <c r="F1971" t="s">
        <v>49</v>
      </c>
      <c r="G1971" s="14"/>
      <c r="H1971" s="14"/>
      <c r="I1971" s="1">
        <f t="shared" si="74"/>
        <v>0</v>
      </c>
      <c r="J1971" s="1">
        <f t="shared" si="75"/>
        <v>0</v>
      </c>
    </row>
    <row r="1972" spans="1:10" hidden="1" outlineLevel="2" x14ac:dyDescent="0.25">
      <c r="A1972" t="s">
        <v>49</v>
      </c>
      <c r="B1972" t="s">
        <v>50</v>
      </c>
      <c r="C1972" s="2">
        <v>42552</v>
      </c>
      <c r="D1972" t="s">
        <v>3803</v>
      </c>
      <c r="E1972" t="s">
        <v>3807</v>
      </c>
      <c r="F1972" t="s">
        <v>49</v>
      </c>
      <c r="G1972" s="14"/>
      <c r="H1972" s="14"/>
      <c r="I1972" s="1">
        <f t="shared" si="74"/>
        <v>0</v>
      </c>
      <c r="J1972" s="1">
        <f t="shared" si="75"/>
        <v>0</v>
      </c>
    </row>
    <row r="1973" spans="1:10" hidden="1" outlineLevel="2" x14ac:dyDescent="0.25">
      <c r="A1973" t="s">
        <v>49</v>
      </c>
      <c r="B1973" t="s">
        <v>50</v>
      </c>
      <c r="C1973" s="2">
        <v>42552</v>
      </c>
      <c r="D1973" t="s">
        <v>3803</v>
      </c>
      <c r="E1973" t="s">
        <v>3808</v>
      </c>
      <c r="F1973" t="s">
        <v>49</v>
      </c>
      <c r="G1973" s="14"/>
      <c r="H1973" s="14"/>
      <c r="I1973" s="1">
        <f t="shared" si="74"/>
        <v>0</v>
      </c>
      <c r="J1973" s="1">
        <f t="shared" si="75"/>
        <v>0</v>
      </c>
    </row>
    <row r="1974" spans="1:10" hidden="1" outlineLevel="2" x14ac:dyDescent="0.25">
      <c r="A1974" t="s">
        <v>49</v>
      </c>
      <c r="B1974" t="s">
        <v>50</v>
      </c>
      <c r="C1974" s="2">
        <v>42552</v>
      </c>
      <c r="D1974" t="s">
        <v>3809</v>
      </c>
      <c r="E1974" t="s">
        <v>3810</v>
      </c>
      <c r="F1974" t="s">
        <v>49</v>
      </c>
      <c r="G1974" s="14"/>
      <c r="H1974" s="14"/>
      <c r="I1974" s="1">
        <f t="shared" si="74"/>
        <v>0</v>
      </c>
      <c r="J1974" s="1">
        <f t="shared" si="75"/>
        <v>0</v>
      </c>
    </row>
    <row r="1975" spans="1:10" hidden="1" outlineLevel="2" x14ac:dyDescent="0.25">
      <c r="A1975" t="s">
        <v>49</v>
      </c>
      <c r="B1975" t="s">
        <v>50</v>
      </c>
      <c r="C1975" s="2">
        <v>42552</v>
      </c>
      <c r="D1975" t="s">
        <v>3803</v>
      </c>
      <c r="E1975" t="s">
        <v>3811</v>
      </c>
      <c r="F1975" t="s">
        <v>49</v>
      </c>
      <c r="G1975" s="14"/>
      <c r="H1975" s="14"/>
      <c r="I1975" s="1">
        <f t="shared" si="74"/>
        <v>0</v>
      </c>
      <c r="J1975" s="1">
        <f t="shared" si="75"/>
        <v>0</v>
      </c>
    </row>
    <row r="1976" spans="1:10" hidden="1" outlineLevel="2" x14ac:dyDescent="0.25">
      <c r="A1976" t="s">
        <v>49</v>
      </c>
      <c r="B1976" t="s">
        <v>50</v>
      </c>
      <c r="C1976" s="2">
        <v>42552</v>
      </c>
      <c r="D1976" t="s">
        <v>3803</v>
      </c>
      <c r="E1976" t="s">
        <v>3812</v>
      </c>
      <c r="F1976" t="s">
        <v>49</v>
      </c>
      <c r="G1976" s="14"/>
      <c r="H1976" s="14"/>
      <c r="I1976" s="1">
        <f t="shared" si="74"/>
        <v>0</v>
      </c>
      <c r="J1976" s="1">
        <f t="shared" si="75"/>
        <v>0</v>
      </c>
    </row>
    <row r="1977" spans="1:10" hidden="1" outlineLevel="2" x14ac:dyDescent="0.25">
      <c r="A1977" t="s">
        <v>49</v>
      </c>
      <c r="B1977" t="s">
        <v>50</v>
      </c>
      <c r="C1977" s="2">
        <v>42552</v>
      </c>
      <c r="D1977" t="s">
        <v>3803</v>
      </c>
      <c r="E1977" t="s">
        <v>3813</v>
      </c>
      <c r="F1977" t="s">
        <v>49</v>
      </c>
      <c r="G1977" s="14"/>
      <c r="H1977" s="14"/>
      <c r="I1977" s="1">
        <f t="shared" si="74"/>
        <v>0</v>
      </c>
      <c r="J1977" s="1">
        <f t="shared" si="75"/>
        <v>0</v>
      </c>
    </row>
    <row r="1978" spans="1:10" hidden="1" outlineLevel="2" x14ac:dyDescent="0.25">
      <c r="A1978" t="s">
        <v>49</v>
      </c>
      <c r="B1978" t="s">
        <v>50</v>
      </c>
      <c r="C1978" s="2">
        <v>42552</v>
      </c>
      <c r="D1978" t="s">
        <v>3814</v>
      </c>
      <c r="E1978" t="s">
        <v>3815</v>
      </c>
      <c r="F1978" t="s">
        <v>49</v>
      </c>
      <c r="G1978" s="14"/>
      <c r="H1978" s="14"/>
      <c r="I1978" s="1">
        <f t="shared" si="74"/>
        <v>0</v>
      </c>
      <c r="J1978" s="1">
        <f t="shared" si="75"/>
        <v>0</v>
      </c>
    </row>
    <row r="1979" spans="1:10" hidden="1" outlineLevel="2" x14ac:dyDescent="0.25">
      <c r="A1979" t="s">
        <v>49</v>
      </c>
      <c r="B1979" t="s">
        <v>50</v>
      </c>
      <c r="C1979" s="2">
        <v>42552</v>
      </c>
      <c r="D1979" t="s">
        <v>3803</v>
      </c>
      <c r="E1979" t="s">
        <v>3816</v>
      </c>
      <c r="F1979" t="s">
        <v>49</v>
      </c>
      <c r="G1979" s="14"/>
      <c r="H1979" s="14"/>
      <c r="I1979" s="1">
        <f t="shared" si="74"/>
        <v>0</v>
      </c>
      <c r="J1979" s="1">
        <f t="shared" si="75"/>
        <v>0</v>
      </c>
    </row>
    <row r="1980" spans="1:10" hidden="1" outlineLevel="2" x14ac:dyDescent="0.25">
      <c r="A1980" t="s">
        <v>49</v>
      </c>
      <c r="B1980" t="s">
        <v>50</v>
      </c>
      <c r="C1980" s="2">
        <v>42552</v>
      </c>
      <c r="D1980" t="s">
        <v>3803</v>
      </c>
      <c r="E1980" t="s">
        <v>3817</v>
      </c>
      <c r="F1980" t="s">
        <v>49</v>
      </c>
      <c r="G1980" s="14"/>
      <c r="H1980" s="14"/>
      <c r="I1980" s="1">
        <f t="shared" si="74"/>
        <v>0</v>
      </c>
      <c r="J1980" s="1">
        <f t="shared" si="75"/>
        <v>0</v>
      </c>
    </row>
    <row r="1981" spans="1:10" hidden="1" outlineLevel="2" x14ac:dyDescent="0.25">
      <c r="A1981" t="s">
        <v>49</v>
      </c>
      <c r="B1981" t="s">
        <v>50</v>
      </c>
      <c r="C1981" s="2">
        <v>42552</v>
      </c>
      <c r="D1981" t="s">
        <v>3803</v>
      </c>
      <c r="E1981" t="s">
        <v>3818</v>
      </c>
      <c r="F1981" t="s">
        <v>49</v>
      </c>
      <c r="G1981" s="14"/>
      <c r="H1981" s="14"/>
      <c r="I1981" s="1">
        <f t="shared" si="74"/>
        <v>0</v>
      </c>
      <c r="J1981" s="1">
        <f t="shared" si="75"/>
        <v>0</v>
      </c>
    </row>
    <row r="1982" spans="1:10" hidden="1" outlineLevel="2" x14ac:dyDescent="0.25">
      <c r="A1982" t="s">
        <v>49</v>
      </c>
      <c r="B1982" t="s">
        <v>50</v>
      </c>
      <c r="C1982" s="2">
        <v>42552</v>
      </c>
      <c r="D1982" t="s">
        <v>3803</v>
      </c>
      <c r="E1982" t="s">
        <v>3819</v>
      </c>
      <c r="F1982" t="s">
        <v>49</v>
      </c>
      <c r="G1982" s="14"/>
      <c r="H1982" s="14"/>
      <c r="I1982" s="1">
        <f t="shared" si="74"/>
        <v>0</v>
      </c>
      <c r="J1982" s="1">
        <f t="shared" si="75"/>
        <v>0</v>
      </c>
    </row>
    <row r="1983" spans="1:10" hidden="1" outlineLevel="2" x14ac:dyDescent="0.25">
      <c r="A1983" t="s">
        <v>49</v>
      </c>
      <c r="B1983" t="s">
        <v>50</v>
      </c>
      <c r="C1983" s="2">
        <v>42552</v>
      </c>
      <c r="D1983" t="s">
        <v>3803</v>
      </c>
      <c r="E1983" t="s">
        <v>3820</v>
      </c>
      <c r="F1983" t="s">
        <v>49</v>
      </c>
      <c r="G1983" s="14"/>
      <c r="H1983" s="14"/>
      <c r="I1983" s="1">
        <f t="shared" si="74"/>
        <v>0</v>
      </c>
      <c r="J1983" s="1">
        <f t="shared" si="75"/>
        <v>0</v>
      </c>
    </row>
    <row r="1984" spans="1:10" hidden="1" outlineLevel="2" x14ac:dyDescent="0.25">
      <c r="A1984" t="s">
        <v>49</v>
      </c>
      <c r="B1984" t="s">
        <v>50</v>
      </c>
      <c r="C1984" s="2">
        <v>42552</v>
      </c>
      <c r="D1984" t="s">
        <v>3803</v>
      </c>
      <c r="E1984" t="s">
        <v>3821</v>
      </c>
      <c r="F1984" t="s">
        <v>49</v>
      </c>
      <c r="G1984" s="14"/>
      <c r="H1984" s="14"/>
      <c r="I1984" s="1">
        <f t="shared" si="74"/>
        <v>0</v>
      </c>
      <c r="J1984" s="1">
        <f t="shared" si="75"/>
        <v>0</v>
      </c>
    </row>
    <row r="1985" spans="1:10" hidden="1" outlineLevel="2" x14ac:dyDescent="0.25">
      <c r="A1985" t="s">
        <v>49</v>
      </c>
      <c r="B1985" t="s">
        <v>50</v>
      </c>
      <c r="C1985" s="2">
        <v>42552</v>
      </c>
      <c r="D1985" t="s">
        <v>3803</v>
      </c>
      <c r="E1985" t="s">
        <v>3822</v>
      </c>
      <c r="F1985" t="s">
        <v>49</v>
      </c>
      <c r="G1985" s="14"/>
      <c r="H1985" s="14"/>
      <c r="I1985" s="1">
        <f t="shared" si="74"/>
        <v>0</v>
      </c>
      <c r="J1985" s="1">
        <f t="shared" si="75"/>
        <v>0</v>
      </c>
    </row>
    <row r="1986" spans="1:10" hidden="1" outlineLevel="2" x14ac:dyDescent="0.25">
      <c r="A1986" t="s">
        <v>49</v>
      </c>
      <c r="B1986" t="s">
        <v>50</v>
      </c>
      <c r="C1986" s="2">
        <v>42552</v>
      </c>
      <c r="D1986" t="s">
        <v>3803</v>
      </c>
      <c r="E1986" t="s">
        <v>3823</v>
      </c>
      <c r="F1986" t="s">
        <v>49</v>
      </c>
      <c r="G1986" s="14"/>
      <c r="H1986" s="14"/>
      <c r="I1986" s="1">
        <f t="shared" si="74"/>
        <v>0</v>
      </c>
      <c r="J1986" s="1">
        <f t="shared" si="75"/>
        <v>0</v>
      </c>
    </row>
    <row r="1987" spans="1:10" hidden="1" outlineLevel="2" x14ac:dyDescent="0.25">
      <c r="A1987" t="s">
        <v>49</v>
      </c>
      <c r="B1987" t="s">
        <v>50</v>
      </c>
      <c r="C1987" s="2">
        <v>42582</v>
      </c>
      <c r="D1987" t="s">
        <v>3824</v>
      </c>
      <c r="E1987" t="s">
        <v>3825</v>
      </c>
      <c r="F1987" t="s">
        <v>49</v>
      </c>
      <c r="G1987" s="14"/>
      <c r="H1987" s="14"/>
      <c r="I1987" s="1">
        <f t="shared" si="74"/>
        <v>0</v>
      </c>
      <c r="J1987" s="1">
        <f t="shared" si="75"/>
        <v>0</v>
      </c>
    </row>
    <row r="1988" spans="1:10" hidden="1" outlineLevel="2" x14ac:dyDescent="0.25">
      <c r="A1988" t="s">
        <v>49</v>
      </c>
      <c r="B1988" t="s">
        <v>50</v>
      </c>
      <c r="C1988" s="2">
        <v>42582</v>
      </c>
      <c r="D1988" t="s">
        <v>3826</v>
      </c>
      <c r="E1988" t="s">
        <v>3827</v>
      </c>
      <c r="F1988" t="s">
        <v>49</v>
      </c>
      <c r="G1988" s="14"/>
      <c r="H1988" s="14"/>
      <c r="I1988" s="1">
        <f t="shared" si="74"/>
        <v>0</v>
      </c>
      <c r="J1988" s="1">
        <f t="shared" si="75"/>
        <v>0</v>
      </c>
    </row>
    <row r="1989" spans="1:10" hidden="1" outlineLevel="2" x14ac:dyDescent="0.25">
      <c r="A1989" t="s">
        <v>49</v>
      </c>
      <c r="B1989" t="s">
        <v>50</v>
      </c>
      <c r="C1989" s="2">
        <v>42582</v>
      </c>
      <c r="D1989" t="s">
        <v>3828</v>
      </c>
      <c r="E1989" t="s">
        <v>3829</v>
      </c>
      <c r="F1989" t="s">
        <v>49</v>
      </c>
      <c r="G1989" s="14"/>
      <c r="H1989" s="14"/>
      <c r="I1989" s="1">
        <f t="shared" si="74"/>
        <v>0</v>
      </c>
      <c r="J1989" s="1">
        <f t="shared" si="75"/>
        <v>0</v>
      </c>
    </row>
    <row r="1990" spans="1:10" hidden="1" outlineLevel="2" x14ac:dyDescent="0.25">
      <c r="A1990" t="s">
        <v>49</v>
      </c>
      <c r="B1990" t="s">
        <v>50</v>
      </c>
      <c r="C1990" s="2">
        <v>42582</v>
      </c>
      <c r="D1990" t="s">
        <v>3830</v>
      </c>
      <c r="E1990" t="s">
        <v>3831</v>
      </c>
      <c r="F1990" t="s">
        <v>49</v>
      </c>
      <c r="G1990" s="14"/>
      <c r="H1990" s="14"/>
      <c r="I1990" s="1">
        <f t="shared" si="74"/>
        <v>0</v>
      </c>
      <c r="J1990" s="1">
        <f t="shared" si="75"/>
        <v>0</v>
      </c>
    </row>
    <row r="1991" spans="1:10" hidden="1" outlineLevel="2" x14ac:dyDescent="0.25">
      <c r="A1991" t="s">
        <v>49</v>
      </c>
      <c r="B1991" t="s">
        <v>50</v>
      </c>
      <c r="C1991" s="2">
        <v>42582</v>
      </c>
      <c r="D1991" t="s">
        <v>3830</v>
      </c>
      <c r="E1991" t="s">
        <v>3832</v>
      </c>
      <c r="F1991" t="s">
        <v>49</v>
      </c>
      <c r="G1991" s="14"/>
      <c r="H1991" s="14"/>
      <c r="I1991" s="1">
        <f t="shared" si="74"/>
        <v>0</v>
      </c>
      <c r="J1991" s="1">
        <f t="shared" si="75"/>
        <v>0</v>
      </c>
    </row>
    <row r="1992" spans="1:10" hidden="1" outlineLevel="2" x14ac:dyDescent="0.25">
      <c r="A1992" t="s">
        <v>49</v>
      </c>
      <c r="B1992" t="s">
        <v>50</v>
      </c>
      <c r="C1992" s="2">
        <v>42612</v>
      </c>
      <c r="D1992" t="s">
        <v>3417</v>
      </c>
      <c r="E1992" t="s">
        <v>3833</v>
      </c>
      <c r="F1992" t="s">
        <v>49</v>
      </c>
      <c r="G1992" s="14"/>
      <c r="H1992" s="14"/>
      <c r="I1992" s="1">
        <f t="shared" si="74"/>
        <v>0</v>
      </c>
      <c r="J1992" s="1">
        <f t="shared" si="75"/>
        <v>0</v>
      </c>
    </row>
    <row r="1993" spans="1:10" hidden="1" outlineLevel="2" x14ac:dyDescent="0.25">
      <c r="A1993" t="s">
        <v>49</v>
      </c>
      <c r="B1993" t="s">
        <v>50</v>
      </c>
      <c r="C1993" s="2">
        <v>42612</v>
      </c>
      <c r="D1993" t="s">
        <v>3834</v>
      </c>
      <c r="E1993" t="s">
        <v>3835</v>
      </c>
      <c r="F1993" t="s">
        <v>49</v>
      </c>
      <c r="G1993" s="14"/>
      <c r="H1993" s="14"/>
      <c r="I1993" s="1">
        <f t="shared" si="74"/>
        <v>0</v>
      </c>
      <c r="J1993" s="1">
        <f t="shared" si="75"/>
        <v>0</v>
      </c>
    </row>
    <row r="1994" spans="1:10" hidden="1" outlineLevel="2" x14ac:dyDescent="0.25">
      <c r="A1994" t="s">
        <v>49</v>
      </c>
      <c r="B1994" t="s">
        <v>50</v>
      </c>
      <c r="C1994" s="2">
        <v>42612</v>
      </c>
      <c r="D1994" t="s">
        <v>3836</v>
      </c>
      <c r="E1994" t="s">
        <v>3837</v>
      </c>
      <c r="F1994" t="s">
        <v>49</v>
      </c>
      <c r="G1994" s="14"/>
      <c r="H1994" s="14"/>
      <c r="I1994" s="1">
        <f t="shared" si="74"/>
        <v>0</v>
      </c>
      <c r="J1994" s="1">
        <f t="shared" si="75"/>
        <v>0</v>
      </c>
    </row>
    <row r="1995" spans="1:10" hidden="1" outlineLevel="2" x14ac:dyDescent="0.25">
      <c r="A1995" t="s">
        <v>49</v>
      </c>
      <c r="B1995" t="s">
        <v>50</v>
      </c>
      <c r="C1995" s="2">
        <v>42613</v>
      </c>
      <c r="D1995" t="s">
        <v>3838</v>
      </c>
      <c r="E1995" t="s">
        <v>3839</v>
      </c>
      <c r="F1995" t="s">
        <v>49</v>
      </c>
      <c r="G1995" s="14"/>
      <c r="H1995" s="14"/>
      <c r="I1995" s="1">
        <f t="shared" si="74"/>
        <v>0</v>
      </c>
      <c r="J1995" s="1">
        <f t="shared" si="75"/>
        <v>0</v>
      </c>
    </row>
    <row r="1996" spans="1:10" hidden="1" outlineLevel="2" x14ac:dyDescent="0.25">
      <c r="A1996" t="s">
        <v>49</v>
      </c>
      <c r="B1996" t="s">
        <v>50</v>
      </c>
      <c r="C1996" s="2">
        <v>42613</v>
      </c>
      <c r="D1996" t="s">
        <v>8</v>
      </c>
      <c r="E1996" t="s">
        <v>3840</v>
      </c>
      <c r="F1996" t="s">
        <v>49</v>
      </c>
      <c r="G1996" s="14"/>
      <c r="H1996" s="14"/>
      <c r="I1996" s="1">
        <f t="shared" si="74"/>
        <v>0</v>
      </c>
      <c r="J1996" s="1">
        <f t="shared" si="75"/>
        <v>0</v>
      </c>
    </row>
    <row r="1997" spans="1:10" hidden="1" outlineLevel="2" x14ac:dyDescent="0.25">
      <c r="A1997" t="s">
        <v>49</v>
      </c>
      <c r="B1997" t="s">
        <v>50</v>
      </c>
      <c r="C1997" s="2">
        <v>42613</v>
      </c>
      <c r="D1997" t="s">
        <v>8</v>
      </c>
      <c r="E1997" t="s">
        <v>3841</v>
      </c>
      <c r="F1997" t="s">
        <v>49</v>
      </c>
      <c r="G1997" s="14"/>
      <c r="H1997" s="14"/>
      <c r="I1997" s="1">
        <f t="shared" si="74"/>
        <v>0</v>
      </c>
      <c r="J1997" s="1">
        <f t="shared" si="75"/>
        <v>0</v>
      </c>
    </row>
    <row r="1998" spans="1:10" hidden="1" outlineLevel="2" x14ac:dyDescent="0.25">
      <c r="A1998" t="s">
        <v>49</v>
      </c>
      <c r="B1998" t="s">
        <v>50</v>
      </c>
      <c r="C1998" s="2">
        <v>42613</v>
      </c>
      <c r="D1998" t="s">
        <v>3842</v>
      </c>
      <c r="E1998" t="s">
        <v>3843</v>
      </c>
      <c r="F1998" t="s">
        <v>49</v>
      </c>
      <c r="G1998" s="14"/>
      <c r="H1998" s="14"/>
      <c r="I1998" s="1">
        <f t="shared" si="74"/>
        <v>0</v>
      </c>
      <c r="J1998" s="1">
        <f t="shared" si="75"/>
        <v>0</v>
      </c>
    </row>
    <row r="1999" spans="1:10" hidden="1" outlineLevel="2" x14ac:dyDescent="0.25">
      <c r="A1999" t="s">
        <v>49</v>
      </c>
      <c r="B1999" t="s">
        <v>50</v>
      </c>
      <c r="C1999" s="2">
        <v>42613</v>
      </c>
      <c r="D1999" t="s">
        <v>3844</v>
      </c>
      <c r="E1999" t="s">
        <v>3845</v>
      </c>
      <c r="F1999" t="s">
        <v>49</v>
      </c>
      <c r="G1999" s="14"/>
      <c r="H1999" s="14"/>
      <c r="I1999" s="1">
        <f t="shared" si="74"/>
        <v>0</v>
      </c>
      <c r="J1999" s="1">
        <f t="shared" si="75"/>
        <v>0</v>
      </c>
    </row>
    <row r="2000" spans="1:10" hidden="1" outlineLevel="2" x14ac:dyDescent="0.25">
      <c r="A2000" t="s">
        <v>49</v>
      </c>
      <c r="B2000" t="s">
        <v>50</v>
      </c>
      <c r="C2000" s="2">
        <v>42613</v>
      </c>
      <c r="D2000" t="s">
        <v>8</v>
      </c>
      <c r="E2000" t="s">
        <v>3846</v>
      </c>
      <c r="F2000" t="s">
        <v>49</v>
      </c>
      <c r="G2000" s="14"/>
      <c r="H2000" s="14"/>
      <c r="I2000" s="1">
        <f t="shared" si="74"/>
        <v>0</v>
      </c>
      <c r="J2000" s="1">
        <f t="shared" si="75"/>
        <v>0</v>
      </c>
    </row>
    <row r="2001" spans="1:10" hidden="1" outlineLevel="2" x14ac:dyDescent="0.25">
      <c r="A2001" t="s">
        <v>49</v>
      </c>
      <c r="B2001" t="s">
        <v>50</v>
      </c>
      <c r="C2001" s="2">
        <v>42613</v>
      </c>
      <c r="D2001" t="s">
        <v>3427</v>
      </c>
      <c r="E2001" t="s">
        <v>3847</v>
      </c>
      <c r="F2001" t="s">
        <v>49</v>
      </c>
      <c r="G2001" s="14"/>
      <c r="H2001" s="14"/>
      <c r="I2001" s="1">
        <f t="shared" si="74"/>
        <v>0</v>
      </c>
      <c r="J2001" s="1">
        <f t="shared" si="75"/>
        <v>0</v>
      </c>
    </row>
    <row r="2002" spans="1:10" hidden="1" outlineLevel="2" x14ac:dyDescent="0.25">
      <c r="A2002" t="s">
        <v>49</v>
      </c>
      <c r="B2002" t="s">
        <v>50</v>
      </c>
      <c r="C2002" s="2">
        <v>42613</v>
      </c>
      <c r="D2002" t="s">
        <v>3848</v>
      </c>
      <c r="E2002" t="s">
        <v>3849</v>
      </c>
      <c r="F2002" t="s">
        <v>49</v>
      </c>
      <c r="G2002" s="14"/>
      <c r="H2002" s="14"/>
      <c r="I2002" s="1">
        <f t="shared" si="74"/>
        <v>0</v>
      </c>
      <c r="J2002" s="1">
        <f t="shared" si="75"/>
        <v>0</v>
      </c>
    </row>
    <row r="2003" spans="1:10" hidden="1" outlineLevel="2" x14ac:dyDescent="0.25">
      <c r="A2003" t="s">
        <v>49</v>
      </c>
      <c r="B2003" t="s">
        <v>50</v>
      </c>
      <c r="C2003" s="2">
        <v>42613</v>
      </c>
      <c r="D2003" t="s">
        <v>3850</v>
      </c>
      <c r="E2003" t="s">
        <v>3851</v>
      </c>
      <c r="F2003" t="s">
        <v>49</v>
      </c>
      <c r="G2003" s="14"/>
      <c r="H2003" s="14"/>
      <c r="I2003" s="1">
        <f t="shared" si="74"/>
        <v>0</v>
      </c>
      <c r="J2003" s="1">
        <f t="shared" si="75"/>
        <v>0</v>
      </c>
    </row>
    <row r="2004" spans="1:10" hidden="1" outlineLevel="2" x14ac:dyDescent="0.25">
      <c r="A2004" t="s">
        <v>49</v>
      </c>
      <c r="B2004" t="s">
        <v>50</v>
      </c>
      <c r="C2004" s="2">
        <v>42613</v>
      </c>
      <c r="D2004" t="s">
        <v>3850</v>
      </c>
      <c r="E2004" t="s">
        <v>3852</v>
      </c>
      <c r="F2004" t="s">
        <v>49</v>
      </c>
      <c r="G2004" s="14"/>
      <c r="H2004" s="14"/>
      <c r="I2004" s="1">
        <f t="shared" si="74"/>
        <v>0</v>
      </c>
      <c r="J2004" s="1">
        <f t="shared" si="75"/>
        <v>0</v>
      </c>
    </row>
    <row r="2005" spans="1:10" hidden="1" outlineLevel="2" x14ac:dyDescent="0.25">
      <c r="A2005" t="s">
        <v>49</v>
      </c>
      <c r="B2005" t="s">
        <v>50</v>
      </c>
      <c r="C2005" s="2">
        <v>42613</v>
      </c>
      <c r="D2005" t="s">
        <v>3373</v>
      </c>
      <c r="E2005" t="s">
        <v>3853</v>
      </c>
      <c r="F2005" t="s">
        <v>49</v>
      </c>
      <c r="G2005" s="14"/>
      <c r="H2005" s="14"/>
      <c r="I2005" s="1">
        <f t="shared" si="74"/>
        <v>0</v>
      </c>
      <c r="J2005" s="1">
        <f t="shared" si="75"/>
        <v>0</v>
      </c>
    </row>
    <row r="2006" spans="1:10" hidden="1" outlineLevel="2" x14ac:dyDescent="0.25">
      <c r="A2006" t="s">
        <v>49</v>
      </c>
      <c r="B2006" t="s">
        <v>50</v>
      </c>
      <c r="C2006" s="2">
        <v>42613</v>
      </c>
      <c r="D2006" t="s">
        <v>3854</v>
      </c>
      <c r="E2006" t="s">
        <v>3855</v>
      </c>
      <c r="F2006" t="s">
        <v>49</v>
      </c>
      <c r="G2006" s="14"/>
      <c r="H2006" s="14"/>
      <c r="I2006" s="1">
        <f t="shared" si="74"/>
        <v>0</v>
      </c>
      <c r="J2006" s="1">
        <f t="shared" si="75"/>
        <v>0</v>
      </c>
    </row>
    <row r="2007" spans="1:10" hidden="1" outlineLevel="2" x14ac:dyDescent="0.25">
      <c r="A2007" t="s">
        <v>49</v>
      </c>
      <c r="B2007" t="s">
        <v>50</v>
      </c>
      <c r="C2007" s="2">
        <v>42613</v>
      </c>
      <c r="D2007" t="s">
        <v>3856</v>
      </c>
      <c r="E2007" t="s">
        <v>3857</v>
      </c>
      <c r="F2007" t="s">
        <v>49</v>
      </c>
      <c r="G2007" s="14"/>
      <c r="H2007" s="14"/>
      <c r="I2007" s="1">
        <f t="shared" si="74"/>
        <v>0</v>
      </c>
      <c r="J2007" s="1">
        <f t="shared" si="75"/>
        <v>0</v>
      </c>
    </row>
    <row r="2008" spans="1:10" hidden="1" outlineLevel="2" x14ac:dyDescent="0.25">
      <c r="A2008" t="s">
        <v>49</v>
      </c>
      <c r="B2008" t="s">
        <v>50</v>
      </c>
      <c r="C2008" s="2">
        <v>42613</v>
      </c>
      <c r="D2008" t="s">
        <v>3858</v>
      </c>
      <c r="E2008" t="s">
        <v>3859</v>
      </c>
      <c r="F2008" t="s">
        <v>49</v>
      </c>
      <c r="G2008" s="14"/>
      <c r="H2008" s="14"/>
      <c r="I2008" s="1">
        <f t="shared" si="74"/>
        <v>0</v>
      </c>
      <c r="J2008" s="1">
        <f>+G2008</f>
        <v>0</v>
      </c>
    </row>
    <row r="2009" spans="1:10" hidden="1" outlineLevel="2" x14ac:dyDescent="0.25">
      <c r="A2009" t="s">
        <v>49</v>
      </c>
      <c r="B2009" t="s">
        <v>50</v>
      </c>
      <c r="C2009" s="2">
        <v>42619</v>
      </c>
      <c r="D2009" t="s">
        <v>2997</v>
      </c>
      <c r="E2009" t="s">
        <v>3860</v>
      </c>
      <c r="F2009" t="s">
        <v>49</v>
      </c>
      <c r="G2009" s="14"/>
      <c r="H2009" s="14"/>
      <c r="I2009" s="1">
        <f t="shared" si="74"/>
        <v>0</v>
      </c>
      <c r="J2009" s="1">
        <f>-H2009</f>
        <v>0</v>
      </c>
    </row>
    <row r="2010" spans="1:10" hidden="1" outlineLevel="2" x14ac:dyDescent="0.25">
      <c r="A2010" t="s">
        <v>49</v>
      </c>
      <c r="B2010" t="s">
        <v>50</v>
      </c>
      <c r="C2010" s="2">
        <v>42620</v>
      </c>
      <c r="D2010" t="s">
        <v>3225</v>
      </c>
      <c r="E2010" t="s">
        <v>3861</v>
      </c>
      <c r="F2010" t="s">
        <v>49</v>
      </c>
      <c r="G2010" s="14"/>
      <c r="H2010" s="14"/>
      <c r="I2010" s="1">
        <f t="shared" si="74"/>
        <v>0</v>
      </c>
      <c r="J2010" s="1">
        <f>-H2010</f>
        <v>0</v>
      </c>
    </row>
    <row r="2011" spans="1:10" hidden="1" outlineLevel="2" x14ac:dyDescent="0.25">
      <c r="A2011" t="s">
        <v>49</v>
      </c>
      <c r="B2011" t="s">
        <v>50</v>
      </c>
      <c r="C2011" s="2">
        <v>42643</v>
      </c>
      <c r="D2011" t="s">
        <v>3862</v>
      </c>
      <c r="E2011" t="s">
        <v>3863</v>
      </c>
      <c r="F2011" t="s">
        <v>49</v>
      </c>
      <c r="G2011" s="14"/>
      <c r="H2011" s="14"/>
      <c r="I2011" s="1">
        <f t="shared" si="74"/>
        <v>0</v>
      </c>
      <c r="J2011" s="1">
        <f>-H2011</f>
        <v>0</v>
      </c>
    </row>
    <row r="2012" spans="1:10" hidden="1" outlineLevel="2" x14ac:dyDescent="0.25">
      <c r="A2012" t="s">
        <v>49</v>
      </c>
      <c r="B2012" t="s">
        <v>50</v>
      </c>
      <c r="C2012" s="2">
        <v>42643</v>
      </c>
      <c r="D2012" t="s">
        <v>3864</v>
      </c>
      <c r="E2012" t="s">
        <v>3865</v>
      </c>
      <c r="F2012" t="s">
        <v>49</v>
      </c>
      <c r="G2012" s="14"/>
      <c r="H2012" s="14"/>
      <c r="I2012" s="1">
        <f t="shared" si="74"/>
        <v>0</v>
      </c>
      <c r="J2012" s="1">
        <f>-H2012</f>
        <v>0</v>
      </c>
    </row>
    <row r="2013" spans="1:10" hidden="1" outlineLevel="2" x14ac:dyDescent="0.25">
      <c r="A2013" t="s">
        <v>49</v>
      </c>
      <c r="B2013" t="s">
        <v>50</v>
      </c>
      <c r="C2013" s="2">
        <v>42656</v>
      </c>
      <c r="D2013" t="s">
        <v>3866</v>
      </c>
      <c r="E2013" t="s">
        <v>3867</v>
      </c>
      <c r="F2013" t="s">
        <v>49</v>
      </c>
      <c r="G2013" s="14"/>
      <c r="H2013" s="14"/>
      <c r="I2013" s="1">
        <f t="shared" si="74"/>
        <v>0</v>
      </c>
      <c r="J2013" s="1">
        <f>-H2013</f>
        <v>0</v>
      </c>
    </row>
    <row r="2014" spans="1:10" hidden="1" outlineLevel="2" x14ac:dyDescent="0.25">
      <c r="A2014" t="s">
        <v>49</v>
      </c>
      <c r="B2014" t="s">
        <v>50</v>
      </c>
      <c r="C2014" s="2">
        <v>42657</v>
      </c>
      <c r="D2014" t="s">
        <v>3868</v>
      </c>
      <c r="E2014" t="s">
        <v>3869</v>
      </c>
      <c r="F2014" t="s">
        <v>49</v>
      </c>
      <c r="G2014" s="14"/>
      <c r="H2014" s="14"/>
      <c r="I2014" s="1">
        <f t="shared" si="74"/>
        <v>0</v>
      </c>
      <c r="J2014" s="1">
        <f>+G2014</f>
        <v>0</v>
      </c>
    </row>
    <row r="2015" spans="1:10" hidden="1" outlineLevel="2" x14ac:dyDescent="0.25">
      <c r="A2015" t="s">
        <v>49</v>
      </c>
      <c r="B2015" t="s">
        <v>50</v>
      </c>
      <c r="C2015" s="2">
        <v>42660</v>
      </c>
      <c r="D2015" t="s">
        <v>3234</v>
      </c>
      <c r="E2015" t="s">
        <v>3870</v>
      </c>
      <c r="F2015" t="s">
        <v>49</v>
      </c>
      <c r="G2015" s="14"/>
      <c r="H2015" s="14"/>
      <c r="I2015" s="1">
        <f t="shared" si="74"/>
        <v>0</v>
      </c>
      <c r="J2015" s="1">
        <f>-H2015</f>
        <v>0</v>
      </c>
    </row>
    <row r="2016" spans="1:10" hidden="1" outlineLevel="2" x14ac:dyDescent="0.25">
      <c r="A2016" t="s">
        <v>49</v>
      </c>
      <c r="B2016" t="s">
        <v>50</v>
      </c>
      <c r="C2016" s="2">
        <v>42661</v>
      </c>
      <c r="D2016" t="s">
        <v>3871</v>
      </c>
      <c r="E2016" t="s">
        <v>3872</v>
      </c>
      <c r="F2016" t="s">
        <v>49</v>
      </c>
      <c r="G2016" s="14"/>
      <c r="H2016" s="14"/>
      <c r="I2016" s="1">
        <f t="shared" si="74"/>
        <v>0</v>
      </c>
      <c r="J2016" s="1">
        <f>-H2016</f>
        <v>0</v>
      </c>
    </row>
    <row r="2017" spans="1:10" hidden="1" outlineLevel="2" x14ac:dyDescent="0.25">
      <c r="A2017" t="s">
        <v>49</v>
      </c>
      <c r="B2017" t="s">
        <v>50</v>
      </c>
      <c r="C2017" s="2">
        <v>42661</v>
      </c>
      <c r="D2017" t="s">
        <v>3873</v>
      </c>
      <c r="E2017" t="s">
        <v>3874</v>
      </c>
      <c r="F2017" t="s">
        <v>49</v>
      </c>
      <c r="G2017" s="14"/>
      <c r="H2017" s="14"/>
      <c r="I2017" s="1">
        <f t="shared" si="74"/>
        <v>0</v>
      </c>
      <c r="J2017" s="1">
        <f>+G2017</f>
        <v>0</v>
      </c>
    </row>
    <row r="2018" spans="1:10" hidden="1" outlineLevel="2" x14ac:dyDescent="0.25">
      <c r="A2018" t="s">
        <v>49</v>
      </c>
      <c r="B2018" t="s">
        <v>50</v>
      </c>
      <c r="C2018" s="2">
        <v>42663</v>
      </c>
      <c r="D2018" t="s">
        <v>3875</v>
      </c>
      <c r="E2018" t="s">
        <v>3876</v>
      </c>
      <c r="F2018" t="s">
        <v>49</v>
      </c>
      <c r="G2018" s="14"/>
      <c r="H2018" s="14"/>
      <c r="I2018" s="1">
        <f t="shared" si="74"/>
        <v>0</v>
      </c>
      <c r="J2018" s="1">
        <f t="shared" ref="J2018:J2044" si="76">-H2018</f>
        <v>0</v>
      </c>
    </row>
    <row r="2019" spans="1:10" hidden="1" outlineLevel="2" x14ac:dyDescent="0.25">
      <c r="A2019" t="s">
        <v>49</v>
      </c>
      <c r="B2019" t="s">
        <v>50</v>
      </c>
      <c r="C2019" s="2">
        <v>42671</v>
      </c>
      <c r="D2019" t="s">
        <v>2542</v>
      </c>
      <c r="E2019" t="s">
        <v>3877</v>
      </c>
      <c r="F2019" t="s">
        <v>49</v>
      </c>
      <c r="G2019" s="14"/>
      <c r="H2019" s="14"/>
      <c r="I2019" s="1">
        <f t="shared" si="74"/>
        <v>0</v>
      </c>
      <c r="J2019" s="1">
        <f t="shared" si="76"/>
        <v>0</v>
      </c>
    </row>
    <row r="2020" spans="1:10" hidden="1" outlineLevel="2" x14ac:dyDescent="0.25">
      <c r="A2020" t="s">
        <v>49</v>
      </c>
      <c r="B2020" t="s">
        <v>50</v>
      </c>
      <c r="C2020" s="2">
        <v>42671</v>
      </c>
      <c r="D2020" t="s">
        <v>3100</v>
      </c>
      <c r="E2020" t="s">
        <v>3878</v>
      </c>
      <c r="F2020" t="s">
        <v>49</v>
      </c>
      <c r="G2020" s="14"/>
      <c r="H2020" s="14"/>
      <c r="I2020" s="1">
        <f t="shared" si="74"/>
        <v>0</v>
      </c>
      <c r="J2020" s="1">
        <f t="shared" si="76"/>
        <v>0</v>
      </c>
    </row>
    <row r="2021" spans="1:10" hidden="1" outlineLevel="2" x14ac:dyDescent="0.25">
      <c r="A2021" t="s">
        <v>49</v>
      </c>
      <c r="B2021" t="s">
        <v>50</v>
      </c>
      <c r="C2021" s="2">
        <v>42671</v>
      </c>
      <c r="D2021" t="s">
        <v>2999</v>
      </c>
      <c r="E2021" t="s">
        <v>3879</v>
      </c>
      <c r="F2021" t="s">
        <v>49</v>
      </c>
      <c r="G2021" s="14"/>
      <c r="H2021" s="14"/>
      <c r="I2021" s="1">
        <f t="shared" si="74"/>
        <v>0</v>
      </c>
      <c r="J2021" s="1">
        <f t="shared" si="76"/>
        <v>0</v>
      </c>
    </row>
    <row r="2022" spans="1:10" hidden="1" outlineLevel="2" x14ac:dyDescent="0.25">
      <c r="A2022" t="s">
        <v>49</v>
      </c>
      <c r="B2022" t="s">
        <v>50</v>
      </c>
      <c r="C2022" s="2">
        <v>42671</v>
      </c>
      <c r="D2022" t="s">
        <v>3367</v>
      </c>
      <c r="E2022" t="s">
        <v>3880</v>
      </c>
      <c r="F2022" t="s">
        <v>49</v>
      </c>
      <c r="G2022" s="14"/>
      <c r="H2022" s="14"/>
      <c r="I2022" s="1">
        <f t="shared" si="74"/>
        <v>0</v>
      </c>
      <c r="J2022" s="1">
        <f t="shared" si="76"/>
        <v>0</v>
      </c>
    </row>
    <row r="2023" spans="1:10" hidden="1" outlineLevel="2" x14ac:dyDescent="0.25">
      <c r="A2023" t="s">
        <v>49</v>
      </c>
      <c r="B2023" t="s">
        <v>50</v>
      </c>
      <c r="C2023" s="2">
        <v>42671</v>
      </c>
      <c r="D2023" t="s">
        <v>3413</v>
      </c>
      <c r="E2023" t="s">
        <v>3881</v>
      </c>
      <c r="F2023" t="s">
        <v>49</v>
      </c>
      <c r="G2023" s="14"/>
      <c r="H2023" s="14"/>
      <c r="I2023" s="1">
        <f t="shared" si="74"/>
        <v>0</v>
      </c>
      <c r="J2023" s="1">
        <f t="shared" si="76"/>
        <v>0</v>
      </c>
    </row>
    <row r="2024" spans="1:10" hidden="1" outlineLevel="2" x14ac:dyDescent="0.25">
      <c r="A2024" t="s">
        <v>49</v>
      </c>
      <c r="B2024" t="s">
        <v>50</v>
      </c>
      <c r="C2024" s="2">
        <v>42671</v>
      </c>
      <c r="D2024" t="s">
        <v>3882</v>
      </c>
      <c r="E2024" t="s">
        <v>3883</v>
      </c>
      <c r="F2024" t="s">
        <v>49</v>
      </c>
      <c r="G2024" s="14"/>
      <c r="H2024" s="14"/>
      <c r="I2024" s="1">
        <f t="shared" si="74"/>
        <v>0</v>
      </c>
      <c r="J2024" s="1">
        <f t="shared" si="76"/>
        <v>0</v>
      </c>
    </row>
    <row r="2025" spans="1:10" hidden="1" outlineLevel="2" x14ac:dyDescent="0.25">
      <c r="A2025" t="s">
        <v>49</v>
      </c>
      <c r="B2025" t="s">
        <v>50</v>
      </c>
      <c r="C2025" s="2">
        <v>42674</v>
      </c>
      <c r="D2025" t="s">
        <v>3383</v>
      </c>
      <c r="E2025" t="s">
        <v>3884</v>
      </c>
      <c r="F2025" t="s">
        <v>49</v>
      </c>
      <c r="G2025" s="14"/>
      <c r="H2025" s="14"/>
      <c r="I2025" s="1">
        <f t="shared" si="74"/>
        <v>0</v>
      </c>
      <c r="J2025" s="1">
        <f t="shared" si="76"/>
        <v>0</v>
      </c>
    </row>
    <row r="2026" spans="1:10" hidden="1" outlineLevel="2" x14ac:dyDescent="0.25">
      <c r="A2026" t="s">
        <v>49</v>
      </c>
      <c r="B2026" t="s">
        <v>50</v>
      </c>
      <c r="C2026" s="2">
        <v>42674</v>
      </c>
      <c r="D2026" t="s">
        <v>3014</v>
      </c>
      <c r="E2026" t="s">
        <v>3885</v>
      </c>
      <c r="F2026" t="s">
        <v>49</v>
      </c>
      <c r="G2026" s="14"/>
      <c r="H2026" s="14"/>
      <c r="I2026" s="1">
        <f t="shared" si="74"/>
        <v>0</v>
      </c>
      <c r="J2026" s="1">
        <f t="shared" si="76"/>
        <v>0</v>
      </c>
    </row>
    <row r="2027" spans="1:10" hidden="1" outlineLevel="2" x14ac:dyDescent="0.25">
      <c r="A2027" t="s">
        <v>49</v>
      </c>
      <c r="B2027" t="s">
        <v>50</v>
      </c>
      <c r="C2027" s="2">
        <v>42675</v>
      </c>
      <c r="D2027" t="s">
        <v>2891</v>
      </c>
      <c r="E2027" t="s">
        <v>3886</v>
      </c>
      <c r="F2027" t="s">
        <v>49</v>
      </c>
      <c r="G2027" s="14"/>
      <c r="H2027" s="14"/>
      <c r="I2027" s="1">
        <f t="shared" si="74"/>
        <v>0</v>
      </c>
      <c r="J2027" s="1">
        <f t="shared" si="76"/>
        <v>0</v>
      </c>
    </row>
    <row r="2028" spans="1:10" hidden="1" outlineLevel="2" x14ac:dyDescent="0.25">
      <c r="A2028" t="s">
        <v>49</v>
      </c>
      <c r="B2028" t="s">
        <v>50</v>
      </c>
      <c r="C2028" s="2">
        <v>42675</v>
      </c>
      <c r="D2028" t="s">
        <v>2891</v>
      </c>
      <c r="E2028" t="s">
        <v>3887</v>
      </c>
      <c r="F2028" t="s">
        <v>49</v>
      </c>
      <c r="G2028" s="14"/>
      <c r="H2028" s="14"/>
      <c r="I2028" s="1">
        <f t="shared" si="74"/>
        <v>0</v>
      </c>
      <c r="J2028" s="1">
        <f t="shared" si="76"/>
        <v>0</v>
      </c>
    </row>
    <row r="2029" spans="1:10" hidden="1" outlineLevel="2" x14ac:dyDescent="0.25">
      <c r="A2029" t="s">
        <v>49</v>
      </c>
      <c r="B2029" t="s">
        <v>50</v>
      </c>
      <c r="C2029" s="2">
        <v>42688</v>
      </c>
      <c r="D2029" t="s">
        <v>154</v>
      </c>
      <c r="E2029" t="s">
        <v>3888</v>
      </c>
      <c r="F2029" t="s">
        <v>49</v>
      </c>
      <c r="G2029" s="14"/>
      <c r="H2029" s="14"/>
      <c r="I2029" s="1">
        <f t="shared" ref="I2029:I2092" si="77">+IF(A2029=A2028,I2028+G2029-H2029,G2029-H2029)</f>
        <v>0</v>
      </c>
      <c r="J2029" s="1">
        <f t="shared" si="76"/>
        <v>0</v>
      </c>
    </row>
    <row r="2030" spans="1:10" hidden="1" outlineLevel="2" x14ac:dyDescent="0.25">
      <c r="A2030" t="s">
        <v>49</v>
      </c>
      <c r="B2030" t="s">
        <v>50</v>
      </c>
      <c r="C2030" s="2">
        <v>42688</v>
      </c>
      <c r="D2030" t="s">
        <v>3889</v>
      </c>
      <c r="E2030" t="s">
        <v>3890</v>
      </c>
      <c r="F2030" t="s">
        <v>49</v>
      </c>
      <c r="G2030" s="14"/>
      <c r="H2030" s="14"/>
      <c r="I2030" s="1">
        <f t="shared" si="77"/>
        <v>0</v>
      </c>
      <c r="J2030" s="1">
        <f t="shared" si="76"/>
        <v>0</v>
      </c>
    </row>
    <row r="2031" spans="1:10" hidden="1" outlineLevel="2" x14ac:dyDescent="0.25">
      <c r="A2031" t="s">
        <v>49</v>
      </c>
      <c r="B2031" t="s">
        <v>50</v>
      </c>
      <c r="C2031" s="2">
        <v>42690</v>
      </c>
      <c r="D2031" t="s">
        <v>3891</v>
      </c>
      <c r="E2031" t="s">
        <v>3892</v>
      </c>
      <c r="F2031" t="s">
        <v>49</v>
      </c>
      <c r="G2031" s="14"/>
      <c r="H2031" s="14"/>
      <c r="I2031" s="1">
        <f t="shared" si="77"/>
        <v>0</v>
      </c>
      <c r="J2031" s="1">
        <f t="shared" si="76"/>
        <v>0</v>
      </c>
    </row>
    <row r="2032" spans="1:10" hidden="1" outlineLevel="2" x14ac:dyDescent="0.25">
      <c r="A2032" t="s">
        <v>49</v>
      </c>
      <c r="B2032" t="s">
        <v>50</v>
      </c>
      <c r="C2032" s="2">
        <v>42698</v>
      </c>
      <c r="D2032" t="s">
        <v>3476</v>
      </c>
      <c r="E2032" t="s">
        <v>3893</v>
      </c>
      <c r="F2032" t="s">
        <v>49</v>
      </c>
      <c r="G2032" s="14"/>
      <c r="H2032" s="14"/>
      <c r="I2032" s="1">
        <f t="shared" si="77"/>
        <v>0</v>
      </c>
      <c r="J2032" s="1">
        <f t="shared" si="76"/>
        <v>0</v>
      </c>
    </row>
    <row r="2033" spans="1:10" hidden="1" outlineLevel="2" x14ac:dyDescent="0.25">
      <c r="A2033" t="s">
        <v>49</v>
      </c>
      <c r="B2033" t="s">
        <v>50</v>
      </c>
      <c r="C2033" s="2">
        <v>42698</v>
      </c>
      <c r="D2033" t="s">
        <v>3045</v>
      </c>
      <c r="E2033" t="s">
        <v>3894</v>
      </c>
      <c r="F2033" t="s">
        <v>49</v>
      </c>
      <c r="G2033" s="14"/>
      <c r="H2033" s="14"/>
      <c r="I2033" s="1">
        <f t="shared" si="77"/>
        <v>0</v>
      </c>
      <c r="J2033" s="1">
        <f t="shared" si="76"/>
        <v>0</v>
      </c>
    </row>
    <row r="2034" spans="1:10" hidden="1" outlineLevel="2" x14ac:dyDescent="0.25">
      <c r="A2034" t="s">
        <v>49</v>
      </c>
      <c r="B2034" t="s">
        <v>50</v>
      </c>
      <c r="C2034" s="2">
        <v>42698</v>
      </c>
      <c r="D2034" t="s">
        <v>3062</v>
      </c>
      <c r="E2034" t="s">
        <v>3895</v>
      </c>
      <c r="F2034" t="s">
        <v>49</v>
      </c>
      <c r="G2034" s="14"/>
      <c r="H2034" s="14"/>
      <c r="I2034" s="1">
        <f t="shared" si="77"/>
        <v>0</v>
      </c>
      <c r="J2034" s="1">
        <f t="shared" si="76"/>
        <v>0</v>
      </c>
    </row>
    <row r="2035" spans="1:10" hidden="1" outlineLevel="2" x14ac:dyDescent="0.25">
      <c r="A2035" t="s">
        <v>49</v>
      </c>
      <c r="B2035" t="s">
        <v>50</v>
      </c>
      <c r="C2035" s="2">
        <v>42698</v>
      </c>
      <c r="D2035" t="s">
        <v>3043</v>
      </c>
      <c r="E2035" t="s">
        <v>3896</v>
      </c>
      <c r="F2035" t="s">
        <v>49</v>
      </c>
      <c r="G2035" s="14"/>
      <c r="H2035" s="14"/>
      <c r="I2035" s="1">
        <f t="shared" si="77"/>
        <v>0</v>
      </c>
      <c r="J2035" s="1">
        <f t="shared" si="76"/>
        <v>0</v>
      </c>
    </row>
    <row r="2036" spans="1:10" hidden="1" outlineLevel="2" x14ac:dyDescent="0.25">
      <c r="A2036" t="s">
        <v>49</v>
      </c>
      <c r="B2036" t="s">
        <v>50</v>
      </c>
      <c r="C2036" s="2">
        <v>42699</v>
      </c>
      <c r="D2036" t="s">
        <v>3250</v>
      </c>
      <c r="E2036" t="s">
        <v>3897</v>
      </c>
      <c r="F2036" t="s">
        <v>49</v>
      </c>
      <c r="G2036" s="14"/>
      <c r="H2036" s="14"/>
      <c r="I2036" s="1">
        <f t="shared" si="77"/>
        <v>0</v>
      </c>
      <c r="J2036" s="1">
        <f t="shared" si="76"/>
        <v>0</v>
      </c>
    </row>
    <row r="2037" spans="1:10" hidden="1" outlineLevel="2" x14ac:dyDescent="0.25">
      <c r="A2037" t="s">
        <v>49</v>
      </c>
      <c r="B2037" t="s">
        <v>50</v>
      </c>
      <c r="C2037" s="2">
        <v>42699</v>
      </c>
      <c r="D2037" t="s">
        <v>3898</v>
      </c>
      <c r="E2037" t="s">
        <v>3899</v>
      </c>
      <c r="F2037" t="s">
        <v>49</v>
      </c>
      <c r="G2037" s="14"/>
      <c r="H2037" s="14"/>
      <c r="I2037" s="1">
        <f t="shared" si="77"/>
        <v>0</v>
      </c>
      <c r="J2037" s="1">
        <f t="shared" si="76"/>
        <v>0</v>
      </c>
    </row>
    <row r="2038" spans="1:10" hidden="1" outlineLevel="2" x14ac:dyDescent="0.25">
      <c r="A2038" t="s">
        <v>49</v>
      </c>
      <c r="B2038" t="s">
        <v>50</v>
      </c>
      <c r="C2038" s="2">
        <v>42702</v>
      </c>
      <c r="D2038" t="s">
        <v>3900</v>
      </c>
      <c r="E2038" t="s">
        <v>3901</v>
      </c>
      <c r="F2038" t="s">
        <v>49</v>
      </c>
      <c r="G2038" s="14"/>
      <c r="H2038" s="14"/>
      <c r="I2038" s="1">
        <f t="shared" si="77"/>
        <v>0</v>
      </c>
      <c r="J2038" s="1">
        <f t="shared" si="76"/>
        <v>0</v>
      </c>
    </row>
    <row r="2039" spans="1:10" hidden="1" outlineLevel="2" x14ac:dyDescent="0.25">
      <c r="A2039" t="s">
        <v>49</v>
      </c>
      <c r="B2039" t="s">
        <v>50</v>
      </c>
      <c r="C2039" s="2">
        <v>42704</v>
      </c>
      <c r="D2039" t="s">
        <v>3902</v>
      </c>
      <c r="E2039" t="s">
        <v>3903</v>
      </c>
      <c r="F2039" t="s">
        <v>49</v>
      </c>
      <c r="G2039" s="14"/>
      <c r="H2039" s="14"/>
      <c r="I2039" s="1">
        <f t="shared" si="77"/>
        <v>0</v>
      </c>
      <c r="J2039" s="1">
        <f t="shared" si="76"/>
        <v>0</v>
      </c>
    </row>
    <row r="2040" spans="1:10" hidden="1" outlineLevel="2" x14ac:dyDescent="0.25">
      <c r="A2040" t="s">
        <v>49</v>
      </c>
      <c r="B2040" t="s">
        <v>50</v>
      </c>
      <c r="C2040" s="2">
        <v>42704</v>
      </c>
      <c r="D2040" t="s">
        <v>2895</v>
      </c>
      <c r="E2040" t="s">
        <v>3904</v>
      </c>
      <c r="F2040" t="s">
        <v>49</v>
      </c>
      <c r="G2040" s="14"/>
      <c r="H2040" s="14"/>
      <c r="I2040" s="1">
        <f t="shared" si="77"/>
        <v>0</v>
      </c>
      <c r="J2040" s="1">
        <f t="shared" si="76"/>
        <v>0</v>
      </c>
    </row>
    <row r="2041" spans="1:10" hidden="1" outlineLevel="2" x14ac:dyDescent="0.25">
      <c r="A2041" t="s">
        <v>49</v>
      </c>
      <c r="B2041" t="s">
        <v>50</v>
      </c>
      <c r="C2041" s="2">
        <v>42705</v>
      </c>
      <c r="D2041" t="s">
        <v>3064</v>
      </c>
      <c r="E2041" t="s">
        <v>3905</v>
      </c>
      <c r="F2041" t="s">
        <v>49</v>
      </c>
      <c r="G2041" s="14"/>
      <c r="H2041" s="14"/>
      <c r="I2041" s="1">
        <f t="shared" si="77"/>
        <v>0</v>
      </c>
      <c r="J2041" s="1">
        <f t="shared" si="76"/>
        <v>0</v>
      </c>
    </row>
    <row r="2042" spans="1:10" hidden="1" outlineLevel="2" x14ac:dyDescent="0.25">
      <c r="A2042" t="s">
        <v>49</v>
      </c>
      <c r="B2042" t="s">
        <v>50</v>
      </c>
      <c r="C2042" s="2">
        <v>42710</v>
      </c>
      <c r="D2042" t="s">
        <v>3066</v>
      </c>
      <c r="E2042" t="s">
        <v>3906</v>
      </c>
      <c r="F2042" t="s">
        <v>49</v>
      </c>
      <c r="G2042" s="14"/>
      <c r="H2042" s="14"/>
      <c r="I2042" s="1">
        <f t="shared" si="77"/>
        <v>0</v>
      </c>
      <c r="J2042" s="1">
        <f t="shared" si="76"/>
        <v>0</v>
      </c>
    </row>
    <row r="2043" spans="1:10" hidden="1" outlineLevel="2" x14ac:dyDescent="0.25">
      <c r="A2043" t="s">
        <v>49</v>
      </c>
      <c r="B2043" t="s">
        <v>50</v>
      </c>
      <c r="C2043" s="2">
        <v>42710</v>
      </c>
      <c r="D2043" t="s">
        <v>3267</v>
      </c>
      <c r="E2043" t="s">
        <v>3907</v>
      </c>
      <c r="F2043" t="s">
        <v>49</v>
      </c>
      <c r="G2043" s="14"/>
      <c r="H2043" s="14"/>
      <c r="I2043" s="1">
        <f t="shared" si="77"/>
        <v>0</v>
      </c>
      <c r="J2043" s="1">
        <f t="shared" si="76"/>
        <v>0</v>
      </c>
    </row>
    <row r="2044" spans="1:10" hidden="1" outlineLevel="2" x14ac:dyDescent="0.25">
      <c r="A2044" t="s">
        <v>49</v>
      </c>
      <c r="B2044" t="s">
        <v>50</v>
      </c>
      <c r="C2044" s="2">
        <v>42712</v>
      </c>
      <c r="D2044" t="s">
        <v>3056</v>
      </c>
      <c r="E2044" t="s">
        <v>3908</v>
      </c>
      <c r="F2044" t="s">
        <v>49</v>
      </c>
      <c r="G2044" s="14"/>
      <c r="H2044" s="14"/>
      <c r="I2044" s="1">
        <f t="shared" si="77"/>
        <v>0</v>
      </c>
      <c r="J2044" s="1">
        <f t="shared" si="76"/>
        <v>0</v>
      </c>
    </row>
    <row r="2045" spans="1:10" hidden="1" outlineLevel="2" x14ac:dyDescent="0.25">
      <c r="A2045" t="s">
        <v>49</v>
      </c>
      <c r="B2045" t="s">
        <v>50</v>
      </c>
      <c r="C2045" s="2">
        <v>42718</v>
      </c>
      <c r="D2045" t="s">
        <v>3909</v>
      </c>
      <c r="E2045" t="s">
        <v>3910</v>
      </c>
      <c r="F2045" t="s">
        <v>49</v>
      </c>
      <c r="G2045" s="14"/>
      <c r="H2045" s="14"/>
      <c r="I2045" s="1">
        <f t="shared" si="77"/>
        <v>0</v>
      </c>
      <c r="J2045" s="1">
        <f>+G2045</f>
        <v>0</v>
      </c>
    </row>
    <row r="2046" spans="1:10" hidden="1" outlineLevel="2" x14ac:dyDescent="0.25">
      <c r="A2046" t="s">
        <v>49</v>
      </c>
      <c r="B2046" t="s">
        <v>50</v>
      </c>
      <c r="C2046" s="2">
        <v>42719</v>
      </c>
      <c r="D2046" t="s">
        <v>3911</v>
      </c>
      <c r="E2046" t="s">
        <v>3912</v>
      </c>
      <c r="F2046" t="s">
        <v>49</v>
      </c>
      <c r="G2046" s="14"/>
      <c r="H2046" s="14"/>
      <c r="I2046" s="1">
        <f t="shared" si="77"/>
        <v>0</v>
      </c>
      <c r="J2046" s="1">
        <f t="shared" ref="J2046:J2059" si="78">-H2046</f>
        <v>0</v>
      </c>
    </row>
    <row r="2047" spans="1:10" hidden="1" outlineLevel="2" x14ac:dyDescent="0.25">
      <c r="A2047" t="s">
        <v>49</v>
      </c>
      <c r="B2047" t="s">
        <v>50</v>
      </c>
      <c r="C2047" s="2">
        <v>42720</v>
      </c>
      <c r="D2047" t="s">
        <v>3913</v>
      </c>
      <c r="E2047" t="s">
        <v>3914</v>
      </c>
      <c r="F2047" t="s">
        <v>49</v>
      </c>
      <c r="G2047" s="14"/>
      <c r="H2047" s="14"/>
      <c r="I2047" s="1">
        <f t="shared" si="77"/>
        <v>0</v>
      </c>
      <c r="J2047" s="1">
        <f t="shared" si="78"/>
        <v>0</v>
      </c>
    </row>
    <row r="2048" spans="1:10" hidden="1" outlineLevel="2" x14ac:dyDescent="0.25">
      <c r="A2048" t="s">
        <v>49</v>
      </c>
      <c r="B2048" t="s">
        <v>50</v>
      </c>
      <c r="C2048" s="2">
        <v>42720</v>
      </c>
      <c r="D2048" t="s">
        <v>3915</v>
      </c>
      <c r="E2048" t="s">
        <v>3916</v>
      </c>
      <c r="F2048" t="s">
        <v>49</v>
      </c>
      <c r="G2048" s="14"/>
      <c r="H2048" s="14"/>
      <c r="I2048" s="1">
        <f t="shared" si="77"/>
        <v>0</v>
      </c>
      <c r="J2048" s="1">
        <f t="shared" si="78"/>
        <v>0</v>
      </c>
    </row>
    <row r="2049" spans="1:10" hidden="1" outlineLevel="2" x14ac:dyDescent="0.25">
      <c r="A2049" t="s">
        <v>49</v>
      </c>
      <c r="B2049" t="s">
        <v>50</v>
      </c>
      <c r="C2049" s="2">
        <v>42726</v>
      </c>
      <c r="D2049" t="s">
        <v>3917</v>
      </c>
      <c r="E2049" t="s">
        <v>3918</v>
      </c>
      <c r="F2049" t="s">
        <v>49</v>
      </c>
      <c r="G2049" s="14"/>
      <c r="H2049" s="14"/>
      <c r="I2049" s="1">
        <f t="shared" si="77"/>
        <v>0</v>
      </c>
      <c r="J2049" s="1">
        <f t="shared" si="78"/>
        <v>0</v>
      </c>
    </row>
    <row r="2050" spans="1:10" hidden="1" outlineLevel="2" x14ac:dyDescent="0.25">
      <c r="A2050" t="s">
        <v>49</v>
      </c>
      <c r="B2050" t="s">
        <v>50</v>
      </c>
      <c r="C2050" s="2">
        <v>42732</v>
      </c>
      <c r="D2050" t="s">
        <v>3919</v>
      </c>
      <c r="E2050" t="s">
        <v>3920</v>
      </c>
      <c r="F2050" t="s">
        <v>49</v>
      </c>
      <c r="G2050" s="14"/>
      <c r="H2050" s="14"/>
      <c r="I2050" s="1">
        <f t="shared" si="77"/>
        <v>0</v>
      </c>
      <c r="J2050" s="1">
        <f t="shared" si="78"/>
        <v>0</v>
      </c>
    </row>
    <row r="2051" spans="1:10" hidden="1" outlineLevel="2" x14ac:dyDescent="0.25">
      <c r="A2051" t="s">
        <v>49</v>
      </c>
      <c r="B2051" t="s">
        <v>50</v>
      </c>
      <c r="C2051" s="2">
        <v>42732</v>
      </c>
      <c r="D2051" t="s">
        <v>3244</v>
      </c>
      <c r="E2051" t="s">
        <v>3921</v>
      </c>
      <c r="F2051" t="s">
        <v>49</v>
      </c>
      <c r="G2051" s="14"/>
      <c r="H2051" s="14"/>
      <c r="I2051" s="1">
        <f t="shared" si="77"/>
        <v>0</v>
      </c>
      <c r="J2051" s="1">
        <f t="shared" si="78"/>
        <v>0</v>
      </c>
    </row>
    <row r="2052" spans="1:10" hidden="1" outlineLevel="2" x14ac:dyDescent="0.25">
      <c r="A2052" t="s">
        <v>49</v>
      </c>
      <c r="B2052" t="s">
        <v>50</v>
      </c>
      <c r="C2052" s="2">
        <v>42732</v>
      </c>
      <c r="D2052" t="s">
        <v>3058</v>
      </c>
      <c r="E2052" t="s">
        <v>3922</v>
      </c>
      <c r="F2052" t="s">
        <v>49</v>
      </c>
      <c r="G2052" s="14"/>
      <c r="H2052" s="14"/>
      <c r="I2052" s="1">
        <f t="shared" si="77"/>
        <v>0</v>
      </c>
      <c r="J2052" s="1">
        <f t="shared" si="78"/>
        <v>0</v>
      </c>
    </row>
    <row r="2053" spans="1:10" hidden="1" outlineLevel="2" x14ac:dyDescent="0.25">
      <c r="A2053" t="s">
        <v>49</v>
      </c>
      <c r="B2053" t="s">
        <v>50</v>
      </c>
      <c r="C2053" s="2">
        <v>42732</v>
      </c>
      <c r="D2053" t="s">
        <v>3027</v>
      </c>
      <c r="E2053" t="s">
        <v>3923</v>
      </c>
      <c r="F2053" t="s">
        <v>49</v>
      </c>
      <c r="G2053" s="14"/>
      <c r="H2053" s="14"/>
      <c r="I2053" s="1">
        <f t="shared" si="77"/>
        <v>0</v>
      </c>
      <c r="J2053" s="1">
        <f t="shared" si="78"/>
        <v>0</v>
      </c>
    </row>
    <row r="2054" spans="1:10" hidden="1" outlineLevel="2" x14ac:dyDescent="0.25">
      <c r="A2054" t="s">
        <v>49</v>
      </c>
      <c r="B2054" t="s">
        <v>50</v>
      </c>
      <c r="C2054" s="2">
        <v>42732</v>
      </c>
      <c r="D2054" t="s">
        <v>3924</v>
      </c>
      <c r="E2054" t="s">
        <v>3925</v>
      </c>
      <c r="F2054" t="s">
        <v>49</v>
      </c>
      <c r="G2054" s="14"/>
      <c r="H2054" s="14"/>
      <c r="I2054" s="1">
        <f t="shared" si="77"/>
        <v>0</v>
      </c>
      <c r="J2054" s="1">
        <f t="shared" si="78"/>
        <v>0</v>
      </c>
    </row>
    <row r="2055" spans="1:10" hidden="1" outlineLevel="2" x14ac:dyDescent="0.25">
      <c r="A2055" t="s">
        <v>49</v>
      </c>
      <c r="B2055" t="s">
        <v>50</v>
      </c>
      <c r="C2055" s="2">
        <v>42732</v>
      </c>
      <c r="D2055" t="s">
        <v>1041</v>
      </c>
      <c r="E2055" t="s">
        <v>3926</v>
      </c>
      <c r="F2055" t="s">
        <v>49</v>
      </c>
      <c r="G2055" s="14"/>
      <c r="H2055" s="14"/>
      <c r="I2055" s="1">
        <f t="shared" si="77"/>
        <v>0</v>
      </c>
      <c r="J2055" s="1">
        <f t="shared" si="78"/>
        <v>0</v>
      </c>
    </row>
    <row r="2056" spans="1:10" hidden="1" outlineLevel="2" x14ac:dyDescent="0.25">
      <c r="A2056" t="s">
        <v>49</v>
      </c>
      <c r="B2056" t="s">
        <v>50</v>
      </c>
      <c r="C2056" s="2">
        <v>42732</v>
      </c>
      <c r="D2056" t="s">
        <v>1041</v>
      </c>
      <c r="E2056" t="s">
        <v>3927</v>
      </c>
      <c r="F2056" t="s">
        <v>49</v>
      </c>
      <c r="G2056" s="14"/>
      <c r="H2056" s="14"/>
      <c r="I2056" s="1">
        <f t="shared" si="77"/>
        <v>0</v>
      </c>
      <c r="J2056" s="1">
        <f t="shared" si="78"/>
        <v>0</v>
      </c>
    </row>
    <row r="2057" spans="1:10" hidden="1" outlineLevel="2" x14ac:dyDescent="0.25">
      <c r="A2057" t="s">
        <v>49</v>
      </c>
      <c r="B2057" t="s">
        <v>50</v>
      </c>
      <c r="C2057" s="2">
        <v>42732</v>
      </c>
      <c r="D2057" t="s">
        <v>3482</v>
      </c>
      <c r="E2057" t="s">
        <v>3928</v>
      </c>
      <c r="F2057" t="s">
        <v>49</v>
      </c>
      <c r="G2057" s="14"/>
      <c r="H2057" s="14"/>
      <c r="I2057" s="1">
        <f t="shared" si="77"/>
        <v>0</v>
      </c>
      <c r="J2057" s="1">
        <f t="shared" si="78"/>
        <v>0</v>
      </c>
    </row>
    <row r="2058" spans="1:10" hidden="1" outlineLevel="2" x14ac:dyDescent="0.25">
      <c r="A2058" t="s">
        <v>49</v>
      </c>
      <c r="B2058" t="s">
        <v>50</v>
      </c>
      <c r="C2058" s="2">
        <v>42732</v>
      </c>
      <c r="D2058" t="s">
        <v>2969</v>
      </c>
      <c r="E2058" t="s">
        <v>3929</v>
      </c>
      <c r="F2058" t="s">
        <v>49</v>
      </c>
      <c r="G2058" s="14"/>
      <c r="H2058" s="14"/>
      <c r="I2058" s="1">
        <f t="shared" si="77"/>
        <v>0</v>
      </c>
      <c r="J2058" s="1">
        <f t="shared" si="78"/>
        <v>0</v>
      </c>
    </row>
    <row r="2059" spans="1:10" hidden="1" outlineLevel="2" x14ac:dyDescent="0.25">
      <c r="A2059" t="s">
        <v>49</v>
      </c>
      <c r="B2059" t="s">
        <v>50</v>
      </c>
      <c r="C2059" s="2">
        <v>42732</v>
      </c>
      <c r="D2059" t="s">
        <v>3930</v>
      </c>
      <c r="E2059" t="s">
        <v>3931</v>
      </c>
      <c r="F2059" t="s">
        <v>49</v>
      </c>
      <c r="G2059" s="14"/>
      <c r="H2059" s="14"/>
      <c r="I2059" s="1">
        <f t="shared" si="77"/>
        <v>0</v>
      </c>
      <c r="J2059" s="1">
        <f t="shared" si="78"/>
        <v>0</v>
      </c>
    </row>
    <row r="2060" spans="1:10" hidden="1" outlineLevel="2" x14ac:dyDescent="0.25">
      <c r="A2060" t="s">
        <v>49</v>
      </c>
      <c r="B2060" t="s">
        <v>50</v>
      </c>
      <c r="C2060" s="2">
        <v>42733</v>
      </c>
      <c r="D2060" t="s">
        <v>3932</v>
      </c>
      <c r="E2060" t="s">
        <v>3933</v>
      </c>
      <c r="F2060" t="s">
        <v>49</v>
      </c>
      <c r="G2060" s="14"/>
      <c r="H2060" s="14"/>
      <c r="I2060" s="1">
        <f t="shared" si="77"/>
        <v>0</v>
      </c>
      <c r="J2060" s="1">
        <f>+G2060</f>
        <v>0</v>
      </c>
    </row>
    <row r="2061" spans="1:10" hidden="1" outlineLevel="2" x14ac:dyDescent="0.25">
      <c r="A2061" t="s">
        <v>49</v>
      </c>
      <c r="B2061" t="s">
        <v>50</v>
      </c>
      <c r="C2061" s="2">
        <v>42733</v>
      </c>
      <c r="D2061" t="s">
        <v>3934</v>
      </c>
      <c r="E2061" t="s">
        <v>3935</v>
      </c>
      <c r="F2061" t="s">
        <v>49</v>
      </c>
      <c r="G2061" s="14"/>
      <c r="H2061" s="14"/>
      <c r="I2061" s="1">
        <f t="shared" si="77"/>
        <v>0</v>
      </c>
      <c r="J2061" s="1">
        <f>+G2061</f>
        <v>0</v>
      </c>
    </row>
    <row r="2062" spans="1:10" hidden="1" outlineLevel="2" x14ac:dyDescent="0.25">
      <c r="A2062" t="s">
        <v>49</v>
      </c>
      <c r="B2062" t="s">
        <v>50</v>
      </c>
      <c r="C2062" s="2">
        <v>42735</v>
      </c>
      <c r="D2062" t="s">
        <v>3060</v>
      </c>
      <c r="E2062" t="s">
        <v>3936</v>
      </c>
      <c r="F2062" t="s">
        <v>49</v>
      </c>
      <c r="G2062" s="14"/>
      <c r="H2062" s="14"/>
      <c r="I2062" s="1">
        <f t="shared" si="77"/>
        <v>0</v>
      </c>
      <c r="J2062" s="1">
        <f t="shared" ref="J2062:J2077" si="79">-H2062</f>
        <v>0</v>
      </c>
    </row>
    <row r="2063" spans="1:10" hidden="1" outlineLevel="2" x14ac:dyDescent="0.25">
      <c r="A2063" t="s">
        <v>49</v>
      </c>
      <c r="B2063" t="s">
        <v>50</v>
      </c>
      <c r="C2063" s="2">
        <v>42735</v>
      </c>
      <c r="D2063" t="s">
        <v>2610</v>
      </c>
      <c r="E2063" t="s">
        <v>3937</v>
      </c>
      <c r="F2063" t="s">
        <v>49</v>
      </c>
      <c r="G2063" s="14"/>
      <c r="H2063" s="14"/>
      <c r="I2063" s="1">
        <f t="shared" si="77"/>
        <v>0</v>
      </c>
      <c r="J2063" s="1">
        <f t="shared" si="79"/>
        <v>0</v>
      </c>
    </row>
    <row r="2064" spans="1:10" hidden="1" outlineLevel="2" x14ac:dyDescent="0.25">
      <c r="A2064" t="s">
        <v>49</v>
      </c>
      <c r="B2064" t="s">
        <v>50</v>
      </c>
      <c r="C2064" s="2">
        <v>42741</v>
      </c>
      <c r="D2064" t="s">
        <v>159</v>
      </c>
      <c r="E2064" t="s">
        <v>3938</v>
      </c>
      <c r="F2064" t="s">
        <v>49</v>
      </c>
      <c r="G2064" s="14"/>
      <c r="H2064" s="14"/>
      <c r="I2064" s="1">
        <f t="shared" si="77"/>
        <v>0</v>
      </c>
      <c r="J2064" s="1">
        <f t="shared" si="79"/>
        <v>0</v>
      </c>
    </row>
    <row r="2065" spans="1:10" hidden="1" outlineLevel="2" x14ac:dyDescent="0.25">
      <c r="A2065" t="s">
        <v>49</v>
      </c>
      <c r="B2065" t="s">
        <v>50</v>
      </c>
      <c r="C2065" s="2">
        <v>42745</v>
      </c>
      <c r="D2065" t="s">
        <v>159</v>
      </c>
      <c r="E2065" t="s">
        <v>3939</v>
      </c>
      <c r="F2065" t="s">
        <v>49</v>
      </c>
      <c r="G2065" s="14"/>
      <c r="H2065" s="14"/>
      <c r="I2065" s="1">
        <f t="shared" si="77"/>
        <v>0</v>
      </c>
      <c r="J2065" s="1">
        <f t="shared" si="79"/>
        <v>0</v>
      </c>
    </row>
    <row r="2066" spans="1:10" hidden="1" outlineLevel="2" x14ac:dyDescent="0.25">
      <c r="A2066" t="s">
        <v>49</v>
      </c>
      <c r="B2066" t="s">
        <v>50</v>
      </c>
      <c r="C2066" s="2">
        <v>42748</v>
      </c>
      <c r="D2066" t="s">
        <v>3494</v>
      </c>
      <c r="E2066" t="s">
        <v>3940</v>
      </c>
      <c r="F2066" t="s">
        <v>49</v>
      </c>
      <c r="G2066" s="14"/>
      <c r="H2066" s="14"/>
      <c r="I2066" s="1">
        <f t="shared" si="77"/>
        <v>0</v>
      </c>
      <c r="J2066" s="1">
        <f t="shared" si="79"/>
        <v>0</v>
      </c>
    </row>
    <row r="2067" spans="1:10" hidden="1" outlineLevel="2" x14ac:dyDescent="0.25">
      <c r="A2067" t="s">
        <v>49</v>
      </c>
      <c r="B2067" t="s">
        <v>50</v>
      </c>
      <c r="C2067" s="2">
        <v>42748</v>
      </c>
      <c r="D2067" t="s">
        <v>161</v>
      </c>
      <c r="E2067" t="s">
        <v>3941</v>
      </c>
      <c r="F2067" t="s">
        <v>49</v>
      </c>
      <c r="G2067" s="14"/>
      <c r="H2067" s="14"/>
      <c r="I2067" s="1">
        <f t="shared" si="77"/>
        <v>0</v>
      </c>
      <c r="J2067" s="1">
        <f t="shared" si="79"/>
        <v>0</v>
      </c>
    </row>
    <row r="2068" spans="1:10" hidden="1" outlineLevel="2" x14ac:dyDescent="0.25">
      <c r="A2068" t="s">
        <v>49</v>
      </c>
      <c r="B2068" t="s">
        <v>50</v>
      </c>
      <c r="C2068" s="2">
        <v>42748</v>
      </c>
      <c r="D2068" t="s">
        <v>160</v>
      </c>
      <c r="E2068" t="s">
        <v>3942</v>
      </c>
      <c r="F2068" t="s">
        <v>49</v>
      </c>
      <c r="G2068" s="14"/>
      <c r="H2068" s="14"/>
      <c r="I2068" s="1">
        <f t="shared" si="77"/>
        <v>0</v>
      </c>
      <c r="J2068" s="1">
        <f t="shared" si="79"/>
        <v>0</v>
      </c>
    </row>
    <row r="2069" spans="1:10" hidden="1" outlineLevel="2" x14ac:dyDescent="0.25">
      <c r="A2069" t="s">
        <v>49</v>
      </c>
      <c r="B2069" t="s">
        <v>50</v>
      </c>
      <c r="C2069" s="2">
        <v>42748</v>
      </c>
      <c r="D2069" t="s">
        <v>3943</v>
      </c>
      <c r="E2069" t="s">
        <v>3944</v>
      </c>
      <c r="F2069" t="s">
        <v>49</v>
      </c>
      <c r="G2069" s="14"/>
      <c r="H2069" s="14"/>
      <c r="I2069" s="1">
        <f t="shared" si="77"/>
        <v>0</v>
      </c>
      <c r="J2069" s="1">
        <f t="shared" si="79"/>
        <v>0</v>
      </c>
    </row>
    <row r="2070" spans="1:10" hidden="1" outlineLevel="2" x14ac:dyDescent="0.25">
      <c r="A2070" t="s">
        <v>49</v>
      </c>
      <c r="B2070" t="s">
        <v>50</v>
      </c>
      <c r="C2070" s="2">
        <v>42752</v>
      </c>
      <c r="D2070" t="s">
        <v>3945</v>
      </c>
      <c r="E2070" t="s">
        <v>3946</v>
      </c>
      <c r="F2070" t="s">
        <v>49</v>
      </c>
      <c r="G2070" s="14"/>
      <c r="H2070" s="14"/>
      <c r="I2070" s="1">
        <f t="shared" si="77"/>
        <v>0</v>
      </c>
      <c r="J2070" s="1">
        <f t="shared" si="79"/>
        <v>0</v>
      </c>
    </row>
    <row r="2071" spans="1:10" hidden="1" outlineLevel="2" x14ac:dyDescent="0.25">
      <c r="A2071" t="s">
        <v>49</v>
      </c>
      <c r="B2071" t="s">
        <v>50</v>
      </c>
      <c r="C2071" s="2">
        <v>42762</v>
      </c>
      <c r="D2071" t="s">
        <v>3947</v>
      </c>
      <c r="E2071" t="s">
        <v>3948</v>
      </c>
      <c r="F2071" t="s">
        <v>49</v>
      </c>
      <c r="G2071" s="14"/>
      <c r="H2071" s="14"/>
      <c r="I2071" s="1">
        <f t="shared" si="77"/>
        <v>0</v>
      </c>
      <c r="J2071" s="1">
        <f t="shared" si="79"/>
        <v>0</v>
      </c>
    </row>
    <row r="2072" spans="1:10" hidden="1" outlineLevel="2" x14ac:dyDescent="0.25">
      <c r="A2072" t="s">
        <v>49</v>
      </c>
      <c r="B2072" t="s">
        <v>50</v>
      </c>
      <c r="C2072" s="2">
        <v>42769</v>
      </c>
      <c r="D2072" t="s">
        <v>162</v>
      </c>
      <c r="E2072" t="s">
        <v>3949</v>
      </c>
      <c r="F2072" t="s">
        <v>49</v>
      </c>
      <c r="G2072" s="14"/>
      <c r="H2072" s="14"/>
      <c r="I2072" s="1">
        <f t="shared" si="77"/>
        <v>0</v>
      </c>
      <c r="J2072" s="1">
        <f t="shared" si="79"/>
        <v>0</v>
      </c>
    </row>
    <row r="2073" spans="1:10" hidden="1" outlineLevel="2" x14ac:dyDescent="0.25">
      <c r="A2073" t="s">
        <v>49</v>
      </c>
      <c r="B2073" t="s">
        <v>50</v>
      </c>
      <c r="C2073" s="2">
        <v>42769</v>
      </c>
      <c r="D2073" t="s">
        <v>163</v>
      </c>
      <c r="E2073" t="s">
        <v>3950</v>
      </c>
      <c r="F2073" t="s">
        <v>49</v>
      </c>
      <c r="G2073" s="14"/>
      <c r="H2073" s="14"/>
      <c r="I2073" s="1">
        <f t="shared" si="77"/>
        <v>0</v>
      </c>
      <c r="J2073" s="1">
        <f t="shared" si="79"/>
        <v>0</v>
      </c>
    </row>
    <row r="2074" spans="1:10" hidden="1" outlineLevel="2" x14ac:dyDescent="0.25">
      <c r="A2074" t="s">
        <v>49</v>
      </c>
      <c r="B2074" t="s">
        <v>50</v>
      </c>
      <c r="C2074" s="2">
        <v>42773</v>
      </c>
      <c r="D2074" t="s">
        <v>2975</v>
      </c>
      <c r="E2074" t="s">
        <v>3951</v>
      </c>
      <c r="F2074" t="s">
        <v>49</v>
      </c>
      <c r="G2074" s="14"/>
      <c r="H2074" s="14"/>
      <c r="I2074" s="1">
        <f t="shared" si="77"/>
        <v>0</v>
      </c>
      <c r="J2074" s="1">
        <f t="shared" si="79"/>
        <v>0</v>
      </c>
    </row>
    <row r="2075" spans="1:10" hidden="1" outlineLevel="2" x14ac:dyDescent="0.25">
      <c r="A2075" t="s">
        <v>49</v>
      </c>
      <c r="B2075" t="s">
        <v>50</v>
      </c>
      <c r="C2075" s="2">
        <v>42773</v>
      </c>
      <c r="D2075" t="s">
        <v>164</v>
      </c>
      <c r="E2075" t="s">
        <v>3952</v>
      </c>
      <c r="F2075" t="s">
        <v>49</v>
      </c>
      <c r="G2075" s="14"/>
      <c r="H2075" s="14"/>
      <c r="I2075" s="1">
        <f t="shared" si="77"/>
        <v>0</v>
      </c>
      <c r="J2075" s="1">
        <f t="shared" si="79"/>
        <v>0</v>
      </c>
    </row>
    <row r="2076" spans="1:10" hidden="1" outlineLevel="2" x14ac:dyDescent="0.25">
      <c r="A2076" t="s">
        <v>49</v>
      </c>
      <c r="B2076" t="s">
        <v>50</v>
      </c>
      <c r="C2076" s="2">
        <v>42773</v>
      </c>
      <c r="D2076" t="s">
        <v>3138</v>
      </c>
      <c r="E2076" t="s">
        <v>3953</v>
      </c>
      <c r="F2076" t="s">
        <v>49</v>
      </c>
      <c r="G2076" s="14"/>
      <c r="H2076" s="14"/>
      <c r="I2076" s="1">
        <f t="shared" si="77"/>
        <v>0</v>
      </c>
      <c r="J2076" s="1">
        <f t="shared" si="79"/>
        <v>0</v>
      </c>
    </row>
    <row r="2077" spans="1:10" hidden="1" outlineLevel="2" x14ac:dyDescent="0.25">
      <c r="A2077" t="s">
        <v>49</v>
      </c>
      <c r="B2077" t="s">
        <v>50</v>
      </c>
      <c r="C2077" s="2">
        <v>42773</v>
      </c>
      <c r="D2077" t="s">
        <v>3954</v>
      </c>
      <c r="E2077" t="s">
        <v>3955</v>
      </c>
      <c r="F2077" t="s">
        <v>49</v>
      </c>
      <c r="G2077" s="14"/>
      <c r="H2077" s="14"/>
      <c r="I2077" s="1">
        <f t="shared" si="77"/>
        <v>0</v>
      </c>
      <c r="J2077" s="1">
        <f t="shared" si="79"/>
        <v>0</v>
      </c>
    </row>
    <row r="2078" spans="1:10" hidden="1" outlineLevel="2" x14ac:dyDescent="0.25">
      <c r="A2078" t="s">
        <v>49</v>
      </c>
      <c r="B2078" t="s">
        <v>50</v>
      </c>
      <c r="C2078" s="2">
        <v>42775</v>
      </c>
      <c r="D2078" t="s">
        <v>3956</v>
      </c>
      <c r="E2078" t="s">
        <v>3957</v>
      </c>
      <c r="F2078" t="s">
        <v>49</v>
      </c>
      <c r="G2078" s="14"/>
      <c r="H2078" s="14"/>
      <c r="I2078" s="1">
        <f t="shared" si="77"/>
        <v>0</v>
      </c>
      <c r="J2078" s="1">
        <f>+G2078</f>
        <v>0</v>
      </c>
    </row>
    <row r="2079" spans="1:10" hidden="1" outlineLevel="2" x14ac:dyDescent="0.25">
      <c r="A2079" t="s">
        <v>49</v>
      </c>
      <c r="B2079" t="s">
        <v>50</v>
      </c>
      <c r="C2079" s="2">
        <v>42825</v>
      </c>
      <c r="D2079" t="s">
        <v>170</v>
      </c>
      <c r="E2079" t="s">
        <v>3958</v>
      </c>
      <c r="F2079" t="s">
        <v>49</v>
      </c>
      <c r="G2079" s="14"/>
      <c r="H2079" s="14"/>
      <c r="I2079" s="1">
        <f t="shared" si="77"/>
        <v>0</v>
      </c>
      <c r="J2079" s="1">
        <f t="shared" ref="J2079:J2090" si="80">-H2079</f>
        <v>0</v>
      </c>
    </row>
    <row r="2080" spans="1:10" hidden="1" outlineLevel="2" x14ac:dyDescent="0.25">
      <c r="A2080" t="s">
        <v>49</v>
      </c>
      <c r="B2080" t="s">
        <v>50</v>
      </c>
      <c r="C2080" s="2">
        <v>42825</v>
      </c>
      <c r="D2080" t="s">
        <v>3180</v>
      </c>
      <c r="E2080" t="s">
        <v>3959</v>
      </c>
      <c r="F2080" t="s">
        <v>49</v>
      </c>
      <c r="G2080" s="14"/>
      <c r="H2080" s="14"/>
      <c r="I2080" s="1">
        <f t="shared" si="77"/>
        <v>0</v>
      </c>
      <c r="J2080" s="1">
        <f t="shared" si="80"/>
        <v>0</v>
      </c>
    </row>
    <row r="2081" spans="1:10" hidden="1" outlineLevel="2" x14ac:dyDescent="0.25">
      <c r="A2081" t="s">
        <v>49</v>
      </c>
      <c r="B2081" t="s">
        <v>50</v>
      </c>
      <c r="C2081" s="2">
        <v>42825</v>
      </c>
      <c r="D2081" t="s">
        <v>154</v>
      </c>
      <c r="E2081" t="s">
        <v>3960</v>
      </c>
      <c r="F2081" t="s">
        <v>49</v>
      </c>
      <c r="G2081" s="14"/>
      <c r="H2081" s="14"/>
      <c r="I2081" s="1">
        <f t="shared" si="77"/>
        <v>0</v>
      </c>
      <c r="J2081" s="1">
        <f t="shared" si="80"/>
        <v>0</v>
      </c>
    </row>
    <row r="2082" spans="1:10" hidden="1" outlineLevel="2" x14ac:dyDescent="0.25">
      <c r="A2082" t="s">
        <v>49</v>
      </c>
      <c r="B2082" t="s">
        <v>50</v>
      </c>
      <c r="C2082" s="2">
        <v>42825</v>
      </c>
      <c r="D2082" t="s">
        <v>3176</v>
      </c>
      <c r="E2082" t="s">
        <v>3961</v>
      </c>
      <c r="F2082" t="s">
        <v>49</v>
      </c>
      <c r="G2082" s="14"/>
      <c r="H2082" s="14"/>
      <c r="I2082" s="1">
        <f t="shared" si="77"/>
        <v>0</v>
      </c>
      <c r="J2082" s="1">
        <f t="shared" si="80"/>
        <v>0</v>
      </c>
    </row>
    <row r="2083" spans="1:10" hidden="1" outlineLevel="2" x14ac:dyDescent="0.25">
      <c r="A2083" t="s">
        <v>49</v>
      </c>
      <c r="B2083" t="s">
        <v>50</v>
      </c>
      <c r="C2083" s="2">
        <v>42825</v>
      </c>
      <c r="D2083" t="s">
        <v>3025</v>
      </c>
      <c r="E2083" t="s">
        <v>3962</v>
      </c>
      <c r="F2083" t="s">
        <v>49</v>
      </c>
      <c r="G2083" s="14"/>
      <c r="H2083" s="14"/>
      <c r="I2083" s="1">
        <f t="shared" si="77"/>
        <v>0</v>
      </c>
      <c r="J2083" s="1">
        <f t="shared" si="80"/>
        <v>0</v>
      </c>
    </row>
    <row r="2084" spans="1:10" hidden="1" outlineLevel="2" x14ac:dyDescent="0.25">
      <c r="A2084" t="s">
        <v>49</v>
      </c>
      <c r="B2084" t="s">
        <v>50</v>
      </c>
      <c r="C2084" s="2">
        <v>42825</v>
      </c>
      <c r="D2084" t="s">
        <v>3158</v>
      </c>
      <c r="E2084" t="s">
        <v>3963</v>
      </c>
      <c r="F2084" t="s">
        <v>49</v>
      </c>
      <c r="G2084" s="14"/>
      <c r="H2084" s="14"/>
      <c r="I2084" s="1">
        <f t="shared" si="77"/>
        <v>0</v>
      </c>
      <c r="J2084" s="1">
        <f t="shared" si="80"/>
        <v>0</v>
      </c>
    </row>
    <row r="2085" spans="1:10" hidden="1" outlineLevel="2" x14ac:dyDescent="0.25">
      <c r="A2085" t="s">
        <v>49</v>
      </c>
      <c r="B2085" t="s">
        <v>50</v>
      </c>
      <c r="C2085" s="2">
        <v>42825</v>
      </c>
      <c r="D2085" t="s">
        <v>3964</v>
      </c>
      <c r="E2085" t="s">
        <v>3965</v>
      </c>
      <c r="F2085" t="s">
        <v>49</v>
      </c>
      <c r="G2085" s="14"/>
      <c r="H2085" s="14"/>
      <c r="I2085" s="1">
        <f t="shared" si="77"/>
        <v>0</v>
      </c>
      <c r="J2085" s="1">
        <f t="shared" si="80"/>
        <v>0</v>
      </c>
    </row>
    <row r="2086" spans="1:10" hidden="1" outlineLevel="2" x14ac:dyDescent="0.25">
      <c r="A2086" t="s">
        <v>49</v>
      </c>
      <c r="B2086" t="s">
        <v>50</v>
      </c>
      <c r="C2086" s="2">
        <v>42825</v>
      </c>
      <c r="D2086" t="s">
        <v>3966</v>
      </c>
      <c r="E2086" t="s">
        <v>3967</v>
      </c>
      <c r="F2086" t="s">
        <v>49</v>
      </c>
      <c r="G2086" s="14"/>
      <c r="H2086" s="14"/>
      <c r="I2086" s="1">
        <f t="shared" si="77"/>
        <v>0</v>
      </c>
      <c r="J2086" s="1">
        <f t="shared" si="80"/>
        <v>0</v>
      </c>
    </row>
    <row r="2087" spans="1:10" hidden="1" outlineLevel="2" x14ac:dyDescent="0.25">
      <c r="A2087" t="s">
        <v>49</v>
      </c>
      <c r="B2087" t="s">
        <v>50</v>
      </c>
      <c r="C2087" s="2">
        <v>42825</v>
      </c>
      <c r="D2087" t="s">
        <v>3968</v>
      </c>
      <c r="E2087" t="s">
        <v>3969</v>
      </c>
      <c r="F2087" t="s">
        <v>49</v>
      </c>
      <c r="G2087" s="14"/>
      <c r="H2087" s="14"/>
      <c r="I2087" s="1">
        <f t="shared" si="77"/>
        <v>0</v>
      </c>
      <c r="J2087" s="1">
        <f t="shared" si="80"/>
        <v>0</v>
      </c>
    </row>
    <row r="2088" spans="1:10" hidden="1" outlineLevel="2" x14ac:dyDescent="0.25">
      <c r="A2088" t="s">
        <v>49</v>
      </c>
      <c r="B2088" t="s">
        <v>50</v>
      </c>
      <c r="C2088" s="2">
        <v>42825</v>
      </c>
      <c r="D2088" t="s">
        <v>3569</v>
      </c>
      <c r="E2088" t="s">
        <v>3970</v>
      </c>
      <c r="F2088" t="s">
        <v>49</v>
      </c>
      <c r="G2088" s="14"/>
      <c r="H2088" s="14"/>
      <c r="I2088" s="1">
        <f t="shared" si="77"/>
        <v>0</v>
      </c>
      <c r="J2088" s="1">
        <f t="shared" si="80"/>
        <v>0</v>
      </c>
    </row>
    <row r="2089" spans="1:10" hidden="1" outlineLevel="2" x14ac:dyDescent="0.25">
      <c r="A2089" t="s">
        <v>49</v>
      </c>
      <c r="B2089" t="s">
        <v>50</v>
      </c>
      <c r="C2089" s="2">
        <v>42825</v>
      </c>
      <c r="D2089" t="s">
        <v>3971</v>
      </c>
      <c r="E2089" t="s">
        <v>3972</v>
      </c>
      <c r="F2089" t="s">
        <v>49</v>
      </c>
      <c r="G2089" s="14"/>
      <c r="H2089" s="14"/>
      <c r="I2089" s="1">
        <f t="shared" si="77"/>
        <v>0</v>
      </c>
      <c r="J2089" s="1">
        <f t="shared" si="80"/>
        <v>0</v>
      </c>
    </row>
    <row r="2090" spans="1:10" hidden="1" outlineLevel="2" x14ac:dyDescent="0.25">
      <c r="A2090" t="s">
        <v>49</v>
      </c>
      <c r="B2090" t="s">
        <v>50</v>
      </c>
      <c r="C2090" s="2">
        <v>42836</v>
      </c>
      <c r="D2090" t="s">
        <v>3153</v>
      </c>
      <c r="E2090" t="s">
        <v>3973</v>
      </c>
      <c r="F2090" t="s">
        <v>49</v>
      </c>
      <c r="G2090" s="14"/>
      <c r="H2090" s="14"/>
      <c r="I2090" s="1">
        <f t="shared" si="77"/>
        <v>0</v>
      </c>
      <c r="J2090" s="1">
        <f t="shared" si="80"/>
        <v>0</v>
      </c>
    </row>
    <row r="2091" spans="1:10" hidden="1" outlineLevel="2" x14ac:dyDescent="0.25">
      <c r="A2091" t="s">
        <v>49</v>
      </c>
      <c r="B2091" t="s">
        <v>50</v>
      </c>
      <c r="C2091" s="2">
        <v>42852</v>
      </c>
      <c r="D2091" t="s">
        <v>3974</v>
      </c>
      <c r="E2091" t="s">
        <v>3975</v>
      </c>
      <c r="F2091" t="s">
        <v>49</v>
      </c>
      <c r="G2091" s="14"/>
      <c r="H2091" s="14"/>
      <c r="I2091" s="1">
        <f t="shared" si="77"/>
        <v>0</v>
      </c>
      <c r="J2091" s="1">
        <f>+G2091</f>
        <v>0</v>
      </c>
    </row>
    <row r="2092" spans="1:10" hidden="1" outlineLevel="2" x14ac:dyDescent="0.25">
      <c r="A2092" t="s">
        <v>49</v>
      </c>
      <c r="B2092" t="s">
        <v>50</v>
      </c>
      <c r="C2092" s="2">
        <v>42855</v>
      </c>
      <c r="D2092" t="s">
        <v>191</v>
      </c>
      <c r="E2092" t="s">
        <v>3976</v>
      </c>
      <c r="F2092" t="s">
        <v>49</v>
      </c>
      <c r="G2092" s="14"/>
      <c r="H2092" s="14"/>
      <c r="I2092" s="1">
        <f t="shared" si="77"/>
        <v>0</v>
      </c>
      <c r="J2092" s="1">
        <f>-H2092</f>
        <v>0</v>
      </c>
    </row>
    <row r="2093" spans="1:10" hidden="1" outlineLevel="2" x14ac:dyDescent="0.25">
      <c r="A2093" t="s">
        <v>49</v>
      </c>
      <c r="B2093" t="s">
        <v>50</v>
      </c>
      <c r="C2093" s="2">
        <v>42855</v>
      </c>
      <c r="D2093" t="s">
        <v>3186</v>
      </c>
      <c r="E2093" t="s">
        <v>3977</v>
      </c>
      <c r="F2093" t="s">
        <v>49</v>
      </c>
      <c r="G2093" s="14"/>
      <c r="H2093" s="14"/>
      <c r="I2093" s="1">
        <f t="shared" ref="I2093:I2156" si="81">+IF(A2093=A2092,I2092+G2093-H2093,G2093-H2093)</f>
        <v>0</v>
      </c>
      <c r="J2093" s="1">
        <f>-H2093</f>
        <v>0</v>
      </c>
    </row>
    <row r="2094" spans="1:10" hidden="1" outlineLevel="2" x14ac:dyDescent="0.25">
      <c r="A2094" t="s">
        <v>49</v>
      </c>
      <c r="B2094" t="s">
        <v>50</v>
      </c>
      <c r="C2094" s="2">
        <v>42855</v>
      </c>
      <c r="D2094" t="s">
        <v>1064</v>
      </c>
      <c r="E2094" t="s">
        <v>3978</v>
      </c>
      <c r="F2094" t="s">
        <v>49</v>
      </c>
      <c r="G2094" s="14"/>
      <c r="H2094" s="14"/>
      <c r="I2094" s="1">
        <f t="shared" si="81"/>
        <v>0</v>
      </c>
      <c r="J2094" s="1">
        <f>-H2094</f>
        <v>0</v>
      </c>
    </row>
    <row r="2095" spans="1:10" hidden="1" outlineLevel="2" x14ac:dyDescent="0.25">
      <c r="A2095" t="s">
        <v>49</v>
      </c>
      <c r="B2095" t="s">
        <v>50</v>
      </c>
      <c r="C2095" s="2">
        <v>42855</v>
      </c>
      <c r="D2095" t="s">
        <v>3979</v>
      </c>
      <c r="E2095" t="s">
        <v>3980</v>
      </c>
      <c r="F2095" t="s">
        <v>49</v>
      </c>
      <c r="G2095" s="14"/>
      <c r="H2095" s="14"/>
      <c r="I2095" s="1">
        <f t="shared" si="81"/>
        <v>0</v>
      </c>
      <c r="J2095" s="1">
        <f>-H2095</f>
        <v>0</v>
      </c>
    </row>
    <row r="2096" spans="1:10" hidden="1" outlineLevel="2" x14ac:dyDescent="0.25">
      <c r="A2096" t="s">
        <v>49</v>
      </c>
      <c r="B2096" t="s">
        <v>50</v>
      </c>
      <c r="C2096" s="2">
        <v>42884</v>
      </c>
      <c r="D2096" t="s">
        <v>3981</v>
      </c>
      <c r="E2096" t="s">
        <v>3982</v>
      </c>
      <c r="F2096" t="s">
        <v>49</v>
      </c>
      <c r="G2096" s="14"/>
      <c r="H2096" s="14"/>
      <c r="I2096" s="1">
        <f t="shared" si="81"/>
        <v>0</v>
      </c>
      <c r="J2096" s="1">
        <f>-H2096</f>
        <v>0</v>
      </c>
    </row>
    <row r="2097" spans="1:10" hidden="1" outlineLevel="2" x14ac:dyDescent="0.25">
      <c r="A2097" t="s">
        <v>49</v>
      </c>
      <c r="B2097" t="s">
        <v>50</v>
      </c>
      <c r="C2097" s="2">
        <v>42892</v>
      </c>
      <c r="D2097" t="s">
        <v>3983</v>
      </c>
      <c r="E2097" t="s">
        <v>3984</v>
      </c>
      <c r="F2097" t="s">
        <v>49</v>
      </c>
      <c r="G2097" s="14"/>
      <c r="H2097" s="14"/>
      <c r="I2097" s="1">
        <f t="shared" si="81"/>
        <v>0</v>
      </c>
      <c r="J2097" s="1">
        <f>+G2097</f>
        <v>0</v>
      </c>
    </row>
    <row r="2098" spans="1:10" hidden="1" outlineLevel="2" x14ac:dyDescent="0.25">
      <c r="A2098" t="s">
        <v>49</v>
      </c>
      <c r="B2098" t="s">
        <v>50</v>
      </c>
      <c r="C2098" s="2">
        <v>42892</v>
      </c>
      <c r="D2098" t="s">
        <v>3985</v>
      </c>
      <c r="E2098" t="s">
        <v>3986</v>
      </c>
      <c r="F2098" t="s">
        <v>49</v>
      </c>
      <c r="G2098" s="14"/>
      <c r="H2098" s="14"/>
      <c r="I2098" s="1">
        <f t="shared" si="81"/>
        <v>0</v>
      </c>
      <c r="J2098" s="1">
        <f>+G2098</f>
        <v>0</v>
      </c>
    </row>
    <row r="2099" spans="1:10" hidden="1" outlineLevel="2" x14ac:dyDescent="0.25">
      <c r="A2099" t="s">
        <v>49</v>
      </c>
      <c r="B2099" t="s">
        <v>50</v>
      </c>
      <c r="C2099" s="2">
        <v>42909</v>
      </c>
      <c r="D2099" t="s">
        <v>3987</v>
      </c>
      <c r="E2099" t="s">
        <v>3988</v>
      </c>
      <c r="F2099" t="s">
        <v>49</v>
      </c>
      <c r="G2099" s="14"/>
      <c r="H2099" s="14"/>
      <c r="I2099" s="1">
        <f t="shared" si="81"/>
        <v>0</v>
      </c>
      <c r="J2099" s="1">
        <f t="shared" ref="J2099:J2114" si="82">-H2099</f>
        <v>0</v>
      </c>
    </row>
    <row r="2100" spans="1:10" hidden="1" outlineLevel="2" x14ac:dyDescent="0.25">
      <c r="A2100" t="s">
        <v>49</v>
      </c>
      <c r="B2100" t="s">
        <v>50</v>
      </c>
      <c r="C2100" s="2">
        <v>42915</v>
      </c>
      <c r="D2100" t="s">
        <v>3989</v>
      </c>
      <c r="E2100" t="s">
        <v>3990</v>
      </c>
      <c r="F2100" t="s">
        <v>49</v>
      </c>
      <c r="G2100" s="14"/>
      <c r="H2100" s="14"/>
      <c r="I2100" s="1">
        <f t="shared" si="81"/>
        <v>0</v>
      </c>
      <c r="J2100" s="1">
        <f t="shared" si="82"/>
        <v>0</v>
      </c>
    </row>
    <row r="2101" spans="1:10" hidden="1" outlineLevel="2" x14ac:dyDescent="0.25">
      <c r="A2101" t="s">
        <v>49</v>
      </c>
      <c r="B2101" t="s">
        <v>50</v>
      </c>
      <c r="C2101" s="2">
        <v>42916</v>
      </c>
      <c r="D2101" t="s">
        <v>3991</v>
      </c>
      <c r="E2101" t="s">
        <v>3992</v>
      </c>
      <c r="F2101" t="s">
        <v>49</v>
      </c>
      <c r="G2101" s="14"/>
      <c r="H2101" s="14"/>
      <c r="I2101" s="1">
        <f t="shared" si="81"/>
        <v>0</v>
      </c>
      <c r="J2101" s="1">
        <f t="shared" si="82"/>
        <v>0</v>
      </c>
    </row>
    <row r="2102" spans="1:10" hidden="1" outlineLevel="2" x14ac:dyDescent="0.25">
      <c r="A2102" t="s">
        <v>49</v>
      </c>
      <c r="B2102" t="s">
        <v>50</v>
      </c>
      <c r="C2102" s="2">
        <v>42916</v>
      </c>
      <c r="D2102" t="s">
        <v>3221</v>
      </c>
      <c r="E2102" t="s">
        <v>3993</v>
      </c>
      <c r="F2102" t="s">
        <v>49</v>
      </c>
      <c r="G2102" s="14"/>
      <c r="H2102" s="14"/>
      <c r="I2102" s="1">
        <f t="shared" si="81"/>
        <v>0</v>
      </c>
      <c r="J2102" s="1">
        <f t="shared" si="82"/>
        <v>0</v>
      </c>
    </row>
    <row r="2103" spans="1:10" hidden="1" outlineLevel="2" x14ac:dyDescent="0.25">
      <c r="A2103" t="s">
        <v>49</v>
      </c>
      <c r="B2103" t="s">
        <v>50</v>
      </c>
      <c r="C2103" s="2">
        <v>42916</v>
      </c>
      <c r="D2103" t="s">
        <v>3991</v>
      </c>
      <c r="E2103" t="s">
        <v>3994</v>
      </c>
      <c r="F2103" t="s">
        <v>49</v>
      </c>
      <c r="G2103" s="14"/>
      <c r="H2103" s="14"/>
      <c r="I2103" s="1">
        <f t="shared" si="81"/>
        <v>0</v>
      </c>
      <c r="J2103" s="1">
        <f t="shared" si="82"/>
        <v>0</v>
      </c>
    </row>
    <row r="2104" spans="1:10" hidden="1" outlineLevel="2" x14ac:dyDescent="0.25">
      <c r="A2104" t="s">
        <v>49</v>
      </c>
      <c r="B2104" t="s">
        <v>50</v>
      </c>
      <c r="C2104" s="2">
        <v>42916</v>
      </c>
      <c r="D2104" t="s">
        <v>3991</v>
      </c>
      <c r="E2104" t="s">
        <v>3995</v>
      </c>
      <c r="F2104" t="s">
        <v>49</v>
      </c>
      <c r="G2104" s="14"/>
      <c r="H2104" s="14"/>
      <c r="I2104" s="1">
        <f t="shared" si="81"/>
        <v>0</v>
      </c>
      <c r="J2104" s="1">
        <f t="shared" si="82"/>
        <v>0</v>
      </c>
    </row>
    <row r="2105" spans="1:10" hidden="1" outlineLevel="2" x14ac:dyDescent="0.25">
      <c r="A2105" t="s">
        <v>49</v>
      </c>
      <c r="B2105" t="s">
        <v>50</v>
      </c>
      <c r="C2105" s="2">
        <v>42916</v>
      </c>
      <c r="D2105" t="s">
        <v>3996</v>
      </c>
      <c r="E2105" t="s">
        <v>3997</v>
      </c>
      <c r="F2105" t="s">
        <v>49</v>
      </c>
      <c r="G2105" s="14"/>
      <c r="H2105" s="14"/>
      <c r="I2105" s="1">
        <f t="shared" si="81"/>
        <v>0</v>
      </c>
      <c r="J2105" s="1">
        <f t="shared" si="82"/>
        <v>0</v>
      </c>
    </row>
    <row r="2106" spans="1:10" hidden="1" outlineLevel="2" x14ac:dyDescent="0.25">
      <c r="A2106" t="s">
        <v>49</v>
      </c>
      <c r="B2106" t="s">
        <v>50</v>
      </c>
      <c r="C2106" s="2">
        <v>42916</v>
      </c>
      <c r="D2106" t="s">
        <v>3998</v>
      </c>
      <c r="E2106" t="s">
        <v>3999</v>
      </c>
      <c r="F2106" t="s">
        <v>49</v>
      </c>
      <c r="G2106" s="14"/>
      <c r="H2106" s="14"/>
      <c r="I2106" s="1">
        <f t="shared" si="81"/>
        <v>0</v>
      </c>
      <c r="J2106" s="1">
        <f t="shared" si="82"/>
        <v>0</v>
      </c>
    </row>
    <row r="2107" spans="1:10" hidden="1" outlineLevel="2" x14ac:dyDescent="0.25">
      <c r="A2107" t="s">
        <v>49</v>
      </c>
      <c r="B2107" t="s">
        <v>50</v>
      </c>
      <c r="C2107" s="2">
        <v>42916</v>
      </c>
      <c r="D2107" t="s">
        <v>4000</v>
      </c>
      <c r="E2107" t="s">
        <v>4001</v>
      </c>
      <c r="F2107" t="s">
        <v>49</v>
      </c>
      <c r="G2107" s="14"/>
      <c r="H2107" s="14"/>
      <c r="I2107" s="1">
        <f t="shared" si="81"/>
        <v>0</v>
      </c>
      <c r="J2107" s="1">
        <f t="shared" si="82"/>
        <v>0</v>
      </c>
    </row>
    <row r="2108" spans="1:10" hidden="1" outlineLevel="2" x14ac:dyDescent="0.25">
      <c r="A2108" t="s">
        <v>4002</v>
      </c>
      <c r="B2108" t="s">
        <v>50</v>
      </c>
      <c r="C2108" s="2">
        <v>42919</v>
      </c>
      <c r="D2108" t="s">
        <v>221</v>
      </c>
      <c r="E2108" t="s">
        <v>4003</v>
      </c>
      <c r="F2108" t="s">
        <v>4002</v>
      </c>
      <c r="G2108" s="14"/>
      <c r="H2108" s="14"/>
      <c r="I2108" s="1">
        <f t="shared" si="81"/>
        <v>0</v>
      </c>
      <c r="J2108" s="1">
        <f t="shared" si="82"/>
        <v>0</v>
      </c>
    </row>
    <row r="2109" spans="1:10" hidden="1" outlineLevel="2" x14ac:dyDescent="0.25">
      <c r="A2109" t="s">
        <v>49</v>
      </c>
      <c r="B2109" t="s">
        <v>50</v>
      </c>
      <c r="C2109" s="2">
        <v>42919</v>
      </c>
      <c r="D2109" t="s">
        <v>3178</v>
      </c>
      <c r="E2109" t="s">
        <v>4004</v>
      </c>
      <c r="F2109" t="s">
        <v>49</v>
      </c>
      <c r="G2109" s="14"/>
      <c r="H2109" s="14"/>
      <c r="I2109" s="1">
        <f t="shared" si="81"/>
        <v>0</v>
      </c>
      <c r="J2109" s="1">
        <f t="shared" si="82"/>
        <v>0</v>
      </c>
    </row>
    <row r="2110" spans="1:10" hidden="1" outlineLevel="2" x14ac:dyDescent="0.25">
      <c r="A2110" t="s">
        <v>49</v>
      </c>
      <c r="B2110" t="s">
        <v>50</v>
      </c>
      <c r="C2110" s="2">
        <v>42928</v>
      </c>
      <c r="D2110" t="s">
        <v>3902</v>
      </c>
      <c r="E2110" t="s">
        <v>4005</v>
      </c>
      <c r="F2110" t="s">
        <v>49</v>
      </c>
      <c r="G2110" s="14"/>
      <c r="H2110" s="14"/>
      <c r="I2110" s="1">
        <f t="shared" si="81"/>
        <v>0</v>
      </c>
      <c r="J2110" s="1">
        <f t="shared" si="82"/>
        <v>0</v>
      </c>
    </row>
    <row r="2111" spans="1:10" hidden="1" outlineLevel="2" x14ac:dyDescent="0.25">
      <c r="A2111" t="s">
        <v>49</v>
      </c>
      <c r="B2111" t="s">
        <v>50</v>
      </c>
      <c r="C2111" s="2">
        <v>42928</v>
      </c>
      <c r="D2111" t="s">
        <v>1065</v>
      </c>
      <c r="E2111" t="s">
        <v>4006</v>
      </c>
      <c r="F2111" t="s">
        <v>49</v>
      </c>
      <c r="G2111" s="14"/>
      <c r="H2111" s="14"/>
      <c r="I2111" s="1">
        <f t="shared" si="81"/>
        <v>0</v>
      </c>
      <c r="J2111" s="1">
        <f t="shared" si="82"/>
        <v>0</v>
      </c>
    </row>
    <row r="2112" spans="1:10" hidden="1" outlineLevel="2" x14ac:dyDescent="0.25">
      <c r="A2112" t="s">
        <v>49</v>
      </c>
      <c r="B2112" t="s">
        <v>50</v>
      </c>
      <c r="C2112" s="2">
        <v>42930</v>
      </c>
      <c r="D2112" t="s">
        <v>2599</v>
      </c>
      <c r="E2112" t="s">
        <v>4007</v>
      </c>
      <c r="F2112" t="s">
        <v>49</v>
      </c>
      <c r="G2112" s="14"/>
      <c r="H2112" s="14"/>
      <c r="I2112" s="1">
        <f t="shared" si="81"/>
        <v>0</v>
      </c>
      <c r="J2112" s="1">
        <f t="shared" si="82"/>
        <v>0</v>
      </c>
    </row>
    <row r="2113" spans="1:10" hidden="1" outlineLevel="2" x14ac:dyDescent="0.25">
      <c r="A2113" t="s">
        <v>49</v>
      </c>
      <c r="B2113" t="s">
        <v>50</v>
      </c>
      <c r="C2113" s="2">
        <v>42931</v>
      </c>
      <c r="D2113" t="s">
        <v>3200</v>
      </c>
      <c r="E2113" t="s">
        <v>4008</v>
      </c>
      <c r="F2113" t="s">
        <v>49</v>
      </c>
      <c r="G2113" s="14"/>
      <c r="H2113" s="14"/>
      <c r="I2113" s="1">
        <f t="shared" si="81"/>
        <v>0</v>
      </c>
      <c r="J2113" s="1">
        <f t="shared" si="82"/>
        <v>0</v>
      </c>
    </row>
    <row r="2114" spans="1:10" hidden="1" outlineLevel="2" x14ac:dyDescent="0.25">
      <c r="A2114" t="s">
        <v>49</v>
      </c>
      <c r="B2114" t="s">
        <v>50</v>
      </c>
      <c r="C2114" s="2">
        <v>42933</v>
      </c>
      <c r="D2114" t="s">
        <v>3429</v>
      </c>
      <c r="E2114" t="s">
        <v>4009</v>
      </c>
      <c r="F2114" t="s">
        <v>49</v>
      </c>
      <c r="G2114" s="14"/>
      <c r="H2114" s="14"/>
      <c r="I2114" s="1">
        <f t="shared" si="81"/>
        <v>0</v>
      </c>
      <c r="J2114" s="1">
        <f t="shared" si="82"/>
        <v>0</v>
      </c>
    </row>
    <row r="2115" spans="1:10" hidden="1" outlineLevel="2" x14ac:dyDescent="0.25">
      <c r="A2115" t="s">
        <v>4002</v>
      </c>
      <c r="B2115" t="s">
        <v>50</v>
      </c>
      <c r="C2115" s="2">
        <v>42933</v>
      </c>
      <c r="D2115" t="s">
        <v>4010</v>
      </c>
      <c r="E2115" t="s">
        <v>4011</v>
      </c>
      <c r="F2115" t="s">
        <v>4002</v>
      </c>
      <c r="G2115" s="14"/>
      <c r="H2115" s="14"/>
      <c r="I2115" s="1">
        <f t="shared" si="81"/>
        <v>0</v>
      </c>
      <c r="J2115" s="1">
        <f>+G2115</f>
        <v>0</v>
      </c>
    </row>
    <row r="2116" spans="1:10" hidden="1" outlineLevel="2" x14ac:dyDescent="0.25">
      <c r="A2116" t="s">
        <v>49</v>
      </c>
      <c r="B2116" t="s">
        <v>50</v>
      </c>
      <c r="C2116" s="2">
        <v>42933</v>
      </c>
      <c r="D2116" t="s">
        <v>4012</v>
      </c>
      <c r="E2116" t="s">
        <v>4013</v>
      </c>
      <c r="F2116" t="s">
        <v>49</v>
      </c>
      <c r="G2116" s="14"/>
      <c r="H2116" s="14"/>
      <c r="I2116" s="1">
        <f t="shared" si="81"/>
        <v>0</v>
      </c>
      <c r="J2116" s="1">
        <f>+G2116</f>
        <v>0</v>
      </c>
    </row>
    <row r="2117" spans="1:10" hidden="1" outlineLevel="2" x14ac:dyDescent="0.25">
      <c r="A2117" t="s">
        <v>49</v>
      </c>
      <c r="B2117" t="s">
        <v>50</v>
      </c>
      <c r="C2117" s="2">
        <v>42941</v>
      </c>
      <c r="D2117" t="s">
        <v>4014</v>
      </c>
      <c r="E2117" t="s">
        <v>4015</v>
      </c>
      <c r="F2117" t="s">
        <v>49</v>
      </c>
      <c r="G2117" s="14"/>
      <c r="H2117" s="14"/>
      <c r="I2117" s="1">
        <f t="shared" si="81"/>
        <v>0</v>
      </c>
      <c r="J2117" s="1">
        <f t="shared" ref="J2117:J2128" si="83">-H2117</f>
        <v>0</v>
      </c>
    </row>
    <row r="2118" spans="1:10" hidden="1" outlineLevel="2" x14ac:dyDescent="0.25">
      <c r="A2118" t="s">
        <v>49</v>
      </c>
      <c r="B2118" t="s">
        <v>50</v>
      </c>
      <c r="C2118" s="2">
        <v>42941</v>
      </c>
      <c r="D2118" t="s">
        <v>4014</v>
      </c>
      <c r="E2118" t="s">
        <v>4016</v>
      </c>
      <c r="F2118" t="s">
        <v>49</v>
      </c>
      <c r="G2118" s="14"/>
      <c r="H2118" s="14"/>
      <c r="I2118" s="1">
        <f t="shared" si="81"/>
        <v>0</v>
      </c>
      <c r="J2118" s="1">
        <f t="shared" si="83"/>
        <v>0</v>
      </c>
    </row>
    <row r="2119" spans="1:10" hidden="1" outlineLevel="2" x14ac:dyDescent="0.25">
      <c r="A2119" t="s">
        <v>49</v>
      </c>
      <c r="B2119" t="s">
        <v>50</v>
      </c>
      <c r="C2119" s="2">
        <v>42941</v>
      </c>
      <c r="D2119" t="s">
        <v>2986</v>
      </c>
      <c r="E2119" t="s">
        <v>4017</v>
      </c>
      <c r="F2119" t="s">
        <v>49</v>
      </c>
      <c r="G2119" s="14"/>
      <c r="H2119" s="14"/>
      <c r="I2119" s="1">
        <f t="shared" si="81"/>
        <v>0</v>
      </c>
      <c r="J2119" s="1">
        <f t="shared" si="83"/>
        <v>0</v>
      </c>
    </row>
    <row r="2120" spans="1:10" hidden="1" outlineLevel="2" x14ac:dyDescent="0.25">
      <c r="A2120" t="s">
        <v>49</v>
      </c>
      <c r="B2120" t="s">
        <v>50</v>
      </c>
      <c r="C2120" s="2">
        <v>42943</v>
      </c>
      <c r="D2120" t="s">
        <v>3011</v>
      </c>
      <c r="E2120" t="s">
        <v>4018</v>
      </c>
      <c r="F2120" t="s">
        <v>49</v>
      </c>
      <c r="G2120" s="14"/>
      <c r="H2120" s="14"/>
      <c r="I2120" s="1">
        <f t="shared" si="81"/>
        <v>0</v>
      </c>
      <c r="J2120" s="1">
        <f t="shared" si="83"/>
        <v>0</v>
      </c>
    </row>
    <row r="2121" spans="1:10" hidden="1" outlineLevel="2" x14ac:dyDescent="0.25">
      <c r="A2121" t="s">
        <v>49</v>
      </c>
      <c r="B2121" t="s">
        <v>50</v>
      </c>
      <c r="C2121" s="2">
        <v>42943</v>
      </c>
      <c r="D2121" t="s">
        <v>3204</v>
      </c>
      <c r="E2121" t="s">
        <v>4019</v>
      </c>
      <c r="F2121" t="s">
        <v>49</v>
      </c>
      <c r="G2121" s="14"/>
      <c r="H2121" s="14"/>
      <c r="I2121" s="1">
        <f t="shared" si="81"/>
        <v>0</v>
      </c>
      <c r="J2121" s="1">
        <f t="shared" si="83"/>
        <v>0</v>
      </c>
    </row>
    <row r="2122" spans="1:10" hidden="1" outlineLevel="2" x14ac:dyDescent="0.25">
      <c r="A2122" t="s">
        <v>4002</v>
      </c>
      <c r="B2122" t="s">
        <v>50</v>
      </c>
      <c r="C2122" s="2">
        <v>42943</v>
      </c>
      <c r="D2122" t="s">
        <v>3206</v>
      </c>
      <c r="E2122" t="s">
        <v>4020</v>
      </c>
      <c r="F2122" t="s">
        <v>4002</v>
      </c>
      <c r="G2122" s="14"/>
      <c r="H2122" s="14"/>
      <c r="I2122" s="1">
        <f t="shared" si="81"/>
        <v>0</v>
      </c>
      <c r="J2122" s="1">
        <f t="shared" si="83"/>
        <v>0</v>
      </c>
    </row>
    <row r="2123" spans="1:10" hidden="1" outlineLevel="2" x14ac:dyDescent="0.25">
      <c r="A2123" t="s">
        <v>49</v>
      </c>
      <c r="B2123" t="s">
        <v>50</v>
      </c>
      <c r="C2123" s="2">
        <v>42943</v>
      </c>
      <c r="D2123" t="s">
        <v>4021</v>
      </c>
      <c r="E2123" t="s">
        <v>4022</v>
      </c>
      <c r="F2123" t="s">
        <v>49</v>
      </c>
      <c r="G2123" s="14"/>
      <c r="H2123" s="14"/>
      <c r="I2123" s="1">
        <f t="shared" si="81"/>
        <v>0</v>
      </c>
      <c r="J2123" s="1">
        <f t="shared" si="83"/>
        <v>0</v>
      </c>
    </row>
    <row r="2124" spans="1:10" hidden="1" outlineLevel="2" x14ac:dyDescent="0.25">
      <c r="A2124" t="s">
        <v>4002</v>
      </c>
      <c r="B2124" t="s">
        <v>50</v>
      </c>
      <c r="C2124" s="2">
        <v>42943</v>
      </c>
      <c r="D2124" t="s">
        <v>4023</v>
      </c>
      <c r="E2124" t="s">
        <v>4024</v>
      </c>
      <c r="F2124" t="s">
        <v>4002</v>
      </c>
      <c r="G2124" s="14"/>
      <c r="H2124" s="14"/>
      <c r="I2124" s="1">
        <f t="shared" si="81"/>
        <v>0</v>
      </c>
      <c r="J2124" s="1">
        <f t="shared" si="83"/>
        <v>0</v>
      </c>
    </row>
    <row r="2125" spans="1:10" hidden="1" outlineLevel="2" x14ac:dyDescent="0.25">
      <c r="A2125" t="s">
        <v>49</v>
      </c>
      <c r="B2125" t="s">
        <v>50</v>
      </c>
      <c r="C2125" s="2">
        <v>42965</v>
      </c>
      <c r="D2125" t="s">
        <v>2625</v>
      </c>
      <c r="E2125" t="s">
        <v>4025</v>
      </c>
      <c r="F2125" t="s">
        <v>49</v>
      </c>
      <c r="G2125" s="14"/>
      <c r="H2125" s="14"/>
      <c r="I2125" s="1">
        <f t="shared" si="81"/>
        <v>0</v>
      </c>
      <c r="J2125" s="1">
        <f t="shared" si="83"/>
        <v>0</v>
      </c>
    </row>
    <row r="2126" spans="1:10" hidden="1" outlineLevel="2" x14ac:dyDescent="0.25">
      <c r="A2126" t="s">
        <v>49</v>
      </c>
      <c r="B2126" t="s">
        <v>50</v>
      </c>
      <c r="C2126" s="2">
        <v>42965</v>
      </c>
      <c r="D2126" t="s">
        <v>3834</v>
      </c>
      <c r="E2126" t="s">
        <v>4026</v>
      </c>
      <c r="F2126" t="s">
        <v>49</v>
      </c>
      <c r="G2126" s="14"/>
      <c r="H2126" s="14"/>
      <c r="I2126" s="1">
        <f t="shared" si="81"/>
        <v>0</v>
      </c>
      <c r="J2126" s="1">
        <f t="shared" si="83"/>
        <v>0</v>
      </c>
    </row>
    <row r="2127" spans="1:10" hidden="1" outlineLevel="2" x14ac:dyDescent="0.25">
      <c r="A2127" t="s">
        <v>49</v>
      </c>
      <c r="B2127" t="s">
        <v>50</v>
      </c>
      <c r="C2127" s="2">
        <v>42969</v>
      </c>
      <c r="D2127" t="s">
        <v>2989</v>
      </c>
      <c r="E2127" t="s">
        <v>4027</v>
      </c>
      <c r="F2127" t="s">
        <v>49</v>
      </c>
      <c r="G2127" s="14"/>
      <c r="H2127" s="14"/>
      <c r="I2127" s="1">
        <f t="shared" si="81"/>
        <v>0</v>
      </c>
      <c r="J2127" s="1">
        <f t="shared" si="83"/>
        <v>0</v>
      </c>
    </row>
    <row r="2128" spans="1:10" hidden="1" outlineLevel="2" x14ac:dyDescent="0.25">
      <c r="A2128" t="s">
        <v>49</v>
      </c>
      <c r="B2128" t="s">
        <v>50</v>
      </c>
      <c r="C2128" s="2">
        <v>42970</v>
      </c>
      <c r="D2128" t="s">
        <v>2984</v>
      </c>
      <c r="E2128" t="s">
        <v>4028</v>
      </c>
      <c r="F2128" t="s">
        <v>49</v>
      </c>
      <c r="G2128" s="14"/>
      <c r="H2128" s="14"/>
      <c r="I2128" s="1">
        <f t="shared" si="81"/>
        <v>0</v>
      </c>
      <c r="J2128" s="1">
        <f t="shared" si="83"/>
        <v>0</v>
      </c>
    </row>
    <row r="2129" spans="1:10" hidden="1" outlineLevel="2" x14ac:dyDescent="0.25">
      <c r="A2129" t="s">
        <v>49</v>
      </c>
      <c r="B2129" t="s">
        <v>50</v>
      </c>
      <c r="C2129" s="2">
        <v>42970</v>
      </c>
      <c r="D2129" t="s">
        <v>4029</v>
      </c>
      <c r="E2129" t="s">
        <v>4030</v>
      </c>
      <c r="F2129" t="s">
        <v>49</v>
      </c>
      <c r="G2129" s="14"/>
      <c r="H2129" s="14"/>
      <c r="I2129" s="1">
        <f t="shared" si="81"/>
        <v>0</v>
      </c>
      <c r="J2129" s="1">
        <f>+G2129</f>
        <v>0</v>
      </c>
    </row>
    <row r="2130" spans="1:10" hidden="1" outlineLevel="2" x14ac:dyDescent="0.25">
      <c r="A2130" t="s">
        <v>49</v>
      </c>
      <c r="B2130" t="s">
        <v>50</v>
      </c>
      <c r="C2130" s="2">
        <v>42970</v>
      </c>
      <c r="D2130" t="s">
        <v>4031</v>
      </c>
      <c r="E2130" t="s">
        <v>4032</v>
      </c>
      <c r="F2130" t="s">
        <v>49</v>
      </c>
      <c r="G2130" s="14"/>
      <c r="H2130" s="14"/>
      <c r="I2130" s="1">
        <f t="shared" si="81"/>
        <v>0</v>
      </c>
      <c r="J2130" s="1">
        <f>+G2130</f>
        <v>0</v>
      </c>
    </row>
    <row r="2131" spans="1:10" hidden="1" outlineLevel="2" x14ac:dyDescent="0.25">
      <c r="A2131" t="s">
        <v>49</v>
      </c>
      <c r="B2131" t="s">
        <v>50</v>
      </c>
      <c r="C2131" s="2">
        <v>42971</v>
      </c>
      <c r="D2131" t="s">
        <v>4033</v>
      </c>
      <c r="E2131" t="s">
        <v>4034</v>
      </c>
      <c r="F2131" t="s">
        <v>49</v>
      </c>
      <c r="G2131" s="14"/>
      <c r="H2131" s="14"/>
      <c r="I2131" s="1">
        <f t="shared" si="81"/>
        <v>0</v>
      </c>
      <c r="J2131" s="1">
        <f>-H2131</f>
        <v>0</v>
      </c>
    </row>
    <row r="2132" spans="1:10" hidden="1" outlineLevel="2" x14ac:dyDescent="0.25">
      <c r="A2132" t="s">
        <v>49</v>
      </c>
      <c r="B2132" t="s">
        <v>50</v>
      </c>
      <c r="C2132" s="2">
        <v>42972</v>
      </c>
      <c r="D2132" t="s">
        <v>4035</v>
      </c>
      <c r="E2132" t="s">
        <v>4036</v>
      </c>
      <c r="F2132" t="s">
        <v>49</v>
      </c>
      <c r="G2132" s="14"/>
      <c r="H2132" s="14"/>
      <c r="I2132" s="1">
        <f t="shared" si="81"/>
        <v>0</v>
      </c>
      <c r="J2132" s="1">
        <f>+G2132</f>
        <v>0</v>
      </c>
    </row>
    <row r="2133" spans="1:10" hidden="1" outlineLevel="2" x14ac:dyDescent="0.25">
      <c r="A2133" t="s">
        <v>49</v>
      </c>
      <c r="B2133" t="s">
        <v>50</v>
      </c>
      <c r="C2133" s="2">
        <v>42977</v>
      </c>
      <c r="D2133" t="s">
        <v>3355</v>
      </c>
      <c r="E2133" t="s">
        <v>4037</v>
      </c>
      <c r="F2133" t="s">
        <v>49</v>
      </c>
      <c r="G2133" s="14"/>
      <c r="H2133" s="14"/>
      <c r="I2133" s="1">
        <f t="shared" si="81"/>
        <v>0</v>
      </c>
      <c r="J2133" s="1">
        <f t="shared" ref="J2133:J2151" si="84">-H2133</f>
        <v>0</v>
      </c>
    </row>
    <row r="2134" spans="1:10" hidden="1" outlineLevel="2" x14ac:dyDescent="0.25">
      <c r="A2134" t="s">
        <v>49</v>
      </c>
      <c r="B2134" t="s">
        <v>50</v>
      </c>
      <c r="C2134" s="2">
        <v>43008</v>
      </c>
      <c r="D2134" t="s">
        <v>4038</v>
      </c>
      <c r="E2134" t="s">
        <v>4039</v>
      </c>
      <c r="F2134" t="s">
        <v>49</v>
      </c>
      <c r="G2134" s="14"/>
      <c r="H2134" s="14"/>
      <c r="I2134" s="1">
        <f t="shared" si="81"/>
        <v>0</v>
      </c>
      <c r="J2134" s="1">
        <f t="shared" si="84"/>
        <v>0</v>
      </c>
    </row>
    <row r="2135" spans="1:10" hidden="1" outlineLevel="2" x14ac:dyDescent="0.25">
      <c r="A2135" t="s">
        <v>49</v>
      </c>
      <c r="B2135" t="s">
        <v>50</v>
      </c>
      <c r="C2135" s="2">
        <v>43008</v>
      </c>
      <c r="D2135" t="s">
        <v>3359</v>
      </c>
      <c r="E2135" t="s">
        <v>4040</v>
      </c>
      <c r="F2135" t="s">
        <v>49</v>
      </c>
      <c r="G2135" s="14"/>
      <c r="H2135" s="14"/>
      <c r="I2135" s="1">
        <f t="shared" si="81"/>
        <v>0</v>
      </c>
      <c r="J2135" s="1">
        <f t="shared" si="84"/>
        <v>0</v>
      </c>
    </row>
    <row r="2136" spans="1:10" hidden="1" outlineLevel="2" x14ac:dyDescent="0.25">
      <c r="A2136" t="s">
        <v>49</v>
      </c>
      <c r="B2136" t="s">
        <v>50</v>
      </c>
      <c r="C2136" s="2">
        <v>43008</v>
      </c>
      <c r="D2136" t="s">
        <v>3216</v>
      </c>
      <c r="E2136" t="s">
        <v>4041</v>
      </c>
      <c r="F2136" t="s">
        <v>49</v>
      </c>
      <c r="G2136" s="14"/>
      <c r="H2136" s="14"/>
      <c r="I2136" s="1">
        <f t="shared" si="81"/>
        <v>0</v>
      </c>
      <c r="J2136" s="1">
        <f t="shared" si="84"/>
        <v>0</v>
      </c>
    </row>
    <row r="2137" spans="1:10" hidden="1" outlineLevel="2" x14ac:dyDescent="0.25">
      <c r="A2137" t="s">
        <v>49</v>
      </c>
      <c r="B2137" t="s">
        <v>50</v>
      </c>
      <c r="C2137" s="2">
        <v>43008</v>
      </c>
      <c r="D2137" t="s">
        <v>3223</v>
      </c>
      <c r="E2137" t="s">
        <v>4042</v>
      </c>
      <c r="F2137" t="s">
        <v>49</v>
      </c>
      <c r="G2137" s="14"/>
      <c r="H2137" s="14"/>
      <c r="I2137" s="1">
        <f t="shared" si="81"/>
        <v>0</v>
      </c>
      <c r="J2137" s="1">
        <f t="shared" si="84"/>
        <v>0</v>
      </c>
    </row>
    <row r="2138" spans="1:10" hidden="1" outlineLevel="2" x14ac:dyDescent="0.25">
      <c r="A2138" t="s">
        <v>49</v>
      </c>
      <c r="B2138" t="s">
        <v>50</v>
      </c>
      <c r="C2138" s="2">
        <v>43008</v>
      </c>
      <c r="D2138" t="s">
        <v>4043</v>
      </c>
      <c r="E2138" t="s">
        <v>4044</v>
      </c>
      <c r="F2138" t="s">
        <v>49</v>
      </c>
      <c r="G2138" s="14"/>
      <c r="H2138" s="14"/>
      <c r="I2138" s="1">
        <f t="shared" si="81"/>
        <v>0</v>
      </c>
      <c r="J2138" s="1">
        <f t="shared" si="84"/>
        <v>0</v>
      </c>
    </row>
    <row r="2139" spans="1:10" hidden="1" outlineLevel="2" x14ac:dyDescent="0.25">
      <c r="A2139" t="s">
        <v>49</v>
      </c>
      <c r="B2139" t="s">
        <v>50</v>
      </c>
      <c r="C2139" s="2">
        <v>43008</v>
      </c>
      <c r="D2139" t="s">
        <v>3006</v>
      </c>
      <c r="E2139" t="s">
        <v>4045</v>
      </c>
      <c r="F2139" t="s">
        <v>49</v>
      </c>
      <c r="G2139" s="14"/>
      <c r="H2139" s="14"/>
      <c r="I2139" s="1">
        <f t="shared" si="81"/>
        <v>0</v>
      </c>
      <c r="J2139" s="1">
        <f t="shared" si="84"/>
        <v>0</v>
      </c>
    </row>
    <row r="2140" spans="1:10" hidden="1" outlineLevel="2" x14ac:dyDescent="0.25">
      <c r="A2140" t="s">
        <v>49</v>
      </c>
      <c r="B2140" t="s">
        <v>50</v>
      </c>
      <c r="C2140" s="2">
        <v>43008</v>
      </c>
      <c r="D2140" t="s">
        <v>3856</v>
      </c>
      <c r="E2140" t="s">
        <v>4046</v>
      </c>
      <c r="F2140" t="s">
        <v>49</v>
      </c>
      <c r="G2140" s="14"/>
      <c r="H2140" s="14"/>
      <c r="I2140" s="1">
        <f t="shared" si="81"/>
        <v>0</v>
      </c>
      <c r="J2140" s="1">
        <f t="shared" si="84"/>
        <v>0</v>
      </c>
    </row>
    <row r="2141" spans="1:10" hidden="1" outlineLevel="2" x14ac:dyDescent="0.25">
      <c r="A2141" t="s">
        <v>49</v>
      </c>
      <c r="B2141" t="s">
        <v>50</v>
      </c>
      <c r="C2141" s="2">
        <v>43008</v>
      </c>
      <c r="D2141" t="s">
        <v>3836</v>
      </c>
      <c r="E2141" t="s">
        <v>4047</v>
      </c>
      <c r="F2141" t="s">
        <v>49</v>
      </c>
      <c r="G2141" s="14"/>
      <c r="H2141" s="14"/>
      <c r="I2141" s="1">
        <f t="shared" si="81"/>
        <v>0</v>
      </c>
      <c r="J2141" s="1">
        <f t="shared" si="84"/>
        <v>0</v>
      </c>
    </row>
    <row r="2142" spans="1:10" hidden="1" outlineLevel="2" x14ac:dyDescent="0.25">
      <c r="A2142" t="s">
        <v>49</v>
      </c>
      <c r="B2142" t="s">
        <v>50</v>
      </c>
      <c r="C2142" s="2">
        <v>43013</v>
      </c>
      <c r="D2142" t="s">
        <v>3797</v>
      </c>
      <c r="E2142" t="s">
        <v>4048</v>
      </c>
      <c r="F2142" t="s">
        <v>49</v>
      </c>
      <c r="G2142" s="14"/>
      <c r="H2142" s="14"/>
      <c r="I2142" s="1">
        <f t="shared" si="81"/>
        <v>0</v>
      </c>
      <c r="J2142" s="1">
        <f t="shared" si="84"/>
        <v>0</v>
      </c>
    </row>
    <row r="2143" spans="1:10" hidden="1" outlineLevel="2" x14ac:dyDescent="0.25">
      <c r="A2143" t="s">
        <v>49</v>
      </c>
      <c r="B2143" t="s">
        <v>50</v>
      </c>
      <c r="C2143" s="2">
        <v>43017</v>
      </c>
      <c r="D2143" t="s">
        <v>2999</v>
      </c>
      <c r="E2143" t="s">
        <v>4049</v>
      </c>
      <c r="F2143" t="s">
        <v>49</v>
      </c>
      <c r="G2143" s="14"/>
      <c r="H2143" s="14"/>
      <c r="I2143" s="1">
        <f t="shared" si="81"/>
        <v>0</v>
      </c>
      <c r="J2143" s="1">
        <f t="shared" si="84"/>
        <v>0</v>
      </c>
    </row>
    <row r="2144" spans="1:10" hidden="1" outlineLevel="2" x14ac:dyDescent="0.25">
      <c r="A2144" t="s">
        <v>49</v>
      </c>
      <c r="B2144" t="s">
        <v>50</v>
      </c>
      <c r="C2144" s="2">
        <v>43017</v>
      </c>
      <c r="D2144" t="s">
        <v>3225</v>
      </c>
      <c r="E2144" t="s">
        <v>4050</v>
      </c>
      <c r="F2144" t="s">
        <v>49</v>
      </c>
      <c r="G2144" s="14"/>
      <c r="H2144" s="14"/>
      <c r="I2144" s="1">
        <f t="shared" si="81"/>
        <v>0</v>
      </c>
      <c r="J2144" s="1">
        <f t="shared" si="84"/>
        <v>0</v>
      </c>
    </row>
    <row r="2145" spans="1:10" hidden="1" outlineLevel="2" x14ac:dyDescent="0.25">
      <c r="A2145" t="s">
        <v>49</v>
      </c>
      <c r="B2145" t="s">
        <v>50</v>
      </c>
      <c r="C2145" s="2">
        <v>43017</v>
      </c>
      <c r="D2145" t="s">
        <v>2997</v>
      </c>
      <c r="E2145" t="s">
        <v>4051</v>
      </c>
      <c r="F2145" t="s">
        <v>49</v>
      </c>
      <c r="G2145" s="14"/>
      <c r="H2145" s="14"/>
      <c r="I2145" s="1">
        <f t="shared" si="81"/>
        <v>0</v>
      </c>
      <c r="J2145" s="1">
        <f t="shared" si="84"/>
        <v>0</v>
      </c>
    </row>
    <row r="2146" spans="1:10" hidden="1" outlineLevel="2" x14ac:dyDescent="0.25">
      <c r="A2146" t="s">
        <v>49</v>
      </c>
      <c r="B2146" t="s">
        <v>50</v>
      </c>
      <c r="C2146" s="2">
        <v>43017</v>
      </c>
      <c r="D2146" t="s">
        <v>3001</v>
      </c>
      <c r="E2146" t="s">
        <v>4052</v>
      </c>
      <c r="F2146" t="s">
        <v>49</v>
      </c>
      <c r="G2146" s="14"/>
      <c r="H2146" s="14"/>
      <c r="I2146" s="1">
        <f t="shared" si="81"/>
        <v>0</v>
      </c>
      <c r="J2146" s="1">
        <f t="shared" si="84"/>
        <v>0</v>
      </c>
    </row>
    <row r="2147" spans="1:10" hidden="1" outlineLevel="2" x14ac:dyDescent="0.25">
      <c r="A2147" t="s">
        <v>49</v>
      </c>
      <c r="B2147" t="s">
        <v>50</v>
      </c>
      <c r="C2147" s="2">
        <v>43019</v>
      </c>
      <c r="D2147" t="s">
        <v>3854</v>
      </c>
      <c r="E2147" t="s">
        <v>4053</v>
      </c>
      <c r="F2147" t="s">
        <v>49</v>
      </c>
      <c r="G2147" s="14"/>
      <c r="H2147" s="14"/>
      <c r="I2147" s="1">
        <f t="shared" si="81"/>
        <v>0</v>
      </c>
      <c r="J2147" s="1">
        <f t="shared" si="84"/>
        <v>0</v>
      </c>
    </row>
    <row r="2148" spans="1:10" hidden="1" outlineLevel="2" x14ac:dyDescent="0.25">
      <c r="A2148" t="s">
        <v>49</v>
      </c>
      <c r="B2148" t="s">
        <v>50</v>
      </c>
      <c r="C2148" s="2">
        <v>43025</v>
      </c>
      <c r="D2148" t="s">
        <v>3557</v>
      </c>
      <c r="E2148" t="s">
        <v>4054</v>
      </c>
      <c r="F2148" t="s">
        <v>49</v>
      </c>
      <c r="G2148" s="14"/>
      <c r="H2148" s="14"/>
      <c r="I2148" s="1">
        <f t="shared" si="81"/>
        <v>0</v>
      </c>
      <c r="J2148" s="1">
        <f t="shared" si="84"/>
        <v>0</v>
      </c>
    </row>
    <row r="2149" spans="1:10" hidden="1" outlineLevel="2" x14ac:dyDescent="0.25">
      <c r="A2149" t="s">
        <v>49</v>
      </c>
      <c r="B2149" t="s">
        <v>50</v>
      </c>
      <c r="C2149" s="2">
        <v>43031</v>
      </c>
      <c r="D2149" t="s">
        <v>4055</v>
      </c>
      <c r="E2149" t="s">
        <v>4056</v>
      </c>
      <c r="F2149" t="s">
        <v>49</v>
      </c>
      <c r="G2149" s="14"/>
      <c r="H2149" s="14"/>
      <c r="I2149" s="1">
        <f t="shared" si="81"/>
        <v>0</v>
      </c>
      <c r="J2149" s="1">
        <f t="shared" si="84"/>
        <v>0</v>
      </c>
    </row>
    <row r="2150" spans="1:10" hidden="1" outlineLevel="2" x14ac:dyDescent="0.25">
      <c r="A2150" t="s">
        <v>49</v>
      </c>
      <c r="B2150" t="s">
        <v>50</v>
      </c>
      <c r="C2150" s="2">
        <v>43035</v>
      </c>
      <c r="D2150" t="s">
        <v>3367</v>
      </c>
      <c r="E2150" t="s">
        <v>4057</v>
      </c>
      <c r="F2150" t="s">
        <v>49</v>
      </c>
      <c r="G2150" s="14"/>
      <c r="H2150" s="14"/>
      <c r="I2150" s="1">
        <f t="shared" si="81"/>
        <v>0</v>
      </c>
      <c r="J2150" s="1">
        <f t="shared" si="84"/>
        <v>0</v>
      </c>
    </row>
    <row r="2151" spans="1:10" hidden="1" outlineLevel="2" x14ac:dyDescent="0.25">
      <c r="A2151" t="s">
        <v>49</v>
      </c>
      <c r="B2151" t="s">
        <v>50</v>
      </c>
      <c r="C2151" s="2">
        <v>43035</v>
      </c>
      <c r="D2151" t="s">
        <v>3370</v>
      </c>
      <c r="E2151" t="s">
        <v>4058</v>
      </c>
      <c r="F2151" t="s">
        <v>49</v>
      </c>
      <c r="G2151" s="14"/>
      <c r="H2151" s="14"/>
      <c r="I2151" s="1">
        <f t="shared" si="81"/>
        <v>0</v>
      </c>
      <c r="J2151" s="1">
        <f t="shared" si="84"/>
        <v>0</v>
      </c>
    </row>
    <row r="2152" spans="1:10" hidden="1" outlineLevel="2" x14ac:dyDescent="0.25">
      <c r="A2152" t="s">
        <v>49</v>
      </c>
      <c r="B2152" t="s">
        <v>50</v>
      </c>
      <c r="C2152" s="2">
        <v>43062</v>
      </c>
      <c r="D2152" t="s">
        <v>4059</v>
      </c>
      <c r="E2152" t="s">
        <v>4060</v>
      </c>
      <c r="F2152" t="s">
        <v>49</v>
      </c>
      <c r="G2152" s="14"/>
      <c r="H2152" s="14"/>
      <c r="I2152" s="1">
        <f t="shared" si="81"/>
        <v>0</v>
      </c>
      <c r="J2152" s="1">
        <f>+G2152</f>
        <v>0</v>
      </c>
    </row>
    <row r="2153" spans="1:10" hidden="1" outlineLevel="2" x14ac:dyDescent="0.25">
      <c r="A2153" t="s">
        <v>49</v>
      </c>
      <c r="B2153" t="s">
        <v>50</v>
      </c>
      <c r="C2153" s="2">
        <v>43062</v>
      </c>
      <c r="D2153" t="s">
        <v>4061</v>
      </c>
      <c r="E2153" t="s">
        <v>4062</v>
      </c>
      <c r="F2153" t="s">
        <v>49</v>
      </c>
      <c r="G2153" s="14"/>
      <c r="H2153" s="14"/>
      <c r="I2153" s="1">
        <f t="shared" si="81"/>
        <v>0</v>
      </c>
      <c r="J2153" s="1">
        <f>+G2153</f>
        <v>0</v>
      </c>
    </row>
    <row r="2154" spans="1:10" hidden="1" outlineLevel="2" x14ac:dyDescent="0.25">
      <c r="A2154" t="s">
        <v>49</v>
      </c>
      <c r="B2154" t="s">
        <v>50</v>
      </c>
      <c r="C2154" s="2">
        <v>43069</v>
      </c>
      <c r="D2154" t="s">
        <v>4063</v>
      </c>
      <c r="E2154" t="s">
        <v>4064</v>
      </c>
      <c r="F2154" t="s">
        <v>49</v>
      </c>
      <c r="G2154" s="14"/>
      <c r="H2154" s="14"/>
      <c r="I2154" s="1">
        <f t="shared" si="81"/>
        <v>0</v>
      </c>
      <c r="J2154" s="1">
        <f t="shared" ref="J2154:J2176" si="85">-H2154</f>
        <v>0</v>
      </c>
    </row>
    <row r="2155" spans="1:10" hidden="1" outlineLevel="2" x14ac:dyDescent="0.25">
      <c r="A2155" t="s">
        <v>49</v>
      </c>
      <c r="B2155" t="s">
        <v>50</v>
      </c>
      <c r="C2155" s="2">
        <v>43069</v>
      </c>
      <c r="D2155" t="s">
        <v>3023</v>
      </c>
      <c r="E2155" t="s">
        <v>4065</v>
      </c>
      <c r="F2155" t="s">
        <v>49</v>
      </c>
      <c r="G2155" s="14"/>
      <c r="H2155" s="14"/>
      <c r="I2155" s="1">
        <f t="shared" si="81"/>
        <v>0</v>
      </c>
      <c r="J2155" s="1">
        <f t="shared" si="85"/>
        <v>0</v>
      </c>
    </row>
    <row r="2156" spans="1:10" hidden="1" outlineLevel="2" x14ac:dyDescent="0.25">
      <c r="A2156" t="s">
        <v>49</v>
      </c>
      <c r="B2156" t="s">
        <v>50</v>
      </c>
      <c r="C2156" s="2">
        <v>43069</v>
      </c>
      <c r="D2156" t="s">
        <v>2895</v>
      </c>
      <c r="E2156" t="s">
        <v>4066</v>
      </c>
      <c r="F2156" t="s">
        <v>49</v>
      </c>
      <c r="G2156" s="14"/>
      <c r="H2156" s="14"/>
      <c r="I2156" s="1">
        <f t="shared" si="81"/>
        <v>0</v>
      </c>
      <c r="J2156" s="1">
        <f t="shared" si="85"/>
        <v>0</v>
      </c>
    </row>
    <row r="2157" spans="1:10" hidden="1" outlineLevel="2" x14ac:dyDescent="0.25">
      <c r="A2157" t="s">
        <v>49</v>
      </c>
      <c r="B2157" t="s">
        <v>50</v>
      </c>
      <c r="C2157" s="2">
        <v>43069</v>
      </c>
      <c r="D2157" t="s">
        <v>3238</v>
      </c>
      <c r="E2157" t="s">
        <v>4067</v>
      </c>
      <c r="F2157" t="s">
        <v>49</v>
      </c>
      <c r="G2157" s="14"/>
      <c r="H2157" s="14"/>
      <c r="I2157" s="1">
        <f t="shared" ref="I2157:I2220" si="86">+IF(A2157=A2156,I2156+G2157-H2157,G2157-H2157)</f>
        <v>0</v>
      </c>
      <c r="J2157" s="1">
        <f t="shared" si="85"/>
        <v>0</v>
      </c>
    </row>
    <row r="2158" spans="1:10" hidden="1" outlineLevel="2" x14ac:dyDescent="0.25">
      <c r="A2158" t="s">
        <v>49</v>
      </c>
      <c r="B2158" t="s">
        <v>50</v>
      </c>
      <c r="C2158" s="2">
        <v>43069</v>
      </c>
      <c r="D2158" t="s">
        <v>2891</v>
      </c>
      <c r="E2158" t="s">
        <v>4068</v>
      </c>
      <c r="F2158" t="s">
        <v>49</v>
      </c>
      <c r="G2158" s="14"/>
      <c r="H2158" s="14"/>
      <c r="I2158" s="1">
        <f t="shared" si="86"/>
        <v>0</v>
      </c>
      <c r="J2158" s="1">
        <f t="shared" si="85"/>
        <v>0</v>
      </c>
    </row>
    <row r="2159" spans="1:10" hidden="1" outlineLevel="2" x14ac:dyDescent="0.25">
      <c r="A2159" t="s">
        <v>49</v>
      </c>
      <c r="B2159" t="s">
        <v>50</v>
      </c>
      <c r="C2159" s="2">
        <v>43069</v>
      </c>
      <c r="D2159" t="s">
        <v>3234</v>
      </c>
      <c r="E2159" t="s">
        <v>4069</v>
      </c>
      <c r="F2159" t="s">
        <v>49</v>
      </c>
      <c r="G2159" s="14"/>
      <c r="H2159" s="14"/>
      <c r="I2159" s="1">
        <f t="shared" si="86"/>
        <v>0</v>
      </c>
      <c r="J2159" s="1">
        <f t="shared" si="85"/>
        <v>0</v>
      </c>
    </row>
    <row r="2160" spans="1:10" hidden="1" outlineLevel="2" x14ac:dyDescent="0.25">
      <c r="A2160" t="s">
        <v>49</v>
      </c>
      <c r="B2160" t="s">
        <v>50</v>
      </c>
      <c r="C2160" s="2">
        <v>43069</v>
      </c>
      <c r="D2160" t="s">
        <v>3238</v>
      </c>
      <c r="E2160" t="s">
        <v>4070</v>
      </c>
      <c r="F2160" t="s">
        <v>49</v>
      </c>
      <c r="G2160" s="14"/>
      <c r="H2160" s="14"/>
      <c r="I2160" s="1">
        <f t="shared" si="86"/>
        <v>0</v>
      </c>
      <c r="J2160" s="1">
        <f t="shared" si="85"/>
        <v>0</v>
      </c>
    </row>
    <row r="2161" spans="1:10" hidden="1" outlineLevel="2" x14ac:dyDescent="0.25">
      <c r="A2161" t="s">
        <v>49</v>
      </c>
      <c r="B2161" t="s">
        <v>50</v>
      </c>
      <c r="C2161" s="2">
        <v>43069</v>
      </c>
      <c r="D2161" t="s">
        <v>3014</v>
      </c>
      <c r="E2161" t="s">
        <v>4071</v>
      </c>
      <c r="F2161" t="s">
        <v>49</v>
      </c>
      <c r="G2161" s="14"/>
      <c r="H2161" s="14"/>
      <c r="I2161" s="1">
        <f t="shared" si="86"/>
        <v>0</v>
      </c>
      <c r="J2161" s="1">
        <f t="shared" si="85"/>
        <v>0</v>
      </c>
    </row>
    <row r="2162" spans="1:10" hidden="1" outlineLevel="2" x14ac:dyDescent="0.25">
      <c r="A2162" t="s">
        <v>49</v>
      </c>
      <c r="B2162" t="s">
        <v>50</v>
      </c>
      <c r="C2162" s="2">
        <v>43069</v>
      </c>
      <c r="D2162" t="s">
        <v>3383</v>
      </c>
      <c r="E2162" t="s">
        <v>4072</v>
      </c>
      <c r="F2162" t="s">
        <v>49</v>
      </c>
      <c r="G2162" s="14"/>
      <c r="H2162" s="14"/>
      <c r="I2162" s="1">
        <f t="shared" si="86"/>
        <v>0</v>
      </c>
      <c r="J2162" s="1">
        <f t="shared" si="85"/>
        <v>0</v>
      </c>
    </row>
    <row r="2163" spans="1:10" hidden="1" outlineLevel="2" x14ac:dyDescent="0.25">
      <c r="A2163" t="s">
        <v>49</v>
      </c>
      <c r="B2163" t="s">
        <v>50</v>
      </c>
      <c r="C2163" s="2">
        <v>43069</v>
      </c>
      <c r="D2163" t="s">
        <v>3246</v>
      </c>
      <c r="E2163" t="s">
        <v>4073</v>
      </c>
      <c r="F2163" t="s">
        <v>49</v>
      </c>
      <c r="G2163" s="14"/>
      <c r="H2163" s="14"/>
      <c r="I2163" s="1">
        <f t="shared" si="86"/>
        <v>0</v>
      </c>
      <c r="J2163" s="1">
        <f t="shared" si="85"/>
        <v>0</v>
      </c>
    </row>
    <row r="2164" spans="1:10" hidden="1" outlineLevel="2" x14ac:dyDescent="0.25">
      <c r="A2164" t="s">
        <v>49</v>
      </c>
      <c r="B2164" t="s">
        <v>50</v>
      </c>
      <c r="C2164" s="2">
        <v>43069</v>
      </c>
      <c r="D2164" t="s">
        <v>3866</v>
      </c>
      <c r="E2164" t="s">
        <v>4074</v>
      </c>
      <c r="F2164" t="s">
        <v>49</v>
      </c>
      <c r="G2164" s="14"/>
      <c r="H2164" s="14"/>
      <c r="I2164" s="1">
        <f t="shared" si="86"/>
        <v>0</v>
      </c>
      <c r="J2164" s="1">
        <f t="shared" si="85"/>
        <v>0</v>
      </c>
    </row>
    <row r="2165" spans="1:10" hidden="1" outlineLevel="2" x14ac:dyDescent="0.25">
      <c r="A2165" t="s">
        <v>49</v>
      </c>
      <c r="B2165" t="s">
        <v>50</v>
      </c>
      <c r="C2165" s="2">
        <v>43069</v>
      </c>
      <c r="D2165" t="s">
        <v>3882</v>
      </c>
      <c r="E2165" t="s">
        <v>4075</v>
      </c>
      <c r="F2165" t="s">
        <v>49</v>
      </c>
      <c r="G2165" s="14"/>
      <c r="H2165" s="14"/>
      <c r="I2165" s="1">
        <f t="shared" si="86"/>
        <v>0</v>
      </c>
      <c r="J2165" s="1">
        <f t="shared" si="85"/>
        <v>0</v>
      </c>
    </row>
    <row r="2166" spans="1:10" hidden="1" outlineLevel="2" x14ac:dyDescent="0.25">
      <c r="A2166" t="s">
        <v>49</v>
      </c>
      <c r="B2166" t="s">
        <v>50</v>
      </c>
      <c r="C2166" s="2">
        <v>43088</v>
      </c>
      <c r="D2166" t="s">
        <v>4076</v>
      </c>
      <c r="E2166" t="s">
        <v>4077</v>
      </c>
      <c r="F2166" t="s">
        <v>49</v>
      </c>
      <c r="G2166" s="14"/>
      <c r="H2166" s="14"/>
      <c r="I2166" s="1">
        <f t="shared" si="86"/>
        <v>0</v>
      </c>
      <c r="J2166" s="1">
        <f t="shared" si="85"/>
        <v>0</v>
      </c>
    </row>
    <row r="2167" spans="1:10" hidden="1" outlineLevel="2" x14ac:dyDescent="0.25">
      <c r="A2167" t="s">
        <v>49</v>
      </c>
      <c r="B2167" t="s">
        <v>50</v>
      </c>
      <c r="C2167" s="2">
        <v>43088</v>
      </c>
      <c r="D2167" t="s">
        <v>4078</v>
      </c>
      <c r="E2167" t="s">
        <v>4079</v>
      </c>
      <c r="F2167" t="s">
        <v>49</v>
      </c>
      <c r="G2167" s="14"/>
      <c r="H2167" s="14"/>
      <c r="I2167" s="1">
        <f t="shared" si="86"/>
        <v>0</v>
      </c>
      <c r="J2167" s="1">
        <f t="shared" si="85"/>
        <v>0</v>
      </c>
    </row>
    <row r="2168" spans="1:10" hidden="1" outlineLevel="2" x14ac:dyDescent="0.25">
      <c r="A2168" t="s">
        <v>49</v>
      </c>
      <c r="B2168" t="s">
        <v>50</v>
      </c>
      <c r="C2168" s="2">
        <v>43100</v>
      </c>
      <c r="D2168" t="s">
        <v>4080</v>
      </c>
      <c r="E2168" t="s">
        <v>4081</v>
      </c>
      <c r="F2168" t="s">
        <v>49</v>
      </c>
      <c r="G2168" s="14"/>
      <c r="H2168" s="14"/>
      <c r="I2168" s="1">
        <f t="shared" si="86"/>
        <v>0</v>
      </c>
      <c r="J2168" s="1">
        <f t="shared" si="85"/>
        <v>0</v>
      </c>
    </row>
    <row r="2169" spans="1:10" hidden="1" outlineLevel="2" x14ac:dyDescent="0.25">
      <c r="A2169" t="s">
        <v>49</v>
      </c>
      <c r="B2169" t="s">
        <v>50</v>
      </c>
      <c r="C2169" s="2">
        <v>43100</v>
      </c>
      <c r="D2169" t="s">
        <v>4082</v>
      </c>
      <c r="E2169" t="s">
        <v>4083</v>
      </c>
      <c r="F2169" t="s">
        <v>49</v>
      </c>
      <c r="G2169" s="14"/>
      <c r="H2169" s="14"/>
      <c r="I2169" s="1">
        <f t="shared" si="86"/>
        <v>0</v>
      </c>
      <c r="J2169" s="1">
        <f t="shared" si="85"/>
        <v>0</v>
      </c>
    </row>
    <row r="2170" spans="1:10" hidden="1" outlineLevel="2" x14ac:dyDescent="0.25">
      <c r="A2170" t="s">
        <v>49</v>
      </c>
      <c r="B2170" t="s">
        <v>50</v>
      </c>
      <c r="C2170" s="2">
        <v>43100</v>
      </c>
      <c r="D2170" t="s">
        <v>4084</v>
      </c>
      <c r="E2170" t="s">
        <v>4085</v>
      </c>
      <c r="F2170" t="s">
        <v>49</v>
      </c>
      <c r="G2170" s="14"/>
      <c r="H2170" s="14"/>
      <c r="I2170" s="1">
        <f t="shared" si="86"/>
        <v>0</v>
      </c>
      <c r="J2170" s="1">
        <f t="shared" si="85"/>
        <v>0</v>
      </c>
    </row>
    <row r="2171" spans="1:10" hidden="1" outlineLevel="2" x14ac:dyDescent="0.25">
      <c r="A2171" t="s">
        <v>49</v>
      </c>
      <c r="B2171" t="s">
        <v>50</v>
      </c>
      <c r="C2171" s="2">
        <v>43100</v>
      </c>
      <c r="D2171" t="s">
        <v>4086</v>
      </c>
      <c r="E2171" t="s">
        <v>4087</v>
      </c>
      <c r="F2171" t="s">
        <v>49</v>
      </c>
      <c r="G2171" s="14"/>
      <c r="H2171" s="14"/>
      <c r="I2171" s="1">
        <f t="shared" si="86"/>
        <v>0</v>
      </c>
      <c r="J2171" s="1">
        <f t="shared" si="85"/>
        <v>0</v>
      </c>
    </row>
    <row r="2172" spans="1:10" hidden="1" outlineLevel="2" x14ac:dyDescent="0.25">
      <c r="A2172" t="s">
        <v>49</v>
      </c>
      <c r="B2172" t="s">
        <v>50</v>
      </c>
      <c r="C2172" s="2">
        <v>43100</v>
      </c>
      <c r="D2172" t="s">
        <v>4088</v>
      </c>
      <c r="E2172" t="s">
        <v>4089</v>
      </c>
      <c r="F2172" t="s">
        <v>49</v>
      </c>
      <c r="G2172" s="14"/>
      <c r="H2172" s="14"/>
      <c r="I2172" s="1">
        <f t="shared" si="86"/>
        <v>0</v>
      </c>
      <c r="J2172" s="1">
        <f t="shared" si="85"/>
        <v>0</v>
      </c>
    </row>
    <row r="2173" spans="1:10" hidden="1" outlineLevel="2" x14ac:dyDescent="0.25">
      <c r="A2173" t="s">
        <v>49</v>
      </c>
      <c r="B2173" t="s">
        <v>50</v>
      </c>
      <c r="C2173" s="2">
        <v>43100</v>
      </c>
      <c r="D2173" t="s">
        <v>4090</v>
      </c>
      <c r="E2173" t="s">
        <v>4091</v>
      </c>
      <c r="F2173" t="s">
        <v>49</v>
      </c>
      <c r="G2173" s="14"/>
      <c r="H2173" s="14"/>
      <c r="I2173" s="1">
        <f t="shared" si="86"/>
        <v>0</v>
      </c>
      <c r="J2173" s="1">
        <f t="shared" si="85"/>
        <v>0</v>
      </c>
    </row>
    <row r="2174" spans="1:10" hidden="1" outlineLevel="2" x14ac:dyDescent="0.25">
      <c r="A2174" t="s">
        <v>49</v>
      </c>
      <c r="B2174" t="s">
        <v>50</v>
      </c>
      <c r="C2174" s="2">
        <v>43100</v>
      </c>
      <c r="D2174" t="s">
        <v>4092</v>
      </c>
      <c r="E2174" t="s">
        <v>4093</v>
      </c>
      <c r="F2174" t="s">
        <v>49</v>
      </c>
      <c r="G2174" s="14"/>
      <c r="H2174" s="14"/>
      <c r="I2174" s="1">
        <f t="shared" si="86"/>
        <v>0</v>
      </c>
      <c r="J2174" s="1">
        <f t="shared" si="85"/>
        <v>0</v>
      </c>
    </row>
    <row r="2175" spans="1:10" hidden="1" outlineLevel="2" x14ac:dyDescent="0.25">
      <c r="A2175" t="s">
        <v>49</v>
      </c>
      <c r="B2175" t="s">
        <v>50</v>
      </c>
      <c r="C2175" s="2">
        <v>43100</v>
      </c>
      <c r="D2175" t="s">
        <v>4094</v>
      </c>
      <c r="E2175" t="s">
        <v>4095</v>
      </c>
      <c r="F2175" t="s">
        <v>49</v>
      </c>
      <c r="G2175" s="14"/>
      <c r="H2175" s="14"/>
      <c r="I2175" s="1">
        <f t="shared" si="86"/>
        <v>0</v>
      </c>
      <c r="J2175" s="1">
        <f t="shared" si="85"/>
        <v>0</v>
      </c>
    </row>
    <row r="2176" spans="1:10" hidden="1" outlineLevel="2" x14ac:dyDescent="0.25">
      <c r="A2176" t="s">
        <v>49</v>
      </c>
      <c r="B2176" t="s">
        <v>50</v>
      </c>
      <c r="C2176" s="2">
        <v>43100</v>
      </c>
      <c r="D2176" t="s">
        <v>4012</v>
      </c>
      <c r="E2176" t="s">
        <v>4096</v>
      </c>
      <c r="F2176" t="s">
        <v>49</v>
      </c>
      <c r="G2176" s="14"/>
      <c r="H2176" s="14"/>
      <c r="I2176" s="1">
        <f t="shared" si="86"/>
        <v>0</v>
      </c>
      <c r="J2176" s="1">
        <f t="shared" si="85"/>
        <v>0</v>
      </c>
    </row>
    <row r="2177" spans="1:10" hidden="1" outlineLevel="2" x14ac:dyDescent="0.25">
      <c r="A2177" t="s">
        <v>49</v>
      </c>
      <c r="B2177" t="s">
        <v>50</v>
      </c>
      <c r="C2177" s="2">
        <v>43111</v>
      </c>
      <c r="D2177" t="s">
        <v>4097</v>
      </c>
      <c r="E2177" t="s">
        <v>4098</v>
      </c>
      <c r="F2177" t="s">
        <v>49</v>
      </c>
      <c r="G2177" s="14"/>
      <c r="H2177" s="14"/>
      <c r="I2177" s="1">
        <f t="shared" si="86"/>
        <v>0</v>
      </c>
      <c r="J2177" s="1">
        <f>+G2177</f>
        <v>0</v>
      </c>
    </row>
    <row r="2178" spans="1:10" hidden="1" outlineLevel="2" x14ac:dyDescent="0.25">
      <c r="A2178" t="s">
        <v>49</v>
      </c>
      <c r="B2178" t="s">
        <v>50</v>
      </c>
      <c r="C2178" s="2">
        <v>43131</v>
      </c>
      <c r="D2178" t="s">
        <v>170</v>
      </c>
      <c r="E2178" t="s">
        <v>4099</v>
      </c>
      <c r="F2178" t="s">
        <v>49</v>
      </c>
      <c r="G2178" s="14"/>
      <c r="H2178" s="14"/>
      <c r="I2178" s="1">
        <f t="shared" si="86"/>
        <v>0</v>
      </c>
      <c r="J2178" s="1">
        <f t="shared" ref="J2178:J2188" si="87">-H2178</f>
        <v>0</v>
      </c>
    </row>
    <row r="2179" spans="1:10" hidden="1" outlineLevel="2" x14ac:dyDescent="0.25">
      <c r="A2179" t="s">
        <v>49</v>
      </c>
      <c r="B2179" t="s">
        <v>50</v>
      </c>
      <c r="C2179" s="2">
        <v>43131</v>
      </c>
      <c r="D2179" t="s">
        <v>201</v>
      </c>
      <c r="E2179" t="s">
        <v>4100</v>
      </c>
      <c r="F2179" t="s">
        <v>49</v>
      </c>
      <c r="G2179" s="14"/>
      <c r="H2179" s="14"/>
      <c r="I2179" s="1">
        <f t="shared" si="86"/>
        <v>0</v>
      </c>
      <c r="J2179" s="1">
        <f t="shared" si="87"/>
        <v>0</v>
      </c>
    </row>
    <row r="2180" spans="1:10" hidden="1" outlineLevel="2" x14ac:dyDescent="0.25">
      <c r="A2180" t="s">
        <v>49</v>
      </c>
      <c r="B2180" t="s">
        <v>50</v>
      </c>
      <c r="C2180" s="2">
        <v>43131</v>
      </c>
      <c r="D2180" t="s">
        <v>160</v>
      </c>
      <c r="E2180" t="s">
        <v>4101</v>
      </c>
      <c r="F2180" t="s">
        <v>49</v>
      </c>
      <c r="G2180" s="14"/>
      <c r="H2180" s="14"/>
      <c r="I2180" s="1">
        <f t="shared" si="86"/>
        <v>0</v>
      </c>
      <c r="J2180" s="1">
        <f t="shared" si="87"/>
        <v>0</v>
      </c>
    </row>
    <row r="2181" spans="1:10" hidden="1" outlineLevel="2" x14ac:dyDescent="0.25">
      <c r="A2181" t="s">
        <v>49</v>
      </c>
      <c r="B2181" t="s">
        <v>50</v>
      </c>
      <c r="C2181" s="2">
        <v>43131</v>
      </c>
      <c r="D2181" t="s">
        <v>159</v>
      </c>
      <c r="E2181" t="s">
        <v>4102</v>
      </c>
      <c r="F2181" t="s">
        <v>49</v>
      </c>
      <c r="G2181" s="14"/>
      <c r="H2181" s="14"/>
      <c r="I2181" s="1">
        <f t="shared" si="86"/>
        <v>0</v>
      </c>
      <c r="J2181" s="1">
        <f t="shared" si="87"/>
        <v>0</v>
      </c>
    </row>
    <row r="2182" spans="1:10" hidden="1" outlineLevel="2" x14ac:dyDescent="0.25">
      <c r="A2182" t="s">
        <v>49</v>
      </c>
      <c r="B2182" t="s">
        <v>50</v>
      </c>
      <c r="C2182" s="2">
        <v>43131</v>
      </c>
      <c r="D2182" t="s">
        <v>164</v>
      </c>
      <c r="E2182" t="s">
        <v>4103</v>
      </c>
      <c r="F2182" t="s">
        <v>49</v>
      </c>
      <c r="G2182" s="14"/>
      <c r="H2182" s="14"/>
      <c r="I2182" s="1">
        <f t="shared" si="86"/>
        <v>0</v>
      </c>
      <c r="J2182" s="1">
        <f t="shared" si="87"/>
        <v>0</v>
      </c>
    </row>
    <row r="2183" spans="1:10" hidden="1" outlineLevel="2" x14ac:dyDescent="0.25">
      <c r="A2183" t="s">
        <v>49</v>
      </c>
      <c r="B2183" t="s">
        <v>50</v>
      </c>
      <c r="C2183" s="2">
        <v>43131</v>
      </c>
      <c r="D2183" t="s">
        <v>161</v>
      </c>
      <c r="E2183" t="s">
        <v>4104</v>
      </c>
      <c r="F2183" t="s">
        <v>49</v>
      </c>
      <c r="G2183" s="14"/>
      <c r="H2183" s="14"/>
      <c r="I2183" s="1">
        <f t="shared" si="86"/>
        <v>0</v>
      </c>
      <c r="J2183" s="1">
        <f t="shared" si="87"/>
        <v>0</v>
      </c>
    </row>
    <row r="2184" spans="1:10" hidden="1" outlineLevel="2" x14ac:dyDescent="0.25">
      <c r="A2184" t="s">
        <v>49</v>
      </c>
      <c r="B2184" t="s">
        <v>50</v>
      </c>
      <c r="C2184" s="2">
        <v>43131</v>
      </c>
      <c r="D2184" t="s">
        <v>2975</v>
      </c>
      <c r="E2184" t="s">
        <v>4105</v>
      </c>
      <c r="F2184" t="s">
        <v>49</v>
      </c>
      <c r="G2184" s="14"/>
      <c r="H2184" s="14"/>
      <c r="I2184" s="1">
        <f t="shared" si="86"/>
        <v>0</v>
      </c>
      <c r="J2184" s="1">
        <f t="shared" si="87"/>
        <v>0</v>
      </c>
    </row>
    <row r="2185" spans="1:10" hidden="1" outlineLevel="2" x14ac:dyDescent="0.25">
      <c r="A2185" t="s">
        <v>49</v>
      </c>
      <c r="B2185" t="s">
        <v>50</v>
      </c>
      <c r="C2185" s="2">
        <v>43131</v>
      </c>
      <c r="D2185" t="s">
        <v>3025</v>
      </c>
      <c r="E2185" t="s">
        <v>4106</v>
      </c>
      <c r="F2185" t="s">
        <v>49</v>
      </c>
      <c r="G2185" s="14"/>
      <c r="H2185" s="14"/>
      <c r="I2185" s="1">
        <f t="shared" si="86"/>
        <v>0</v>
      </c>
      <c r="J2185" s="1">
        <f t="shared" si="87"/>
        <v>0</v>
      </c>
    </row>
    <row r="2186" spans="1:10" hidden="1" outlineLevel="2" x14ac:dyDescent="0.25">
      <c r="A2186" t="s">
        <v>49</v>
      </c>
      <c r="B2186" t="s">
        <v>50</v>
      </c>
      <c r="C2186" s="2">
        <v>43131</v>
      </c>
      <c r="D2186" t="s">
        <v>3153</v>
      </c>
      <c r="E2186" t="s">
        <v>4107</v>
      </c>
      <c r="F2186" t="s">
        <v>49</v>
      </c>
      <c r="G2186" s="14"/>
      <c r="H2186" s="14"/>
      <c r="I2186" s="1">
        <f t="shared" si="86"/>
        <v>0</v>
      </c>
      <c r="J2186" s="1">
        <f t="shared" si="87"/>
        <v>0</v>
      </c>
    </row>
    <row r="2187" spans="1:10" hidden="1" outlineLevel="2" x14ac:dyDescent="0.25">
      <c r="A2187" t="s">
        <v>49</v>
      </c>
      <c r="B2187" t="s">
        <v>50</v>
      </c>
      <c r="C2187" s="2">
        <v>43131</v>
      </c>
      <c r="D2187" t="s">
        <v>3930</v>
      </c>
      <c r="E2187" t="s">
        <v>4108</v>
      </c>
      <c r="F2187" t="s">
        <v>49</v>
      </c>
      <c r="G2187" s="14"/>
      <c r="H2187" s="14"/>
      <c r="I2187" s="1">
        <f t="shared" si="86"/>
        <v>0</v>
      </c>
      <c r="J2187" s="1">
        <f t="shared" si="87"/>
        <v>0</v>
      </c>
    </row>
    <row r="2188" spans="1:10" hidden="1" outlineLevel="2" x14ac:dyDescent="0.25">
      <c r="A2188" t="s">
        <v>49</v>
      </c>
      <c r="B2188" t="s">
        <v>50</v>
      </c>
      <c r="C2188" s="2">
        <v>43131</v>
      </c>
      <c r="D2188" t="s">
        <v>3954</v>
      </c>
      <c r="E2188" t="s">
        <v>4109</v>
      </c>
      <c r="F2188" t="s">
        <v>49</v>
      </c>
      <c r="G2188" s="14"/>
      <c r="H2188" s="14"/>
      <c r="I2188" s="1">
        <f t="shared" si="86"/>
        <v>0</v>
      </c>
      <c r="J2188" s="1">
        <f t="shared" si="87"/>
        <v>0</v>
      </c>
    </row>
    <row r="2189" spans="1:10" hidden="1" outlineLevel="2" x14ac:dyDescent="0.25">
      <c r="A2189" t="s">
        <v>49</v>
      </c>
      <c r="B2189" t="s">
        <v>50</v>
      </c>
      <c r="C2189" s="2">
        <v>43151</v>
      </c>
      <c r="D2189" t="s">
        <v>4110</v>
      </c>
      <c r="E2189" t="s">
        <v>4111</v>
      </c>
      <c r="F2189" t="s">
        <v>49</v>
      </c>
      <c r="G2189" s="14"/>
      <c r="H2189" s="14"/>
      <c r="I2189" s="1">
        <f t="shared" si="86"/>
        <v>0</v>
      </c>
      <c r="J2189" s="1">
        <f>+G2189</f>
        <v>0</v>
      </c>
    </row>
    <row r="2190" spans="1:10" hidden="1" outlineLevel="2" x14ac:dyDescent="0.25">
      <c r="A2190" t="s">
        <v>49</v>
      </c>
      <c r="B2190" t="s">
        <v>50</v>
      </c>
      <c r="C2190" s="2">
        <v>43151</v>
      </c>
      <c r="D2190" t="s">
        <v>2443</v>
      </c>
      <c r="E2190" t="s">
        <v>4112</v>
      </c>
      <c r="F2190" t="s">
        <v>49</v>
      </c>
      <c r="G2190" s="14"/>
      <c r="H2190" s="14"/>
      <c r="I2190" s="1">
        <f t="shared" si="86"/>
        <v>0</v>
      </c>
      <c r="J2190" s="1">
        <f>+G2190</f>
        <v>0</v>
      </c>
    </row>
    <row r="2191" spans="1:10" hidden="1" outlineLevel="2" x14ac:dyDescent="0.25">
      <c r="A2191" t="s">
        <v>49</v>
      </c>
      <c r="B2191" t="s">
        <v>50</v>
      </c>
      <c r="C2191" s="2">
        <v>43157</v>
      </c>
      <c r="D2191" t="s">
        <v>3138</v>
      </c>
      <c r="E2191" t="s">
        <v>4113</v>
      </c>
      <c r="F2191" t="s">
        <v>49</v>
      </c>
      <c r="G2191" s="14"/>
      <c r="H2191" s="14"/>
      <c r="I2191" s="1">
        <f t="shared" si="86"/>
        <v>0</v>
      </c>
      <c r="J2191" s="1">
        <f t="shared" ref="J2191:J2197" si="88">-H2191</f>
        <v>0</v>
      </c>
    </row>
    <row r="2192" spans="1:10" hidden="1" outlineLevel="2" x14ac:dyDescent="0.25">
      <c r="A2192" t="s">
        <v>49</v>
      </c>
      <c r="B2192" t="s">
        <v>50</v>
      </c>
      <c r="C2192" s="2">
        <v>43172</v>
      </c>
      <c r="D2192" t="s">
        <v>3149</v>
      </c>
      <c r="E2192" t="s">
        <v>4114</v>
      </c>
      <c r="F2192" t="s">
        <v>49</v>
      </c>
      <c r="G2192" s="14"/>
      <c r="H2192" s="14"/>
      <c r="I2192" s="1">
        <f t="shared" si="86"/>
        <v>0</v>
      </c>
      <c r="J2192" s="1">
        <f t="shared" si="88"/>
        <v>0</v>
      </c>
    </row>
    <row r="2193" spans="1:10" hidden="1" outlineLevel="2" x14ac:dyDescent="0.25">
      <c r="A2193" t="s">
        <v>49</v>
      </c>
      <c r="B2193" t="s">
        <v>50</v>
      </c>
      <c r="C2193" s="2">
        <v>43172</v>
      </c>
      <c r="D2193" t="s">
        <v>4115</v>
      </c>
      <c r="E2193" t="s">
        <v>4116</v>
      </c>
      <c r="F2193" t="s">
        <v>49</v>
      </c>
      <c r="G2193" s="14"/>
      <c r="H2193" s="14"/>
      <c r="I2193" s="1">
        <f t="shared" si="86"/>
        <v>0</v>
      </c>
      <c r="J2193" s="1">
        <f t="shared" si="88"/>
        <v>0</v>
      </c>
    </row>
    <row r="2194" spans="1:10" hidden="1" outlineLevel="2" x14ac:dyDescent="0.25">
      <c r="A2194" t="s">
        <v>49</v>
      </c>
      <c r="B2194" t="s">
        <v>50</v>
      </c>
      <c r="C2194" s="2">
        <v>43172</v>
      </c>
      <c r="D2194" t="s">
        <v>162</v>
      </c>
      <c r="E2194" t="s">
        <v>4117</v>
      </c>
      <c r="F2194" t="s">
        <v>49</v>
      </c>
      <c r="G2194" s="14"/>
      <c r="H2194" s="14"/>
      <c r="I2194" s="1">
        <f t="shared" si="86"/>
        <v>0</v>
      </c>
      <c r="J2194" s="1">
        <f t="shared" si="88"/>
        <v>0</v>
      </c>
    </row>
    <row r="2195" spans="1:10" hidden="1" outlineLevel="2" x14ac:dyDescent="0.25">
      <c r="A2195" t="s">
        <v>49</v>
      </c>
      <c r="B2195" t="s">
        <v>50</v>
      </c>
      <c r="C2195" s="2">
        <v>43172</v>
      </c>
      <c r="D2195" t="s">
        <v>1024</v>
      </c>
      <c r="E2195" t="s">
        <v>4118</v>
      </c>
      <c r="F2195" t="s">
        <v>49</v>
      </c>
      <c r="G2195" s="14"/>
      <c r="H2195" s="14"/>
      <c r="I2195" s="1">
        <f t="shared" si="86"/>
        <v>0</v>
      </c>
      <c r="J2195" s="1">
        <f t="shared" si="88"/>
        <v>0</v>
      </c>
    </row>
    <row r="2196" spans="1:10" hidden="1" outlineLevel="2" x14ac:dyDescent="0.25">
      <c r="A2196" t="s">
        <v>49</v>
      </c>
      <c r="B2196" t="s">
        <v>50</v>
      </c>
      <c r="C2196" s="2">
        <v>43172</v>
      </c>
      <c r="D2196" t="s">
        <v>3158</v>
      </c>
      <c r="E2196" t="s">
        <v>4119</v>
      </c>
      <c r="F2196" t="s">
        <v>49</v>
      </c>
      <c r="G2196" s="14"/>
      <c r="H2196" s="14"/>
      <c r="I2196" s="1">
        <f t="shared" si="86"/>
        <v>0</v>
      </c>
      <c r="J2196" s="1">
        <f t="shared" si="88"/>
        <v>0</v>
      </c>
    </row>
    <row r="2197" spans="1:10" hidden="1" outlineLevel="2" x14ac:dyDescent="0.25">
      <c r="A2197" t="s">
        <v>49</v>
      </c>
      <c r="B2197" t="s">
        <v>50</v>
      </c>
      <c r="C2197" s="2">
        <v>43174</v>
      </c>
      <c r="D2197" t="s">
        <v>154</v>
      </c>
      <c r="E2197" t="s">
        <v>4120</v>
      </c>
      <c r="F2197" t="s">
        <v>49</v>
      </c>
      <c r="G2197" s="14"/>
      <c r="H2197" s="14"/>
      <c r="I2197" s="1">
        <f t="shared" si="86"/>
        <v>0</v>
      </c>
      <c r="J2197" s="1">
        <f t="shared" si="88"/>
        <v>0</v>
      </c>
    </row>
    <row r="2198" spans="1:10" hidden="1" outlineLevel="2" x14ac:dyDescent="0.25">
      <c r="A2198" t="s">
        <v>49</v>
      </c>
      <c r="B2198" t="s">
        <v>50</v>
      </c>
      <c r="C2198" s="2">
        <v>43189</v>
      </c>
      <c r="D2198" t="s">
        <v>4121</v>
      </c>
      <c r="E2198" t="s">
        <v>4122</v>
      </c>
      <c r="F2198" t="s">
        <v>49</v>
      </c>
      <c r="G2198" s="14"/>
      <c r="H2198" s="14"/>
      <c r="I2198" s="1">
        <f t="shared" si="86"/>
        <v>0</v>
      </c>
      <c r="J2198" s="1">
        <f>+G2198</f>
        <v>0</v>
      </c>
    </row>
    <row r="2199" spans="1:10" hidden="1" outlineLevel="2" x14ac:dyDescent="0.25">
      <c r="A2199" t="s">
        <v>49</v>
      </c>
      <c r="B2199" t="s">
        <v>50</v>
      </c>
      <c r="C2199" s="2">
        <v>43190</v>
      </c>
      <c r="D2199" t="s">
        <v>3183</v>
      </c>
      <c r="E2199" t="s">
        <v>4123</v>
      </c>
      <c r="F2199" t="s">
        <v>49</v>
      </c>
      <c r="G2199" s="14"/>
      <c r="H2199" s="14"/>
      <c r="I2199" s="1">
        <f t="shared" si="86"/>
        <v>0</v>
      </c>
      <c r="J2199" s="1">
        <f t="shared" ref="J2199:J2212" si="89">-H2199</f>
        <v>0</v>
      </c>
    </row>
    <row r="2200" spans="1:10" hidden="1" outlineLevel="2" x14ac:dyDescent="0.25">
      <c r="A2200" t="s">
        <v>49</v>
      </c>
      <c r="B2200" t="s">
        <v>50</v>
      </c>
      <c r="C2200" s="2">
        <v>43190</v>
      </c>
      <c r="D2200" t="s">
        <v>3180</v>
      </c>
      <c r="E2200" t="s">
        <v>4124</v>
      </c>
      <c r="F2200" t="s">
        <v>49</v>
      </c>
      <c r="G2200" s="14"/>
      <c r="H2200" s="14"/>
      <c r="I2200" s="1">
        <f t="shared" si="86"/>
        <v>0</v>
      </c>
      <c r="J2200" s="1">
        <f t="shared" si="89"/>
        <v>0</v>
      </c>
    </row>
    <row r="2201" spans="1:10" hidden="1" outlineLevel="2" x14ac:dyDescent="0.25">
      <c r="A2201" t="s">
        <v>49</v>
      </c>
      <c r="B2201" t="s">
        <v>50</v>
      </c>
      <c r="C2201" s="2">
        <v>43190</v>
      </c>
      <c r="D2201" t="s">
        <v>3176</v>
      </c>
      <c r="E2201" t="s">
        <v>4125</v>
      </c>
      <c r="F2201" t="s">
        <v>49</v>
      </c>
      <c r="G2201" s="14"/>
      <c r="H2201" s="14"/>
      <c r="I2201" s="1">
        <f t="shared" si="86"/>
        <v>0</v>
      </c>
      <c r="J2201" s="1">
        <f t="shared" si="89"/>
        <v>0</v>
      </c>
    </row>
    <row r="2202" spans="1:10" hidden="1" outlineLevel="2" x14ac:dyDescent="0.25">
      <c r="A2202" t="s">
        <v>49</v>
      </c>
      <c r="B2202" t="s">
        <v>50</v>
      </c>
      <c r="C2202" s="2">
        <v>43190</v>
      </c>
      <c r="D2202" t="s">
        <v>3160</v>
      </c>
      <c r="E2202" t="s">
        <v>4126</v>
      </c>
      <c r="F2202" t="s">
        <v>49</v>
      </c>
      <c r="G2202" s="14"/>
      <c r="H2202" s="14"/>
      <c r="I2202" s="1">
        <f t="shared" si="86"/>
        <v>0</v>
      </c>
      <c r="J2202" s="1">
        <f t="shared" si="89"/>
        <v>0</v>
      </c>
    </row>
    <row r="2203" spans="1:10" hidden="1" outlineLevel="2" x14ac:dyDescent="0.25">
      <c r="A2203" t="s">
        <v>49</v>
      </c>
      <c r="B2203" t="s">
        <v>50</v>
      </c>
      <c r="C2203" s="2">
        <v>43190</v>
      </c>
      <c r="D2203" t="s">
        <v>3569</v>
      </c>
      <c r="E2203" t="s">
        <v>4127</v>
      </c>
      <c r="F2203" t="s">
        <v>49</v>
      </c>
      <c r="G2203" s="14"/>
      <c r="H2203" s="14"/>
      <c r="I2203" s="1">
        <f t="shared" si="86"/>
        <v>0</v>
      </c>
      <c r="J2203" s="1">
        <f t="shared" si="89"/>
        <v>0</v>
      </c>
    </row>
    <row r="2204" spans="1:10" hidden="1" outlineLevel="2" x14ac:dyDescent="0.25">
      <c r="A2204" t="s">
        <v>49</v>
      </c>
      <c r="B2204" t="s">
        <v>50</v>
      </c>
      <c r="C2204" s="2">
        <v>43190</v>
      </c>
      <c r="D2204" t="s">
        <v>3494</v>
      </c>
      <c r="E2204" t="s">
        <v>4128</v>
      </c>
      <c r="F2204" t="s">
        <v>49</v>
      </c>
      <c r="G2204" s="14"/>
      <c r="H2204" s="14"/>
      <c r="I2204" s="1">
        <f t="shared" si="86"/>
        <v>0</v>
      </c>
      <c r="J2204" s="1">
        <f t="shared" si="89"/>
        <v>0</v>
      </c>
    </row>
    <row r="2205" spans="1:10" hidden="1" outlineLevel="2" x14ac:dyDescent="0.25">
      <c r="A2205" t="s">
        <v>49</v>
      </c>
      <c r="B2205" t="s">
        <v>50</v>
      </c>
      <c r="C2205" s="2">
        <v>43190</v>
      </c>
      <c r="D2205" t="s">
        <v>4129</v>
      </c>
      <c r="E2205" t="s">
        <v>4130</v>
      </c>
      <c r="F2205" t="s">
        <v>49</v>
      </c>
      <c r="G2205" s="14"/>
      <c r="H2205" s="14"/>
      <c r="I2205" s="1">
        <f t="shared" si="86"/>
        <v>0</v>
      </c>
      <c r="J2205" s="1">
        <f t="shared" si="89"/>
        <v>0</v>
      </c>
    </row>
    <row r="2206" spans="1:10" hidden="1" outlineLevel="2" x14ac:dyDescent="0.25">
      <c r="A2206" t="s">
        <v>49</v>
      </c>
      <c r="B2206" t="s">
        <v>50</v>
      </c>
      <c r="C2206" s="2">
        <v>43196</v>
      </c>
      <c r="D2206" t="s">
        <v>2544</v>
      </c>
      <c r="E2206" t="s">
        <v>4131</v>
      </c>
      <c r="F2206" t="s">
        <v>49</v>
      </c>
      <c r="G2206" s="14"/>
      <c r="H2206" s="14"/>
      <c r="I2206" s="1">
        <f t="shared" si="86"/>
        <v>0</v>
      </c>
      <c r="J2206" s="1">
        <f t="shared" si="89"/>
        <v>0</v>
      </c>
    </row>
    <row r="2207" spans="1:10" hidden="1" outlineLevel="2" x14ac:dyDescent="0.25">
      <c r="A2207" t="s">
        <v>49</v>
      </c>
      <c r="B2207" t="s">
        <v>50</v>
      </c>
      <c r="C2207" s="2">
        <v>43206</v>
      </c>
      <c r="D2207" t="s">
        <v>1042</v>
      </c>
      <c r="E2207" t="s">
        <v>4132</v>
      </c>
      <c r="F2207" t="s">
        <v>49</v>
      </c>
      <c r="G2207" s="14"/>
      <c r="H2207" s="14"/>
      <c r="I2207" s="1">
        <f t="shared" si="86"/>
        <v>0</v>
      </c>
      <c r="J2207" s="1">
        <f t="shared" si="89"/>
        <v>0</v>
      </c>
    </row>
    <row r="2208" spans="1:10" hidden="1" outlineLevel="2" x14ac:dyDescent="0.25">
      <c r="A2208" t="s">
        <v>49</v>
      </c>
      <c r="B2208" t="s">
        <v>50</v>
      </c>
      <c r="C2208" s="2">
        <v>43206</v>
      </c>
      <c r="D2208" t="s">
        <v>3178</v>
      </c>
      <c r="E2208" t="s">
        <v>4133</v>
      </c>
      <c r="F2208" t="s">
        <v>49</v>
      </c>
      <c r="G2208" s="14"/>
      <c r="H2208" s="14"/>
      <c r="I2208" s="1">
        <f t="shared" si="86"/>
        <v>0</v>
      </c>
      <c r="J2208" s="1">
        <f t="shared" si="89"/>
        <v>0</v>
      </c>
    </row>
    <row r="2209" spans="1:10" hidden="1" outlineLevel="2" x14ac:dyDescent="0.25">
      <c r="A2209" t="s">
        <v>49</v>
      </c>
      <c r="B2209" t="s">
        <v>50</v>
      </c>
      <c r="C2209" s="2">
        <v>43209</v>
      </c>
      <c r="D2209" t="s">
        <v>4134</v>
      </c>
      <c r="E2209" t="s">
        <v>4135</v>
      </c>
      <c r="F2209" t="s">
        <v>49</v>
      </c>
      <c r="G2209" s="14"/>
      <c r="H2209" s="14"/>
      <c r="I2209" s="1">
        <f t="shared" si="86"/>
        <v>0</v>
      </c>
      <c r="J2209" s="1">
        <f t="shared" si="89"/>
        <v>0</v>
      </c>
    </row>
    <row r="2210" spans="1:10" hidden="1" outlineLevel="2" x14ac:dyDescent="0.25">
      <c r="A2210" t="s">
        <v>49</v>
      </c>
      <c r="B2210" t="s">
        <v>50</v>
      </c>
      <c r="C2210" s="2">
        <v>43220</v>
      </c>
      <c r="D2210" t="s">
        <v>3186</v>
      </c>
      <c r="E2210" t="s">
        <v>4136</v>
      </c>
      <c r="F2210" t="s">
        <v>49</v>
      </c>
      <c r="G2210" s="14"/>
      <c r="H2210" s="14"/>
      <c r="I2210" s="1">
        <f t="shared" si="86"/>
        <v>0</v>
      </c>
      <c r="J2210" s="1">
        <f t="shared" si="89"/>
        <v>0</v>
      </c>
    </row>
    <row r="2211" spans="1:10" hidden="1" outlineLevel="2" x14ac:dyDescent="0.25">
      <c r="A2211" t="s">
        <v>49</v>
      </c>
      <c r="B2211" t="s">
        <v>50</v>
      </c>
      <c r="C2211" s="2">
        <v>43220</v>
      </c>
      <c r="D2211" t="s">
        <v>1064</v>
      </c>
      <c r="E2211" t="s">
        <v>4137</v>
      </c>
      <c r="F2211" t="s">
        <v>49</v>
      </c>
      <c r="G2211" s="14"/>
      <c r="H2211" s="14"/>
      <c r="I2211" s="1">
        <f t="shared" si="86"/>
        <v>0</v>
      </c>
      <c r="J2211" s="1">
        <f t="shared" si="89"/>
        <v>0</v>
      </c>
    </row>
    <row r="2212" spans="1:10" hidden="1" outlineLevel="2" x14ac:dyDescent="0.25">
      <c r="A2212" t="s">
        <v>49</v>
      </c>
      <c r="B2212" t="s">
        <v>50</v>
      </c>
      <c r="C2212" s="2">
        <v>43220</v>
      </c>
      <c r="D2212" t="s">
        <v>3569</v>
      </c>
      <c r="E2212" t="s">
        <v>4138</v>
      </c>
      <c r="F2212" t="s">
        <v>49</v>
      </c>
      <c r="G2212" s="14"/>
      <c r="H2212" s="14"/>
      <c r="I2212" s="1">
        <f t="shared" si="86"/>
        <v>0</v>
      </c>
      <c r="J2212" s="1">
        <f t="shared" si="89"/>
        <v>0</v>
      </c>
    </row>
    <row r="2213" spans="1:10" hidden="1" outlineLevel="2" x14ac:dyDescent="0.25">
      <c r="A2213" t="s">
        <v>49</v>
      </c>
      <c r="B2213" t="s">
        <v>50</v>
      </c>
      <c r="C2213" s="2">
        <v>43220</v>
      </c>
      <c r="D2213" t="s">
        <v>4139</v>
      </c>
      <c r="E2213" t="s">
        <v>4140</v>
      </c>
      <c r="F2213" t="s">
        <v>49</v>
      </c>
      <c r="G2213" s="14"/>
      <c r="H2213" s="14"/>
      <c r="I2213" s="1">
        <f t="shared" si="86"/>
        <v>0</v>
      </c>
      <c r="J2213" s="1">
        <f>+G2213</f>
        <v>0</v>
      </c>
    </row>
    <row r="2214" spans="1:10" hidden="1" outlineLevel="2" x14ac:dyDescent="0.25">
      <c r="A2214" t="s">
        <v>49</v>
      </c>
      <c r="B2214" t="s">
        <v>50</v>
      </c>
      <c r="C2214" s="2">
        <v>43242</v>
      </c>
      <c r="D2214" t="s">
        <v>4141</v>
      </c>
      <c r="E2214" t="s">
        <v>4142</v>
      </c>
      <c r="F2214" t="s">
        <v>49</v>
      </c>
      <c r="G2214" s="14"/>
      <c r="H2214" s="14"/>
      <c r="I2214" s="1">
        <f t="shared" si="86"/>
        <v>0</v>
      </c>
      <c r="J2214" s="1">
        <f>-H2214</f>
        <v>0</v>
      </c>
    </row>
    <row r="2215" spans="1:10" hidden="1" outlineLevel="2" x14ac:dyDescent="0.25">
      <c r="A2215" t="s">
        <v>49</v>
      </c>
      <c r="B2215" t="s">
        <v>50</v>
      </c>
      <c r="C2215" s="2">
        <v>43242</v>
      </c>
      <c r="D2215" t="s">
        <v>1065</v>
      </c>
      <c r="E2215" t="s">
        <v>4143</v>
      </c>
      <c r="F2215" t="s">
        <v>49</v>
      </c>
      <c r="G2215" s="14"/>
      <c r="H2215" s="14"/>
      <c r="I2215" s="1">
        <f t="shared" si="86"/>
        <v>0</v>
      </c>
      <c r="J2215" s="1">
        <f>-H2215</f>
        <v>0</v>
      </c>
    </row>
    <row r="2216" spans="1:10" hidden="1" outlineLevel="2" x14ac:dyDescent="0.25">
      <c r="A2216" t="s">
        <v>49</v>
      </c>
      <c r="B2216" t="s">
        <v>50</v>
      </c>
      <c r="C2216" s="2">
        <v>43250</v>
      </c>
      <c r="D2216" t="s">
        <v>4144</v>
      </c>
      <c r="E2216" t="s">
        <v>4145</v>
      </c>
      <c r="F2216" t="s">
        <v>49</v>
      </c>
      <c r="G2216" s="14"/>
      <c r="H2216" s="14"/>
      <c r="I2216" s="1">
        <f t="shared" si="86"/>
        <v>0</v>
      </c>
      <c r="J2216" s="1">
        <f>-H2216</f>
        <v>0</v>
      </c>
    </row>
    <row r="2217" spans="1:10" hidden="1" outlineLevel="2" x14ac:dyDescent="0.25">
      <c r="A2217" t="s">
        <v>49</v>
      </c>
      <c r="B2217" t="s">
        <v>50</v>
      </c>
      <c r="C2217" s="2">
        <v>43259</v>
      </c>
      <c r="D2217" t="s">
        <v>4146</v>
      </c>
      <c r="E2217" t="s">
        <v>4147</v>
      </c>
      <c r="F2217" t="s">
        <v>49</v>
      </c>
      <c r="G2217" s="14"/>
      <c r="H2217" s="14"/>
      <c r="I2217" s="1">
        <f t="shared" si="86"/>
        <v>0</v>
      </c>
      <c r="J2217" s="1">
        <f>-H2217</f>
        <v>0</v>
      </c>
    </row>
    <row r="2218" spans="1:10" hidden="1" outlineLevel="2" x14ac:dyDescent="0.25">
      <c r="A2218" t="s">
        <v>49</v>
      </c>
      <c r="B2218" t="s">
        <v>50</v>
      </c>
      <c r="C2218" s="2">
        <v>43263</v>
      </c>
      <c r="D2218" t="s">
        <v>4148</v>
      </c>
      <c r="E2218" t="s">
        <v>4149</v>
      </c>
      <c r="F2218" t="s">
        <v>49</v>
      </c>
      <c r="G2218" s="14"/>
      <c r="H2218" s="14"/>
      <c r="I2218" s="1">
        <f t="shared" si="86"/>
        <v>0</v>
      </c>
      <c r="J2218" s="1">
        <f>+G2218</f>
        <v>0</v>
      </c>
    </row>
    <row r="2219" spans="1:10" hidden="1" outlineLevel="2" x14ac:dyDescent="0.25">
      <c r="A2219" t="s">
        <v>49</v>
      </c>
      <c r="B2219" t="s">
        <v>50</v>
      </c>
      <c r="C2219" s="2">
        <v>43279</v>
      </c>
      <c r="D2219" t="s">
        <v>2824</v>
      </c>
      <c r="E2219" t="s">
        <v>4150</v>
      </c>
      <c r="F2219" t="s">
        <v>49</v>
      </c>
      <c r="G2219" s="14"/>
      <c r="H2219" s="14"/>
      <c r="I2219" s="1">
        <f t="shared" si="86"/>
        <v>0</v>
      </c>
      <c r="J2219" s="1">
        <f t="shared" ref="J2219:J2224" si="90">-H2219</f>
        <v>0</v>
      </c>
    </row>
    <row r="2220" spans="1:10" hidden="1" outlineLevel="2" x14ac:dyDescent="0.25">
      <c r="A2220" t="s">
        <v>49</v>
      </c>
      <c r="B2220" t="s">
        <v>50</v>
      </c>
      <c r="C2220" s="2">
        <v>43281</v>
      </c>
      <c r="D2220" t="s">
        <v>191</v>
      </c>
      <c r="E2220" t="s">
        <v>4151</v>
      </c>
      <c r="F2220" t="s">
        <v>49</v>
      </c>
      <c r="G2220" s="14"/>
      <c r="H2220" s="14"/>
      <c r="I2220" s="1">
        <f t="shared" si="86"/>
        <v>0</v>
      </c>
      <c r="J2220" s="1">
        <f t="shared" si="90"/>
        <v>0</v>
      </c>
    </row>
    <row r="2221" spans="1:10" hidden="1" outlineLevel="2" x14ac:dyDescent="0.25">
      <c r="A2221" t="s">
        <v>49</v>
      </c>
      <c r="B2221" t="s">
        <v>50</v>
      </c>
      <c r="C2221" s="2">
        <v>43281</v>
      </c>
      <c r="D2221" t="s">
        <v>4152</v>
      </c>
      <c r="E2221" t="s">
        <v>4153</v>
      </c>
      <c r="F2221" t="s">
        <v>49</v>
      </c>
      <c r="G2221" s="14"/>
      <c r="H2221" s="14"/>
      <c r="I2221" s="1">
        <f t="shared" ref="I2221:I2284" si="91">+IF(A2221=A2220,I2220+G2221-H2221,G2221-H2221)</f>
        <v>0</v>
      </c>
      <c r="J2221" s="1">
        <f t="shared" si="90"/>
        <v>0</v>
      </c>
    </row>
    <row r="2222" spans="1:10" hidden="1" outlineLevel="2" x14ac:dyDescent="0.25">
      <c r="A2222" t="s">
        <v>49</v>
      </c>
      <c r="B2222" t="s">
        <v>50</v>
      </c>
      <c r="C2222" s="2">
        <v>43281</v>
      </c>
      <c r="D2222" t="s">
        <v>4154</v>
      </c>
      <c r="E2222" t="s">
        <v>4155</v>
      </c>
      <c r="F2222" t="s">
        <v>49</v>
      </c>
      <c r="G2222" s="14"/>
      <c r="H2222" s="14"/>
      <c r="I2222" s="1">
        <f t="shared" si="91"/>
        <v>0</v>
      </c>
      <c r="J2222" s="1">
        <f t="shared" si="90"/>
        <v>0</v>
      </c>
    </row>
    <row r="2223" spans="1:10" hidden="1" outlineLevel="2" x14ac:dyDescent="0.25">
      <c r="A2223" t="s">
        <v>49</v>
      </c>
      <c r="B2223" t="s">
        <v>50</v>
      </c>
      <c r="C2223" s="2">
        <v>43281</v>
      </c>
      <c r="D2223" t="s">
        <v>4154</v>
      </c>
      <c r="E2223" t="s">
        <v>4156</v>
      </c>
      <c r="F2223" t="s">
        <v>49</v>
      </c>
      <c r="G2223" s="14"/>
      <c r="H2223" s="14"/>
      <c r="I2223" s="1">
        <f t="shared" si="91"/>
        <v>0</v>
      </c>
      <c r="J2223" s="1">
        <f t="shared" si="90"/>
        <v>0</v>
      </c>
    </row>
    <row r="2224" spans="1:10" hidden="1" outlineLevel="2" x14ac:dyDescent="0.25">
      <c r="A2224" t="s">
        <v>49</v>
      </c>
      <c r="B2224" t="s">
        <v>50</v>
      </c>
      <c r="C2224" s="2">
        <v>43281</v>
      </c>
      <c r="D2224" t="s">
        <v>4157</v>
      </c>
      <c r="E2224" t="s">
        <v>4158</v>
      </c>
      <c r="F2224" t="s">
        <v>49</v>
      </c>
      <c r="G2224" s="14"/>
      <c r="H2224" s="14"/>
      <c r="I2224" s="1">
        <f t="shared" si="91"/>
        <v>0</v>
      </c>
      <c r="J2224" s="1">
        <f t="shared" si="90"/>
        <v>0</v>
      </c>
    </row>
    <row r="2225" spans="1:10" hidden="1" outlineLevel="2" x14ac:dyDescent="0.25">
      <c r="A2225" t="s">
        <v>49</v>
      </c>
      <c r="B2225" t="s">
        <v>50</v>
      </c>
      <c r="C2225" s="2">
        <v>43287</v>
      </c>
      <c r="D2225" t="s">
        <v>4159</v>
      </c>
      <c r="E2225" t="s">
        <v>4160</v>
      </c>
      <c r="F2225" t="s">
        <v>49</v>
      </c>
      <c r="G2225" s="14"/>
      <c r="H2225" s="14"/>
      <c r="I2225" s="1">
        <f t="shared" si="91"/>
        <v>0</v>
      </c>
      <c r="J2225" s="1">
        <f>+G2225</f>
        <v>0</v>
      </c>
    </row>
    <row r="2226" spans="1:10" hidden="1" outlineLevel="2" x14ac:dyDescent="0.25">
      <c r="A2226" t="s">
        <v>49</v>
      </c>
      <c r="B2226" t="s">
        <v>50</v>
      </c>
      <c r="C2226" s="2">
        <v>43311</v>
      </c>
      <c r="D2226" t="s">
        <v>2982</v>
      </c>
      <c r="E2226" t="s">
        <v>4161</v>
      </c>
      <c r="F2226" t="s">
        <v>49</v>
      </c>
      <c r="G2226" s="14"/>
      <c r="H2226" s="14"/>
      <c r="I2226" s="1">
        <f t="shared" si="91"/>
        <v>0</v>
      </c>
      <c r="J2226" s="1">
        <f>-H2226</f>
        <v>0</v>
      </c>
    </row>
    <row r="2227" spans="1:10" hidden="1" outlineLevel="2" x14ac:dyDescent="0.25">
      <c r="A2227" t="s">
        <v>49</v>
      </c>
      <c r="B2227" t="s">
        <v>50</v>
      </c>
      <c r="C2227" s="2">
        <v>43311</v>
      </c>
      <c r="D2227" t="s">
        <v>221</v>
      </c>
      <c r="E2227" t="s">
        <v>4162</v>
      </c>
      <c r="F2227" t="s">
        <v>49</v>
      </c>
      <c r="G2227" s="14"/>
      <c r="H2227" s="14"/>
      <c r="I2227" s="1">
        <f t="shared" si="91"/>
        <v>0</v>
      </c>
      <c r="J2227" s="1">
        <f>-H2227</f>
        <v>0</v>
      </c>
    </row>
    <row r="2228" spans="1:10" hidden="1" outlineLevel="2" x14ac:dyDescent="0.25">
      <c r="A2228" t="s">
        <v>49</v>
      </c>
      <c r="B2228" t="s">
        <v>50</v>
      </c>
      <c r="C2228" s="2">
        <v>43312</v>
      </c>
      <c r="D2228" t="s">
        <v>3981</v>
      </c>
      <c r="E2228" t="s">
        <v>4163</v>
      </c>
      <c r="F2228" t="s">
        <v>49</v>
      </c>
      <c r="G2228" s="14"/>
      <c r="H2228" s="14"/>
      <c r="I2228" s="1">
        <f t="shared" si="91"/>
        <v>0</v>
      </c>
      <c r="J2228" s="1">
        <f>-H2228</f>
        <v>0</v>
      </c>
    </row>
    <row r="2229" spans="1:10" hidden="1" outlineLevel="2" x14ac:dyDescent="0.25">
      <c r="A2229" t="s">
        <v>49</v>
      </c>
      <c r="B2229" t="s">
        <v>50</v>
      </c>
      <c r="C2229" s="2">
        <v>43312</v>
      </c>
      <c r="D2229" t="s">
        <v>2619</v>
      </c>
      <c r="E2229" t="s">
        <v>4164</v>
      </c>
      <c r="F2229" t="s">
        <v>49</v>
      </c>
      <c r="G2229" s="14"/>
      <c r="H2229" s="14"/>
      <c r="I2229" s="1">
        <f t="shared" si="91"/>
        <v>0</v>
      </c>
      <c r="J2229" s="1">
        <f>-H2229</f>
        <v>0</v>
      </c>
    </row>
    <row r="2230" spans="1:10" hidden="1" outlineLevel="2" x14ac:dyDescent="0.25">
      <c r="A2230" t="s">
        <v>49</v>
      </c>
      <c r="B2230" t="s">
        <v>50</v>
      </c>
      <c r="C2230" s="2">
        <v>43312</v>
      </c>
      <c r="D2230" t="s">
        <v>4000</v>
      </c>
      <c r="E2230" t="s">
        <v>4165</v>
      </c>
      <c r="F2230" t="s">
        <v>49</v>
      </c>
      <c r="G2230" s="14"/>
      <c r="H2230" s="14"/>
      <c r="I2230" s="1">
        <f t="shared" si="91"/>
        <v>0</v>
      </c>
      <c r="J2230" s="1">
        <f>-H2230</f>
        <v>0</v>
      </c>
    </row>
    <row r="2231" spans="1:10" hidden="1" outlineLevel="2" x14ac:dyDescent="0.25">
      <c r="A2231" t="s">
        <v>49</v>
      </c>
      <c r="B2231" t="s">
        <v>50</v>
      </c>
      <c r="C2231" s="2">
        <v>43325</v>
      </c>
      <c r="D2231" t="s">
        <v>4166</v>
      </c>
      <c r="E2231" t="s">
        <v>4167</v>
      </c>
      <c r="F2231" t="s">
        <v>49</v>
      </c>
      <c r="G2231" s="14"/>
      <c r="H2231" s="14"/>
      <c r="I2231" s="1">
        <f t="shared" si="91"/>
        <v>0</v>
      </c>
      <c r="J2231" s="1">
        <f>+G2231</f>
        <v>0</v>
      </c>
    </row>
    <row r="2232" spans="1:10" hidden="1" outlineLevel="2" x14ac:dyDescent="0.25">
      <c r="A2232" t="s">
        <v>49</v>
      </c>
      <c r="B2232" t="s">
        <v>50</v>
      </c>
      <c r="C2232" s="2">
        <v>43328</v>
      </c>
      <c r="D2232" t="s">
        <v>3998</v>
      </c>
      <c r="E2232" t="s">
        <v>4168</v>
      </c>
      <c r="F2232" t="s">
        <v>49</v>
      </c>
      <c r="G2232" s="14"/>
      <c r="H2232" s="14"/>
      <c r="I2232" s="1">
        <f t="shared" si="91"/>
        <v>0</v>
      </c>
      <c r="J2232" s="1">
        <f>-H2232</f>
        <v>0</v>
      </c>
    </row>
    <row r="2233" spans="1:10" hidden="1" outlineLevel="2" x14ac:dyDescent="0.25">
      <c r="A2233" t="s">
        <v>49</v>
      </c>
      <c r="B2233" t="s">
        <v>50</v>
      </c>
      <c r="C2233" s="2">
        <v>43343</v>
      </c>
      <c r="D2233" t="s">
        <v>4169</v>
      </c>
      <c r="E2233" t="s">
        <v>4170</v>
      </c>
      <c r="F2233" t="s">
        <v>49</v>
      </c>
      <c r="G2233" s="14"/>
      <c r="H2233" s="14"/>
      <c r="I2233" s="1">
        <f t="shared" si="91"/>
        <v>0</v>
      </c>
      <c r="J2233" s="1">
        <f>-H2233</f>
        <v>0</v>
      </c>
    </row>
    <row r="2234" spans="1:10" hidden="1" outlineLevel="2" x14ac:dyDescent="0.25">
      <c r="A2234" t="s">
        <v>49</v>
      </c>
      <c r="B2234" t="s">
        <v>50</v>
      </c>
      <c r="C2234" s="2">
        <v>43343</v>
      </c>
      <c r="D2234" t="s">
        <v>4171</v>
      </c>
      <c r="E2234" t="s">
        <v>4172</v>
      </c>
      <c r="F2234" t="s">
        <v>49</v>
      </c>
      <c r="G2234" s="14"/>
      <c r="H2234" s="14"/>
      <c r="I2234" s="1">
        <f t="shared" si="91"/>
        <v>0</v>
      </c>
      <c r="J2234" s="1">
        <f>-H2234</f>
        <v>0</v>
      </c>
    </row>
    <row r="2235" spans="1:10" hidden="1" outlineLevel="2" x14ac:dyDescent="0.25">
      <c r="A2235" t="s">
        <v>49</v>
      </c>
      <c r="B2235" t="s">
        <v>50</v>
      </c>
      <c r="C2235" s="2">
        <v>43356</v>
      </c>
      <c r="D2235" t="s">
        <v>4173</v>
      </c>
      <c r="E2235" t="s">
        <v>4174</v>
      </c>
      <c r="F2235" t="s">
        <v>49</v>
      </c>
      <c r="G2235" s="14"/>
      <c r="H2235" s="14"/>
      <c r="I2235" s="1">
        <f t="shared" si="91"/>
        <v>0</v>
      </c>
      <c r="J2235" s="1">
        <f>+G2235</f>
        <v>0</v>
      </c>
    </row>
    <row r="2236" spans="1:10" hidden="1" outlineLevel="2" x14ac:dyDescent="0.25">
      <c r="A2236" t="s">
        <v>49</v>
      </c>
      <c r="B2236" t="s">
        <v>50</v>
      </c>
      <c r="C2236" s="2">
        <v>43369</v>
      </c>
      <c r="D2236" t="s">
        <v>4175</v>
      </c>
      <c r="E2236" t="s">
        <v>4176</v>
      </c>
      <c r="F2236" t="s">
        <v>49</v>
      </c>
      <c r="G2236" s="14"/>
      <c r="H2236" s="14"/>
      <c r="I2236" s="1">
        <f t="shared" si="91"/>
        <v>0</v>
      </c>
      <c r="J2236" s="1">
        <f>-H2236</f>
        <v>0</v>
      </c>
    </row>
    <row r="2237" spans="1:10" hidden="1" outlineLevel="2" x14ac:dyDescent="0.25">
      <c r="A2237" t="s">
        <v>49</v>
      </c>
      <c r="B2237" t="s">
        <v>50</v>
      </c>
      <c r="C2237" s="2">
        <v>43373</v>
      </c>
      <c r="D2237" t="s">
        <v>2599</v>
      </c>
      <c r="E2237" t="s">
        <v>4177</v>
      </c>
      <c r="F2237" t="s">
        <v>49</v>
      </c>
      <c r="G2237" s="14"/>
      <c r="H2237" s="14"/>
      <c r="I2237" s="1">
        <f t="shared" si="91"/>
        <v>0</v>
      </c>
      <c r="J2237" s="1">
        <f>-H2237</f>
        <v>0</v>
      </c>
    </row>
    <row r="2238" spans="1:10" hidden="1" outlineLevel="2" x14ac:dyDescent="0.25">
      <c r="A2238" t="s">
        <v>49</v>
      </c>
      <c r="B2238" t="s">
        <v>50</v>
      </c>
      <c r="C2238" s="2">
        <v>43373</v>
      </c>
      <c r="D2238" t="s">
        <v>3204</v>
      </c>
      <c r="E2238" t="s">
        <v>4178</v>
      </c>
      <c r="F2238" t="s">
        <v>49</v>
      </c>
      <c r="G2238" s="16"/>
      <c r="H2238" s="16">
        <v>234.047</v>
      </c>
      <c r="I2238" s="1">
        <f t="shared" si="91"/>
        <v>-234.047</v>
      </c>
    </row>
    <row r="2239" spans="1:10" hidden="1" outlineLevel="2" x14ac:dyDescent="0.25">
      <c r="A2239" t="s">
        <v>49</v>
      </c>
      <c r="B2239" t="s">
        <v>50</v>
      </c>
      <c r="C2239" s="2">
        <v>43373</v>
      </c>
      <c r="D2239" t="s">
        <v>2980</v>
      </c>
      <c r="E2239" t="s">
        <v>4179</v>
      </c>
      <c r="F2239" t="s">
        <v>49</v>
      </c>
      <c r="G2239" s="14"/>
      <c r="H2239" s="14"/>
      <c r="I2239" s="1">
        <f t="shared" si="91"/>
        <v>-234.047</v>
      </c>
      <c r="J2239" s="1">
        <f>-H2239</f>
        <v>0</v>
      </c>
    </row>
    <row r="2240" spans="1:10" hidden="1" outlineLevel="2" x14ac:dyDescent="0.25">
      <c r="A2240" t="s">
        <v>49</v>
      </c>
      <c r="B2240" t="s">
        <v>50</v>
      </c>
      <c r="C2240" s="2">
        <v>43373</v>
      </c>
      <c r="D2240" t="s">
        <v>3206</v>
      </c>
      <c r="E2240" t="s">
        <v>4180</v>
      </c>
      <c r="F2240" t="s">
        <v>49</v>
      </c>
      <c r="G2240" s="16"/>
      <c r="H2240" s="16">
        <v>288.73500000000001</v>
      </c>
      <c r="I2240" s="1">
        <f t="shared" si="91"/>
        <v>-522.78200000000004</v>
      </c>
    </row>
    <row r="2241" spans="1:12" hidden="1" outlineLevel="2" x14ac:dyDescent="0.25">
      <c r="A2241" t="s">
        <v>49</v>
      </c>
      <c r="B2241" t="s">
        <v>50</v>
      </c>
      <c r="C2241" s="2">
        <v>43373</v>
      </c>
      <c r="D2241" t="s">
        <v>3200</v>
      </c>
      <c r="E2241" t="s">
        <v>4181</v>
      </c>
      <c r="F2241" t="s">
        <v>49</v>
      </c>
      <c r="G2241" s="16"/>
      <c r="H2241" s="16">
        <v>350.04</v>
      </c>
      <c r="I2241" s="1">
        <f t="shared" si="91"/>
        <v>-872.82200000000012</v>
      </c>
    </row>
    <row r="2242" spans="1:12" hidden="1" outlineLevel="2" x14ac:dyDescent="0.25">
      <c r="A2242" t="s">
        <v>49</v>
      </c>
      <c r="B2242" t="s">
        <v>50</v>
      </c>
      <c r="C2242" s="2">
        <v>43385</v>
      </c>
      <c r="D2242" t="s">
        <v>4182</v>
      </c>
      <c r="E2242" t="s">
        <v>4183</v>
      </c>
      <c r="F2242" t="s">
        <v>49</v>
      </c>
      <c r="G2242" s="14"/>
      <c r="H2242" s="14"/>
      <c r="I2242" s="1">
        <f t="shared" si="91"/>
        <v>-872.82200000000012</v>
      </c>
      <c r="J2242" s="1">
        <f>+G2242</f>
        <v>0</v>
      </c>
    </row>
    <row r="2243" spans="1:12" hidden="1" outlineLevel="2" x14ac:dyDescent="0.25">
      <c r="A2243" t="s">
        <v>49</v>
      </c>
      <c r="B2243" t="s">
        <v>50</v>
      </c>
      <c r="C2243" s="2">
        <v>43385</v>
      </c>
      <c r="D2243" t="s">
        <v>4184</v>
      </c>
      <c r="E2243" t="s">
        <v>4185</v>
      </c>
      <c r="F2243" t="s">
        <v>49</v>
      </c>
      <c r="G2243" s="14"/>
      <c r="H2243" s="14"/>
      <c r="I2243" s="1">
        <f t="shared" si="91"/>
        <v>-872.82200000000012</v>
      </c>
      <c r="J2243" s="1">
        <f>+G2243</f>
        <v>0</v>
      </c>
    </row>
    <row r="2244" spans="1:12" hidden="1" outlineLevel="2" x14ac:dyDescent="0.25">
      <c r="A2244" t="s">
        <v>49</v>
      </c>
      <c r="B2244" t="s">
        <v>50</v>
      </c>
      <c r="C2244" s="2">
        <v>43402</v>
      </c>
      <c r="D2244" t="s">
        <v>4186</v>
      </c>
      <c r="E2244" t="s">
        <v>4187</v>
      </c>
      <c r="F2244" t="s">
        <v>49</v>
      </c>
      <c r="G2244" s="14"/>
      <c r="H2244" s="14"/>
      <c r="I2244" s="1">
        <f t="shared" si="91"/>
        <v>-872.82200000000012</v>
      </c>
      <c r="J2244" s="1">
        <f>+G2244</f>
        <v>0</v>
      </c>
      <c r="L2244" s="1" t="s">
        <v>4188</v>
      </c>
    </row>
    <row r="2245" spans="1:12" hidden="1" outlineLevel="2" x14ac:dyDescent="0.25">
      <c r="A2245" t="s">
        <v>49</v>
      </c>
      <c r="B2245" t="s">
        <v>50</v>
      </c>
      <c r="C2245" s="2">
        <v>43403</v>
      </c>
      <c r="D2245" t="s">
        <v>4189</v>
      </c>
      <c r="E2245" t="s">
        <v>4190</v>
      </c>
      <c r="F2245" t="s">
        <v>49</v>
      </c>
      <c r="G2245" s="16"/>
      <c r="H2245" s="16">
        <v>204.17699999999999</v>
      </c>
      <c r="I2245" s="1">
        <f t="shared" si="91"/>
        <v>-1076.999</v>
      </c>
    </row>
    <row r="2246" spans="1:12" hidden="1" outlineLevel="2" x14ac:dyDescent="0.25">
      <c r="A2246" t="s">
        <v>49</v>
      </c>
      <c r="B2246" t="s">
        <v>50</v>
      </c>
      <c r="C2246" s="2">
        <v>43404</v>
      </c>
      <c r="D2246" t="s">
        <v>3246</v>
      </c>
      <c r="E2246" t="s">
        <v>4191</v>
      </c>
      <c r="F2246" t="s">
        <v>49</v>
      </c>
      <c r="G2246" s="16"/>
      <c r="H2246" s="16">
        <v>40.968000000000004</v>
      </c>
      <c r="I2246" s="1">
        <f t="shared" si="91"/>
        <v>-1117.9670000000001</v>
      </c>
    </row>
    <row r="2247" spans="1:12" hidden="1" outlineLevel="2" x14ac:dyDescent="0.25">
      <c r="A2247" t="s">
        <v>49</v>
      </c>
      <c r="B2247" t="s">
        <v>50</v>
      </c>
      <c r="C2247" s="2">
        <v>43404</v>
      </c>
      <c r="D2247" t="s">
        <v>3987</v>
      </c>
      <c r="E2247" t="s">
        <v>4192</v>
      </c>
      <c r="F2247" t="s">
        <v>49</v>
      </c>
      <c r="G2247" s="16"/>
      <c r="H2247" s="16">
        <v>490.58499999999998</v>
      </c>
      <c r="I2247" s="1">
        <f t="shared" si="91"/>
        <v>-1608.5520000000001</v>
      </c>
    </row>
    <row r="2248" spans="1:12" hidden="1" outlineLevel="2" x14ac:dyDescent="0.25">
      <c r="A2248" t="s">
        <v>49</v>
      </c>
      <c r="B2248" t="s">
        <v>50</v>
      </c>
      <c r="C2248" s="2">
        <v>43434</v>
      </c>
      <c r="D2248" t="s">
        <v>4193</v>
      </c>
      <c r="E2248" t="s">
        <v>4194</v>
      </c>
      <c r="F2248" t="s">
        <v>49</v>
      </c>
      <c r="G2248" s="16"/>
      <c r="H2248" s="16">
        <v>123.792</v>
      </c>
      <c r="I2248" s="1">
        <f t="shared" si="91"/>
        <v>-1732.3440000000001</v>
      </c>
    </row>
    <row r="2249" spans="1:12" hidden="1" outlineLevel="2" x14ac:dyDescent="0.25">
      <c r="A2249" t="s">
        <v>49</v>
      </c>
      <c r="B2249" t="s">
        <v>50</v>
      </c>
      <c r="C2249" s="2">
        <v>43444</v>
      </c>
      <c r="D2249" t="s">
        <v>4195</v>
      </c>
      <c r="E2249" t="s">
        <v>4196</v>
      </c>
      <c r="F2249" t="s">
        <v>49</v>
      </c>
      <c r="G2249" s="16"/>
      <c r="H2249" s="16">
        <v>34.493000000000002</v>
      </c>
      <c r="I2249" s="1">
        <f t="shared" si="91"/>
        <v>-1766.837</v>
      </c>
    </row>
    <row r="2250" spans="1:12" hidden="1" outlineLevel="2" x14ac:dyDescent="0.25">
      <c r="A2250" t="s">
        <v>49</v>
      </c>
      <c r="B2250" t="s">
        <v>50</v>
      </c>
      <c r="C2250" s="2">
        <v>43445</v>
      </c>
      <c r="D2250" t="s">
        <v>4197</v>
      </c>
      <c r="E2250" t="s">
        <v>4198</v>
      </c>
      <c r="F2250" t="s">
        <v>49</v>
      </c>
      <c r="G2250" s="16"/>
      <c r="H2250" s="16">
        <v>7.508</v>
      </c>
      <c r="I2250" s="1">
        <f t="shared" si="91"/>
        <v>-1774.345</v>
      </c>
    </row>
    <row r="2251" spans="1:12" hidden="1" outlineLevel="2" x14ac:dyDescent="0.25">
      <c r="A2251" t="s">
        <v>49</v>
      </c>
      <c r="B2251" t="s">
        <v>50</v>
      </c>
      <c r="C2251" s="2">
        <v>43447</v>
      </c>
      <c r="D2251" t="s">
        <v>2625</v>
      </c>
      <c r="E2251" t="s">
        <v>4199</v>
      </c>
      <c r="F2251" t="s">
        <v>49</v>
      </c>
      <c r="G2251" s="16"/>
      <c r="H2251" s="16">
        <v>233.57400000000001</v>
      </c>
      <c r="I2251" s="1">
        <f t="shared" si="91"/>
        <v>-2007.9190000000001</v>
      </c>
    </row>
    <row r="2252" spans="1:12" hidden="1" outlineLevel="2" x14ac:dyDescent="0.25">
      <c r="A2252" t="s">
        <v>49</v>
      </c>
      <c r="B2252" t="s">
        <v>50</v>
      </c>
      <c r="C2252" s="2">
        <v>43460</v>
      </c>
      <c r="D2252" t="s">
        <v>4200</v>
      </c>
      <c r="E2252" t="s">
        <v>4201</v>
      </c>
      <c r="F2252" t="s">
        <v>49</v>
      </c>
      <c r="G2252" s="16"/>
      <c r="H2252" s="16">
        <v>69.554000000000002</v>
      </c>
      <c r="I2252" s="1">
        <f t="shared" si="91"/>
        <v>-2077.473</v>
      </c>
    </row>
    <row r="2253" spans="1:12" hidden="1" outlineLevel="2" x14ac:dyDescent="0.25">
      <c r="A2253" t="s">
        <v>49</v>
      </c>
      <c r="B2253" t="s">
        <v>50</v>
      </c>
      <c r="C2253" s="2">
        <v>43461</v>
      </c>
      <c r="D2253" t="s">
        <v>4202</v>
      </c>
      <c r="E2253" t="s">
        <v>4203</v>
      </c>
      <c r="F2253" t="s">
        <v>49</v>
      </c>
      <c r="G2253" s="16"/>
      <c r="H2253" s="16">
        <v>65.608000000000004</v>
      </c>
      <c r="I2253" s="1">
        <f t="shared" si="91"/>
        <v>-2143.0810000000001</v>
      </c>
    </row>
    <row r="2254" spans="1:12" hidden="1" outlineLevel="2" x14ac:dyDescent="0.25">
      <c r="A2254" t="s">
        <v>49</v>
      </c>
      <c r="B2254" t="s">
        <v>50</v>
      </c>
      <c r="C2254" s="2">
        <v>43465</v>
      </c>
      <c r="D2254" t="s">
        <v>4204</v>
      </c>
      <c r="E2254" t="s">
        <v>4205</v>
      </c>
      <c r="F2254" t="s">
        <v>49</v>
      </c>
      <c r="G2254" s="16"/>
      <c r="H2254" s="16">
        <v>26.823</v>
      </c>
      <c r="I2254" s="1">
        <f t="shared" si="91"/>
        <v>-2169.904</v>
      </c>
    </row>
    <row r="2255" spans="1:12" hidden="1" outlineLevel="2" x14ac:dyDescent="0.25">
      <c r="A2255" t="s">
        <v>49</v>
      </c>
      <c r="B2255" t="s">
        <v>50</v>
      </c>
      <c r="C2255" s="2">
        <v>43465</v>
      </c>
      <c r="D2255" t="s">
        <v>4206</v>
      </c>
      <c r="E2255" t="s">
        <v>4207</v>
      </c>
      <c r="F2255" t="s">
        <v>49</v>
      </c>
      <c r="G2255" s="16"/>
      <c r="H2255" s="16">
        <v>29.138999999999999</v>
      </c>
      <c r="I2255" s="1">
        <f t="shared" si="91"/>
        <v>-2199.0430000000001</v>
      </c>
    </row>
    <row r="2256" spans="1:12" hidden="1" outlineLevel="2" x14ac:dyDescent="0.25">
      <c r="A2256" t="s">
        <v>49</v>
      </c>
      <c r="B2256" t="s">
        <v>50</v>
      </c>
      <c r="C2256" s="2">
        <v>43465</v>
      </c>
      <c r="D2256" t="s">
        <v>4208</v>
      </c>
      <c r="E2256" t="s">
        <v>4209</v>
      </c>
      <c r="F2256" t="s">
        <v>49</v>
      </c>
      <c r="G2256" s="16"/>
      <c r="H2256" s="16">
        <v>105.497</v>
      </c>
      <c r="I2256" s="1">
        <f t="shared" si="91"/>
        <v>-2304.54</v>
      </c>
    </row>
    <row r="2257" spans="1:9" hidden="1" outlineLevel="2" x14ac:dyDescent="0.25">
      <c r="A2257" t="s">
        <v>49</v>
      </c>
      <c r="B2257" t="s">
        <v>50</v>
      </c>
      <c r="C2257" s="2">
        <v>43465</v>
      </c>
      <c r="D2257" t="s">
        <v>4210</v>
      </c>
      <c r="E2257" t="s">
        <v>4211</v>
      </c>
      <c r="F2257" t="s">
        <v>49</v>
      </c>
      <c r="G2257" s="16"/>
      <c r="H2257" s="16">
        <v>128.499</v>
      </c>
      <c r="I2257" s="1">
        <f t="shared" si="91"/>
        <v>-2433.0389999999998</v>
      </c>
    </row>
    <row r="2258" spans="1:9" hidden="1" outlineLevel="2" x14ac:dyDescent="0.25">
      <c r="A2258" t="s">
        <v>49</v>
      </c>
      <c r="B2258" t="s">
        <v>50</v>
      </c>
      <c r="C2258" s="2">
        <v>43465</v>
      </c>
      <c r="D2258" t="s">
        <v>4212</v>
      </c>
      <c r="E2258" t="s">
        <v>4213</v>
      </c>
      <c r="F2258" t="s">
        <v>49</v>
      </c>
      <c r="G2258" s="16"/>
      <c r="H2258" s="16">
        <v>163.69499999999999</v>
      </c>
      <c r="I2258" s="1">
        <f t="shared" si="91"/>
        <v>-2596.7339999999999</v>
      </c>
    </row>
    <row r="2259" spans="1:9" hidden="1" outlineLevel="2" x14ac:dyDescent="0.25">
      <c r="A2259" t="s">
        <v>49</v>
      </c>
      <c r="B2259" t="s">
        <v>50</v>
      </c>
      <c r="C2259" s="2">
        <v>43465</v>
      </c>
      <c r="D2259" t="s">
        <v>2782</v>
      </c>
      <c r="E2259" t="s">
        <v>4214</v>
      </c>
      <c r="F2259" t="s">
        <v>49</v>
      </c>
      <c r="G2259" s="16"/>
      <c r="H2259" s="16">
        <v>243.672</v>
      </c>
      <c r="I2259" s="1">
        <f t="shared" si="91"/>
        <v>-2840.4059999999999</v>
      </c>
    </row>
    <row r="2260" spans="1:9" hidden="1" outlineLevel="2" x14ac:dyDescent="0.25">
      <c r="A2260" t="s">
        <v>49</v>
      </c>
      <c r="B2260" t="s">
        <v>50</v>
      </c>
      <c r="C2260" s="2">
        <v>43465</v>
      </c>
      <c r="D2260" t="s">
        <v>4043</v>
      </c>
      <c r="E2260" t="s">
        <v>4215</v>
      </c>
      <c r="F2260" t="s">
        <v>49</v>
      </c>
      <c r="G2260" s="16"/>
      <c r="H2260" s="16">
        <v>274.85399999999998</v>
      </c>
      <c r="I2260" s="1">
        <f t="shared" si="91"/>
        <v>-3115.2599999999998</v>
      </c>
    </row>
    <row r="2261" spans="1:9" hidden="1" outlineLevel="2" x14ac:dyDescent="0.25">
      <c r="A2261" t="s">
        <v>49</v>
      </c>
      <c r="B2261" t="s">
        <v>50</v>
      </c>
      <c r="C2261" s="2">
        <v>43465</v>
      </c>
      <c r="D2261" t="s">
        <v>709</v>
      </c>
      <c r="E2261" t="s">
        <v>708</v>
      </c>
      <c r="F2261" t="s">
        <v>49</v>
      </c>
      <c r="G2261" s="17"/>
      <c r="H2261" s="17">
        <v>8121.75</v>
      </c>
      <c r="I2261" s="1">
        <f t="shared" si="91"/>
        <v>-11237.01</v>
      </c>
    </row>
    <row r="2262" spans="1:9" hidden="1" outlineLevel="2" x14ac:dyDescent="0.25">
      <c r="A2262" t="s">
        <v>49</v>
      </c>
      <c r="B2262" t="s">
        <v>50</v>
      </c>
      <c r="C2262" s="2">
        <v>43482</v>
      </c>
      <c r="D2262" t="s">
        <v>4216</v>
      </c>
      <c r="E2262" t="s">
        <v>4217</v>
      </c>
      <c r="F2262" t="s">
        <v>49</v>
      </c>
      <c r="G2262" s="16">
        <v>1631.4739999999999</v>
      </c>
      <c r="H2262" s="16"/>
      <c r="I2262" s="1">
        <f t="shared" si="91"/>
        <v>-9605.5360000000001</v>
      </c>
    </row>
    <row r="2263" spans="1:9" hidden="1" outlineLevel="2" x14ac:dyDescent="0.25">
      <c r="A2263" t="s">
        <v>49</v>
      </c>
      <c r="B2263" t="s">
        <v>50</v>
      </c>
      <c r="C2263" s="2">
        <v>43487</v>
      </c>
      <c r="D2263" t="s">
        <v>2946</v>
      </c>
      <c r="E2263" t="s">
        <v>4218</v>
      </c>
      <c r="F2263" t="s">
        <v>49</v>
      </c>
      <c r="G2263" s="16"/>
      <c r="H2263" s="16">
        <v>125.886</v>
      </c>
      <c r="I2263" s="1">
        <f t="shared" si="91"/>
        <v>-9731.4220000000005</v>
      </c>
    </row>
    <row r="2264" spans="1:9" hidden="1" outlineLevel="2" x14ac:dyDescent="0.25">
      <c r="A2264" t="s">
        <v>49</v>
      </c>
      <c r="B2264" t="s">
        <v>50</v>
      </c>
      <c r="C2264" s="2">
        <v>43495</v>
      </c>
      <c r="D2264" t="s">
        <v>4219</v>
      </c>
      <c r="E2264" t="s">
        <v>4220</v>
      </c>
      <c r="F2264" t="s">
        <v>49</v>
      </c>
      <c r="G2264" s="16"/>
      <c r="H2264" s="16">
        <v>40.002000000000002</v>
      </c>
      <c r="I2264" s="1">
        <f t="shared" si="91"/>
        <v>-9771.4240000000009</v>
      </c>
    </row>
    <row r="2265" spans="1:9" hidden="1" outlineLevel="2" x14ac:dyDescent="0.25">
      <c r="A2265" t="s">
        <v>49</v>
      </c>
      <c r="B2265" t="s">
        <v>50</v>
      </c>
      <c r="C2265" s="2">
        <v>43495</v>
      </c>
      <c r="D2265" t="s">
        <v>170</v>
      </c>
      <c r="E2265" t="s">
        <v>4221</v>
      </c>
      <c r="F2265" t="s">
        <v>49</v>
      </c>
      <c r="G2265" s="16"/>
      <c r="H2265" s="16">
        <v>41.03</v>
      </c>
      <c r="I2265" s="1">
        <f t="shared" si="91"/>
        <v>-9812.4540000000015</v>
      </c>
    </row>
    <row r="2266" spans="1:9" hidden="1" outlineLevel="2" x14ac:dyDescent="0.25">
      <c r="A2266" t="s">
        <v>49</v>
      </c>
      <c r="B2266" t="s">
        <v>50</v>
      </c>
      <c r="C2266" s="2">
        <v>43496</v>
      </c>
      <c r="D2266" t="s">
        <v>2544</v>
      </c>
      <c r="E2266" t="s">
        <v>4222</v>
      </c>
      <c r="F2266" t="s">
        <v>49</v>
      </c>
      <c r="G2266" s="16"/>
      <c r="H2266" s="16">
        <v>21.283000000000001</v>
      </c>
      <c r="I2266" s="1">
        <f t="shared" si="91"/>
        <v>-9833.737000000001</v>
      </c>
    </row>
    <row r="2267" spans="1:9" hidden="1" outlineLevel="2" x14ac:dyDescent="0.25">
      <c r="A2267" t="s">
        <v>49</v>
      </c>
      <c r="B2267" t="s">
        <v>50</v>
      </c>
      <c r="C2267" s="2">
        <v>43496</v>
      </c>
      <c r="D2267" t="s">
        <v>161</v>
      </c>
      <c r="E2267" t="s">
        <v>4223</v>
      </c>
      <c r="F2267" t="s">
        <v>49</v>
      </c>
      <c r="G2267" s="16"/>
      <c r="H2267" s="16">
        <v>146.9</v>
      </c>
      <c r="I2267" s="1">
        <f t="shared" si="91"/>
        <v>-9980.6370000000006</v>
      </c>
    </row>
    <row r="2268" spans="1:9" hidden="1" outlineLevel="2" x14ac:dyDescent="0.25">
      <c r="A2268" t="s">
        <v>49</v>
      </c>
      <c r="B2268" t="s">
        <v>50</v>
      </c>
      <c r="C2268" s="2">
        <v>43496</v>
      </c>
      <c r="D2268" t="s">
        <v>4224</v>
      </c>
      <c r="E2268" t="s">
        <v>4225</v>
      </c>
      <c r="F2268" t="s">
        <v>49</v>
      </c>
      <c r="G2268" s="16">
        <v>245.14500000000001</v>
      </c>
      <c r="H2268" s="16"/>
      <c r="I2268" s="1">
        <f t="shared" si="91"/>
        <v>-9735.4920000000002</v>
      </c>
    </row>
    <row r="2269" spans="1:9" hidden="1" outlineLevel="2" x14ac:dyDescent="0.25">
      <c r="A2269" t="s">
        <v>49</v>
      </c>
      <c r="B2269" t="s">
        <v>50</v>
      </c>
      <c r="C2269" s="2">
        <v>43496</v>
      </c>
      <c r="D2269" t="s">
        <v>4226</v>
      </c>
      <c r="E2269" t="s">
        <v>4227</v>
      </c>
      <c r="F2269" t="s">
        <v>49</v>
      </c>
      <c r="G2269" s="17">
        <v>8269.4</v>
      </c>
      <c r="H2269" s="17"/>
      <c r="I2269" s="1">
        <f t="shared" si="91"/>
        <v>-1466.0920000000006</v>
      </c>
    </row>
    <row r="2270" spans="1:9" hidden="1" outlineLevel="2" x14ac:dyDescent="0.25">
      <c r="A2270" t="s">
        <v>49</v>
      </c>
      <c r="B2270" t="s">
        <v>50</v>
      </c>
      <c r="C2270" s="2">
        <v>43518</v>
      </c>
      <c r="D2270" t="s">
        <v>201</v>
      </c>
      <c r="E2270" t="s">
        <v>4228</v>
      </c>
      <c r="F2270" t="s">
        <v>49</v>
      </c>
      <c r="G2270" s="16"/>
      <c r="H2270" s="16">
        <v>100.774</v>
      </c>
      <c r="I2270" s="1">
        <f t="shared" si="91"/>
        <v>-1566.8660000000004</v>
      </c>
    </row>
    <row r="2271" spans="1:9" hidden="1" outlineLevel="2" x14ac:dyDescent="0.25">
      <c r="A2271" t="s">
        <v>49</v>
      </c>
      <c r="B2271" t="s">
        <v>50</v>
      </c>
      <c r="C2271" s="2">
        <v>43518</v>
      </c>
      <c r="D2271" t="s">
        <v>159</v>
      </c>
      <c r="E2271" t="s">
        <v>4229</v>
      </c>
      <c r="F2271" t="s">
        <v>49</v>
      </c>
      <c r="G2271" s="16"/>
      <c r="H2271" s="16">
        <v>119.952</v>
      </c>
      <c r="I2271" s="1">
        <f t="shared" si="91"/>
        <v>-1686.8180000000004</v>
      </c>
    </row>
    <row r="2272" spans="1:9" hidden="1" outlineLevel="2" x14ac:dyDescent="0.25">
      <c r="A2272" t="s">
        <v>49</v>
      </c>
      <c r="B2272" t="s">
        <v>50</v>
      </c>
      <c r="C2272" s="2">
        <v>43521</v>
      </c>
      <c r="D2272" t="s">
        <v>4230</v>
      </c>
      <c r="E2272" t="s">
        <v>4231</v>
      </c>
      <c r="F2272" t="s">
        <v>49</v>
      </c>
      <c r="G2272" s="16"/>
      <c r="H2272" s="16">
        <v>44.779000000000003</v>
      </c>
      <c r="I2272" s="1">
        <f t="shared" si="91"/>
        <v>-1731.5970000000004</v>
      </c>
    </row>
    <row r="2273" spans="1:9" hidden="1" outlineLevel="2" x14ac:dyDescent="0.25">
      <c r="A2273" t="s">
        <v>49</v>
      </c>
      <c r="B2273" t="s">
        <v>50</v>
      </c>
      <c r="C2273" s="2">
        <v>43535</v>
      </c>
      <c r="D2273" t="s">
        <v>4232</v>
      </c>
      <c r="E2273" t="s">
        <v>4233</v>
      </c>
      <c r="F2273" t="s">
        <v>49</v>
      </c>
      <c r="G2273" s="16">
        <v>295.601</v>
      </c>
      <c r="H2273" s="16"/>
      <c r="I2273" s="1">
        <f t="shared" si="91"/>
        <v>-1435.9960000000005</v>
      </c>
    </row>
    <row r="2274" spans="1:9" hidden="1" outlineLevel="2" x14ac:dyDescent="0.25">
      <c r="A2274" t="s">
        <v>49</v>
      </c>
      <c r="B2274" t="s">
        <v>50</v>
      </c>
      <c r="C2274" s="2">
        <v>43535</v>
      </c>
      <c r="D2274" t="s">
        <v>4234</v>
      </c>
      <c r="E2274" t="s">
        <v>4235</v>
      </c>
      <c r="F2274" t="s">
        <v>49</v>
      </c>
      <c r="G2274" s="16">
        <v>1005.353</v>
      </c>
      <c r="H2274" s="16"/>
      <c r="I2274" s="1">
        <f t="shared" si="91"/>
        <v>-430.6430000000006</v>
      </c>
    </row>
    <row r="2275" spans="1:9" hidden="1" outlineLevel="2" x14ac:dyDescent="0.25">
      <c r="A2275" t="s">
        <v>49</v>
      </c>
      <c r="B2275" t="s">
        <v>50</v>
      </c>
      <c r="C2275" s="2">
        <v>43555</v>
      </c>
      <c r="D2275" t="s">
        <v>4236</v>
      </c>
      <c r="E2275" t="s">
        <v>4237</v>
      </c>
      <c r="F2275" t="s">
        <v>49</v>
      </c>
      <c r="G2275" s="16"/>
      <c r="H2275" s="16">
        <v>9.2609999999999992</v>
      </c>
      <c r="I2275" s="1">
        <f t="shared" si="91"/>
        <v>-439.90400000000062</v>
      </c>
    </row>
    <row r="2276" spans="1:9" hidden="1" outlineLevel="2" x14ac:dyDescent="0.25">
      <c r="A2276" t="s">
        <v>49</v>
      </c>
      <c r="B2276" t="s">
        <v>50</v>
      </c>
      <c r="C2276" s="2">
        <v>43555</v>
      </c>
      <c r="D2276" t="s">
        <v>806</v>
      </c>
      <c r="E2276" t="s">
        <v>4238</v>
      </c>
      <c r="F2276" t="s">
        <v>49</v>
      </c>
      <c r="G2276" s="16"/>
      <c r="H2276" s="16">
        <v>30.396999999999998</v>
      </c>
      <c r="I2276" s="1">
        <f t="shared" si="91"/>
        <v>-470.30100000000061</v>
      </c>
    </row>
    <row r="2277" spans="1:9" hidden="1" outlineLevel="2" x14ac:dyDescent="0.25">
      <c r="A2277" t="s">
        <v>49</v>
      </c>
      <c r="B2277" t="s">
        <v>50</v>
      </c>
      <c r="C2277" s="2">
        <v>43555</v>
      </c>
      <c r="D2277" t="s">
        <v>4239</v>
      </c>
      <c r="E2277" t="s">
        <v>4240</v>
      </c>
      <c r="F2277" t="s">
        <v>49</v>
      </c>
      <c r="G2277" s="16"/>
      <c r="H2277" s="16">
        <v>75.680000000000007</v>
      </c>
      <c r="I2277" s="1">
        <f t="shared" si="91"/>
        <v>-545.98100000000068</v>
      </c>
    </row>
    <row r="2278" spans="1:9" hidden="1" outlineLevel="2" x14ac:dyDescent="0.25">
      <c r="A2278" t="s">
        <v>49</v>
      </c>
      <c r="B2278" t="s">
        <v>50</v>
      </c>
      <c r="C2278" s="2">
        <v>43555</v>
      </c>
      <c r="D2278" t="s">
        <v>4241</v>
      </c>
      <c r="E2278" t="s">
        <v>4242</v>
      </c>
      <c r="F2278" t="s">
        <v>49</v>
      </c>
      <c r="G2278" s="16"/>
      <c r="H2278" s="16">
        <v>80.936000000000007</v>
      </c>
      <c r="I2278" s="1">
        <f t="shared" si="91"/>
        <v>-626.91700000000071</v>
      </c>
    </row>
    <row r="2279" spans="1:9" hidden="1" outlineLevel="2" x14ac:dyDescent="0.25">
      <c r="A2279" t="s">
        <v>49</v>
      </c>
      <c r="B2279" t="s">
        <v>50</v>
      </c>
      <c r="C2279" s="2">
        <v>43555</v>
      </c>
      <c r="D2279" t="s">
        <v>2975</v>
      </c>
      <c r="E2279" t="s">
        <v>4243</v>
      </c>
      <c r="F2279" t="s">
        <v>49</v>
      </c>
      <c r="G2279" s="16"/>
      <c r="H2279" s="16">
        <v>94.855999999999995</v>
      </c>
      <c r="I2279" s="1">
        <f t="shared" si="91"/>
        <v>-721.77300000000071</v>
      </c>
    </row>
    <row r="2280" spans="1:9" hidden="1" outlineLevel="2" x14ac:dyDescent="0.25">
      <c r="A2280" t="s">
        <v>49</v>
      </c>
      <c r="B2280" t="s">
        <v>50</v>
      </c>
      <c r="C2280" s="2">
        <v>43555</v>
      </c>
      <c r="D2280" t="s">
        <v>154</v>
      </c>
      <c r="E2280" t="s">
        <v>4244</v>
      </c>
      <c r="F2280" t="s">
        <v>49</v>
      </c>
      <c r="G2280" s="16"/>
      <c r="H2280" s="16">
        <v>121.919</v>
      </c>
      <c r="I2280" s="1">
        <f t="shared" si="91"/>
        <v>-843.69200000000069</v>
      </c>
    </row>
    <row r="2281" spans="1:9" hidden="1" outlineLevel="2" x14ac:dyDescent="0.25">
      <c r="A2281" t="s">
        <v>49</v>
      </c>
      <c r="B2281" t="s">
        <v>50</v>
      </c>
      <c r="C2281" s="2">
        <v>43573</v>
      </c>
      <c r="D2281" t="s">
        <v>4245</v>
      </c>
      <c r="E2281" t="s">
        <v>4246</v>
      </c>
      <c r="F2281" t="s">
        <v>49</v>
      </c>
      <c r="G2281" s="16"/>
      <c r="H2281" s="16">
        <v>8.3520000000000003</v>
      </c>
      <c r="I2281" s="1">
        <f t="shared" si="91"/>
        <v>-852.04400000000066</v>
      </c>
    </row>
    <row r="2282" spans="1:9" hidden="1" outlineLevel="2" x14ac:dyDescent="0.25">
      <c r="A2282" t="s">
        <v>49</v>
      </c>
      <c r="B2282" t="s">
        <v>50</v>
      </c>
      <c r="C2282" s="2">
        <v>43578</v>
      </c>
      <c r="D2282" t="s">
        <v>4247</v>
      </c>
      <c r="E2282" t="s">
        <v>4248</v>
      </c>
      <c r="F2282" t="s">
        <v>49</v>
      </c>
      <c r="G2282" s="16">
        <v>165.88800000000001</v>
      </c>
      <c r="H2282" s="16"/>
      <c r="I2282" s="1">
        <f t="shared" si="91"/>
        <v>-686.15600000000063</v>
      </c>
    </row>
    <row r="2283" spans="1:9" hidden="1" outlineLevel="2" x14ac:dyDescent="0.25">
      <c r="A2283" t="s">
        <v>49</v>
      </c>
      <c r="B2283" t="s">
        <v>50</v>
      </c>
      <c r="C2283" s="2">
        <v>43579</v>
      </c>
      <c r="D2283" t="s">
        <v>162</v>
      </c>
      <c r="E2283" t="s">
        <v>4249</v>
      </c>
      <c r="F2283" t="s">
        <v>49</v>
      </c>
      <c r="G2283" s="16"/>
      <c r="H2283" s="16">
        <v>309.87599999999998</v>
      </c>
      <c r="I2283" s="1">
        <f t="shared" si="91"/>
        <v>-996.03200000000061</v>
      </c>
    </row>
    <row r="2284" spans="1:9" hidden="1" outlineLevel="2" x14ac:dyDescent="0.25">
      <c r="A2284" t="s">
        <v>49</v>
      </c>
      <c r="B2284" t="s">
        <v>50</v>
      </c>
      <c r="C2284" s="2">
        <v>43581</v>
      </c>
      <c r="D2284" t="s">
        <v>4250</v>
      </c>
      <c r="E2284" t="s">
        <v>4251</v>
      </c>
      <c r="F2284" t="s">
        <v>49</v>
      </c>
      <c r="G2284" s="16"/>
      <c r="H2284" s="16">
        <v>22.7</v>
      </c>
      <c r="I2284" s="1">
        <f t="shared" si="91"/>
        <v>-1018.7320000000007</v>
      </c>
    </row>
    <row r="2285" spans="1:9" hidden="1" outlineLevel="2" x14ac:dyDescent="0.25">
      <c r="A2285" t="s">
        <v>49</v>
      </c>
      <c r="B2285" t="s">
        <v>50</v>
      </c>
      <c r="C2285" s="2">
        <v>43581</v>
      </c>
      <c r="D2285" t="s">
        <v>4250</v>
      </c>
      <c r="E2285" t="s">
        <v>4252</v>
      </c>
      <c r="F2285" t="s">
        <v>49</v>
      </c>
      <c r="G2285" s="16"/>
      <c r="H2285" s="16">
        <v>22.7</v>
      </c>
      <c r="I2285" s="1">
        <f t="shared" ref="I2285:I2338" si="92">+IF(A2285=A2284,I2284+G2285-H2285,G2285-H2285)</f>
        <v>-1041.4320000000007</v>
      </c>
    </row>
    <row r="2286" spans="1:9" hidden="1" outlineLevel="2" x14ac:dyDescent="0.25">
      <c r="A2286" t="s">
        <v>49</v>
      </c>
      <c r="B2286" t="s">
        <v>50</v>
      </c>
      <c r="C2286" s="2">
        <v>43581</v>
      </c>
      <c r="D2286" t="s">
        <v>164</v>
      </c>
      <c r="E2286" t="s">
        <v>4253</v>
      </c>
      <c r="F2286" t="s">
        <v>49</v>
      </c>
      <c r="G2286" s="16"/>
      <c r="H2286" s="16">
        <v>141.297</v>
      </c>
      <c r="I2286" s="1">
        <f t="shared" si="92"/>
        <v>-1182.7290000000007</v>
      </c>
    </row>
    <row r="2287" spans="1:9" hidden="1" outlineLevel="2" x14ac:dyDescent="0.25">
      <c r="A2287" t="s">
        <v>49</v>
      </c>
      <c r="B2287" t="s">
        <v>50</v>
      </c>
      <c r="C2287" s="2">
        <v>43581</v>
      </c>
      <c r="D2287" t="s">
        <v>3153</v>
      </c>
      <c r="E2287" t="s">
        <v>4254</v>
      </c>
      <c r="F2287" t="s">
        <v>49</v>
      </c>
      <c r="G2287" s="16"/>
      <c r="H2287" s="16">
        <v>244.62899999999999</v>
      </c>
      <c r="I2287" s="1">
        <f t="shared" si="92"/>
        <v>-1427.3580000000006</v>
      </c>
    </row>
    <row r="2288" spans="1:9" hidden="1" outlineLevel="2" x14ac:dyDescent="0.25">
      <c r="A2288" t="s">
        <v>49</v>
      </c>
      <c r="B2288" t="s">
        <v>50</v>
      </c>
      <c r="C2288" s="2">
        <v>43585</v>
      </c>
      <c r="D2288" t="s">
        <v>3494</v>
      </c>
      <c r="E2288" t="s">
        <v>4255</v>
      </c>
      <c r="F2288" t="s">
        <v>49</v>
      </c>
      <c r="G2288" s="16"/>
      <c r="H2288" s="16">
        <v>30.5</v>
      </c>
      <c r="I2288" s="1">
        <f t="shared" si="92"/>
        <v>-1457.8580000000006</v>
      </c>
    </row>
    <row r="2289" spans="1:9" hidden="1" outlineLevel="2" x14ac:dyDescent="0.25">
      <c r="A2289" t="s">
        <v>49</v>
      </c>
      <c r="B2289" t="s">
        <v>50</v>
      </c>
      <c r="C2289" s="2">
        <v>43585</v>
      </c>
      <c r="D2289" t="s">
        <v>163</v>
      </c>
      <c r="E2289" t="s">
        <v>4256</v>
      </c>
      <c r="F2289" t="s">
        <v>49</v>
      </c>
      <c r="G2289" s="16"/>
      <c r="H2289" s="16">
        <v>246.11</v>
      </c>
      <c r="I2289" s="1">
        <f t="shared" si="92"/>
        <v>-1703.9680000000008</v>
      </c>
    </row>
    <row r="2290" spans="1:9" hidden="1" outlineLevel="2" x14ac:dyDescent="0.25">
      <c r="A2290" t="s">
        <v>49</v>
      </c>
      <c r="B2290" t="s">
        <v>50</v>
      </c>
      <c r="C2290" s="2">
        <v>43585</v>
      </c>
      <c r="D2290" t="s">
        <v>3178</v>
      </c>
      <c r="E2290" t="s">
        <v>4257</v>
      </c>
      <c r="F2290" t="s">
        <v>49</v>
      </c>
      <c r="G2290" s="16"/>
      <c r="H2290" s="16">
        <v>270.81299999999999</v>
      </c>
      <c r="I2290" s="1">
        <f t="shared" si="92"/>
        <v>-1974.7810000000009</v>
      </c>
    </row>
    <row r="2291" spans="1:9" hidden="1" outlineLevel="2" x14ac:dyDescent="0.25">
      <c r="A2291" t="s">
        <v>49</v>
      </c>
      <c r="B2291" t="s">
        <v>50</v>
      </c>
      <c r="C2291" s="2">
        <v>43593</v>
      </c>
      <c r="D2291" t="s">
        <v>4258</v>
      </c>
      <c r="E2291" t="s">
        <v>4259</v>
      </c>
      <c r="F2291" t="s">
        <v>49</v>
      </c>
      <c r="G2291" s="16">
        <v>615.26</v>
      </c>
      <c r="H2291" s="16"/>
      <c r="I2291" s="1">
        <f t="shared" si="92"/>
        <v>-1359.5210000000009</v>
      </c>
    </row>
    <row r="2292" spans="1:9" hidden="1" outlineLevel="2" x14ac:dyDescent="0.25">
      <c r="A2292" t="s">
        <v>49</v>
      </c>
      <c r="B2292" t="s">
        <v>50</v>
      </c>
      <c r="C2292" s="2">
        <v>43593</v>
      </c>
      <c r="D2292" t="s">
        <v>4260</v>
      </c>
      <c r="E2292" t="s">
        <v>4261</v>
      </c>
      <c r="F2292" t="s">
        <v>49</v>
      </c>
      <c r="G2292" s="16">
        <v>959.74800000000005</v>
      </c>
      <c r="H2292" s="16"/>
      <c r="I2292" s="1">
        <f t="shared" si="92"/>
        <v>-399.77300000000082</v>
      </c>
    </row>
    <row r="2293" spans="1:9" hidden="1" outlineLevel="2" x14ac:dyDescent="0.25">
      <c r="A2293" t="s">
        <v>49</v>
      </c>
      <c r="B2293" t="s">
        <v>50</v>
      </c>
      <c r="C2293" s="2">
        <v>43599</v>
      </c>
      <c r="D2293" t="s">
        <v>4262</v>
      </c>
      <c r="E2293" t="s">
        <v>4263</v>
      </c>
      <c r="F2293" t="s">
        <v>49</v>
      </c>
      <c r="G2293" s="16"/>
      <c r="H2293" s="16">
        <v>94.058999999999997</v>
      </c>
      <c r="I2293" s="1">
        <f t="shared" si="92"/>
        <v>-493.83200000000079</v>
      </c>
    </row>
    <row r="2294" spans="1:9" hidden="1" outlineLevel="2" x14ac:dyDescent="0.25">
      <c r="A2294" t="s">
        <v>49</v>
      </c>
      <c r="B2294" t="s">
        <v>50</v>
      </c>
      <c r="C2294" s="2">
        <v>43613</v>
      </c>
      <c r="D2294" t="s">
        <v>3025</v>
      </c>
      <c r="E2294" t="s">
        <v>4264</v>
      </c>
      <c r="F2294" t="s">
        <v>49</v>
      </c>
      <c r="G2294" s="16"/>
      <c r="H2294" s="16">
        <v>69.338999999999999</v>
      </c>
      <c r="I2294" s="1">
        <f t="shared" si="92"/>
        <v>-563.17100000000073</v>
      </c>
    </row>
    <row r="2295" spans="1:9" hidden="1" outlineLevel="2" x14ac:dyDescent="0.25">
      <c r="A2295" t="s">
        <v>49</v>
      </c>
      <c r="B2295" t="s">
        <v>50</v>
      </c>
      <c r="C2295" s="2">
        <v>43616</v>
      </c>
      <c r="D2295" t="s">
        <v>4265</v>
      </c>
      <c r="E2295" t="s">
        <v>4266</v>
      </c>
      <c r="F2295" t="s">
        <v>49</v>
      </c>
      <c r="G2295" s="16"/>
      <c r="H2295" s="16">
        <v>29.216000000000001</v>
      </c>
      <c r="I2295" s="1">
        <f t="shared" si="92"/>
        <v>-592.38700000000074</v>
      </c>
    </row>
    <row r="2296" spans="1:9" hidden="1" outlineLevel="2" x14ac:dyDescent="0.25">
      <c r="A2296" t="s">
        <v>49</v>
      </c>
      <c r="B2296" t="s">
        <v>50</v>
      </c>
      <c r="C2296" s="2">
        <v>43616</v>
      </c>
      <c r="D2296" t="s">
        <v>170</v>
      </c>
      <c r="E2296" t="s">
        <v>4267</v>
      </c>
      <c r="F2296" t="s">
        <v>49</v>
      </c>
      <c r="G2296" s="16"/>
      <c r="H2296" s="16">
        <v>29.434000000000001</v>
      </c>
      <c r="I2296" s="1">
        <f t="shared" si="92"/>
        <v>-621.82100000000071</v>
      </c>
    </row>
    <row r="2297" spans="1:9" hidden="1" outlineLevel="2" x14ac:dyDescent="0.25">
      <c r="A2297" t="s">
        <v>49</v>
      </c>
      <c r="B2297" t="s">
        <v>50</v>
      </c>
      <c r="C2297" s="2">
        <v>43616</v>
      </c>
      <c r="D2297" t="s">
        <v>3991</v>
      </c>
      <c r="E2297" t="s">
        <v>4268</v>
      </c>
      <c r="F2297" t="s">
        <v>49</v>
      </c>
      <c r="G2297" s="16"/>
      <c r="H2297" s="16">
        <v>84.855999999999995</v>
      </c>
      <c r="I2297" s="1">
        <f t="shared" si="92"/>
        <v>-706.6770000000007</v>
      </c>
    </row>
    <row r="2298" spans="1:9" hidden="1" outlineLevel="2" x14ac:dyDescent="0.25">
      <c r="A2298" t="s">
        <v>49</v>
      </c>
      <c r="B2298" t="s">
        <v>50</v>
      </c>
      <c r="C2298" s="2">
        <v>43616</v>
      </c>
      <c r="D2298" t="s">
        <v>3991</v>
      </c>
      <c r="E2298" t="s">
        <v>4269</v>
      </c>
      <c r="F2298" t="s">
        <v>49</v>
      </c>
      <c r="G2298" s="16"/>
      <c r="H2298" s="16">
        <v>102.291</v>
      </c>
      <c r="I2298" s="1">
        <f t="shared" si="92"/>
        <v>-808.96800000000076</v>
      </c>
    </row>
    <row r="2299" spans="1:9" hidden="1" outlineLevel="2" x14ac:dyDescent="0.25">
      <c r="A2299" t="s">
        <v>49</v>
      </c>
      <c r="B2299" t="s">
        <v>50</v>
      </c>
      <c r="C2299" s="2">
        <v>43642</v>
      </c>
      <c r="D2299" t="s">
        <v>4270</v>
      </c>
      <c r="E2299" t="s">
        <v>4271</v>
      </c>
      <c r="F2299" t="s">
        <v>49</v>
      </c>
      <c r="G2299" s="16"/>
      <c r="H2299" s="16">
        <v>11.61</v>
      </c>
      <c r="I2299" s="1">
        <f t="shared" si="92"/>
        <v>-820.57800000000077</v>
      </c>
    </row>
    <row r="2300" spans="1:9" hidden="1" outlineLevel="2" x14ac:dyDescent="0.25">
      <c r="A2300" t="s">
        <v>49</v>
      </c>
      <c r="B2300" t="s">
        <v>50</v>
      </c>
      <c r="C2300" s="2">
        <v>43642</v>
      </c>
      <c r="D2300" t="s">
        <v>4272</v>
      </c>
      <c r="E2300" t="s">
        <v>4273</v>
      </c>
      <c r="F2300" t="s">
        <v>49</v>
      </c>
      <c r="G2300" s="16"/>
      <c r="H2300" s="16">
        <v>57.456000000000003</v>
      </c>
      <c r="I2300" s="1">
        <f t="shared" si="92"/>
        <v>-878.03400000000079</v>
      </c>
    </row>
    <row r="2301" spans="1:9" hidden="1" outlineLevel="2" x14ac:dyDescent="0.25">
      <c r="A2301" t="s">
        <v>49</v>
      </c>
      <c r="B2301" t="s">
        <v>50</v>
      </c>
      <c r="C2301" s="2">
        <v>43642</v>
      </c>
      <c r="D2301" t="s">
        <v>4274</v>
      </c>
      <c r="E2301" t="s">
        <v>4275</v>
      </c>
      <c r="F2301" t="s">
        <v>49</v>
      </c>
      <c r="G2301" s="16"/>
      <c r="H2301" s="16">
        <v>66.281999999999996</v>
      </c>
      <c r="I2301" s="1">
        <f t="shared" si="92"/>
        <v>-944.31600000000083</v>
      </c>
    </row>
    <row r="2302" spans="1:9" hidden="1" outlineLevel="2" x14ac:dyDescent="0.25">
      <c r="A2302" t="s">
        <v>49</v>
      </c>
      <c r="B2302" t="s">
        <v>50</v>
      </c>
      <c r="C2302" s="2">
        <v>43642</v>
      </c>
      <c r="D2302" t="s">
        <v>4276</v>
      </c>
      <c r="E2302" t="s">
        <v>4277</v>
      </c>
      <c r="F2302" t="s">
        <v>49</v>
      </c>
      <c r="G2302" s="16"/>
      <c r="H2302" s="16">
        <v>276.548</v>
      </c>
      <c r="I2302" s="1">
        <f t="shared" si="92"/>
        <v>-1220.8640000000009</v>
      </c>
    </row>
    <row r="2303" spans="1:9" hidden="1" outlineLevel="2" x14ac:dyDescent="0.25">
      <c r="A2303" t="s">
        <v>49</v>
      </c>
      <c r="B2303" t="s">
        <v>50</v>
      </c>
      <c r="C2303" s="2">
        <v>43642</v>
      </c>
      <c r="D2303" t="s">
        <v>4278</v>
      </c>
      <c r="E2303" t="s">
        <v>4279</v>
      </c>
      <c r="F2303" t="s">
        <v>49</v>
      </c>
      <c r="G2303" s="16">
        <v>897.96799999999996</v>
      </c>
      <c r="H2303" s="16"/>
      <c r="I2303" s="1">
        <f t="shared" si="92"/>
        <v>-322.89600000000098</v>
      </c>
    </row>
    <row r="2304" spans="1:9" hidden="1" outlineLevel="2" x14ac:dyDescent="0.25">
      <c r="A2304" t="s">
        <v>49</v>
      </c>
      <c r="B2304" t="s">
        <v>50</v>
      </c>
      <c r="C2304" s="2">
        <v>43670</v>
      </c>
      <c r="D2304" t="s">
        <v>3158</v>
      </c>
      <c r="E2304" t="s">
        <v>4280</v>
      </c>
      <c r="F2304" t="s">
        <v>49</v>
      </c>
      <c r="H2304" s="18">
        <v>98.679000000000002</v>
      </c>
      <c r="I2304" s="1">
        <f t="shared" si="92"/>
        <v>-421.57500000000095</v>
      </c>
    </row>
    <row r="2305" spans="1:9" hidden="1" outlineLevel="2" x14ac:dyDescent="0.25">
      <c r="A2305" t="s">
        <v>49</v>
      </c>
      <c r="B2305" t="s">
        <v>50</v>
      </c>
      <c r="C2305" s="2">
        <v>43676</v>
      </c>
      <c r="D2305" t="s">
        <v>4281</v>
      </c>
      <c r="E2305" t="s">
        <v>4282</v>
      </c>
      <c r="F2305" t="s">
        <v>49</v>
      </c>
      <c r="H2305" s="18">
        <v>243.72800000000001</v>
      </c>
      <c r="I2305" s="1">
        <f t="shared" si="92"/>
        <v>-665.30300000000102</v>
      </c>
    </row>
    <row r="2306" spans="1:9" hidden="1" outlineLevel="2" x14ac:dyDescent="0.25">
      <c r="A2306" t="s">
        <v>49</v>
      </c>
      <c r="B2306" t="s">
        <v>50</v>
      </c>
      <c r="C2306" s="2">
        <v>43677</v>
      </c>
      <c r="D2306" t="s">
        <v>4283</v>
      </c>
      <c r="E2306" t="s">
        <v>4284</v>
      </c>
      <c r="F2306" t="s">
        <v>49</v>
      </c>
      <c r="G2306" s="16"/>
      <c r="H2306" s="16">
        <v>41.362000000000002</v>
      </c>
      <c r="I2306" s="1">
        <f t="shared" si="92"/>
        <v>-706.66500000000099</v>
      </c>
    </row>
    <row r="2307" spans="1:9" hidden="1" outlineLevel="2" x14ac:dyDescent="0.25">
      <c r="A2307" t="s">
        <v>49</v>
      </c>
      <c r="B2307" t="s">
        <v>50</v>
      </c>
      <c r="C2307" s="2">
        <v>43677</v>
      </c>
      <c r="D2307" t="s">
        <v>3160</v>
      </c>
      <c r="E2307" t="s">
        <v>4285</v>
      </c>
      <c r="F2307" t="s">
        <v>49</v>
      </c>
      <c r="H2307" s="18">
        <v>125.83799999999999</v>
      </c>
      <c r="I2307" s="1">
        <f t="shared" si="92"/>
        <v>-832.50300000000095</v>
      </c>
    </row>
    <row r="2308" spans="1:9" hidden="1" outlineLevel="2" x14ac:dyDescent="0.25">
      <c r="A2308" t="s">
        <v>49</v>
      </c>
      <c r="B2308" t="s">
        <v>50</v>
      </c>
      <c r="C2308" s="2">
        <v>43691</v>
      </c>
      <c r="D2308" t="s">
        <v>1207</v>
      </c>
      <c r="E2308" t="s">
        <v>4286</v>
      </c>
      <c r="F2308" t="s">
        <v>49</v>
      </c>
      <c r="H2308" s="18">
        <v>127.623</v>
      </c>
      <c r="I2308" s="1">
        <f t="shared" si="92"/>
        <v>-960.126000000001</v>
      </c>
    </row>
    <row r="2309" spans="1:9" hidden="1" outlineLevel="2" x14ac:dyDescent="0.25">
      <c r="A2309" t="s">
        <v>49</v>
      </c>
      <c r="B2309" t="s">
        <v>50</v>
      </c>
      <c r="C2309" s="2">
        <v>43699</v>
      </c>
      <c r="D2309" t="s">
        <v>4287</v>
      </c>
      <c r="E2309" t="s">
        <v>4288</v>
      </c>
      <c r="F2309" t="s">
        <v>49</v>
      </c>
      <c r="H2309" s="19">
        <v>179.648</v>
      </c>
      <c r="I2309" s="1">
        <f t="shared" si="92"/>
        <v>-1139.774000000001</v>
      </c>
    </row>
    <row r="2310" spans="1:9" hidden="1" outlineLevel="2" x14ac:dyDescent="0.25">
      <c r="A2310" t="s">
        <v>49</v>
      </c>
      <c r="B2310" t="s">
        <v>50</v>
      </c>
      <c r="C2310" s="2">
        <v>43705</v>
      </c>
      <c r="D2310" t="s">
        <v>3176</v>
      </c>
      <c r="E2310" t="s">
        <v>4289</v>
      </c>
      <c r="F2310" t="s">
        <v>49</v>
      </c>
      <c r="H2310" s="19">
        <v>176.61600000000001</v>
      </c>
      <c r="I2310" s="1">
        <f t="shared" si="92"/>
        <v>-1316.390000000001</v>
      </c>
    </row>
    <row r="2311" spans="1:9" hidden="1" outlineLevel="2" x14ac:dyDescent="0.25">
      <c r="A2311" t="s">
        <v>49</v>
      </c>
      <c r="B2311" t="s">
        <v>50</v>
      </c>
      <c r="C2311" s="2">
        <v>43708</v>
      </c>
      <c r="D2311" t="s">
        <v>4290</v>
      </c>
      <c r="E2311" t="s">
        <v>4291</v>
      </c>
      <c r="F2311" t="s">
        <v>49</v>
      </c>
      <c r="H2311" s="19">
        <v>77.617999999999995</v>
      </c>
      <c r="I2311" s="1">
        <f t="shared" si="92"/>
        <v>-1394.0080000000009</v>
      </c>
    </row>
    <row r="2312" spans="1:9" hidden="1" outlineLevel="2" x14ac:dyDescent="0.25">
      <c r="A2312" t="s">
        <v>49</v>
      </c>
      <c r="B2312" t="s">
        <v>50</v>
      </c>
      <c r="C2312" s="2">
        <v>43738</v>
      </c>
      <c r="D2312" t="s">
        <v>4292</v>
      </c>
      <c r="E2312" t="s">
        <v>4293</v>
      </c>
      <c r="F2312" t="s">
        <v>49</v>
      </c>
      <c r="H2312" s="20">
        <v>126.89</v>
      </c>
      <c r="I2312" s="1">
        <f t="shared" si="92"/>
        <v>-1520.898000000001</v>
      </c>
    </row>
    <row r="2313" spans="1:9" hidden="1" outlineLevel="2" x14ac:dyDescent="0.25">
      <c r="A2313" t="s">
        <v>49</v>
      </c>
      <c r="B2313" t="s">
        <v>50</v>
      </c>
      <c r="C2313" s="2">
        <v>43738</v>
      </c>
      <c r="D2313" t="s">
        <v>3186</v>
      </c>
      <c r="E2313" t="s">
        <v>4294</v>
      </c>
      <c r="F2313" t="s">
        <v>49</v>
      </c>
      <c r="H2313" s="20">
        <v>333.233</v>
      </c>
      <c r="I2313" s="1">
        <f t="shared" si="92"/>
        <v>-1854.131000000001</v>
      </c>
    </row>
    <row r="2314" spans="1:9" hidden="1" outlineLevel="2" x14ac:dyDescent="0.25">
      <c r="A2314" t="s">
        <v>49</v>
      </c>
      <c r="B2314" t="s">
        <v>50</v>
      </c>
      <c r="C2314" s="2">
        <v>43742</v>
      </c>
      <c r="D2314" t="s">
        <v>4295</v>
      </c>
      <c r="E2314" t="s">
        <v>4296</v>
      </c>
      <c r="F2314" t="s">
        <v>49</v>
      </c>
      <c r="G2314" s="16">
        <v>511.90800000000002</v>
      </c>
      <c r="H2314" s="16"/>
      <c r="I2314" s="1">
        <f t="shared" si="92"/>
        <v>-1342.2230000000009</v>
      </c>
    </row>
    <row r="2315" spans="1:9" hidden="1" outlineLevel="2" x14ac:dyDescent="0.25">
      <c r="A2315" t="s">
        <v>49</v>
      </c>
      <c r="B2315" t="s">
        <v>50</v>
      </c>
      <c r="C2315" s="2">
        <v>43762</v>
      </c>
      <c r="D2315" t="s">
        <v>4297</v>
      </c>
      <c r="E2315" t="s">
        <v>4298</v>
      </c>
      <c r="F2315" t="s">
        <v>49</v>
      </c>
      <c r="H2315" s="21">
        <v>34.790999999999997</v>
      </c>
      <c r="I2315" s="1">
        <f t="shared" si="92"/>
        <v>-1377.0140000000008</v>
      </c>
    </row>
    <row r="2316" spans="1:9" hidden="1" outlineLevel="2" x14ac:dyDescent="0.25">
      <c r="A2316" t="s">
        <v>49</v>
      </c>
      <c r="B2316" t="s">
        <v>50</v>
      </c>
      <c r="C2316" s="2">
        <v>43767</v>
      </c>
      <c r="D2316" t="s">
        <v>4299</v>
      </c>
      <c r="E2316" t="s">
        <v>4300</v>
      </c>
      <c r="F2316" t="s">
        <v>49</v>
      </c>
      <c r="H2316" s="19">
        <v>36.121000000000002</v>
      </c>
      <c r="I2316" s="1">
        <f t="shared" si="92"/>
        <v>-1413.1350000000009</v>
      </c>
    </row>
    <row r="2317" spans="1:9" hidden="1" outlineLevel="2" x14ac:dyDescent="0.25">
      <c r="A2317" t="s">
        <v>49</v>
      </c>
      <c r="B2317" t="s">
        <v>50</v>
      </c>
      <c r="C2317" s="2">
        <v>43769</v>
      </c>
      <c r="D2317" t="s">
        <v>220</v>
      </c>
      <c r="E2317" t="s">
        <v>4301</v>
      </c>
      <c r="F2317" t="s">
        <v>49</v>
      </c>
      <c r="H2317" s="20">
        <v>44.046999999999997</v>
      </c>
      <c r="I2317" s="1">
        <f t="shared" si="92"/>
        <v>-1457.1820000000009</v>
      </c>
    </row>
    <row r="2318" spans="1:9" hidden="1" outlineLevel="2" x14ac:dyDescent="0.25">
      <c r="A2318" t="s">
        <v>49</v>
      </c>
      <c r="B2318" t="s">
        <v>50</v>
      </c>
      <c r="C2318" s="2">
        <v>43769</v>
      </c>
      <c r="D2318" t="s">
        <v>1187</v>
      </c>
      <c r="E2318" t="s">
        <v>4302</v>
      </c>
      <c r="F2318" t="s">
        <v>49</v>
      </c>
      <c r="H2318" s="21">
        <v>80.126000000000005</v>
      </c>
      <c r="I2318" s="1">
        <f t="shared" si="92"/>
        <v>-1537.3080000000009</v>
      </c>
    </row>
    <row r="2319" spans="1:9" hidden="1" outlineLevel="2" x14ac:dyDescent="0.25">
      <c r="A2319" t="s">
        <v>49</v>
      </c>
      <c r="B2319" t="s">
        <v>50</v>
      </c>
      <c r="C2319" s="2">
        <v>43769</v>
      </c>
      <c r="D2319" t="s">
        <v>3871</v>
      </c>
      <c r="E2319" t="s">
        <v>4303</v>
      </c>
      <c r="F2319" t="s">
        <v>49</v>
      </c>
      <c r="H2319" s="21">
        <v>91.007999999999996</v>
      </c>
      <c r="I2319" s="1">
        <f t="shared" si="92"/>
        <v>-1628.3160000000009</v>
      </c>
    </row>
    <row r="2320" spans="1:9" hidden="1" outlineLevel="2" x14ac:dyDescent="0.25">
      <c r="A2320" t="s">
        <v>49</v>
      </c>
      <c r="B2320" t="s">
        <v>50</v>
      </c>
      <c r="C2320" s="2">
        <v>43769</v>
      </c>
      <c r="D2320" t="s">
        <v>221</v>
      </c>
      <c r="E2320" t="s">
        <v>4304</v>
      </c>
      <c r="F2320" t="s">
        <v>49</v>
      </c>
      <c r="H2320" s="21">
        <v>94.453000000000003</v>
      </c>
      <c r="I2320" s="1">
        <f t="shared" si="92"/>
        <v>-1722.7690000000009</v>
      </c>
    </row>
    <row r="2321" spans="1:11" hidden="1" outlineLevel="2" x14ac:dyDescent="0.25">
      <c r="A2321" t="s">
        <v>49</v>
      </c>
      <c r="B2321" t="s">
        <v>50</v>
      </c>
      <c r="C2321" s="2">
        <v>43769</v>
      </c>
      <c r="D2321" t="s">
        <v>1065</v>
      </c>
      <c r="E2321" t="s">
        <v>4305</v>
      </c>
      <c r="F2321" t="s">
        <v>49</v>
      </c>
      <c r="H2321" s="21">
        <v>120.224</v>
      </c>
      <c r="I2321" s="1">
        <f t="shared" si="92"/>
        <v>-1842.9930000000008</v>
      </c>
    </row>
    <row r="2322" spans="1:11" hidden="1" outlineLevel="2" x14ac:dyDescent="0.25">
      <c r="A2322" t="s">
        <v>49</v>
      </c>
      <c r="B2322" t="s">
        <v>50</v>
      </c>
      <c r="C2322" s="2">
        <v>43769</v>
      </c>
      <c r="D2322" t="s">
        <v>1064</v>
      </c>
      <c r="E2322" t="s">
        <v>4306</v>
      </c>
      <c r="F2322" t="s">
        <v>49</v>
      </c>
      <c r="H2322" s="20">
        <v>188.18199999999999</v>
      </c>
      <c r="I2322" s="1">
        <f t="shared" si="92"/>
        <v>-2031.1750000000009</v>
      </c>
    </row>
    <row r="2323" spans="1:11" hidden="1" outlineLevel="2" x14ac:dyDescent="0.25">
      <c r="A2323" t="s">
        <v>49</v>
      </c>
      <c r="B2323" t="s">
        <v>50</v>
      </c>
      <c r="C2323" s="2">
        <v>43769</v>
      </c>
      <c r="D2323" t="s">
        <v>3246</v>
      </c>
      <c r="E2323" t="s">
        <v>4307</v>
      </c>
      <c r="F2323" t="s">
        <v>49</v>
      </c>
      <c r="H2323" s="21">
        <v>230.559</v>
      </c>
      <c r="I2323" s="1">
        <f t="shared" si="92"/>
        <v>-2261.7340000000008</v>
      </c>
    </row>
    <row r="2324" spans="1:11" hidden="1" outlineLevel="2" x14ac:dyDescent="0.25">
      <c r="A2324" t="s">
        <v>49</v>
      </c>
      <c r="B2324" t="s">
        <v>50</v>
      </c>
      <c r="C2324" s="2">
        <v>43789</v>
      </c>
      <c r="D2324" t="s">
        <v>4308</v>
      </c>
      <c r="E2324" t="s">
        <v>4309</v>
      </c>
      <c r="F2324" t="s">
        <v>49</v>
      </c>
      <c r="H2324" s="18">
        <v>345.43599999999998</v>
      </c>
      <c r="I2324" s="1">
        <f t="shared" si="92"/>
        <v>-2607.170000000001</v>
      </c>
    </row>
    <row r="2325" spans="1:11" hidden="1" outlineLevel="2" x14ac:dyDescent="0.25">
      <c r="A2325" t="s">
        <v>49</v>
      </c>
      <c r="B2325" t="s">
        <v>50</v>
      </c>
      <c r="C2325" s="2">
        <v>43795</v>
      </c>
      <c r="D2325" t="s">
        <v>2982</v>
      </c>
      <c r="E2325" t="s">
        <v>4310</v>
      </c>
      <c r="F2325" t="s">
        <v>49</v>
      </c>
      <c r="H2325" s="21">
        <v>99.71</v>
      </c>
      <c r="I2325" s="1">
        <f t="shared" si="92"/>
        <v>-2706.880000000001</v>
      </c>
    </row>
    <row r="2326" spans="1:11" hidden="1" outlineLevel="2" x14ac:dyDescent="0.25">
      <c r="A2326" t="s">
        <v>49</v>
      </c>
      <c r="B2326" t="s">
        <v>50</v>
      </c>
      <c r="C2326" s="2">
        <v>43799</v>
      </c>
      <c r="D2326" t="s">
        <v>4311</v>
      </c>
      <c r="E2326" t="s">
        <v>4307</v>
      </c>
      <c r="F2326" t="s">
        <v>49</v>
      </c>
      <c r="H2326" s="22">
        <v>10.557</v>
      </c>
      <c r="I2326" s="1">
        <f t="shared" si="92"/>
        <v>-2717.4370000000008</v>
      </c>
    </row>
    <row r="2327" spans="1:11" hidden="1" outlineLevel="2" x14ac:dyDescent="0.25">
      <c r="A2327" t="s">
        <v>49</v>
      </c>
      <c r="B2327" t="s">
        <v>50</v>
      </c>
      <c r="C2327" s="2">
        <v>43799</v>
      </c>
      <c r="D2327" t="s">
        <v>1207</v>
      </c>
      <c r="E2327" t="s">
        <v>4312</v>
      </c>
      <c r="F2327" t="s">
        <v>49</v>
      </c>
      <c r="H2327" s="21">
        <v>31.960999999999999</v>
      </c>
      <c r="I2327" s="1">
        <f t="shared" si="92"/>
        <v>-2749.3980000000006</v>
      </c>
    </row>
    <row r="2328" spans="1:11" hidden="1" outlineLevel="2" x14ac:dyDescent="0.25">
      <c r="A2328" t="s">
        <v>49</v>
      </c>
      <c r="B2328" t="s">
        <v>50</v>
      </c>
      <c r="C2328" s="2">
        <v>43799</v>
      </c>
      <c r="D2328" t="s">
        <v>3183</v>
      </c>
      <c r="E2328" t="s">
        <v>4313</v>
      </c>
      <c r="F2328" t="s">
        <v>49</v>
      </c>
      <c r="H2328" s="20">
        <v>103.024</v>
      </c>
      <c r="I2328" s="1">
        <f t="shared" si="92"/>
        <v>-2852.4220000000005</v>
      </c>
      <c r="K2328" s="20" t="s">
        <v>4314</v>
      </c>
    </row>
    <row r="2329" spans="1:11" hidden="1" outlineLevel="2" x14ac:dyDescent="0.25">
      <c r="A2329" t="s">
        <v>49</v>
      </c>
      <c r="B2329" t="s">
        <v>50</v>
      </c>
      <c r="C2329" s="2">
        <v>43799</v>
      </c>
      <c r="D2329" t="s">
        <v>2980</v>
      </c>
      <c r="E2329" t="s">
        <v>4315</v>
      </c>
      <c r="F2329" t="s">
        <v>49</v>
      </c>
      <c r="H2329" s="22">
        <v>113.31399999999999</v>
      </c>
      <c r="I2329" s="1">
        <f t="shared" si="92"/>
        <v>-2965.7360000000003</v>
      </c>
    </row>
    <row r="2330" spans="1:11" hidden="1" outlineLevel="2" x14ac:dyDescent="0.25">
      <c r="A2330" t="s">
        <v>49</v>
      </c>
      <c r="B2330" t="s">
        <v>50</v>
      </c>
      <c r="C2330" s="2">
        <v>43799</v>
      </c>
      <c r="D2330" t="s">
        <v>3200</v>
      </c>
      <c r="E2330" t="s">
        <v>4316</v>
      </c>
      <c r="F2330" t="s">
        <v>49</v>
      </c>
      <c r="H2330" s="22">
        <v>150.27500000000001</v>
      </c>
      <c r="I2330" s="1">
        <f t="shared" si="92"/>
        <v>-3116.0110000000004</v>
      </c>
    </row>
    <row r="2331" spans="1:11" hidden="1" outlineLevel="2" x14ac:dyDescent="0.25">
      <c r="A2331" t="s">
        <v>49</v>
      </c>
      <c r="B2331" t="s">
        <v>50</v>
      </c>
      <c r="C2331" s="2">
        <v>43799</v>
      </c>
      <c r="D2331" t="s">
        <v>2599</v>
      </c>
      <c r="E2331" t="s">
        <v>4317</v>
      </c>
      <c r="F2331" t="s">
        <v>49</v>
      </c>
      <c r="H2331" s="22">
        <v>183.26300000000001</v>
      </c>
      <c r="I2331" s="1">
        <f t="shared" si="92"/>
        <v>-3299.2740000000003</v>
      </c>
      <c r="K2331" s="22" t="s">
        <v>4318</v>
      </c>
    </row>
    <row r="2332" spans="1:11" hidden="1" outlineLevel="2" x14ac:dyDescent="0.25">
      <c r="A2332" t="s">
        <v>49</v>
      </c>
      <c r="B2332" t="s">
        <v>50</v>
      </c>
      <c r="C2332" s="2">
        <v>43809</v>
      </c>
      <c r="D2332" t="s">
        <v>4319</v>
      </c>
      <c r="E2332" t="s">
        <v>4320</v>
      </c>
      <c r="F2332" t="s">
        <v>49</v>
      </c>
      <c r="G2332" s="18">
        <v>941.30399999999997</v>
      </c>
      <c r="I2332" s="1">
        <f t="shared" si="92"/>
        <v>-2357.9700000000003</v>
      </c>
    </row>
    <row r="2333" spans="1:11" hidden="1" outlineLevel="2" x14ac:dyDescent="0.25">
      <c r="A2333" t="s">
        <v>49</v>
      </c>
      <c r="B2333" t="s">
        <v>50</v>
      </c>
      <c r="C2333" s="2">
        <v>43830</v>
      </c>
      <c r="D2333" t="s">
        <v>4321</v>
      </c>
      <c r="E2333" t="s">
        <v>4322</v>
      </c>
      <c r="F2333" t="s">
        <v>49</v>
      </c>
      <c r="H2333" s="19">
        <v>9.0559999999999992</v>
      </c>
      <c r="I2333" s="1">
        <f t="shared" si="92"/>
        <v>-2367.0260000000003</v>
      </c>
    </row>
    <row r="2334" spans="1:11" hidden="1" outlineLevel="2" x14ac:dyDescent="0.25">
      <c r="A2334" t="s">
        <v>49</v>
      </c>
      <c r="B2334" t="s">
        <v>50</v>
      </c>
      <c r="C2334" s="2">
        <v>43830</v>
      </c>
      <c r="D2334" t="s">
        <v>4323</v>
      </c>
      <c r="E2334" t="s">
        <v>4324</v>
      </c>
      <c r="F2334" t="s">
        <v>49</v>
      </c>
      <c r="H2334" s="19">
        <v>43.643000000000001</v>
      </c>
      <c r="I2334" s="1">
        <f t="shared" si="92"/>
        <v>-2410.6690000000003</v>
      </c>
      <c r="K2334" s="1" t="s">
        <v>4325</v>
      </c>
    </row>
    <row r="2335" spans="1:11" hidden="1" outlineLevel="2" x14ac:dyDescent="0.25">
      <c r="A2335" t="s">
        <v>49</v>
      </c>
      <c r="B2335" t="s">
        <v>50</v>
      </c>
      <c r="C2335" s="2">
        <v>43830</v>
      </c>
      <c r="D2335" t="s">
        <v>4326</v>
      </c>
      <c r="E2335" t="s">
        <v>4327</v>
      </c>
      <c r="F2335" t="s">
        <v>49</v>
      </c>
      <c r="H2335" s="23">
        <v>128.714</v>
      </c>
      <c r="I2335" s="1">
        <f t="shared" si="92"/>
        <v>-2539.3830000000003</v>
      </c>
    </row>
    <row r="2336" spans="1:11" hidden="1" outlineLevel="2" x14ac:dyDescent="0.25">
      <c r="A2336" t="s">
        <v>49</v>
      </c>
      <c r="B2336" t="s">
        <v>50</v>
      </c>
      <c r="C2336" s="2">
        <v>43830</v>
      </c>
      <c r="D2336" t="s">
        <v>3206</v>
      </c>
      <c r="E2336" t="s">
        <v>4328</v>
      </c>
      <c r="F2336" t="s">
        <v>49</v>
      </c>
      <c r="H2336" s="23">
        <v>228.959</v>
      </c>
      <c r="I2336" s="1">
        <f t="shared" si="92"/>
        <v>-2768.3420000000001</v>
      </c>
      <c r="K2336" s="23" t="s">
        <v>4329</v>
      </c>
    </row>
    <row r="2337" spans="1:11" hidden="1" outlineLevel="2" x14ac:dyDescent="0.25">
      <c r="A2337" t="s">
        <v>49</v>
      </c>
      <c r="B2337" t="s">
        <v>50</v>
      </c>
      <c r="C2337" s="2">
        <v>43830</v>
      </c>
      <c r="D2337" t="s">
        <v>4330</v>
      </c>
      <c r="E2337" t="s">
        <v>4331</v>
      </c>
      <c r="F2337" t="s">
        <v>49</v>
      </c>
      <c r="H2337" s="21">
        <v>626.85199999999998</v>
      </c>
      <c r="I2337" s="1">
        <f t="shared" si="92"/>
        <v>-3395.194</v>
      </c>
      <c r="K2337" s="21" t="s">
        <v>4332</v>
      </c>
    </row>
    <row r="2338" spans="1:11" hidden="1" outlineLevel="2" x14ac:dyDescent="0.25">
      <c r="A2338" t="s">
        <v>49</v>
      </c>
      <c r="B2338" t="s">
        <v>50</v>
      </c>
      <c r="C2338" s="2">
        <v>43830</v>
      </c>
      <c r="D2338" t="s">
        <v>939</v>
      </c>
      <c r="E2338" t="s">
        <v>938</v>
      </c>
      <c r="F2338" t="s">
        <v>49</v>
      </c>
      <c r="H2338" s="1">
        <v>11900</v>
      </c>
      <c r="I2338" s="1">
        <f t="shared" si="92"/>
        <v>-15295.194</v>
      </c>
    </row>
    <row r="2339" spans="1:11" hidden="1" outlineLevel="1" x14ac:dyDescent="0.25">
      <c r="A2339" s="3" t="s">
        <v>1116</v>
      </c>
      <c r="B2339" s="3"/>
      <c r="C2339" s="4"/>
      <c r="D2339" s="3"/>
      <c r="E2339" s="3"/>
      <c r="F2339" s="3"/>
      <c r="G2339" s="5">
        <f>SUBTOTAL(9,G1260:G2338)</f>
        <v>0</v>
      </c>
      <c r="H2339" s="5">
        <f>SUBTOTAL(9,H1260:H2338)</f>
        <v>0</v>
      </c>
      <c r="I2339" s="5"/>
      <c r="J2339" s="5"/>
    </row>
    <row r="2340" spans="1:11" hidden="1" outlineLevel="2" x14ac:dyDescent="0.25">
      <c r="A2340" t="s">
        <v>53</v>
      </c>
      <c r="B2340" t="s">
        <v>769</v>
      </c>
      <c r="C2340" s="2">
        <v>40908</v>
      </c>
      <c r="D2340" t="s">
        <v>152</v>
      </c>
      <c r="E2340" t="s">
        <v>4333</v>
      </c>
      <c r="F2340" t="s">
        <v>53</v>
      </c>
      <c r="G2340" s="8"/>
      <c r="H2340" s="8"/>
      <c r="I2340" s="1">
        <f>+IF(A2340=A2338,I2338+G2340-H2340,G2340-H2340)</f>
        <v>0</v>
      </c>
    </row>
    <row r="2341" spans="1:11" hidden="1" outlineLevel="1" x14ac:dyDescent="0.25">
      <c r="A2341" s="3" t="s">
        <v>4334</v>
      </c>
      <c r="B2341" s="3"/>
      <c r="C2341" s="4"/>
      <c r="D2341" s="3"/>
      <c r="E2341" s="3"/>
      <c r="F2341" s="3"/>
      <c r="G2341" s="5">
        <f>SUBTOTAL(9,G2340:G2340)</f>
        <v>0</v>
      </c>
      <c r="H2341" s="5">
        <f>SUBTOTAL(9,H2340:H2340)</f>
        <v>0</v>
      </c>
      <c r="I2341" s="5"/>
      <c r="J2341" s="5"/>
    </row>
    <row r="2342" spans="1:11" hidden="1" outlineLevel="2" x14ac:dyDescent="0.25">
      <c r="A2342" t="s">
        <v>878</v>
      </c>
      <c r="B2342" t="s">
        <v>879</v>
      </c>
      <c r="C2342" s="2">
        <v>43830</v>
      </c>
      <c r="D2342" t="s">
        <v>152</v>
      </c>
      <c r="E2342" t="s">
        <v>4335</v>
      </c>
      <c r="F2342" t="s">
        <v>878</v>
      </c>
      <c r="H2342" s="1">
        <v>198.6</v>
      </c>
      <c r="I2342" s="1">
        <f>+IF(A2342=A2340,I2340+G2342-H2342,G2342-H2342)</f>
        <v>-198.6</v>
      </c>
    </row>
    <row r="2343" spans="1:11" hidden="1" outlineLevel="1" x14ac:dyDescent="0.25">
      <c r="A2343" s="3" t="s">
        <v>4336</v>
      </c>
      <c r="B2343" s="3"/>
      <c r="C2343" s="4"/>
      <c r="D2343" s="3"/>
      <c r="E2343" s="3"/>
      <c r="F2343" s="3"/>
      <c r="G2343" s="5">
        <f>SUBTOTAL(9,G2342:G2342)</f>
        <v>0</v>
      </c>
      <c r="H2343" s="5">
        <f>SUBTOTAL(9,H2342:H2342)</f>
        <v>0</v>
      </c>
      <c r="I2343" s="5"/>
      <c r="J2343" s="5"/>
    </row>
    <row r="2344" spans="1:11" hidden="1" outlineLevel="2" x14ac:dyDescent="0.25">
      <c r="A2344" t="s">
        <v>54</v>
      </c>
      <c r="B2344" t="s">
        <v>55</v>
      </c>
      <c r="C2344" s="2">
        <v>43830</v>
      </c>
      <c r="D2344" t="s">
        <v>654</v>
      </c>
      <c r="E2344" t="s">
        <v>4337</v>
      </c>
      <c r="F2344" t="s">
        <v>54</v>
      </c>
      <c r="H2344" s="1">
        <v>963.6</v>
      </c>
      <c r="I2344" s="1">
        <f>+IF(A2344=A2342,I2342+G2344-H2344,G2344-H2344)</f>
        <v>-963.6</v>
      </c>
    </row>
    <row r="2345" spans="1:11" hidden="1" outlineLevel="1" x14ac:dyDescent="0.25">
      <c r="A2345" s="3" t="s">
        <v>4338</v>
      </c>
      <c r="B2345" s="3"/>
      <c r="C2345" s="4"/>
      <c r="D2345" s="3"/>
      <c r="E2345" s="3"/>
      <c r="F2345" s="3"/>
      <c r="G2345" s="5">
        <f>SUBTOTAL(9,G2344:G2344)</f>
        <v>0</v>
      </c>
      <c r="H2345" s="5">
        <f>SUBTOTAL(9,H2344:H2344)</f>
        <v>0</v>
      </c>
      <c r="I2345" s="5"/>
      <c r="J2345" s="5"/>
    </row>
    <row r="2346" spans="1:11" hidden="1" outlineLevel="2" x14ac:dyDescent="0.25">
      <c r="A2346" t="s">
        <v>665</v>
      </c>
      <c r="B2346" t="s">
        <v>666</v>
      </c>
      <c r="C2346" s="2">
        <v>43616</v>
      </c>
      <c r="D2346" t="s">
        <v>654</v>
      </c>
      <c r="E2346" t="s">
        <v>4339</v>
      </c>
      <c r="F2346" t="s">
        <v>665</v>
      </c>
      <c r="G2346" s="8"/>
      <c r="H2346" s="8"/>
      <c r="I2346" s="1">
        <f>+IF(A2346=A2344,I2344+G2346-H2346,G2346-H2346)</f>
        <v>0</v>
      </c>
    </row>
    <row r="2347" spans="1:11" hidden="1" outlineLevel="2" x14ac:dyDescent="0.25">
      <c r="A2347" t="s">
        <v>665</v>
      </c>
      <c r="B2347" t="s">
        <v>666</v>
      </c>
      <c r="C2347" s="2">
        <v>43636</v>
      </c>
      <c r="D2347" t="s">
        <v>4340</v>
      </c>
      <c r="E2347" t="s">
        <v>4341</v>
      </c>
      <c r="F2347" t="s">
        <v>665</v>
      </c>
      <c r="G2347" s="8"/>
      <c r="H2347" s="8"/>
      <c r="I2347" s="1">
        <f>+IF(A2347=A2346,I2346+G2347-H2347,G2347-H2347)</f>
        <v>0</v>
      </c>
      <c r="K2347" s="1" t="s">
        <v>4342</v>
      </c>
    </row>
    <row r="2348" spans="1:11" hidden="1" outlineLevel="2" x14ac:dyDescent="0.25">
      <c r="A2348" t="s">
        <v>665</v>
      </c>
      <c r="B2348" t="s">
        <v>666</v>
      </c>
      <c r="C2348" s="2">
        <v>43830</v>
      </c>
      <c r="D2348" t="s">
        <v>4343</v>
      </c>
      <c r="E2348" t="s">
        <v>4344</v>
      </c>
      <c r="F2348" t="s">
        <v>665</v>
      </c>
      <c r="H2348" s="1">
        <v>654.99400000000003</v>
      </c>
      <c r="I2348" s="1">
        <f>+IF(A2348=A2347,I2347+G2348-H2348,G2348-H2348)</f>
        <v>-654.99400000000003</v>
      </c>
    </row>
    <row r="2349" spans="1:11" hidden="1" outlineLevel="2" x14ac:dyDescent="0.25">
      <c r="A2349" t="s">
        <v>665</v>
      </c>
      <c r="B2349" t="s">
        <v>666</v>
      </c>
      <c r="H2349" s="1">
        <v>1E-3</v>
      </c>
      <c r="I2349" s="1">
        <f>+IF(A2349=A2348,I2348+G2349-H2349,G2349-H2349)</f>
        <v>-654.995</v>
      </c>
    </row>
    <row r="2350" spans="1:11" hidden="1" outlineLevel="1" x14ac:dyDescent="0.25">
      <c r="A2350" s="3" t="s">
        <v>1117</v>
      </c>
      <c r="B2350" s="3"/>
      <c r="C2350" s="4"/>
      <c r="D2350" s="3"/>
      <c r="E2350" s="3"/>
      <c r="F2350" s="3"/>
      <c r="G2350" s="5">
        <f>SUBTOTAL(9,G2346:G2349)</f>
        <v>0</v>
      </c>
      <c r="H2350" s="5">
        <f>SUBTOTAL(9,H2346:H2349)</f>
        <v>0</v>
      </c>
      <c r="I2350" s="5"/>
      <c r="J2350" s="5"/>
    </row>
    <row r="2351" spans="1:11" hidden="1" outlineLevel="2" x14ac:dyDescent="0.25">
      <c r="A2351" t="s">
        <v>56</v>
      </c>
      <c r="B2351" t="s">
        <v>57</v>
      </c>
      <c r="C2351" s="2">
        <v>43812</v>
      </c>
      <c r="D2351" t="s">
        <v>152</v>
      </c>
      <c r="E2351" t="s">
        <v>4345</v>
      </c>
      <c r="F2351" t="s">
        <v>56</v>
      </c>
      <c r="H2351" s="1">
        <v>1857</v>
      </c>
      <c r="I2351" s="1">
        <f>+IF(A2351=A2349,I2349+G2351-H2351,G2351-H2351)</f>
        <v>-1857</v>
      </c>
    </row>
    <row r="2352" spans="1:11" hidden="1" outlineLevel="2" x14ac:dyDescent="0.25">
      <c r="A2352" t="s">
        <v>56</v>
      </c>
      <c r="B2352" t="s">
        <v>57</v>
      </c>
      <c r="C2352" s="2">
        <v>43812</v>
      </c>
      <c r="D2352" t="s">
        <v>152</v>
      </c>
      <c r="E2352" t="s">
        <v>4346</v>
      </c>
      <c r="F2352" t="s">
        <v>56</v>
      </c>
      <c r="H2352" s="1">
        <v>1964.1</v>
      </c>
      <c r="I2352" s="1">
        <f>+IF(A2352=A2351,I2351+G2352-H2352,G2352-H2352)</f>
        <v>-3821.1</v>
      </c>
    </row>
    <row r="2353" spans="1:11" hidden="1" outlineLevel="1" x14ac:dyDescent="0.25">
      <c r="A2353" s="3" t="s">
        <v>4347</v>
      </c>
      <c r="B2353" s="3"/>
      <c r="C2353" s="4"/>
      <c r="D2353" s="3"/>
      <c r="E2353" s="3"/>
      <c r="F2353" s="3"/>
      <c r="G2353" s="5">
        <f>SUBTOTAL(9,G2351:G2352)</f>
        <v>0</v>
      </c>
      <c r="H2353" s="5">
        <f>SUBTOTAL(9,H2351:H2352)</f>
        <v>0</v>
      </c>
      <c r="I2353" s="5"/>
      <c r="J2353" s="5"/>
    </row>
    <row r="2354" spans="1:11" hidden="1" outlineLevel="2" x14ac:dyDescent="0.25">
      <c r="A2354" t="s">
        <v>58</v>
      </c>
      <c r="B2354" t="s">
        <v>59</v>
      </c>
      <c r="C2354" s="2">
        <v>42369</v>
      </c>
      <c r="D2354" t="s">
        <v>152</v>
      </c>
      <c r="E2354" t="s">
        <v>4348</v>
      </c>
      <c r="F2354" t="s">
        <v>58</v>
      </c>
      <c r="G2354" s="8"/>
      <c r="H2354" s="8"/>
      <c r="I2354" s="1">
        <f>+IF(A2354=A2352,I2352+G2354-H2354,G2354-H2354)</f>
        <v>0</v>
      </c>
    </row>
    <row r="2355" spans="1:11" hidden="1" outlineLevel="2" x14ac:dyDescent="0.25">
      <c r="A2355" t="s">
        <v>58</v>
      </c>
      <c r="B2355" t="s">
        <v>59</v>
      </c>
      <c r="C2355" s="2">
        <v>42369</v>
      </c>
      <c r="D2355" t="s">
        <v>152</v>
      </c>
      <c r="E2355" t="s">
        <v>4349</v>
      </c>
      <c r="F2355" t="s">
        <v>58</v>
      </c>
      <c r="G2355" s="8"/>
      <c r="H2355" s="8"/>
      <c r="I2355" s="1">
        <f t="shared" ref="I2355:I2365" si="93">+IF(A2355=A2354,I2354+G2355-H2355,G2355-H2355)</f>
        <v>0</v>
      </c>
    </row>
    <row r="2356" spans="1:11" hidden="1" outlineLevel="2" x14ac:dyDescent="0.25">
      <c r="A2356" t="s">
        <v>58</v>
      </c>
      <c r="B2356" t="s">
        <v>59</v>
      </c>
      <c r="C2356" s="2">
        <v>42369</v>
      </c>
      <c r="D2356" t="s">
        <v>152</v>
      </c>
      <c r="E2356" t="s">
        <v>4350</v>
      </c>
      <c r="F2356" t="s">
        <v>58</v>
      </c>
      <c r="G2356" s="8"/>
      <c r="H2356" s="8"/>
      <c r="I2356" s="1">
        <f t="shared" si="93"/>
        <v>0</v>
      </c>
    </row>
    <row r="2357" spans="1:11" hidden="1" outlineLevel="2" x14ac:dyDescent="0.25">
      <c r="A2357" t="s">
        <v>58</v>
      </c>
      <c r="B2357" t="s">
        <v>59</v>
      </c>
      <c r="C2357" s="2">
        <v>42369</v>
      </c>
      <c r="D2357" t="s">
        <v>152</v>
      </c>
      <c r="E2357" t="s">
        <v>4351</v>
      </c>
      <c r="F2357" t="s">
        <v>58</v>
      </c>
      <c r="G2357" s="8"/>
      <c r="H2357" s="8"/>
      <c r="I2357" s="1">
        <f t="shared" si="93"/>
        <v>0</v>
      </c>
    </row>
    <row r="2358" spans="1:11" hidden="1" outlineLevel="2" x14ac:dyDescent="0.25">
      <c r="A2358" t="s">
        <v>58</v>
      </c>
      <c r="B2358" t="s">
        <v>59</v>
      </c>
      <c r="C2358" s="2">
        <v>42369</v>
      </c>
      <c r="D2358" t="s">
        <v>152</v>
      </c>
      <c r="E2358" t="s">
        <v>4352</v>
      </c>
      <c r="F2358" t="s">
        <v>58</v>
      </c>
      <c r="G2358" s="8"/>
      <c r="H2358" s="8"/>
      <c r="I2358" s="1">
        <f t="shared" si="93"/>
        <v>0</v>
      </c>
    </row>
    <row r="2359" spans="1:11" hidden="1" outlineLevel="2" x14ac:dyDescent="0.25">
      <c r="A2359" t="s">
        <v>58</v>
      </c>
      <c r="B2359" t="s">
        <v>59</v>
      </c>
      <c r="C2359" s="2">
        <v>42369</v>
      </c>
      <c r="D2359" t="s">
        <v>152</v>
      </c>
      <c r="E2359" t="s">
        <v>4353</v>
      </c>
      <c r="F2359" t="s">
        <v>58</v>
      </c>
      <c r="G2359" s="8"/>
      <c r="H2359" s="8"/>
      <c r="I2359" s="1">
        <f t="shared" si="93"/>
        <v>0</v>
      </c>
    </row>
    <row r="2360" spans="1:11" hidden="1" outlineLevel="2" x14ac:dyDescent="0.25">
      <c r="A2360" t="s">
        <v>58</v>
      </c>
      <c r="B2360" t="s">
        <v>59</v>
      </c>
      <c r="C2360" s="2">
        <v>42460</v>
      </c>
      <c r="D2360" t="s">
        <v>152</v>
      </c>
      <c r="E2360" t="s">
        <v>4354</v>
      </c>
      <c r="F2360" t="s">
        <v>58</v>
      </c>
      <c r="G2360" s="8"/>
      <c r="H2360" s="8"/>
      <c r="I2360" s="1">
        <f t="shared" si="93"/>
        <v>0</v>
      </c>
    </row>
    <row r="2361" spans="1:11" hidden="1" outlineLevel="2" x14ac:dyDescent="0.25">
      <c r="A2361" t="s">
        <v>58</v>
      </c>
      <c r="B2361" t="s">
        <v>59</v>
      </c>
      <c r="C2361" s="2">
        <v>42460</v>
      </c>
      <c r="D2361" t="s">
        <v>152</v>
      </c>
      <c r="E2361" t="s">
        <v>4355</v>
      </c>
      <c r="F2361" t="s">
        <v>58</v>
      </c>
      <c r="G2361" s="8"/>
      <c r="H2361" s="8"/>
      <c r="I2361" s="1">
        <f t="shared" si="93"/>
        <v>0</v>
      </c>
    </row>
    <row r="2362" spans="1:11" hidden="1" outlineLevel="2" x14ac:dyDescent="0.25">
      <c r="A2362" t="s">
        <v>58</v>
      </c>
      <c r="B2362" t="s">
        <v>59</v>
      </c>
      <c r="C2362" s="2">
        <v>43717</v>
      </c>
      <c r="D2362" t="s">
        <v>4356</v>
      </c>
      <c r="E2362" t="s">
        <v>4357</v>
      </c>
      <c r="F2362" t="s">
        <v>58</v>
      </c>
      <c r="G2362" s="8"/>
      <c r="H2362" s="8"/>
      <c r="I2362" s="1">
        <f t="shared" si="93"/>
        <v>0</v>
      </c>
    </row>
    <row r="2363" spans="1:11" hidden="1" outlineLevel="2" x14ac:dyDescent="0.25">
      <c r="A2363" t="s">
        <v>58</v>
      </c>
      <c r="B2363" t="s">
        <v>59</v>
      </c>
      <c r="C2363" s="2">
        <v>43738</v>
      </c>
      <c r="D2363" t="s">
        <v>152</v>
      </c>
      <c r="E2363" t="s">
        <v>4358</v>
      </c>
      <c r="F2363" t="s">
        <v>58</v>
      </c>
      <c r="G2363" s="8"/>
      <c r="H2363" s="8"/>
      <c r="I2363" s="1">
        <f t="shared" si="93"/>
        <v>0</v>
      </c>
    </row>
    <row r="2364" spans="1:11" hidden="1" outlineLevel="2" x14ac:dyDescent="0.25">
      <c r="A2364" t="s">
        <v>58</v>
      </c>
      <c r="B2364" t="s">
        <v>59</v>
      </c>
      <c r="C2364" s="2">
        <v>43785</v>
      </c>
      <c r="D2364" t="s">
        <v>4359</v>
      </c>
      <c r="E2364" t="s">
        <v>4360</v>
      </c>
      <c r="F2364" t="s">
        <v>58</v>
      </c>
      <c r="G2364" s="14">
        <v>14000</v>
      </c>
      <c r="I2364" s="1">
        <f t="shared" si="93"/>
        <v>14000</v>
      </c>
      <c r="K2364" s="1" t="s">
        <v>4361</v>
      </c>
    </row>
    <row r="2365" spans="1:11" hidden="1" outlineLevel="2" x14ac:dyDescent="0.25">
      <c r="A2365" t="s">
        <v>58</v>
      </c>
      <c r="B2365" t="s">
        <v>59</v>
      </c>
      <c r="G2365" s="1">
        <v>3.9999999989959178E-3</v>
      </c>
      <c r="I2365" s="1">
        <f t="shared" si="93"/>
        <v>14000.003999999999</v>
      </c>
    </row>
    <row r="2366" spans="1:11" hidden="1" outlineLevel="1" x14ac:dyDescent="0.25">
      <c r="A2366" s="3" t="s">
        <v>1118</v>
      </c>
      <c r="B2366" s="3"/>
      <c r="C2366" s="4"/>
      <c r="D2366" s="3"/>
      <c r="E2366" s="3"/>
      <c r="F2366" s="3"/>
      <c r="G2366" s="5">
        <f>SUBTOTAL(9,G2354:G2365)</f>
        <v>0</v>
      </c>
      <c r="H2366" s="5">
        <f>SUBTOTAL(9,H2354:H2365)</f>
        <v>0</v>
      </c>
      <c r="I2366" s="5"/>
      <c r="J2366" s="5"/>
    </row>
    <row r="2367" spans="1:11" hidden="1" outlineLevel="2" x14ac:dyDescent="0.25">
      <c r="A2367" t="s">
        <v>60</v>
      </c>
      <c r="B2367" t="s">
        <v>61</v>
      </c>
      <c r="C2367" s="2">
        <v>42906</v>
      </c>
      <c r="D2367" t="s">
        <v>195</v>
      </c>
      <c r="E2367" t="s">
        <v>194</v>
      </c>
      <c r="F2367" t="s">
        <v>60</v>
      </c>
      <c r="G2367" s="14">
        <v>20000</v>
      </c>
      <c r="I2367" s="1">
        <f>+IF(A2367=A2365,I2365+G2367-H2367,G2367-H2367)</f>
        <v>20000</v>
      </c>
    </row>
    <row r="2368" spans="1:11" hidden="1" outlineLevel="2" x14ac:dyDescent="0.25">
      <c r="A2368" t="s">
        <v>60</v>
      </c>
      <c r="B2368" t="s">
        <v>61</v>
      </c>
      <c r="C2368" s="2">
        <v>42906</v>
      </c>
      <c r="D2368" t="s">
        <v>197</v>
      </c>
      <c r="E2368" t="s">
        <v>196</v>
      </c>
      <c r="F2368" t="s">
        <v>60</v>
      </c>
      <c r="G2368" s="14">
        <v>20000</v>
      </c>
      <c r="I2368" s="1">
        <f>+IF(A2368=A2367,I2367+G2368-H2368,G2368-H2368)</f>
        <v>40000</v>
      </c>
    </row>
    <row r="2369" spans="1:12" hidden="1" outlineLevel="2" x14ac:dyDescent="0.25">
      <c r="A2369" t="s">
        <v>60</v>
      </c>
      <c r="B2369" t="s">
        <v>61</v>
      </c>
      <c r="C2369" s="2">
        <v>42906</v>
      </c>
      <c r="D2369" t="s">
        <v>199</v>
      </c>
      <c r="E2369" t="s">
        <v>198</v>
      </c>
      <c r="F2369" t="s">
        <v>60</v>
      </c>
      <c r="G2369" s="14">
        <v>20000</v>
      </c>
      <c r="I2369" s="1">
        <f>+IF(A2369=A2368,I2368+G2369-H2369,G2369-H2369)</f>
        <v>60000</v>
      </c>
    </row>
    <row r="2370" spans="1:12" hidden="1" outlineLevel="2" x14ac:dyDescent="0.25">
      <c r="A2370" t="s">
        <v>60</v>
      </c>
      <c r="B2370" t="s">
        <v>61</v>
      </c>
      <c r="C2370" s="2">
        <v>43116</v>
      </c>
      <c r="D2370" t="s">
        <v>4362</v>
      </c>
      <c r="E2370" t="s">
        <v>4363</v>
      </c>
      <c r="F2370" t="s">
        <v>60</v>
      </c>
      <c r="G2370" s="14">
        <v>15000</v>
      </c>
      <c r="I2370" s="1">
        <f>+IF(A2370=A2369,I2369+G2370-H2370,G2370-H2370)</f>
        <v>75000</v>
      </c>
      <c r="K2370" s="1" t="s">
        <v>4364</v>
      </c>
    </row>
    <row r="2371" spans="1:12" hidden="1" outlineLevel="2" x14ac:dyDescent="0.25">
      <c r="A2371" t="s">
        <v>60</v>
      </c>
      <c r="B2371" t="s">
        <v>61</v>
      </c>
      <c r="C2371" s="2">
        <v>43769</v>
      </c>
      <c r="D2371" t="s">
        <v>654</v>
      </c>
      <c r="E2371" t="s">
        <v>4365</v>
      </c>
      <c r="F2371" t="s">
        <v>60</v>
      </c>
      <c r="H2371" s="1">
        <v>7069.2</v>
      </c>
      <c r="I2371" s="1">
        <f>+IF(A2371=A2370,I2370+G2371-H2371,G2371-H2371)</f>
        <v>67930.8</v>
      </c>
    </row>
    <row r="2372" spans="1:12" hidden="1" outlineLevel="1" x14ac:dyDescent="0.25">
      <c r="A2372" s="3" t="s">
        <v>1119</v>
      </c>
      <c r="B2372" s="3"/>
      <c r="C2372" s="4"/>
      <c r="D2372" s="3"/>
      <c r="E2372" s="3"/>
      <c r="F2372" s="3"/>
      <c r="G2372" s="5">
        <f>SUBTOTAL(9,G2367:G2371)</f>
        <v>0</v>
      </c>
      <c r="H2372" s="5">
        <f>SUBTOTAL(9,H2367:H2371)</f>
        <v>0</v>
      </c>
      <c r="I2372" s="5"/>
      <c r="J2372" s="5"/>
    </row>
    <row r="2373" spans="1:12" hidden="1" outlineLevel="2" x14ac:dyDescent="0.25">
      <c r="A2373" t="s">
        <v>64</v>
      </c>
      <c r="B2373" t="s">
        <v>770</v>
      </c>
      <c r="C2373" s="2">
        <v>43823</v>
      </c>
      <c r="D2373" t="s">
        <v>655</v>
      </c>
      <c r="E2373" t="s">
        <v>4366</v>
      </c>
      <c r="F2373" t="s">
        <v>64</v>
      </c>
      <c r="H2373" s="1">
        <v>1047</v>
      </c>
      <c r="I2373" s="1">
        <f>+IF(A2373=A2371,I2371+G2373-H2373,G2373-H2373)</f>
        <v>-1047</v>
      </c>
    </row>
    <row r="2374" spans="1:12" hidden="1" outlineLevel="1" x14ac:dyDescent="0.25">
      <c r="A2374" s="3" t="s">
        <v>1120</v>
      </c>
      <c r="B2374" s="3"/>
      <c r="C2374" s="4"/>
      <c r="D2374" s="3"/>
      <c r="E2374" s="3"/>
      <c r="F2374" s="3"/>
      <c r="G2374" s="5">
        <f>SUBTOTAL(9,G2373:G2373)</f>
        <v>0</v>
      </c>
      <c r="H2374" s="5">
        <f>SUBTOTAL(9,H2373:H2373)</f>
        <v>0</v>
      </c>
      <c r="I2374" s="5"/>
      <c r="J2374" s="5"/>
    </row>
    <row r="2375" spans="1:12" hidden="1" outlineLevel="2" x14ac:dyDescent="0.25">
      <c r="A2375" t="s">
        <v>4367</v>
      </c>
      <c r="B2375" t="s">
        <v>4368</v>
      </c>
      <c r="C2375" s="2">
        <v>43563</v>
      </c>
      <c r="D2375" t="s">
        <v>4369</v>
      </c>
      <c r="E2375" t="s">
        <v>4370</v>
      </c>
      <c r="F2375" t="s">
        <v>4367</v>
      </c>
      <c r="G2375" s="14">
        <v>474.79599999999999</v>
      </c>
      <c r="I2375" s="1">
        <f>+IF(A2375=A2373,I2373+G2375-H2375,G2375-H2375)</f>
        <v>474.79599999999999</v>
      </c>
      <c r="K2375" s="1" t="s">
        <v>4371</v>
      </c>
    </row>
    <row r="2376" spans="1:12" hidden="1" outlineLevel="1" x14ac:dyDescent="0.25">
      <c r="A2376" s="3" t="s">
        <v>4372</v>
      </c>
      <c r="B2376" s="3"/>
      <c r="C2376" s="4"/>
      <c r="D2376" s="3"/>
      <c r="E2376" s="3"/>
      <c r="F2376" s="3"/>
      <c r="G2376" s="5">
        <f>SUBTOTAL(9,G2375:G2375)</f>
        <v>0</v>
      </c>
      <c r="H2376" s="5">
        <f>SUBTOTAL(9,H2375:H2375)</f>
        <v>0</v>
      </c>
      <c r="I2376" s="5"/>
      <c r="J2376" s="5"/>
    </row>
    <row r="2377" spans="1:12" hidden="1" outlineLevel="2" x14ac:dyDescent="0.25">
      <c r="A2377" t="s">
        <v>4373</v>
      </c>
      <c r="B2377" t="s">
        <v>4374</v>
      </c>
      <c r="C2377" s="2">
        <v>39812</v>
      </c>
      <c r="D2377" t="s">
        <v>215</v>
      </c>
      <c r="E2377" t="s">
        <v>4375</v>
      </c>
      <c r="F2377" t="s">
        <v>4373</v>
      </c>
      <c r="G2377" s="14"/>
      <c r="H2377" s="14"/>
      <c r="I2377" s="1">
        <f>+IF(A2377=A2375,I2375+G2377-H2377,G2377-H2377)</f>
        <v>0</v>
      </c>
    </row>
    <row r="2378" spans="1:12" hidden="1" outlineLevel="2" x14ac:dyDescent="0.25">
      <c r="A2378" t="s">
        <v>4373</v>
      </c>
      <c r="B2378" t="s">
        <v>4374</v>
      </c>
      <c r="C2378" s="2">
        <v>40473</v>
      </c>
      <c r="D2378" t="s">
        <v>4376</v>
      </c>
      <c r="E2378" t="s">
        <v>4377</v>
      </c>
      <c r="F2378" t="s">
        <v>4373</v>
      </c>
      <c r="G2378" s="14"/>
      <c r="H2378" s="14"/>
      <c r="I2378" s="1">
        <f>+IF(A2378=A2377,I2377+G2378-H2378,G2378-H2378)</f>
        <v>0</v>
      </c>
    </row>
    <row r="2379" spans="1:12" hidden="1" outlineLevel="2" x14ac:dyDescent="0.25">
      <c r="A2379" t="s">
        <v>4373</v>
      </c>
      <c r="B2379" t="s">
        <v>4374</v>
      </c>
      <c r="G2379" s="14"/>
      <c r="H2379" s="14"/>
      <c r="I2379" s="1">
        <f>+IF(A2379=A2378,I2378+G2379-H2379,G2379-H2379)</f>
        <v>0</v>
      </c>
    </row>
    <row r="2380" spans="1:12" hidden="1" outlineLevel="1" x14ac:dyDescent="0.25">
      <c r="A2380" s="3" t="s">
        <v>4378</v>
      </c>
      <c r="B2380" s="3"/>
      <c r="C2380" s="4"/>
      <c r="D2380" s="3"/>
      <c r="E2380" s="3"/>
      <c r="F2380" s="3"/>
      <c r="G2380" s="5">
        <f>SUBTOTAL(9,G2377:G2379)</f>
        <v>0</v>
      </c>
      <c r="H2380" s="5">
        <f>SUBTOTAL(9,H2377:H2379)</f>
        <v>0</v>
      </c>
      <c r="I2380" s="5"/>
      <c r="J2380" s="5"/>
      <c r="L2380" s="1" t="s">
        <v>4342</v>
      </c>
    </row>
    <row r="2381" spans="1:12" hidden="1" outlineLevel="2" x14ac:dyDescent="0.25">
      <c r="A2381" t="s">
        <v>66</v>
      </c>
      <c r="B2381" t="s">
        <v>771</v>
      </c>
      <c r="C2381" s="2">
        <v>40372</v>
      </c>
      <c r="D2381" t="s">
        <v>4379</v>
      </c>
      <c r="E2381" t="s">
        <v>4380</v>
      </c>
      <c r="F2381" t="s">
        <v>66</v>
      </c>
      <c r="G2381" s="14"/>
      <c r="H2381" s="14"/>
      <c r="I2381" s="1">
        <f>+IF(A2381=A2379,I2379+G2381-H2381,G2381-H2381)</f>
        <v>0</v>
      </c>
    </row>
    <row r="2382" spans="1:12" hidden="1" outlineLevel="2" x14ac:dyDescent="0.25">
      <c r="A2382" t="s">
        <v>66</v>
      </c>
      <c r="B2382" t="s">
        <v>771</v>
      </c>
      <c r="C2382" s="2">
        <v>40586</v>
      </c>
      <c r="D2382" t="s">
        <v>4381</v>
      </c>
      <c r="E2382" t="s">
        <v>4382</v>
      </c>
      <c r="F2382" t="s">
        <v>66</v>
      </c>
      <c r="G2382" s="14"/>
      <c r="H2382" s="14"/>
      <c r="I2382" s="1">
        <f t="shared" ref="I2382:I2403" si="94">+IF(A2382=A2381,I2381+G2382-H2382,G2382-H2382)</f>
        <v>0</v>
      </c>
    </row>
    <row r="2383" spans="1:12" hidden="1" outlineLevel="2" x14ac:dyDescent="0.25">
      <c r="A2383" t="s">
        <v>66</v>
      </c>
      <c r="B2383" t="s">
        <v>771</v>
      </c>
      <c r="C2383" s="2">
        <v>40819</v>
      </c>
      <c r="D2383" t="s">
        <v>215</v>
      </c>
      <c r="E2383" t="s">
        <v>4383</v>
      </c>
      <c r="F2383" t="s">
        <v>66</v>
      </c>
      <c r="G2383" s="14"/>
      <c r="H2383" s="14"/>
      <c r="I2383" s="1">
        <f t="shared" si="94"/>
        <v>0</v>
      </c>
    </row>
    <row r="2384" spans="1:12" hidden="1" outlineLevel="2" x14ac:dyDescent="0.25">
      <c r="A2384" t="s">
        <v>66</v>
      </c>
      <c r="B2384" t="s">
        <v>771</v>
      </c>
      <c r="C2384" s="2">
        <v>40819</v>
      </c>
      <c r="D2384" t="s">
        <v>215</v>
      </c>
      <c r="E2384" t="s">
        <v>4384</v>
      </c>
      <c r="F2384" t="s">
        <v>66</v>
      </c>
      <c r="G2384" s="14"/>
      <c r="H2384" s="14"/>
      <c r="I2384" s="1">
        <f t="shared" si="94"/>
        <v>0</v>
      </c>
    </row>
    <row r="2385" spans="1:9" hidden="1" outlineLevel="2" x14ac:dyDescent="0.25">
      <c r="A2385" t="s">
        <v>66</v>
      </c>
      <c r="B2385" t="s">
        <v>771</v>
      </c>
      <c r="C2385" s="2">
        <v>40819</v>
      </c>
      <c r="D2385" t="s">
        <v>215</v>
      </c>
      <c r="E2385" t="s">
        <v>4385</v>
      </c>
      <c r="F2385" t="s">
        <v>66</v>
      </c>
      <c r="G2385" s="14"/>
      <c r="H2385" s="14"/>
      <c r="I2385" s="1">
        <f t="shared" si="94"/>
        <v>0</v>
      </c>
    </row>
    <row r="2386" spans="1:9" hidden="1" outlineLevel="2" x14ac:dyDescent="0.25">
      <c r="A2386" t="s">
        <v>66</v>
      </c>
      <c r="B2386" t="s">
        <v>771</v>
      </c>
      <c r="C2386" s="2">
        <v>40819</v>
      </c>
      <c r="D2386" t="s">
        <v>215</v>
      </c>
      <c r="E2386" t="s">
        <v>4386</v>
      </c>
      <c r="F2386" t="s">
        <v>66</v>
      </c>
      <c r="G2386" s="14"/>
      <c r="H2386" s="14"/>
      <c r="I2386" s="1">
        <f t="shared" si="94"/>
        <v>0</v>
      </c>
    </row>
    <row r="2387" spans="1:9" hidden="1" outlineLevel="2" x14ac:dyDescent="0.25">
      <c r="A2387" t="s">
        <v>66</v>
      </c>
      <c r="B2387" t="s">
        <v>771</v>
      </c>
      <c r="C2387" s="2">
        <v>40850</v>
      </c>
      <c r="D2387" t="s">
        <v>4387</v>
      </c>
      <c r="E2387" t="s">
        <v>4388</v>
      </c>
      <c r="F2387" t="s">
        <v>66</v>
      </c>
      <c r="G2387" s="14"/>
      <c r="H2387" s="14"/>
      <c r="I2387" s="1">
        <f t="shared" si="94"/>
        <v>0</v>
      </c>
    </row>
    <row r="2388" spans="1:9" hidden="1" outlineLevel="2" x14ac:dyDescent="0.25">
      <c r="A2388" t="s">
        <v>66</v>
      </c>
      <c r="B2388" t="s">
        <v>771</v>
      </c>
      <c r="C2388" s="2">
        <v>40921</v>
      </c>
      <c r="D2388" t="s">
        <v>215</v>
      </c>
      <c r="E2388" t="s">
        <v>4389</v>
      </c>
      <c r="F2388" t="s">
        <v>66</v>
      </c>
      <c r="G2388" s="14"/>
      <c r="H2388" s="14"/>
      <c r="I2388" s="1">
        <f t="shared" si="94"/>
        <v>0</v>
      </c>
    </row>
    <row r="2389" spans="1:9" hidden="1" outlineLevel="2" x14ac:dyDescent="0.25">
      <c r="A2389" t="s">
        <v>66</v>
      </c>
      <c r="B2389" t="s">
        <v>771</v>
      </c>
      <c r="C2389" s="2">
        <v>40948</v>
      </c>
      <c r="D2389" t="s">
        <v>4390</v>
      </c>
      <c r="E2389" t="s">
        <v>4391</v>
      </c>
      <c r="F2389" t="s">
        <v>66</v>
      </c>
      <c r="G2389" s="14"/>
      <c r="H2389" s="14"/>
      <c r="I2389" s="1">
        <f t="shared" si="94"/>
        <v>0</v>
      </c>
    </row>
    <row r="2390" spans="1:9" hidden="1" outlineLevel="2" x14ac:dyDescent="0.25">
      <c r="A2390" t="s">
        <v>66</v>
      </c>
      <c r="B2390" t="s">
        <v>771</v>
      </c>
      <c r="C2390" s="2">
        <v>40999</v>
      </c>
      <c r="D2390" t="s">
        <v>4392</v>
      </c>
      <c r="E2390" t="s">
        <v>4393</v>
      </c>
      <c r="F2390" t="s">
        <v>66</v>
      </c>
      <c r="G2390" s="14"/>
      <c r="H2390" s="14"/>
      <c r="I2390" s="1">
        <f t="shared" si="94"/>
        <v>0</v>
      </c>
    </row>
    <row r="2391" spans="1:9" hidden="1" outlineLevel="2" x14ac:dyDescent="0.25">
      <c r="A2391" t="s">
        <v>66</v>
      </c>
      <c r="B2391" t="s">
        <v>771</v>
      </c>
      <c r="C2391" s="2">
        <v>41455</v>
      </c>
      <c r="D2391" t="s">
        <v>4394</v>
      </c>
      <c r="E2391" t="s">
        <v>4395</v>
      </c>
      <c r="F2391" t="s">
        <v>66</v>
      </c>
      <c r="G2391" s="14"/>
      <c r="H2391" s="14"/>
      <c r="I2391" s="1">
        <f t="shared" si="94"/>
        <v>0</v>
      </c>
    </row>
    <row r="2392" spans="1:9" hidden="1" outlineLevel="2" x14ac:dyDescent="0.25">
      <c r="A2392" t="s">
        <v>66</v>
      </c>
      <c r="B2392" t="s">
        <v>771</v>
      </c>
      <c r="C2392" s="2">
        <v>41479</v>
      </c>
      <c r="D2392" t="s">
        <v>4396</v>
      </c>
      <c r="E2392" t="s">
        <v>4397</v>
      </c>
      <c r="F2392" t="s">
        <v>66</v>
      </c>
      <c r="G2392" s="14"/>
      <c r="H2392" s="14"/>
      <c r="I2392" s="1">
        <f t="shared" si="94"/>
        <v>0</v>
      </c>
    </row>
    <row r="2393" spans="1:9" hidden="1" outlineLevel="2" x14ac:dyDescent="0.25">
      <c r="A2393" t="s">
        <v>66</v>
      </c>
      <c r="B2393" t="s">
        <v>771</v>
      </c>
      <c r="C2393" s="2">
        <v>41512</v>
      </c>
      <c r="D2393" t="s">
        <v>152</v>
      </c>
      <c r="E2393" t="s">
        <v>4398</v>
      </c>
      <c r="F2393" t="s">
        <v>66</v>
      </c>
      <c r="G2393" s="14"/>
      <c r="H2393" s="14"/>
      <c r="I2393" s="1">
        <f t="shared" si="94"/>
        <v>0</v>
      </c>
    </row>
    <row r="2394" spans="1:9" hidden="1" outlineLevel="2" x14ac:dyDescent="0.25">
      <c r="A2394" t="s">
        <v>66</v>
      </c>
      <c r="B2394" t="s">
        <v>771</v>
      </c>
      <c r="C2394" s="2">
        <v>41515</v>
      </c>
      <c r="D2394" t="s">
        <v>4399</v>
      </c>
      <c r="E2394" t="s">
        <v>4400</v>
      </c>
      <c r="F2394" t="s">
        <v>66</v>
      </c>
      <c r="G2394" s="14"/>
      <c r="H2394" s="14"/>
      <c r="I2394" s="1">
        <f t="shared" si="94"/>
        <v>0</v>
      </c>
    </row>
    <row r="2395" spans="1:9" hidden="1" outlineLevel="2" x14ac:dyDescent="0.25">
      <c r="A2395" t="s">
        <v>66</v>
      </c>
      <c r="B2395" t="s">
        <v>771</v>
      </c>
      <c r="C2395" s="2">
        <v>42004</v>
      </c>
      <c r="D2395" t="s">
        <v>4401</v>
      </c>
      <c r="E2395" t="s">
        <v>4402</v>
      </c>
      <c r="F2395" t="s">
        <v>66</v>
      </c>
      <c r="G2395" s="14"/>
      <c r="H2395" s="14"/>
      <c r="I2395" s="1">
        <f t="shared" si="94"/>
        <v>0</v>
      </c>
    </row>
    <row r="2396" spans="1:9" hidden="1" outlineLevel="2" x14ac:dyDescent="0.25">
      <c r="A2396" t="s">
        <v>66</v>
      </c>
      <c r="B2396" t="s">
        <v>771</v>
      </c>
      <c r="C2396" s="2">
        <v>42045</v>
      </c>
      <c r="D2396" t="s">
        <v>4403</v>
      </c>
      <c r="E2396" t="s">
        <v>4404</v>
      </c>
      <c r="F2396" t="s">
        <v>66</v>
      </c>
      <c r="G2396" s="14"/>
      <c r="H2396" s="14"/>
      <c r="I2396" s="1">
        <f t="shared" si="94"/>
        <v>0</v>
      </c>
    </row>
    <row r="2397" spans="1:9" hidden="1" outlineLevel="2" x14ac:dyDescent="0.25">
      <c r="A2397" t="s">
        <v>66</v>
      </c>
      <c r="B2397" t="s">
        <v>771</v>
      </c>
      <c r="C2397" s="2">
        <v>42245</v>
      </c>
      <c r="D2397" t="s">
        <v>4405</v>
      </c>
      <c r="E2397" t="s">
        <v>4406</v>
      </c>
      <c r="F2397" t="s">
        <v>66</v>
      </c>
      <c r="G2397" s="14"/>
      <c r="H2397" s="14"/>
      <c r="I2397" s="1">
        <f t="shared" si="94"/>
        <v>0</v>
      </c>
    </row>
    <row r="2398" spans="1:9" hidden="1" outlineLevel="2" x14ac:dyDescent="0.25">
      <c r="A2398" t="s">
        <v>66</v>
      </c>
      <c r="B2398" t="s">
        <v>771</v>
      </c>
      <c r="C2398" s="2">
        <v>42369</v>
      </c>
      <c r="D2398" t="s">
        <v>4407</v>
      </c>
      <c r="E2398" t="s">
        <v>4408</v>
      </c>
      <c r="F2398" t="s">
        <v>66</v>
      </c>
      <c r="G2398" s="14"/>
      <c r="H2398" s="14"/>
      <c r="I2398" s="1">
        <f t="shared" si="94"/>
        <v>0</v>
      </c>
    </row>
    <row r="2399" spans="1:9" hidden="1" outlineLevel="2" x14ac:dyDescent="0.25">
      <c r="A2399" t="s">
        <v>66</v>
      </c>
      <c r="B2399" t="s">
        <v>771</v>
      </c>
      <c r="C2399" s="2">
        <v>42735</v>
      </c>
      <c r="D2399" t="s">
        <v>4409</v>
      </c>
      <c r="E2399" t="s">
        <v>4410</v>
      </c>
      <c r="F2399" t="s">
        <v>66</v>
      </c>
      <c r="G2399" s="14"/>
      <c r="H2399" s="14"/>
      <c r="I2399" s="1">
        <f t="shared" si="94"/>
        <v>0</v>
      </c>
    </row>
    <row r="2400" spans="1:9" hidden="1" outlineLevel="2" x14ac:dyDescent="0.25">
      <c r="A2400" t="s">
        <v>66</v>
      </c>
      <c r="B2400" t="s">
        <v>771</v>
      </c>
      <c r="C2400" s="2">
        <v>42777</v>
      </c>
      <c r="D2400" t="s">
        <v>4411</v>
      </c>
      <c r="E2400" t="s">
        <v>4412</v>
      </c>
      <c r="F2400" t="s">
        <v>66</v>
      </c>
      <c r="G2400" s="14"/>
      <c r="H2400" s="14"/>
      <c r="I2400" s="1">
        <f t="shared" si="94"/>
        <v>0</v>
      </c>
    </row>
    <row r="2401" spans="1:11" hidden="1" outlineLevel="2" x14ac:dyDescent="0.25">
      <c r="A2401" t="s">
        <v>66</v>
      </c>
      <c r="B2401" t="s">
        <v>771</v>
      </c>
      <c r="C2401" s="2">
        <v>42874</v>
      </c>
      <c r="D2401" t="s">
        <v>4413</v>
      </c>
      <c r="E2401" t="s">
        <v>4414</v>
      </c>
      <c r="F2401" t="s">
        <v>66</v>
      </c>
      <c r="G2401" s="14"/>
      <c r="H2401" s="14"/>
      <c r="I2401" s="1">
        <f t="shared" si="94"/>
        <v>0</v>
      </c>
    </row>
    <row r="2402" spans="1:11" hidden="1" outlineLevel="2" x14ac:dyDescent="0.25">
      <c r="A2402" t="s">
        <v>66</v>
      </c>
      <c r="B2402" t="s">
        <v>771</v>
      </c>
      <c r="C2402" s="2">
        <v>43032</v>
      </c>
      <c r="D2402" t="s">
        <v>4415</v>
      </c>
      <c r="E2402" t="s">
        <v>4416</v>
      </c>
      <c r="F2402" t="s">
        <v>66</v>
      </c>
      <c r="G2402" s="14"/>
      <c r="H2402" s="14"/>
      <c r="I2402" s="1">
        <f t="shared" si="94"/>
        <v>0</v>
      </c>
    </row>
    <row r="2403" spans="1:11" hidden="1" outlineLevel="2" x14ac:dyDescent="0.25">
      <c r="A2403" t="s">
        <v>66</v>
      </c>
      <c r="B2403" t="s">
        <v>771</v>
      </c>
      <c r="G2403" s="14"/>
      <c r="H2403" s="14"/>
      <c r="I2403" s="1">
        <f t="shared" si="94"/>
        <v>0</v>
      </c>
      <c r="K2403" s="1" t="s">
        <v>4342</v>
      </c>
    </row>
    <row r="2404" spans="1:11" hidden="1" outlineLevel="1" x14ac:dyDescent="0.25">
      <c r="A2404" s="3" t="s">
        <v>4417</v>
      </c>
      <c r="B2404" s="3"/>
      <c r="C2404" s="4"/>
      <c r="D2404" s="3"/>
      <c r="E2404" s="3"/>
      <c r="F2404" s="3"/>
      <c r="G2404" s="5">
        <f>SUBTOTAL(9,G2381:G2403)</f>
        <v>0</v>
      </c>
      <c r="H2404" s="5">
        <f>SUBTOTAL(9,H2381:H2403)</f>
        <v>0</v>
      </c>
      <c r="I2404" s="5"/>
      <c r="J2404" s="5"/>
    </row>
    <row r="2405" spans="1:11" hidden="1" outlineLevel="2" x14ac:dyDescent="0.25">
      <c r="A2405" t="s">
        <v>70</v>
      </c>
      <c r="B2405" t="s">
        <v>71</v>
      </c>
      <c r="C2405" s="2">
        <v>39514</v>
      </c>
      <c r="D2405" t="s">
        <v>710</v>
      </c>
      <c r="E2405" t="s">
        <v>4418</v>
      </c>
      <c r="F2405" t="s">
        <v>70</v>
      </c>
      <c r="G2405" s="14">
        <v>50000</v>
      </c>
      <c r="H2405" s="14"/>
      <c r="I2405" s="1">
        <f>+IF(A2405=A2403,I2403+G2405-H2405,G2405-H2405)</f>
        <v>50000</v>
      </c>
    </row>
    <row r="2406" spans="1:11" hidden="1" outlineLevel="2" x14ac:dyDescent="0.25">
      <c r="A2406" t="s">
        <v>70</v>
      </c>
      <c r="B2406" t="s">
        <v>71</v>
      </c>
      <c r="C2406" s="2">
        <v>39661</v>
      </c>
      <c r="D2406" t="s">
        <v>224</v>
      </c>
      <c r="E2406" t="s">
        <v>226</v>
      </c>
      <c r="F2406" t="s">
        <v>70</v>
      </c>
      <c r="G2406" s="14">
        <v>30000</v>
      </c>
      <c r="H2406" s="14"/>
      <c r="I2406" s="1">
        <f t="shared" ref="I2406:I2469" si="95">+IF(A2406=A2405,I2405+G2406-H2406,G2406-H2406)</f>
        <v>80000</v>
      </c>
    </row>
    <row r="2407" spans="1:11" hidden="1" outlineLevel="2" x14ac:dyDescent="0.25">
      <c r="A2407" t="s">
        <v>70</v>
      </c>
      <c r="B2407" t="s">
        <v>71</v>
      </c>
      <c r="C2407" s="2">
        <v>39661</v>
      </c>
      <c r="D2407" t="s">
        <v>224</v>
      </c>
      <c r="E2407" t="s">
        <v>225</v>
      </c>
      <c r="F2407" t="s">
        <v>70</v>
      </c>
      <c r="G2407" s="14">
        <v>50000</v>
      </c>
      <c r="H2407" s="14"/>
      <c r="I2407" s="1">
        <f t="shared" si="95"/>
        <v>130000</v>
      </c>
    </row>
    <row r="2408" spans="1:11" hidden="1" outlineLevel="2" x14ac:dyDescent="0.25">
      <c r="A2408" t="s">
        <v>70</v>
      </c>
      <c r="B2408" t="s">
        <v>71</v>
      </c>
      <c r="C2408" s="2">
        <v>39770</v>
      </c>
      <c r="D2408" t="s">
        <v>217</v>
      </c>
      <c r="E2408" t="s">
        <v>227</v>
      </c>
      <c r="F2408" t="s">
        <v>70</v>
      </c>
      <c r="G2408" s="14">
        <v>50000</v>
      </c>
      <c r="H2408" s="14"/>
      <c r="I2408" s="1">
        <f t="shared" si="95"/>
        <v>180000</v>
      </c>
    </row>
    <row r="2409" spans="1:11" hidden="1" outlineLevel="2" x14ac:dyDescent="0.25">
      <c r="A2409" t="s">
        <v>70</v>
      </c>
      <c r="B2409" t="s">
        <v>71</v>
      </c>
      <c r="C2409" s="2">
        <v>39770</v>
      </c>
      <c r="D2409" t="s">
        <v>217</v>
      </c>
      <c r="E2409" t="s">
        <v>228</v>
      </c>
      <c r="F2409" t="s">
        <v>70</v>
      </c>
      <c r="G2409" s="14">
        <v>50000</v>
      </c>
      <c r="H2409" s="14"/>
      <c r="I2409" s="1">
        <f t="shared" si="95"/>
        <v>230000</v>
      </c>
    </row>
    <row r="2410" spans="1:11" hidden="1" outlineLevel="2" x14ac:dyDescent="0.25">
      <c r="A2410" t="s">
        <v>70</v>
      </c>
      <c r="B2410" t="s">
        <v>71</v>
      </c>
      <c r="C2410" s="2">
        <v>39813</v>
      </c>
      <c r="D2410" t="s">
        <v>217</v>
      </c>
      <c r="E2410" t="s">
        <v>229</v>
      </c>
      <c r="F2410" t="s">
        <v>70</v>
      </c>
      <c r="G2410" s="14">
        <v>30000</v>
      </c>
      <c r="H2410" s="14"/>
      <c r="I2410" s="1">
        <f t="shared" si="95"/>
        <v>260000</v>
      </c>
    </row>
    <row r="2411" spans="1:11" hidden="1" outlineLevel="2" x14ac:dyDescent="0.25">
      <c r="A2411" t="s">
        <v>70</v>
      </c>
      <c r="B2411" t="s">
        <v>71</v>
      </c>
      <c r="C2411" s="2">
        <v>39863</v>
      </c>
      <c r="D2411" t="s">
        <v>217</v>
      </c>
      <c r="E2411" t="s">
        <v>230</v>
      </c>
      <c r="F2411" t="s">
        <v>70</v>
      </c>
      <c r="G2411" s="14">
        <v>101522.842</v>
      </c>
      <c r="H2411" s="14"/>
      <c r="I2411" s="1">
        <f t="shared" si="95"/>
        <v>361522.842</v>
      </c>
    </row>
    <row r="2412" spans="1:11" hidden="1" outlineLevel="2" x14ac:dyDescent="0.25">
      <c r="A2412" t="s">
        <v>70</v>
      </c>
      <c r="B2412" t="s">
        <v>71</v>
      </c>
      <c r="C2412" s="2">
        <v>39920</v>
      </c>
      <c r="D2412" t="s">
        <v>232</v>
      </c>
      <c r="E2412" t="s">
        <v>231</v>
      </c>
      <c r="F2412" t="s">
        <v>70</v>
      </c>
      <c r="G2412" s="14">
        <v>101522.84299999999</v>
      </c>
      <c r="H2412" s="14"/>
      <c r="I2412" s="1">
        <f t="shared" si="95"/>
        <v>463045.685</v>
      </c>
    </row>
    <row r="2413" spans="1:11" hidden="1" outlineLevel="2" x14ac:dyDescent="0.25">
      <c r="A2413" t="s">
        <v>70</v>
      </c>
      <c r="B2413" t="s">
        <v>71</v>
      </c>
      <c r="C2413" s="2">
        <v>39994</v>
      </c>
      <c r="D2413" t="s">
        <v>152</v>
      </c>
      <c r="E2413" t="s">
        <v>233</v>
      </c>
      <c r="F2413" t="s">
        <v>70</v>
      </c>
      <c r="G2413" s="14"/>
      <c r="H2413" s="14">
        <v>377600</v>
      </c>
      <c r="I2413" s="1">
        <f t="shared" si="95"/>
        <v>85445.684999999998</v>
      </c>
    </row>
    <row r="2414" spans="1:11" hidden="1" outlineLevel="2" x14ac:dyDescent="0.25">
      <c r="A2414" t="s">
        <v>70</v>
      </c>
      <c r="B2414" t="s">
        <v>71</v>
      </c>
      <c r="C2414" s="2">
        <v>40057</v>
      </c>
      <c r="D2414" t="s">
        <v>235</v>
      </c>
      <c r="E2414" t="s">
        <v>234</v>
      </c>
      <c r="F2414" t="s">
        <v>70</v>
      </c>
      <c r="G2414" s="14">
        <v>19700</v>
      </c>
      <c r="H2414" s="14"/>
      <c r="I2414" s="1">
        <f t="shared" si="95"/>
        <v>105145.685</v>
      </c>
    </row>
    <row r="2415" spans="1:11" hidden="1" outlineLevel="2" x14ac:dyDescent="0.25">
      <c r="A2415" t="s">
        <v>70</v>
      </c>
      <c r="B2415" t="s">
        <v>71</v>
      </c>
      <c r="C2415" s="2">
        <v>40100</v>
      </c>
      <c r="D2415" t="s">
        <v>237</v>
      </c>
      <c r="E2415" t="s">
        <v>236</v>
      </c>
      <c r="F2415" t="s">
        <v>70</v>
      </c>
      <c r="G2415" s="14">
        <v>20000</v>
      </c>
      <c r="H2415" s="14"/>
      <c r="I2415" s="1">
        <f t="shared" si="95"/>
        <v>125145.685</v>
      </c>
    </row>
    <row r="2416" spans="1:11" hidden="1" outlineLevel="2" x14ac:dyDescent="0.25">
      <c r="A2416" t="s">
        <v>70</v>
      </c>
      <c r="B2416" t="s">
        <v>71</v>
      </c>
      <c r="C2416" s="2">
        <v>40178</v>
      </c>
      <c r="D2416" t="s">
        <v>152</v>
      </c>
      <c r="E2416" t="s">
        <v>238</v>
      </c>
      <c r="F2416" t="s">
        <v>70</v>
      </c>
      <c r="G2416" s="14"/>
      <c r="H2416" s="14">
        <v>129405.076</v>
      </c>
      <c r="I2416" s="1">
        <f t="shared" si="95"/>
        <v>-4259.3910000000033</v>
      </c>
    </row>
    <row r="2417" spans="1:9" hidden="1" outlineLevel="2" x14ac:dyDescent="0.25">
      <c r="A2417" t="s">
        <v>70</v>
      </c>
      <c r="B2417" t="s">
        <v>71</v>
      </c>
      <c r="C2417" s="2">
        <v>40178</v>
      </c>
      <c r="D2417" t="s">
        <v>152</v>
      </c>
      <c r="E2417" t="s">
        <v>239</v>
      </c>
      <c r="F2417" t="s">
        <v>70</v>
      </c>
      <c r="G2417" s="14"/>
      <c r="H2417" s="14">
        <v>308806.09499999997</v>
      </c>
      <c r="I2417" s="1">
        <f t="shared" si="95"/>
        <v>-313065.48599999998</v>
      </c>
    </row>
    <row r="2418" spans="1:9" hidden="1" outlineLevel="2" x14ac:dyDescent="0.25">
      <c r="A2418" t="s">
        <v>70</v>
      </c>
      <c r="B2418" t="s">
        <v>71</v>
      </c>
      <c r="C2418" s="2">
        <v>40218</v>
      </c>
      <c r="D2418" t="s">
        <v>241</v>
      </c>
      <c r="E2418" t="s">
        <v>240</v>
      </c>
      <c r="F2418" t="s">
        <v>70</v>
      </c>
      <c r="G2418" s="14">
        <v>20000</v>
      </c>
      <c r="H2418" s="14"/>
      <c r="I2418" s="1">
        <f t="shared" si="95"/>
        <v>-293065.48599999998</v>
      </c>
    </row>
    <row r="2419" spans="1:9" hidden="1" outlineLevel="2" x14ac:dyDescent="0.25">
      <c r="A2419" t="s">
        <v>70</v>
      </c>
      <c r="B2419" t="s">
        <v>71</v>
      </c>
      <c r="C2419" s="2">
        <v>40301</v>
      </c>
      <c r="D2419" t="s">
        <v>243</v>
      </c>
      <c r="E2419" t="s">
        <v>242</v>
      </c>
      <c r="F2419" t="s">
        <v>70</v>
      </c>
      <c r="G2419" s="14">
        <v>20000</v>
      </c>
      <c r="H2419" s="14"/>
      <c r="I2419" s="1">
        <f t="shared" si="95"/>
        <v>-273065.48599999998</v>
      </c>
    </row>
    <row r="2420" spans="1:9" hidden="1" outlineLevel="2" x14ac:dyDescent="0.25">
      <c r="A2420" t="s">
        <v>70</v>
      </c>
      <c r="B2420" t="s">
        <v>71</v>
      </c>
      <c r="C2420" s="2">
        <v>40330</v>
      </c>
      <c r="D2420" t="s">
        <v>245</v>
      </c>
      <c r="E2420" t="s">
        <v>244</v>
      </c>
      <c r="F2420" t="s">
        <v>70</v>
      </c>
      <c r="G2420" s="14">
        <v>20000</v>
      </c>
      <c r="H2420" s="14"/>
      <c r="I2420" s="1">
        <f t="shared" si="95"/>
        <v>-253065.48599999998</v>
      </c>
    </row>
    <row r="2421" spans="1:9" hidden="1" outlineLevel="2" x14ac:dyDescent="0.25">
      <c r="A2421" t="s">
        <v>70</v>
      </c>
      <c r="B2421" t="s">
        <v>71</v>
      </c>
      <c r="C2421" s="2">
        <v>40374</v>
      </c>
      <c r="D2421" t="s">
        <v>247</v>
      </c>
      <c r="E2421" t="s">
        <v>246</v>
      </c>
      <c r="F2421" t="s">
        <v>70</v>
      </c>
      <c r="G2421" s="14">
        <v>20000</v>
      </c>
      <c r="H2421" s="14"/>
      <c r="I2421" s="1">
        <f t="shared" si="95"/>
        <v>-233065.48599999998</v>
      </c>
    </row>
    <row r="2422" spans="1:9" hidden="1" outlineLevel="2" x14ac:dyDescent="0.25">
      <c r="A2422" t="s">
        <v>70</v>
      </c>
      <c r="B2422" t="s">
        <v>71</v>
      </c>
      <c r="C2422" s="2">
        <v>40378</v>
      </c>
      <c r="D2422" t="s">
        <v>249</v>
      </c>
      <c r="E2422" t="s">
        <v>248</v>
      </c>
      <c r="F2422" t="s">
        <v>70</v>
      </c>
      <c r="G2422" s="14">
        <v>20000</v>
      </c>
      <c r="H2422" s="14"/>
      <c r="I2422" s="1">
        <f t="shared" si="95"/>
        <v>-213065.48599999998</v>
      </c>
    </row>
    <row r="2423" spans="1:9" hidden="1" outlineLevel="2" x14ac:dyDescent="0.25">
      <c r="A2423" t="s">
        <v>70</v>
      </c>
      <c r="B2423" t="s">
        <v>71</v>
      </c>
      <c r="C2423" s="2">
        <v>40399</v>
      </c>
      <c r="D2423" t="s">
        <v>251</v>
      </c>
      <c r="E2423" t="s">
        <v>250</v>
      </c>
      <c r="F2423" t="s">
        <v>70</v>
      </c>
      <c r="G2423" s="14">
        <v>20000</v>
      </c>
      <c r="H2423" s="14"/>
      <c r="I2423" s="1">
        <f t="shared" si="95"/>
        <v>-193065.48599999998</v>
      </c>
    </row>
    <row r="2424" spans="1:9" hidden="1" outlineLevel="2" x14ac:dyDescent="0.25">
      <c r="A2424" t="s">
        <v>70</v>
      </c>
      <c r="B2424" t="s">
        <v>71</v>
      </c>
      <c r="C2424" s="2">
        <v>40399</v>
      </c>
      <c r="D2424" t="s">
        <v>253</v>
      </c>
      <c r="E2424" t="s">
        <v>252</v>
      </c>
      <c r="F2424" t="s">
        <v>70</v>
      </c>
      <c r="G2424" s="14">
        <v>20000</v>
      </c>
      <c r="H2424" s="14"/>
      <c r="I2424" s="1">
        <f t="shared" si="95"/>
        <v>-173065.48599999998</v>
      </c>
    </row>
    <row r="2425" spans="1:9" hidden="1" outlineLevel="2" x14ac:dyDescent="0.25">
      <c r="A2425" t="s">
        <v>70</v>
      </c>
      <c r="B2425" t="s">
        <v>71</v>
      </c>
      <c r="C2425" s="2">
        <v>40399</v>
      </c>
      <c r="D2425" t="s">
        <v>255</v>
      </c>
      <c r="E2425" t="s">
        <v>254</v>
      </c>
      <c r="F2425" t="s">
        <v>70</v>
      </c>
      <c r="G2425" s="14">
        <v>20000</v>
      </c>
      <c r="H2425" s="14"/>
      <c r="I2425" s="1">
        <f t="shared" si="95"/>
        <v>-153065.48599999998</v>
      </c>
    </row>
    <row r="2426" spans="1:9" hidden="1" outlineLevel="2" x14ac:dyDescent="0.25">
      <c r="A2426" t="s">
        <v>70</v>
      </c>
      <c r="B2426" t="s">
        <v>71</v>
      </c>
      <c r="C2426" s="2">
        <v>40399</v>
      </c>
      <c r="D2426" t="s">
        <v>257</v>
      </c>
      <c r="E2426" t="s">
        <v>256</v>
      </c>
      <c r="F2426" t="s">
        <v>70</v>
      </c>
      <c r="G2426" s="14">
        <v>20000</v>
      </c>
      <c r="H2426" s="14"/>
      <c r="I2426" s="1">
        <f t="shared" si="95"/>
        <v>-133065.48599999998</v>
      </c>
    </row>
    <row r="2427" spans="1:9" hidden="1" outlineLevel="2" x14ac:dyDescent="0.25">
      <c r="A2427" t="s">
        <v>70</v>
      </c>
      <c r="B2427" t="s">
        <v>71</v>
      </c>
      <c r="C2427" s="2">
        <v>40399</v>
      </c>
      <c r="D2427" t="s">
        <v>259</v>
      </c>
      <c r="E2427" t="s">
        <v>258</v>
      </c>
      <c r="F2427" t="s">
        <v>70</v>
      </c>
      <c r="G2427" s="14">
        <v>20000</v>
      </c>
      <c r="H2427" s="14"/>
      <c r="I2427" s="1">
        <f t="shared" si="95"/>
        <v>-113065.48599999998</v>
      </c>
    </row>
    <row r="2428" spans="1:9" hidden="1" outlineLevel="2" x14ac:dyDescent="0.25">
      <c r="A2428" t="s">
        <v>70</v>
      </c>
      <c r="B2428" t="s">
        <v>71</v>
      </c>
      <c r="C2428" s="2">
        <v>40543</v>
      </c>
      <c r="D2428" t="s">
        <v>261</v>
      </c>
      <c r="E2428" t="s">
        <v>260</v>
      </c>
      <c r="F2428" t="s">
        <v>70</v>
      </c>
      <c r="G2428" s="14">
        <v>20000</v>
      </c>
      <c r="H2428" s="14"/>
      <c r="I2428" s="1">
        <f t="shared" si="95"/>
        <v>-93065.485999999975</v>
      </c>
    </row>
    <row r="2429" spans="1:9" hidden="1" outlineLevel="2" x14ac:dyDescent="0.25">
      <c r="A2429" t="s">
        <v>70</v>
      </c>
      <c r="B2429" t="s">
        <v>71</v>
      </c>
      <c r="C2429" s="2">
        <v>40543</v>
      </c>
      <c r="D2429" t="s">
        <v>152</v>
      </c>
      <c r="E2429" t="s">
        <v>262</v>
      </c>
      <c r="F2429" t="s">
        <v>70</v>
      </c>
      <c r="G2429" s="14"/>
      <c r="H2429" s="14">
        <v>33007.667999999998</v>
      </c>
      <c r="I2429" s="1">
        <f t="shared" si="95"/>
        <v>-126073.15399999998</v>
      </c>
    </row>
    <row r="2430" spans="1:9" hidden="1" outlineLevel="2" x14ac:dyDescent="0.25">
      <c r="A2430" t="s">
        <v>70</v>
      </c>
      <c r="B2430" t="s">
        <v>71</v>
      </c>
      <c r="C2430" s="2">
        <v>40931</v>
      </c>
      <c r="D2430" t="s">
        <v>264</v>
      </c>
      <c r="E2430" t="s">
        <v>263</v>
      </c>
      <c r="F2430" t="s">
        <v>70</v>
      </c>
      <c r="G2430" s="14">
        <v>30000</v>
      </c>
      <c r="H2430" s="14"/>
      <c r="I2430" s="1">
        <f t="shared" si="95"/>
        <v>-96073.15399999998</v>
      </c>
    </row>
    <row r="2431" spans="1:9" hidden="1" outlineLevel="2" x14ac:dyDescent="0.25">
      <c r="A2431" t="s">
        <v>70</v>
      </c>
      <c r="B2431" t="s">
        <v>71</v>
      </c>
      <c r="C2431" s="2">
        <v>40931</v>
      </c>
      <c r="D2431" t="s">
        <v>266</v>
      </c>
      <c r="E2431" t="s">
        <v>265</v>
      </c>
      <c r="F2431" t="s">
        <v>70</v>
      </c>
      <c r="G2431" s="14">
        <v>30000</v>
      </c>
      <c r="H2431" s="14"/>
      <c r="I2431" s="1">
        <f t="shared" si="95"/>
        <v>-66073.15399999998</v>
      </c>
    </row>
    <row r="2432" spans="1:9" hidden="1" outlineLevel="2" x14ac:dyDescent="0.25">
      <c r="A2432" t="s">
        <v>70</v>
      </c>
      <c r="B2432" t="s">
        <v>71</v>
      </c>
      <c r="C2432" s="2">
        <v>40977</v>
      </c>
      <c r="D2432" t="s">
        <v>268</v>
      </c>
      <c r="E2432" t="s">
        <v>267</v>
      </c>
      <c r="F2432" t="s">
        <v>70</v>
      </c>
      <c r="G2432" s="14">
        <v>30245.686000000002</v>
      </c>
      <c r="H2432" s="14"/>
      <c r="I2432" s="1">
        <f t="shared" si="95"/>
        <v>-35827.467999999979</v>
      </c>
    </row>
    <row r="2433" spans="1:9" hidden="1" outlineLevel="2" x14ac:dyDescent="0.25">
      <c r="A2433" t="s">
        <v>70</v>
      </c>
      <c r="B2433" t="s">
        <v>71</v>
      </c>
      <c r="C2433" s="2">
        <v>41180</v>
      </c>
      <c r="D2433" t="s">
        <v>270</v>
      </c>
      <c r="E2433" t="s">
        <v>269</v>
      </c>
      <c r="F2433" t="s">
        <v>70</v>
      </c>
      <c r="G2433" s="14">
        <v>20000</v>
      </c>
      <c r="H2433" s="14"/>
      <c r="I2433" s="1">
        <f t="shared" si="95"/>
        <v>-15827.467999999979</v>
      </c>
    </row>
    <row r="2434" spans="1:9" hidden="1" outlineLevel="2" x14ac:dyDescent="0.25">
      <c r="A2434" t="s">
        <v>70</v>
      </c>
      <c r="B2434" t="s">
        <v>71</v>
      </c>
      <c r="C2434" s="2">
        <v>41237</v>
      </c>
      <c r="D2434" t="s">
        <v>272</v>
      </c>
      <c r="E2434" t="s">
        <v>271</v>
      </c>
      <c r="F2434" t="s">
        <v>70</v>
      </c>
      <c r="G2434" s="14">
        <v>20000</v>
      </c>
      <c r="H2434" s="14"/>
      <c r="I2434" s="1">
        <f t="shared" si="95"/>
        <v>4172.5320000000211</v>
      </c>
    </row>
    <row r="2435" spans="1:9" hidden="1" outlineLevel="2" x14ac:dyDescent="0.25">
      <c r="A2435" t="s">
        <v>70</v>
      </c>
      <c r="B2435" t="s">
        <v>71</v>
      </c>
      <c r="C2435" s="2">
        <v>41474</v>
      </c>
      <c r="D2435" t="s">
        <v>274</v>
      </c>
      <c r="E2435" t="s">
        <v>273</v>
      </c>
      <c r="F2435" t="s">
        <v>70</v>
      </c>
      <c r="G2435" s="14">
        <v>25380.71</v>
      </c>
      <c r="H2435" s="14"/>
      <c r="I2435" s="1">
        <f t="shared" si="95"/>
        <v>29553.24200000002</v>
      </c>
    </row>
    <row r="2436" spans="1:9" hidden="1" outlineLevel="2" x14ac:dyDescent="0.25">
      <c r="A2436" t="s">
        <v>70</v>
      </c>
      <c r="B2436" t="s">
        <v>71</v>
      </c>
      <c r="C2436" s="2">
        <v>41508</v>
      </c>
      <c r="D2436" t="s">
        <v>276</v>
      </c>
      <c r="E2436" t="s">
        <v>275</v>
      </c>
      <c r="F2436" t="s">
        <v>70</v>
      </c>
      <c r="G2436" s="14">
        <v>75000</v>
      </c>
      <c r="H2436" s="14"/>
      <c r="I2436" s="1">
        <f t="shared" si="95"/>
        <v>104553.24200000003</v>
      </c>
    </row>
    <row r="2437" spans="1:9" hidden="1" outlineLevel="2" x14ac:dyDescent="0.25">
      <c r="A2437" t="s">
        <v>70</v>
      </c>
      <c r="B2437" t="s">
        <v>71</v>
      </c>
      <c r="C2437" s="2">
        <v>41557</v>
      </c>
      <c r="D2437" t="s">
        <v>278</v>
      </c>
      <c r="E2437" t="s">
        <v>277</v>
      </c>
      <c r="F2437" t="s">
        <v>70</v>
      </c>
      <c r="G2437" s="14">
        <v>35532.993999999999</v>
      </c>
      <c r="H2437" s="14"/>
      <c r="I2437" s="1">
        <f t="shared" si="95"/>
        <v>140086.23600000003</v>
      </c>
    </row>
    <row r="2438" spans="1:9" hidden="1" outlineLevel="2" x14ac:dyDescent="0.25">
      <c r="A2438" t="s">
        <v>70</v>
      </c>
      <c r="B2438" t="s">
        <v>71</v>
      </c>
      <c r="C2438" s="2">
        <v>41592</v>
      </c>
      <c r="D2438" t="s">
        <v>282</v>
      </c>
      <c r="E2438" t="s">
        <v>281</v>
      </c>
      <c r="F2438" t="s">
        <v>70</v>
      </c>
      <c r="G2438" s="14">
        <v>25000</v>
      </c>
      <c r="H2438" s="14"/>
      <c r="I2438" s="1">
        <f t="shared" si="95"/>
        <v>165086.23600000003</v>
      </c>
    </row>
    <row r="2439" spans="1:9" hidden="1" outlineLevel="2" x14ac:dyDescent="0.25">
      <c r="A2439" t="s">
        <v>70</v>
      </c>
      <c r="B2439" t="s">
        <v>71</v>
      </c>
      <c r="C2439" s="2">
        <v>41592</v>
      </c>
      <c r="D2439" t="s">
        <v>284</v>
      </c>
      <c r="E2439" t="s">
        <v>283</v>
      </c>
      <c r="F2439" t="s">
        <v>70</v>
      </c>
      <c r="G2439" s="14">
        <v>25000</v>
      </c>
      <c r="H2439" s="14"/>
      <c r="I2439" s="1">
        <f t="shared" si="95"/>
        <v>190086.23600000003</v>
      </c>
    </row>
    <row r="2440" spans="1:9" hidden="1" outlineLevel="2" x14ac:dyDescent="0.25">
      <c r="A2440" t="s">
        <v>70</v>
      </c>
      <c r="B2440" t="s">
        <v>71</v>
      </c>
      <c r="C2440" s="2">
        <v>41592</v>
      </c>
      <c r="D2440" t="s">
        <v>280</v>
      </c>
      <c r="E2440" t="s">
        <v>279</v>
      </c>
      <c r="F2440" t="s">
        <v>70</v>
      </c>
      <c r="G2440" s="14">
        <v>50000</v>
      </c>
      <c r="H2440" s="14"/>
      <c r="I2440" s="1">
        <f t="shared" si="95"/>
        <v>240086.23600000003</v>
      </c>
    </row>
    <row r="2441" spans="1:9" hidden="1" outlineLevel="2" x14ac:dyDescent="0.25">
      <c r="A2441" t="s">
        <v>70</v>
      </c>
      <c r="B2441" t="s">
        <v>71</v>
      </c>
      <c r="C2441" s="2">
        <v>41628</v>
      </c>
      <c r="D2441" t="s">
        <v>286</v>
      </c>
      <c r="E2441" t="s">
        <v>285</v>
      </c>
      <c r="F2441" t="s">
        <v>70</v>
      </c>
      <c r="G2441" s="14">
        <v>50000</v>
      </c>
      <c r="H2441" s="14"/>
      <c r="I2441" s="1">
        <f t="shared" si="95"/>
        <v>290086.23600000003</v>
      </c>
    </row>
    <row r="2442" spans="1:9" hidden="1" outlineLevel="2" x14ac:dyDescent="0.25">
      <c r="A2442" t="s">
        <v>70</v>
      </c>
      <c r="B2442" t="s">
        <v>71</v>
      </c>
      <c r="C2442" s="2">
        <v>41628</v>
      </c>
      <c r="D2442" t="s">
        <v>288</v>
      </c>
      <c r="E2442" t="s">
        <v>287</v>
      </c>
      <c r="F2442" t="s">
        <v>70</v>
      </c>
      <c r="G2442" s="14">
        <v>50000</v>
      </c>
      <c r="H2442" s="14"/>
      <c r="I2442" s="1">
        <f t="shared" si="95"/>
        <v>340086.23600000003</v>
      </c>
    </row>
    <row r="2443" spans="1:9" hidden="1" outlineLevel="2" x14ac:dyDescent="0.25">
      <c r="A2443" t="s">
        <v>70</v>
      </c>
      <c r="B2443" t="s">
        <v>71</v>
      </c>
      <c r="C2443" s="2">
        <v>41639</v>
      </c>
      <c r="D2443" t="s">
        <v>152</v>
      </c>
      <c r="E2443" t="s">
        <v>289</v>
      </c>
      <c r="F2443" t="s">
        <v>70</v>
      </c>
      <c r="G2443" s="14"/>
      <c r="H2443" s="14">
        <v>336344.84</v>
      </c>
      <c r="I2443" s="1">
        <f t="shared" si="95"/>
        <v>3741.3960000000079</v>
      </c>
    </row>
    <row r="2444" spans="1:9" hidden="1" outlineLevel="2" x14ac:dyDescent="0.25">
      <c r="A2444" t="s">
        <v>70</v>
      </c>
      <c r="B2444" t="s">
        <v>71</v>
      </c>
      <c r="C2444" s="2">
        <v>41667</v>
      </c>
      <c r="D2444" t="s">
        <v>291</v>
      </c>
      <c r="E2444" t="s">
        <v>290</v>
      </c>
      <c r="F2444" t="s">
        <v>70</v>
      </c>
      <c r="G2444" s="14">
        <v>1864.2</v>
      </c>
      <c r="H2444" s="14"/>
      <c r="I2444" s="1">
        <f t="shared" si="95"/>
        <v>5605.5960000000077</v>
      </c>
    </row>
    <row r="2445" spans="1:9" hidden="1" outlineLevel="2" x14ac:dyDescent="0.25">
      <c r="A2445" t="s">
        <v>70</v>
      </c>
      <c r="B2445" t="s">
        <v>71</v>
      </c>
      <c r="C2445" s="2">
        <v>41670</v>
      </c>
      <c r="D2445" t="s">
        <v>293</v>
      </c>
      <c r="E2445" t="s">
        <v>292</v>
      </c>
      <c r="F2445" t="s">
        <v>70</v>
      </c>
      <c r="G2445" s="14">
        <v>50000</v>
      </c>
      <c r="H2445" s="14"/>
      <c r="I2445" s="1">
        <f t="shared" si="95"/>
        <v>55605.596000000005</v>
      </c>
    </row>
    <row r="2446" spans="1:9" hidden="1" outlineLevel="2" x14ac:dyDescent="0.25">
      <c r="A2446" t="s">
        <v>70</v>
      </c>
      <c r="B2446" t="s">
        <v>71</v>
      </c>
      <c r="C2446" s="2">
        <v>41670</v>
      </c>
      <c r="D2446" t="s">
        <v>295</v>
      </c>
      <c r="E2446" t="s">
        <v>294</v>
      </c>
      <c r="F2446" t="s">
        <v>70</v>
      </c>
      <c r="G2446" s="14">
        <v>50000</v>
      </c>
      <c r="H2446" s="14"/>
      <c r="I2446" s="1">
        <f t="shared" si="95"/>
        <v>105605.59600000001</v>
      </c>
    </row>
    <row r="2447" spans="1:9" hidden="1" outlineLevel="2" x14ac:dyDescent="0.25">
      <c r="A2447" t="s">
        <v>70</v>
      </c>
      <c r="B2447" t="s">
        <v>71</v>
      </c>
      <c r="C2447" s="2">
        <v>41670</v>
      </c>
      <c r="D2447" t="s">
        <v>297</v>
      </c>
      <c r="E2447" t="s">
        <v>296</v>
      </c>
      <c r="F2447" t="s">
        <v>70</v>
      </c>
      <c r="G2447" s="14">
        <v>50000</v>
      </c>
      <c r="H2447" s="14"/>
      <c r="I2447" s="1">
        <f t="shared" si="95"/>
        <v>155605.59600000002</v>
      </c>
    </row>
    <row r="2448" spans="1:9" hidden="1" outlineLevel="2" x14ac:dyDescent="0.25">
      <c r="A2448" t="s">
        <v>70</v>
      </c>
      <c r="B2448" t="s">
        <v>71</v>
      </c>
      <c r="C2448" s="2">
        <v>41670</v>
      </c>
      <c r="D2448" t="s">
        <v>299</v>
      </c>
      <c r="E2448" t="s">
        <v>298</v>
      </c>
      <c r="F2448" t="s">
        <v>70</v>
      </c>
      <c r="G2448" s="14">
        <v>50000</v>
      </c>
      <c r="H2448" s="14"/>
      <c r="I2448" s="1">
        <f t="shared" si="95"/>
        <v>205605.59600000002</v>
      </c>
    </row>
    <row r="2449" spans="1:9" hidden="1" outlineLevel="2" x14ac:dyDescent="0.25">
      <c r="A2449" t="s">
        <v>70</v>
      </c>
      <c r="B2449" t="s">
        <v>71</v>
      </c>
      <c r="C2449" s="2">
        <v>41725</v>
      </c>
      <c r="D2449" t="s">
        <v>303</v>
      </c>
      <c r="E2449" t="s">
        <v>302</v>
      </c>
      <c r="F2449" t="s">
        <v>70</v>
      </c>
      <c r="G2449" s="14">
        <v>50000</v>
      </c>
      <c r="H2449" s="14"/>
      <c r="I2449" s="1">
        <f t="shared" si="95"/>
        <v>255605.59600000002</v>
      </c>
    </row>
    <row r="2450" spans="1:9" hidden="1" outlineLevel="2" x14ac:dyDescent="0.25">
      <c r="A2450" t="s">
        <v>70</v>
      </c>
      <c r="B2450" t="s">
        <v>71</v>
      </c>
      <c r="C2450" s="2">
        <v>41725</v>
      </c>
      <c r="D2450" t="s">
        <v>301</v>
      </c>
      <c r="E2450" t="s">
        <v>300</v>
      </c>
      <c r="F2450" t="s">
        <v>70</v>
      </c>
      <c r="G2450" s="14">
        <v>75000</v>
      </c>
      <c r="H2450" s="14"/>
      <c r="I2450" s="1">
        <f t="shared" si="95"/>
        <v>330605.59600000002</v>
      </c>
    </row>
    <row r="2451" spans="1:9" hidden="1" outlineLevel="2" x14ac:dyDescent="0.25">
      <c r="A2451" t="s">
        <v>70</v>
      </c>
      <c r="B2451" t="s">
        <v>71</v>
      </c>
      <c r="C2451" s="2">
        <v>41725</v>
      </c>
      <c r="D2451" t="s">
        <v>305</v>
      </c>
      <c r="E2451" t="s">
        <v>304</v>
      </c>
      <c r="F2451" t="s">
        <v>70</v>
      </c>
      <c r="G2451" s="14">
        <v>75000</v>
      </c>
      <c r="H2451" s="14"/>
      <c r="I2451" s="1">
        <f t="shared" si="95"/>
        <v>405605.59600000002</v>
      </c>
    </row>
    <row r="2452" spans="1:9" hidden="1" outlineLevel="2" x14ac:dyDescent="0.25">
      <c r="A2452" t="s">
        <v>70</v>
      </c>
      <c r="B2452" t="s">
        <v>71</v>
      </c>
      <c r="C2452" s="2">
        <v>41778</v>
      </c>
      <c r="D2452" t="s">
        <v>307</v>
      </c>
      <c r="E2452" t="s">
        <v>306</v>
      </c>
      <c r="F2452" t="s">
        <v>70</v>
      </c>
      <c r="G2452" s="14">
        <v>50000</v>
      </c>
      <c r="H2452" s="14"/>
      <c r="I2452" s="1">
        <f t="shared" si="95"/>
        <v>455605.59600000002</v>
      </c>
    </row>
    <row r="2453" spans="1:9" hidden="1" outlineLevel="2" x14ac:dyDescent="0.25">
      <c r="A2453" t="s">
        <v>70</v>
      </c>
      <c r="B2453" t="s">
        <v>71</v>
      </c>
      <c r="C2453" s="2">
        <v>41778</v>
      </c>
      <c r="D2453" t="s">
        <v>309</v>
      </c>
      <c r="E2453" t="s">
        <v>308</v>
      </c>
      <c r="F2453" t="s">
        <v>70</v>
      </c>
      <c r="G2453" s="14">
        <v>50000</v>
      </c>
      <c r="H2453" s="14"/>
      <c r="I2453" s="1">
        <f t="shared" si="95"/>
        <v>505605.59600000002</v>
      </c>
    </row>
    <row r="2454" spans="1:9" hidden="1" outlineLevel="2" x14ac:dyDescent="0.25">
      <c r="A2454" t="s">
        <v>70</v>
      </c>
      <c r="B2454" t="s">
        <v>71</v>
      </c>
      <c r="C2454" s="2">
        <v>41831</v>
      </c>
      <c r="D2454" t="s">
        <v>311</v>
      </c>
      <c r="E2454" t="s">
        <v>310</v>
      </c>
      <c r="F2454" t="s">
        <v>70</v>
      </c>
      <c r="G2454" s="14">
        <v>332.8</v>
      </c>
      <c r="H2454" s="14"/>
      <c r="I2454" s="1">
        <f t="shared" si="95"/>
        <v>505938.39600000001</v>
      </c>
    </row>
    <row r="2455" spans="1:9" hidden="1" outlineLevel="2" x14ac:dyDescent="0.25">
      <c r="A2455" t="s">
        <v>70</v>
      </c>
      <c r="B2455" t="s">
        <v>71</v>
      </c>
      <c r="C2455" s="2">
        <v>41831</v>
      </c>
      <c r="D2455" t="s">
        <v>313</v>
      </c>
      <c r="E2455" t="s">
        <v>312</v>
      </c>
      <c r="F2455" t="s">
        <v>70</v>
      </c>
      <c r="G2455" s="14">
        <v>923.1</v>
      </c>
      <c r="H2455" s="14"/>
      <c r="I2455" s="1">
        <f t="shared" si="95"/>
        <v>506861.49599999998</v>
      </c>
    </row>
    <row r="2456" spans="1:9" hidden="1" outlineLevel="2" x14ac:dyDescent="0.25">
      <c r="A2456" t="s">
        <v>70</v>
      </c>
      <c r="B2456" t="s">
        <v>71</v>
      </c>
      <c r="C2456" s="2">
        <v>41838</v>
      </c>
      <c r="D2456" t="s">
        <v>315</v>
      </c>
      <c r="E2456" t="s">
        <v>314</v>
      </c>
      <c r="F2456" t="s">
        <v>70</v>
      </c>
      <c r="G2456" s="14">
        <v>25000</v>
      </c>
      <c r="H2456" s="14"/>
      <c r="I2456" s="1">
        <f t="shared" si="95"/>
        <v>531861.49600000004</v>
      </c>
    </row>
    <row r="2457" spans="1:9" hidden="1" outlineLevel="2" x14ac:dyDescent="0.25">
      <c r="A2457" t="s">
        <v>70</v>
      </c>
      <c r="B2457" t="s">
        <v>71</v>
      </c>
      <c r="C2457" s="2">
        <v>41838</v>
      </c>
      <c r="D2457" t="s">
        <v>317</v>
      </c>
      <c r="E2457" t="s">
        <v>316</v>
      </c>
      <c r="F2457" t="s">
        <v>70</v>
      </c>
      <c r="G2457" s="14">
        <v>25000</v>
      </c>
      <c r="H2457" s="14"/>
      <c r="I2457" s="1">
        <f t="shared" si="95"/>
        <v>556861.49600000004</v>
      </c>
    </row>
    <row r="2458" spans="1:9" hidden="1" outlineLevel="2" x14ac:dyDescent="0.25">
      <c r="A2458" t="s">
        <v>70</v>
      </c>
      <c r="B2458" t="s">
        <v>71</v>
      </c>
      <c r="C2458" s="2">
        <v>41882</v>
      </c>
      <c r="D2458" t="s">
        <v>319</v>
      </c>
      <c r="E2458" t="s">
        <v>318</v>
      </c>
      <c r="F2458" t="s">
        <v>70</v>
      </c>
      <c r="G2458" s="14"/>
      <c r="H2458" s="14">
        <v>508875.59</v>
      </c>
      <c r="I2458" s="1">
        <f t="shared" si="95"/>
        <v>47985.906000000017</v>
      </c>
    </row>
    <row r="2459" spans="1:9" hidden="1" outlineLevel="2" x14ac:dyDescent="0.25">
      <c r="A2459" t="s">
        <v>70</v>
      </c>
      <c r="B2459" t="s">
        <v>71</v>
      </c>
      <c r="C2459" s="2">
        <v>41897</v>
      </c>
      <c r="D2459" t="s">
        <v>152</v>
      </c>
      <c r="E2459" t="s">
        <v>320</v>
      </c>
      <c r="F2459" t="s">
        <v>70</v>
      </c>
      <c r="G2459" s="14"/>
      <c r="H2459" s="14">
        <v>431171.11499999999</v>
      </c>
      <c r="I2459" s="1">
        <f t="shared" si="95"/>
        <v>-383185.20899999997</v>
      </c>
    </row>
    <row r="2460" spans="1:9" hidden="1" outlineLevel="2" x14ac:dyDescent="0.25">
      <c r="A2460" t="s">
        <v>70</v>
      </c>
      <c r="B2460" t="s">
        <v>71</v>
      </c>
      <c r="C2460" s="2">
        <v>41899</v>
      </c>
      <c r="D2460" t="s">
        <v>322</v>
      </c>
      <c r="E2460" t="s">
        <v>321</v>
      </c>
      <c r="F2460" t="s">
        <v>70</v>
      </c>
      <c r="G2460" s="14">
        <v>50000</v>
      </c>
      <c r="H2460" s="14"/>
      <c r="I2460" s="1">
        <f t="shared" si="95"/>
        <v>-333185.20899999997</v>
      </c>
    </row>
    <row r="2461" spans="1:9" hidden="1" outlineLevel="2" x14ac:dyDescent="0.25">
      <c r="A2461" t="s">
        <v>70</v>
      </c>
      <c r="B2461" t="s">
        <v>71</v>
      </c>
      <c r="C2461" s="2">
        <v>41899</v>
      </c>
      <c r="D2461" t="s">
        <v>324</v>
      </c>
      <c r="E2461" t="s">
        <v>323</v>
      </c>
      <c r="F2461" t="s">
        <v>70</v>
      </c>
      <c r="G2461" s="14">
        <v>50000</v>
      </c>
      <c r="H2461" s="14"/>
      <c r="I2461" s="1">
        <f t="shared" si="95"/>
        <v>-283185.20899999997</v>
      </c>
    </row>
    <row r="2462" spans="1:9" hidden="1" outlineLevel="2" x14ac:dyDescent="0.25">
      <c r="A2462" t="s">
        <v>70</v>
      </c>
      <c r="B2462" t="s">
        <v>71</v>
      </c>
      <c r="C2462" s="2">
        <v>41921</v>
      </c>
      <c r="D2462" t="s">
        <v>326</v>
      </c>
      <c r="E2462" t="s">
        <v>325</v>
      </c>
      <c r="F2462" t="s">
        <v>70</v>
      </c>
      <c r="G2462" s="14">
        <v>1274.0999999999999</v>
      </c>
      <c r="H2462" s="14"/>
      <c r="I2462" s="1">
        <f t="shared" si="95"/>
        <v>-281911.109</v>
      </c>
    </row>
    <row r="2463" spans="1:9" hidden="1" outlineLevel="2" x14ac:dyDescent="0.25">
      <c r="A2463" t="s">
        <v>70</v>
      </c>
      <c r="B2463" t="s">
        <v>71</v>
      </c>
      <c r="C2463" s="2">
        <v>41955</v>
      </c>
      <c r="D2463" t="s">
        <v>328</v>
      </c>
      <c r="E2463" t="s">
        <v>327</v>
      </c>
      <c r="F2463" t="s">
        <v>70</v>
      </c>
      <c r="G2463" s="14">
        <v>759.7</v>
      </c>
      <c r="H2463" s="14"/>
      <c r="I2463" s="1">
        <f t="shared" si="95"/>
        <v>-281151.40899999999</v>
      </c>
    </row>
    <row r="2464" spans="1:9" hidden="1" outlineLevel="2" x14ac:dyDescent="0.25">
      <c r="A2464" t="s">
        <v>70</v>
      </c>
      <c r="B2464" t="s">
        <v>71</v>
      </c>
      <c r="C2464" s="2">
        <v>41955</v>
      </c>
      <c r="D2464" t="s">
        <v>330</v>
      </c>
      <c r="E2464" t="s">
        <v>329</v>
      </c>
      <c r="F2464" t="s">
        <v>70</v>
      </c>
      <c r="G2464" s="14">
        <v>35000</v>
      </c>
      <c r="H2464" s="14"/>
      <c r="I2464" s="1">
        <f t="shared" si="95"/>
        <v>-246151.40899999999</v>
      </c>
    </row>
    <row r="2465" spans="1:9" hidden="1" outlineLevel="2" x14ac:dyDescent="0.25">
      <c r="A2465" t="s">
        <v>70</v>
      </c>
      <c r="B2465" t="s">
        <v>71</v>
      </c>
      <c r="C2465" s="2">
        <v>41955</v>
      </c>
      <c r="D2465" t="s">
        <v>334</v>
      </c>
      <c r="E2465" t="s">
        <v>333</v>
      </c>
      <c r="F2465" t="s">
        <v>70</v>
      </c>
      <c r="G2465" s="14">
        <v>35000</v>
      </c>
      <c r="H2465" s="14"/>
      <c r="I2465" s="1">
        <f t="shared" si="95"/>
        <v>-211151.40899999999</v>
      </c>
    </row>
    <row r="2466" spans="1:9" hidden="1" outlineLevel="2" x14ac:dyDescent="0.25">
      <c r="A2466" t="s">
        <v>70</v>
      </c>
      <c r="B2466" t="s">
        <v>71</v>
      </c>
      <c r="C2466" s="2">
        <v>41955</v>
      </c>
      <c r="D2466" t="s">
        <v>332</v>
      </c>
      <c r="E2466" t="s">
        <v>331</v>
      </c>
      <c r="F2466" t="s">
        <v>70</v>
      </c>
      <c r="G2466" s="14">
        <v>40000</v>
      </c>
      <c r="H2466" s="14"/>
      <c r="I2466" s="1">
        <f t="shared" si="95"/>
        <v>-171151.40899999999</v>
      </c>
    </row>
    <row r="2467" spans="1:9" hidden="1" outlineLevel="2" x14ac:dyDescent="0.25">
      <c r="A2467" t="s">
        <v>70</v>
      </c>
      <c r="B2467" t="s">
        <v>71</v>
      </c>
      <c r="C2467" s="2">
        <v>41955</v>
      </c>
      <c r="D2467" t="s">
        <v>336</v>
      </c>
      <c r="E2467" t="s">
        <v>335</v>
      </c>
      <c r="F2467" t="s">
        <v>70</v>
      </c>
      <c r="G2467" s="14">
        <v>40000</v>
      </c>
      <c r="H2467" s="14"/>
      <c r="I2467" s="1">
        <f t="shared" si="95"/>
        <v>-131151.40899999999</v>
      </c>
    </row>
    <row r="2468" spans="1:9" hidden="1" outlineLevel="2" x14ac:dyDescent="0.25">
      <c r="A2468" t="s">
        <v>70</v>
      </c>
      <c r="B2468" t="s">
        <v>71</v>
      </c>
      <c r="C2468" s="2">
        <v>41971</v>
      </c>
      <c r="D2468" t="s">
        <v>338</v>
      </c>
      <c r="E2468" t="s">
        <v>337</v>
      </c>
      <c r="F2468" t="s">
        <v>70</v>
      </c>
      <c r="G2468" s="14">
        <v>50000</v>
      </c>
      <c r="H2468" s="14"/>
      <c r="I2468" s="1">
        <f t="shared" si="95"/>
        <v>-81151.408999999985</v>
      </c>
    </row>
    <row r="2469" spans="1:9" hidden="1" outlineLevel="2" x14ac:dyDescent="0.25">
      <c r="A2469" t="s">
        <v>70</v>
      </c>
      <c r="B2469" t="s">
        <v>71</v>
      </c>
      <c r="C2469" s="2">
        <v>41971</v>
      </c>
      <c r="D2469" t="s">
        <v>340</v>
      </c>
      <c r="E2469" t="s">
        <v>339</v>
      </c>
      <c r="F2469" t="s">
        <v>70</v>
      </c>
      <c r="G2469" s="14">
        <v>50000</v>
      </c>
      <c r="H2469" s="14"/>
      <c r="I2469" s="1">
        <f t="shared" si="95"/>
        <v>-31151.408999999985</v>
      </c>
    </row>
    <row r="2470" spans="1:9" hidden="1" outlineLevel="2" x14ac:dyDescent="0.25">
      <c r="A2470" t="s">
        <v>70</v>
      </c>
      <c r="B2470" t="s">
        <v>71</v>
      </c>
      <c r="C2470" s="2">
        <v>41971</v>
      </c>
      <c r="D2470" t="s">
        <v>342</v>
      </c>
      <c r="E2470" t="s">
        <v>341</v>
      </c>
      <c r="F2470" t="s">
        <v>70</v>
      </c>
      <c r="G2470" s="14">
        <v>75000</v>
      </c>
      <c r="H2470" s="14"/>
      <c r="I2470" s="1">
        <f t="shared" ref="I2470:I2533" si="96">+IF(A2470=A2469,I2469+G2470-H2470,G2470-H2470)</f>
        <v>43848.591000000015</v>
      </c>
    </row>
    <row r="2471" spans="1:9" hidden="1" outlineLevel="2" x14ac:dyDescent="0.25">
      <c r="A2471" t="s">
        <v>70</v>
      </c>
      <c r="B2471" t="s">
        <v>71</v>
      </c>
      <c r="C2471" s="2">
        <v>41995</v>
      </c>
      <c r="D2471" t="s">
        <v>344</v>
      </c>
      <c r="E2471" t="s">
        <v>343</v>
      </c>
      <c r="F2471" t="s">
        <v>70</v>
      </c>
      <c r="G2471" s="14">
        <v>401.4</v>
      </c>
      <c r="H2471" s="14"/>
      <c r="I2471" s="1">
        <f t="shared" si="96"/>
        <v>44249.991000000016</v>
      </c>
    </row>
    <row r="2472" spans="1:9" hidden="1" outlineLevel="2" x14ac:dyDescent="0.25">
      <c r="A2472" t="s">
        <v>70</v>
      </c>
      <c r="B2472" t="s">
        <v>71</v>
      </c>
      <c r="C2472" s="2">
        <v>41996</v>
      </c>
      <c r="D2472" t="s">
        <v>346</v>
      </c>
      <c r="E2472" t="s">
        <v>345</v>
      </c>
      <c r="F2472" t="s">
        <v>70</v>
      </c>
      <c r="G2472" s="14">
        <v>627.29999999999995</v>
      </c>
      <c r="H2472" s="14"/>
      <c r="I2472" s="1">
        <f t="shared" si="96"/>
        <v>44877.291000000019</v>
      </c>
    </row>
    <row r="2473" spans="1:9" hidden="1" outlineLevel="2" x14ac:dyDescent="0.25">
      <c r="A2473" t="s">
        <v>70</v>
      </c>
      <c r="B2473" t="s">
        <v>71</v>
      </c>
      <c r="C2473" s="2">
        <v>42004</v>
      </c>
      <c r="D2473" t="s">
        <v>348</v>
      </c>
      <c r="E2473" t="s">
        <v>347</v>
      </c>
      <c r="F2473" t="s">
        <v>70</v>
      </c>
      <c r="G2473" s="14"/>
      <c r="H2473" s="14">
        <v>477854.86499999999</v>
      </c>
      <c r="I2473" s="1">
        <f t="shared" si="96"/>
        <v>-432977.57399999996</v>
      </c>
    </row>
    <row r="2474" spans="1:9" hidden="1" outlineLevel="2" x14ac:dyDescent="0.25">
      <c r="A2474" t="s">
        <v>70</v>
      </c>
      <c r="B2474" t="s">
        <v>71</v>
      </c>
      <c r="C2474" s="2">
        <v>42061</v>
      </c>
      <c r="D2474" t="s">
        <v>352</v>
      </c>
      <c r="E2474" t="s">
        <v>351</v>
      </c>
      <c r="F2474" t="s">
        <v>70</v>
      </c>
      <c r="G2474" s="14">
        <v>466.6</v>
      </c>
      <c r="H2474" s="14"/>
      <c r="I2474" s="1">
        <f t="shared" si="96"/>
        <v>-432510.97399999999</v>
      </c>
    </row>
    <row r="2475" spans="1:9" hidden="1" outlineLevel="2" x14ac:dyDescent="0.25">
      <c r="A2475" t="s">
        <v>70</v>
      </c>
      <c r="B2475" t="s">
        <v>71</v>
      </c>
      <c r="C2475" s="2">
        <v>42061</v>
      </c>
      <c r="D2475" t="s">
        <v>350</v>
      </c>
      <c r="E2475" t="s">
        <v>349</v>
      </c>
      <c r="F2475" t="s">
        <v>70</v>
      </c>
      <c r="G2475" s="14">
        <v>2305</v>
      </c>
      <c r="H2475" s="14"/>
      <c r="I2475" s="1">
        <f t="shared" si="96"/>
        <v>-430205.97399999999</v>
      </c>
    </row>
    <row r="2476" spans="1:9" hidden="1" outlineLevel="2" x14ac:dyDescent="0.25">
      <c r="A2476" t="s">
        <v>70</v>
      </c>
      <c r="B2476" t="s">
        <v>71</v>
      </c>
      <c r="C2476" s="2">
        <v>42061</v>
      </c>
      <c r="D2476" t="s">
        <v>354</v>
      </c>
      <c r="E2476" t="s">
        <v>353</v>
      </c>
      <c r="F2476" t="s">
        <v>70</v>
      </c>
      <c r="G2476" s="14">
        <v>50000</v>
      </c>
      <c r="H2476" s="14"/>
      <c r="I2476" s="1">
        <f t="shared" si="96"/>
        <v>-380205.97399999999</v>
      </c>
    </row>
    <row r="2477" spans="1:9" hidden="1" outlineLevel="2" x14ac:dyDescent="0.25">
      <c r="A2477" t="s">
        <v>70</v>
      </c>
      <c r="B2477" t="s">
        <v>71</v>
      </c>
      <c r="C2477" s="2">
        <v>42061</v>
      </c>
      <c r="D2477" t="s">
        <v>356</v>
      </c>
      <c r="E2477" t="s">
        <v>355</v>
      </c>
      <c r="F2477" t="s">
        <v>70</v>
      </c>
      <c r="G2477" s="14">
        <v>50000</v>
      </c>
      <c r="H2477" s="14"/>
      <c r="I2477" s="1">
        <f t="shared" si="96"/>
        <v>-330205.97399999999</v>
      </c>
    </row>
    <row r="2478" spans="1:9" hidden="1" outlineLevel="2" x14ac:dyDescent="0.25">
      <c r="A2478" t="s">
        <v>70</v>
      </c>
      <c r="B2478" t="s">
        <v>71</v>
      </c>
      <c r="C2478" s="2">
        <v>42061</v>
      </c>
      <c r="D2478" t="s">
        <v>358</v>
      </c>
      <c r="E2478" t="s">
        <v>357</v>
      </c>
      <c r="F2478" t="s">
        <v>70</v>
      </c>
      <c r="G2478" s="14">
        <v>50000</v>
      </c>
      <c r="H2478" s="14"/>
      <c r="I2478" s="1">
        <f t="shared" si="96"/>
        <v>-280205.97399999999</v>
      </c>
    </row>
    <row r="2479" spans="1:9" hidden="1" outlineLevel="2" x14ac:dyDescent="0.25">
      <c r="A2479" t="s">
        <v>70</v>
      </c>
      <c r="B2479" t="s">
        <v>71</v>
      </c>
      <c r="C2479" s="2">
        <v>42100</v>
      </c>
      <c r="D2479" t="s">
        <v>360</v>
      </c>
      <c r="E2479" t="s">
        <v>359</v>
      </c>
      <c r="F2479" t="s">
        <v>70</v>
      </c>
      <c r="G2479" s="14">
        <v>558.1</v>
      </c>
      <c r="H2479" s="14"/>
      <c r="I2479" s="1">
        <f t="shared" si="96"/>
        <v>-279647.87400000001</v>
      </c>
    </row>
    <row r="2480" spans="1:9" hidden="1" outlineLevel="2" x14ac:dyDescent="0.25">
      <c r="A2480" t="s">
        <v>70</v>
      </c>
      <c r="B2480" t="s">
        <v>71</v>
      </c>
      <c r="C2480" s="2">
        <v>42109</v>
      </c>
      <c r="D2480" t="s">
        <v>362</v>
      </c>
      <c r="E2480" t="s">
        <v>361</v>
      </c>
      <c r="F2480" t="s">
        <v>70</v>
      </c>
      <c r="G2480" s="14">
        <v>50000</v>
      </c>
      <c r="H2480" s="14"/>
      <c r="I2480" s="1">
        <f t="shared" si="96"/>
        <v>-229647.87400000001</v>
      </c>
    </row>
    <row r="2481" spans="1:9" hidden="1" outlineLevel="2" x14ac:dyDescent="0.25">
      <c r="A2481" t="s">
        <v>70</v>
      </c>
      <c r="B2481" t="s">
        <v>71</v>
      </c>
      <c r="C2481" s="2">
        <v>42109</v>
      </c>
      <c r="D2481" t="s">
        <v>364</v>
      </c>
      <c r="E2481" t="s">
        <v>363</v>
      </c>
      <c r="F2481" t="s">
        <v>70</v>
      </c>
      <c r="G2481" s="14">
        <v>75000</v>
      </c>
      <c r="H2481" s="14"/>
      <c r="I2481" s="1">
        <f t="shared" si="96"/>
        <v>-154647.87400000001</v>
      </c>
    </row>
    <row r="2482" spans="1:9" hidden="1" outlineLevel="2" x14ac:dyDescent="0.25">
      <c r="A2482" t="s">
        <v>70</v>
      </c>
      <c r="B2482" t="s">
        <v>71</v>
      </c>
      <c r="C2482" s="2">
        <v>42109</v>
      </c>
      <c r="D2482" t="s">
        <v>366</v>
      </c>
      <c r="E2482" t="s">
        <v>365</v>
      </c>
      <c r="F2482" t="s">
        <v>70</v>
      </c>
      <c r="G2482" s="14">
        <v>75000</v>
      </c>
      <c r="H2482" s="14"/>
      <c r="I2482" s="1">
        <f t="shared" si="96"/>
        <v>-79647.874000000011</v>
      </c>
    </row>
    <row r="2483" spans="1:9" hidden="1" outlineLevel="2" x14ac:dyDescent="0.25">
      <c r="A2483" t="s">
        <v>70</v>
      </c>
      <c r="B2483" t="s">
        <v>71</v>
      </c>
      <c r="C2483" s="2">
        <v>42123</v>
      </c>
      <c r="D2483" t="s">
        <v>368</v>
      </c>
      <c r="E2483" t="s">
        <v>367</v>
      </c>
      <c r="F2483" t="s">
        <v>70</v>
      </c>
      <c r="G2483" s="14">
        <v>395</v>
      </c>
      <c r="H2483" s="14"/>
      <c r="I2483" s="1">
        <f t="shared" si="96"/>
        <v>-79252.874000000011</v>
      </c>
    </row>
    <row r="2484" spans="1:9" hidden="1" outlineLevel="2" x14ac:dyDescent="0.25">
      <c r="A2484" t="s">
        <v>70</v>
      </c>
      <c r="B2484" t="s">
        <v>71</v>
      </c>
      <c r="C2484" s="2">
        <v>42136</v>
      </c>
      <c r="D2484" t="s">
        <v>370</v>
      </c>
      <c r="E2484" t="s">
        <v>369</v>
      </c>
      <c r="F2484" t="s">
        <v>70</v>
      </c>
      <c r="G2484" s="14">
        <v>261.39999999999998</v>
      </c>
      <c r="H2484" s="14"/>
      <c r="I2484" s="1">
        <f t="shared" si="96"/>
        <v>-78991.474000000017</v>
      </c>
    </row>
    <row r="2485" spans="1:9" hidden="1" outlineLevel="2" x14ac:dyDescent="0.25">
      <c r="A2485" t="s">
        <v>70</v>
      </c>
      <c r="B2485" t="s">
        <v>71</v>
      </c>
      <c r="C2485" s="2">
        <v>42139</v>
      </c>
      <c r="D2485" t="s">
        <v>372</v>
      </c>
      <c r="E2485" t="s">
        <v>371</v>
      </c>
      <c r="F2485" t="s">
        <v>70</v>
      </c>
      <c r="G2485" s="14">
        <v>257</v>
      </c>
      <c r="H2485" s="14"/>
      <c r="I2485" s="1">
        <f t="shared" si="96"/>
        <v>-78734.474000000017</v>
      </c>
    </row>
    <row r="2486" spans="1:9" hidden="1" outlineLevel="2" x14ac:dyDescent="0.25">
      <c r="A2486" t="s">
        <v>70</v>
      </c>
      <c r="B2486" t="s">
        <v>71</v>
      </c>
      <c r="C2486" s="2">
        <v>42185</v>
      </c>
      <c r="D2486" t="s">
        <v>374</v>
      </c>
      <c r="E2486" t="s">
        <v>373</v>
      </c>
      <c r="F2486" t="s">
        <v>70</v>
      </c>
      <c r="G2486" s="14">
        <v>79.5</v>
      </c>
      <c r="H2486" s="14"/>
      <c r="I2486" s="1">
        <f t="shared" si="96"/>
        <v>-78654.974000000017</v>
      </c>
    </row>
    <row r="2487" spans="1:9" hidden="1" outlineLevel="2" x14ac:dyDescent="0.25">
      <c r="A2487" t="s">
        <v>70</v>
      </c>
      <c r="B2487" t="s">
        <v>71</v>
      </c>
      <c r="C2487" s="2">
        <v>42192</v>
      </c>
      <c r="D2487" t="s">
        <v>376</v>
      </c>
      <c r="E2487" t="s">
        <v>375</v>
      </c>
      <c r="F2487" t="s">
        <v>70</v>
      </c>
      <c r="G2487" s="14">
        <v>75000</v>
      </c>
      <c r="H2487" s="14"/>
      <c r="I2487" s="1">
        <f t="shared" si="96"/>
        <v>-3654.9740000000165</v>
      </c>
    </row>
    <row r="2488" spans="1:9" hidden="1" outlineLevel="2" x14ac:dyDescent="0.25">
      <c r="A2488" t="s">
        <v>70</v>
      </c>
      <c r="B2488" t="s">
        <v>71</v>
      </c>
      <c r="C2488" s="2">
        <v>42192</v>
      </c>
      <c r="D2488" t="s">
        <v>378</v>
      </c>
      <c r="E2488" t="s">
        <v>377</v>
      </c>
      <c r="F2488" t="s">
        <v>70</v>
      </c>
      <c r="G2488" s="14">
        <v>75000</v>
      </c>
      <c r="H2488" s="14"/>
      <c r="I2488" s="1">
        <f t="shared" si="96"/>
        <v>71345.025999999983</v>
      </c>
    </row>
    <row r="2489" spans="1:9" hidden="1" outlineLevel="2" x14ac:dyDescent="0.25">
      <c r="A2489" t="s">
        <v>70</v>
      </c>
      <c r="B2489" t="s">
        <v>71</v>
      </c>
      <c r="C2489" s="2">
        <v>42194</v>
      </c>
      <c r="D2489" t="s">
        <v>380</v>
      </c>
      <c r="E2489" t="s">
        <v>379</v>
      </c>
      <c r="F2489" t="s">
        <v>70</v>
      </c>
      <c r="G2489" s="14">
        <v>205.2</v>
      </c>
      <c r="H2489" s="14"/>
      <c r="I2489" s="1">
        <f t="shared" si="96"/>
        <v>71550.225999999981</v>
      </c>
    </row>
    <row r="2490" spans="1:9" hidden="1" outlineLevel="2" x14ac:dyDescent="0.25">
      <c r="A2490" t="s">
        <v>70</v>
      </c>
      <c r="B2490" t="s">
        <v>71</v>
      </c>
      <c r="C2490" s="2">
        <v>42234</v>
      </c>
      <c r="D2490" t="s">
        <v>382</v>
      </c>
      <c r="E2490" t="s">
        <v>381</v>
      </c>
      <c r="F2490" t="s">
        <v>70</v>
      </c>
      <c r="G2490" s="14">
        <v>235.4</v>
      </c>
      <c r="H2490" s="14"/>
      <c r="I2490" s="1">
        <f t="shared" si="96"/>
        <v>71785.625999999975</v>
      </c>
    </row>
    <row r="2491" spans="1:9" hidden="1" outlineLevel="2" x14ac:dyDescent="0.25">
      <c r="A2491" t="s">
        <v>70</v>
      </c>
      <c r="B2491" t="s">
        <v>71</v>
      </c>
      <c r="C2491" s="2">
        <v>42277</v>
      </c>
      <c r="D2491" t="s">
        <v>384</v>
      </c>
      <c r="E2491" t="s">
        <v>383</v>
      </c>
      <c r="F2491" t="s">
        <v>70</v>
      </c>
      <c r="G2491" s="14">
        <v>170.7</v>
      </c>
      <c r="H2491" s="14"/>
      <c r="I2491" s="1">
        <f t="shared" si="96"/>
        <v>71956.325999999972</v>
      </c>
    </row>
    <row r="2492" spans="1:9" hidden="1" outlineLevel="2" x14ac:dyDescent="0.25">
      <c r="A2492" t="s">
        <v>70</v>
      </c>
      <c r="B2492" t="s">
        <v>71</v>
      </c>
      <c r="C2492" s="2">
        <v>42277</v>
      </c>
      <c r="D2492" t="s">
        <v>386</v>
      </c>
      <c r="E2492" t="s">
        <v>385</v>
      </c>
      <c r="F2492" t="s">
        <v>70</v>
      </c>
      <c r="G2492" s="14">
        <v>75000</v>
      </c>
      <c r="H2492" s="14"/>
      <c r="I2492" s="1">
        <f t="shared" si="96"/>
        <v>146956.32599999997</v>
      </c>
    </row>
    <row r="2493" spans="1:9" hidden="1" outlineLevel="2" x14ac:dyDescent="0.25">
      <c r="A2493" t="s">
        <v>70</v>
      </c>
      <c r="B2493" t="s">
        <v>71</v>
      </c>
      <c r="C2493" s="2">
        <v>42277</v>
      </c>
      <c r="D2493" t="s">
        <v>388</v>
      </c>
      <c r="E2493" t="s">
        <v>387</v>
      </c>
      <c r="F2493" t="s">
        <v>70</v>
      </c>
      <c r="G2493" s="14">
        <v>75000</v>
      </c>
      <c r="H2493" s="14"/>
      <c r="I2493" s="1">
        <f t="shared" si="96"/>
        <v>221956.32599999997</v>
      </c>
    </row>
    <row r="2494" spans="1:9" hidden="1" outlineLevel="2" x14ac:dyDescent="0.25">
      <c r="A2494" t="s">
        <v>70</v>
      </c>
      <c r="B2494" t="s">
        <v>71</v>
      </c>
      <c r="C2494" s="2">
        <v>42297</v>
      </c>
      <c r="D2494" t="s">
        <v>390</v>
      </c>
      <c r="E2494" t="s">
        <v>389</v>
      </c>
      <c r="F2494" t="s">
        <v>70</v>
      </c>
      <c r="G2494" s="14">
        <v>75000</v>
      </c>
      <c r="H2494" s="14"/>
      <c r="I2494" s="1">
        <f t="shared" si="96"/>
        <v>296956.326</v>
      </c>
    </row>
    <row r="2495" spans="1:9" hidden="1" outlineLevel="2" x14ac:dyDescent="0.25">
      <c r="A2495" t="s">
        <v>70</v>
      </c>
      <c r="B2495" t="s">
        <v>71</v>
      </c>
      <c r="C2495" s="2">
        <v>42297</v>
      </c>
      <c r="D2495" t="s">
        <v>392</v>
      </c>
      <c r="E2495" t="s">
        <v>391</v>
      </c>
      <c r="F2495" t="s">
        <v>70</v>
      </c>
      <c r="G2495" s="14">
        <v>75000</v>
      </c>
      <c r="H2495" s="14"/>
      <c r="I2495" s="1">
        <f t="shared" si="96"/>
        <v>371956.326</v>
      </c>
    </row>
    <row r="2496" spans="1:9" hidden="1" outlineLevel="2" x14ac:dyDescent="0.25">
      <c r="A2496" t="s">
        <v>70</v>
      </c>
      <c r="B2496" t="s">
        <v>71</v>
      </c>
      <c r="C2496" s="2">
        <v>42334</v>
      </c>
      <c r="D2496" t="s">
        <v>394</v>
      </c>
      <c r="E2496" t="s">
        <v>393</v>
      </c>
      <c r="F2496" t="s">
        <v>70</v>
      </c>
      <c r="G2496" s="14">
        <v>162</v>
      </c>
      <c r="H2496" s="14"/>
      <c r="I2496" s="1">
        <f t="shared" si="96"/>
        <v>372118.326</v>
      </c>
    </row>
    <row r="2497" spans="1:9" hidden="1" outlineLevel="2" x14ac:dyDescent="0.25">
      <c r="A2497" t="s">
        <v>70</v>
      </c>
      <c r="B2497" t="s">
        <v>71</v>
      </c>
      <c r="C2497" s="2">
        <v>42338</v>
      </c>
      <c r="D2497" t="s">
        <v>396</v>
      </c>
      <c r="E2497" t="s">
        <v>395</v>
      </c>
      <c r="F2497" t="s">
        <v>70</v>
      </c>
      <c r="G2497" s="14">
        <v>267.8</v>
      </c>
      <c r="H2497" s="14"/>
      <c r="I2497" s="1">
        <f t="shared" si="96"/>
        <v>372386.12599999999</v>
      </c>
    </row>
    <row r="2498" spans="1:9" hidden="1" outlineLevel="2" x14ac:dyDescent="0.25">
      <c r="A2498" t="s">
        <v>70</v>
      </c>
      <c r="B2498" t="s">
        <v>71</v>
      </c>
      <c r="C2498" s="2">
        <v>42353</v>
      </c>
      <c r="D2498" t="s">
        <v>152</v>
      </c>
      <c r="E2498" t="s">
        <v>397</v>
      </c>
      <c r="F2498" t="s">
        <v>70</v>
      </c>
      <c r="G2498" s="14"/>
      <c r="H2498" s="14">
        <v>953398.74100000004</v>
      </c>
      <c r="I2498" s="1">
        <f t="shared" si="96"/>
        <v>-581012.61499999999</v>
      </c>
    </row>
    <row r="2499" spans="1:9" hidden="1" outlineLevel="2" x14ac:dyDescent="0.25">
      <c r="A2499" t="s">
        <v>70</v>
      </c>
      <c r="B2499" t="s">
        <v>71</v>
      </c>
      <c r="C2499" s="2">
        <v>42416</v>
      </c>
      <c r="D2499" t="s">
        <v>399</v>
      </c>
      <c r="E2499" t="s">
        <v>398</v>
      </c>
      <c r="F2499" t="s">
        <v>70</v>
      </c>
      <c r="G2499" s="14">
        <v>75000</v>
      </c>
      <c r="H2499" s="14"/>
      <c r="I2499" s="1">
        <f t="shared" si="96"/>
        <v>-506012.61499999999</v>
      </c>
    </row>
    <row r="2500" spans="1:9" hidden="1" outlineLevel="2" x14ac:dyDescent="0.25">
      <c r="A2500" t="s">
        <v>70</v>
      </c>
      <c r="B2500" t="s">
        <v>71</v>
      </c>
      <c r="C2500" s="2">
        <v>42445</v>
      </c>
      <c r="D2500" t="s">
        <v>401</v>
      </c>
      <c r="E2500" t="s">
        <v>400</v>
      </c>
      <c r="F2500" t="s">
        <v>70</v>
      </c>
      <c r="G2500" s="14">
        <v>79.599999999999994</v>
      </c>
      <c r="H2500" s="14"/>
      <c r="I2500" s="1">
        <f t="shared" si="96"/>
        <v>-505933.01500000001</v>
      </c>
    </row>
    <row r="2501" spans="1:9" hidden="1" outlineLevel="2" x14ac:dyDescent="0.25">
      <c r="A2501" t="s">
        <v>70</v>
      </c>
      <c r="B2501" t="s">
        <v>71</v>
      </c>
      <c r="C2501" s="2">
        <v>42448</v>
      </c>
      <c r="D2501" t="s">
        <v>409</v>
      </c>
      <c r="E2501" t="s">
        <v>408</v>
      </c>
      <c r="F2501" t="s">
        <v>70</v>
      </c>
      <c r="G2501" s="14">
        <v>93.8</v>
      </c>
      <c r="H2501" s="14"/>
      <c r="I2501" s="1">
        <f t="shared" si="96"/>
        <v>-505839.21500000003</v>
      </c>
    </row>
    <row r="2502" spans="1:9" hidden="1" outlineLevel="2" x14ac:dyDescent="0.25">
      <c r="A2502" t="s">
        <v>70</v>
      </c>
      <c r="B2502" t="s">
        <v>71</v>
      </c>
      <c r="C2502" s="2">
        <v>42448</v>
      </c>
      <c r="D2502" t="s">
        <v>403</v>
      </c>
      <c r="E2502" t="s">
        <v>402</v>
      </c>
      <c r="F2502" t="s">
        <v>70</v>
      </c>
      <c r="G2502" s="14">
        <v>75000</v>
      </c>
      <c r="H2502" s="14"/>
      <c r="I2502" s="1">
        <f t="shared" si="96"/>
        <v>-430839.21500000003</v>
      </c>
    </row>
    <row r="2503" spans="1:9" hidden="1" outlineLevel="2" x14ac:dyDescent="0.25">
      <c r="A2503" t="s">
        <v>70</v>
      </c>
      <c r="B2503" t="s">
        <v>71</v>
      </c>
      <c r="C2503" s="2">
        <v>42448</v>
      </c>
      <c r="D2503" t="s">
        <v>405</v>
      </c>
      <c r="E2503" t="s">
        <v>404</v>
      </c>
      <c r="F2503" t="s">
        <v>70</v>
      </c>
      <c r="G2503" s="14">
        <v>75000</v>
      </c>
      <c r="H2503" s="14"/>
      <c r="I2503" s="1">
        <f t="shared" si="96"/>
        <v>-355839.21500000003</v>
      </c>
    </row>
    <row r="2504" spans="1:9" hidden="1" outlineLevel="2" x14ac:dyDescent="0.25">
      <c r="A2504" t="s">
        <v>70</v>
      </c>
      <c r="B2504" t="s">
        <v>71</v>
      </c>
      <c r="C2504" s="2">
        <v>42448</v>
      </c>
      <c r="D2504" t="s">
        <v>407</v>
      </c>
      <c r="E2504" t="s">
        <v>406</v>
      </c>
      <c r="F2504" t="s">
        <v>70</v>
      </c>
      <c r="G2504" s="14">
        <v>75000</v>
      </c>
      <c r="H2504" s="14"/>
      <c r="I2504" s="1">
        <f t="shared" si="96"/>
        <v>-280839.21500000003</v>
      </c>
    </row>
    <row r="2505" spans="1:9" hidden="1" outlineLevel="2" x14ac:dyDescent="0.25">
      <c r="A2505" t="s">
        <v>70</v>
      </c>
      <c r="B2505" t="s">
        <v>71</v>
      </c>
      <c r="C2505" s="2">
        <v>42536</v>
      </c>
      <c r="D2505" t="s">
        <v>411</v>
      </c>
      <c r="E2505" t="s">
        <v>410</v>
      </c>
      <c r="F2505" t="s">
        <v>70</v>
      </c>
      <c r="G2505" s="14">
        <v>581.32799999999997</v>
      </c>
      <c r="H2505" s="14"/>
      <c r="I2505" s="1">
        <f t="shared" si="96"/>
        <v>-280257.88700000005</v>
      </c>
    </row>
    <row r="2506" spans="1:9" hidden="1" outlineLevel="2" x14ac:dyDescent="0.25">
      <c r="A2506" t="s">
        <v>70</v>
      </c>
      <c r="B2506" t="s">
        <v>71</v>
      </c>
      <c r="C2506" s="2">
        <v>42551</v>
      </c>
      <c r="D2506" t="s">
        <v>413</v>
      </c>
      <c r="E2506" t="s">
        <v>412</v>
      </c>
      <c r="F2506" t="s">
        <v>70</v>
      </c>
      <c r="G2506" s="14"/>
      <c r="H2506" s="14">
        <v>187300.50099999999</v>
      </c>
      <c r="I2506" s="1">
        <f t="shared" si="96"/>
        <v>-467558.38800000004</v>
      </c>
    </row>
    <row r="2507" spans="1:9" hidden="1" outlineLevel="2" x14ac:dyDescent="0.25">
      <c r="A2507" t="s">
        <v>70</v>
      </c>
      <c r="B2507" t="s">
        <v>71</v>
      </c>
      <c r="C2507" s="2">
        <v>42563</v>
      </c>
      <c r="D2507" t="s">
        <v>415</v>
      </c>
      <c r="E2507" t="s">
        <v>414</v>
      </c>
      <c r="F2507" t="s">
        <v>70</v>
      </c>
      <c r="G2507" s="14">
        <v>40000</v>
      </c>
      <c r="H2507" s="14"/>
      <c r="I2507" s="1">
        <f t="shared" si="96"/>
        <v>-427558.38800000004</v>
      </c>
    </row>
    <row r="2508" spans="1:9" hidden="1" outlineLevel="2" x14ac:dyDescent="0.25">
      <c r="A2508" t="s">
        <v>70</v>
      </c>
      <c r="B2508" t="s">
        <v>71</v>
      </c>
      <c r="C2508" s="2">
        <v>42563</v>
      </c>
      <c r="D2508" t="s">
        <v>417</v>
      </c>
      <c r="E2508" t="s">
        <v>416</v>
      </c>
      <c r="F2508" t="s">
        <v>70</v>
      </c>
      <c r="G2508" s="14">
        <v>40000</v>
      </c>
      <c r="H2508" s="14"/>
      <c r="I2508" s="1">
        <f t="shared" si="96"/>
        <v>-387558.38800000004</v>
      </c>
    </row>
    <row r="2509" spans="1:9" hidden="1" outlineLevel="2" x14ac:dyDescent="0.25">
      <c r="A2509" t="s">
        <v>70</v>
      </c>
      <c r="B2509" t="s">
        <v>71</v>
      </c>
      <c r="C2509" s="2">
        <v>42563</v>
      </c>
      <c r="D2509" t="s">
        <v>419</v>
      </c>
      <c r="E2509" t="s">
        <v>418</v>
      </c>
      <c r="F2509" t="s">
        <v>70</v>
      </c>
      <c r="G2509" s="14">
        <v>40000</v>
      </c>
      <c r="H2509" s="14"/>
      <c r="I2509" s="1">
        <f t="shared" si="96"/>
        <v>-347558.38800000004</v>
      </c>
    </row>
    <row r="2510" spans="1:9" hidden="1" outlineLevel="2" x14ac:dyDescent="0.25">
      <c r="A2510" t="s">
        <v>70</v>
      </c>
      <c r="B2510" t="s">
        <v>71</v>
      </c>
      <c r="C2510" s="2">
        <v>42563</v>
      </c>
      <c r="D2510" t="s">
        <v>421</v>
      </c>
      <c r="E2510" t="s">
        <v>420</v>
      </c>
      <c r="F2510" t="s">
        <v>70</v>
      </c>
      <c r="G2510" s="14">
        <v>40000</v>
      </c>
      <c r="H2510" s="14"/>
      <c r="I2510" s="1">
        <f t="shared" si="96"/>
        <v>-307558.38800000004</v>
      </c>
    </row>
    <row r="2511" spans="1:9" hidden="1" outlineLevel="2" x14ac:dyDescent="0.25">
      <c r="A2511" t="s">
        <v>70</v>
      </c>
      <c r="B2511" t="s">
        <v>71</v>
      </c>
      <c r="C2511" s="2">
        <v>42580</v>
      </c>
      <c r="D2511" t="s">
        <v>423</v>
      </c>
      <c r="E2511" t="s">
        <v>422</v>
      </c>
      <c r="F2511" t="s">
        <v>70</v>
      </c>
      <c r="G2511" s="14">
        <v>89.9</v>
      </c>
      <c r="H2511" s="14"/>
      <c r="I2511" s="1">
        <f t="shared" si="96"/>
        <v>-307468.48800000001</v>
      </c>
    </row>
    <row r="2512" spans="1:9" hidden="1" outlineLevel="2" x14ac:dyDescent="0.25">
      <c r="A2512" t="s">
        <v>70</v>
      </c>
      <c r="B2512" t="s">
        <v>71</v>
      </c>
      <c r="C2512" s="2">
        <v>42677</v>
      </c>
      <c r="D2512" t="s">
        <v>425</v>
      </c>
      <c r="E2512" t="s">
        <v>424</v>
      </c>
      <c r="F2512" t="s">
        <v>70</v>
      </c>
      <c r="G2512" s="14">
        <v>25380.71</v>
      </c>
      <c r="H2512" s="14"/>
      <c r="I2512" s="1">
        <f t="shared" si="96"/>
        <v>-282087.77799999999</v>
      </c>
    </row>
    <row r="2513" spans="1:9" hidden="1" outlineLevel="2" x14ac:dyDescent="0.25">
      <c r="A2513" t="s">
        <v>70</v>
      </c>
      <c r="B2513" t="s">
        <v>71</v>
      </c>
      <c r="C2513" s="2">
        <v>42677</v>
      </c>
      <c r="D2513" t="s">
        <v>427</v>
      </c>
      <c r="E2513" t="s">
        <v>426</v>
      </c>
      <c r="F2513" t="s">
        <v>70</v>
      </c>
      <c r="G2513" s="14">
        <v>25380.71</v>
      </c>
      <c r="H2513" s="14"/>
      <c r="I2513" s="1">
        <f t="shared" si="96"/>
        <v>-256707.068</v>
      </c>
    </row>
    <row r="2514" spans="1:9" hidden="1" outlineLevel="2" x14ac:dyDescent="0.25">
      <c r="A2514" t="s">
        <v>70</v>
      </c>
      <c r="B2514" t="s">
        <v>71</v>
      </c>
      <c r="C2514" s="2">
        <v>42677</v>
      </c>
      <c r="D2514" t="s">
        <v>429</v>
      </c>
      <c r="E2514" t="s">
        <v>428</v>
      </c>
      <c r="F2514" t="s">
        <v>70</v>
      </c>
      <c r="G2514" s="14">
        <v>25380.71</v>
      </c>
      <c r="H2514" s="14"/>
      <c r="I2514" s="1">
        <f t="shared" si="96"/>
        <v>-231326.35800000001</v>
      </c>
    </row>
    <row r="2515" spans="1:9" hidden="1" outlineLevel="2" x14ac:dyDescent="0.25">
      <c r="A2515" t="s">
        <v>70</v>
      </c>
      <c r="B2515" t="s">
        <v>71</v>
      </c>
      <c r="C2515" s="2">
        <v>42677</v>
      </c>
      <c r="D2515" t="s">
        <v>431</v>
      </c>
      <c r="E2515" t="s">
        <v>430</v>
      </c>
      <c r="F2515" t="s">
        <v>70</v>
      </c>
      <c r="G2515" s="14">
        <v>25380.71</v>
      </c>
      <c r="H2515" s="14"/>
      <c r="I2515" s="1">
        <f t="shared" si="96"/>
        <v>-205945.64800000002</v>
      </c>
    </row>
    <row r="2516" spans="1:9" hidden="1" outlineLevel="2" x14ac:dyDescent="0.25">
      <c r="A2516" t="s">
        <v>70</v>
      </c>
      <c r="B2516" t="s">
        <v>71</v>
      </c>
      <c r="C2516" s="2">
        <v>42690</v>
      </c>
      <c r="D2516" t="s">
        <v>433</v>
      </c>
      <c r="E2516" t="s">
        <v>432</v>
      </c>
      <c r="F2516" t="s">
        <v>70</v>
      </c>
      <c r="G2516" s="14">
        <v>732.8</v>
      </c>
      <c r="H2516" s="14"/>
      <c r="I2516" s="1">
        <f t="shared" si="96"/>
        <v>-205212.84800000003</v>
      </c>
    </row>
    <row r="2517" spans="1:9" hidden="1" outlineLevel="2" x14ac:dyDescent="0.25">
      <c r="A2517" t="s">
        <v>70</v>
      </c>
      <c r="B2517" t="s">
        <v>71</v>
      </c>
      <c r="C2517" s="2">
        <v>42727</v>
      </c>
      <c r="D2517" t="s">
        <v>152</v>
      </c>
      <c r="E2517" t="s">
        <v>434</v>
      </c>
      <c r="F2517" t="s">
        <v>70</v>
      </c>
      <c r="G2517" s="14"/>
      <c r="H2517" s="14">
        <v>56626.798000000003</v>
      </c>
      <c r="I2517" s="1">
        <f t="shared" si="96"/>
        <v>-261839.64600000004</v>
      </c>
    </row>
    <row r="2518" spans="1:9" hidden="1" outlineLevel="2" x14ac:dyDescent="0.25">
      <c r="A2518" t="s">
        <v>70</v>
      </c>
      <c r="B2518" t="s">
        <v>71</v>
      </c>
      <c r="C2518" s="2">
        <v>42735</v>
      </c>
      <c r="D2518" t="s">
        <v>152</v>
      </c>
      <c r="E2518" t="s">
        <v>435</v>
      </c>
      <c r="F2518" t="s">
        <v>70</v>
      </c>
      <c r="G2518" s="14"/>
      <c r="H2518" s="14">
        <v>458587.44199999998</v>
      </c>
      <c r="I2518" s="1">
        <f t="shared" si="96"/>
        <v>-720427.08799999999</v>
      </c>
    </row>
    <row r="2519" spans="1:9" hidden="1" outlineLevel="2" x14ac:dyDescent="0.25">
      <c r="A2519" t="s">
        <v>70</v>
      </c>
      <c r="B2519" t="s">
        <v>71</v>
      </c>
      <c r="C2519" s="2">
        <v>42788</v>
      </c>
      <c r="D2519" t="s">
        <v>4419</v>
      </c>
      <c r="E2519" t="s">
        <v>165</v>
      </c>
      <c r="F2519" t="s">
        <v>70</v>
      </c>
      <c r="G2519" s="14">
        <v>1200.2280000000001</v>
      </c>
      <c r="H2519" s="14"/>
      <c r="I2519" s="1">
        <f t="shared" si="96"/>
        <v>-719226.86</v>
      </c>
    </row>
    <row r="2520" spans="1:9" hidden="1" outlineLevel="2" x14ac:dyDescent="0.25">
      <c r="A2520" t="s">
        <v>70</v>
      </c>
      <c r="B2520" t="s">
        <v>71</v>
      </c>
      <c r="C2520" s="2">
        <v>42788</v>
      </c>
      <c r="D2520" t="s">
        <v>4420</v>
      </c>
      <c r="E2520" t="s">
        <v>166</v>
      </c>
      <c r="F2520" t="s">
        <v>70</v>
      </c>
      <c r="G2520" s="14">
        <v>10000</v>
      </c>
      <c r="H2520" s="14"/>
      <c r="I2520" s="1">
        <f t="shared" si="96"/>
        <v>-709226.86</v>
      </c>
    </row>
    <row r="2521" spans="1:9" hidden="1" outlineLevel="2" x14ac:dyDescent="0.25">
      <c r="A2521" t="s">
        <v>70</v>
      </c>
      <c r="B2521" t="s">
        <v>71</v>
      </c>
      <c r="C2521" s="2">
        <v>42825</v>
      </c>
      <c r="D2521" t="s">
        <v>152</v>
      </c>
      <c r="E2521" t="s">
        <v>169</v>
      </c>
      <c r="F2521" t="s">
        <v>70</v>
      </c>
      <c r="G2521" s="14"/>
      <c r="H2521" s="14">
        <v>31607.753999999997</v>
      </c>
      <c r="I2521" s="1">
        <f t="shared" si="96"/>
        <v>-740834.61399999994</v>
      </c>
    </row>
    <row r="2522" spans="1:9" hidden="1" outlineLevel="2" x14ac:dyDescent="0.25">
      <c r="A2522" t="s">
        <v>70</v>
      </c>
      <c r="B2522" t="s">
        <v>71</v>
      </c>
      <c r="C2522" s="2">
        <v>42831</v>
      </c>
      <c r="D2522" t="s">
        <v>4421</v>
      </c>
      <c r="E2522" t="s">
        <v>171</v>
      </c>
      <c r="F2522" t="s">
        <v>70</v>
      </c>
      <c r="G2522" s="14">
        <v>24.7</v>
      </c>
      <c r="H2522" s="14"/>
      <c r="I2522" s="1">
        <f t="shared" si="96"/>
        <v>-740809.91399999999</v>
      </c>
    </row>
    <row r="2523" spans="1:9" hidden="1" outlineLevel="2" x14ac:dyDescent="0.25">
      <c r="A2523" t="s">
        <v>70</v>
      </c>
      <c r="B2523" t="s">
        <v>71</v>
      </c>
      <c r="C2523" s="2">
        <v>42831</v>
      </c>
      <c r="D2523" t="s">
        <v>4422</v>
      </c>
      <c r="E2523" t="s">
        <v>172</v>
      </c>
      <c r="F2523" t="s">
        <v>70</v>
      </c>
      <c r="G2523" s="14">
        <v>15000</v>
      </c>
      <c r="H2523" s="14"/>
      <c r="I2523" s="1">
        <f t="shared" si="96"/>
        <v>-725809.91399999999</v>
      </c>
    </row>
    <row r="2524" spans="1:9" hidden="1" outlineLevel="2" x14ac:dyDescent="0.25">
      <c r="A2524" t="s">
        <v>70</v>
      </c>
      <c r="B2524" t="s">
        <v>71</v>
      </c>
      <c r="C2524" s="2">
        <v>42832</v>
      </c>
      <c r="D2524" t="s">
        <v>178</v>
      </c>
      <c r="E2524" t="s">
        <v>177</v>
      </c>
      <c r="F2524" t="s">
        <v>70</v>
      </c>
      <c r="G2524" s="14">
        <v>25380.708999999999</v>
      </c>
      <c r="H2524" s="14"/>
      <c r="I2524" s="1">
        <f t="shared" si="96"/>
        <v>-700429.20499999996</v>
      </c>
    </row>
    <row r="2525" spans="1:9" hidden="1" outlineLevel="2" x14ac:dyDescent="0.25">
      <c r="A2525" t="s">
        <v>70</v>
      </c>
      <c r="B2525" t="s">
        <v>71</v>
      </c>
      <c r="C2525" s="2">
        <v>42832</v>
      </c>
      <c r="D2525" t="s">
        <v>174</v>
      </c>
      <c r="E2525" t="s">
        <v>173</v>
      </c>
      <c r="F2525" t="s">
        <v>70</v>
      </c>
      <c r="G2525" s="14">
        <v>25380.71</v>
      </c>
      <c r="H2525" s="14"/>
      <c r="I2525" s="1">
        <f t="shared" si="96"/>
        <v>-675048.495</v>
      </c>
    </row>
    <row r="2526" spans="1:9" hidden="1" outlineLevel="2" x14ac:dyDescent="0.25">
      <c r="A2526" t="s">
        <v>70</v>
      </c>
      <c r="B2526" t="s">
        <v>71</v>
      </c>
      <c r="C2526" s="2">
        <v>42832</v>
      </c>
      <c r="D2526" t="s">
        <v>176</v>
      </c>
      <c r="E2526" t="s">
        <v>175</v>
      </c>
      <c r="F2526" t="s">
        <v>70</v>
      </c>
      <c r="G2526" s="14">
        <v>25380.71</v>
      </c>
      <c r="H2526" s="14"/>
      <c r="I2526" s="1">
        <f t="shared" si="96"/>
        <v>-649667.78500000003</v>
      </c>
    </row>
    <row r="2527" spans="1:9" hidden="1" outlineLevel="2" x14ac:dyDescent="0.25">
      <c r="A2527" t="s">
        <v>70</v>
      </c>
      <c r="B2527" t="s">
        <v>71</v>
      </c>
      <c r="C2527" s="2">
        <v>42832</v>
      </c>
      <c r="D2527" t="s">
        <v>180</v>
      </c>
      <c r="E2527" t="s">
        <v>179</v>
      </c>
      <c r="F2527" t="s">
        <v>70</v>
      </c>
      <c r="G2527" s="14">
        <v>25380.71</v>
      </c>
      <c r="H2527" s="14"/>
      <c r="I2527" s="1">
        <f t="shared" si="96"/>
        <v>-624287.07500000007</v>
      </c>
    </row>
    <row r="2528" spans="1:9" hidden="1" outlineLevel="2" x14ac:dyDescent="0.25">
      <c r="A2528" t="s">
        <v>70</v>
      </c>
      <c r="B2528" t="s">
        <v>71</v>
      </c>
      <c r="C2528" s="2">
        <v>42832</v>
      </c>
      <c r="D2528" t="s">
        <v>182</v>
      </c>
      <c r="E2528" t="s">
        <v>181</v>
      </c>
      <c r="F2528" t="s">
        <v>70</v>
      </c>
      <c r="G2528" s="14">
        <v>25380.71</v>
      </c>
      <c r="H2528" s="14"/>
      <c r="I2528" s="1">
        <f t="shared" si="96"/>
        <v>-598906.36500000011</v>
      </c>
    </row>
    <row r="2529" spans="1:9" hidden="1" outlineLevel="2" x14ac:dyDescent="0.25">
      <c r="A2529" t="s">
        <v>70</v>
      </c>
      <c r="B2529" t="s">
        <v>71</v>
      </c>
      <c r="C2529" s="2">
        <v>42832</v>
      </c>
      <c r="D2529" t="s">
        <v>184</v>
      </c>
      <c r="E2529" t="s">
        <v>183</v>
      </c>
      <c r="F2529" t="s">
        <v>70</v>
      </c>
      <c r="G2529" s="14">
        <v>25380.71</v>
      </c>
      <c r="H2529" s="14"/>
      <c r="I2529" s="1">
        <f t="shared" si="96"/>
        <v>-573525.65500000014</v>
      </c>
    </row>
    <row r="2530" spans="1:9" hidden="1" outlineLevel="2" x14ac:dyDescent="0.25">
      <c r="A2530" t="s">
        <v>70</v>
      </c>
      <c r="B2530" t="s">
        <v>71</v>
      </c>
      <c r="C2530" s="2">
        <v>42832</v>
      </c>
      <c r="D2530" t="s">
        <v>186</v>
      </c>
      <c r="E2530" t="s">
        <v>185</v>
      </c>
      <c r="F2530" t="s">
        <v>70</v>
      </c>
      <c r="G2530" s="14">
        <v>25380.71</v>
      </c>
      <c r="H2530" s="14"/>
      <c r="I2530" s="1">
        <f t="shared" si="96"/>
        <v>-548144.94500000018</v>
      </c>
    </row>
    <row r="2531" spans="1:9" hidden="1" outlineLevel="2" x14ac:dyDescent="0.25">
      <c r="A2531" t="s">
        <v>70</v>
      </c>
      <c r="B2531" t="s">
        <v>71</v>
      </c>
      <c r="C2531" s="2">
        <v>42832</v>
      </c>
      <c r="D2531" t="s">
        <v>188</v>
      </c>
      <c r="E2531" t="s">
        <v>187</v>
      </c>
      <c r="F2531" t="s">
        <v>70</v>
      </c>
      <c r="G2531" s="14">
        <v>25380.71</v>
      </c>
      <c r="H2531" s="14"/>
      <c r="I2531" s="1">
        <f t="shared" si="96"/>
        <v>-522764.23500000016</v>
      </c>
    </row>
    <row r="2532" spans="1:9" hidden="1" outlineLevel="2" x14ac:dyDescent="0.25">
      <c r="A2532" t="s">
        <v>70</v>
      </c>
      <c r="B2532" t="s">
        <v>71</v>
      </c>
      <c r="C2532" s="2">
        <v>42845</v>
      </c>
      <c r="D2532" t="s">
        <v>4423</v>
      </c>
      <c r="E2532" t="s">
        <v>189</v>
      </c>
      <c r="F2532" t="s">
        <v>70</v>
      </c>
      <c r="G2532" s="14">
        <v>1474.1</v>
      </c>
      <c r="H2532" s="14"/>
      <c r="I2532" s="1">
        <f t="shared" si="96"/>
        <v>-521290.13500000018</v>
      </c>
    </row>
    <row r="2533" spans="1:9" hidden="1" outlineLevel="2" x14ac:dyDescent="0.25">
      <c r="A2533" t="s">
        <v>70</v>
      </c>
      <c r="B2533" t="s">
        <v>71</v>
      </c>
      <c r="C2533" s="2">
        <v>42899</v>
      </c>
      <c r="D2533" t="s">
        <v>4424</v>
      </c>
      <c r="E2533" t="s">
        <v>192</v>
      </c>
      <c r="F2533" t="s">
        <v>70</v>
      </c>
      <c r="G2533" s="14">
        <v>3000</v>
      </c>
      <c r="H2533" s="14"/>
      <c r="I2533" s="1">
        <f t="shared" si="96"/>
        <v>-518290.13500000018</v>
      </c>
    </row>
    <row r="2534" spans="1:9" hidden="1" outlineLevel="2" x14ac:dyDescent="0.25">
      <c r="A2534" t="s">
        <v>70</v>
      </c>
      <c r="B2534" t="s">
        <v>71</v>
      </c>
      <c r="C2534" s="2">
        <v>42922</v>
      </c>
      <c r="D2534" t="s">
        <v>628</v>
      </c>
      <c r="E2534" t="s">
        <v>627</v>
      </c>
      <c r="F2534" t="s">
        <v>70</v>
      </c>
      <c r="G2534" s="14">
        <v>30000</v>
      </c>
      <c r="H2534" s="14"/>
      <c r="I2534" s="1">
        <f t="shared" ref="I2534:I2563" si="97">+IF(A2534=A2533,I2533+G2534-H2534,G2534-H2534)</f>
        <v>-488290.13500000018</v>
      </c>
    </row>
    <row r="2535" spans="1:9" hidden="1" outlineLevel="2" x14ac:dyDescent="0.25">
      <c r="A2535" t="s">
        <v>70</v>
      </c>
      <c r="B2535" t="s">
        <v>71</v>
      </c>
      <c r="C2535" s="2">
        <v>42922</v>
      </c>
      <c r="D2535" t="s">
        <v>630</v>
      </c>
      <c r="E2535" t="s">
        <v>629</v>
      </c>
      <c r="F2535" t="s">
        <v>70</v>
      </c>
      <c r="G2535" s="14">
        <v>30000</v>
      </c>
      <c r="H2535" s="14"/>
      <c r="I2535" s="1">
        <f t="shared" si="97"/>
        <v>-458290.13500000018</v>
      </c>
    </row>
    <row r="2536" spans="1:9" hidden="1" outlineLevel="2" x14ac:dyDescent="0.25">
      <c r="A2536" t="s">
        <v>70</v>
      </c>
      <c r="B2536" t="s">
        <v>71</v>
      </c>
      <c r="C2536" s="2">
        <v>42922</v>
      </c>
      <c r="D2536" t="s">
        <v>632</v>
      </c>
      <c r="E2536" t="s">
        <v>631</v>
      </c>
      <c r="F2536" t="s">
        <v>70</v>
      </c>
      <c r="G2536" s="14">
        <v>30000</v>
      </c>
      <c r="H2536" s="14"/>
      <c r="I2536" s="1">
        <f t="shared" si="97"/>
        <v>-428290.13500000018</v>
      </c>
    </row>
    <row r="2537" spans="1:9" hidden="1" outlineLevel="2" x14ac:dyDescent="0.25">
      <c r="A2537" t="s">
        <v>70</v>
      </c>
      <c r="B2537" t="s">
        <v>71</v>
      </c>
      <c r="C2537" s="2">
        <v>42922</v>
      </c>
      <c r="D2537" t="s">
        <v>634</v>
      </c>
      <c r="E2537" t="s">
        <v>633</v>
      </c>
      <c r="F2537" t="s">
        <v>70</v>
      </c>
      <c r="G2537" s="14">
        <v>30000</v>
      </c>
      <c r="H2537" s="14"/>
      <c r="I2537" s="1">
        <f t="shared" si="97"/>
        <v>-398290.13500000018</v>
      </c>
    </row>
    <row r="2538" spans="1:9" hidden="1" outlineLevel="2" x14ac:dyDescent="0.25">
      <c r="A2538" t="s">
        <v>70</v>
      </c>
      <c r="B2538" t="s">
        <v>71</v>
      </c>
      <c r="C2538" s="2">
        <v>42922</v>
      </c>
      <c r="D2538" t="s">
        <v>636</v>
      </c>
      <c r="E2538" t="s">
        <v>635</v>
      </c>
      <c r="F2538" t="s">
        <v>70</v>
      </c>
      <c r="G2538" s="14">
        <v>30000</v>
      </c>
      <c r="H2538" s="14"/>
      <c r="I2538" s="1">
        <f t="shared" si="97"/>
        <v>-368290.13500000018</v>
      </c>
    </row>
    <row r="2539" spans="1:9" hidden="1" outlineLevel="2" x14ac:dyDescent="0.25">
      <c r="A2539" t="s">
        <v>70</v>
      </c>
      <c r="B2539" t="s">
        <v>71</v>
      </c>
      <c r="C2539" s="2">
        <v>42922</v>
      </c>
      <c r="D2539" t="s">
        <v>638</v>
      </c>
      <c r="E2539" t="s">
        <v>637</v>
      </c>
      <c r="F2539" t="s">
        <v>70</v>
      </c>
      <c r="G2539" s="14">
        <v>30000</v>
      </c>
      <c r="H2539" s="14"/>
      <c r="I2539" s="1">
        <f t="shared" si="97"/>
        <v>-338290.13500000018</v>
      </c>
    </row>
    <row r="2540" spans="1:9" hidden="1" outlineLevel="2" x14ac:dyDescent="0.25">
      <c r="A2540" t="s">
        <v>70</v>
      </c>
      <c r="B2540" t="s">
        <v>71</v>
      </c>
      <c r="C2540" s="2">
        <v>42942</v>
      </c>
      <c r="D2540" t="s">
        <v>4425</v>
      </c>
      <c r="E2540" t="s">
        <v>639</v>
      </c>
      <c r="F2540" t="s">
        <v>70</v>
      </c>
      <c r="G2540" s="14">
        <v>1034.5</v>
      </c>
      <c r="H2540" s="14"/>
      <c r="I2540" s="1">
        <f t="shared" si="97"/>
        <v>-337255.63500000018</v>
      </c>
    </row>
    <row r="2541" spans="1:9" hidden="1" outlineLevel="2" x14ac:dyDescent="0.25">
      <c r="A2541" t="s">
        <v>70</v>
      </c>
      <c r="B2541" t="s">
        <v>71</v>
      </c>
      <c r="C2541" s="2">
        <v>43035</v>
      </c>
      <c r="D2541" t="s">
        <v>4426</v>
      </c>
      <c r="E2541" t="s">
        <v>4427</v>
      </c>
      <c r="F2541" t="s">
        <v>70</v>
      </c>
      <c r="G2541" s="14">
        <v>2331.1</v>
      </c>
      <c r="H2541" s="14"/>
      <c r="I2541" s="1">
        <f t="shared" si="97"/>
        <v>-334924.53500000021</v>
      </c>
    </row>
    <row r="2542" spans="1:9" hidden="1" outlineLevel="2" x14ac:dyDescent="0.25">
      <c r="A2542" t="s">
        <v>70</v>
      </c>
      <c r="B2542" t="s">
        <v>71</v>
      </c>
      <c r="C2542" s="2">
        <v>43171</v>
      </c>
      <c r="D2542" t="s">
        <v>722</v>
      </c>
      <c r="E2542" t="s">
        <v>4428</v>
      </c>
      <c r="F2542" t="s">
        <v>70</v>
      </c>
      <c r="G2542" s="14">
        <v>10152.284</v>
      </c>
      <c r="H2542" s="14"/>
      <c r="I2542" s="1">
        <f t="shared" si="97"/>
        <v>-324772.25100000022</v>
      </c>
    </row>
    <row r="2543" spans="1:9" hidden="1" outlineLevel="2" x14ac:dyDescent="0.25">
      <c r="A2543" t="s">
        <v>70</v>
      </c>
      <c r="B2543" t="s">
        <v>71</v>
      </c>
      <c r="C2543" s="2">
        <v>43171</v>
      </c>
      <c r="D2543" t="s">
        <v>717</v>
      </c>
      <c r="E2543" t="s">
        <v>4429</v>
      </c>
      <c r="F2543" t="s">
        <v>70</v>
      </c>
      <c r="G2543" s="14">
        <v>20000</v>
      </c>
      <c r="H2543" s="14"/>
      <c r="I2543" s="1">
        <f t="shared" si="97"/>
        <v>-304772.25100000022</v>
      </c>
    </row>
    <row r="2544" spans="1:9" hidden="1" outlineLevel="2" x14ac:dyDescent="0.25">
      <c r="A2544" t="s">
        <v>70</v>
      </c>
      <c r="B2544" t="s">
        <v>71</v>
      </c>
      <c r="C2544" s="2">
        <v>43171</v>
      </c>
      <c r="D2544" t="s">
        <v>721</v>
      </c>
      <c r="E2544" t="s">
        <v>4430</v>
      </c>
      <c r="F2544" t="s">
        <v>70</v>
      </c>
      <c r="G2544" s="14">
        <v>21319.795999999998</v>
      </c>
      <c r="H2544" s="14"/>
      <c r="I2544" s="1">
        <f t="shared" si="97"/>
        <v>-283452.45500000025</v>
      </c>
    </row>
    <row r="2545" spans="1:9" hidden="1" outlineLevel="2" x14ac:dyDescent="0.25">
      <c r="A2545" t="s">
        <v>70</v>
      </c>
      <c r="B2545" t="s">
        <v>71</v>
      </c>
      <c r="C2545" s="2">
        <v>43171</v>
      </c>
      <c r="D2545" t="s">
        <v>711</v>
      </c>
      <c r="E2545" t="s">
        <v>4431</v>
      </c>
      <c r="F2545" t="s">
        <v>70</v>
      </c>
      <c r="G2545" s="14">
        <v>25000</v>
      </c>
      <c r="H2545" s="14"/>
      <c r="I2545" s="1">
        <f t="shared" si="97"/>
        <v>-258452.45500000025</v>
      </c>
    </row>
    <row r="2546" spans="1:9" hidden="1" outlineLevel="2" x14ac:dyDescent="0.25">
      <c r="A2546" t="s">
        <v>70</v>
      </c>
      <c r="B2546" t="s">
        <v>71</v>
      </c>
      <c r="C2546" s="2">
        <v>43171</v>
      </c>
      <c r="D2546" t="s">
        <v>712</v>
      </c>
      <c r="E2546" t="s">
        <v>4432</v>
      </c>
      <c r="F2546" t="s">
        <v>70</v>
      </c>
      <c r="G2546" s="14">
        <v>25000</v>
      </c>
      <c r="H2546" s="14"/>
      <c r="I2546" s="1">
        <f t="shared" si="97"/>
        <v>-233452.45500000025</v>
      </c>
    </row>
    <row r="2547" spans="1:9" hidden="1" outlineLevel="2" x14ac:dyDescent="0.25">
      <c r="A2547" t="s">
        <v>70</v>
      </c>
      <c r="B2547" t="s">
        <v>71</v>
      </c>
      <c r="C2547" s="2">
        <v>43171</v>
      </c>
      <c r="D2547" t="s">
        <v>713</v>
      </c>
      <c r="E2547" t="s">
        <v>4433</v>
      </c>
      <c r="F2547" t="s">
        <v>70</v>
      </c>
      <c r="G2547" s="14">
        <v>25000</v>
      </c>
      <c r="H2547" s="14"/>
      <c r="I2547" s="1">
        <f t="shared" si="97"/>
        <v>-208452.45500000025</v>
      </c>
    </row>
    <row r="2548" spans="1:9" hidden="1" outlineLevel="2" x14ac:dyDescent="0.25">
      <c r="A2548" t="s">
        <v>70</v>
      </c>
      <c r="B2548" t="s">
        <v>71</v>
      </c>
      <c r="C2548" s="2">
        <v>43171</v>
      </c>
      <c r="D2548" t="s">
        <v>714</v>
      </c>
      <c r="E2548" t="s">
        <v>4434</v>
      </c>
      <c r="F2548" t="s">
        <v>70</v>
      </c>
      <c r="G2548" s="14">
        <v>25000</v>
      </c>
      <c r="H2548" s="14"/>
      <c r="I2548" s="1">
        <f t="shared" si="97"/>
        <v>-183452.45500000025</v>
      </c>
    </row>
    <row r="2549" spans="1:9" hidden="1" outlineLevel="2" x14ac:dyDescent="0.25">
      <c r="A2549" t="s">
        <v>70</v>
      </c>
      <c r="B2549" t="s">
        <v>71</v>
      </c>
      <c r="C2549" s="2">
        <v>43171</v>
      </c>
      <c r="D2549" t="s">
        <v>715</v>
      </c>
      <c r="E2549" t="s">
        <v>4435</v>
      </c>
      <c r="F2549" t="s">
        <v>70</v>
      </c>
      <c r="G2549" s="14">
        <v>25000</v>
      </c>
      <c r="H2549" s="14"/>
      <c r="I2549" s="1">
        <f t="shared" si="97"/>
        <v>-158452.45500000025</v>
      </c>
    </row>
    <row r="2550" spans="1:9" hidden="1" outlineLevel="2" x14ac:dyDescent="0.25">
      <c r="A2550" t="s">
        <v>70</v>
      </c>
      <c r="B2550" t="s">
        <v>71</v>
      </c>
      <c r="C2550" s="2">
        <v>43171</v>
      </c>
      <c r="D2550" t="s">
        <v>716</v>
      </c>
      <c r="E2550" t="s">
        <v>4436</v>
      </c>
      <c r="F2550" t="s">
        <v>70</v>
      </c>
      <c r="G2550" s="14">
        <v>25000</v>
      </c>
      <c r="H2550" s="14"/>
      <c r="I2550" s="1">
        <f t="shared" si="97"/>
        <v>-133452.45500000025</v>
      </c>
    </row>
    <row r="2551" spans="1:9" hidden="1" outlineLevel="2" x14ac:dyDescent="0.25">
      <c r="A2551" t="s">
        <v>70</v>
      </c>
      <c r="B2551" t="s">
        <v>71</v>
      </c>
      <c r="C2551" s="2">
        <v>43171</v>
      </c>
      <c r="D2551" t="s">
        <v>718</v>
      </c>
      <c r="E2551" t="s">
        <v>4437</v>
      </c>
      <c r="F2551" t="s">
        <v>70</v>
      </c>
      <c r="G2551" s="14">
        <v>30456.851999999999</v>
      </c>
      <c r="H2551" s="14"/>
      <c r="I2551" s="1">
        <f t="shared" si="97"/>
        <v>-102995.60300000025</v>
      </c>
    </row>
    <row r="2552" spans="1:9" hidden="1" outlineLevel="2" x14ac:dyDescent="0.25">
      <c r="A2552" t="s">
        <v>70</v>
      </c>
      <c r="B2552" t="s">
        <v>71</v>
      </c>
      <c r="C2552" s="2">
        <v>43171</v>
      </c>
      <c r="D2552" t="s">
        <v>719</v>
      </c>
      <c r="E2552" t="s">
        <v>4438</v>
      </c>
      <c r="F2552" t="s">
        <v>70</v>
      </c>
      <c r="G2552" s="14">
        <v>30456.851999999999</v>
      </c>
      <c r="H2552" s="14"/>
      <c r="I2552" s="1">
        <f t="shared" si="97"/>
        <v>-72538.751000000251</v>
      </c>
    </row>
    <row r="2553" spans="1:9" hidden="1" outlineLevel="2" x14ac:dyDescent="0.25">
      <c r="A2553" t="s">
        <v>70</v>
      </c>
      <c r="B2553" t="s">
        <v>71</v>
      </c>
      <c r="C2553" s="2">
        <v>43171</v>
      </c>
      <c r="D2553" t="s">
        <v>720</v>
      </c>
      <c r="E2553" t="s">
        <v>4439</v>
      </c>
      <c r="F2553" t="s">
        <v>70</v>
      </c>
      <c r="G2553" s="14">
        <v>30456.851999999999</v>
      </c>
      <c r="H2553" s="14"/>
      <c r="I2553" s="1">
        <f t="shared" si="97"/>
        <v>-42081.899000000252</v>
      </c>
    </row>
    <row r="2554" spans="1:9" hidden="1" outlineLevel="2" x14ac:dyDescent="0.25">
      <c r="A2554" t="s">
        <v>70</v>
      </c>
      <c r="B2554" t="s">
        <v>71</v>
      </c>
      <c r="C2554" s="2">
        <v>43465</v>
      </c>
      <c r="D2554" t="s">
        <v>152</v>
      </c>
      <c r="E2554" t="s">
        <v>723</v>
      </c>
      <c r="F2554" t="s">
        <v>70</v>
      </c>
      <c r="G2554" s="14"/>
      <c r="H2554" s="14">
        <v>31832.5</v>
      </c>
      <c r="I2554" s="1">
        <f t="shared" si="97"/>
        <v>-73914.399000000252</v>
      </c>
    </row>
    <row r="2555" spans="1:9" hidden="1" outlineLevel="2" x14ac:dyDescent="0.25">
      <c r="A2555" t="s">
        <v>70</v>
      </c>
      <c r="B2555" t="s">
        <v>71</v>
      </c>
      <c r="C2555" s="2">
        <v>43465</v>
      </c>
      <c r="D2555" t="s">
        <v>725</v>
      </c>
      <c r="E2555" t="s">
        <v>724</v>
      </c>
      <c r="F2555" t="s">
        <v>70</v>
      </c>
      <c r="G2555" s="14"/>
      <c r="H2555" s="14">
        <v>177548</v>
      </c>
      <c r="I2555" s="1">
        <f t="shared" si="97"/>
        <v>-251462.39900000027</v>
      </c>
    </row>
    <row r="2556" spans="1:9" hidden="1" outlineLevel="2" x14ac:dyDescent="0.25">
      <c r="A2556" t="s">
        <v>70</v>
      </c>
      <c r="B2556" t="s">
        <v>71</v>
      </c>
      <c r="C2556" s="2">
        <v>43509</v>
      </c>
      <c r="D2556" t="s">
        <v>807</v>
      </c>
      <c r="E2556" t="s">
        <v>4440</v>
      </c>
      <c r="F2556" t="s">
        <v>70</v>
      </c>
      <c r="G2556" s="14">
        <v>33939.593000000001</v>
      </c>
      <c r="H2556" s="14"/>
      <c r="I2556" s="1">
        <f t="shared" si="97"/>
        <v>-217522.80600000027</v>
      </c>
    </row>
    <row r="2557" spans="1:9" hidden="1" outlineLevel="2" x14ac:dyDescent="0.25">
      <c r="A2557" t="s">
        <v>70</v>
      </c>
      <c r="B2557" t="s">
        <v>71</v>
      </c>
      <c r="C2557" s="2">
        <v>43593</v>
      </c>
      <c r="D2557" t="s">
        <v>4441</v>
      </c>
      <c r="E2557" t="s">
        <v>4442</v>
      </c>
      <c r="F2557" t="s">
        <v>70</v>
      </c>
      <c r="G2557" s="14">
        <v>10152.284</v>
      </c>
      <c r="H2557" s="14"/>
      <c r="I2557" s="1">
        <f t="shared" si="97"/>
        <v>-207370.52200000029</v>
      </c>
    </row>
    <row r="2558" spans="1:9" hidden="1" outlineLevel="2" x14ac:dyDescent="0.25">
      <c r="A2558" t="s">
        <v>70</v>
      </c>
      <c r="B2558" t="s">
        <v>71</v>
      </c>
      <c r="C2558" s="2">
        <v>43603</v>
      </c>
      <c r="D2558" t="s">
        <v>4443</v>
      </c>
      <c r="E2558" t="s">
        <v>4444</v>
      </c>
      <c r="F2558" t="s">
        <v>70</v>
      </c>
      <c r="G2558" s="14">
        <v>10152.284</v>
      </c>
      <c r="H2558" s="14"/>
      <c r="I2558" s="1">
        <f t="shared" si="97"/>
        <v>-197218.2380000003</v>
      </c>
    </row>
    <row r="2559" spans="1:9" hidden="1" outlineLevel="2" x14ac:dyDescent="0.25">
      <c r="A2559" t="s">
        <v>70</v>
      </c>
      <c r="B2559" t="s">
        <v>71</v>
      </c>
      <c r="C2559" s="2">
        <v>43603</v>
      </c>
      <c r="D2559" t="s">
        <v>4445</v>
      </c>
      <c r="E2559" t="s">
        <v>4446</v>
      </c>
      <c r="F2559" t="s">
        <v>70</v>
      </c>
      <c r="G2559" s="14">
        <v>30456.851999999999</v>
      </c>
      <c r="H2559" s="14"/>
      <c r="I2559" s="1">
        <f t="shared" si="97"/>
        <v>-166761.38600000029</v>
      </c>
    </row>
    <row r="2560" spans="1:9" hidden="1" outlineLevel="2" x14ac:dyDescent="0.25">
      <c r="A2560" t="s">
        <v>70</v>
      </c>
      <c r="B2560" t="s">
        <v>71</v>
      </c>
      <c r="C2560" s="2">
        <v>43603</v>
      </c>
      <c r="D2560" t="s">
        <v>4447</v>
      </c>
      <c r="E2560" t="s">
        <v>4448</v>
      </c>
      <c r="F2560" t="s">
        <v>70</v>
      </c>
      <c r="G2560" s="14">
        <v>30456.851999999999</v>
      </c>
      <c r="H2560" s="14"/>
      <c r="I2560" s="1">
        <f t="shared" si="97"/>
        <v>-136304.53400000028</v>
      </c>
    </row>
    <row r="2561" spans="1:10" hidden="1" outlineLevel="2" x14ac:dyDescent="0.25">
      <c r="A2561" t="s">
        <v>70</v>
      </c>
      <c r="B2561" t="s">
        <v>71</v>
      </c>
      <c r="C2561" s="2">
        <v>43629</v>
      </c>
      <c r="D2561" t="s">
        <v>4449</v>
      </c>
      <c r="E2561" t="s">
        <v>4450</v>
      </c>
      <c r="F2561" t="s">
        <v>70</v>
      </c>
      <c r="G2561" s="14">
        <v>50000</v>
      </c>
      <c r="H2561" s="14"/>
      <c r="I2561" s="1">
        <f t="shared" si="97"/>
        <v>-86304.534000000276</v>
      </c>
    </row>
    <row r="2562" spans="1:10" hidden="1" outlineLevel="2" x14ac:dyDescent="0.25">
      <c r="A2562" t="s">
        <v>70</v>
      </c>
      <c r="B2562" t="s">
        <v>71</v>
      </c>
      <c r="C2562" s="2">
        <v>43686</v>
      </c>
      <c r="D2562" t="s">
        <v>4451</v>
      </c>
      <c r="E2562" t="s">
        <v>4452</v>
      </c>
      <c r="F2562" t="s">
        <v>70</v>
      </c>
      <c r="G2562" s="14">
        <v>40609.137000000002</v>
      </c>
      <c r="H2562" s="14"/>
      <c r="I2562" s="1">
        <f t="shared" si="97"/>
        <v>-45695.397000000274</v>
      </c>
    </row>
    <row r="2563" spans="1:10" hidden="1" outlineLevel="2" x14ac:dyDescent="0.25">
      <c r="A2563" t="s">
        <v>70</v>
      </c>
      <c r="B2563" t="s">
        <v>71</v>
      </c>
      <c r="C2563" s="2">
        <v>43799</v>
      </c>
      <c r="D2563" t="s">
        <v>4453</v>
      </c>
      <c r="E2563" t="s">
        <v>4454</v>
      </c>
      <c r="F2563" t="s">
        <v>70</v>
      </c>
      <c r="G2563" s="14">
        <v>10152.284</v>
      </c>
      <c r="H2563" s="14"/>
      <c r="I2563" s="1">
        <f t="shared" si="97"/>
        <v>-35543.113000000274</v>
      </c>
    </row>
    <row r="2564" spans="1:10" hidden="1" outlineLevel="1" x14ac:dyDescent="0.25">
      <c r="A2564" s="3" t="s">
        <v>1121</v>
      </c>
      <c r="B2564" s="3"/>
      <c r="C2564" s="4"/>
      <c r="D2564" s="3"/>
      <c r="E2564" s="3"/>
      <c r="F2564" s="3"/>
      <c r="G2564" s="5">
        <f>SUBTOTAL(9,G2405:G2563)</f>
        <v>0</v>
      </c>
      <c r="H2564" s="5">
        <f>SUBTOTAL(9,H2405:H2563)</f>
        <v>0</v>
      </c>
      <c r="I2564" s="5"/>
      <c r="J2564" s="5"/>
    </row>
    <row r="2565" spans="1:10" hidden="1" outlineLevel="2" x14ac:dyDescent="0.25">
      <c r="A2565" t="s">
        <v>584</v>
      </c>
      <c r="B2565" t="s">
        <v>772</v>
      </c>
      <c r="C2565" s="2">
        <v>43103</v>
      </c>
      <c r="D2565" t="s">
        <v>152</v>
      </c>
      <c r="E2565" t="s">
        <v>4455</v>
      </c>
      <c r="F2565" t="s">
        <v>584</v>
      </c>
      <c r="G2565" s="14"/>
      <c r="H2565" s="14">
        <v>2354.6</v>
      </c>
      <c r="I2565" s="1">
        <f>+IF(A2565=A2563,I2563+G2565-H2565,G2565-H2565)</f>
        <v>-2354.6</v>
      </c>
    </row>
    <row r="2566" spans="1:10" hidden="1" outlineLevel="2" x14ac:dyDescent="0.25">
      <c r="A2566" t="s">
        <v>584</v>
      </c>
      <c r="B2566" t="s">
        <v>772</v>
      </c>
      <c r="C2566" s="2">
        <v>43146</v>
      </c>
      <c r="D2566" t="s">
        <v>152</v>
      </c>
      <c r="E2566" t="s">
        <v>4456</v>
      </c>
      <c r="F2566" t="s">
        <v>584</v>
      </c>
      <c r="G2566" s="14"/>
      <c r="H2566" s="14">
        <v>1177.5999999999999</v>
      </c>
      <c r="I2566" s="1">
        <f t="shared" ref="I2566:I2604" si="98">+IF(A2566=A2565,I2565+G2566-H2566,G2566-H2566)</f>
        <v>-3532.2</v>
      </c>
    </row>
    <row r="2567" spans="1:10" hidden="1" outlineLevel="2" x14ac:dyDescent="0.25">
      <c r="A2567" t="s">
        <v>584</v>
      </c>
      <c r="B2567" t="s">
        <v>772</v>
      </c>
      <c r="C2567" s="2">
        <v>43146</v>
      </c>
      <c r="D2567" t="s">
        <v>152</v>
      </c>
      <c r="E2567" t="s">
        <v>4457</v>
      </c>
      <c r="F2567" t="s">
        <v>584</v>
      </c>
      <c r="G2567" s="14"/>
      <c r="H2567" s="14">
        <v>1284.5999999999999</v>
      </c>
      <c r="I2567" s="1">
        <f t="shared" si="98"/>
        <v>-4816.7999999999993</v>
      </c>
    </row>
    <row r="2568" spans="1:10" hidden="1" outlineLevel="2" x14ac:dyDescent="0.25">
      <c r="A2568" t="s">
        <v>584</v>
      </c>
      <c r="B2568" t="s">
        <v>772</v>
      </c>
      <c r="C2568" s="2">
        <v>43146</v>
      </c>
      <c r="D2568" t="s">
        <v>152</v>
      </c>
      <c r="E2568" t="s">
        <v>4458</v>
      </c>
      <c r="F2568" t="s">
        <v>584</v>
      </c>
      <c r="G2568" s="14"/>
      <c r="H2568" s="14">
        <v>1338.1</v>
      </c>
      <c r="I2568" s="1">
        <f t="shared" si="98"/>
        <v>-6154.9</v>
      </c>
    </row>
    <row r="2569" spans="1:10" hidden="1" outlineLevel="2" x14ac:dyDescent="0.25">
      <c r="A2569" t="s">
        <v>584</v>
      </c>
      <c r="B2569" t="s">
        <v>772</v>
      </c>
      <c r="C2569" s="2">
        <v>43161</v>
      </c>
      <c r="D2569" t="s">
        <v>152</v>
      </c>
      <c r="E2569" t="s">
        <v>4459</v>
      </c>
      <c r="F2569" t="s">
        <v>584</v>
      </c>
      <c r="G2569" s="14"/>
      <c r="H2569" s="14">
        <v>1605.6</v>
      </c>
      <c r="I2569" s="1">
        <f t="shared" si="98"/>
        <v>-7760.5</v>
      </c>
    </row>
    <row r="2570" spans="1:10" hidden="1" outlineLevel="2" x14ac:dyDescent="0.25">
      <c r="A2570" t="s">
        <v>584</v>
      </c>
      <c r="B2570" t="s">
        <v>772</v>
      </c>
      <c r="C2570" s="2">
        <v>43166</v>
      </c>
      <c r="D2570" t="s">
        <v>152</v>
      </c>
      <c r="E2570" t="s">
        <v>4460</v>
      </c>
      <c r="F2570" t="s">
        <v>584</v>
      </c>
      <c r="G2570" s="14"/>
      <c r="H2570" s="14">
        <v>1873.1</v>
      </c>
      <c r="I2570" s="1">
        <f t="shared" si="98"/>
        <v>-9633.6</v>
      </c>
    </row>
    <row r="2571" spans="1:10" hidden="1" outlineLevel="2" x14ac:dyDescent="0.25">
      <c r="A2571" t="s">
        <v>584</v>
      </c>
      <c r="B2571" t="s">
        <v>772</v>
      </c>
      <c r="C2571" s="2">
        <v>43174</v>
      </c>
      <c r="D2571" t="s">
        <v>152</v>
      </c>
      <c r="E2571" t="s">
        <v>4461</v>
      </c>
      <c r="F2571" t="s">
        <v>584</v>
      </c>
      <c r="G2571" s="14"/>
      <c r="H2571" s="14">
        <v>1926.6</v>
      </c>
      <c r="I2571" s="1">
        <f t="shared" si="98"/>
        <v>-11560.2</v>
      </c>
    </row>
    <row r="2572" spans="1:10" hidden="1" outlineLevel="2" x14ac:dyDescent="0.25">
      <c r="A2572" t="s">
        <v>584</v>
      </c>
      <c r="B2572" t="s">
        <v>772</v>
      </c>
      <c r="C2572" s="2">
        <v>43190</v>
      </c>
      <c r="D2572" t="s">
        <v>152</v>
      </c>
      <c r="E2572" t="s">
        <v>4462</v>
      </c>
      <c r="F2572" t="s">
        <v>584</v>
      </c>
      <c r="G2572" s="14"/>
      <c r="H2572" s="14">
        <v>2354.6</v>
      </c>
      <c r="I2572" s="1">
        <f t="shared" si="98"/>
        <v>-13914.800000000001</v>
      </c>
    </row>
    <row r="2573" spans="1:10" hidden="1" outlineLevel="2" x14ac:dyDescent="0.25">
      <c r="A2573" t="s">
        <v>584</v>
      </c>
      <c r="B2573" t="s">
        <v>772</v>
      </c>
      <c r="C2573" s="2">
        <v>43200</v>
      </c>
      <c r="D2573" t="s">
        <v>152</v>
      </c>
      <c r="E2573" t="s">
        <v>4463</v>
      </c>
      <c r="F2573" t="s">
        <v>584</v>
      </c>
      <c r="G2573" s="14"/>
      <c r="H2573" s="14">
        <v>1338.1</v>
      </c>
      <c r="I2573" s="1">
        <f t="shared" si="98"/>
        <v>-15252.900000000001</v>
      </c>
    </row>
    <row r="2574" spans="1:10" hidden="1" outlineLevel="2" x14ac:dyDescent="0.25">
      <c r="A2574" t="s">
        <v>584</v>
      </c>
      <c r="B2574" t="s">
        <v>772</v>
      </c>
      <c r="C2574" s="2">
        <v>43200</v>
      </c>
      <c r="D2574" t="s">
        <v>152</v>
      </c>
      <c r="E2574" t="s">
        <v>4464</v>
      </c>
      <c r="F2574" t="s">
        <v>584</v>
      </c>
      <c r="G2574" s="14"/>
      <c r="H2574" s="14">
        <v>1391.6</v>
      </c>
      <c r="I2574" s="1">
        <f t="shared" si="98"/>
        <v>-16644.5</v>
      </c>
    </row>
    <row r="2575" spans="1:10" hidden="1" outlineLevel="2" x14ac:dyDescent="0.25">
      <c r="A2575" t="s">
        <v>584</v>
      </c>
      <c r="B2575" t="s">
        <v>772</v>
      </c>
      <c r="C2575" s="2">
        <v>43208</v>
      </c>
      <c r="D2575" t="s">
        <v>152</v>
      </c>
      <c r="E2575" t="s">
        <v>4465</v>
      </c>
      <c r="F2575" t="s">
        <v>584</v>
      </c>
      <c r="G2575" s="14"/>
      <c r="H2575" s="14">
        <v>1124.0999999999999</v>
      </c>
      <c r="I2575" s="1">
        <f t="shared" si="98"/>
        <v>-17768.599999999999</v>
      </c>
    </row>
    <row r="2576" spans="1:10" hidden="1" outlineLevel="2" x14ac:dyDescent="0.25">
      <c r="A2576" t="s">
        <v>584</v>
      </c>
      <c r="B2576" t="s">
        <v>772</v>
      </c>
      <c r="C2576" s="2">
        <v>43210</v>
      </c>
      <c r="D2576" t="s">
        <v>152</v>
      </c>
      <c r="E2576" t="s">
        <v>4466</v>
      </c>
      <c r="F2576" t="s">
        <v>584</v>
      </c>
      <c r="G2576" s="14"/>
      <c r="H2576" s="14">
        <v>1231.0999999999999</v>
      </c>
      <c r="I2576" s="1">
        <f t="shared" si="98"/>
        <v>-18999.699999999997</v>
      </c>
    </row>
    <row r="2577" spans="1:9" hidden="1" outlineLevel="2" x14ac:dyDescent="0.25">
      <c r="A2577" t="s">
        <v>584</v>
      </c>
      <c r="B2577" t="s">
        <v>772</v>
      </c>
      <c r="C2577" s="2">
        <v>43230</v>
      </c>
      <c r="D2577" t="s">
        <v>152</v>
      </c>
      <c r="E2577" t="s">
        <v>4467</v>
      </c>
      <c r="F2577" t="s">
        <v>584</v>
      </c>
      <c r="G2577" s="14"/>
      <c r="H2577" s="14">
        <v>1498.6</v>
      </c>
      <c r="I2577" s="1">
        <f t="shared" si="98"/>
        <v>-20498.299999999996</v>
      </c>
    </row>
    <row r="2578" spans="1:9" hidden="1" outlineLevel="2" x14ac:dyDescent="0.25">
      <c r="A2578" t="s">
        <v>584</v>
      </c>
      <c r="B2578" t="s">
        <v>772</v>
      </c>
      <c r="C2578" s="2">
        <v>43230</v>
      </c>
      <c r="D2578" t="s">
        <v>152</v>
      </c>
      <c r="E2578" t="s">
        <v>4468</v>
      </c>
      <c r="F2578" t="s">
        <v>584</v>
      </c>
      <c r="G2578" s="14"/>
      <c r="H2578" s="14">
        <v>1605.6</v>
      </c>
      <c r="I2578" s="1">
        <f t="shared" si="98"/>
        <v>-22103.899999999994</v>
      </c>
    </row>
    <row r="2579" spans="1:9" hidden="1" outlineLevel="2" x14ac:dyDescent="0.25">
      <c r="A2579" t="s">
        <v>584</v>
      </c>
      <c r="B2579" t="s">
        <v>772</v>
      </c>
      <c r="C2579" s="2">
        <v>43230</v>
      </c>
      <c r="D2579" t="s">
        <v>152</v>
      </c>
      <c r="E2579" t="s">
        <v>4469</v>
      </c>
      <c r="F2579" t="s">
        <v>584</v>
      </c>
      <c r="G2579" s="14"/>
      <c r="H2579" s="14">
        <v>1712.6</v>
      </c>
      <c r="I2579" s="1">
        <f t="shared" si="98"/>
        <v>-23816.499999999993</v>
      </c>
    </row>
    <row r="2580" spans="1:9" hidden="1" outlineLevel="2" x14ac:dyDescent="0.25">
      <c r="A2580" t="s">
        <v>584</v>
      </c>
      <c r="B2580" t="s">
        <v>772</v>
      </c>
      <c r="C2580" s="2">
        <v>43251</v>
      </c>
      <c r="D2580" t="s">
        <v>152</v>
      </c>
      <c r="E2580" t="s">
        <v>4470</v>
      </c>
      <c r="F2580" t="s">
        <v>584</v>
      </c>
      <c r="G2580" s="14"/>
      <c r="H2580" s="14">
        <v>1338.1</v>
      </c>
      <c r="I2580" s="1">
        <f t="shared" si="98"/>
        <v>-25154.599999999991</v>
      </c>
    </row>
    <row r="2581" spans="1:9" hidden="1" outlineLevel="2" x14ac:dyDescent="0.25">
      <c r="A2581" t="s">
        <v>584</v>
      </c>
      <c r="B2581" t="s">
        <v>772</v>
      </c>
      <c r="C2581" s="2">
        <v>43256</v>
      </c>
      <c r="D2581" t="s">
        <v>152</v>
      </c>
      <c r="E2581" t="s">
        <v>4471</v>
      </c>
      <c r="F2581" t="s">
        <v>584</v>
      </c>
      <c r="G2581" s="14"/>
      <c r="H2581" s="14">
        <v>1070.5999999999999</v>
      </c>
      <c r="I2581" s="1">
        <f t="shared" si="98"/>
        <v>-26225.19999999999</v>
      </c>
    </row>
    <row r="2582" spans="1:9" hidden="1" outlineLevel="2" x14ac:dyDescent="0.25">
      <c r="A2582" t="s">
        <v>584</v>
      </c>
      <c r="B2582" t="s">
        <v>772</v>
      </c>
      <c r="C2582" s="2">
        <v>43264</v>
      </c>
      <c r="D2582" t="s">
        <v>152</v>
      </c>
      <c r="E2582" t="s">
        <v>4472</v>
      </c>
      <c r="F2582" t="s">
        <v>584</v>
      </c>
      <c r="G2582" s="14"/>
      <c r="H2582" s="14">
        <v>1338.1</v>
      </c>
      <c r="I2582" s="1">
        <f t="shared" si="98"/>
        <v>-27563.299999999988</v>
      </c>
    </row>
    <row r="2583" spans="1:9" hidden="1" outlineLevel="2" x14ac:dyDescent="0.25">
      <c r="A2583" t="s">
        <v>584</v>
      </c>
      <c r="B2583" t="s">
        <v>772</v>
      </c>
      <c r="C2583" s="2">
        <v>43264</v>
      </c>
      <c r="D2583" t="s">
        <v>152</v>
      </c>
      <c r="E2583" t="s">
        <v>4473</v>
      </c>
      <c r="F2583" t="s">
        <v>584</v>
      </c>
      <c r="G2583" s="14"/>
      <c r="H2583" s="14">
        <v>1498.6</v>
      </c>
      <c r="I2583" s="1">
        <f t="shared" si="98"/>
        <v>-29061.899999999987</v>
      </c>
    </row>
    <row r="2584" spans="1:9" hidden="1" outlineLevel="2" x14ac:dyDescent="0.25">
      <c r="A2584" t="s">
        <v>584</v>
      </c>
      <c r="B2584" t="s">
        <v>772</v>
      </c>
      <c r="C2584" s="2">
        <v>43285</v>
      </c>
      <c r="D2584" t="s">
        <v>152</v>
      </c>
      <c r="E2584" t="s">
        <v>4474</v>
      </c>
      <c r="F2584" t="s">
        <v>584</v>
      </c>
      <c r="G2584" s="14"/>
      <c r="H2584" s="14">
        <v>1498.6</v>
      </c>
      <c r="I2584" s="1">
        <f t="shared" si="98"/>
        <v>-30560.499999999985</v>
      </c>
    </row>
    <row r="2585" spans="1:9" hidden="1" outlineLevel="2" x14ac:dyDescent="0.25">
      <c r="A2585" t="s">
        <v>584</v>
      </c>
      <c r="B2585" t="s">
        <v>772</v>
      </c>
      <c r="C2585" s="2">
        <v>43288</v>
      </c>
      <c r="D2585" t="s">
        <v>152</v>
      </c>
      <c r="E2585" t="s">
        <v>4475</v>
      </c>
      <c r="F2585" t="s">
        <v>584</v>
      </c>
      <c r="G2585" s="14"/>
      <c r="H2585" s="14">
        <v>1926.6</v>
      </c>
      <c r="I2585" s="1">
        <f t="shared" si="98"/>
        <v>-32487.099999999984</v>
      </c>
    </row>
    <row r="2586" spans="1:9" hidden="1" outlineLevel="2" x14ac:dyDescent="0.25">
      <c r="A2586" t="s">
        <v>584</v>
      </c>
      <c r="B2586" t="s">
        <v>772</v>
      </c>
      <c r="C2586" s="2">
        <v>43298</v>
      </c>
      <c r="D2586" t="s">
        <v>152</v>
      </c>
      <c r="E2586" t="s">
        <v>4476</v>
      </c>
      <c r="F2586" t="s">
        <v>584</v>
      </c>
      <c r="G2586" s="14"/>
      <c r="H2586" s="14">
        <v>1712.6</v>
      </c>
      <c r="I2586" s="1">
        <f t="shared" si="98"/>
        <v>-34199.699999999983</v>
      </c>
    </row>
    <row r="2587" spans="1:9" hidden="1" outlineLevel="2" x14ac:dyDescent="0.25">
      <c r="A2587" t="s">
        <v>584</v>
      </c>
      <c r="B2587" t="s">
        <v>772</v>
      </c>
      <c r="C2587" s="2">
        <v>43301</v>
      </c>
      <c r="D2587" t="s">
        <v>152</v>
      </c>
      <c r="E2587" t="s">
        <v>4477</v>
      </c>
      <c r="F2587" t="s">
        <v>584</v>
      </c>
      <c r="G2587" s="14"/>
      <c r="H2587" s="14">
        <v>1498.6</v>
      </c>
      <c r="I2587" s="1">
        <f t="shared" si="98"/>
        <v>-35698.299999999981</v>
      </c>
    </row>
    <row r="2588" spans="1:9" hidden="1" outlineLevel="2" x14ac:dyDescent="0.25">
      <c r="A2588" t="s">
        <v>584</v>
      </c>
      <c r="B2588" t="s">
        <v>772</v>
      </c>
      <c r="C2588" s="2">
        <v>43312</v>
      </c>
      <c r="D2588" t="s">
        <v>152</v>
      </c>
      <c r="E2588" t="s">
        <v>726</v>
      </c>
      <c r="F2588" t="s">
        <v>584</v>
      </c>
      <c r="G2588" s="14"/>
      <c r="H2588" s="14">
        <v>1284.5999999999999</v>
      </c>
      <c r="I2588" s="1">
        <f t="shared" si="98"/>
        <v>-36982.89999999998</v>
      </c>
    </row>
    <row r="2589" spans="1:9" hidden="1" outlineLevel="2" x14ac:dyDescent="0.25">
      <c r="A2589" t="s">
        <v>584</v>
      </c>
      <c r="B2589" t="s">
        <v>772</v>
      </c>
      <c r="C2589" s="2">
        <v>43312</v>
      </c>
      <c r="D2589" t="s">
        <v>152</v>
      </c>
      <c r="E2589" t="s">
        <v>727</v>
      </c>
      <c r="F2589" t="s">
        <v>584</v>
      </c>
      <c r="G2589" s="14"/>
      <c r="H2589" s="14">
        <v>1605.6</v>
      </c>
      <c r="I2589" s="1">
        <f t="shared" si="98"/>
        <v>-38588.499999999978</v>
      </c>
    </row>
    <row r="2590" spans="1:9" hidden="1" outlineLevel="2" x14ac:dyDescent="0.25">
      <c r="A2590" t="s">
        <v>584</v>
      </c>
      <c r="B2590" t="s">
        <v>772</v>
      </c>
      <c r="C2590" s="2">
        <v>43314</v>
      </c>
      <c r="D2590" t="s">
        <v>152</v>
      </c>
      <c r="E2590" t="s">
        <v>728</v>
      </c>
      <c r="F2590" t="s">
        <v>584</v>
      </c>
      <c r="G2590" s="14"/>
      <c r="H2590" s="14">
        <v>2354.6</v>
      </c>
      <c r="I2590" s="1">
        <f t="shared" si="98"/>
        <v>-40943.099999999977</v>
      </c>
    </row>
    <row r="2591" spans="1:9" hidden="1" outlineLevel="2" x14ac:dyDescent="0.25">
      <c r="A2591" t="s">
        <v>584</v>
      </c>
      <c r="B2591" t="s">
        <v>772</v>
      </c>
      <c r="C2591" s="2">
        <v>43342</v>
      </c>
      <c r="D2591" t="s">
        <v>152</v>
      </c>
      <c r="E2591" t="s">
        <v>729</v>
      </c>
      <c r="F2591" t="s">
        <v>584</v>
      </c>
      <c r="G2591" s="14"/>
      <c r="H2591" s="14">
        <v>2675.6</v>
      </c>
      <c r="I2591" s="1">
        <f t="shared" si="98"/>
        <v>-43618.699999999975</v>
      </c>
    </row>
    <row r="2592" spans="1:9" hidden="1" outlineLevel="2" x14ac:dyDescent="0.25">
      <c r="A2592" t="s">
        <v>584</v>
      </c>
      <c r="B2592" t="s">
        <v>772</v>
      </c>
      <c r="C2592" s="2">
        <v>43343</v>
      </c>
      <c r="D2592" t="s">
        <v>152</v>
      </c>
      <c r="E2592" t="s">
        <v>730</v>
      </c>
      <c r="F2592" t="s">
        <v>584</v>
      </c>
      <c r="G2592" s="14"/>
      <c r="H2592" s="14">
        <v>2354.6</v>
      </c>
      <c r="I2592" s="1">
        <f t="shared" si="98"/>
        <v>-45973.299999999974</v>
      </c>
    </row>
    <row r="2593" spans="1:10" hidden="1" outlineLevel="2" x14ac:dyDescent="0.25">
      <c r="A2593" t="s">
        <v>584</v>
      </c>
      <c r="B2593" t="s">
        <v>772</v>
      </c>
      <c r="C2593" s="2">
        <v>43343</v>
      </c>
      <c r="D2593" t="s">
        <v>152</v>
      </c>
      <c r="E2593" t="s">
        <v>731</v>
      </c>
      <c r="F2593" t="s">
        <v>584</v>
      </c>
      <c r="G2593" s="14"/>
      <c r="H2593" s="14">
        <v>2675.6</v>
      </c>
      <c r="I2593" s="1">
        <f t="shared" si="98"/>
        <v>-48648.899999999972</v>
      </c>
    </row>
    <row r="2594" spans="1:10" hidden="1" outlineLevel="2" x14ac:dyDescent="0.25">
      <c r="A2594" t="s">
        <v>584</v>
      </c>
      <c r="B2594" t="s">
        <v>772</v>
      </c>
      <c r="C2594" s="2">
        <v>43348</v>
      </c>
      <c r="D2594" t="s">
        <v>152</v>
      </c>
      <c r="E2594" t="s">
        <v>732</v>
      </c>
      <c r="F2594" t="s">
        <v>584</v>
      </c>
      <c r="G2594" s="14"/>
      <c r="H2594" s="14">
        <v>2782.6</v>
      </c>
      <c r="I2594" s="1">
        <f t="shared" si="98"/>
        <v>-51431.499999999971</v>
      </c>
    </row>
    <row r="2595" spans="1:10" hidden="1" outlineLevel="2" x14ac:dyDescent="0.25">
      <c r="A2595" t="s">
        <v>584</v>
      </c>
      <c r="B2595" t="s">
        <v>772</v>
      </c>
      <c r="C2595" s="2">
        <v>43363</v>
      </c>
      <c r="D2595" t="s">
        <v>152</v>
      </c>
      <c r="E2595" t="s">
        <v>733</v>
      </c>
      <c r="F2595" t="s">
        <v>584</v>
      </c>
      <c r="G2595" s="14"/>
      <c r="H2595" s="14">
        <v>2354.6</v>
      </c>
      <c r="I2595" s="1">
        <f t="shared" si="98"/>
        <v>-53786.099999999969</v>
      </c>
    </row>
    <row r="2596" spans="1:10" hidden="1" outlineLevel="2" x14ac:dyDescent="0.25">
      <c r="A2596" t="s">
        <v>584</v>
      </c>
      <c r="B2596" t="s">
        <v>772</v>
      </c>
      <c r="C2596" s="2">
        <v>43369</v>
      </c>
      <c r="D2596" t="s">
        <v>152</v>
      </c>
      <c r="E2596" t="s">
        <v>734</v>
      </c>
      <c r="F2596" t="s">
        <v>584</v>
      </c>
      <c r="G2596" s="14"/>
      <c r="H2596" s="14">
        <v>2996.6</v>
      </c>
      <c r="I2596" s="1">
        <f t="shared" si="98"/>
        <v>-56782.699999999968</v>
      </c>
    </row>
    <row r="2597" spans="1:10" hidden="1" outlineLevel="2" x14ac:dyDescent="0.25">
      <c r="A2597" t="s">
        <v>584</v>
      </c>
      <c r="B2597" t="s">
        <v>772</v>
      </c>
      <c r="C2597" s="2">
        <v>43369</v>
      </c>
      <c r="D2597" t="s">
        <v>152</v>
      </c>
      <c r="E2597" t="s">
        <v>735</v>
      </c>
      <c r="F2597" t="s">
        <v>584</v>
      </c>
      <c r="G2597" s="14"/>
      <c r="H2597" s="14">
        <v>3210.6</v>
      </c>
      <c r="I2597" s="1">
        <f t="shared" si="98"/>
        <v>-59993.299999999967</v>
      </c>
    </row>
    <row r="2598" spans="1:10" hidden="1" outlineLevel="2" x14ac:dyDescent="0.25">
      <c r="A2598" t="s">
        <v>584</v>
      </c>
      <c r="B2598" t="s">
        <v>772</v>
      </c>
      <c r="C2598" s="2">
        <v>43386</v>
      </c>
      <c r="D2598" t="s">
        <v>152</v>
      </c>
      <c r="E2598" t="s">
        <v>736</v>
      </c>
      <c r="F2598" t="s">
        <v>584</v>
      </c>
      <c r="G2598" s="14"/>
      <c r="H2598" s="14">
        <v>2996.6</v>
      </c>
      <c r="I2598" s="1">
        <f t="shared" si="98"/>
        <v>-62989.899999999965</v>
      </c>
    </row>
    <row r="2599" spans="1:10" hidden="1" outlineLevel="2" x14ac:dyDescent="0.25">
      <c r="A2599" t="s">
        <v>584</v>
      </c>
      <c r="B2599" t="s">
        <v>772</v>
      </c>
      <c r="C2599" s="2">
        <v>43388</v>
      </c>
      <c r="D2599" t="s">
        <v>152</v>
      </c>
      <c r="E2599" t="s">
        <v>737</v>
      </c>
      <c r="F2599" t="s">
        <v>584</v>
      </c>
      <c r="G2599" s="14"/>
      <c r="H2599" s="14">
        <v>2568.6</v>
      </c>
      <c r="I2599" s="1">
        <f t="shared" si="98"/>
        <v>-65558.499999999971</v>
      </c>
    </row>
    <row r="2600" spans="1:10" hidden="1" outlineLevel="2" x14ac:dyDescent="0.25">
      <c r="A2600" t="s">
        <v>584</v>
      </c>
      <c r="B2600" t="s">
        <v>772</v>
      </c>
      <c r="C2600" s="2">
        <v>43391</v>
      </c>
      <c r="D2600" t="s">
        <v>152</v>
      </c>
      <c r="E2600" t="s">
        <v>738</v>
      </c>
      <c r="F2600" t="s">
        <v>584</v>
      </c>
      <c r="G2600" s="14"/>
      <c r="H2600" s="14">
        <v>2568.6</v>
      </c>
      <c r="I2600" s="1">
        <f t="shared" si="98"/>
        <v>-68127.099999999977</v>
      </c>
    </row>
    <row r="2601" spans="1:10" hidden="1" outlineLevel="2" x14ac:dyDescent="0.25">
      <c r="A2601" t="s">
        <v>584</v>
      </c>
      <c r="B2601" t="s">
        <v>772</v>
      </c>
      <c r="C2601" s="2">
        <v>43393</v>
      </c>
      <c r="D2601" t="s">
        <v>152</v>
      </c>
      <c r="E2601" t="s">
        <v>739</v>
      </c>
      <c r="F2601" t="s">
        <v>584</v>
      </c>
      <c r="G2601" s="14"/>
      <c r="H2601" s="14">
        <v>3210.6</v>
      </c>
      <c r="I2601" s="1">
        <f t="shared" si="98"/>
        <v>-71337.699999999983</v>
      </c>
    </row>
    <row r="2602" spans="1:10" hidden="1" outlineLevel="2" x14ac:dyDescent="0.25">
      <c r="A2602" t="s">
        <v>584</v>
      </c>
      <c r="B2602" t="s">
        <v>772</v>
      </c>
      <c r="C2602" s="2">
        <v>43395</v>
      </c>
      <c r="D2602" t="s">
        <v>152</v>
      </c>
      <c r="E2602" t="s">
        <v>740</v>
      </c>
      <c r="F2602" t="s">
        <v>584</v>
      </c>
      <c r="G2602" s="14"/>
      <c r="H2602" s="14">
        <v>1605.6</v>
      </c>
      <c r="I2602" s="1">
        <f t="shared" si="98"/>
        <v>-72943.299999999988</v>
      </c>
    </row>
    <row r="2603" spans="1:10" hidden="1" outlineLevel="2" x14ac:dyDescent="0.25">
      <c r="A2603" t="s">
        <v>584</v>
      </c>
      <c r="B2603" t="s">
        <v>772</v>
      </c>
      <c r="C2603" s="2">
        <v>43401</v>
      </c>
      <c r="D2603" t="s">
        <v>152</v>
      </c>
      <c r="E2603" t="s">
        <v>741</v>
      </c>
      <c r="F2603" t="s">
        <v>584</v>
      </c>
      <c r="G2603" s="14"/>
      <c r="H2603" s="14">
        <v>1926.6</v>
      </c>
      <c r="I2603" s="1">
        <f t="shared" si="98"/>
        <v>-74869.899999999994</v>
      </c>
    </row>
    <row r="2604" spans="1:10" hidden="1" outlineLevel="2" x14ac:dyDescent="0.25">
      <c r="A2604" t="s">
        <v>584</v>
      </c>
      <c r="B2604" t="s">
        <v>772</v>
      </c>
      <c r="C2604" s="2">
        <v>43404</v>
      </c>
      <c r="D2604" t="s">
        <v>743</v>
      </c>
      <c r="E2604" t="s">
        <v>742</v>
      </c>
      <c r="F2604" t="s">
        <v>584</v>
      </c>
      <c r="G2604" s="14"/>
      <c r="H2604" s="14">
        <v>2140.6</v>
      </c>
      <c r="I2604" s="24">
        <f t="shared" si="98"/>
        <v>-77010.5</v>
      </c>
    </row>
    <row r="2605" spans="1:10" hidden="1" outlineLevel="1" x14ac:dyDescent="0.25">
      <c r="A2605" s="3" t="s">
        <v>1122</v>
      </c>
      <c r="B2605" s="3"/>
      <c r="C2605" s="4"/>
      <c r="D2605" s="3"/>
      <c r="E2605" s="3"/>
      <c r="F2605" s="3"/>
      <c r="G2605" s="5">
        <f>SUBTOTAL(9,G2565:G2604)</f>
        <v>0</v>
      </c>
      <c r="H2605" s="5">
        <f>SUBTOTAL(9,H2565:H2604)</f>
        <v>0</v>
      </c>
      <c r="I2605" s="5"/>
      <c r="J2605" s="5"/>
    </row>
    <row r="2606" spans="1:10" hidden="1" outlineLevel="2" x14ac:dyDescent="0.25">
      <c r="A2606" t="s">
        <v>72</v>
      </c>
      <c r="B2606" t="s">
        <v>73</v>
      </c>
      <c r="C2606" s="2">
        <v>41677</v>
      </c>
      <c r="D2606" t="s">
        <v>4478</v>
      </c>
      <c r="E2606" t="s">
        <v>4479</v>
      </c>
      <c r="F2606" t="s">
        <v>72</v>
      </c>
      <c r="I2606" s="1">
        <f>+IF(A2606=A2604,I2604+G2606-H2606,G2606-H2606)</f>
        <v>0</v>
      </c>
    </row>
    <row r="2607" spans="1:10" hidden="1" outlineLevel="2" x14ac:dyDescent="0.25">
      <c r="A2607" t="s">
        <v>72</v>
      </c>
      <c r="B2607" t="s">
        <v>73</v>
      </c>
      <c r="C2607" s="2">
        <v>41832</v>
      </c>
      <c r="D2607" t="s">
        <v>4480</v>
      </c>
      <c r="E2607" t="s">
        <v>4481</v>
      </c>
      <c r="F2607" t="s">
        <v>72</v>
      </c>
      <c r="I2607" s="1">
        <f t="shared" ref="I2607:I2613" si="99">+IF(A2607=A2606,I2606+G2607-H2607,G2607-H2607)</f>
        <v>0</v>
      </c>
    </row>
    <row r="2608" spans="1:10" hidden="1" outlineLevel="2" x14ac:dyDescent="0.25">
      <c r="A2608" t="s">
        <v>72</v>
      </c>
      <c r="B2608" t="s">
        <v>73</v>
      </c>
      <c r="C2608" s="2">
        <v>42369</v>
      </c>
      <c r="D2608" t="s">
        <v>222</v>
      </c>
      <c r="E2608" t="s">
        <v>4482</v>
      </c>
      <c r="F2608" t="s">
        <v>72</v>
      </c>
      <c r="I2608" s="1">
        <f t="shared" si="99"/>
        <v>0</v>
      </c>
    </row>
    <row r="2609" spans="1:11" hidden="1" outlineLevel="2" x14ac:dyDescent="0.25">
      <c r="A2609" t="s">
        <v>72</v>
      </c>
      <c r="B2609" t="s">
        <v>73</v>
      </c>
      <c r="C2609" s="2">
        <v>42369</v>
      </c>
      <c r="D2609" t="s">
        <v>222</v>
      </c>
      <c r="E2609" t="s">
        <v>4483</v>
      </c>
      <c r="F2609" t="s">
        <v>72</v>
      </c>
      <c r="I2609" s="1">
        <f t="shared" si="99"/>
        <v>0</v>
      </c>
    </row>
    <row r="2610" spans="1:11" hidden="1" outlineLevel="2" x14ac:dyDescent="0.25">
      <c r="A2610" t="s">
        <v>72</v>
      </c>
      <c r="B2610" t="s">
        <v>73</v>
      </c>
      <c r="C2610" s="2">
        <v>42674</v>
      </c>
      <c r="D2610" t="s">
        <v>152</v>
      </c>
      <c r="E2610" t="s">
        <v>4484</v>
      </c>
      <c r="F2610" t="s">
        <v>72</v>
      </c>
      <c r="I2610" s="1">
        <f t="shared" si="99"/>
        <v>0</v>
      </c>
    </row>
    <row r="2611" spans="1:11" hidden="1" outlineLevel="2" x14ac:dyDescent="0.25">
      <c r="A2611" t="s">
        <v>72</v>
      </c>
      <c r="B2611" t="s">
        <v>73</v>
      </c>
      <c r="C2611" s="2">
        <v>43411</v>
      </c>
      <c r="D2611" t="s">
        <v>4485</v>
      </c>
      <c r="E2611" t="s">
        <v>4486</v>
      </c>
      <c r="F2611" t="s">
        <v>72</v>
      </c>
      <c r="I2611" s="1">
        <f t="shared" si="99"/>
        <v>0</v>
      </c>
    </row>
    <row r="2612" spans="1:11" hidden="1" outlineLevel="2" x14ac:dyDescent="0.25">
      <c r="A2612" t="s">
        <v>72</v>
      </c>
      <c r="B2612" t="s">
        <v>73</v>
      </c>
      <c r="C2612" s="2">
        <v>43565</v>
      </c>
      <c r="D2612" t="s">
        <v>4487</v>
      </c>
      <c r="E2612" t="s">
        <v>4488</v>
      </c>
      <c r="F2612" t="s">
        <v>72</v>
      </c>
      <c r="G2612" s="14"/>
      <c r="I2612" s="1">
        <f t="shared" si="99"/>
        <v>0</v>
      </c>
      <c r="K2612" s="1" t="s">
        <v>4489</v>
      </c>
    </row>
    <row r="2613" spans="1:11" hidden="1" outlineLevel="2" x14ac:dyDescent="0.25">
      <c r="A2613" t="s">
        <v>72</v>
      </c>
      <c r="B2613" t="s">
        <v>73</v>
      </c>
      <c r="C2613" s="2">
        <v>43806</v>
      </c>
      <c r="D2613" t="s">
        <v>4490</v>
      </c>
      <c r="E2613" t="s">
        <v>4491</v>
      </c>
      <c r="F2613" t="s">
        <v>72</v>
      </c>
      <c r="G2613" s="14"/>
      <c r="I2613" s="1">
        <f t="shared" si="99"/>
        <v>0</v>
      </c>
      <c r="K2613" s="1" t="s">
        <v>4489</v>
      </c>
    </row>
    <row r="2614" spans="1:11" hidden="1" outlineLevel="1" x14ac:dyDescent="0.25">
      <c r="A2614" s="3" t="s">
        <v>4492</v>
      </c>
      <c r="B2614" s="3"/>
      <c r="C2614" s="4"/>
      <c r="D2614" s="3"/>
      <c r="E2614" s="3"/>
      <c r="F2614" s="3"/>
      <c r="G2614" s="5">
        <f>SUBTOTAL(9,G2606:G2613)</f>
        <v>0</v>
      </c>
      <c r="H2614" s="5">
        <f>SUBTOTAL(9,H2606:H2613)</f>
        <v>0</v>
      </c>
      <c r="I2614" s="5"/>
      <c r="J2614" s="5"/>
    </row>
    <row r="2615" spans="1:11" outlineLevel="2" x14ac:dyDescent="0.25">
      <c r="A2615" t="s">
        <v>74</v>
      </c>
      <c r="B2615" t="s">
        <v>75</v>
      </c>
      <c r="C2615" s="2">
        <v>41076</v>
      </c>
      <c r="D2615" t="s">
        <v>436</v>
      </c>
      <c r="E2615" t="s">
        <v>744</v>
      </c>
      <c r="F2615" t="s">
        <v>74</v>
      </c>
      <c r="G2615" s="14">
        <v>2177.4920000000002</v>
      </c>
      <c r="H2615" s="14"/>
      <c r="I2615" s="1">
        <f>+IF(A2615=A2613,I2613+G2615-H2615,G2615-H2615)</f>
        <v>2177.4920000000002</v>
      </c>
      <c r="J2615" s="1">
        <f>+G2615</f>
        <v>2177.4920000000002</v>
      </c>
    </row>
    <row r="2616" spans="1:11" outlineLevel="2" x14ac:dyDescent="0.25">
      <c r="A2616" t="s">
        <v>74</v>
      </c>
      <c r="B2616" t="s">
        <v>75</v>
      </c>
      <c r="C2616" s="2">
        <v>41088</v>
      </c>
      <c r="D2616" t="s">
        <v>438</v>
      </c>
      <c r="E2616" t="s">
        <v>437</v>
      </c>
      <c r="F2616" t="s">
        <v>74</v>
      </c>
      <c r="G2616" s="14">
        <v>11674.96</v>
      </c>
      <c r="H2616" s="14"/>
      <c r="I2616" s="1">
        <f t="shared" ref="I2616:I2636" si="100">+IF(A2616=A2615,I2615+G2616-H2616,G2616-H2616)</f>
        <v>13852.451999999999</v>
      </c>
      <c r="J2616" s="1">
        <f>+G2616</f>
        <v>11674.96</v>
      </c>
    </row>
    <row r="2617" spans="1:11" outlineLevel="2" x14ac:dyDescent="0.25">
      <c r="A2617" t="s">
        <v>74</v>
      </c>
      <c r="B2617" t="s">
        <v>75</v>
      </c>
      <c r="C2617" s="2">
        <v>41090</v>
      </c>
      <c r="D2617" t="s">
        <v>152</v>
      </c>
      <c r="E2617" t="s">
        <v>439</v>
      </c>
      <c r="F2617" t="s">
        <v>74</v>
      </c>
      <c r="G2617" s="14"/>
      <c r="H2617" s="14">
        <v>3631.3780000000002</v>
      </c>
      <c r="I2617" s="1">
        <f t="shared" si="100"/>
        <v>10221.073999999999</v>
      </c>
      <c r="J2617" s="1">
        <f t="shared" ref="J2617:J2622" si="101">-H2617</f>
        <v>-3631.3780000000002</v>
      </c>
    </row>
    <row r="2618" spans="1:11" outlineLevel="2" x14ac:dyDescent="0.25">
      <c r="A2618" t="s">
        <v>74</v>
      </c>
      <c r="B2618" t="s">
        <v>75</v>
      </c>
      <c r="C2618" s="2">
        <v>41090</v>
      </c>
      <c r="D2618" t="s">
        <v>152</v>
      </c>
      <c r="E2618" t="s">
        <v>440</v>
      </c>
      <c r="F2618" t="s">
        <v>74</v>
      </c>
      <c r="G2618" s="14"/>
      <c r="H2618" s="14">
        <v>3631.3780000000002</v>
      </c>
      <c r="I2618" s="1">
        <f t="shared" si="100"/>
        <v>6589.6959999999981</v>
      </c>
      <c r="J2618" s="1">
        <f t="shared" si="101"/>
        <v>-3631.3780000000002</v>
      </c>
    </row>
    <row r="2619" spans="1:11" outlineLevel="2" x14ac:dyDescent="0.25">
      <c r="A2619" t="s">
        <v>74</v>
      </c>
      <c r="B2619" t="s">
        <v>75</v>
      </c>
      <c r="C2619" s="2">
        <v>41090</v>
      </c>
      <c r="D2619" t="s">
        <v>152</v>
      </c>
      <c r="E2619" t="s">
        <v>441</v>
      </c>
      <c r="F2619" t="s">
        <v>74</v>
      </c>
      <c r="G2619" s="14"/>
      <c r="H2619" s="14">
        <v>3631.3780000000002</v>
      </c>
      <c r="I2619" s="1">
        <f t="shared" si="100"/>
        <v>2958.3179999999979</v>
      </c>
      <c r="J2619" s="1">
        <f t="shared" si="101"/>
        <v>-3631.3780000000002</v>
      </c>
    </row>
    <row r="2620" spans="1:11" outlineLevel="2" x14ac:dyDescent="0.25">
      <c r="A2620" t="s">
        <v>74</v>
      </c>
      <c r="B2620" t="s">
        <v>75</v>
      </c>
      <c r="C2620" s="2">
        <v>41090</v>
      </c>
      <c r="D2620" t="s">
        <v>152</v>
      </c>
      <c r="E2620" t="s">
        <v>442</v>
      </c>
      <c r="F2620" t="s">
        <v>74</v>
      </c>
      <c r="G2620" s="14"/>
      <c r="H2620" s="14">
        <v>3631.3780000000002</v>
      </c>
      <c r="I2620" s="1">
        <f t="shared" si="100"/>
        <v>-673.06000000000222</v>
      </c>
      <c r="J2620" s="1">
        <f t="shared" si="101"/>
        <v>-3631.3780000000002</v>
      </c>
    </row>
    <row r="2621" spans="1:11" outlineLevel="2" x14ac:dyDescent="0.25">
      <c r="A2621" t="s">
        <v>74</v>
      </c>
      <c r="B2621" t="s">
        <v>75</v>
      </c>
      <c r="C2621" s="2">
        <v>41090</v>
      </c>
      <c r="D2621" t="s">
        <v>152</v>
      </c>
      <c r="E2621" t="s">
        <v>443</v>
      </c>
      <c r="F2621" t="s">
        <v>74</v>
      </c>
      <c r="G2621" s="14"/>
      <c r="H2621" s="14">
        <v>3631.3780000000002</v>
      </c>
      <c r="I2621" s="1">
        <f t="shared" si="100"/>
        <v>-4304.4380000000019</v>
      </c>
      <c r="J2621" s="1">
        <f t="shared" si="101"/>
        <v>-3631.3780000000002</v>
      </c>
    </row>
    <row r="2622" spans="1:11" outlineLevel="2" x14ac:dyDescent="0.25">
      <c r="A2622" t="s">
        <v>74</v>
      </c>
      <c r="B2622" t="s">
        <v>75</v>
      </c>
      <c r="C2622" s="2">
        <v>41090</v>
      </c>
      <c r="D2622" t="s">
        <v>152</v>
      </c>
      <c r="E2622" t="s">
        <v>444</v>
      </c>
      <c r="F2622" t="s">
        <v>74</v>
      </c>
      <c r="G2622" s="14"/>
      <c r="H2622" s="14">
        <v>3631.3780000000002</v>
      </c>
      <c r="I2622" s="1">
        <f t="shared" si="100"/>
        <v>-7935.8160000000025</v>
      </c>
      <c r="J2622" s="1">
        <f t="shared" si="101"/>
        <v>-3631.3780000000002</v>
      </c>
    </row>
    <row r="2623" spans="1:11" outlineLevel="2" x14ac:dyDescent="0.25">
      <c r="A2623" t="s">
        <v>74</v>
      </c>
      <c r="B2623" t="s">
        <v>75</v>
      </c>
      <c r="C2623" s="2">
        <v>41182</v>
      </c>
      <c r="D2623" t="s">
        <v>446</v>
      </c>
      <c r="E2623" t="s">
        <v>445</v>
      </c>
      <c r="F2623" t="s">
        <v>74</v>
      </c>
      <c r="G2623" s="14">
        <v>2267.9180000000001</v>
      </c>
      <c r="H2623" s="14"/>
      <c r="I2623" s="1">
        <f t="shared" si="100"/>
        <v>-5667.8980000000029</v>
      </c>
      <c r="J2623" s="1">
        <f t="shared" ref="J2623:J2635" si="102">+G2623</f>
        <v>2267.9180000000001</v>
      </c>
    </row>
    <row r="2624" spans="1:11" outlineLevel="2" x14ac:dyDescent="0.25">
      <c r="A2624" t="s">
        <v>74</v>
      </c>
      <c r="B2624" t="s">
        <v>75</v>
      </c>
      <c r="C2624" s="2">
        <v>41182</v>
      </c>
      <c r="D2624" t="s">
        <v>448</v>
      </c>
      <c r="E2624" t="s">
        <v>447</v>
      </c>
      <c r="F2624" t="s">
        <v>74</v>
      </c>
      <c r="G2624" s="14">
        <v>12403.629000000001</v>
      </c>
      <c r="H2624" s="14"/>
      <c r="I2624" s="1">
        <f t="shared" si="100"/>
        <v>6735.7309999999979</v>
      </c>
      <c r="J2624" s="1">
        <f t="shared" si="102"/>
        <v>12403.629000000001</v>
      </c>
    </row>
    <row r="2625" spans="1:11" outlineLevel="2" x14ac:dyDescent="0.25">
      <c r="A2625" t="s">
        <v>74</v>
      </c>
      <c r="B2625" t="s">
        <v>75</v>
      </c>
      <c r="C2625" s="2">
        <v>41249</v>
      </c>
      <c r="D2625" t="s">
        <v>451</v>
      </c>
      <c r="E2625" t="s">
        <v>4493</v>
      </c>
      <c r="F2625" t="s">
        <v>74</v>
      </c>
      <c r="G2625" s="14">
        <v>710.452</v>
      </c>
      <c r="H2625" s="14"/>
      <c r="I2625" s="1">
        <f t="shared" si="100"/>
        <v>7446.1829999999982</v>
      </c>
      <c r="J2625" s="1">
        <f t="shared" si="102"/>
        <v>710.452</v>
      </c>
    </row>
    <row r="2626" spans="1:11" outlineLevel="2" x14ac:dyDescent="0.25">
      <c r="A2626" t="s">
        <v>74</v>
      </c>
      <c r="B2626" t="s">
        <v>75</v>
      </c>
      <c r="C2626" s="2">
        <v>41249</v>
      </c>
      <c r="D2626" t="s">
        <v>449</v>
      </c>
      <c r="E2626" t="s">
        <v>4494</v>
      </c>
      <c r="F2626" t="s">
        <v>74</v>
      </c>
      <c r="G2626" s="14">
        <v>2620.944</v>
      </c>
      <c r="H2626" s="14"/>
      <c r="I2626" s="1">
        <f t="shared" si="100"/>
        <v>10067.126999999999</v>
      </c>
      <c r="J2626" s="1">
        <f t="shared" si="102"/>
        <v>2620.944</v>
      </c>
    </row>
    <row r="2627" spans="1:11" outlineLevel="2" x14ac:dyDescent="0.25">
      <c r="A2627" t="s">
        <v>74</v>
      </c>
      <c r="B2627" t="s">
        <v>75</v>
      </c>
      <c r="C2627" s="2">
        <v>41249</v>
      </c>
      <c r="D2627" t="s">
        <v>450</v>
      </c>
      <c r="E2627" t="s">
        <v>4495</v>
      </c>
      <c r="F2627" t="s">
        <v>74</v>
      </c>
      <c r="G2627" s="14">
        <v>2791.3359999999998</v>
      </c>
      <c r="H2627" s="14"/>
      <c r="I2627" s="1">
        <f t="shared" si="100"/>
        <v>12858.462999999998</v>
      </c>
      <c r="J2627" s="1">
        <f t="shared" si="102"/>
        <v>2791.3359999999998</v>
      </c>
    </row>
    <row r="2628" spans="1:11" outlineLevel="2" x14ac:dyDescent="0.25">
      <c r="A2628" t="s">
        <v>74</v>
      </c>
      <c r="B2628" t="s">
        <v>75</v>
      </c>
      <c r="C2628" s="2">
        <v>41257</v>
      </c>
      <c r="D2628" t="s">
        <v>452</v>
      </c>
      <c r="E2628" t="s">
        <v>4496</v>
      </c>
      <c r="F2628" t="s">
        <v>74</v>
      </c>
      <c r="G2628" s="14">
        <v>1985.337</v>
      </c>
      <c r="H2628" s="14"/>
      <c r="I2628" s="1">
        <f t="shared" si="100"/>
        <v>14843.799999999997</v>
      </c>
      <c r="J2628" s="1">
        <f t="shared" si="102"/>
        <v>1985.337</v>
      </c>
    </row>
    <row r="2629" spans="1:11" outlineLevel="2" x14ac:dyDescent="0.25">
      <c r="A2629" t="s">
        <v>74</v>
      </c>
      <c r="B2629" t="s">
        <v>75</v>
      </c>
      <c r="C2629" s="2">
        <v>41261</v>
      </c>
      <c r="D2629" t="s">
        <v>454</v>
      </c>
      <c r="E2629" t="s">
        <v>453</v>
      </c>
      <c r="F2629" t="s">
        <v>74</v>
      </c>
      <c r="G2629" s="14">
        <v>24</v>
      </c>
      <c r="H2629" s="14"/>
      <c r="I2629" s="1">
        <f t="shared" si="100"/>
        <v>14867.799999999997</v>
      </c>
      <c r="J2629" s="1">
        <f t="shared" si="102"/>
        <v>24</v>
      </c>
    </row>
    <row r="2630" spans="1:11" outlineLevel="2" x14ac:dyDescent="0.25">
      <c r="A2630" t="s">
        <v>74</v>
      </c>
      <c r="B2630" t="s">
        <v>75</v>
      </c>
      <c r="C2630" s="2">
        <v>41536</v>
      </c>
      <c r="D2630" t="s">
        <v>455</v>
      </c>
      <c r="E2630" t="s">
        <v>745</v>
      </c>
      <c r="F2630" t="s">
        <v>74</v>
      </c>
      <c r="G2630" s="14">
        <v>609.85</v>
      </c>
      <c r="H2630" s="14"/>
      <c r="I2630" s="1">
        <f t="shared" si="100"/>
        <v>15477.649999999998</v>
      </c>
      <c r="J2630" s="1">
        <f t="shared" si="102"/>
        <v>609.85</v>
      </c>
    </row>
    <row r="2631" spans="1:11" outlineLevel="2" x14ac:dyDescent="0.25">
      <c r="A2631" t="s">
        <v>74</v>
      </c>
      <c r="B2631" t="s">
        <v>75</v>
      </c>
      <c r="C2631" s="2">
        <v>41586</v>
      </c>
      <c r="D2631" t="s">
        <v>456</v>
      </c>
      <c r="E2631" t="s">
        <v>746</v>
      </c>
      <c r="F2631" t="s">
        <v>74</v>
      </c>
      <c r="G2631" s="14">
        <v>96</v>
      </c>
      <c r="H2631" s="14"/>
      <c r="I2631" s="1">
        <f t="shared" si="100"/>
        <v>15573.649999999998</v>
      </c>
      <c r="J2631" s="1">
        <f t="shared" si="102"/>
        <v>96</v>
      </c>
    </row>
    <row r="2632" spans="1:11" outlineLevel="2" x14ac:dyDescent="0.25">
      <c r="A2632" t="s">
        <v>74</v>
      </c>
      <c r="B2632" t="s">
        <v>75</v>
      </c>
      <c r="C2632" s="2">
        <v>41586</v>
      </c>
      <c r="D2632" t="s">
        <v>457</v>
      </c>
      <c r="E2632" t="s">
        <v>747</v>
      </c>
      <c r="F2632" t="s">
        <v>74</v>
      </c>
      <c r="G2632" s="14">
        <v>461.97800000000001</v>
      </c>
      <c r="H2632" s="14"/>
      <c r="I2632" s="1">
        <f t="shared" si="100"/>
        <v>16035.627999999997</v>
      </c>
      <c r="J2632" s="1">
        <f t="shared" si="102"/>
        <v>461.97800000000001</v>
      </c>
    </row>
    <row r="2633" spans="1:11" outlineLevel="2" x14ac:dyDescent="0.25">
      <c r="A2633" t="s">
        <v>74</v>
      </c>
      <c r="B2633" t="s">
        <v>75</v>
      </c>
      <c r="C2633" s="2">
        <v>41839</v>
      </c>
      <c r="D2633" t="s">
        <v>458</v>
      </c>
      <c r="E2633" t="s">
        <v>748</v>
      </c>
      <c r="F2633" t="s">
        <v>74</v>
      </c>
      <c r="G2633" s="14">
        <v>2368.1439999999998</v>
      </c>
      <c r="H2633" s="14"/>
      <c r="I2633" s="1">
        <f t="shared" si="100"/>
        <v>18403.771999999997</v>
      </c>
      <c r="J2633" s="1">
        <f t="shared" si="102"/>
        <v>2368.1439999999998</v>
      </c>
    </row>
    <row r="2634" spans="1:11" outlineLevel="2" x14ac:dyDescent="0.25">
      <c r="A2634" t="s">
        <v>74</v>
      </c>
      <c r="B2634" t="s">
        <v>75</v>
      </c>
      <c r="C2634" s="2">
        <v>41920</v>
      </c>
      <c r="D2634" t="s">
        <v>459</v>
      </c>
      <c r="E2634" t="s">
        <v>749</v>
      </c>
      <c r="F2634" t="s">
        <v>74</v>
      </c>
      <c r="G2634" s="14">
        <v>1054.1400000000001</v>
      </c>
      <c r="H2634" s="14"/>
      <c r="I2634" s="1">
        <f t="shared" si="100"/>
        <v>19457.911999999997</v>
      </c>
      <c r="J2634" s="1">
        <f t="shared" si="102"/>
        <v>1054.1400000000001</v>
      </c>
    </row>
    <row r="2635" spans="1:11" outlineLevel="2" x14ac:dyDescent="0.25">
      <c r="A2635" t="s">
        <v>74</v>
      </c>
      <c r="B2635" t="s">
        <v>75</v>
      </c>
      <c r="C2635" s="2">
        <v>42003</v>
      </c>
      <c r="D2635" t="s">
        <v>460</v>
      </c>
      <c r="E2635" t="s">
        <v>750</v>
      </c>
      <c r="F2635" t="s">
        <v>74</v>
      </c>
      <c r="G2635" s="14">
        <v>38483.813999999998</v>
      </c>
      <c r="H2635" s="14"/>
      <c r="I2635" s="1">
        <f t="shared" si="100"/>
        <v>57941.725999999995</v>
      </c>
      <c r="J2635" s="1">
        <f t="shared" si="102"/>
        <v>38483.813999999998</v>
      </c>
    </row>
    <row r="2636" spans="1:11" outlineLevel="2" x14ac:dyDescent="0.25">
      <c r="A2636" t="s">
        <v>74</v>
      </c>
      <c r="B2636" t="s">
        <v>75</v>
      </c>
      <c r="G2636" s="14"/>
      <c r="H2636" s="14">
        <v>5.0000000000000001E-3</v>
      </c>
      <c r="I2636" s="1">
        <f t="shared" si="100"/>
        <v>57941.720999999998</v>
      </c>
      <c r="J2636" s="1">
        <f>-H2636</f>
        <v>-5.0000000000000001E-3</v>
      </c>
      <c r="K2636" s="1" t="s">
        <v>4497</v>
      </c>
    </row>
    <row r="2637" spans="1:11" hidden="1" outlineLevel="1" x14ac:dyDescent="0.25">
      <c r="A2637" s="3" t="s">
        <v>1123</v>
      </c>
      <c r="B2637" s="3"/>
      <c r="C2637" s="4"/>
      <c r="D2637" s="3"/>
      <c r="E2637" s="3"/>
      <c r="F2637" s="3"/>
      <c r="G2637" s="5">
        <f>SUBTOTAL(9,G2615:G2636)</f>
        <v>79729.994000000006</v>
      </c>
      <c r="H2637" s="5">
        <f>SUBTOTAL(9,H2615:H2636)</f>
        <v>21788.273000000001</v>
      </c>
      <c r="I2637" s="5"/>
      <c r="J2637" s="5"/>
    </row>
    <row r="2638" spans="1:11" hidden="1" outlineLevel="2" x14ac:dyDescent="0.25">
      <c r="A2638" t="s">
        <v>76</v>
      </c>
      <c r="B2638" t="s">
        <v>773</v>
      </c>
      <c r="C2638" s="2">
        <v>40303</v>
      </c>
      <c r="D2638" t="s">
        <v>464</v>
      </c>
      <c r="E2638" t="s">
        <v>463</v>
      </c>
      <c r="F2638" t="s">
        <v>76</v>
      </c>
      <c r="G2638" s="14">
        <v>100</v>
      </c>
      <c r="H2638" s="14"/>
      <c r="I2638" s="1">
        <f>+IF(A2638=A2636,I2636+G2638-H2638,G2638-H2638)</f>
        <v>100</v>
      </c>
    </row>
    <row r="2639" spans="1:11" hidden="1" outlineLevel="2" x14ac:dyDescent="0.25">
      <c r="A2639" t="s">
        <v>76</v>
      </c>
      <c r="B2639" t="s">
        <v>773</v>
      </c>
      <c r="C2639" s="2">
        <v>40303</v>
      </c>
      <c r="D2639" t="s">
        <v>462</v>
      </c>
      <c r="E2639" t="s">
        <v>461</v>
      </c>
      <c r="F2639" t="s">
        <v>76</v>
      </c>
      <c r="G2639" s="14">
        <v>300</v>
      </c>
      <c r="H2639" s="14"/>
      <c r="I2639" s="1">
        <f t="shared" ref="I2639:I2649" si="103">+IF(A2639=A2638,I2638+G2639-H2639,G2639-H2639)</f>
        <v>400</v>
      </c>
    </row>
    <row r="2640" spans="1:11" hidden="1" outlineLevel="2" x14ac:dyDescent="0.25">
      <c r="A2640" t="s">
        <v>76</v>
      </c>
      <c r="B2640" t="s">
        <v>773</v>
      </c>
      <c r="C2640" s="2">
        <v>41517</v>
      </c>
      <c r="D2640" t="s">
        <v>215</v>
      </c>
      <c r="E2640" t="s">
        <v>465</v>
      </c>
      <c r="F2640" t="s">
        <v>76</v>
      </c>
      <c r="G2640" s="14"/>
      <c r="H2640" s="14">
        <v>1575</v>
      </c>
      <c r="I2640" s="1">
        <f t="shared" si="103"/>
        <v>-1175</v>
      </c>
    </row>
    <row r="2641" spans="1:11" hidden="1" outlineLevel="2" x14ac:dyDescent="0.25">
      <c r="A2641" t="s">
        <v>76</v>
      </c>
      <c r="B2641" t="s">
        <v>773</v>
      </c>
      <c r="C2641" s="2">
        <v>41973</v>
      </c>
      <c r="D2641" t="s">
        <v>467</v>
      </c>
      <c r="E2641" t="s">
        <v>466</v>
      </c>
      <c r="F2641" t="s">
        <v>76</v>
      </c>
      <c r="G2641" s="14"/>
      <c r="H2641" s="14">
        <v>556.5</v>
      </c>
      <c r="I2641" s="1">
        <f t="shared" si="103"/>
        <v>-1731.5</v>
      </c>
    </row>
    <row r="2642" spans="1:11" hidden="1" outlineLevel="2" x14ac:dyDescent="0.25">
      <c r="A2642" t="s">
        <v>76</v>
      </c>
      <c r="B2642" t="s">
        <v>773</v>
      </c>
      <c r="C2642" s="2">
        <v>41973</v>
      </c>
      <c r="D2642" t="s">
        <v>469</v>
      </c>
      <c r="E2642" t="s">
        <v>468</v>
      </c>
      <c r="F2642" t="s">
        <v>76</v>
      </c>
      <c r="G2642" s="14"/>
      <c r="H2642" s="14">
        <v>1669.5</v>
      </c>
      <c r="I2642" s="1">
        <f t="shared" si="103"/>
        <v>-3401</v>
      </c>
    </row>
    <row r="2643" spans="1:11" hidden="1" outlineLevel="2" x14ac:dyDescent="0.25">
      <c r="A2643" t="s">
        <v>76</v>
      </c>
      <c r="B2643" t="s">
        <v>773</v>
      </c>
      <c r="C2643" s="2">
        <v>42154</v>
      </c>
      <c r="D2643" t="s">
        <v>471</v>
      </c>
      <c r="E2643" t="s">
        <v>470</v>
      </c>
      <c r="F2643" t="s">
        <v>76</v>
      </c>
      <c r="G2643" s="14"/>
      <c r="H2643" s="14">
        <v>95.4</v>
      </c>
      <c r="I2643" s="1">
        <f t="shared" si="103"/>
        <v>-3496.4</v>
      </c>
    </row>
    <row r="2644" spans="1:11" hidden="1" outlineLevel="2" x14ac:dyDescent="0.25">
      <c r="A2644" t="s">
        <v>76</v>
      </c>
      <c r="B2644" t="s">
        <v>773</v>
      </c>
      <c r="C2644" s="2">
        <v>42154</v>
      </c>
      <c r="D2644" t="s">
        <v>473</v>
      </c>
      <c r="E2644" t="s">
        <v>472</v>
      </c>
      <c r="F2644" t="s">
        <v>76</v>
      </c>
      <c r="G2644" s="14"/>
      <c r="H2644" s="14">
        <v>583</v>
      </c>
      <c r="I2644" s="1">
        <f t="shared" si="103"/>
        <v>-4079.4</v>
      </c>
    </row>
    <row r="2645" spans="1:11" hidden="1" outlineLevel="2" x14ac:dyDescent="0.25">
      <c r="A2645" t="s">
        <v>76</v>
      </c>
      <c r="B2645" t="s">
        <v>773</v>
      </c>
      <c r="C2645" s="2">
        <v>42308</v>
      </c>
      <c r="D2645" t="s">
        <v>475</v>
      </c>
      <c r="E2645" t="s">
        <v>474</v>
      </c>
      <c r="F2645" t="s">
        <v>76</v>
      </c>
      <c r="G2645" s="14"/>
      <c r="H2645" s="14">
        <v>583</v>
      </c>
      <c r="I2645" s="1">
        <f t="shared" si="103"/>
        <v>-4662.3999999999996</v>
      </c>
    </row>
    <row r="2646" spans="1:11" hidden="1" outlineLevel="2" x14ac:dyDescent="0.25">
      <c r="A2646" t="s">
        <v>76</v>
      </c>
      <c r="B2646" t="s">
        <v>773</v>
      </c>
      <c r="C2646" s="2">
        <v>42369</v>
      </c>
      <c r="D2646" t="s">
        <v>473</v>
      </c>
      <c r="E2646" t="s">
        <v>477</v>
      </c>
      <c r="F2646" t="s">
        <v>76</v>
      </c>
      <c r="G2646" s="14"/>
      <c r="H2646" s="14">
        <v>583</v>
      </c>
      <c r="I2646" s="1">
        <f t="shared" si="103"/>
        <v>-5245.4</v>
      </c>
    </row>
    <row r="2647" spans="1:11" hidden="1" outlineLevel="2" x14ac:dyDescent="0.25">
      <c r="A2647" t="s">
        <v>76</v>
      </c>
      <c r="B2647" t="s">
        <v>773</v>
      </c>
      <c r="C2647" s="2">
        <v>42369</v>
      </c>
      <c r="D2647" t="s">
        <v>222</v>
      </c>
      <c r="E2647" t="s">
        <v>476</v>
      </c>
      <c r="F2647" t="s">
        <v>76</v>
      </c>
      <c r="G2647" s="14">
        <v>2100</v>
      </c>
      <c r="H2647" s="14"/>
      <c r="I2647" s="1">
        <f t="shared" si="103"/>
        <v>-3145.3999999999996</v>
      </c>
    </row>
    <row r="2648" spans="1:11" hidden="1" outlineLevel="2" x14ac:dyDescent="0.25">
      <c r="A2648" t="s">
        <v>76</v>
      </c>
      <c r="B2648" t="s">
        <v>773</v>
      </c>
      <c r="C2648" s="2">
        <v>43465</v>
      </c>
      <c r="D2648" t="s">
        <v>152</v>
      </c>
      <c r="E2648" t="s">
        <v>796</v>
      </c>
      <c r="F2648" t="s">
        <v>76</v>
      </c>
      <c r="G2648" s="14"/>
      <c r="H2648" s="14">
        <v>2025.04</v>
      </c>
      <c r="I2648" s="1">
        <f t="shared" si="103"/>
        <v>-5170.4399999999996</v>
      </c>
      <c r="K2648" s="1" t="s">
        <v>4498</v>
      </c>
    </row>
    <row r="2649" spans="1:11" hidden="1" outlineLevel="2" x14ac:dyDescent="0.25">
      <c r="A2649" t="s">
        <v>76</v>
      </c>
      <c r="B2649" t="s">
        <v>773</v>
      </c>
      <c r="C2649" s="2">
        <v>43826</v>
      </c>
      <c r="D2649" t="s">
        <v>152</v>
      </c>
      <c r="E2649" t="s">
        <v>920</v>
      </c>
      <c r="F2649" t="s">
        <v>76</v>
      </c>
      <c r="H2649" s="1">
        <v>5058.49</v>
      </c>
      <c r="I2649" s="1">
        <f t="shared" si="103"/>
        <v>-10228.93</v>
      </c>
      <c r="K2649" s="1" t="s">
        <v>1243</v>
      </c>
    </row>
    <row r="2650" spans="1:11" hidden="1" outlineLevel="1" x14ac:dyDescent="0.25">
      <c r="A2650" s="3" t="s">
        <v>1124</v>
      </c>
      <c r="B2650" s="3"/>
      <c r="C2650" s="4"/>
      <c r="D2650" s="3"/>
      <c r="E2650" s="3"/>
      <c r="F2650" s="3"/>
      <c r="G2650" s="5">
        <f>SUBTOTAL(9,G2638:G2649)</f>
        <v>0</v>
      </c>
      <c r="H2650" s="5">
        <f>SUBTOTAL(9,H2638:H2649)</f>
        <v>0</v>
      </c>
      <c r="I2650" s="5"/>
      <c r="J2650" s="5"/>
    </row>
    <row r="2651" spans="1:11" hidden="1" outlineLevel="2" x14ac:dyDescent="0.25">
      <c r="A2651" t="s">
        <v>77</v>
      </c>
      <c r="B2651" t="s">
        <v>871</v>
      </c>
      <c r="C2651" s="2">
        <v>43803</v>
      </c>
      <c r="D2651" t="s">
        <v>152</v>
      </c>
      <c r="E2651" t="s">
        <v>4499</v>
      </c>
      <c r="F2651" t="s">
        <v>77</v>
      </c>
      <c r="H2651" s="1">
        <v>1580.325</v>
      </c>
      <c r="I2651" s="1">
        <f>+IF(A2651=A2649,I2649+G2651-H2651,G2651-H2651)</f>
        <v>-1580.325</v>
      </c>
    </row>
    <row r="2652" spans="1:11" hidden="1" outlineLevel="1" x14ac:dyDescent="0.25">
      <c r="A2652" s="3" t="s">
        <v>4500</v>
      </c>
      <c r="B2652" s="3"/>
      <c r="C2652" s="4"/>
      <c r="D2652" s="3"/>
      <c r="E2652" s="3"/>
      <c r="F2652" s="3"/>
      <c r="G2652" s="5">
        <f>SUBTOTAL(9,G2651:G2651)</f>
        <v>0</v>
      </c>
      <c r="H2652" s="5">
        <f>SUBTOTAL(9,H2651:H2651)</f>
        <v>0</v>
      </c>
      <c r="I2652" s="5"/>
      <c r="J2652" s="5"/>
    </row>
    <row r="2653" spans="1:11" hidden="1" outlineLevel="2" x14ac:dyDescent="0.25">
      <c r="A2653" t="s">
        <v>78</v>
      </c>
      <c r="B2653" t="s">
        <v>774</v>
      </c>
      <c r="C2653" s="2">
        <v>40786</v>
      </c>
      <c r="D2653" t="s">
        <v>152</v>
      </c>
      <c r="E2653" t="s">
        <v>478</v>
      </c>
      <c r="F2653" t="s">
        <v>78</v>
      </c>
      <c r="G2653" s="14"/>
      <c r="H2653" s="14">
        <v>1120.3</v>
      </c>
      <c r="I2653" s="1">
        <f>+IF(A2653=A2651,I2651+G2653-H2653,G2653-H2653)</f>
        <v>-1120.3</v>
      </c>
    </row>
    <row r="2654" spans="1:11" hidden="1" outlineLevel="2" x14ac:dyDescent="0.25">
      <c r="A2654" t="s">
        <v>78</v>
      </c>
      <c r="B2654" t="s">
        <v>774</v>
      </c>
      <c r="C2654" s="2">
        <v>40802</v>
      </c>
      <c r="D2654" t="s">
        <v>152</v>
      </c>
      <c r="E2654" t="s">
        <v>479</v>
      </c>
      <c r="F2654" t="s">
        <v>78</v>
      </c>
      <c r="G2654" s="14"/>
      <c r="H2654" s="14">
        <v>1120.3</v>
      </c>
      <c r="I2654" s="1">
        <f>+IF(A2654=A2653,I2653+G2654-H2654,G2654-H2654)</f>
        <v>-2240.6</v>
      </c>
    </row>
    <row r="2655" spans="1:11" hidden="1" outlineLevel="2" x14ac:dyDescent="0.25">
      <c r="A2655" t="s">
        <v>78</v>
      </c>
      <c r="B2655" t="s">
        <v>774</v>
      </c>
      <c r="C2655" s="2">
        <v>42154</v>
      </c>
      <c r="D2655" t="s">
        <v>152</v>
      </c>
      <c r="E2655" t="s">
        <v>480</v>
      </c>
      <c r="F2655" t="s">
        <v>78</v>
      </c>
      <c r="G2655" s="14"/>
      <c r="H2655" s="14">
        <v>12</v>
      </c>
      <c r="I2655" s="1">
        <f>+IF(A2655=A2654,I2654+G2655-H2655,G2655-H2655)</f>
        <v>-2252.6</v>
      </c>
    </row>
    <row r="2656" spans="1:11" hidden="1" outlineLevel="2" x14ac:dyDescent="0.25">
      <c r="A2656" t="s">
        <v>78</v>
      </c>
      <c r="B2656" t="s">
        <v>774</v>
      </c>
      <c r="C2656" s="2">
        <v>42247</v>
      </c>
      <c r="D2656" t="s">
        <v>152</v>
      </c>
      <c r="E2656" t="s">
        <v>481</v>
      </c>
      <c r="F2656" t="s">
        <v>78</v>
      </c>
      <c r="G2656" s="14"/>
      <c r="H2656" s="14">
        <v>4</v>
      </c>
      <c r="I2656" s="1">
        <f>+IF(A2656=A2655,I2655+G2656-H2656,G2656-H2656)</f>
        <v>-2256.6</v>
      </c>
    </row>
    <row r="2657" spans="1:11" hidden="1" outlineLevel="2" x14ac:dyDescent="0.25">
      <c r="A2657" t="s">
        <v>78</v>
      </c>
      <c r="B2657" t="s">
        <v>774</v>
      </c>
      <c r="C2657" s="2">
        <v>42460</v>
      </c>
      <c r="D2657" t="s">
        <v>152</v>
      </c>
      <c r="E2657" t="s">
        <v>482</v>
      </c>
      <c r="F2657" t="s">
        <v>78</v>
      </c>
      <c r="G2657" s="14"/>
      <c r="H2657" s="14">
        <v>3248.5</v>
      </c>
      <c r="I2657" s="1">
        <f>+IF(A2657=A2656,I2656+G2657-H2657,G2657-H2657)</f>
        <v>-5505.1</v>
      </c>
      <c r="K2657" s="1" t="s">
        <v>4501</v>
      </c>
    </row>
    <row r="2658" spans="1:11" hidden="1" outlineLevel="1" x14ac:dyDescent="0.25">
      <c r="A2658" s="3" t="s">
        <v>1125</v>
      </c>
      <c r="B2658" s="3"/>
      <c r="C2658" s="4"/>
      <c r="D2658" s="3"/>
      <c r="E2658" s="3"/>
      <c r="F2658" s="3"/>
      <c r="G2658" s="5">
        <f>SUBTOTAL(9,G2653:G2657)</f>
        <v>0</v>
      </c>
      <c r="H2658" s="5">
        <f>SUBTOTAL(9,H2653:H2657)</f>
        <v>0</v>
      </c>
      <c r="I2658" s="5"/>
      <c r="J2658" s="5"/>
    </row>
    <row r="2659" spans="1:11" hidden="1" outlineLevel="2" x14ac:dyDescent="0.25">
      <c r="A2659" t="s">
        <v>811</v>
      </c>
      <c r="B2659" t="s">
        <v>812</v>
      </c>
      <c r="C2659" s="2">
        <v>43564</v>
      </c>
      <c r="D2659" t="s">
        <v>4502</v>
      </c>
      <c r="E2659" t="s">
        <v>4503</v>
      </c>
      <c r="F2659" t="s">
        <v>811</v>
      </c>
      <c r="H2659" s="1">
        <v>474.79599999999999</v>
      </c>
      <c r="I2659" s="1">
        <f>+IF(A2659=A2657,I2657+G2659-H2659,G2659-H2659)</f>
        <v>-474.79599999999999</v>
      </c>
      <c r="K2659" s="1" t="s">
        <v>4504</v>
      </c>
    </row>
    <row r="2660" spans="1:11" hidden="1" outlineLevel="1" x14ac:dyDescent="0.25">
      <c r="A2660" s="3" t="s">
        <v>4505</v>
      </c>
      <c r="B2660" s="3"/>
      <c r="C2660" s="4"/>
      <c r="D2660" s="3"/>
      <c r="E2660" s="3"/>
      <c r="F2660" s="3"/>
      <c r="G2660" s="5">
        <f>SUBTOTAL(9,G2659:G2659)</f>
        <v>0</v>
      </c>
      <c r="H2660" s="5">
        <f>SUBTOTAL(9,H2659:H2659)</f>
        <v>0</v>
      </c>
      <c r="I2660" s="5"/>
      <c r="J2660" s="5"/>
    </row>
    <row r="2661" spans="1:11" hidden="1" outlineLevel="2" x14ac:dyDescent="0.25">
      <c r="A2661" t="s">
        <v>79</v>
      </c>
      <c r="B2661" t="s">
        <v>775</v>
      </c>
      <c r="C2661" s="2">
        <v>42369</v>
      </c>
      <c r="D2661" t="s">
        <v>152</v>
      </c>
      <c r="E2661" t="s">
        <v>4506</v>
      </c>
      <c r="F2661" t="s">
        <v>79</v>
      </c>
      <c r="G2661" s="8"/>
      <c r="H2661" s="8"/>
      <c r="I2661" s="1">
        <f>+IF(A2661=A2659,I2659+G2661-H2661,G2661-H2661)</f>
        <v>0</v>
      </c>
    </row>
    <row r="2662" spans="1:11" hidden="1" outlineLevel="2" x14ac:dyDescent="0.25">
      <c r="A2662" t="s">
        <v>79</v>
      </c>
      <c r="B2662" t="s">
        <v>775</v>
      </c>
      <c r="C2662" s="2">
        <v>42933</v>
      </c>
      <c r="D2662" t="s">
        <v>2693</v>
      </c>
      <c r="E2662" t="s">
        <v>4507</v>
      </c>
      <c r="F2662" t="s">
        <v>79</v>
      </c>
      <c r="G2662" s="8"/>
      <c r="H2662" s="8"/>
      <c r="I2662" s="1">
        <f>+IF(A2662=A2661,I2661+G2662-H2662,G2662-H2662)</f>
        <v>0</v>
      </c>
    </row>
    <row r="2663" spans="1:11" hidden="1" outlineLevel="2" x14ac:dyDescent="0.25">
      <c r="A2663" t="s">
        <v>79</v>
      </c>
      <c r="B2663" t="s">
        <v>775</v>
      </c>
      <c r="C2663" s="2">
        <v>43373</v>
      </c>
      <c r="D2663" t="s">
        <v>152</v>
      </c>
      <c r="E2663" t="s">
        <v>4508</v>
      </c>
      <c r="F2663" t="s">
        <v>79</v>
      </c>
      <c r="G2663" s="8"/>
      <c r="H2663" s="8"/>
      <c r="I2663" s="1">
        <f>+IF(A2663=A2662,I2662+G2663-H2663,G2663-H2663)</f>
        <v>0</v>
      </c>
    </row>
    <row r="2664" spans="1:11" hidden="1" outlineLevel="2" x14ac:dyDescent="0.25">
      <c r="A2664" t="s">
        <v>79</v>
      </c>
      <c r="B2664" t="s">
        <v>775</v>
      </c>
      <c r="C2664" s="2">
        <v>43411</v>
      </c>
      <c r="D2664" t="s">
        <v>4509</v>
      </c>
      <c r="E2664" t="s">
        <v>4510</v>
      </c>
      <c r="F2664" t="s">
        <v>79</v>
      </c>
      <c r="G2664" s="8"/>
      <c r="H2664" s="8"/>
      <c r="I2664" s="1">
        <f>+IF(A2664=A2663,I2663+G2664-H2664,G2664-H2664)</f>
        <v>0</v>
      </c>
    </row>
    <row r="2665" spans="1:11" hidden="1" outlineLevel="2" x14ac:dyDescent="0.25">
      <c r="A2665" t="s">
        <v>79</v>
      </c>
      <c r="B2665" t="s">
        <v>775</v>
      </c>
      <c r="C2665" s="25">
        <v>43799</v>
      </c>
      <c r="D2665" t="s">
        <v>152</v>
      </c>
      <c r="E2665" t="s">
        <v>4511</v>
      </c>
      <c r="F2665" t="s">
        <v>79</v>
      </c>
      <c r="H2665" s="1">
        <v>794.43499999999995</v>
      </c>
      <c r="I2665" s="1">
        <f>+IF(A2665=A2664,I2664+G2665-H2665,G2665-H2665)</f>
        <v>-794.43499999999995</v>
      </c>
    </row>
    <row r="2666" spans="1:11" hidden="1" outlineLevel="1" x14ac:dyDescent="0.25">
      <c r="A2666" s="3" t="s">
        <v>1126</v>
      </c>
      <c r="B2666" s="3"/>
      <c r="C2666" s="4"/>
      <c r="D2666" s="3"/>
      <c r="E2666" s="3"/>
      <c r="F2666" s="3"/>
      <c r="G2666" s="5">
        <f>SUBTOTAL(9,G2661:G2665)</f>
        <v>0</v>
      </c>
      <c r="H2666" s="5">
        <f>SUBTOTAL(9,H2661:H2665)</f>
        <v>0</v>
      </c>
      <c r="I2666" s="5"/>
      <c r="J2666" s="5"/>
    </row>
    <row r="2667" spans="1:11" outlineLevel="2" x14ac:dyDescent="0.25">
      <c r="A2667" t="s">
        <v>80</v>
      </c>
      <c r="B2667" t="s">
        <v>81</v>
      </c>
      <c r="C2667" s="2">
        <v>41182</v>
      </c>
      <c r="D2667" t="s">
        <v>483</v>
      </c>
      <c r="E2667" t="s">
        <v>751</v>
      </c>
      <c r="F2667" t="s">
        <v>80</v>
      </c>
      <c r="G2667" s="14">
        <v>2961.2</v>
      </c>
      <c r="H2667" s="14"/>
      <c r="I2667" s="1">
        <f>+IF(A2667=A2665,I2665+G2667-H2667,G2667-H2667)</f>
        <v>2961.2</v>
      </c>
      <c r="J2667" s="1">
        <f t="shared" ref="J2667:J2673" si="104">+G2667</f>
        <v>2961.2</v>
      </c>
    </row>
    <row r="2668" spans="1:11" outlineLevel="2" x14ac:dyDescent="0.25">
      <c r="A2668" t="s">
        <v>80</v>
      </c>
      <c r="B2668" t="s">
        <v>81</v>
      </c>
      <c r="C2668" s="2">
        <v>41536</v>
      </c>
      <c r="D2668" t="s">
        <v>484</v>
      </c>
      <c r="E2668" t="s">
        <v>752</v>
      </c>
      <c r="F2668" t="s">
        <v>80</v>
      </c>
      <c r="G2668" s="14">
        <v>5719.9480000000003</v>
      </c>
      <c r="H2668" s="14"/>
      <c r="I2668" s="1">
        <f t="shared" ref="I2668:I2675" si="105">+IF(A2668=A2667,I2667+G2668-H2668,G2668-H2668)</f>
        <v>8681.148000000001</v>
      </c>
      <c r="J2668" s="1">
        <f t="shared" si="104"/>
        <v>5719.9480000000003</v>
      </c>
    </row>
    <row r="2669" spans="1:11" outlineLevel="2" x14ac:dyDescent="0.25">
      <c r="A2669" t="s">
        <v>80</v>
      </c>
      <c r="B2669" t="s">
        <v>81</v>
      </c>
      <c r="C2669" s="2">
        <v>41725</v>
      </c>
      <c r="D2669" t="s">
        <v>485</v>
      </c>
      <c r="E2669" t="s">
        <v>753</v>
      </c>
      <c r="F2669" t="s">
        <v>80</v>
      </c>
      <c r="G2669" s="14">
        <v>4147.4049999999997</v>
      </c>
      <c r="H2669" s="14"/>
      <c r="I2669" s="1">
        <f t="shared" si="105"/>
        <v>12828.553</v>
      </c>
      <c r="J2669" s="1">
        <f t="shared" si="104"/>
        <v>4147.4049999999997</v>
      </c>
    </row>
    <row r="2670" spans="1:11" outlineLevel="2" x14ac:dyDescent="0.25">
      <c r="A2670" t="s">
        <v>80</v>
      </c>
      <c r="B2670" t="s">
        <v>81</v>
      </c>
      <c r="C2670" s="2">
        <v>41832</v>
      </c>
      <c r="D2670" t="s">
        <v>486</v>
      </c>
      <c r="E2670" t="s">
        <v>754</v>
      </c>
      <c r="F2670" t="s">
        <v>80</v>
      </c>
      <c r="G2670" s="14">
        <v>4231.9380000000001</v>
      </c>
      <c r="H2670" s="14"/>
      <c r="I2670" s="1">
        <f t="shared" si="105"/>
        <v>17060.491000000002</v>
      </c>
      <c r="J2670" s="1">
        <f t="shared" si="104"/>
        <v>4231.9380000000001</v>
      </c>
    </row>
    <row r="2671" spans="1:11" outlineLevel="2" x14ac:dyDescent="0.25">
      <c r="A2671" t="s">
        <v>80</v>
      </c>
      <c r="B2671" t="s">
        <v>81</v>
      </c>
      <c r="C2671" s="2">
        <v>41901</v>
      </c>
      <c r="D2671" t="s">
        <v>487</v>
      </c>
      <c r="E2671" t="s">
        <v>755</v>
      </c>
      <c r="F2671" t="s">
        <v>80</v>
      </c>
      <c r="G2671" s="14">
        <v>8702.6270000000004</v>
      </c>
      <c r="H2671" s="14"/>
      <c r="I2671" s="1">
        <f t="shared" si="105"/>
        <v>25763.118000000002</v>
      </c>
      <c r="J2671" s="1">
        <f t="shared" si="104"/>
        <v>8702.6270000000004</v>
      </c>
    </row>
    <row r="2672" spans="1:11" outlineLevel="2" x14ac:dyDescent="0.25">
      <c r="A2672" t="s">
        <v>80</v>
      </c>
      <c r="B2672" t="s">
        <v>81</v>
      </c>
      <c r="C2672" s="2">
        <v>41920</v>
      </c>
      <c r="D2672" t="s">
        <v>488</v>
      </c>
      <c r="E2672" t="s">
        <v>756</v>
      </c>
      <c r="F2672" t="s">
        <v>80</v>
      </c>
      <c r="G2672" s="14">
        <v>1717.953</v>
      </c>
      <c r="H2672" s="14"/>
      <c r="I2672" s="1">
        <f t="shared" si="105"/>
        <v>27481.071000000004</v>
      </c>
      <c r="J2672" s="1">
        <f t="shared" si="104"/>
        <v>1717.953</v>
      </c>
    </row>
    <row r="2673" spans="1:11" outlineLevel="2" x14ac:dyDescent="0.25">
      <c r="A2673" t="s">
        <v>80</v>
      </c>
      <c r="B2673" t="s">
        <v>81</v>
      </c>
      <c r="C2673" s="2">
        <v>42004</v>
      </c>
      <c r="D2673" t="s">
        <v>489</v>
      </c>
      <c r="E2673" t="s">
        <v>757</v>
      </c>
      <c r="F2673" t="s">
        <v>80</v>
      </c>
      <c r="G2673" s="14">
        <v>1710.7349999999999</v>
      </c>
      <c r="H2673" s="14"/>
      <c r="I2673" s="1">
        <f t="shared" si="105"/>
        <v>29191.806000000004</v>
      </c>
      <c r="J2673" s="1">
        <f t="shared" si="104"/>
        <v>1710.7349999999999</v>
      </c>
    </row>
    <row r="2674" spans="1:11" outlineLevel="2" x14ac:dyDescent="0.25">
      <c r="A2674" t="s">
        <v>80</v>
      </c>
      <c r="B2674" t="s">
        <v>81</v>
      </c>
      <c r="C2674" s="2">
        <v>42369</v>
      </c>
      <c r="D2674" t="s">
        <v>493</v>
      </c>
      <c r="E2674" t="s">
        <v>492</v>
      </c>
      <c r="F2674" t="s">
        <v>80</v>
      </c>
      <c r="G2674" s="14"/>
      <c r="H2674" s="14">
        <v>2192.3530000000001</v>
      </c>
      <c r="I2674" s="1">
        <f t="shared" si="105"/>
        <v>26999.453000000005</v>
      </c>
      <c r="J2674" s="1">
        <f>-H2674</f>
        <v>-2192.3530000000001</v>
      </c>
    </row>
    <row r="2675" spans="1:11" outlineLevel="2" x14ac:dyDescent="0.25">
      <c r="A2675" t="s">
        <v>80</v>
      </c>
      <c r="B2675" t="s">
        <v>81</v>
      </c>
      <c r="C2675" s="2">
        <v>42369</v>
      </c>
      <c r="D2675" t="s">
        <v>491</v>
      </c>
      <c r="E2675" t="s">
        <v>490</v>
      </c>
      <c r="F2675" t="s">
        <v>80</v>
      </c>
      <c r="G2675" s="14"/>
      <c r="H2675" s="14">
        <v>6935.4709999999995</v>
      </c>
      <c r="I2675" s="1">
        <f t="shared" si="105"/>
        <v>20063.982000000004</v>
      </c>
      <c r="J2675" s="1">
        <f>-H2675</f>
        <v>-6935.4709999999995</v>
      </c>
      <c r="K2675" s="1" t="s">
        <v>4512</v>
      </c>
    </row>
    <row r="2676" spans="1:11" hidden="1" outlineLevel="1" x14ac:dyDescent="0.25">
      <c r="A2676" s="3" t="s">
        <v>1127</v>
      </c>
      <c r="B2676" s="3"/>
      <c r="C2676" s="4"/>
      <c r="D2676" s="3"/>
      <c r="E2676" s="3"/>
      <c r="F2676" s="3"/>
      <c r="G2676" s="5">
        <f>SUBTOTAL(9,G2667:G2675)</f>
        <v>29191.806000000004</v>
      </c>
      <c r="H2676" s="5">
        <f>SUBTOTAL(9,H2667:H2675)</f>
        <v>9127.8240000000005</v>
      </c>
      <c r="I2676" s="5"/>
      <c r="J2676" s="5"/>
    </row>
    <row r="2677" spans="1:11" hidden="1" outlineLevel="2" x14ac:dyDescent="0.25">
      <c r="A2677" t="s">
        <v>82</v>
      </c>
      <c r="B2677" t="s">
        <v>880</v>
      </c>
      <c r="C2677" s="2">
        <v>43822</v>
      </c>
      <c r="D2677" t="s">
        <v>4513</v>
      </c>
      <c r="E2677" t="s">
        <v>4514</v>
      </c>
      <c r="F2677" t="s">
        <v>82</v>
      </c>
      <c r="H2677" s="1">
        <v>120</v>
      </c>
      <c r="I2677" s="1">
        <f>+IF(A2677=A2675,I2675+G2677-H2677,G2677-H2677)</f>
        <v>-120</v>
      </c>
    </row>
    <row r="2678" spans="1:11" hidden="1" outlineLevel="2" x14ac:dyDescent="0.25">
      <c r="A2678" t="s">
        <v>82</v>
      </c>
      <c r="B2678" t="s">
        <v>880</v>
      </c>
      <c r="C2678" s="2">
        <v>43830</v>
      </c>
      <c r="D2678" t="s">
        <v>4515</v>
      </c>
      <c r="E2678" t="s">
        <v>4516</v>
      </c>
      <c r="F2678" t="s">
        <v>82</v>
      </c>
      <c r="H2678" s="1">
        <v>200</v>
      </c>
      <c r="I2678" s="1">
        <f>+IF(A2678=A2677,I2677+G2678-H2678,G2678-H2678)</f>
        <v>-320</v>
      </c>
    </row>
    <row r="2679" spans="1:11" hidden="1" outlineLevel="1" x14ac:dyDescent="0.25">
      <c r="A2679" s="3" t="s">
        <v>1128</v>
      </c>
      <c r="B2679" s="3"/>
      <c r="C2679" s="4"/>
      <c r="D2679" s="3"/>
      <c r="E2679" s="3"/>
      <c r="F2679" s="3"/>
      <c r="G2679" s="5">
        <f>SUBTOTAL(9,G2677:G2678)</f>
        <v>0</v>
      </c>
      <c r="H2679" s="5">
        <f>SUBTOTAL(9,H2677:H2678)</f>
        <v>0</v>
      </c>
      <c r="I2679" s="5"/>
      <c r="J2679" s="5"/>
    </row>
    <row r="2680" spans="1:11" hidden="1" outlineLevel="2" x14ac:dyDescent="0.25">
      <c r="A2680" t="s">
        <v>84</v>
      </c>
      <c r="B2680" t="s">
        <v>85</v>
      </c>
      <c r="C2680" s="2">
        <v>43830</v>
      </c>
      <c r="D2680" t="s">
        <v>152</v>
      </c>
      <c r="E2680" t="s">
        <v>4517</v>
      </c>
      <c r="F2680" t="s">
        <v>84</v>
      </c>
      <c r="H2680" s="1">
        <v>3035.1</v>
      </c>
      <c r="I2680" s="1">
        <f>+IF(A2680=A2678,I2678+G2680-H2680,G2680-H2680)</f>
        <v>-3035.1</v>
      </c>
    </row>
    <row r="2681" spans="1:11" hidden="1" outlineLevel="2" x14ac:dyDescent="0.25">
      <c r="A2681" t="s">
        <v>84</v>
      </c>
      <c r="B2681" t="s">
        <v>85</v>
      </c>
      <c r="C2681" s="2">
        <v>43830</v>
      </c>
      <c r="D2681" t="s">
        <v>941</v>
      </c>
      <c r="E2681" t="s">
        <v>940</v>
      </c>
      <c r="F2681" t="s">
        <v>84</v>
      </c>
      <c r="H2681" s="1">
        <v>3035.1</v>
      </c>
      <c r="I2681" s="1">
        <f>+IF(A2681=A2680,I2680+G2681-H2681,G2681-H2681)</f>
        <v>-6070.2</v>
      </c>
    </row>
    <row r="2682" spans="1:11" hidden="1" outlineLevel="1" x14ac:dyDescent="0.25">
      <c r="A2682" s="3" t="s">
        <v>1129</v>
      </c>
      <c r="B2682" s="3"/>
      <c r="C2682" s="4"/>
      <c r="D2682" s="3"/>
      <c r="E2682" s="3"/>
      <c r="F2682" s="3"/>
      <c r="G2682" s="5">
        <f>SUBTOTAL(9,G2680:G2681)</f>
        <v>0</v>
      </c>
      <c r="H2682" s="5">
        <f>SUBTOTAL(9,H2680:H2681)</f>
        <v>0</v>
      </c>
      <c r="I2682" s="5"/>
      <c r="J2682" s="5"/>
    </row>
    <row r="2683" spans="1:11" outlineLevel="2" x14ac:dyDescent="0.25">
      <c r="A2683" t="s">
        <v>86</v>
      </c>
      <c r="B2683" t="s">
        <v>87</v>
      </c>
      <c r="C2683" s="2">
        <v>42243</v>
      </c>
      <c r="D2683" t="s">
        <v>540</v>
      </c>
      <c r="E2683" t="s">
        <v>539</v>
      </c>
      <c r="F2683" t="s">
        <v>86</v>
      </c>
      <c r="G2683" s="14">
        <v>4499.26</v>
      </c>
      <c r="H2683" s="14"/>
      <c r="I2683" s="1">
        <f>+IF(A2683=A2681,I2681+G2683-H2683,G2683-H2683)</f>
        <v>4499.26</v>
      </c>
      <c r="J2683" s="1">
        <f>+G2683</f>
        <v>4499.26</v>
      </c>
    </row>
    <row r="2684" spans="1:11" outlineLevel="2" x14ac:dyDescent="0.25">
      <c r="A2684" t="s">
        <v>86</v>
      </c>
      <c r="B2684" t="s">
        <v>87</v>
      </c>
      <c r="C2684" s="2">
        <v>42254</v>
      </c>
      <c r="D2684" t="s">
        <v>220</v>
      </c>
      <c r="E2684" t="s">
        <v>541</v>
      </c>
      <c r="F2684" t="s">
        <v>86</v>
      </c>
      <c r="G2684" s="14"/>
      <c r="H2684" s="14">
        <v>3571.5</v>
      </c>
      <c r="I2684" s="1">
        <f t="shared" ref="I2684:I2715" si="106">+IF(A2684=A2683,I2683+G2684-H2684,G2684-H2684)</f>
        <v>927.76000000000022</v>
      </c>
      <c r="J2684" s="1">
        <f t="shared" ref="J2684:J2689" si="107">-H2684</f>
        <v>-3571.5</v>
      </c>
    </row>
    <row r="2685" spans="1:11" outlineLevel="2" x14ac:dyDescent="0.25">
      <c r="A2685" t="s">
        <v>86</v>
      </c>
      <c r="B2685" t="s">
        <v>87</v>
      </c>
      <c r="C2685" s="2">
        <v>42277</v>
      </c>
      <c r="D2685" t="s">
        <v>152</v>
      </c>
      <c r="E2685" t="s">
        <v>542</v>
      </c>
      <c r="F2685" t="s">
        <v>86</v>
      </c>
      <c r="G2685" s="14"/>
      <c r="H2685" s="14">
        <v>445.416</v>
      </c>
      <c r="I2685" s="1">
        <f t="shared" si="106"/>
        <v>482.34400000000022</v>
      </c>
      <c r="J2685" s="1">
        <f t="shared" si="107"/>
        <v>-445.416</v>
      </c>
    </row>
    <row r="2686" spans="1:11" outlineLevel="2" x14ac:dyDescent="0.25">
      <c r="A2686" t="s">
        <v>86</v>
      </c>
      <c r="B2686" t="s">
        <v>87</v>
      </c>
      <c r="C2686" s="2">
        <v>42299</v>
      </c>
      <c r="D2686" t="s">
        <v>152</v>
      </c>
      <c r="E2686" t="s">
        <v>543</v>
      </c>
      <c r="F2686" t="s">
        <v>86</v>
      </c>
      <c r="G2686" s="14"/>
      <c r="H2686" s="14">
        <v>3779.6</v>
      </c>
      <c r="I2686" s="1">
        <f t="shared" si="106"/>
        <v>-3297.2559999999999</v>
      </c>
      <c r="J2686" s="1">
        <f t="shared" si="107"/>
        <v>-3779.6</v>
      </c>
    </row>
    <row r="2687" spans="1:11" outlineLevel="2" x14ac:dyDescent="0.25">
      <c r="A2687" t="s">
        <v>86</v>
      </c>
      <c r="B2687" t="s">
        <v>87</v>
      </c>
      <c r="C2687" s="2">
        <v>42308</v>
      </c>
      <c r="D2687" t="s">
        <v>152</v>
      </c>
      <c r="E2687" t="s">
        <v>544</v>
      </c>
      <c r="F2687" t="s">
        <v>86</v>
      </c>
      <c r="G2687" s="14"/>
      <c r="H2687" s="14">
        <v>3781.3020000000001</v>
      </c>
      <c r="I2687" s="1">
        <f t="shared" si="106"/>
        <v>-7078.558</v>
      </c>
      <c r="J2687" s="1">
        <f t="shared" si="107"/>
        <v>-3781.3020000000001</v>
      </c>
    </row>
    <row r="2688" spans="1:11" outlineLevel="2" x14ac:dyDescent="0.25">
      <c r="A2688" t="s">
        <v>86</v>
      </c>
      <c r="B2688" t="s">
        <v>87</v>
      </c>
      <c r="C2688" s="2">
        <v>42308</v>
      </c>
      <c r="D2688" t="s">
        <v>152</v>
      </c>
      <c r="E2688" t="s">
        <v>545</v>
      </c>
      <c r="F2688" t="s">
        <v>86</v>
      </c>
      <c r="G2688" s="14"/>
      <c r="H2688" s="14">
        <v>3793.2</v>
      </c>
      <c r="I2688" s="1">
        <f t="shared" si="106"/>
        <v>-10871.758</v>
      </c>
      <c r="J2688" s="1">
        <f t="shared" si="107"/>
        <v>-3793.2</v>
      </c>
    </row>
    <row r="2689" spans="1:10" outlineLevel="2" x14ac:dyDescent="0.25">
      <c r="A2689" t="s">
        <v>86</v>
      </c>
      <c r="B2689" t="s">
        <v>87</v>
      </c>
      <c r="C2689" s="2">
        <v>42308</v>
      </c>
      <c r="D2689" t="s">
        <v>152</v>
      </c>
      <c r="E2689" t="s">
        <v>546</v>
      </c>
      <c r="F2689" t="s">
        <v>86</v>
      </c>
      <c r="G2689" s="14"/>
      <c r="H2689" s="14">
        <v>3793.2</v>
      </c>
      <c r="I2689" s="1">
        <f t="shared" si="106"/>
        <v>-14664.957999999999</v>
      </c>
      <c r="J2689" s="1">
        <f t="shared" si="107"/>
        <v>-3793.2</v>
      </c>
    </row>
    <row r="2690" spans="1:10" outlineLevel="2" x14ac:dyDescent="0.25">
      <c r="A2690" t="s">
        <v>86</v>
      </c>
      <c r="B2690" t="s">
        <v>87</v>
      </c>
      <c r="C2690" s="2">
        <v>42315</v>
      </c>
      <c r="D2690" t="s">
        <v>548</v>
      </c>
      <c r="E2690" t="s">
        <v>547</v>
      </c>
      <c r="F2690" t="s">
        <v>86</v>
      </c>
      <c r="G2690" s="14">
        <v>4158.2209999999995</v>
      </c>
      <c r="H2690" s="14"/>
      <c r="I2690" s="1">
        <f t="shared" si="106"/>
        <v>-10506.736999999999</v>
      </c>
      <c r="J2690" s="1">
        <f>+G2690</f>
        <v>4158.2209999999995</v>
      </c>
    </row>
    <row r="2691" spans="1:10" outlineLevel="2" x14ac:dyDescent="0.25">
      <c r="A2691" t="s">
        <v>86</v>
      </c>
      <c r="B2691" t="s">
        <v>87</v>
      </c>
      <c r="C2691" s="2">
        <v>42320</v>
      </c>
      <c r="D2691" t="s">
        <v>554</v>
      </c>
      <c r="E2691" t="s">
        <v>553</v>
      </c>
      <c r="F2691" t="s">
        <v>86</v>
      </c>
      <c r="G2691" s="14">
        <v>3988.665</v>
      </c>
      <c r="H2691" s="14"/>
      <c r="I2691" s="1">
        <f t="shared" si="106"/>
        <v>-6518.0719999999992</v>
      </c>
      <c r="J2691" s="1">
        <f>+G2691</f>
        <v>3988.665</v>
      </c>
    </row>
    <row r="2692" spans="1:10" outlineLevel="2" x14ac:dyDescent="0.25">
      <c r="A2692" t="s">
        <v>86</v>
      </c>
      <c r="B2692" t="s">
        <v>87</v>
      </c>
      <c r="C2692" s="2">
        <v>42320</v>
      </c>
      <c r="D2692" t="s">
        <v>556</v>
      </c>
      <c r="E2692" t="s">
        <v>555</v>
      </c>
      <c r="F2692" t="s">
        <v>86</v>
      </c>
      <c r="G2692" s="14">
        <v>3988.665</v>
      </c>
      <c r="H2692" s="14"/>
      <c r="I2692" s="1">
        <f t="shared" si="106"/>
        <v>-2529.4069999999992</v>
      </c>
      <c r="J2692" s="1">
        <f>+G2692</f>
        <v>3988.665</v>
      </c>
    </row>
    <row r="2693" spans="1:10" outlineLevel="2" x14ac:dyDescent="0.25">
      <c r="A2693" t="s">
        <v>86</v>
      </c>
      <c r="B2693" t="s">
        <v>87</v>
      </c>
      <c r="C2693" s="2">
        <v>42320</v>
      </c>
      <c r="D2693" t="s">
        <v>550</v>
      </c>
      <c r="E2693" t="s">
        <v>549</v>
      </c>
      <c r="F2693" t="s">
        <v>86</v>
      </c>
      <c r="G2693" s="14">
        <v>5341.5240000000003</v>
      </c>
      <c r="H2693" s="14"/>
      <c r="I2693" s="1">
        <f t="shared" si="106"/>
        <v>2812.1170000000011</v>
      </c>
      <c r="J2693" s="1">
        <f>+G2693</f>
        <v>5341.5240000000003</v>
      </c>
    </row>
    <row r="2694" spans="1:10" outlineLevel="2" x14ac:dyDescent="0.25">
      <c r="A2694" t="s">
        <v>86</v>
      </c>
      <c r="B2694" t="s">
        <v>87</v>
      </c>
      <c r="C2694" s="2">
        <v>42320</v>
      </c>
      <c r="D2694" t="s">
        <v>552</v>
      </c>
      <c r="E2694" t="s">
        <v>551</v>
      </c>
      <c r="F2694" t="s">
        <v>86</v>
      </c>
      <c r="G2694" s="14">
        <v>7239.6210000000001</v>
      </c>
      <c r="H2694" s="14"/>
      <c r="I2694" s="1">
        <f t="shared" si="106"/>
        <v>10051.738000000001</v>
      </c>
      <c r="J2694" s="1">
        <f>+G2694</f>
        <v>7239.6210000000001</v>
      </c>
    </row>
    <row r="2695" spans="1:10" outlineLevel="2" x14ac:dyDescent="0.25">
      <c r="A2695" t="s">
        <v>86</v>
      </c>
      <c r="B2695" t="s">
        <v>87</v>
      </c>
      <c r="C2695" s="2">
        <v>42338</v>
      </c>
      <c r="D2695" t="s">
        <v>223</v>
      </c>
      <c r="E2695" t="s">
        <v>559</v>
      </c>
      <c r="F2695" t="s">
        <v>86</v>
      </c>
      <c r="G2695" s="14"/>
      <c r="H2695" s="14">
        <v>3798.297</v>
      </c>
      <c r="I2695" s="1">
        <f t="shared" si="106"/>
        <v>6253.4410000000007</v>
      </c>
      <c r="J2695" s="1">
        <f>-H2695</f>
        <v>-3798.297</v>
      </c>
    </row>
    <row r="2696" spans="1:10" outlineLevel="2" x14ac:dyDescent="0.25">
      <c r="A2696" t="s">
        <v>86</v>
      </c>
      <c r="B2696" t="s">
        <v>87</v>
      </c>
      <c r="C2696" s="2">
        <v>42338</v>
      </c>
      <c r="D2696" t="s">
        <v>558</v>
      </c>
      <c r="E2696" t="s">
        <v>557</v>
      </c>
      <c r="F2696" t="s">
        <v>86</v>
      </c>
      <c r="G2696" s="14">
        <v>6915.4129999999996</v>
      </c>
      <c r="H2696" s="14"/>
      <c r="I2696" s="1">
        <f t="shared" si="106"/>
        <v>13168.853999999999</v>
      </c>
      <c r="J2696" s="1">
        <f>+G2696</f>
        <v>6915.4129999999996</v>
      </c>
    </row>
    <row r="2697" spans="1:10" outlineLevel="2" x14ac:dyDescent="0.25">
      <c r="A2697" t="s">
        <v>86</v>
      </c>
      <c r="B2697" t="s">
        <v>87</v>
      </c>
      <c r="C2697" s="2">
        <v>42367</v>
      </c>
      <c r="D2697" t="s">
        <v>561</v>
      </c>
      <c r="E2697" t="s">
        <v>560</v>
      </c>
      <c r="F2697" t="s">
        <v>86</v>
      </c>
      <c r="G2697" s="14"/>
      <c r="H2697" s="14">
        <v>3726.9029999999998</v>
      </c>
      <c r="I2697" s="1">
        <f t="shared" si="106"/>
        <v>9441.9509999999991</v>
      </c>
      <c r="J2697" s="1">
        <f>-H2697</f>
        <v>-3726.9029999999998</v>
      </c>
    </row>
    <row r="2698" spans="1:10" outlineLevel="2" x14ac:dyDescent="0.25">
      <c r="A2698" t="s">
        <v>86</v>
      </c>
      <c r="B2698" t="s">
        <v>87</v>
      </c>
      <c r="C2698" s="2">
        <v>42369</v>
      </c>
      <c r="D2698" t="s">
        <v>567</v>
      </c>
      <c r="E2698" t="s">
        <v>566</v>
      </c>
      <c r="F2698" t="s">
        <v>86</v>
      </c>
      <c r="G2698" s="14"/>
      <c r="H2698" s="14">
        <v>586.721</v>
      </c>
      <c r="I2698" s="1">
        <f t="shared" si="106"/>
        <v>8855.23</v>
      </c>
      <c r="J2698" s="1">
        <f>-H2698</f>
        <v>-586.721</v>
      </c>
    </row>
    <row r="2699" spans="1:10" outlineLevel="2" x14ac:dyDescent="0.25">
      <c r="A2699" t="s">
        <v>86</v>
      </c>
      <c r="B2699" t="s">
        <v>87</v>
      </c>
      <c r="C2699" s="2">
        <v>42369</v>
      </c>
      <c r="D2699" t="s">
        <v>152</v>
      </c>
      <c r="E2699" t="s">
        <v>564</v>
      </c>
      <c r="F2699" t="s">
        <v>86</v>
      </c>
      <c r="G2699" s="14"/>
      <c r="H2699" s="14">
        <v>3733.703</v>
      </c>
      <c r="I2699" s="1">
        <f t="shared" si="106"/>
        <v>5121.527</v>
      </c>
      <c r="J2699" s="1">
        <f>-H2699</f>
        <v>-3733.703</v>
      </c>
    </row>
    <row r="2700" spans="1:10" outlineLevel="2" x14ac:dyDescent="0.25">
      <c r="A2700" t="s">
        <v>86</v>
      </c>
      <c r="B2700" t="s">
        <v>87</v>
      </c>
      <c r="C2700" s="2">
        <v>42369</v>
      </c>
      <c r="D2700" t="s">
        <v>152</v>
      </c>
      <c r="E2700" t="s">
        <v>565</v>
      </c>
      <c r="F2700" t="s">
        <v>86</v>
      </c>
      <c r="G2700" s="14"/>
      <c r="H2700" s="14">
        <v>3788.1</v>
      </c>
      <c r="I2700" s="1">
        <f t="shared" si="106"/>
        <v>1333.4270000000001</v>
      </c>
      <c r="J2700" s="1">
        <f>-H2700</f>
        <v>-3788.1</v>
      </c>
    </row>
    <row r="2701" spans="1:10" outlineLevel="2" x14ac:dyDescent="0.25">
      <c r="A2701" t="s">
        <v>86</v>
      </c>
      <c r="B2701" t="s">
        <v>87</v>
      </c>
      <c r="C2701" s="2">
        <v>42369</v>
      </c>
      <c r="D2701" t="s">
        <v>563</v>
      </c>
      <c r="E2701" t="s">
        <v>562</v>
      </c>
      <c r="F2701" t="s">
        <v>86</v>
      </c>
      <c r="G2701" s="14">
        <v>4909.4089999999997</v>
      </c>
      <c r="H2701" s="14"/>
      <c r="I2701" s="1">
        <f t="shared" si="106"/>
        <v>6242.8359999999993</v>
      </c>
      <c r="J2701" s="1">
        <f>+G2701</f>
        <v>4909.4089999999997</v>
      </c>
    </row>
    <row r="2702" spans="1:10" outlineLevel="2" x14ac:dyDescent="0.25">
      <c r="A2702" t="s">
        <v>86</v>
      </c>
      <c r="B2702" t="s">
        <v>87</v>
      </c>
      <c r="C2702" s="2">
        <v>42376</v>
      </c>
      <c r="D2702" t="s">
        <v>152</v>
      </c>
      <c r="E2702" t="s">
        <v>568</v>
      </c>
      <c r="F2702" t="s">
        <v>86</v>
      </c>
      <c r="G2702" s="14"/>
      <c r="H2702" s="14">
        <v>1184.0989999999999</v>
      </c>
      <c r="I2702" s="1">
        <f t="shared" si="106"/>
        <v>5058.7369999999992</v>
      </c>
      <c r="J2702" s="1">
        <f>-H2702</f>
        <v>-1184.0989999999999</v>
      </c>
    </row>
    <row r="2703" spans="1:10" outlineLevel="2" x14ac:dyDescent="0.25">
      <c r="A2703" t="s">
        <v>86</v>
      </c>
      <c r="B2703" t="s">
        <v>87</v>
      </c>
      <c r="C2703" s="2">
        <v>42444</v>
      </c>
      <c r="D2703" t="s">
        <v>572</v>
      </c>
      <c r="E2703" t="s">
        <v>571</v>
      </c>
      <c r="F2703" t="s">
        <v>86</v>
      </c>
      <c r="G2703" s="14">
        <v>4972.1989999999996</v>
      </c>
      <c r="H2703" s="14"/>
      <c r="I2703" s="1">
        <f t="shared" si="106"/>
        <v>10030.935999999998</v>
      </c>
      <c r="J2703" s="1">
        <f>+G2703</f>
        <v>4972.1989999999996</v>
      </c>
    </row>
    <row r="2704" spans="1:10" outlineLevel="2" x14ac:dyDescent="0.25">
      <c r="A2704" t="s">
        <v>86</v>
      </c>
      <c r="B2704" t="s">
        <v>87</v>
      </c>
      <c r="C2704" s="2">
        <v>42444</v>
      </c>
      <c r="D2704" t="s">
        <v>570</v>
      </c>
      <c r="E2704" t="s">
        <v>569</v>
      </c>
      <c r="F2704" t="s">
        <v>86</v>
      </c>
      <c r="G2704" s="14">
        <v>7581.3029999999999</v>
      </c>
      <c r="H2704" s="14"/>
      <c r="I2704" s="1">
        <f t="shared" si="106"/>
        <v>17612.238999999998</v>
      </c>
      <c r="J2704" s="1">
        <f>+G2704</f>
        <v>7581.3029999999999</v>
      </c>
    </row>
    <row r="2705" spans="1:11" outlineLevel="2" x14ac:dyDescent="0.25">
      <c r="A2705" t="s">
        <v>86</v>
      </c>
      <c r="B2705" t="s">
        <v>87</v>
      </c>
      <c r="C2705" s="2">
        <v>42460</v>
      </c>
      <c r="D2705" t="s">
        <v>152</v>
      </c>
      <c r="E2705" t="s">
        <v>573</v>
      </c>
      <c r="F2705" t="s">
        <v>86</v>
      </c>
      <c r="G2705" s="14"/>
      <c r="H2705" s="14">
        <v>3847.6030000000001</v>
      </c>
      <c r="I2705" s="1">
        <f t="shared" si="106"/>
        <v>13764.635999999999</v>
      </c>
      <c r="J2705" s="1">
        <f>-H2705</f>
        <v>-3847.6030000000001</v>
      </c>
    </row>
    <row r="2706" spans="1:11" outlineLevel="2" x14ac:dyDescent="0.25">
      <c r="A2706" t="s">
        <v>86</v>
      </c>
      <c r="B2706" t="s">
        <v>87</v>
      </c>
      <c r="C2706" s="2">
        <v>42490</v>
      </c>
      <c r="D2706" t="s">
        <v>152</v>
      </c>
      <c r="E2706" t="s">
        <v>580</v>
      </c>
      <c r="F2706" t="s">
        <v>86</v>
      </c>
      <c r="G2706" s="14"/>
      <c r="H2706" s="14">
        <v>2446.2860000000001</v>
      </c>
      <c r="I2706" s="1">
        <f t="shared" si="106"/>
        <v>11318.349999999999</v>
      </c>
      <c r="J2706" s="1">
        <f>-H2706</f>
        <v>-2446.2860000000001</v>
      </c>
    </row>
    <row r="2707" spans="1:11" outlineLevel="2" x14ac:dyDescent="0.25">
      <c r="A2707" t="s">
        <v>86</v>
      </c>
      <c r="B2707" t="s">
        <v>87</v>
      </c>
      <c r="C2707" s="2">
        <v>42490</v>
      </c>
      <c r="D2707" t="s">
        <v>152</v>
      </c>
      <c r="E2707" t="s">
        <v>578</v>
      </c>
      <c r="F2707" t="s">
        <v>86</v>
      </c>
      <c r="G2707" s="14"/>
      <c r="H2707" s="14">
        <v>2989.7939999999999</v>
      </c>
      <c r="I2707" s="1">
        <f t="shared" si="106"/>
        <v>8328.5559999999987</v>
      </c>
      <c r="J2707" s="1">
        <f>-H2707</f>
        <v>-2989.7939999999999</v>
      </c>
    </row>
    <row r="2708" spans="1:11" outlineLevel="2" x14ac:dyDescent="0.25">
      <c r="A2708" t="s">
        <v>86</v>
      </c>
      <c r="B2708" t="s">
        <v>87</v>
      </c>
      <c r="C2708" s="2">
        <v>42490</v>
      </c>
      <c r="D2708" t="s">
        <v>152</v>
      </c>
      <c r="E2708" t="s">
        <v>579</v>
      </c>
      <c r="F2708" t="s">
        <v>86</v>
      </c>
      <c r="G2708" s="14"/>
      <c r="H2708" s="14">
        <v>3862.8980000000001</v>
      </c>
      <c r="I2708" s="1">
        <f t="shared" si="106"/>
        <v>4465.6579999999985</v>
      </c>
      <c r="J2708" s="1">
        <f>-H2708</f>
        <v>-3862.8980000000001</v>
      </c>
    </row>
    <row r="2709" spans="1:11" outlineLevel="2" x14ac:dyDescent="0.25">
      <c r="A2709" t="s">
        <v>86</v>
      </c>
      <c r="B2709" t="s">
        <v>87</v>
      </c>
      <c r="C2709" s="2">
        <v>42490</v>
      </c>
      <c r="D2709" t="s">
        <v>152</v>
      </c>
      <c r="E2709" t="s">
        <v>581</v>
      </c>
      <c r="F2709" t="s">
        <v>86</v>
      </c>
      <c r="G2709" s="14"/>
      <c r="H2709" s="14">
        <v>3876.5</v>
      </c>
      <c r="I2709" s="1">
        <f t="shared" si="106"/>
        <v>589.15799999999854</v>
      </c>
      <c r="J2709" s="1">
        <f>-H2709</f>
        <v>-3876.5</v>
      </c>
    </row>
    <row r="2710" spans="1:11" outlineLevel="2" x14ac:dyDescent="0.25">
      <c r="A2710" t="s">
        <v>86</v>
      </c>
      <c r="B2710" t="s">
        <v>87</v>
      </c>
      <c r="C2710" s="2">
        <v>42490</v>
      </c>
      <c r="D2710" t="s">
        <v>577</v>
      </c>
      <c r="E2710" t="s">
        <v>576</v>
      </c>
      <c r="F2710" t="s">
        <v>86</v>
      </c>
      <c r="G2710" s="14">
        <v>6836.7960000000003</v>
      </c>
      <c r="H2710" s="14"/>
      <c r="I2710" s="1">
        <f t="shared" si="106"/>
        <v>7425.9539999999988</v>
      </c>
      <c r="J2710" s="1">
        <f>+G2710</f>
        <v>6836.7960000000003</v>
      </c>
    </row>
    <row r="2711" spans="1:11" outlineLevel="2" x14ac:dyDescent="0.25">
      <c r="A2711" t="s">
        <v>86</v>
      </c>
      <c r="B2711" t="s">
        <v>87</v>
      </c>
      <c r="C2711" s="2">
        <v>42490</v>
      </c>
      <c r="D2711" t="s">
        <v>575</v>
      </c>
      <c r="E2711" t="s">
        <v>574</v>
      </c>
      <c r="F2711" t="s">
        <v>86</v>
      </c>
      <c r="G2711" s="14">
        <v>7739.4</v>
      </c>
      <c r="H2711" s="14"/>
      <c r="I2711" s="1">
        <f t="shared" si="106"/>
        <v>15165.353999999999</v>
      </c>
      <c r="J2711" s="1">
        <f>+G2711</f>
        <v>7739.4</v>
      </c>
    </row>
    <row r="2712" spans="1:11" outlineLevel="2" x14ac:dyDescent="0.25">
      <c r="A2712" t="s">
        <v>86</v>
      </c>
      <c r="B2712" t="s">
        <v>87</v>
      </c>
      <c r="C2712" s="2">
        <v>42656</v>
      </c>
      <c r="D2712" t="s">
        <v>583</v>
      </c>
      <c r="E2712" t="s">
        <v>582</v>
      </c>
      <c r="F2712" t="s">
        <v>86</v>
      </c>
      <c r="G2712" s="14">
        <v>730.76400000000001</v>
      </c>
      <c r="H2712" s="14"/>
      <c r="I2712" s="1">
        <f t="shared" si="106"/>
        <v>15896.117999999999</v>
      </c>
      <c r="J2712" s="1">
        <f>+G2712</f>
        <v>730.76400000000001</v>
      </c>
    </row>
    <row r="2713" spans="1:11" outlineLevel="2" x14ac:dyDescent="0.25">
      <c r="A2713" t="s">
        <v>86</v>
      </c>
      <c r="B2713" t="s">
        <v>87</v>
      </c>
      <c r="C2713" s="2">
        <v>42671</v>
      </c>
      <c r="D2713" t="s">
        <v>152</v>
      </c>
      <c r="E2713" t="s">
        <v>623</v>
      </c>
      <c r="F2713" t="s">
        <v>86</v>
      </c>
      <c r="G2713" s="14"/>
      <c r="H2713" s="14">
        <v>240.04</v>
      </c>
      <c r="I2713" s="1">
        <f t="shared" si="106"/>
        <v>15656.077999999998</v>
      </c>
      <c r="J2713" s="1">
        <f>-H2713</f>
        <v>-240.04</v>
      </c>
    </row>
    <row r="2714" spans="1:11" outlineLevel="2" x14ac:dyDescent="0.25">
      <c r="A2714" t="s">
        <v>86</v>
      </c>
      <c r="B2714" t="s">
        <v>87</v>
      </c>
      <c r="C2714" s="2">
        <v>42807</v>
      </c>
      <c r="D2714" t="s">
        <v>4518</v>
      </c>
      <c r="E2714" t="s">
        <v>168</v>
      </c>
      <c r="F2714" t="s">
        <v>86</v>
      </c>
      <c r="G2714" s="14">
        <v>4276</v>
      </c>
      <c r="H2714" s="14"/>
      <c r="I2714" s="1">
        <f t="shared" si="106"/>
        <v>19932.077999999998</v>
      </c>
      <c r="J2714" s="1">
        <f>+G2714</f>
        <v>4276</v>
      </c>
    </row>
    <row r="2715" spans="1:11" outlineLevel="2" x14ac:dyDescent="0.25">
      <c r="A2715" t="s">
        <v>86</v>
      </c>
      <c r="B2715" t="s">
        <v>87</v>
      </c>
      <c r="G2715" s="14"/>
      <c r="H2715" s="14">
        <v>3.0000000000000001E-3</v>
      </c>
      <c r="I2715" s="1">
        <f t="shared" si="106"/>
        <v>19932.074999999997</v>
      </c>
      <c r="J2715" s="1">
        <f>-H2715</f>
        <v>-3.0000000000000001E-3</v>
      </c>
      <c r="K2715" s="1" t="s">
        <v>4519</v>
      </c>
    </row>
    <row r="2716" spans="1:11" hidden="1" outlineLevel="1" x14ac:dyDescent="0.25">
      <c r="A2716" s="3" t="s">
        <v>1130</v>
      </c>
      <c r="B2716" s="3"/>
      <c r="C2716" s="4"/>
      <c r="D2716" s="3"/>
      <c r="E2716" s="3"/>
      <c r="F2716" s="3"/>
      <c r="G2716" s="5">
        <f>SUBTOTAL(9,G2683:G2715)</f>
        <v>73177.239999999991</v>
      </c>
      <c r="H2716" s="5">
        <f>SUBTOTAL(9,H2683:H2715)</f>
        <v>53245.165000000008</v>
      </c>
      <c r="I2716" s="5"/>
      <c r="J2716" s="5"/>
    </row>
    <row r="2717" spans="1:11" hidden="1" outlineLevel="2" x14ac:dyDescent="0.25">
      <c r="A2717" t="s">
        <v>884</v>
      </c>
      <c r="B2717" t="s">
        <v>885</v>
      </c>
      <c r="C2717" s="2">
        <v>43822</v>
      </c>
      <c r="D2717" t="s">
        <v>4520</v>
      </c>
      <c r="E2717" t="s">
        <v>4521</v>
      </c>
      <c r="F2717" t="s">
        <v>884</v>
      </c>
      <c r="H2717" s="1">
        <v>130</v>
      </c>
      <c r="I2717" s="1">
        <f>+IF(A2717=A2715,I2715+G2717-H2717,G2717-H2717)</f>
        <v>-130</v>
      </c>
    </row>
    <row r="2718" spans="1:11" hidden="1" outlineLevel="1" x14ac:dyDescent="0.25">
      <c r="A2718" s="3" t="s">
        <v>4522</v>
      </c>
      <c r="B2718" s="3"/>
      <c r="C2718" s="4"/>
      <c r="D2718" s="3"/>
      <c r="E2718" s="3"/>
      <c r="F2718" s="3"/>
      <c r="G2718" s="5">
        <f>SUBTOTAL(9,G2717:G2717)</f>
        <v>0</v>
      </c>
      <c r="H2718" s="5">
        <f>SUBTOTAL(9,H2717:H2717)</f>
        <v>0</v>
      </c>
      <c r="I2718" s="5"/>
      <c r="J2718" s="5"/>
    </row>
    <row r="2719" spans="1:11" hidden="1" outlineLevel="2" x14ac:dyDescent="0.25">
      <c r="A2719" t="s">
        <v>88</v>
      </c>
      <c r="B2719" t="s">
        <v>89</v>
      </c>
      <c r="C2719" s="2">
        <v>43789</v>
      </c>
      <c r="D2719" t="s">
        <v>4523</v>
      </c>
      <c r="E2719" t="s">
        <v>4524</v>
      </c>
      <c r="F2719" t="s">
        <v>88</v>
      </c>
      <c r="G2719" s="14"/>
      <c r="H2719" s="14"/>
      <c r="I2719" s="1">
        <f>+IF(A2719=A2717,I2717+G2719-H2719,G2719-H2719)</f>
        <v>0</v>
      </c>
      <c r="K2719" s="1" t="s">
        <v>4525</v>
      </c>
    </row>
    <row r="2720" spans="1:11" hidden="1" outlineLevel="2" x14ac:dyDescent="0.25">
      <c r="A2720" t="s">
        <v>88</v>
      </c>
      <c r="B2720" t="s">
        <v>89</v>
      </c>
      <c r="C2720" s="2">
        <v>43826</v>
      </c>
      <c r="D2720" t="s">
        <v>4526</v>
      </c>
      <c r="E2720" t="s">
        <v>4527</v>
      </c>
      <c r="F2720" t="s">
        <v>88</v>
      </c>
      <c r="G2720" s="14">
        <v>5668.65</v>
      </c>
      <c r="H2720" s="14"/>
      <c r="I2720" s="1">
        <f>+IF(A2720=A2719,I2719+G2720-H2720,G2720-H2720)</f>
        <v>5668.65</v>
      </c>
      <c r="K2720" s="1" t="s">
        <v>4528</v>
      </c>
    </row>
    <row r="2721" spans="1:11" hidden="1" outlineLevel="2" x14ac:dyDescent="0.25">
      <c r="A2721" t="s">
        <v>88</v>
      </c>
      <c r="B2721" t="s">
        <v>89</v>
      </c>
      <c r="C2721" s="2">
        <v>43829</v>
      </c>
      <c r="D2721" t="s">
        <v>4529</v>
      </c>
      <c r="E2721" t="s">
        <v>4530</v>
      </c>
      <c r="F2721" t="s">
        <v>88</v>
      </c>
      <c r="G2721" s="14">
        <v>17030.755000000001</v>
      </c>
      <c r="H2721" s="14"/>
      <c r="I2721" s="1">
        <f>+IF(A2721=A2720,I2720+G2721-H2721,G2721-H2721)</f>
        <v>22699.404999999999</v>
      </c>
      <c r="K2721" s="1" t="s">
        <v>4531</v>
      </c>
    </row>
    <row r="2722" spans="1:11" hidden="1" outlineLevel="2" x14ac:dyDescent="0.25">
      <c r="A2722" t="s">
        <v>88</v>
      </c>
      <c r="B2722" t="s">
        <v>89</v>
      </c>
      <c r="G2722" s="1">
        <v>1.299999999901047E-2</v>
      </c>
      <c r="I2722" s="1">
        <f>+IF(A2722=A2721,I2721+G2722-H2722,G2722-H2722)</f>
        <v>22699.417999999998</v>
      </c>
    </row>
    <row r="2723" spans="1:11" hidden="1" outlineLevel="1" x14ac:dyDescent="0.25">
      <c r="A2723" s="3" t="s">
        <v>4532</v>
      </c>
      <c r="B2723" s="3"/>
      <c r="C2723" s="4"/>
      <c r="D2723" s="3"/>
      <c r="E2723" s="3"/>
      <c r="F2723" s="3"/>
      <c r="G2723" s="5">
        <f>SUBTOTAL(9,G2719:G2722)</f>
        <v>0</v>
      </c>
      <c r="H2723" s="5">
        <f>SUBTOTAL(9,H2719:H2722)</f>
        <v>0</v>
      </c>
      <c r="I2723" s="5"/>
      <c r="J2723" s="5"/>
    </row>
    <row r="2724" spans="1:11" hidden="1" outlineLevel="2" x14ac:dyDescent="0.25">
      <c r="A2724" t="s">
        <v>4533</v>
      </c>
      <c r="B2724" t="s">
        <v>4534</v>
      </c>
      <c r="C2724" s="2">
        <v>42905</v>
      </c>
      <c r="D2724" t="s">
        <v>4535</v>
      </c>
      <c r="E2724" t="s">
        <v>4536</v>
      </c>
      <c r="F2724" t="s">
        <v>4533</v>
      </c>
      <c r="G2724" s="8"/>
      <c r="H2724" s="8"/>
      <c r="I2724" s="1">
        <f>+IF(A2724=A2722,I2722+G2724-H2724,G2724-H2724)</f>
        <v>0</v>
      </c>
    </row>
    <row r="2725" spans="1:11" hidden="1" outlineLevel="2" x14ac:dyDescent="0.25">
      <c r="A2725" t="s">
        <v>4533</v>
      </c>
      <c r="B2725" t="s">
        <v>4534</v>
      </c>
      <c r="C2725" s="2">
        <v>43039</v>
      </c>
      <c r="D2725" t="s">
        <v>152</v>
      </c>
      <c r="E2725" t="s">
        <v>4537</v>
      </c>
      <c r="F2725" t="s">
        <v>4533</v>
      </c>
      <c r="G2725" s="8"/>
      <c r="H2725" s="8"/>
      <c r="I2725" s="1">
        <f>+IF(A2725=A2724,I2724+G2725-H2725,G2725-H2725)</f>
        <v>0</v>
      </c>
    </row>
    <row r="2726" spans="1:11" hidden="1" outlineLevel="2" x14ac:dyDescent="0.25">
      <c r="A2726" t="s">
        <v>4533</v>
      </c>
      <c r="B2726" t="s">
        <v>4534</v>
      </c>
      <c r="C2726" s="2">
        <v>43738</v>
      </c>
      <c r="D2726" t="s">
        <v>4538</v>
      </c>
      <c r="E2726" t="s">
        <v>4539</v>
      </c>
      <c r="F2726" t="s">
        <v>4533</v>
      </c>
      <c r="G2726" s="8"/>
      <c r="H2726" s="8"/>
      <c r="I2726" s="1">
        <f>+IF(A2726=A2725,I2725+G2726-H2726,G2726-H2726)</f>
        <v>0</v>
      </c>
    </row>
    <row r="2727" spans="1:11" hidden="1" outlineLevel="2" x14ac:dyDescent="0.25">
      <c r="A2727" t="s">
        <v>4533</v>
      </c>
      <c r="B2727" t="s">
        <v>4534</v>
      </c>
      <c r="G2727" s="8"/>
      <c r="H2727" s="8"/>
      <c r="I2727" s="1">
        <f>+IF(A2727=A2726,I2726+G2727-H2727,G2727-H2727)</f>
        <v>0</v>
      </c>
    </row>
    <row r="2728" spans="1:11" hidden="1" outlineLevel="1" x14ac:dyDescent="0.25">
      <c r="A2728" s="3" t="s">
        <v>4540</v>
      </c>
      <c r="B2728" s="3"/>
      <c r="C2728" s="4"/>
      <c r="D2728" s="3"/>
      <c r="E2728" s="3"/>
      <c r="F2728" s="3"/>
      <c r="G2728" s="5">
        <f>SUBTOTAL(9,G2724:G2727)</f>
        <v>0</v>
      </c>
      <c r="H2728" s="5">
        <f>SUBTOTAL(9,H2724:H2727)</f>
        <v>0</v>
      </c>
      <c r="I2728" s="5"/>
      <c r="J2728" s="5"/>
    </row>
    <row r="2729" spans="1:11" hidden="1" outlineLevel="2" x14ac:dyDescent="0.25">
      <c r="A2729" t="s">
        <v>92</v>
      </c>
      <c r="B2729" t="s">
        <v>93</v>
      </c>
      <c r="C2729" s="2">
        <v>43822</v>
      </c>
      <c r="D2729" t="s">
        <v>4541</v>
      </c>
      <c r="E2729" t="s">
        <v>4542</v>
      </c>
      <c r="F2729" t="s">
        <v>92</v>
      </c>
      <c r="H2729" s="1">
        <v>125</v>
      </c>
      <c r="I2729" s="1">
        <f>+IF(A2729=A2727,I2727+G2729-H2729,G2729-H2729)</f>
        <v>-125</v>
      </c>
    </row>
    <row r="2730" spans="1:11" hidden="1" outlineLevel="2" x14ac:dyDescent="0.25">
      <c r="A2730" t="s">
        <v>92</v>
      </c>
      <c r="B2730" t="s">
        <v>93</v>
      </c>
      <c r="C2730" s="2">
        <v>43822</v>
      </c>
      <c r="D2730" t="s">
        <v>4541</v>
      </c>
      <c r="E2730" t="s">
        <v>4543</v>
      </c>
      <c r="F2730" t="s">
        <v>92</v>
      </c>
      <c r="H2730" s="1">
        <v>132</v>
      </c>
      <c r="I2730" s="1">
        <f>+IF(A2730=A2729,I2729+G2730-H2730,G2730-H2730)</f>
        <v>-257</v>
      </c>
    </row>
    <row r="2731" spans="1:11" hidden="1" outlineLevel="2" x14ac:dyDescent="0.25">
      <c r="A2731" t="s">
        <v>92</v>
      </c>
      <c r="B2731" t="s">
        <v>93</v>
      </c>
      <c r="C2731" s="2">
        <v>43822</v>
      </c>
      <c r="D2731" t="s">
        <v>152</v>
      </c>
      <c r="E2731" t="s">
        <v>4544</v>
      </c>
      <c r="F2731" t="s">
        <v>92</v>
      </c>
      <c r="H2731" s="1">
        <v>230</v>
      </c>
      <c r="I2731" s="1">
        <f>+IF(A2731=A2730,I2730+G2731-H2731,G2731-H2731)</f>
        <v>-487</v>
      </c>
    </row>
    <row r="2732" spans="1:11" hidden="1" outlineLevel="2" x14ac:dyDescent="0.25">
      <c r="A2732" t="s">
        <v>92</v>
      </c>
      <c r="B2732" t="s">
        <v>93</v>
      </c>
      <c r="C2732" s="2">
        <v>43825</v>
      </c>
      <c r="D2732" t="s">
        <v>4541</v>
      </c>
      <c r="E2732" t="s">
        <v>4545</v>
      </c>
      <c r="F2732" t="s">
        <v>92</v>
      </c>
      <c r="H2732" s="1">
        <v>180</v>
      </c>
      <c r="I2732" s="1">
        <f>+IF(A2732=A2731,I2731+G2732-H2732,G2732-H2732)</f>
        <v>-667</v>
      </c>
    </row>
    <row r="2733" spans="1:11" hidden="1" outlineLevel="1" x14ac:dyDescent="0.25">
      <c r="A2733" s="3" t="s">
        <v>4546</v>
      </c>
      <c r="B2733" s="3"/>
      <c r="C2733" s="4"/>
      <c r="D2733" s="3"/>
      <c r="E2733" s="3"/>
      <c r="F2733" s="3"/>
      <c r="G2733" s="5">
        <f>SUBTOTAL(9,G2729:G2732)</f>
        <v>0</v>
      </c>
      <c r="H2733" s="5">
        <f>SUBTOTAL(9,H2729:H2732)</f>
        <v>0</v>
      </c>
      <c r="I2733" s="5"/>
      <c r="J2733" s="5"/>
    </row>
    <row r="2734" spans="1:11" hidden="1" outlineLevel="2" x14ac:dyDescent="0.25">
      <c r="A2734" t="s">
        <v>4547</v>
      </c>
      <c r="B2734" t="s">
        <v>4548</v>
      </c>
      <c r="C2734" s="2">
        <v>42570</v>
      </c>
      <c r="D2734" t="s">
        <v>4549</v>
      </c>
      <c r="E2734" t="s">
        <v>4550</v>
      </c>
      <c r="F2734" t="s">
        <v>4547</v>
      </c>
      <c r="G2734" s="8"/>
      <c r="H2734" s="8"/>
      <c r="I2734" s="1">
        <f>+IF(A2734=A2732,I2732+G2734-H2734,G2734-H2734)</f>
        <v>0</v>
      </c>
    </row>
    <row r="2735" spans="1:11" hidden="1" outlineLevel="2" x14ac:dyDescent="0.25">
      <c r="A2735" t="s">
        <v>4547</v>
      </c>
      <c r="B2735" t="s">
        <v>4548</v>
      </c>
      <c r="C2735" s="2">
        <v>42571</v>
      </c>
      <c r="D2735" t="s">
        <v>4551</v>
      </c>
      <c r="E2735" t="s">
        <v>4552</v>
      </c>
      <c r="F2735" t="s">
        <v>4547</v>
      </c>
      <c r="G2735" s="8"/>
      <c r="H2735" s="8"/>
      <c r="I2735" s="1">
        <f t="shared" ref="I2735:I2754" si="108">+IF(A2735=A2734,I2734+G2735-H2735,G2735-H2735)</f>
        <v>0</v>
      </c>
    </row>
    <row r="2736" spans="1:11" hidden="1" outlineLevel="2" x14ac:dyDescent="0.25">
      <c r="A2736" t="s">
        <v>4547</v>
      </c>
      <c r="B2736" t="s">
        <v>4548</v>
      </c>
      <c r="C2736" s="2">
        <v>42600</v>
      </c>
      <c r="D2736" t="s">
        <v>4553</v>
      </c>
      <c r="E2736" t="s">
        <v>4554</v>
      </c>
      <c r="F2736" t="s">
        <v>4547</v>
      </c>
      <c r="G2736" s="8"/>
      <c r="H2736" s="8"/>
      <c r="I2736" s="1">
        <f t="shared" si="108"/>
        <v>0</v>
      </c>
    </row>
    <row r="2737" spans="1:12" hidden="1" outlineLevel="2" x14ac:dyDescent="0.25">
      <c r="A2737" t="s">
        <v>4547</v>
      </c>
      <c r="B2737" t="s">
        <v>4548</v>
      </c>
      <c r="C2737" s="2">
        <v>42632</v>
      </c>
      <c r="D2737" t="s">
        <v>4555</v>
      </c>
      <c r="E2737" t="s">
        <v>4556</v>
      </c>
      <c r="F2737" t="s">
        <v>4547</v>
      </c>
      <c r="G2737" s="8"/>
      <c r="H2737" s="8"/>
      <c r="I2737" s="1">
        <f t="shared" si="108"/>
        <v>0</v>
      </c>
    </row>
    <row r="2738" spans="1:12" hidden="1" outlineLevel="2" x14ac:dyDescent="0.25">
      <c r="A2738" t="s">
        <v>4547</v>
      </c>
      <c r="B2738" t="s">
        <v>4548</v>
      </c>
      <c r="C2738" s="2">
        <v>42704</v>
      </c>
      <c r="D2738" t="s">
        <v>4557</v>
      </c>
      <c r="E2738" t="s">
        <v>4558</v>
      </c>
      <c r="F2738" t="s">
        <v>4547</v>
      </c>
      <c r="G2738" s="8"/>
      <c r="H2738" s="8"/>
      <c r="I2738" s="1">
        <f t="shared" si="108"/>
        <v>0</v>
      </c>
    </row>
    <row r="2739" spans="1:12" hidden="1" outlineLevel="2" x14ac:dyDescent="0.25">
      <c r="A2739" t="s">
        <v>4547</v>
      </c>
      <c r="B2739" t="s">
        <v>4548</v>
      </c>
      <c r="C2739" s="2">
        <v>42735</v>
      </c>
      <c r="D2739" t="s">
        <v>4559</v>
      </c>
      <c r="E2739" t="s">
        <v>4560</v>
      </c>
      <c r="F2739" t="s">
        <v>4547</v>
      </c>
      <c r="G2739" s="8"/>
      <c r="H2739" s="8"/>
      <c r="I2739" s="1">
        <f t="shared" si="108"/>
        <v>0</v>
      </c>
    </row>
    <row r="2740" spans="1:12" hidden="1" outlineLevel="2" x14ac:dyDescent="0.25">
      <c r="A2740" t="s">
        <v>4547</v>
      </c>
      <c r="B2740" t="s">
        <v>4548</v>
      </c>
      <c r="C2740" s="2">
        <v>42735</v>
      </c>
      <c r="D2740" t="s">
        <v>4561</v>
      </c>
      <c r="E2740" t="s">
        <v>4562</v>
      </c>
      <c r="F2740" t="s">
        <v>4547</v>
      </c>
      <c r="G2740" s="8"/>
      <c r="H2740" s="8"/>
      <c r="I2740" s="1">
        <f t="shared" si="108"/>
        <v>0</v>
      </c>
    </row>
    <row r="2741" spans="1:12" hidden="1" outlineLevel="2" x14ac:dyDescent="0.25">
      <c r="A2741" t="s">
        <v>4547</v>
      </c>
      <c r="B2741" t="s">
        <v>4548</v>
      </c>
      <c r="C2741" s="2">
        <v>42916</v>
      </c>
      <c r="D2741" t="s">
        <v>4563</v>
      </c>
      <c r="E2741" t="s">
        <v>4564</v>
      </c>
      <c r="F2741" t="s">
        <v>4547</v>
      </c>
      <c r="G2741" s="8"/>
      <c r="H2741" s="8"/>
      <c r="I2741" s="1">
        <f t="shared" si="108"/>
        <v>0</v>
      </c>
    </row>
    <row r="2742" spans="1:12" hidden="1" outlineLevel="2" x14ac:dyDescent="0.25">
      <c r="A2742" t="s">
        <v>4547</v>
      </c>
      <c r="B2742" t="s">
        <v>4548</v>
      </c>
      <c r="C2742" s="2">
        <v>42944</v>
      </c>
      <c r="D2742" t="s">
        <v>4565</v>
      </c>
      <c r="E2742" t="s">
        <v>4566</v>
      </c>
      <c r="F2742" t="s">
        <v>4547</v>
      </c>
      <c r="G2742" s="8"/>
      <c r="H2742" s="8"/>
      <c r="I2742" s="1">
        <f t="shared" si="108"/>
        <v>0</v>
      </c>
    </row>
    <row r="2743" spans="1:12" hidden="1" outlineLevel="2" x14ac:dyDescent="0.25">
      <c r="A2743" t="s">
        <v>4547</v>
      </c>
      <c r="B2743" t="s">
        <v>4548</v>
      </c>
      <c r="C2743" s="2">
        <v>42978</v>
      </c>
      <c r="D2743" t="s">
        <v>152</v>
      </c>
      <c r="E2743" t="s">
        <v>4567</v>
      </c>
      <c r="F2743" t="s">
        <v>4547</v>
      </c>
      <c r="G2743" s="8"/>
      <c r="H2743" s="8"/>
      <c r="I2743" s="1">
        <f t="shared" si="108"/>
        <v>0</v>
      </c>
    </row>
    <row r="2744" spans="1:12" hidden="1" outlineLevel="2" x14ac:dyDescent="0.25">
      <c r="A2744" t="s">
        <v>4547</v>
      </c>
      <c r="B2744" t="s">
        <v>4548</v>
      </c>
      <c r="C2744" s="2">
        <v>42992</v>
      </c>
      <c r="D2744" t="s">
        <v>4568</v>
      </c>
      <c r="E2744" t="s">
        <v>4569</v>
      </c>
      <c r="F2744" t="s">
        <v>4547</v>
      </c>
      <c r="G2744" s="8"/>
      <c r="H2744" s="8"/>
      <c r="I2744" s="1">
        <f t="shared" si="108"/>
        <v>0</v>
      </c>
    </row>
    <row r="2745" spans="1:12" hidden="1" outlineLevel="2" x14ac:dyDescent="0.25">
      <c r="A2745" t="s">
        <v>4547</v>
      </c>
      <c r="B2745" t="s">
        <v>4548</v>
      </c>
      <c r="C2745" s="2">
        <v>43039</v>
      </c>
      <c r="D2745" t="s">
        <v>152</v>
      </c>
      <c r="E2745" t="s">
        <v>4570</v>
      </c>
      <c r="F2745" t="s">
        <v>4547</v>
      </c>
      <c r="G2745" s="8"/>
      <c r="H2745" s="8"/>
      <c r="I2745" s="1">
        <f t="shared" si="108"/>
        <v>0</v>
      </c>
    </row>
    <row r="2746" spans="1:12" hidden="1" outlineLevel="2" x14ac:dyDescent="0.25">
      <c r="A2746" t="s">
        <v>4547</v>
      </c>
      <c r="B2746" t="s">
        <v>4548</v>
      </c>
      <c r="C2746" s="2">
        <v>43039</v>
      </c>
      <c r="D2746" t="s">
        <v>152</v>
      </c>
      <c r="E2746" t="s">
        <v>4571</v>
      </c>
      <c r="F2746" t="s">
        <v>4547</v>
      </c>
      <c r="G2746" s="8"/>
      <c r="H2746" s="8"/>
      <c r="I2746" s="1">
        <f t="shared" si="108"/>
        <v>0</v>
      </c>
    </row>
    <row r="2747" spans="1:12" hidden="1" outlineLevel="2" x14ac:dyDescent="0.25">
      <c r="A2747" t="s">
        <v>4547</v>
      </c>
      <c r="B2747" t="s">
        <v>4548</v>
      </c>
      <c r="C2747" s="2">
        <v>43056</v>
      </c>
      <c r="D2747" t="s">
        <v>4572</v>
      </c>
      <c r="E2747" t="s">
        <v>4573</v>
      </c>
      <c r="F2747" t="s">
        <v>4547</v>
      </c>
      <c r="G2747" s="8"/>
      <c r="H2747" s="8"/>
      <c r="I2747" s="1">
        <f t="shared" si="108"/>
        <v>0</v>
      </c>
    </row>
    <row r="2748" spans="1:12" hidden="1" outlineLevel="2" x14ac:dyDescent="0.25">
      <c r="A2748" t="s">
        <v>4547</v>
      </c>
      <c r="B2748" t="s">
        <v>4548</v>
      </c>
      <c r="C2748" s="2">
        <v>43272</v>
      </c>
      <c r="D2748" t="s">
        <v>4574</v>
      </c>
      <c r="E2748" t="s">
        <v>4575</v>
      </c>
      <c r="F2748" t="s">
        <v>4547</v>
      </c>
      <c r="G2748" s="8"/>
      <c r="H2748" s="8"/>
      <c r="I2748" s="1">
        <f t="shared" si="108"/>
        <v>0</v>
      </c>
    </row>
    <row r="2749" spans="1:12" hidden="1" outlineLevel="2" x14ac:dyDescent="0.25">
      <c r="A2749" t="s">
        <v>4547</v>
      </c>
      <c r="B2749" t="s">
        <v>4548</v>
      </c>
      <c r="C2749" s="2">
        <v>43593</v>
      </c>
      <c r="D2749" t="s">
        <v>4576</v>
      </c>
      <c r="E2749" t="s">
        <v>4577</v>
      </c>
      <c r="F2749" t="s">
        <v>4547</v>
      </c>
      <c r="G2749" s="8"/>
      <c r="H2749" s="8"/>
      <c r="I2749" s="1">
        <f t="shared" si="108"/>
        <v>0</v>
      </c>
    </row>
    <row r="2750" spans="1:12" hidden="1" outlineLevel="2" x14ac:dyDescent="0.25">
      <c r="A2750" t="s">
        <v>4547</v>
      </c>
      <c r="B2750" t="s">
        <v>4548</v>
      </c>
      <c r="C2750" s="2">
        <v>43593</v>
      </c>
      <c r="D2750" t="s">
        <v>4578</v>
      </c>
      <c r="E2750" t="s">
        <v>4579</v>
      </c>
      <c r="F2750" t="s">
        <v>4547</v>
      </c>
      <c r="G2750" s="17"/>
      <c r="H2750" s="17"/>
      <c r="I2750" s="1">
        <f t="shared" si="108"/>
        <v>0</v>
      </c>
    </row>
    <row r="2751" spans="1:12" hidden="1" outlineLevel="2" x14ac:dyDescent="0.25">
      <c r="A2751" t="s">
        <v>4547</v>
      </c>
      <c r="B2751" t="s">
        <v>4548</v>
      </c>
      <c r="C2751" s="2">
        <v>43593</v>
      </c>
      <c r="D2751" t="s">
        <v>4580</v>
      </c>
      <c r="E2751" t="s">
        <v>4581</v>
      </c>
      <c r="F2751" t="s">
        <v>4547</v>
      </c>
      <c r="G2751" s="17"/>
      <c r="H2751" s="17"/>
      <c r="I2751" s="1">
        <f t="shared" si="108"/>
        <v>0</v>
      </c>
    </row>
    <row r="2752" spans="1:12" hidden="1" outlineLevel="2" x14ac:dyDescent="0.25">
      <c r="A2752" t="s">
        <v>4547</v>
      </c>
      <c r="B2752" t="s">
        <v>4548</v>
      </c>
      <c r="C2752" s="2">
        <v>43646</v>
      </c>
      <c r="D2752" t="s">
        <v>152</v>
      </c>
      <c r="E2752" t="s">
        <v>4582</v>
      </c>
      <c r="F2752" t="s">
        <v>4547</v>
      </c>
      <c r="G2752" s="17"/>
      <c r="H2752" s="17"/>
      <c r="I2752" s="1">
        <f t="shared" si="108"/>
        <v>0</v>
      </c>
      <c r="K2752" s="1">
        <f>+H2752*1.5%</f>
        <v>0</v>
      </c>
      <c r="L2752" s="1" t="s">
        <v>4583</v>
      </c>
    </row>
    <row r="2753" spans="1:11" hidden="1" outlineLevel="2" x14ac:dyDescent="0.25">
      <c r="A2753" t="s">
        <v>4547</v>
      </c>
      <c r="B2753" t="s">
        <v>4548</v>
      </c>
      <c r="C2753" s="2">
        <v>43830</v>
      </c>
      <c r="D2753" t="s">
        <v>4583</v>
      </c>
      <c r="G2753" s="17"/>
      <c r="H2753" s="17"/>
      <c r="I2753" s="1">
        <f t="shared" si="108"/>
        <v>0</v>
      </c>
    </row>
    <row r="2754" spans="1:11" hidden="1" outlineLevel="2" x14ac:dyDescent="0.25">
      <c r="A2754" t="s">
        <v>4547</v>
      </c>
      <c r="B2754" t="s">
        <v>4548</v>
      </c>
      <c r="G2754" s="8"/>
      <c r="H2754" s="8"/>
      <c r="I2754" s="1">
        <f t="shared" si="108"/>
        <v>0</v>
      </c>
    </row>
    <row r="2755" spans="1:11" hidden="1" outlineLevel="1" x14ac:dyDescent="0.25">
      <c r="A2755" s="3" t="s">
        <v>4584</v>
      </c>
      <c r="B2755" s="3"/>
      <c r="C2755" s="4"/>
      <c r="D2755" s="3"/>
      <c r="E2755" s="3"/>
      <c r="F2755" s="3"/>
      <c r="G2755" s="5">
        <f>SUBTOTAL(9,G2734:G2754)</f>
        <v>0</v>
      </c>
      <c r="H2755" s="5">
        <f>SUBTOTAL(9,H2734:H2754)</f>
        <v>0</v>
      </c>
      <c r="I2755" s="5"/>
      <c r="J2755" s="5"/>
    </row>
    <row r="2756" spans="1:11" hidden="1" outlineLevel="2" x14ac:dyDescent="0.25">
      <c r="A2756" t="s">
        <v>94</v>
      </c>
      <c r="B2756" t="s">
        <v>803</v>
      </c>
      <c r="C2756" s="2">
        <v>43742</v>
      </c>
      <c r="D2756" t="s">
        <v>4585</v>
      </c>
      <c r="E2756" t="s">
        <v>4586</v>
      </c>
      <c r="F2756" t="s">
        <v>94</v>
      </c>
      <c r="G2756" s="14">
        <v>536.1</v>
      </c>
      <c r="H2756" s="14"/>
      <c r="I2756" s="1">
        <f>+IF(A2756=A2754,I2754+G2756-H2756,G2756-H2756)</f>
        <v>536.1</v>
      </c>
      <c r="K2756" s="1" t="s">
        <v>4587</v>
      </c>
    </row>
    <row r="2757" spans="1:11" hidden="1" outlineLevel="1" x14ac:dyDescent="0.25">
      <c r="A2757" s="3" t="s">
        <v>1131</v>
      </c>
      <c r="B2757" s="3"/>
      <c r="C2757" s="4"/>
      <c r="D2757" s="3"/>
      <c r="E2757" s="3"/>
      <c r="F2757" s="3"/>
      <c r="G2757" s="5">
        <f>SUBTOTAL(9,G2756:G2756)</f>
        <v>0</v>
      </c>
      <c r="H2757" s="5">
        <f>SUBTOTAL(9,H2756:H2756)</f>
        <v>0</v>
      </c>
      <c r="I2757" s="5"/>
      <c r="J2757" s="5"/>
    </row>
    <row r="2758" spans="1:11" hidden="1" outlineLevel="2" x14ac:dyDescent="0.25">
      <c r="A2758" t="s">
        <v>667</v>
      </c>
      <c r="B2758" t="s">
        <v>95</v>
      </c>
      <c r="C2758" s="2">
        <v>43799</v>
      </c>
      <c r="D2758" t="s">
        <v>152</v>
      </c>
      <c r="E2758" t="s">
        <v>4588</v>
      </c>
      <c r="F2758" t="s">
        <v>667</v>
      </c>
      <c r="H2758" s="1">
        <v>1043.04</v>
      </c>
      <c r="I2758" s="1">
        <f>+IF(A2758=A2756,I2756+G2758-H2758,G2758-H2758)</f>
        <v>-1043.04</v>
      </c>
    </row>
    <row r="2759" spans="1:11" hidden="1" outlineLevel="2" x14ac:dyDescent="0.25">
      <c r="A2759" t="s">
        <v>667</v>
      </c>
      <c r="B2759" t="s">
        <v>95</v>
      </c>
      <c r="C2759" s="2">
        <v>43799</v>
      </c>
      <c r="D2759" t="s">
        <v>152</v>
      </c>
      <c r="E2759" t="s">
        <v>4589</v>
      </c>
      <c r="F2759" t="s">
        <v>667</v>
      </c>
      <c r="H2759" s="1">
        <v>2542.44</v>
      </c>
      <c r="I2759" s="1">
        <f>+IF(A2759=A2758,I2758+G2759-H2759,G2759-H2759)</f>
        <v>-3585.48</v>
      </c>
    </row>
    <row r="2760" spans="1:11" hidden="1" outlineLevel="2" x14ac:dyDescent="0.25">
      <c r="A2760" t="s">
        <v>667</v>
      </c>
      <c r="B2760" t="s">
        <v>95</v>
      </c>
      <c r="C2760" s="2">
        <v>43830</v>
      </c>
      <c r="D2760" t="s">
        <v>4590</v>
      </c>
      <c r="E2760" t="s">
        <v>4591</v>
      </c>
      <c r="F2760" t="s">
        <v>667</v>
      </c>
      <c r="H2760" s="1">
        <v>16050.6</v>
      </c>
      <c r="I2760" s="1">
        <f>+IF(A2760=A2759,I2759+G2760-H2760,G2760-H2760)</f>
        <v>-19636.080000000002</v>
      </c>
    </row>
    <row r="2761" spans="1:11" hidden="1" outlineLevel="1" x14ac:dyDescent="0.25">
      <c r="A2761" s="3" t="s">
        <v>1132</v>
      </c>
      <c r="B2761" s="3"/>
      <c r="C2761" s="4"/>
      <c r="D2761" s="3"/>
      <c r="E2761" s="3"/>
      <c r="F2761" s="3"/>
      <c r="G2761" s="5">
        <f>SUBTOTAL(9,G2758:G2760)</f>
        <v>0</v>
      </c>
      <c r="H2761" s="5">
        <f>SUBTOTAL(9,H2758:H2760)</f>
        <v>0</v>
      </c>
      <c r="I2761" s="5"/>
      <c r="J2761" s="5"/>
    </row>
    <row r="2762" spans="1:11" hidden="1" outlineLevel="2" x14ac:dyDescent="0.25">
      <c r="A2762" t="s">
        <v>4592</v>
      </c>
      <c r="B2762" t="s">
        <v>886</v>
      </c>
      <c r="C2762" s="2">
        <v>43815</v>
      </c>
      <c r="D2762" t="s">
        <v>152</v>
      </c>
      <c r="E2762" t="s">
        <v>4593</v>
      </c>
      <c r="F2762" t="s">
        <v>4592</v>
      </c>
      <c r="H2762" s="1">
        <v>4068.6</v>
      </c>
      <c r="I2762" s="1">
        <f>+IF(A2762=A2760,I2760+G2762-H2762,G2762-H2762)</f>
        <v>-4068.6</v>
      </c>
    </row>
    <row r="2763" spans="1:11" hidden="1" outlineLevel="1" x14ac:dyDescent="0.25">
      <c r="A2763" s="3" t="s">
        <v>4594</v>
      </c>
      <c r="B2763" s="3"/>
      <c r="C2763" s="4"/>
      <c r="D2763" s="3"/>
      <c r="E2763" s="3"/>
      <c r="F2763" s="3"/>
      <c r="G2763" s="5">
        <f>SUBTOTAL(9,G2762:G2762)</f>
        <v>0</v>
      </c>
      <c r="H2763" s="5">
        <f>SUBTOTAL(9,H2762:H2762)</f>
        <v>0</v>
      </c>
      <c r="I2763" s="5"/>
      <c r="J2763" s="5"/>
    </row>
    <row r="2764" spans="1:11" hidden="1" outlineLevel="2" x14ac:dyDescent="0.25">
      <c r="A2764" t="s">
        <v>668</v>
      </c>
      <c r="B2764" t="s">
        <v>669</v>
      </c>
      <c r="C2764" s="2">
        <v>43780</v>
      </c>
      <c r="D2764" t="s">
        <v>152</v>
      </c>
      <c r="E2764" t="s">
        <v>4595</v>
      </c>
      <c r="F2764" t="s">
        <v>668</v>
      </c>
      <c r="H2764" s="1">
        <v>440.76600000000002</v>
      </c>
      <c r="I2764" s="1">
        <f>+IF(A2764=A2762,I2762+G2764-H2764,G2764-H2764)</f>
        <v>-440.76600000000002</v>
      </c>
    </row>
    <row r="2765" spans="1:11" hidden="1" outlineLevel="1" x14ac:dyDescent="0.25">
      <c r="A2765" s="3" t="s">
        <v>1133</v>
      </c>
      <c r="B2765" s="3"/>
      <c r="C2765" s="4"/>
      <c r="D2765" s="3"/>
      <c r="E2765" s="3"/>
      <c r="F2765" s="3"/>
      <c r="G2765" s="5">
        <f>SUBTOTAL(9,G2764:G2764)</f>
        <v>0</v>
      </c>
      <c r="H2765" s="5">
        <f>SUBTOTAL(9,H2764:H2764)</f>
        <v>0</v>
      </c>
      <c r="I2765" s="5"/>
      <c r="J2765" s="5"/>
    </row>
    <row r="2766" spans="1:11" hidden="1" outlineLevel="2" x14ac:dyDescent="0.25">
      <c r="A2766" t="s">
        <v>821</v>
      </c>
      <c r="B2766" t="s">
        <v>822</v>
      </c>
      <c r="C2766" s="2">
        <v>43677</v>
      </c>
      <c r="D2766" t="s">
        <v>655</v>
      </c>
      <c r="E2766" t="s">
        <v>844</v>
      </c>
      <c r="F2766" t="s">
        <v>821</v>
      </c>
      <c r="H2766" s="1">
        <v>21109.895</v>
      </c>
      <c r="I2766" s="1">
        <f>+IF(A2766=A2764,I2764+G2766-H2766,G2766-H2766)</f>
        <v>-21109.895</v>
      </c>
    </row>
    <row r="2767" spans="1:11" hidden="1" outlineLevel="2" x14ac:dyDescent="0.25">
      <c r="A2767" t="s">
        <v>821</v>
      </c>
      <c r="B2767" t="s">
        <v>822</v>
      </c>
      <c r="C2767" s="2">
        <v>43686</v>
      </c>
      <c r="D2767" t="s">
        <v>4596</v>
      </c>
      <c r="E2767" t="s">
        <v>4597</v>
      </c>
      <c r="F2767" t="s">
        <v>821</v>
      </c>
      <c r="G2767" s="1">
        <v>10000</v>
      </c>
      <c r="I2767" s="1">
        <f>+IF(A2767=A2766,I2766+G2767-H2767,G2767-H2767)</f>
        <v>-11109.895</v>
      </c>
    </row>
    <row r="2768" spans="1:11" hidden="1" outlineLevel="2" x14ac:dyDescent="0.25">
      <c r="A2768" t="s">
        <v>821</v>
      </c>
      <c r="B2768" t="s">
        <v>822</v>
      </c>
      <c r="C2768" s="2">
        <v>43706</v>
      </c>
      <c r="D2768" t="s">
        <v>4598</v>
      </c>
      <c r="E2768" t="s">
        <v>4599</v>
      </c>
      <c r="F2768" t="s">
        <v>821</v>
      </c>
      <c r="G2768" s="1">
        <v>6775.6390000000001</v>
      </c>
      <c r="I2768" s="1">
        <f>+IF(A2768=A2767,I2767+G2768-H2768,G2768-H2768)</f>
        <v>-4334.2560000000003</v>
      </c>
    </row>
    <row r="2769" spans="1:11" hidden="1" outlineLevel="1" x14ac:dyDescent="0.25">
      <c r="A2769" s="3" t="s">
        <v>1134</v>
      </c>
      <c r="B2769" s="3"/>
      <c r="C2769" s="4"/>
      <c r="D2769" s="3"/>
      <c r="E2769" s="3"/>
      <c r="F2769" s="3"/>
      <c r="G2769" s="5">
        <f>SUBTOTAL(9,G2766:G2768)</f>
        <v>0</v>
      </c>
      <c r="H2769" s="5">
        <f>SUBTOTAL(9,H2766:H2768)</f>
        <v>0</v>
      </c>
      <c r="I2769" s="5"/>
      <c r="J2769" s="5"/>
    </row>
    <row r="2770" spans="1:11" hidden="1" outlineLevel="2" x14ac:dyDescent="0.25">
      <c r="A2770" t="s">
        <v>823</v>
      </c>
      <c r="B2770" t="s">
        <v>824</v>
      </c>
      <c r="C2770" s="2">
        <v>43629</v>
      </c>
      <c r="D2770" t="s">
        <v>4600</v>
      </c>
      <c r="E2770" t="s">
        <v>4601</v>
      </c>
      <c r="F2770" t="s">
        <v>823</v>
      </c>
      <c r="G2770" s="14">
        <v>2542.5</v>
      </c>
      <c r="H2770" s="14"/>
      <c r="I2770" s="1">
        <f>+IF(A2770=A2768,I2768+G2770-H2770,G2770-H2770)</f>
        <v>2542.5</v>
      </c>
      <c r="K2770" s="1" t="s">
        <v>4602</v>
      </c>
    </row>
    <row r="2771" spans="1:11" hidden="1" outlineLevel="1" x14ac:dyDescent="0.25">
      <c r="A2771" s="3" t="s">
        <v>4603</v>
      </c>
      <c r="B2771" s="3"/>
      <c r="C2771" s="4"/>
      <c r="D2771" s="3"/>
      <c r="E2771" s="3"/>
      <c r="F2771" s="3"/>
      <c r="G2771" s="5">
        <f>SUBTOTAL(9,G2770:G2770)</f>
        <v>0</v>
      </c>
      <c r="H2771" s="5">
        <f>SUBTOTAL(9,H2770:H2770)</f>
        <v>0</v>
      </c>
      <c r="I2771" s="5"/>
      <c r="J2771" s="5"/>
    </row>
    <row r="2772" spans="1:11" hidden="1" outlineLevel="2" x14ac:dyDescent="0.25">
      <c r="A2772" t="s">
        <v>838</v>
      </c>
      <c r="B2772" t="s">
        <v>839</v>
      </c>
      <c r="C2772" s="2">
        <v>43804</v>
      </c>
      <c r="D2772" t="s">
        <v>4604</v>
      </c>
      <c r="E2772" t="s">
        <v>4605</v>
      </c>
      <c r="F2772" t="s">
        <v>838</v>
      </c>
      <c r="G2772" s="14">
        <v>4578.8249999999998</v>
      </c>
      <c r="H2772" s="14"/>
      <c r="I2772" s="1">
        <f>+IF(A2772=A2770,I2770+G2772-H2772,G2772-H2772)</f>
        <v>4578.8249999999998</v>
      </c>
      <c r="K2772" s="1" t="s">
        <v>4606</v>
      </c>
    </row>
    <row r="2773" spans="1:11" hidden="1" outlineLevel="1" x14ac:dyDescent="0.25">
      <c r="A2773" s="3" t="s">
        <v>4607</v>
      </c>
      <c r="B2773" s="3"/>
      <c r="C2773" s="4"/>
      <c r="D2773" s="3"/>
      <c r="E2773" s="3"/>
      <c r="F2773" s="3"/>
      <c r="G2773" s="5">
        <f>SUBTOTAL(9,G2772:G2772)</f>
        <v>0</v>
      </c>
      <c r="H2773" s="5">
        <f>SUBTOTAL(9,H2772:H2772)</f>
        <v>0</v>
      </c>
      <c r="I2773" s="5"/>
      <c r="J2773" s="5"/>
    </row>
    <row r="2774" spans="1:11" hidden="1" outlineLevel="2" x14ac:dyDescent="0.25">
      <c r="A2774" t="s">
        <v>96</v>
      </c>
      <c r="B2774" t="s">
        <v>97</v>
      </c>
      <c r="C2774" s="2">
        <v>43799</v>
      </c>
      <c r="D2774" t="s">
        <v>152</v>
      </c>
      <c r="E2774" t="s">
        <v>4608</v>
      </c>
      <c r="F2774" t="s">
        <v>96</v>
      </c>
      <c r="H2774" s="1">
        <v>85.501999999999995</v>
      </c>
      <c r="I2774" s="1">
        <f>+IF(A2774=A2772,I2772+G2774-H2774,G2774-H2774)</f>
        <v>-85.501999999999995</v>
      </c>
    </row>
    <row r="2775" spans="1:11" hidden="1" outlineLevel="2" x14ac:dyDescent="0.25">
      <c r="A2775" t="s">
        <v>96</v>
      </c>
      <c r="B2775" t="s">
        <v>97</v>
      </c>
      <c r="H2775" s="1">
        <v>1.0999999999999999E-2</v>
      </c>
      <c r="I2775" s="1">
        <f>+IF(A2775=A2774,I2774+G2775-H2775,G2775-H2775)</f>
        <v>-85.512999999999991</v>
      </c>
    </row>
    <row r="2776" spans="1:11" hidden="1" outlineLevel="1" x14ac:dyDescent="0.25">
      <c r="A2776" s="3" t="s">
        <v>4609</v>
      </c>
      <c r="B2776" s="3"/>
      <c r="C2776" s="4"/>
      <c r="D2776" s="3"/>
      <c r="E2776" s="3"/>
      <c r="F2776" s="3"/>
      <c r="G2776" s="5">
        <f>SUBTOTAL(9,G2774:G2775)</f>
        <v>0</v>
      </c>
      <c r="H2776" s="5">
        <f>SUBTOTAL(9,H2774:H2775)</f>
        <v>0</v>
      </c>
      <c r="I2776" s="5"/>
      <c r="J2776" s="5"/>
    </row>
    <row r="2777" spans="1:11" hidden="1" outlineLevel="2" x14ac:dyDescent="0.25">
      <c r="A2777" t="s">
        <v>98</v>
      </c>
      <c r="B2777" t="s">
        <v>778</v>
      </c>
      <c r="C2777" s="2">
        <v>43560</v>
      </c>
      <c r="D2777" t="s">
        <v>818</v>
      </c>
      <c r="E2777" t="s">
        <v>4610</v>
      </c>
      <c r="F2777" t="s">
        <v>98</v>
      </c>
      <c r="G2777" s="1">
        <v>1225.4169999999999</v>
      </c>
      <c r="I2777" s="1">
        <f>+IF(A2777=A2776,I2776+G2777-H2777,G2777-H2777)</f>
        <v>1225.4169999999999</v>
      </c>
      <c r="K2777" s="1" t="s">
        <v>4611</v>
      </c>
    </row>
    <row r="2778" spans="1:11" hidden="1" outlineLevel="2" x14ac:dyDescent="0.25">
      <c r="A2778" t="s">
        <v>98</v>
      </c>
      <c r="B2778" t="s">
        <v>778</v>
      </c>
      <c r="C2778" s="2">
        <v>43812</v>
      </c>
      <c r="D2778" t="s">
        <v>4612</v>
      </c>
      <c r="E2778" t="s">
        <v>4613</v>
      </c>
      <c r="F2778" t="s">
        <v>98</v>
      </c>
      <c r="H2778" s="1">
        <v>95.953999999999994</v>
      </c>
      <c r="I2778" s="1">
        <f>+IF(A2778=A2777,I2777+G2778-H2778,G2778-H2778)</f>
        <v>1129.463</v>
      </c>
    </row>
    <row r="2779" spans="1:11" hidden="1" outlineLevel="2" x14ac:dyDescent="0.25">
      <c r="A2779" t="s">
        <v>98</v>
      </c>
      <c r="B2779" t="s">
        <v>778</v>
      </c>
      <c r="C2779" s="2">
        <v>43813</v>
      </c>
      <c r="D2779" t="s">
        <v>152</v>
      </c>
      <c r="E2779" t="s">
        <v>4614</v>
      </c>
      <c r="F2779" t="s">
        <v>98</v>
      </c>
      <c r="H2779" s="1">
        <v>1701.348</v>
      </c>
      <c r="I2779" s="1">
        <f>+IF(A2779=A2778,I2778+G2779-H2779,G2779-H2779)</f>
        <v>-571.88499999999999</v>
      </c>
    </row>
    <row r="2780" spans="1:11" hidden="1" outlineLevel="2" x14ac:dyDescent="0.25">
      <c r="A2780" t="s">
        <v>98</v>
      </c>
      <c r="B2780" t="s">
        <v>778</v>
      </c>
      <c r="C2780" s="2">
        <v>43823</v>
      </c>
      <c r="D2780" t="s">
        <v>152</v>
      </c>
      <c r="E2780" t="s">
        <v>4615</v>
      </c>
      <c r="F2780" t="s">
        <v>98</v>
      </c>
      <c r="H2780" s="1">
        <v>1403.396</v>
      </c>
      <c r="I2780" s="1">
        <f>+IF(A2780=A2779,I2779+G2780-H2780,G2780-H2780)</f>
        <v>-1975.2809999999999</v>
      </c>
    </row>
    <row r="2781" spans="1:11" hidden="1" outlineLevel="2" x14ac:dyDescent="0.25">
      <c r="A2781" t="s">
        <v>98</v>
      </c>
      <c r="B2781" t="s">
        <v>778</v>
      </c>
      <c r="C2781" s="2">
        <v>43830</v>
      </c>
      <c r="D2781" t="s">
        <v>152</v>
      </c>
      <c r="E2781" t="s">
        <v>4616</v>
      </c>
      <c r="F2781" t="s">
        <v>98</v>
      </c>
      <c r="H2781" s="1">
        <v>1389.73</v>
      </c>
      <c r="I2781" s="1">
        <f>+IF(A2781=A2780,I2780+G2781-H2781,G2781-H2781)</f>
        <v>-3365.011</v>
      </c>
    </row>
    <row r="2782" spans="1:11" hidden="1" outlineLevel="1" x14ac:dyDescent="0.25">
      <c r="A2782" s="3" t="s">
        <v>1135</v>
      </c>
      <c r="B2782" s="3"/>
      <c r="C2782" s="4"/>
      <c r="D2782" s="3"/>
      <c r="E2782" s="3"/>
      <c r="F2782" s="3"/>
      <c r="G2782" s="5">
        <f>SUBTOTAL(9,G2777:G2781)</f>
        <v>0</v>
      </c>
      <c r="H2782" s="5">
        <f>SUBTOTAL(9,H2777:H2781)</f>
        <v>0</v>
      </c>
      <c r="I2782" s="5"/>
      <c r="J2782" s="5"/>
    </row>
    <row r="2783" spans="1:11" hidden="1" outlineLevel="2" x14ac:dyDescent="0.25">
      <c r="A2783" t="s">
        <v>99</v>
      </c>
      <c r="B2783" t="s">
        <v>779</v>
      </c>
      <c r="C2783" s="2">
        <v>39976</v>
      </c>
      <c r="D2783" t="s">
        <v>4617</v>
      </c>
      <c r="E2783" t="s">
        <v>4618</v>
      </c>
      <c r="F2783" t="s">
        <v>99</v>
      </c>
      <c r="G2783" s="8"/>
      <c r="H2783" s="8"/>
      <c r="I2783" s="1">
        <f>+IF(A2783=A2781,I2781+G2783-H2783,G2783-H2783)</f>
        <v>0</v>
      </c>
    </row>
    <row r="2784" spans="1:11" hidden="1" outlineLevel="2" x14ac:dyDescent="0.25">
      <c r="A2784" t="s">
        <v>99</v>
      </c>
      <c r="B2784" t="s">
        <v>779</v>
      </c>
      <c r="C2784" s="2">
        <v>39989</v>
      </c>
      <c r="D2784" t="s">
        <v>152</v>
      </c>
      <c r="E2784" t="s">
        <v>4619</v>
      </c>
      <c r="F2784" t="s">
        <v>99</v>
      </c>
      <c r="G2784" s="8"/>
      <c r="H2784" s="8"/>
      <c r="I2784" s="1">
        <f>+IF(A2784=A2783,I2783+G2784-H2784,G2784-H2784)</f>
        <v>0</v>
      </c>
    </row>
    <row r="2785" spans="1:10" hidden="1" outlineLevel="2" x14ac:dyDescent="0.25">
      <c r="A2785" t="s">
        <v>99</v>
      </c>
      <c r="B2785" t="s">
        <v>779</v>
      </c>
      <c r="C2785" s="2">
        <v>43801</v>
      </c>
      <c r="D2785" t="s">
        <v>152</v>
      </c>
      <c r="E2785" t="s">
        <v>4620</v>
      </c>
      <c r="F2785" t="s">
        <v>99</v>
      </c>
      <c r="H2785" s="1">
        <v>2143.1709999999998</v>
      </c>
      <c r="I2785" s="1">
        <f>+IF(A2785=A2784,I2784+G2785-H2785,G2785-H2785)</f>
        <v>-2143.1709999999998</v>
      </c>
    </row>
    <row r="2786" spans="1:10" hidden="1" outlineLevel="2" x14ac:dyDescent="0.25">
      <c r="A2786" t="s">
        <v>99</v>
      </c>
      <c r="B2786" t="s">
        <v>779</v>
      </c>
      <c r="C2786" s="2">
        <v>43809</v>
      </c>
      <c r="D2786" t="s">
        <v>152</v>
      </c>
      <c r="E2786" t="s">
        <v>4621</v>
      </c>
      <c r="F2786" t="s">
        <v>99</v>
      </c>
      <c r="H2786" s="1">
        <v>171.93600000000001</v>
      </c>
      <c r="I2786" s="1">
        <f>+IF(A2786=A2785,I2785+G2786-H2786,G2786-H2786)</f>
        <v>-2315.107</v>
      </c>
    </row>
    <row r="2787" spans="1:10" hidden="1" outlineLevel="2" x14ac:dyDescent="0.25">
      <c r="A2787" t="s">
        <v>99</v>
      </c>
      <c r="B2787" t="s">
        <v>779</v>
      </c>
      <c r="C2787" s="2">
        <v>43818</v>
      </c>
      <c r="D2787" t="s">
        <v>152</v>
      </c>
      <c r="E2787" t="s">
        <v>4622</v>
      </c>
      <c r="F2787" t="s">
        <v>99</v>
      </c>
      <c r="H2787" s="1">
        <v>4103.03</v>
      </c>
      <c r="I2787" s="1">
        <f>+IF(A2787=A2786,I2786+G2787-H2787,G2787-H2787)</f>
        <v>-6418.1369999999997</v>
      </c>
    </row>
    <row r="2788" spans="1:10" hidden="1" outlineLevel="1" x14ac:dyDescent="0.25">
      <c r="A2788" s="3" t="s">
        <v>1136</v>
      </c>
      <c r="B2788" s="3"/>
      <c r="C2788" s="4"/>
      <c r="D2788" s="3"/>
      <c r="E2788" s="3"/>
      <c r="F2788" s="3"/>
      <c r="G2788" s="5">
        <f>SUBTOTAL(9,G2783:G2787)</f>
        <v>0</v>
      </c>
      <c r="H2788" s="5">
        <f>SUBTOTAL(9,H2783:H2787)</f>
        <v>0</v>
      </c>
      <c r="I2788" s="5"/>
      <c r="J2788" s="5"/>
    </row>
    <row r="2789" spans="1:10" hidden="1" outlineLevel="2" x14ac:dyDescent="0.25">
      <c r="A2789" t="s">
        <v>100</v>
      </c>
      <c r="B2789" t="s">
        <v>780</v>
      </c>
      <c r="C2789" s="2">
        <v>40908</v>
      </c>
      <c r="D2789" t="s">
        <v>152</v>
      </c>
      <c r="E2789" t="s">
        <v>4623</v>
      </c>
      <c r="F2789" t="s">
        <v>100</v>
      </c>
      <c r="G2789" s="8"/>
      <c r="H2789" s="8"/>
      <c r="I2789" s="1">
        <f>+IF(A2789=A2787,I2787+G2789-H2789,G2789-H2789)</f>
        <v>0</v>
      </c>
    </row>
    <row r="2790" spans="1:10" hidden="1" outlineLevel="2" x14ac:dyDescent="0.25">
      <c r="A2790" t="s">
        <v>100</v>
      </c>
      <c r="B2790" t="s">
        <v>780</v>
      </c>
      <c r="C2790" s="2">
        <v>40908</v>
      </c>
      <c r="D2790" t="s">
        <v>152</v>
      </c>
      <c r="E2790" t="s">
        <v>4624</v>
      </c>
      <c r="F2790" t="s">
        <v>100</v>
      </c>
      <c r="G2790" s="8"/>
      <c r="H2790" s="8"/>
      <c r="I2790" s="1">
        <f>+IF(A2790=A2789,I2789+G2790-H2790,G2790-H2790)</f>
        <v>0</v>
      </c>
    </row>
    <row r="2791" spans="1:10" hidden="1" outlineLevel="2" x14ac:dyDescent="0.25">
      <c r="A2791" t="s">
        <v>100</v>
      </c>
      <c r="B2791" t="s">
        <v>780</v>
      </c>
      <c r="C2791" s="2">
        <v>41059</v>
      </c>
      <c r="D2791" t="s">
        <v>4625</v>
      </c>
      <c r="E2791" t="s">
        <v>4626</v>
      </c>
      <c r="F2791" t="s">
        <v>100</v>
      </c>
      <c r="G2791" s="8"/>
      <c r="H2791" s="8"/>
      <c r="I2791" s="1">
        <f>+IF(A2791=A2790,I2790+G2791-H2791,G2791-H2791)</f>
        <v>0</v>
      </c>
    </row>
    <row r="2792" spans="1:10" hidden="1" outlineLevel="2" x14ac:dyDescent="0.25">
      <c r="A2792" t="s">
        <v>100</v>
      </c>
      <c r="B2792" t="s">
        <v>780</v>
      </c>
      <c r="C2792" s="2">
        <v>43738</v>
      </c>
      <c r="D2792" t="s">
        <v>152</v>
      </c>
      <c r="E2792" t="s">
        <v>904</v>
      </c>
      <c r="F2792" t="s">
        <v>100</v>
      </c>
      <c r="H2792" s="1">
        <v>62.667999999999999</v>
      </c>
      <c r="I2792" s="1">
        <f>+IF(A2792=A2791,I2791+G2792-H2792,G2792-H2792)</f>
        <v>-62.667999999999999</v>
      </c>
    </row>
    <row r="2793" spans="1:10" hidden="1" outlineLevel="1" x14ac:dyDescent="0.25">
      <c r="A2793" s="3" t="s">
        <v>1137</v>
      </c>
      <c r="B2793" s="3"/>
      <c r="C2793" s="4"/>
      <c r="D2793" s="3"/>
      <c r="E2793" s="3"/>
      <c r="F2793" s="3"/>
      <c r="G2793" s="5">
        <f>SUBTOTAL(9,G2789:G2792)</f>
        <v>0</v>
      </c>
      <c r="H2793" s="5">
        <f>SUBTOTAL(9,H2789:H2792)</f>
        <v>0</v>
      </c>
      <c r="I2793" s="5"/>
      <c r="J2793" s="5"/>
    </row>
    <row r="2794" spans="1:10" hidden="1" outlineLevel="2" x14ac:dyDescent="0.25">
      <c r="A2794" t="s">
        <v>101</v>
      </c>
      <c r="B2794" t="s">
        <v>781</v>
      </c>
      <c r="C2794" s="2">
        <v>42209</v>
      </c>
      <c r="D2794" t="s">
        <v>4627</v>
      </c>
      <c r="E2794" t="s">
        <v>4628</v>
      </c>
      <c r="F2794" t="s">
        <v>101</v>
      </c>
      <c r="G2794" s="8"/>
      <c r="H2794" s="8"/>
      <c r="I2794" s="1">
        <f>+IF(A2794=A2792,I2792+G2794-H2794,G2794-H2794)</f>
        <v>0</v>
      </c>
    </row>
    <row r="2795" spans="1:10" hidden="1" outlineLevel="2" x14ac:dyDescent="0.25">
      <c r="A2795" t="s">
        <v>101</v>
      </c>
      <c r="B2795" t="s">
        <v>781</v>
      </c>
      <c r="C2795" s="2">
        <v>42290</v>
      </c>
      <c r="D2795" t="s">
        <v>152</v>
      </c>
      <c r="E2795" t="s">
        <v>4629</v>
      </c>
      <c r="F2795" t="s">
        <v>101</v>
      </c>
      <c r="G2795" s="8"/>
      <c r="H2795" s="8"/>
      <c r="I2795" s="1">
        <f>+IF(A2795=A2794,I2794+G2795-H2795,G2795-H2795)</f>
        <v>0</v>
      </c>
    </row>
    <row r="2796" spans="1:10" hidden="1" outlineLevel="2" x14ac:dyDescent="0.25">
      <c r="A2796" t="s">
        <v>101</v>
      </c>
      <c r="B2796" t="s">
        <v>781</v>
      </c>
      <c r="C2796" s="2">
        <v>42580</v>
      </c>
      <c r="D2796" t="s">
        <v>152</v>
      </c>
      <c r="E2796" t="s">
        <v>4630</v>
      </c>
      <c r="F2796" t="s">
        <v>101</v>
      </c>
      <c r="G2796" s="8"/>
      <c r="H2796" s="8"/>
      <c r="I2796" s="1">
        <f>+IF(A2796=A2795,I2795+G2796-H2796,G2796-H2796)</f>
        <v>0</v>
      </c>
    </row>
    <row r="2797" spans="1:10" hidden="1" outlineLevel="1" x14ac:dyDescent="0.25">
      <c r="A2797" s="3" t="s">
        <v>4631</v>
      </c>
      <c r="B2797" s="3"/>
      <c r="C2797" s="4"/>
      <c r="D2797" s="3"/>
      <c r="E2797" s="3"/>
      <c r="F2797" s="3"/>
      <c r="G2797" s="5">
        <f>SUBTOTAL(9,G2794:G2796)</f>
        <v>0</v>
      </c>
      <c r="H2797" s="5">
        <f>SUBTOTAL(9,H2794:H2796)</f>
        <v>0</v>
      </c>
      <c r="I2797" s="5"/>
      <c r="J2797" s="5"/>
    </row>
    <row r="2798" spans="1:10" hidden="1" outlineLevel="2" x14ac:dyDescent="0.25">
      <c r="A2798" t="s">
        <v>102</v>
      </c>
      <c r="B2798" t="s">
        <v>852</v>
      </c>
      <c r="C2798" s="2">
        <v>43798</v>
      </c>
      <c r="D2798" t="s">
        <v>152</v>
      </c>
      <c r="E2798" t="s">
        <v>4632</v>
      </c>
      <c r="F2798" t="s">
        <v>102</v>
      </c>
      <c r="H2798" s="1">
        <v>2747.7150000000001</v>
      </c>
      <c r="I2798" s="1">
        <f>+IF(A2798=A2796,I2796+G2798-H2798,G2798-H2798)</f>
        <v>-2747.7150000000001</v>
      </c>
    </row>
    <row r="2799" spans="1:10" hidden="1" outlineLevel="2" x14ac:dyDescent="0.25">
      <c r="A2799" t="s">
        <v>102</v>
      </c>
      <c r="B2799" t="s">
        <v>852</v>
      </c>
      <c r="C2799" s="2">
        <v>43799</v>
      </c>
      <c r="D2799" t="s">
        <v>152</v>
      </c>
      <c r="E2799" t="s">
        <v>4633</v>
      </c>
      <c r="F2799" t="s">
        <v>102</v>
      </c>
      <c r="H2799" s="1">
        <v>95.972999999999999</v>
      </c>
      <c r="I2799" s="1">
        <f>+IF(A2799=A2798,I2798+G2799-H2799,G2799-H2799)</f>
        <v>-2843.6880000000001</v>
      </c>
    </row>
    <row r="2800" spans="1:10" hidden="1" outlineLevel="2" x14ac:dyDescent="0.25">
      <c r="A2800" t="s">
        <v>102</v>
      </c>
      <c r="B2800" t="s">
        <v>852</v>
      </c>
      <c r="C2800" s="2">
        <v>43799</v>
      </c>
      <c r="D2800" t="s">
        <v>152</v>
      </c>
      <c r="E2800" t="s">
        <v>4634</v>
      </c>
      <c r="F2800" t="s">
        <v>102</v>
      </c>
      <c r="H2800" s="1">
        <v>1813.1980000000001</v>
      </c>
      <c r="I2800" s="1">
        <f>+IF(A2800=A2799,I2799+G2800-H2800,G2800-H2800)</f>
        <v>-4656.8860000000004</v>
      </c>
    </row>
    <row r="2801" spans="1:10" hidden="1" outlineLevel="2" x14ac:dyDescent="0.25">
      <c r="A2801" t="s">
        <v>102</v>
      </c>
      <c r="B2801" t="s">
        <v>852</v>
      </c>
      <c r="C2801" s="2">
        <v>43830</v>
      </c>
      <c r="D2801" t="s">
        <v>152</v>
      </c>
      <c r="E2801" t="s">
        <v>4635</v>
      </c>
      <c r="F2801" t="s">
        <v>102</v>
      </c>
      <c r="H2801" s="1">
        <v>622.38</v>
      </c>
      <c r="I2801" s="1">
        <f>+IF(A2801=A2800,I2800+G2801-H2801,G2801-H2801)</f>
        <v>-5279.2660000000005</v>
      </c>
    </row>
    <row r="2802" spans="1:10" hidden="1" outlineLevel="1" x14ac:dyDescent="0.25">
      <c r="A2802" s="3" t="s">
        <v>1138</v>
      </c>
      <c r="B2802" s="3"/>
      <c r="C2802" s="4"/>
      <c r="D2802" s="3"/>
      <c r="E2802" s="3"/>
      <c r="F2802" s="3"/>
      <c r="G2802" s="5">
        <f>SUBTOTAL(9,G2798:G2801)</f>
        <v>0</v>
      </c>
      <c r="H2802" s="5">
        <f>SUBTOTAL(9,H2798:H2801)</f>
        <v>0</v>
      </c>
      <c r="I2802" s="5"/>
      <c r="J2802" s="5"/>
    </row>
    <row r="2803" spans="1:10" hidden="1" outlineLevel="2" x14ac:dyDescent="0.25">
      <c r="A2803" t="s">
        <v>103</v>
      </c>
      <c r="B2803" t="s">
        <v>853</v>
      </c>
      <c r="C2803" s="2">
        <v>43830</v>
      </c>
      <c r="D2803" t="s">
        <v>152</v>
      </c>
      <c r="E2803" t="s">
        <v>4636</v>
      </c>
      <c r="F2803" t="s">
        <v>103</v>
      </c>
      <c r="H2803" s="1">
        <v>1257.2670000000001</v>
      </c>
      <c r="I2803" s="1">
        <f>+IF(A2803=A2801,I2801+G2803-H2803,G2803-H2803)</f>
        <v>-1257.2670000000001</v>
      </c>
    </row>
    <row r="2804" spans="1:10" hidden="1" outlineLevel="1" x14ac:dyDescent="0.25">
      <c r="A2804" s="3" t="s">
        <v>1139</v>
      </c>
      <c r="B2804" s="3"/>
      <c r="C2804" s="4"/>
      <c r="D2804" s="3"/>
      <c r="E2804" s="3"/>
      <c r="F2804" s="3"/>
      <c r="G2804" s="5">
        <f>SUBTOTAL(9,G2803:G2803)</f>
        <v>0</v>
      </c>
      <c r="H2804" s="5">
        <f>SUBTOTAL(9,H2803:H2803)</f>
        <v>0</v>
      </c>
      <c r="I2804" s="5"/>
      <c r="J2804" s="5"/>
    </row>
    <row r="2805" spans="1:10" hidden="1" outlineLevel="2" x14ac:dyDescent="0.25">
      <c r="A2805" t="s">
        <v>104</v>
      </c>
      <c r="B2805" t="s">
        <v>782</v>
      </c>
      <c r="C2805" s="2">
        <v>39947</v>
      </c>
      <c r="D2805" t="s">
        <v>495</v>
      </c>
      <c r="E2805" t="s">
        <v>494</v>
      </c>
      <c r="F2805" t="s">
        <v>104</v>
      </c>
      <c r="G2805" s="1">
        <v>1762.0029999999999</v>
      </c>
      <c r="I2805" s="1">
        <f>+IF(A2805=A2803,I2803+G2805-H2805,G2805-H2805)</f>
        <v>1762.0029999999999</v>
      </c>
    </row>
    <row r="2806" spans="1:10" hidden="1" outlineLevel="2" x14ac:dyDescent="0.25">
      <c r="A2806" t="s">
        <v>104</v>
      </c>
      <c r="B2806" t="s">
        <v>782</v>
      </c>
      <c r="C2806" s="2">
        <v>39994</v>
      </c>
      <c r="D2806" t="s">
        <v>152</v>
      </c>
      <c r="E2806" t="s">
        <v>496</v>
      </c>
      <c r="F2806" t="s">
        <v>104</v>
      </c>
      <c r="H2806" s="1">
        <v>1907.18</v>
      </c>
      <c r="I2806" s="1">
        <f>+IF(A2806=A2805,I2805+G2806-H2806,G2806-H2806)</f>
        <v>-145.17700000000013</v>
      </c>
    </row>
    <row r="2807" spans="1:10" hidden="1" outlineLevel="2" x14ac:dyDescent="0.25">
      <c r="A2807" t="s">
        <v>104</v>
      </c>
      <c r="B2807" t="s">
        <v>782</v>
      </c>
      <c r="C2807" s="2">
        <v>40176</v>
      </c>
      <c r="D2807" t="s">
        <v>152</v>
      </c>
      <c r="E2807" t="s">
        <v>497</v>
      </c>
      <c r="F2807" t="s">
        <v>104</v>
      </c>
      <c r="H2807" s="1">
        <v>1726.002</v>
      </c>
      <c r="I2807" s="1">
        <f>+IF(A2807=A2806,I2806+G2807-H2807,G2807-H2807)</f>
        <v>-1871.1790000000001</v>
      </c>
    </row>
    <row r="2808" spans="1:10" hidden="1" outlineLevel="2" x14ac:dyDescent="0.25">
      <c r="A2808" t="s">
        <v>104</v>
      </c>
      <c r="B2808" t="s">
        <v>782</v>
      </c>
      <c r="C2808" s="2">
        <v>43823</v>
      </c>
      <c r="D2808" t="s">
        <v>152</v>
      </c>
      <c r="E2808" t="s">
        <v>4637</v>
      </c>
      <c r="F2808" t="s">
        <v>104</v>
      </c>
      <c r="H2808" s="1">
        <v>593.63400000000001</v>
      </c>
      <c r="I2808" s="1">
        <f>+IF(A2808=A2807,I2807+G2808-H2808,G2808-H2808)</f>
        <v>-2464.8130000000001</v>
      </c>
    </row>
    <row r="2809" spans="1:10" hidden="1" outlineLevel="2" x14ac:dyDescent="0.25">
      <c r="A2809" t="s">
        <v>104</v>
      </c>
      <c r="B2809" t="s">
        <v>782</v>
      </c>
      <c r="C2809" s="2">
        <v>43823</v>
      </c>
      <c r="D2809" t="s">
        <v>152</v>
      </c>
      <c r="E2809" t="s">
        <v>4638</v>
      </c>
      <c r="F2809" t="s">
        <v>104</v>
      </c>
      <c r="H2809" s="1">
        <v>1283.886</v>
      </c>
      <c r="I2809" s="1">
        <f>+IF(A2809=A2808,I2808+G2809-H2809,G2809-H2809)</f>
        <v>-3748.6990000000001</v>
      </c>
    </row>
    <row r="2810" spans="1:10" hidden="1" outlineLevel="2" x14ac:dyDescent="0.25">
      <c r="A2810" t="s">
        <v>104</v>
      </c>
      <c r="B2810" t="s">
        <v>782</v>
      </c>
      <c r="G2810" s="1">
        <v>1.1000000000422006E-2</v>
      </c>
      <c r="I2810" s="1">
        <f>+IF(A2810=A2809,I2809+G2810-H2810,G2810-H2810)</f>
        <v>-3748.6879999999996</v>
      </c>
    </row>
    <row r="2811" spans="1:10" hidden="1" outlineLevel="1" x14ac:dyDescent="0.25">
      <c r="A2811" s="3" t="s">
        <v>1140</v>
      </c>
      <c r="B2811" s="3"/>
      <c r="C2811" s="4"/>
      <c r="D2811" s="3"/>
      <c r="E2811" s="3"/>
      <c r="F2811" s="3"/>
      <c r="G2811" s="5">
        <f>SUBTOTAL(9,G2805:G2810)</f>
        <v>0</v>
      </c>
      <c r="H2811" s="5">
        <f>SUBTOTAL(9,H2805:H2810)</f>
        <v>0</v>
      </c>
      <c r="I2811" s="5"/>
      <c r="J2811" s="5"/>
    </row>
    <row r="2812" spans="1:10" hidden="1" outlineLevel="2" x14ac:dyDescent="0.25">
      <c r="A2812" t="s">
        <v>105</v>
      </c>
      <c r="B2812" t="s">
        <v>887</v>
      </c>
      <c r="C2812" s="2">
        <v>43738</v>
      </c>
      <c r="D2812" t="s">
        <v>152</v>
      </c>
      <c r="E2812" t="s">
        <v>4639</v>
      </c>
      <c r="F2812" t="s">
        <v>105</v>
      </c>
      <c r="H2812" s="1">
        <v>2831.0749999999998</v>
      </c>
      <c r="I2812" s="1">
        <f>+IF(A2812=A2810,I2810+G2812-H2812,G2812-H2812)</f>
        <v>-2831.0749999999998</v>
      </c>
    </row>
    <row r="2813" spans="1:10" hidden="1" outlineLevel="1" x14ac:dyDescent="0.25">
      <c r="A2813" s="3" t="s">
        <v>4640</v>
      </c>
      <c r="B2813" s="3"/>
      <c r="C2813" s="4"/>
      <c r="D2813" s="3"/>
      <c r="E2813" s="3"/>
      <c r="F2813" s="3"/>
      <c r="G2813" s="5">
        <f>SUBTOTAL(9,G2812:G2812)</f>
        <v>0</v>
      </c>
      <c r="H2813" s="5">
        <f>SUBTOTAL(9,H2812:H2812)</f>
        <v>0</v>
      </c>
      <c r="I2813" s="5"/>
      <c r="J2813" s="5"/>
    </row>
    <row r="2814" spans="1:10" hidden="1" outlineLevel="2" x14ac:dyDescent="0.25">
      <c r="A2814" t="s">
        <v>106</v>
      </c>
      <c r="B2814" t="s">
        <v>107</v>
      </c>
      <c r="C2814" s="2">
        <v>42308</v>
      </c>
      <c r="D2814" t="s">
        <v>4641</v>
      </c>
      <c r="E2814" t="s">
        <v>4642</v>
      </c>
      <c r="F2814" t="s">
        <v>106</v>
      </c>
      <c r="G2814" s="8"/>
      <c r="H2814" s="8"/>
      <c r="I2814" s="1">
        <f>+IF(A2814=A2812,I2812+G2814-H2814,G2814-H2814)</f>
        <v>0</v>
      </c>
    </row>
    <row r="2815" spans="1:10" hidden="1" outlineLevel="2" x14ac:dyDescent="0.25">
      <c r="A2815" t="s">
        <v>106</v>
      </c>
      <c r="B2815" t="s">
        <v>107</v>
      </c>
      <c r="C2815" s="2">
        <v>42308</v>
      </c>
      <c r="D2815" t="s">
        <v>152</v>
      </c>
      <c r="E2815" t="s">
        <v>4643</v>
      </c>
      <c r="F2815" t="s">
        <v>106</v>
      </c>
      <c r="G2815" s="8"/>
      <c r="H2815" s="8"/>
      <c r="I2815" s="1">
        <f t="shared" ref="I2815:I2831" si="109">+IF(A2815=A2814,I2814+G2815-H2815,G2815-H2815)</f>
        <v>0</v>
      </c>
    </row>
    <row r="2816" spans="1:10" hidden="1" outlineLevel="2" x14ac:dyDescent="0.25">
      <c r="A2816" t="s">
        <v>106</v>
      </c>
      <c r="B2816" t="s">
        <v>107</v>
      </c>
      <c r="C2816" s="2">
        <v>42353</v>
      </c>
      <c r="D2816" t="s">
        <v>152</v>
      </c>
      <c r="E2816" t="s">
        <v>4644</v>
      </c>
      <c r="F2816" t="s">
        <v>106</v>
      </c>
      <c r="G2816" s="8"/>
      <c r="H2816" s="8"/>
      <c r="I2816" s="1">
        <f t="shared" si="109"/>
        <v>0</v>
      </c>
    </row>
    <row r="2817" spans="1:10" hidden="1" outlineLevel="2" x14ac:dyDescent="0.25">
      <c r="A2817" t="s">
        <v>106</v>
      </c>
      <c r="B2817" t="s">
        <v>107</v>
      </c>
      <c r="C2817" s="2">
        <v>42353</v>
      </c>
      <c r="D2817" t="s">
        <v>152</v>
      </c>
      <c r="E2817" t="s">
        <v>4645</v>
      </c>
      <c r="F2817" t="s">
        <v>106</v>
      </c>
      <c r="G2817" s="8"/>
      <c r="H2817" s="8"/>
      <c r="I2817" s="1">
        <f t="shared" si="109"/>
        <v>0</v>
      </c>
    </row>
    <row r="2818" spans="1:10" hidden="1" outlineLevel="2" x14ac:dyDescent="0.25">
      <c r="A2818" t="s">
        <v>106</v>
      </c>
      <c r="B2818" t="s">
        <v>107</v>
      </c>
      <c r="C2818" s="2">
        <v>42353</v>
      </c>
      <c r="D2818" t="s">
        <v>152</v>
      </c>
      <c r="E2818" t="s">
        <v>4646</v>
      </c>
      <c r="F2818" t="s">
        <v>106</v>
      </c>
      <c r="G2818" s="8"/>
      <c r="H2818" s="8"/>
      <c r="I2818" s="1">
        <f t="shared" si="109"/>
        <v>0</v>
      </c>
    </row>
    <row r="2819" spans="1:10" hidden="1" outlineLevel="2" x14ac:dyDescent="0.25">
      <c r="A2819" t="s">
        <v>106</v>
      </c>
      <c r="B2819" t="s">
        <v>107</v>
      </c>
      <c r="C2819" s="2">
        <v>42353</v>
      </c>
      <c r="D2819" t="s">
        <v>152</v>
      </c>
      <c r="E2819" t="s">
        <v>4647</v>
      </c>
      <c r="F2819" t="s">
        <v>106</v>
      </c>
      <c r="G2819" s="8"/>
      <c r="H2819" s="8"/>
      <c r="I2819" s="1">
        <f t="shared" si="109"/>
        <v>0</v>
      </c>
    </row>
    <row r="2820" spans="1:10" hidden="1" outlineLevel="2" x14ac:dyDescent="0.25">
      <c r="A2820" t="s">
        <v>106</v>
      </c>
      <c r="B2820" t="s">
        <v>107</v>
      </c>
      <c r="C2820" s="2">
        <v>42353</v>
      </c>
      <c r="D2820" t="s">
        <v>152</v>
      </c>
      <c r="E2820" t="s">
        <v>4648</v>
      </c>
      <c r="F2820" t="s">
        <v>106</v>
      </c>
      <c r="G2820" s="8"/>
      <c r="H2820" s="8"/>
      <c r="I2820" s="1">
        <f t="shared" si="109"/>
        <v>0</v>
      </c>
    </row>
    <row r="2821" spans="1:10" hidden="1" outlineLevel="2" x14ac:dyDescent="0.25">
      <c r="A2821" t="s">
        <v>106</v>
      </c>
      <c r="B2821" t="s">
        <v>107</v>
      </c>
      <c r="C2821" s="2">
        <v>42353</v>
      </c>
      <c r="D2821" t="s">
        <v>152</v>
      </c>
      <c r="E2821" t="s">
        <v>4649</v>
      </c>
      <c r="F2821" t="s">
        <v>106</v>
      </c>
      <c r="G2821" s="8"/>
      <c r="H2821" s="8"/>
      <c r="I2821" s="1">
        <f t="shared" si="109"/>
        <v>0</v>
      </c>
    </row>
    <row r="2822" spans="1:10" hidden="1" outlineLevel="2" x14ac:dyDescent="0.25">
      <c r="A2822" t="s">
        <v>106</v>
      </c>
      <c r="B2822" t="s">
        <v>107</v>
      </c>
      <c r="C2822" s="2">
        <v>42353</v>
      </c>
      <c r="D2822" t="s">
        <v>152</v>
      </c>
      <c r="E2822" t="s">
        <v>4650</v>
      </c>
      <c r="F2822" t="s">
        <v>106</v>
      </c>
      <c r="G2822" s="8"/>
      <c r="H2822" s="8"/>
      <c r="I2822" s="1">
        <f t="shared" si="109"/>
        <v>0</v>
      </c>
    </row>
    <row r="2823" spans="1:10" hidden="1" outlineLevel="2" x14ac:dyDescent="0.25">
      <c r="A2823" t="s">
        <v>106</v>
      </c>
      <c r="B2823" t="s">
        <v>107</v>
      </c>
      <c r="C2823" s="2">
        <v>42353</v>
      </c>
      <c r="D2823" t="s">
        <v>152</v>
      </c>
      <c r="E2823" t="s">
        <v>4651</v>
      </c>
      <c r="F2823" t="s">
        <v>106</v>
      </c>
      <c r="G2823" s="8"/>
      <c r="H2823" s="8"/>
      <c r="I2823" s="1">
        <f t="shared" si="109"/>
        <v>0</v>
      </c>
    </row>
    <row r="2824" spans="1:10" hidden="1" outlineLevel="2" x14ac:dyDescent="0.25">
      <c r="A2824" t="s">
        <v>106</v>
      </c>
      <c r="B2824" t="s">
        <v>107</v>
      </c>
      <c r="C2824" s="2">
        <v>42369</v>
      </c>
      <c r="D2824" t="s">
        <v>152</v>
      </c>
      <c r="E2824" t="s">
        <v>4652</v>
      </c>
      <c r="F2824" t="s">
        <v>106</v>
      </c>
      <c r="G2824" s="8"/>
      <c r="H2824" s="8"/>
      <c r="I2824" s="1">
        <f t="shared" si="109"/>
        <v>0</v>
      </c>
    </row>
    <row r="2825" spans="1:10" hidden="1" outlineLevel="2" x14ac:dyDescent="0.25">
      <c r="A2825" t="s">
        <v>106</v>
      </c>
      <c r="B2825" t="s">
        <v>107</v>
      </c>
      <c r="C2825" s="2">
        <v>42735</v>
      </c>
      <c r="D2825" t="s">
        <v>152</v>
      </c>
      <c r="E2825" t="s">
        <v>4653</v>
      </c>
      <c r="F2825" t="s">
        <v>106</v>
      </c>
      <c r="G2825" s="8"/>
      <c r="H2825" s="8"/>
      <c r="I2825" s="1">
        <f t="shared" si="109"/>
        <v>0</v>
      </c>
    </row>
    <row r="2826" spans="1:10" hidden="1" outlineLevel="2" x14ac:dyDescent="0.25">
      <c r="A2826" t="s">
        <v>106</v>
      </c>
      <c r="B2826" t="s">
        <v>107</v>
      </c>
      <c r="C2826" s="2">
        <v>42735</v>
      </c>
      <c r="D2826" t="s">
        <v>4654</v>
      </c>
      <c r="E2826" t="s">
        <v>4655</v>
      </c>
      <c r="F2826" t="s">
        <v>106</v>
      </c>
      <c r="G2826" s="8"/>
      <c r="H2826" s="8"/>
      <c r="I2826" s="1">
        <f t="shared" si="109"/>
        <v>0</v>
      </c>
    </row>
    <row r="2827" spans="1:10" hidden="1" outlineLevel="2" x14ac:dyDescent="0.25">
      <c r="A2827" t="s">
        <v>106</v>
      </c>
      <c r="B2827" t="s">
        <v>107</v>
      </c>
      <c r="C2827" s="2">
        <v>42735</v>
      </c>
      <c r="D2827" t="s">
        <v>152</v>
      </c>
      <c r="E2827" t="s">
        <v>498</v>
      </c>
      <c r="F2827" t="s">
        <v>106</v>
      </c>
      <c r="G2827" s="8"/>
      <c r="H2827" s="8"/>
      <c r="I2827" s="1">
        <f t="shared" si="109"/>
        <v>0</v>
      </c>
    </row>
    <row r="2828" spans="1:10" hidden="1" outlineLevel="2" x14ac:dyDescent="0.25">
      <c r="A2828" t="s">
        <v>106</v>
      </c>
      <c r="B2828" t="s">
        <v>107</v>
      </c>
      <c r="C2828" s="2">
        <v>42735</v>
      </c>
      <c r="D2828" t="s">
        <v>152</v>
      </c>
      <c r="E2828" t="s">
        <v>4656</v>
      </c>
      <c r="F2828" t="s">
        <v>106</v>
      </c>
      <c r="G2828" s="14"/>
      <c r="H2828" s="14">
        <v>648.45600000000002</v>
      </c>
      <c r="I2828" s="1">
        <f t="shared" si="109"/>
        <v>-648.45600000000002</v>
      </c>
    </row>
    <row r="2829" spans="1:10" hidden="1" outlineLevel="2" x14ac:dyDescent="0.25">
      <c r="A2829" t="s">
        <v>106</v>
      </c>
      <c r="B2829" t="s">
        <v>107</v>
      </c>
      <c r="C2829" s="2">
        <v>42735</v>
      </c>
      <c r="D2829" t="s">
        <v>152</v>
      </c>
      <c r="E2829" t="s">
        <v>4657</v>
      </c>
      <c r="F2829" t="s">
        <v>106</v>
      </c>
      <c r="G2829" s="14"/>
      <c r="H2829" s="14">
        <v>1243.04</v>
      </c>
      <c r="I2829" s="1">
        <f t="shared" si="109"/>
        <v>-1891.4960000000001</v>
      </c>
    </row>
    <row r="2830" spans="1:10" hidden="1" outlineLevel="2" x14ac:dyDescent="0.25">
      <c r="A2830" t="s">
        <v>106</v>
      </c>
      <c r="B2830" t="s">
        <v>107</v>
      </c>
      <c r="C2830" s="2">
        <v>42775</v>
      </c>
      <c r="D2830" t="s">
        <v>4658</v>
      </c>
      <c r="E2830" t="s">
        <v>4659</v>
      </c>
      <c r="F2830" t="s">
        <v>106</v>
      </c>
      <c r="G2830" s="14">
        <v>1072.24</v>
      </c>
      <c r="H2830" s="14"/>
      <c r="I2830" s="1">
        <f t="shared" si="109"/>
        <v>-819.25600000000009</v>
      </c>
    </row>
    <row r="2831" spans="1:10" hidden="1" outlineLevel="2" x14ac:dyDescent="0.25">
      <c r="A2831" t="s">
        <v>106</v>
      </c>
      <c r="B2831" t="s">
        <v>107</v>
      </c>
      <c r="C2831" s="2">
        <v>43799</v>
      </c>
      <c r="D2831" t="s">
        <v>152</v>
      </c>
      <c r="E2831" t="s">
        <v>4660</v>
      </c>
      <c r="F2831" t="s">
        <v>106</v>
      </c>
      <c r="G2831" s="14">
        <v>1151.796</v>
      </c>
      <c r="H2831" s="14"/>
      <c r="I2831" s="1">
        <f t="shared" si="109"/>
        <v>332.53999999999996</v>
      </c>
    </row>
    <row r="2832" spans="1:10" hidden="1" outlineLevel="1" x14ac:dyDescent="0.25">
      <c r="A2832" s="3" t="s">
        <v>1141</v>
      </c>
      <c r="B2832" s="3"/>
      <c r="C2832" s="4"/>
      <c r="D2832" s="3"/>
      <c r="E2832" s="3"/>
      <c r="F2832" s="3"/>
      <c r="G2832" s="5">
        <f>SUBTOTAL(9,G2814:G2831)</f>
        <v>0</v>
      </c>
      <c r="H2832" s="5">
        <f>SUBTOTAL(9,H2814:H2831)</f>
        <v>0</v>
      </c>
      <c r="I2832" s="5"/>
      <c r="J2832" s="5"/>
    </row>
    <row r="2833" spans="1:11" hidden="1" outlineLevel="2" x14ac:dyDescent="0.25">
      <c r="A2833" t="s">
        <v>108</v>
      </c>
      <c r="B2833" t="s">
        <v>109</v>
      </c>
      <c r="C2833" s="2">
        <v>39963</v>
      </c>
      <c r="D2833" t="s">
        <v>152</v>
      </c>
      <c r="E2833" t="s">
        <v>499</v>
      </c>
      <c r="F2833" t="s">
        <v>108</v>
      </c>
      <c r="G2833" s="14"/>
      <c r="H2833" s="14"/>
      <c r="I2833" s="1">
        <f>+IF(A2833=A2831,I2831+G2833-H2833,G2833-H2833)</f>
        <v>0</v>
      </c>
    </row>
    <row r="2834" spans="1:11" hidden="1" outlineLevel="2" x14ac:dyDescent="0.25">
      <c r="A2834" t="s">
        <v>108</v>
      </c>
      <c r="B2834" t="s">
        <v>109</v>
      </c>
      <c r="C2834" s="2">
        <v>39994</v>
      </c>
      <c r="D2834" t="s">
        <v>152</v>
      </c>
      <c r="E2834" t="s">
        <v>500</v>
      </c>
      <c r="F2834" t="s">
        <v>108</v>
      </c>
      <c r="G2834" s="14"/>
      <c r="H2834" s="14"/>
      <c r="I2834" s="1">
        <f>+IF(A2834=A2833,I2833+G2834-H2834,G2834-H2834)</f>
        <v>0</v>
      </c>
    </row>
    <row r="2835" spans="1:11" hidden="1" outlineLevel="2" x14ac:dyDescent="0.25">
      <c r="A2835" t="s">
        <v>108</v>
      </c>
      <c r="B2835" t="s">
        <v>109</v>
      </c>
      <c r="C2835" s="2">
        <v>43008</v>
      </c>
      <c r="D2835" t="s">
        <v>4661</v>
      </c>
      <c r="E2835" t="s">
        <v>4662</v>
      </c>
      <c r="F2835" t="s">
        <v>108</v>
      </c>
      <c r="G2835" s="14"/>
      <c r="H2835" s="14"/>
      <c r="I2835" s="1">
        <f>+IF(A2835=A2834,I2834+G2835-H2835,G2835-H2835)</f>
        <v>0</v>
      </c>
      <c r="K2835" s="1" t="s">
        <v>4342</v>
      </c>
    </row>
    <row r="2836" spans="1:11" hidden="1" outlineLevel="2" x14ac:dyDescent="0.25">
      <c r="A2836" t="s">
        <v>108</v>
      </c>
      <c r="B2836" t="s">
        <v>109</v>
      </c>
      <c r="C2836" s="2">
        <v>43788</v>
      </c>
      <c r="D2836" t="s">
        <v>654</v>
      </c>
      <c r="E2836" t="s">
        <v>914</v>
      </c>
      <c r="F2836" t="s">
        <v>108</v>
      </c>
      <c r="H2836" s="1">
        <v>172.55500000000001</v>
      </c>
      <c r="I2836" s="1">
        <f>+IF(A2836=A2835,I2835+G2836-H2836,G2836-H2836)</f>
        <v>-172.55500000000001</v>
      </c>
    </row>
    <row r="2837" spans="1:11" hidden="1" outlineLevel="2" x14ac:dyDescent="0.25">
      <c r="A2837" t="s">
        <v>108</v>
      </c>
      <c r="B2837" t="s">
        <v>109</v>
      </c>
      <c r="C2837" s="2">
        <v>43822</v>
      </c>
      <c r="D2837" t="s">
        <v>654</v>
      </c>
      <c r="E2837" t="s">
        <v>919</v>
      </c>
      <c r="F2837" t="s">
        <v>108</v>
      </c>
      <c r="H2837" s="1">
        <v>2608.8870000000002</v>
      </c>
      <c r="I2837" s="1">
        <f>+IF(A2837=A2836,I2836+G2837-H2837,G2837-H2837)</f>
        <v>-2781.442</v>
      </c>
    </row>
    <row r="2838" spans="1:11" hidden="1" outlineLevel="1" x14ac:dyDescent="0.25">
      <c r="A2838" s="3" t="s">
        <v>1142</v>
      </c>
      <c r="B2838" s="3"/>
      <c r="C2838" s="4"/>
      <c r="D2838" s="3"/>
      <c r="E2838" s="3"/>
      <c r="F2838" s="3"/>
      <c r="G2838" s="5">
        <f>SUBTOTAL(9,G2833:G2837)</f>
        <v>0</v>
      </c>
      <c r="H2838" s="5">
        <f>SUBTOTAL(9,H2833:H2837)</f>
        <v>0</v>
      </c>
      <c r="I2838" s="5"/>
      <c r="J2838" s="5"/>
    </row>
    <row r="2839" spans="1:11" hidden="1" outlineLevel="2" x14ac:dyDescent="0.25">
      <c r="A2839" t="s">
        <v>110</v>
      </c>
      <c r="B2839" t="s">
        <v>111</v>
      </c>
      <c r="C2839" s="2">
        <v>43243</v>
      </c>
      <c r="D2839" t="s">
        <v>655</v>
      </c>
      <c r="E2839" t="s">
        <v>758</v>
      </c>
      <c r="F2839" t="s">
        <v>110</v>
      </c>
      <c r="G2839" s="14"/>
      <c r="H2839" s="14">
        <v>997.73699999999997</v>
      </c>
      <c r="I2839" s="1">
        <f>+IF(A2839=A2837,I2837+G2839-H2839,G2839-H2839)</f>
        <v>-997.73699999999997</v>
      </c>
      <c r="K2839" s="1" t="s">
        <v>4663</v>
      </c>
    </row>
    <row r="2840" spans="1:11" hidden="1" outlineLevel="1" x14ac:dyDescent="0.25">
      <c r="A2840" s="3" t="s">
        <v>1143</v>
      </c>
      <c r="B2840" s="3"/>
      <c r="C2840" s="4"/>
      <c r="D2840" s="3"/>
      <c r="E2840" s="3"/>
      <c r="F2840" s="3"/>
      <c r="G2840" s="5">
        <f>SUBTOTAL(9,G2839:G2839)</f>
        <v>0</v>
      </c>
      <c r="H2840" s="5">
        <f>SUBTOTAL(9,H2839:H2839)</f>
        <v>0</v>
      </c>
      <c r="I2840" s="5"/>
      <c r="J2840" s="5"/>
    </row>
    <row r="2841" spans="1:11" hidden="1" outlineLevel="2" x14ac:dyDescent="0.25">
      <c r="A2841" t="s">
        <v>112</v>
      </c>
      <c r="B2841" t="s">
        <v>113</v>
      </c>
      <c r="C2841" s="2">
        <v>41591</v>
      </c>
      <c r="D2841" t="s">
        <v>152</v>
      </c>
      <c r="E2841" t="s">
        <v>4664</v>
      </c>
      <c r="F2841" t="s">
        <v>112</v>
      </c>
      <c r="G2841" s="14"/>
      <c r="H2841" s="14"/>
      <c r="I2841" s="1">
        <f>+IF(A2841=A2839,I2839+G2841-H2841,G2841-H2841)</f>
        <v>0</v>
      </c>
    </row>
    <row r="2842" spans="1:11" hidden="1" outlineLevel="2" x14ac:dyDescent="0.25">
      <c r="A2842" t="s">
        <v>112</v>
      </c>
      <c r="B2842" t="s">
        <v>113</v>
      </c>
      <c r="C2842" s="2">
        <v>41591</v>
      </c>
      <c r="D2842" t="s">
        <v>152</v>
      </c>
      <c r="E2842" t="s">
        <v>4665</v>
      </c>
      <c r="F2842" t="s">
        <v>112</v>
      </c>
      <c r="G2842" s="14"/>
      <c r="H2842" s="14"/>
      <c r="I2842" s="1">
        <f t="shared" ref="I2842:I2850" si="110">+IF(A2842=A2841,I2841+G2842-H2842,G2842-H2842)</f>
        <v>0</v>
      </c>
    </row>
    <row r="2843" spans="1:11" hidden="1" outlineLevel="2" x14ac:dyDescent="0.25">
      <c r="A2843" t="s">
        <v>112</v>
      </c>
      <c r="B2843" t="s">
        <v>113</v>
      </c>
      <c r="C2843" s="2">
        <v>41597</v>
      </c>
      <c r="D2843" t="s">
        <v>152</v>
      </c>
      <c r="E2843" t="s">
        <v>4666</v>
      </c>
      <c r="F2843" t="s">
        <v>112</v>
      </c>
      <c r="G2843" s="14"/>
      <c r="H2843" s="14"/>
      <c r="I2843" s="1">
        <f t="shared" si="110"/>
        <v>0</v>
      </c>
      <c r="K2843" s="1" t="s">
        <v>4342</v>
      </c>
    </row>
    <row r="2844" spans="1:11" hidden="1" outlineLevel="2" x14ac:dyDescent="0.25">
      <c r="A2844" t="s">
        <v>112</v>
      </c>
      <c r="B2844" t="s">
        <v>113</v>
      </c>
      <c r="C2844" s="2">
        <v>43799</v>
      </c>
      <c r="D2844" t="s">
        <v>152</v>
      </c>
      <c r="E2844" t="s">
        <v>4667</v>
      </c>
      <c r="F2844" t="s">
        <v>112</v>
      </c>
      <c r="H2844" s="1">
        <v>270.18400000000003</v>
      </c>
      <c r="I2844" s="1">
        <f t="shared" si="110"/>
        <v>-270.18400000000003</v>
      </c>
    </row>
    <row r="2845" spans="1:11" hidden="1" outlineLevel="2" x14ac:dyDescent="0.25">
      <c r="A2845" t="s">
        <v>112</v>
      </c>
      <c r="B2845" t="s">
        <v>113</v>
      </c>
      <c r="C2845" s="2">
        <v>43799</v>
      </c>
      <c r="D2845" t="s">
        <v>152</v>
      </c>
      <c r="E2845" t="s">
        <v>4668</v>
      </c>
      <c r="F2845" t="s">
        <v>112</v>
      </c>
      <c r="H2845" s="1">
        <v>1697.45</v>
      </c>
      <c r="I2845" s="1">
        <f t="shared" si="110"/>
        <v>-1967.634</v>
      </c>
    </row>
    <row r="2846" spans="1:11" hidden="1" outlineLevel="2" x14ac:dyDescent="0.25">
      <c r="A2846" t="s">
        <v>112</v>
      </c>
      <c r="B2846" t="s">
        <v>113</v>
      </c>
      <c r="C2846" s="2">
        <v>43801</v>
      </c>
      <c r="D2846" t="s">
        <v>152</v>
      </c>
      <c r="E2846" t="s">
        <v>4669</v>
      </c>
      <c r="F2846" t="s">
        <v>112</v>
      </c>
      <c r="H2846" s="1">
        <v>105.691</v>
      </c>
      <c r="I2846" s="1">
        <f t="shared" si="110"/>
        <v>-2073.3249999999998</v>
      </c>
    </row>
    <row r="2847" spans="1:11" hidden="1" outlineLevel="2" x14ac:dyDescent="0.25">
      <c r="A2847" t="s">
        <v>112</v>
      </c>
      <c r="B2847" t="s">
        <v>113</v>
      </c>
      <c r="C2847" s="2">
        <v>43803</v>
      </c>
      <c r="D2847" t="s">
        <v>4670</v>
      </c>
      <c r="E2847" t="s">
        <v>4671</v>
      </c>
      <c r="F2847" t="s">
        <v>112</v>
      </c>
      <c r="H2847" s="1">
        <v>1149.809</v>
      </c>
      <c r="I2847" s="1">
        <f t="shared" si="110"/>
        <v>-3223.134</v>
      </c>
    </row>
    <row r="2848" spans="1:11" hidden="1" outlineLevel="2" x14ac:dyDescent="0.25">
      <c r="A2848" t="s">
        <v>112</v>
      </c>
      <c r="B2848" t="s">
        <v>113</v>
      </c>
      <c r="C2848" s="2">
        <v>43822</v>
      </c>
      <c r="D2848" t="s">
        <v>152</v>
      </c>
      <c r="E2848" t="s">
        <v>4672</v>
      </c>
      <c r="F2848" t="s">
        <v>112</v>
      </c>
      <c r="H2848" s="1">
        <v>1053.752</v>
      </c>
      <c r="I2848" s="1">
        <f t="shared" si="110"/>
        <v>-4276.8860000000004</v>
      </c>
    </row>
    <row r="2849" spans="1:11" hidden="1" outlineLevel="2" x14ac:dyDescent="0.25">
      <c r="A2849" t="s">
        <v>112</v>
      </c>
      <c r="B2849" t="s">
        <v>113</v>
      </c>
      <c r="C2849" s="2">
        <v>43823</v>
      </c>
      <c r="D2849" t="s">
        <v>152</v>
      </c>
      <c r="E2849" t="s">
        <v>4673</v>
      </c>
      <c r="F2849" t="s">
        <v>112</v>
      </c>
      <c r="H2849" s="1">
        <v>355.40100000000001</v>
      </c>
      <c r="I2849" s="1">
        <f t="shared" si="110"/>
        <v>-4632.2870000000003</v>
      </c>
    </row>
    <row r="2850" spans="1:11" hidden="1" outlineLevel="2" x14ac:dyDescent="0.25">
      <c r="A2850" t="s">
        <v>112</v>
      </c>
      <c r="B2850" t="s">
        <v>113</v>
      </c>
      <c r="C2850" s="2">
        <v>43830</v>
      </c>
      <c r="D2850" t="s">
        <v>152</v>
      </c>
      <c r="E2850" t="s">
        <v>4674</v>
      </c>
      <c r="F2850" t="s">
        <v>112</v>
      </c>
      <c r="H2850" s="1">
        <v>647.46299999999997</v>
      </c>
      <c r="I2850" s="1">
        <f t="shared" si="110"/>
        <v>-5279.75</v>
      </c>
    </row>
    <row r="2851" spans="1:11" hidden="1" outlineLevel="1" x14ac:dyDescent="0.25">
      <c r="A2851" s="3" t="s">
        <v>1144</v>
      </c>
      <c r="B2851" s="3"/>
      <c r="C2851" s="4"/>
      <c r="D2851" s="3"/>
      <c r="E2851" s="3"/>
      <c r="F2851" s="3"/>
      <c r="G2851" s="5">
        <f>SUBTOTAL(9,G2841:G2850)</f>
        <v>0</v>
      </c>
      <c r="H2851" s="5">
        <f>SUBTOTAL(9,H2841:H2850)</f>
        <v>0</v>
      </c>
      <c r="I2851" s="5"/>
      <c r="J2851" s="5"/>
    </row>
    <row r="2852" spans="1:11" hidden="1" outlineLevel="2" x14ac:dyDescent="0.25">
      <c r="A2852" t="s">
        <v>114</v>
      </c>
      <c r="B2852" t="s">
        <v>115</v>
      </c>
      <c r="C2852" s="2">
        <v>43821</v>
      </c>
      <c r="D2852" t="s">
        <v>4675</v>
      </c>
      <c r="E2852" t="s">
        <v>4676</v>
      </c>
      <c r="F2852" t="s">
        <v>114</v>
      </c>
      <c r="H2852" s="1">
        <v>750.77599999999995</v>
      </c>
      <c r="I2852" s="1">
        <f>+IF(A2852=A2850,I2850+G2852-H2852,G2852-H2852)</f>
        <v>-750.77599999999995</v>
      </c>
    </row>
    <row r="2853" spans="1:11" hidden="1" outlineLevel="1" x14ac:dyDescent="0.25">
      <c r="A2853" s="3" t="s">
        <v>4677</v>
      </c>
      <c r="B2853" s="3"/>
      <c r="C2853" s="4"/>
      <c r="D2853" s="3"/>
      <c r="E2853" s="3"/>
      <c r="F2853" s="3"/>
      <c r="G2853" s="5">
        <f>SUBTOTAL(9,G2852:G2852)</f>
        <v>0</v>
      </c>
      <c r="H2853" s="5">
        <f>SUBTOTAL(9,H2852:H2852)</f>
        <v>0</v>
      </c>
      <c r="I2853" s="5"/>
      <c r="J2853" s="5"/>
    </row>
    <row r="2854" spans="1:11" hidden="1" outlineLevel="2" x14ac:dyDescent="0.25">
      <c r="A2854" t="s">
        <v>890</v>
      </c>
      <c r="B2854" t="s">
        <v>891</v>
      </c>
      <c r="C2854" s="2">
        <v>43830</v>
      </c>
      <c r="D2854" t="s">
        <v>4678</v>
      </c>
      <c r="E2854" t="s">
        <v>4679</v>
      </c>
      <c r="F2854" t="s">
        <v>890</v>
      </c>
      <c r="H2854" s="1">
        <v>324.38799999999998</v>
      </c>
      <c r="I2854" s="1">
        <f>+IF(A2854=A2852,I2852+G2854-H2854,G2854-H2854)</f>
        <v>-324.38799999999998</v>
      </c>
    </row>
    <row r="2855" spans="1:11" hidden="1" outlineLevel="1" x14ac:dyDescent="0.25">
      <c r="A2855" s="3" t="s">
        <v>4680</v>
      </c>
      <c r="B2855" s="3"/>
      <c r="C2855" s="4"/>
      <c r="D2855" s="3"/>
      <c r="E2855" s="3"/>
      <c r="F2855" s="3"/>
      <c r="G2855" s="5">
        <f>SUBTOTAL(9,G2854:G2854)</f>
        <v>0</v>
      </c>
      <c r="H2855" s="5">
        <f>SUBTOTAL(9,H2854:H2854)</f>
        <v>0</v>
      </c>
      <c r="I2855" s="5"/>
      <c r="J2855" s="5"/>
    </row>
    <row r="2856" spans="1:11" hidden="1" outlineLevel="2" x14ac:dyDescent="0.25">
      <c r="A2856" t="s">
        <v>116</v>
      </c>
      <c r="B2856" t="s">
        <v>117</v>
      </c>
      <c r="C2856" s="2">
        <v>43811</v>
      </c>
      <c r="D2856" t="s">
        <v>4681</v>
      </c>
      <c r="E2856" t="s">
        <v>4682</v>
      </c>
      <c r="F2856" t="s">
        <v>116</v>
      </c>
      <c r="G2856" s="14">
        <v>25000</v>
      </c>
      <c r="H2856" s="14"/>
      <c r="I2856" s="1">
        <f>+IF(A2856=A2854,I2854+G2856-H2856,G2856-H2856)</f>
        <v>25000</v>
      </c>
      <c r="K2856" s="1" t="s">
        <v>4683</v>
      </c>
    </row>
    <row r="2857" spans="1:11" hidden="1" outlineLevel="1" x14ac:dyDescent="0.25">
      <c r="A2857" s="3" t="s">
        <v>1145</v>
      </c>
      <c r="B2857" s="3"/>
      <c r="C2857" s="4"/>
      <c r="D2857" s="3"/>
      <c r="E2857" s="3"/>
      <c r="F2857" s="3"/>
      <c r="G2857" s="5">
        <f>SUBTOTAL(9,G2856:G2856)</f>
        <v>0</v>
      </c>
      <c r="H2857" s="5">
        <f>SUBTOTAL(9,H2856:H2856)</f>
        <v>0</v>
      </c>
      <c r="I2857" s="5"/>
      <c r="J2857" s="5"/>
    </row>
    <row r="2858" spans="1:11" hidden="1" outlineLevel="2" x14ac:dyDescent="0.25">
      <c r="A2858" t="s">
        <v>118</v>
      </c>
      <c r="B2858" t="s">
        <v>783</v>
      </c>
      <c r="C2858" s="2">
        <v>40343</v>
      </c>
      <c r="D2858" t="s">
        <v>4684</v>
      </c>
      <c r="E2858" t="s">
        <v>4685</v>
      </c>
      <c r="F2858" t="s">
        <v>118</v>
      </c>
      <c r="G2858" s="8"/>
      <c r="H2858" s="8"/>
      <c r="I2858" s="1">
        <f>+IF(A2858=A2856,I2856+G2858-H2858,G2858-H2858)</f>
        <v>0</v>
      </c>
    </row>
    <row r="2859" spans="1:11" hidden="1" outlineLevel="2" x14ac:dyDescent="0.25">
      <c r="A2859" t="s">
        <v>118</v>
      </c>
      <c r="B2859" t="s">
        <v>783</v>
      </c>
      <c r="C2859" s="2">
        <v>43768</v>
      </c>
      <c r="D2859" t="s">
        <v>152</v>
      </c>
      <c r="E2859" t="s">
        <v>4686</v>
      </c>
      <c r="F2859" t="s">
        <v>118</v>
      </c>
      <c r="H2859" s="1">
        <v>391.19400000000002</v>
      </c>
      <c r="I2859" s="1">
        <f>+IF(A2859=A2858,I2858+G2859-H2859,G2859-H2859)</f>
        <v>-391.19400000000002</v>
      </c>
    </row>
    <row r="2860" spans="1:11" hidden="1" outlineLevel="2" x14ac:dyDescent="0.25">
      <c r="A2860" t="s">
        <v>118</v>
      </c>
      <c r="B2860" t="s">
        <v>783</v>
      </c>
      <c r="C2860" s="2">
        <v>43769</v>
      </c>
      <c r="D2860" t="s">
        <v>152</v>
      </c>
      <c r="E2860" t="s">
        <v>4687</v>
      </c>
      <c r="F2860" t="s">
        <v>118</v>
      </c>
      <c r="H2860" s="1">
        <v>236.76499999999999</v>
      </c>
      <c r="I2860" s="1">
        <f>+IF(A2860=A2859,I2859+G2860-H2860,G2860-H2860)</f>
        <v>-627.95900000000006</v>
      </c>
    </row>
    <row r="2861" spans="1:11" hidden="1" outlineLevel="2" x14ac:dyDescent="0.25">
      <c r="A2861" t="s">
        <v>118</v>
      </c>
      <c r="B2861" t="s">
        <v>783</v>
      </c>
      <c r="C2861" s="2">
        <v>43799</v>
      </c>
      <c r="D2861" t="s">
        <v>152</v>
      </c>
      <c r="E2861" t="s">
        <v>4688</v>
      </c>
      <c r="F2861" t="s">
        <v>118</v>
      </c>
      <c r="H2861" s="1">
        <v>743.81799999999998</v>
      </c>
      <c r="I2861" s="1">
        <f>+IF(A2861=A2860,I2860+G2861-H2861,G2861-H2861)</f>
        <v>-1371.777</v>
      </c>
    </row>
    <row r="2862" spans="1:11" hidden="1" outlineLevel="1" x14ac:dyDescent="0.25">
      <c r="A2862" s="3" t="s">
        <v>1146</v>
      </c>
      <c r="B2862" s="3"/>
      <c r="C2862" s="4"/>
      <c r="D2862" s="3"/>
      <c r="E2862" s="3"/>
      <c r="F2862" s="3"/>
      <c r="G2862" s="5">
        <f>SUBTOTAL(9,G2858:G2861)</f>
        <v>0</v>
      </c>
      <c r="H2862" s="5">
        <f>SUBTOTAL(9,H2858:H2861)</f>
        <v>0</v>
      </c>
      <c r="I2862" s="5"/>
      <c r="J2862" s="5"/>
    </row>
    <row r="2863" spans="1:11" hidden="1" outlineLevel="2" x14ac:dyDescent="0.25">
      <c r="A2863" t="s">
        <v>119</v>
      </c>
      <c r="B2863" t="s">
        <v>784</v>
      </c>
      <c r="C2863" s="2">
        <v>40872</v>
      </c>
      <c r="D2863" t="s">
        <v>152</v>
      </c>
      <c r="E2863" t="s">
        <v>4689</v>
      </c>
      <c r="F2863" t="s">
        <v>119</v>
      </c>
      <c r="G2863" s="14"/>
      <c r="H2863" s="14"/>
      <c r="I2863" s="1">
        <f>+IF(A2863=A2861,I2861+G2863-H2863,G2863-H2863)</f>
        <v>0</v>
      </c>
    </row>
    <row r="2864" spans="1:11" hidden="1" outlineLevel="2" x14ac:dyDescent="0.25">
      <c r="A2864" t="s">
        <v>119</v>
      </c>
      <c r="B2864" t="s">
        <v>784</v>
      </c>
      <c r="C2864" s="2">
        <v>42277</v>
      </c>
      <c r="D2864" t="s">
        <v>152</v>
      </c>
      <c r="E2864" t="s">
        <v>4690</v>
      </c>
      <c r="F2864" t="s">
        <v>119</v>
      </c>
      <c r="G2864" s="14"/>
      <c r="H2864" s="14"/>
      <c r="I2864" s="1">
        <f>+IF(A2864=A2863,I2863+G2864-H2864,G2864-H2864)</f>
        <v>0</v>
      </c>
      <c r="K2864" s="1" t="s">
        <v>4342</v>
      </c>
    </row>
    <row r="2865" spans="1:11" hidden="1" outlineLevel="2" x14ac:dyDescent="0.25">
      <c r="A2865" t="s">
        <v>119</v>
      </c>
      <c r="B2865" t="s">
        <v>784</v>
      </c>
      <c r="C2865" s="2">
        <v>43788</v>
      </c>
      <c r="D2865" t="s">
        <v>152</v>
      </c>
      <c r="E2865" t="s">
        <v>4691</v>
      </c>
      <c r="F2865" t="s">
        <v>119</v>
      </c>
      <c r="H2865" s="1">
        <v>2818.52</v>
      </c>
      <c r="I2865" s="1">
        <f>+IF(A2865=A2864,I2864+G2865-H2865,G2865-H2865)</f>
        <v>-2818.52</v>
      </c>
    </row>
    <row r="2866" spans="1:11" hidden="1" outlineLevel="2" x14ac:dyDescent="0.25">
      <c r="A2866" t="s">
        <v>119</v>
      </c>
      <c r="B2866" t="s">
        <v>784</v>
      </c>
      <c r="C2866" s="2">
        <v>43809</v>
      </c>
      <c r="D2866" t="s">
        <v>152</v>
      </c>
      <c r="E2866" t="s">
        <v>4692</v>
      </c>
      <c r="F2866" t="s">
        <v>119</v>
      </c>
      <c r="H2866" s="1">
        <v>3434.2260000000001</v>
      </c>
      <c r="I2866" s="1">
        <f>+IF(A2866=A2865,I2865+G2866-H2866,G2866-H2866)</f>
        <v>-6252.7460000000001</v>
      </c>
    </row>
    <row r="2867" spans="1:11" hidden="1" outlineLevel="1" x14ac:dyDescent="0.25">
      <c r="A2867" s="3" t="s">
        <v>1147</v>
      </c>
      <c r="B2867" s="3"/>
      <c r="C2867" s="4"/>
      <c r="D2867" s="3"/>
      <c r="E2867" s="3"/>
      <c r="F2867" s="3"/>
      <c r="G2867" s="5">
        <f>SUBTOTAL(9,G2863:G2866)</f>
        <v>0</v>
      </c>
      <c r="H2867" s="5">
        <f>SUBTOTAL(9,H2863:H2866)</f>
        <v>0</v>
      </c>
      <c r="I2867" s="5"/>
      <c r="J2867" s="5"/>
    </row>
    <row r="2868" spans="1:11" hidden="1" outlineLevel="2" x14ac:dyDescent="0.25">
      <c r="A2868" t="s">
        <v>122</v>
      </c>
      <c r="B2868" t="s">
        <v>123</v>
      </c>
      <c r="C2868" s="2">
        <v>42122</v>
      </c>
      <c r="D2868" t="s">
        <v>152</v>
      </c>
      <c r="E2868" t="s">
        <v>4693</v>
      </c>
      <c r="F2868" t="s">
        <v>122</v>
      </c>
      <c r="G2868" s="8"/>
      <c r="H2868" s="8"/>
      <c r="I2868" s="1">
        <f>+IF(A2868=A2866,I2866+G2868-H2868,G2868-H2868)</f>
        <v>0</v>
      </c>
    </row>
    <row r="2869" spans="1:11" hidden="1" outlineLevel="2" x14ac:dyDescent="0.25">
      <c r="A2869" t="s">
        <v>122</v>
      </c>
      <c r="B2869" t="s">
        <v>123</v>
      </c>
      <c r="C2869" s="2">
        <v>43277</v>
      </c>
      <c r="D2869" t="s">
        <v>152</v>
      </c>
      <c r="E2869" t="s">
        <v>4694</v>
      </c>
      <c r="F2869" t="s">
        <v>122</v>
      </c>
      <c r="G2869" s="14"/>
      <c r="H2869" s="14"/>
      <c r="I2869" s="1">
        <f>+IF(A2869=A2868,I2868+G2869-H2869,G2869-H2869)</f>
        <v>0</v>
      </c>
      <c r="K2869" s="1" t="s">
        <v>4342</v>
      </c>
    </row>
    <row r="2870" spans="1:11" hidden="1" outlineLevel="2" x14ac:dyDescent="0.25">
      <c r="A2870" t="s">
        <v>122</v>
      </c>
      <c r="B2870" t="s">
        <v>123</v>
      </c>
      <c r="C2870" s="2">
        <v>43799</v>
      </c>
      <c r="D2870" t="s">
        <v>152</v>
      </c>
      <c r="E2870" t="s">
        <v>4695</v>
      </c>
      <c r="F2870" t="s">
        <v>122</v>
      </c>
      <c r="H2870" s="1">
        <v>57.72</v>
      </c>
      <c r="I2870" s="1">
        <f>+IF(A2870=A2869,I2869+G2870-H2870,G2870-H2870)</f>
        <v>-57.72</v>
      </c>
    </row>
    <row r="2871" spans="1:11" hidden="1" outlineLevel="2" x14ac:dyDescent="0.25">
      <c r="A2871" t="s">
        <v>122</v>
      </c>
      <c r="B2871" t="s">
        <v>123</v>
      </c>
      <c r="C2871" s="2">
        <v>43799</v>
      </c>
      <c r="D2871" t="s">
        <v>152</v>
      </c>
      <c r="E2871" t="s">
        <v>4696</v>
      </c>
      <c r="F2871" t="s">
        <v>122</v>
      </c>
      <c r="H2871" s="1">
        <v>974.85299999999995</v>
      </c>
      <c r="I2871" s="1">
        <f>+IF(A2871=A2870,I2870+G2871-H2871,G2871-H2871)</f>
        <v>-1032.5729999999999</v>
      </c>
    </row>
    <row r="2872" spans="1:11" hidden="1" outlineLevel="1" x14ac:dyDescent="0.25">
      <c r="A2872" s="3" t="s">
        <v>1148</v>
      </c>
      <c r="B2872" s="3"/>
      <c r="C2872" s="4"/>
      <c r="D2872" s="3"/>
      <c r="E2872" s="3"/>
      <c r="F2872" s="3"/>
      <c r="G2872" s="5">
        <f>SUBTOTAL(9,G2868:G2871)</f>
        <v>0</v>
      </c>
      <c r="H2872" s="5">
        <f>SUBTOTAL(9,H2868:H2871)</f>
        <v>0</v>
      </c>
      <c r="I2872" s="5"/>
      <c r="J2872" s="5"/>
    </row>
    <row r="2873" spans="1:11" hidden="1" outlineLevel="2" x14ac:dyDescent="0.25">
      <c r="A2873" t="s">
        <v>670</v>
      </c>
      <c r="B2873" t="s">
        <v>786</v>
      </c>
      <c r="C2873" s="2">
        <v>43798</v>
      </c>
      <c r="D2873" t="s">
        <v>152</v>
      </c>
      <c r="E2873" t="s">
        <v>4697</v>
      </c>
      <c r="F2873" t="s">
        <v>670</v>
      </c>
      <c r="H2873" s="1">
        <v>2261.1529999999998</v>
      </c>
      <c r="I2873" s="1">
        <f>+IF(A2873=A2871,I2871+G2873-H2873,G2873-H2873)</f>
        <v>-2261.1529999999998</v>
      </c>
    </row>
    <row r="2874" spans="1:11" hidden="1" outlineLevel="1" x14ac:dyDescent="0.25">
      <c r="A2874" s="3" t="s">
        <v>4698</v>
      </c>
      <c r="B2874" s="3"/>
      <c r="C2874" s="4"/>
      <c r="D2874" s="3"/>
      <c r="E2874" s="3"/>
      <c r="F2874" s="3"/>
      <c r="G2874" s="5">
        <f>SUBTOTAL(9,G2873:G2873)</f>
        <v>0</v>
      </c>
      <c r="H2874" s="5">
        <f>SUBTOTAL(9,H2873:H2873)</f>
        <v>0</v>
      </c>
      <c r="I2874" s="5"/>
      <c r="J2874" s="5"/>
    </row>
    <row r="2875" spans="1:11" hidden="1" outlineLevel="2" x14ac:dyDescent="0.25">
      <c r="A2875" t="s">
        <v>124</v>
      </c>
      <c r="B2875" t="s">
        <v>125</v>
      </c>
      <c r="C2875" s="2">
        <v>43822</v>
      </c>
      <c r="D2875" t="s">
        <v>152</v>
      </c>
      <c r="E2875" t="s">
        <v>4699</v>
      </c>
      <c r="F2875" t="s">
        <v>124</v>
      </c>
      <c r="H2875" s="1">
        <v>296.91000000000003</v>
      </c>
      <c r="I2875" s="1">
        <f>+IF(A2875=A2873,I2873+G2875-H2875,G2875-H2875)</f>
        <v>-296.91000000000003</v>
      </c>
    </row>
    <row r="2876" spans="1:11" hidden="1" outlineLevel="1" x14ac:dyDescent="0.25">
      <c r="A2876" s="3" t="s">
        <v>1149</v>
      </c>
      <c r="B2876" s="3"/>
      <c r="C2876" s="4"/>
      <c r="D2876" s="3"/>
      <c r="E2876" s="3"/>
      <c r="F2876" s="3"/>
      <c r="G2876" s="5">
        <f>SUBTOTAL(9,G2875:G2875)</f>
        <v>0</v>
      </c>
      <c r="H2876" s="5">
        <f>SUBTOTAL(9,H2875:H2875)</f>
        <v>0</v>
      </c>
      <c r="I2876" s="5"/>
      <c r="J2876" s="5"/>
    </row>
    <row r="2877" spans="1:11" hidden="1" outlineLevel="2" x14ac:dyDescent="0.25">
      <c r="A2877" t="s">
        <v>126</v>
      </c>
      <c r="B2877" t="s">
        <v>787</v>
      </c>
      <c r="C2877" s="2">
        <v>41554</v>
      </c>
      <c r="D2877" t="s">
        <v>4700</v>
      </c>
      <c r="E2877" t="s">
        <v>4701</v>
      </c>
      <c r="F2877" t="s">
        <v>126</v>
      </c>
      <c r="G2877" s="8"/>
      <c r="H2877" s="8"/>
      <c r="I2877" s="1">
        <f>+IF(A2877=A2875,I2875+G2877-H2877,G2877-H2877)</f>
        <v>0</v>
      </c>
    </row>
    <row r="2878" spans="1:11" hidden="1" outlineLevel="2" x14ac:dyDescent="0.25">
      <c r="A2878" t="s">
        <v>126</v>
      </c>
      <c r="B2878" t="s">
        <v>787</v>
      </c>
      <c r="C2878" s="2">
        <v>41578</v>
      </c>
      <c r="D2878" t="s">
        <v>152</v>
      </c>
      <c r="E2878" t="s">
        <v>4702</v>
      </c>
      <c r="F2878" t="s">
        <v>126</v>
      </c>
      <c r="G2878" s="8"/>
      <c r="H2878" s="8"/>
      <c r="I2878" s="1">
        <f>+IF(A2878=A2877,I2877+G2878-H2878,G2878-H2878)</f>
        <v>0</v>
      </c>
    </row>
    <row r="2879" spans="1:11" hidden="1" outlineLevel="2" x14ac:dyDescent="0.25">
      <c r="A2879" t="s">
        <v>126</v>
      </c>
      <c r="B2879" t="s">
        <v>787</v>
      </c>
      <c r="C2879" s="2">
        <v>41578</v>
      </c>
      <c r="D2879" t="s">
        <v>152</v>
      </c>
      <c r="E2879" t="s">
        <v>4703</v>
      </c>
      <c r="F2879" t="s">
        <v>126</v>
      </c>
      <c r="G2879" s="8"/>
      <c r="H2879" s="8"/>
      <c r="I2879" s="1">
        <f>+IF(A2879=A2878,I2878+G2879-H2879,G2879-H2879)</f>
        <v>0</v>
      </c>
    </row>
    <row r="2880" spans="1:11" hidden="1" outlineLevel="2" x14ac:dyDescent="0.25">
      <c r="A2880" t="s">
        <v>126</v>
      </c>
      <c r="B2880" t="s">
        <v>787</v>
      </c>
      <c r="C2880" s="2">
        <v>42429</v>
      </c>
      <c r="D2880" t="s">
        <v>152</v>
      </c>
      <c r="E2880" t="s">
        <v>4704</v>
      </c>
      <c r="F2880" t="s">
        <v>126</v>
      </c>
      <c r="G2880" s="14"/>
      <c r="H2880" s="14"/>
      <c r="I2880" s="1">
        <f>+IF(A2880=A2879,I2879+G2880-H2880,G2880-H2880)</f>
        <v>0</v>
      </c>
      <c r="K2880" s="1" t="s">
        <v>4342</v>
      </c>
    </row>
    <row r="2881" spans="1:10" hidden="1" outlineLevel="2" x14ac:dyDescent="0.25">
      <c r="A2881" t="s">
        <v>126</v>
      </c>
      <c r="B2881" t="s">
        <v>787</v>
      </c>
      <c r="C2881" s="2">
        <v>43823</v>
      </c>
      <c r="D2881" t="s">
        <v>4705</v>
      </c>
      <c r="E2881" t="s">
        <v>4706</v>
      </c>
      <c r="F2881" t="s">
        <v>126</v>
      </c>
      <c r="H2881" s="1">
        <v>384</v>
      </c>
      <c r="I2881" s="1">
        <f>+IF(A2881=A2880,I2880+G2881-H2881,G2881-H2881)</f>
        <v>-384</v>
      </c>
    </row>
    <row r="2882" spans="1:10" hidden="1" outlineLevel="1" x14ac:dyDescent="0.25">
      <c r="A2882" s="3" t="s">
        <v>4707</v>
      </c>
      <c r="B2882" s="3"/>
      <c r="C2882" s="4"/>
      <c r="D2882" s="3"/>
      <c r="E2882" s="3"/>
      <c r="F2882" s="3"/>
      <c r="G2882" s="5">
        <f>SUBTOTAL(9,G2877:G2881)</f>
        <v>0</v>
      </c>
      <c r="H2882" s="5">
        <f>SUBTOTAL(9,H2877:H2881)</f>
        <v>0</v>
      </c>
      <c r="I2882" s="5"/>
      <c r="J2882" s="5"/>
    </row>
    <row r="2883" spans="1:10" hidden="1" outlineLevel="2" x14ac:dyDescent="0.25">
      <c r="A2883" t="s">
        <v>127</v>
      </c>
      <c r="B2883" t="s">
        <v>128</v>
      </c>
      <c r="C2883" s="2">
        <v>41435</v>
      </c>
      <c r="D2883" t="s">
        <v>4708</v>
      </c>
      <c r="E2883" t="s">
        <v>4709</v>
      </c>
      <c r="F2883" t="s">
        <v>127</v>
      </c>
      <c r="G2883" s="14"/>
      <c r="H2883" s="14"/>
      <c r="I2883" s="1">
        <f>+IF(A2883=A2881,I2881+G2883-H2883,G2883-H2883)</f>
        <v>0</v>
      </c>
      <c r="J2883" s="1">
        <f>+G2883</f>
        <v>0</v>
      </c>
    </row>
    <row r="2884" spans="1:10" hidden="1" outlineLevel="2" x14ac:dyDescent="0.25">
      <c r="A2884" t="s">
        <v>127</v>
      </c>
      <c r="B2884" t="s">
        <v>128</v>
      </c>
      <c r="C2884" s="2">
        <v>41604</v>
      </c>
      <c r="D2884" t="s">
        <v>4710</v>
      </c>
      <c r="E2884" t="s">
        <v>4711</v>
      </c>
      <c r="F2884" t="s">
        <v>127</v>
      </c>
      <c r="G2884" s="14"/>
      <c r="H2884" s="14"/>
      <c r="I2884" s="1">
        <f>+IF(A2884=A2883,I2883+G2884-H2884,G2884-H2884)</f>
        <v>0</v>
      </c>
      <c r="J2884" s="1">
        <f>+G2884</f>
        <v>0</v>
      </c>
    </row>
    <row r="2885" spans="1:10" hidden="1" outlineLevel="2" x14ac:dyDescent="0.25">
      <c r="A2885" t="s">
        <v>127</v>
      </c>
      <c r="B2885" t="s">
        <v>128</v>
      </c>
      <c r="C2885" s="2">
        <v>41670</v>
      </c>
      <c r="D2885" t="s">
        <v>4712</v>
      </c>
      <c r="E2885" t="s">
        <v>4713</v>
      </c>
      <c r="F2885" t="s">
        <v>127</v>
      </c>
      <c r="G2885" s="14"/>
      <c r="H2885" s="14"/>
      <c r="I2885" s="1">
        <f>+IF(A2885=A2884,I2884+G2885-H2885,G2885-H2885)</f>
        <v>0</v>
      </c>
      <c r="J2885" s="1">
        <f>+G2885</f>
        <v>0</v>
      </c>
    </row>
    <row r="2886" spans="1:10" hidden="1" outlineLevel="1" x14ac:dyDescent="0.25">
      <c r="A2886" s="3" t="s">
        <v>1150</v>
      </c>
      <c r="B2886" s="3"/>
      <c r="C2886" s="4"/>
      <c r="D2886" s="3"/>
      <c r="E2886" s="3"/>
      <c r="F2886" s="3"/>
      <c r="G2886" s="5">
        <f>SUBTOTAL(9,G2883:G2885)</f>
        <v>0</v>
      </c>
      <c r="H2886" s="5">
        <f>SUBTOTAL(9,H2883:H2885)</f>
        <v>0</v>
      </c>
      <c r="I2886" s="5"/>
      <c r="J2886" s="5"/>
    </row>
    <row r="2887" spans="1:10" hidden="1" outlineLevel="2" x14ac:dyDescent="0.25">
      <c r="A2887" t="s">
        <v>129</v>
      </c>
      <c r="B2887" t="s">
        <v>855</v>
      </c>
      <c r="C2887" s="2">
        <v>43830</v>
      </c>
      <c r="D2887" t="s">
        <v>152</v>
      </c>
      <c r="E2887" t="s">
        <v>4714</v>
      </c>
      <c r="F2887" t="s">
        <v>129</v>
      </c>
      <c r="H2887" s="1">
        <v>237.374</v>
      </c>
      <c r="I2887" s="1">
        <f>+IF(A2887=A2885,I2885+G2887-H2887,G2887-H2887)</f>
        <v>-237.374</v>
      </c>
    </row>
    <row r="2888" spans="1:10" hidden="1" outlineLevel="2" x14ac:dyDescent="0.25">
      <c r="A2888" t="s">
        <v>129</v>
      </c>
      <c r="B2888" t="s">
        <v>855</v>
      </c>
      <c r="C2888" s="2">
        <v>43830</v>
      </c>
      <c r="D2888" t="s">
        <v>152</v>
      </c>
      <c r="E2888" t="s">
        <v>4715</v>
      </c>
      <c r="F2888" t="s">
        <v>129</v>
      </c>
      <c r="H2888" s="1">
        <v>1280.624</v>
      </c>
      <c r="I2888" s="1">
        <f>+IF(A2888=A2887,I2887+G2888-H2888,G2888-H2888)</f>
        <v>-1517.998</v>
      </c>
    </row>
    <row r="2889" spans="1:10" hidden="1" outlineLevel="1" x14ac:dyDescent="0.25">
      <c r="A2889" s="3" t="s">
        <v>1151</v>
      </c>
      <c r="B2889" s="3"/>
      <c r="C2889" s="4"/>
      <c r="D2889" s="3"/>
      <c r="E2889" s="3"/>
      <c r="F2889" s="3"/>
      <c r="G2889" s="5">
        <f>SUBTOTAL(9,G2887:G2888)</f>
        <v>0</v>
      </c>
      <c r="H2889" s="5">
        <f>SUBTOTAL(9,H2887:H2888)</f>
        <v>0</v>
      </c>
      <c r="I2889" s="5"/>
      <c r="J2889" s="5"/>
    </row>
    <row r="2890" spans="1:10" hidden="1" outlineLevel="2" x14ac:dyDescent="0.25">
      <c r="A2890" t="s">
        <v>856</v>
      </c>
      <c r="B2890" t="s">
        <v>857</v>
      </c>
      <c r="C2890" s="2">
        <v>43701</v>
      </c>
      <c r="D2890" t="s">
        <v>152</v>
      </c>
      <c r="E2890" t="s">
        <v>4716</v>
      </c>
      <c r="F2890" t="s">
        <v>856</v>
      </c>
      <c r="H2890" s="1">
        <v>189.321</v>
      </c>
      <c r="I2890" s="1">
        <f>+IF(A2890=A2888,I2888+G2890-H2890,G2890-H2890)</f>
        <v>-189.321</v>
      </c>
    </row>
    <row r="2891" spans="1:10" hidden="1" outlineLevel="1" x14ac:dyDescent="0.25">
      <c r="A2891" s="3" t="s">
        <v>4717</v>
      </c>
      <c r="B2891" s="3"/>
      <c r="C2891" s="4"/>
      <c r="D2891" s="3"/>
      <c r="E2891" s="3"/>
      <c r="F2891" s="3"/>
      <c r="G2891" s="5">
        <f>SUBTOTAL(9,G2890:G2890)</f>
        <v>0</v>
      </c>
      <c r="H2891" s="5">
        <f>SUBTOTAL(9,H2890:H2890)</f>
        <v>0</v>
      </c>
      <c r="I2891" s="5"/>
      <c r="J2891" s="5"/>
    </row>
    <row r="2892" spans="1:10" hidden="1" outlineLevel="2" x14ac:dyDescent="0.25">
      <c r="A2892" t="s">
        <v>133</v>
      </c>
      <c r="B2892" t="s">
        <v>134</v>
      </c>
      <c r="C2892" s="2">
        <v>43824</v>
      </c>
      <c r="D2892" t="s">
        <v>152</v>
      </c>
      <c r="E2892" t="s">
        <v>4718</v>
      </c>
      <c r="F2892" t="s">
        <v>133</v>
      </c>
      <c r="H2892" s="1">
        <v>5296.817</v>
      </c>
      <c r="I2892" s="1">
        <f>+IF(A2892=A2890,I2890+G2892-H2892,G2892-H2892)</f>
        <v>-5296.817</v>
      </c>
    </row>
    <row r="2893" spans="1:10" hidden="1" outlineLevel="1" x14ac:dyDescent="0.25">
      <c r="A2893" s="3" t="s">
        <v>1152</v>
      </c>
      <c r="B2893" s="3"/>
      <c r="C2893" s="4"/>
      <c r="D2893" s="3"/>
      <c r="E2893" s="3"/>
      <c r="F2893" s="3"/>
      <c r="G2893" s="5">
        <f>SUBTOTAL(9,G2892:G2892)</f>
        <v>0</v>
      </c>
      <c r="H2893" s="5">
        <f>SUBTOTAL(9,H2892:H2892)</f>
        <v>0</v>
      </c>
      <c r="I2893" s="5"/>
      <c r="J2893" s="5"/>
    </row>
    <row r="2894" spans="1:10" hidden="1" outlineLevel="2" x14ac:dyDescent="0.25">
      <c r="A2894" t="s">
        <v>869</v>
      </c>
      <c r="B2894" t="s">
        <v>870</v>
      </c>
      <c r="C2894" s="2">
        <v>43810</v>
      </c>
      <c r="D2894" t="s">
        <v>152</v>
      </c>
      <c r="E2894" t="s">
        <v>4719</v>
      </c>
      <c r="F2894" t="s">
        <v>869</v>
      </c>
      <c r="H2894" s="1">
        <v>198.85400000000001</v>
      </c>
      <c r="I2894" s="1">
        <f>+IF(A2894=A2892,I2892+G2894-H2894,G2894-H2894)</f>
        <v>-198.85400000000001</v>
      </c>
    </row>
    <row r="2895" spans="1:10" hidden="1" outlineLevel="1" x14ac:dyDescent="0.25">
      <c r="A2895" s="3" t="s">
        <v>1153</v>
      </c>
      <c r="B2895" s="3"/>
      <c r="C2895" s="4"/>
      <c r="D2895" s="3"/>
      <c r="E2895" s="3"/>
      <c r="F2895" s="3"/>
      <c r="G2895" s="5">
        <f>SUBTOTAL(9,G2894:G2894)</f>
        <v>0</v>
      </c>
      <c r="H2895" s="5">
        <f>SUBTOTAL(9,H2894:H2894)</f>
        <v>0</v>
      </c>
      <c r="I2895" s="5"/>
      <c r="J2895" s="5"/>
    </row>
    <row r="2896" spans="1:10" hidden="1" outlineLevel="2" x14ac:dyDescent="0.25">
      <c r="A2896" t="s">
        <v>135</v>
      </c>
      <c r="B2896" t="s">
        <v>894</v>
      </c>
      <c r="C2896" s="2">
        <v>43829</v>
      </c>
      <c r="D2896" t="s">
        <v>4720</v>
      </c>
      <c r="E2896" t="s">
        <v>4721</v>
      </c>
      <c r="F2896" t="s">
        <v>135</v>
      </c>
      <c r="G2896" s="14">
        <v>579.53200000000004</v>
      </c>
      <c r="H2896" s="14"/>
      <c r="I2896" s="1">
        <f>+IF(A2896=A2894,I2894+G2896-H2896,G2896-H2896)</f>
        <v>579.53200000000004</v>
      </c>
    </row>
    <row r="2897" spans="1:10" hidden="1" outlineLevel="1" x14ac:dyDescent="0.25">
      <c r="A2897" s="3" t="s">
        <v>1154</v>
      </c>
      <c r="B2897" s="3"/>
      <c r="C2897" s="4"/>
      <c r="D2897" s="3"/>
      <c r="E2897" s="3"/>
      <c r="F2897" s="3"/>
      <c r="G2897" s="5">
        <f>SUBTOTAL(9,G2896:G2896)</f>
        <v>0</v>
      </c>
      <c r="H2897" s="5">
        <f>SUBTOTAL(9,H2896:H2896)</f>
        <v>0</v>
      </c>
      <c r="I2897" s="5"/>
      <c r="J2897" s="5"/>
    </row>
    <row r="2898" spans="1:10" hidden="1" outlineLevel="2" x14ac:dyDescent="0.25">
      <c r="A2898" t="s">
        <v>4722</v>
      </c>
      <c r="B2898" t="s">
        <v>895</v>
      </c>
      <c r="C2898" s="2">
        <v>43823</v>
      </c>
      <c r="D2898" t="s">
        <v>654</v>
      </c>
      <c r="E2898" t="s">
        <v>4723</v>
      </c>
      <c r="F2898" t="s">
        <v>4722</v>
      </c>
      <c r="H2898" s="1">
        <v>2022.693</v>
      </c>
      <c r="I2898" s="1">
        <f>+IF(A2898=A2896,I2896+G2898-H2898,G2898-H2898)</f>
        <v>-2022.693</v>
      </c>
    </row>
    <row r="2899" spans="1:10" hidden="1" outlineLevel="1" x14ac:dyDescent="0.25">
      <c r="A2899" s="3" t="s">
        <v>4724</v>
      </c>
      <c r="B2899" s="3"/>
      <c r="C2899" s="4"/>
      <c r="D2899" s="3"/>
      <c r="E2899" s="3"/>
      <c r="F2899" s="3"/>
      <c r="G2899" s="5">
        <f>SUBTOTAL(9,G2898:G2898)</f>
        <v>0</v>
      </c>
      <c r="H2899" s="5">
        <f>SUBTOTAL(9,H2898:H2898)</f>
        <v>0</v>
      </c>
      <c r="I2899" s="5"/>
      <c r="J2899" s="5"/>
    </row>
    <row r="2900" spans="1:10" hidden="1" outlineLevel="2" x14ac:dyDescent="0.25">
      <c r="A2900" t="s">
        <v>138</v>
      </c>
      <c r="B2900" t="s">
        <v>859</v>
      </c>
      <c r="C2900" s="2">
        <v>43799</v>
      </c>
      <c r="D2900" t="s">
        <v>152</v>
      </c>
      <c r="E2900" t="s">
        <v>4725</v>
      </c>
      <c r="F2900" t="s">
        <v>138</v>
      </c>
      <c r="H2900" s="1">
        <v>1421.4390000000001</v>
      </c>
      <c r="I2900" s="1">
        <f>+IF(A2900=A2898,I2898+G2900-H2900,G2900-H2900)</f>
        <v>-1421.4390000000001</v>
      </c>
    </row>
    <row r="2901" spans="1:10" hidden="1" outlineLevel="2" x14ac:dyDescent="0.25">
      <c r="A2901" t="s">
        <v>138</v>
      </c>
      <c r="B2901" t="s">
        <v>859</v>
      </c>
      <c r="C2901" s="2">
        <v>43830</v>
      </c>
      <c r="D2901" t="s">
        <v>152</v>
      </c>
      <c r="E2901" t="s">
        <v>4726</v>
      </c>
      <c r="F2901" t="s">
        <v>138</v>
      </c>
      <c r="H2901" s="1">
        <v>6962.58</v>
      </c>
      <c r="I2901" s="1">
        <f>+IF(A2901=A2900,I2900+G2901-H2901,G2901-H2901)</f>
        <v>-8384.0190000000002</v>
      </c>
    </row>
    <row r="2902" spans="1:10" hidden="1" outlineLevel="1" x14ac:dyDescent="0.25">
      <c r="A2902" s="3" t="s">
        <v>1155</v>
      </c>
      <c r="B2902" s="3"/>
      <c r="C2902" s="4"/>
      <c r="D2902" s="3"/>
      <c r="E2902" s="3"/>
      <c r="F2902" s="3"/>
      <c r="G2902" s="5">
        <f>SUBTOTAL(9,G2900:G2901)</f>
        <v>0</v>
      </c>
      <c r="H2902" s="5">
        <f>SUBTOTAL(9,H2900:H2901)</f>
        <v>0</v>
      </c>
      <c r="I2902" s="5"/>
      <c r="J2902" s="5"/>
    </row>
    <row r="2903" spans="1:10" hidden="1" outlineLevel="2" x14ac:dyDescent="0.25">
      <c r="A2903" t="s">
        <v>139</v>
      </c>
      <c r="B2903" t="s">
        <v>860</v>
      </c>
      <c r="C2903" s="2">
        <v>43811</v>
      </c>
      <c r="D2903" t="s">
        <v>152</v>
      </c>
      <c r="E2903" t="s">
        <v>4727</v>
      </c>
      <c r="F2903" t="s">
        <v>139</v>
      </c>
      <c r="H2903" s="1">
        <v>4867.4579999999996</v>
      </c>
      <c r="I2903" s="1">
        <f>+IF(A2903=A2901,I2901+G2903-H2903,G2903-H2903)</f>
        <v>-4867.4579999999996</v>
      </c>
    </row>
    <row r="2904" spans="1:10" hidden="1" outlineLevel="1" x14ac:dyDescent="0.25">
      <c r="A2904" s="3" t="s">
        <v>4728</v>
      </c>
      <c r="B2904" s="3"/>
      <c r="C2904" s="4"/>
      <c r="D2904" s="3"/>
      <c r="E2904" s="3"/>
      <c r="F2904" s="3"/>
      <c r="G2904" s="5">
        <f>SUBTOTAL(9,G2903:G2903)</f>
        <v>0</v>
      </c>
      <c r="H2904" s="5">
        <f>SUBTOTAL(9,H2903:H2903)</f>
        <v>0</v>
      </c>
      <c r="I2904" s="5"/>
      <c r="J2904" s="5"/>
    </row>
    <row r="2905" spans="1:10" hidden="1" outlineLevel="2" x14ac:dyDescent="0.25">
      <c r="A2905" t="s">
        <v>140</v>
      </c>
      <c r="B2905" t="s">
        <v>141</v>
      </c>
      <c r="C2905" s="2">
        <v>43008</v>
      </c>
      <c r="D2905" t="s">
        <v>152</v>
      </c>
      <c r="E2905" t="s">
        <v>649</v>
      </c>
      <c r="F2905" t="s">
        <v>140</v>
      </c>
      <c r="H2905" s="1">
        <v>52.066000000000003</v>
      </c>
      <c r="I2905" s="1">
        <f>+IF(A2905=A2903,I2903+G2905-H2905,G2905-H2905)</f>
        <v>-52.066000000000003</v>
      </c>
    </row>
    <row r="2906" spans="1:10" hidden="1" outlineLevel="2" x14ac:dyDescent="0.25">
      <c r="A2906" t="s">
        <v>140</v>
      </c>
      <c r="B2906" t="s">
        <v>141</v>
      </c>
      <c r="C2906" s="2">
        <v>43008</v>
      </c>
      <c r="D2906" t="s">
        <v>152</v>
      </c>
      <c r="E2906" t="s">
        <v>643</v>
      </c>
      <c r="F2906" t="s">
        <v>140</v>
      </c>
      <c r="H2906" s="1">
        <v>85.92</v>
      </c>
      <c r="I2906" s="1">
        <f t="shared" ref="I2906:I2919" si="111">+IF(A2906=A2905,I2905+G2906-H2906,G2906-H2906)</f>
        <v>-137.98599999999999</v>
      </c>
    </row>
    <row r="2907" spans="1:10" hidden="1" outlineLevel="2" x14ac:dyDescent="0.25">
      <c r="A2907" t="s">
        <v>140</v>
      </c>
      <c r="B2907" t="s">
        <v>141</v>
      </c>
      <c r="C2907" s="2">
        <v>43008</v>
      </c>
      <c r="D2907" t="s">
        <v>152</v>
      </c>
      <c r="E2907" t="s">
        <v>647</v>
      </c>
      <c r="F2907" t="s">
        <v>140</v>
      </c>
      <c r="H2907" s="1">
        <v>153.56</v>
      </c>
      <c r="I2907" s="1">
        <f t="shared" si="111"/>
        <v>-291.54599999999999</v>
      </c>
    </row>
    <row r="2908" spans="1:10" hidden="1" outlineLevel="2" x14ac:dyDescent="0.25">
      <c r="A2908" t="s">
        <v>140</v>
      </c>
      <c r="B2908" t="s">
        <v>141</v>
      </c>
      <c r="C2908" s="2">
        <v>43008</v>
      </c>
      <c r="D2908" t="s">
        <v>152</v>
      </c>
      <c r="E2908" t="s">
        <v>644</v>
      </c>
      <c r="F2908" t="s">
        <v>140</v>
      </c>
      <c r="H2908" s="1">
        <v>284.50099999999998</v>
      </c>
      <c r="I2908" s="1">
        <f t="shared" si="111"/>
        <v>-576.04700000000003</v>
      </c>
    </row>
    <row r="2909" spans="1:10" hidden="1" outlineLevel="2" x14ac:dyDescent="0.25">
      <c r="A2909" t="s">
        <v>140</v>
      </c>
      <c r="B2909" t="s">
        <v>141</v>
      </c>
      <c r="C2909" s="2">
        <v>43008</v>
      </c>
      <c r="D2909" t="s">
        <v>152</v>
      </c>
      <c r="E2909" t="s">
        <v>648</v>
      </c>
      <c r="F2909" t="s">
        <v>140</v>
      </c>
      <c r="H2909" s="1">
        <v>473.44400000000002</v>
      </c>
      <c r="I2909" s="1">
        <f t="shared" si="111"/>
        <v>-1049.491</v>
      </c>
    </row>
    <row r="2910" spans="1:10" hidden="1" outlineLevel="2" x14ac:dyDescent="0.25">
      <c r="A2910" t="s">
        <v>140</v>
      </c>
      <c r="B2910" t="s">
        <v>141</v>
      </c>
      <c r="C2910" s="2">
        <v>43008</v>
      </c>
      <c r="D2910" t="s">
        <v>152</v>
      </c>
      <c r="E2910" t="s">
        <v>645</v>
      </c>
      <c r="F2910" t="s">
        <v>140</v>
      </c>
      <c r="H2910" s="1">
        <v>597.98699999999997</v>
      </c>
      <c r="I2910" s="1">
        <f t="shared" si="111"/>
        <v>-1647.4780000000001</v>
      </c>
    </row>
    <row r="2911" spans="1:10" hidden="1" outlineLevel="2" x14ac:dyDescent="0.25">
      <c r="A2911" t="s">
        <v>140</v>
      </c>
      <c r="B2911" t="s">
        <v>141</v>
      </c>
      <c r="C2911" s="2">
        <v>43008</v>
      </c>
      <c r="D2911" t="s">
        <v>152</v>
      </c>
      <c r="E2911" t="s">
        <v>646</v>
      </c>
      <c r="F2911" t="s">
        <v>140</v>
      </c>
      <c r="H2911" s="1">
        <v>1408.4079999999999</v>
      </c>
      <c r="I2911" s="1">
        <f t="shared" si="111"/>
        <v>-3055.886</v>
      </c>
    </row>
    <row r="2912" spans="1:10" hidden="1" outlineLevel="2" x14ac:dyDescent="0.25">
      <c r="A2912" t="s">
        <v>140</v>
      </c>
      <c r="B2912" t="s">
        <v>141</v>
      </c>
      <c r="C2912" s="2">
        <v>43031</v>
      </c>
      <c r="D2912" t="s">
        <v>651</v>
      </c>
      <c r="E2912" t="s">
        <v>650</v>
      </c>
      <c r="F2912" t="s">
        <v>140</v>
      </c>
      <c r="H2912" s="1">
        <v>99.147999999999996</v>
      </c>
      <c r="I2912" s="1">
        <f t="shared" si="111"/>
        <v>-3155.0340000000001</v>
      </c>
    </row>
    <row r="2913" spans="1:11" hidden="1" outlineLevel="2" x14ac:dyDescent="0.25">
      <c r="A2913" t="s">
        <v>140</v>
      </c>
      <c r="B2913" t="s">
        <v>141</v>
      </c>
      <c r="C2913" s="2">
        <v>43032</v>
      </c>
      <c r="D2913" t="s">
        <v>152</v>
      </c>
      <c r="E2913" t="s">
        <v>652</v>
      </c>
      <c r="F2913" t="s">
        <v>140</v>
      </c>
      <c r="G2913" s="1">
        <v>633.12</v>
      </c>
      <c r="I2913" s="1">
        <f t="shared" si="111"/>
        <v>-2521.9140000000002</v>
      </c>
    </row>
    <row r="2914" spans="1:11" hidden="1" outlineLevel="2" x14ac:dyDescent="0.25">
      <c r="A2914" t="s">
        <v>140</v>
      </c>
      <c r="B2914" t="s">
        <v>141</v>
      </c>
      <c r="C2914" s="2">
        <v>43039</v>
      </c>
      <c r="D2914" t="s">
        <v>152</v>
      </c>
      <c r="E2914" t="s">
        <v>653</v>
      </c>
      <c r="F2914" t="s">
        <v>140</v>
      </c>
      <c r="H2914" s="1">
        <v>417.01799999999997</v>
      </c>
      <c r="I2914" s="1">
        <f t="shared" si="111"/>
        <v>-2938.9320000000002</v>
      </c>
    </row>
    <row r="2915" spans="1:11" hidden="1" outlineLevel="2" x14ac:dyDescent="0.25">
      <c r="A2915" t="s">
        <v>140</v>
      </c>
      <c r="B2915" t="s">
        <v>141</v>
      </c>
      <c r="C2915" s="2">
        <v>43039</v>
      </c>
      <c r="D2915" t="s">
        <v>4729</v>
      </c>
      <c r="E2915" t="s">
        <v>4730</v>
      </c>
      <c r="F2915" t="s">
        <v>140</v>
      </c>
      <c r="G2915" s="1">
        <v>469.56900000000002</v>
      </c>
      <c r="I2915" s="1">
        <f t="shared" si="111"/>
        <v>-2469.3630000000003</v>
      </c>
    </row>
    <row r="2916" spans="1:11" hidden="1" outlineLevel="2" x14ac:dyDescent="0.25">
      <c r="A2916" t="s">
        <v>140</v>
      </c>
      <c r="B2916" t="s">
        <v>141</v>
      </c>
      <c r="C2916" s="2">
        <v>43049</v>
      </c>
      <c r="D2916" t="s">
        <v>4731</v>
      </c>
      <c r="E2916" t="s">
        <v>4732</v>
      </c>
      <c r="F2916" t="s">
        <v>140</v>
      </c>
      <c r="G2916" s="1">
        <v>1871.376</v>
      </c>
      <c r="I2916" s="1">
        <f t="shared" si="111"/>
        <v>-597.98700000000031</v>
      </c>
    </row>
    <row r="2917" spans="1:11" hidden="1" outlineLevel="2" x14ac:dyDescent="0.25">
      <c r="A2917" t="s">
        <v>140</v>
      </c>
      <c r="B2917" t="s">
        <v>141</v>
      </c>
      <c r="C2917" s="2">
        <v>43185</v>
      </c>
      <c r="D2917" t="s">
        <v>654</v>
      </c>
      <c r="E2917" t="s">
        <v>759</v>
      </c>
      <c r="F2917" t="s">
        <v>140</v>
      </c>
      <c r="H2917" s="1">
        <v>23.661999999999999</v>
      </c>
      <c r="I2917" s="1">
        <f t="shared" si="111"/>
        <v>-621.64900000000034</v>
      </c>
    </row>
    <row r="2918" spans="1:11" hidden="1" outlineLevel="2" x14ac:dyDescent="0.25">
      <c r="A2918" t="s">
        <v>140</v>
      </c>
      <c r="B2918" t="s">
        <v>141</v>
      </c>
      <c r="C2918" s="2">
        <v>43248</v>
      </c>
      <c r="D2918" t="s">
        <v>152</v>
      </c>
      <c r="E2918" t="s">
        <v>760</v>
      </c>
      <c r="F2918" t="s">
        <v>140</v>
      </c>
      <c r="H2918" s="1">
        <v>36.295000000000002</v>
      </c>
      <c r="I2918" s="1">
        <f t="shared" si="111"/>
        <v>-657.9440000000003</v>
      </c>
    </row>
    <row r="2919" spans="1:11" hidden="1" outlineLevel="2" x14ac:dyDescent="0.25">
      <c r="A2919" t="s">
        <v>140</v>
      </c>
      <c r="B2919" t="s">
        <v>141</v>
      </c>
      <c r="C2919" s="2">
        <v>43585</v>
      </c>
      <c r="D2919" t="s">
        <v>152</v>
      </c>
      <c r="E2919" t="s">
        <v>819</v>
      </c>
      <c r="F2919" t="s">
        <v>140</v>
      </c>
      <c r="H2919" s="1">
        <v>2988.69</v>
      </c>
      <c r="I2919" s="1">
        <f t="shared" si="111"/>
        <v>-3646.6340000000005</v>
      </c>
      <c r="K2919" s="1" t="s">
        <v>4733</v>
      </c>
    </row>
    <row r="2920" spans="1:11" hidden="1" outlineLevel="1" x14ac:dyDescent="0.25">
      <c r="A2920" s="3" t="s">
        <v>1156</v>
      </c>
      <c r="B2920" s="3"/>
      <c r="C2920" s="4"/>
      <c r="D2920" s="3"/>
      <c r="E2920" s="3"/>
      <c r="F2920" s="3"/>
      <c r="G2920" s="5">
        <f>SUBTOTAL(9,G2905:G2919)</f>
        <v>0</v>
      </c>
      <c r="H2920" s="5">
        <f>SUBTOTAL(9,H2905:H2919)</f>
        <v>0</v>
      </c>
      <c r="I2920" s="5"/>
      <c r="J2920" s="5"/>
    </row>
    <row r="2921" spans="1:11" hidden="1" outlineLevel="2" x14ac:dyDescent="0.25">
      <c r="A2921" t="s">
        <v>642</v>
      </c>
      <c r="B2921" t="s">
        <v>861</v>
      </c>
      <c r="C2921" s="2">
        <v>43820</v>
      </c>
      <c r="D2921" t="s">
        <v>4734</v>
      </c>
      <c r="E2921" t="s">
        <v>4735</v>
      </c>
      <c r="F2921" t="s">
        <v>642</v>
      </c>
      <c r="H2921" s="1">
        <v>415.613</v>
      </c>
      <c r="I2921" s="1">
        <f>+IF(A2921=A2919,I2919+G2921-H2921,G2921-H2921)</f>
        <v>-415.613</v>
      </c>
    </row>
    <row r="2922" spans="1:11" hidden="1" outlineLevel="2" x14ac:dyDescent="0.25">
      <c r="A2922" t="s">
        <v>642</v>
      </c>
      <c r="B2922" t="s">
        <v>861</v>
      </c>
      <c r="C2922" s="2">
        <v>43830</v>
      </c>
      <c r="D2922" t="s">
        <v>152</v>
      </c>
      <c r="E2922" t="s">
        <v>4736</v>
      </c>
      <c r="F2922" t="s">
        <v>642</v>
      </c>
      <c r="H2922" s="1">
        <v>3390.4670000000001</v>
      </c>
      <c r="I2922" s="1">
        <f>+IF(A2922=A2921,I2921+G2922-H2922,G2922-H2922)</f>
        <v>-3806.08</v>
      </c>
    </row>
    <row r="2923" spans="1:11" hidden="1" outlineLevel="2" x14ac:dyDescent="0.25">
      <c r="A2923" t="s">
        <v>642</v>
      </c>
      <c r="B2923" t="s">
        <v>861</v>
      </c>
      <c r="C2923" s="2">
        <v>43830</v>
      </c>
      <c r="D2923" t="s">
        <v>152</v>
      </c>
      <c r="E2923" t="s">
        <v>4737</v>
      </c>
      <c r="F2923" t="s">
        <v>642</v>
      </c>
      <c r="H2923" s="1">
        <v>5027.4250000000002</v>
      </c>
      <c r="I2923" s="1">
        <f>+IF(A2923=A2922,I2922+G2923-H2923,G2923-H2923)</f>
        <v>-8833.505000000001</v>
      </c>
    </row>
    <row r="2924" spans="1:11" hidden="1" outlineLevel="1" x14ac:dyDescent="0.25">
      <c r="A2924" s="3" t="s">
        <v>1157</v>
      </c>
      <c r="B2924" s="3"/>
      <c r="C2924" s="4"/>
      <c r="D2924" s="3"/>
      <c r="E2924" s="3"/>
      <c r="F2924" s="3"/>
      <c r="G2924" s="5">
        <f>SUBTOTAL(9,G2921:G2923)</f>
        <v>0</v>
      </c>
      <c r="H2924" s="5">
        <f>SUBTOTAL(9,H2921:H2923)</f>
        <v>0</v>
      </c>
      <c r="I2924" s="5"/>
      <c r="J2924" s="5"/>
    </row>
    <row r="2925" spans="1:11" hidden="1" outlineLevel="2" x14ac:dyDescent="0.25">
      <c r="A2925" t="s">
        <v>671</v>
      </c>
      <c r="B2925" t="s">
        <v>896</v>
      </c>
      <c r="C2925" s="2">
        <v>43804</v>
      </c>
      <c r="D2925" t="s">
        <v>4738</v>
      </c>
      <c r="E2925" t="s">
        <v>4739</v>
      </c>
      <c r="F2925" t="s">
        <v>671</v>
      </c>
      <c r="G2925" s="8"/>
      <c r="H2925" s="8"/>
      <c r="I2925" s="1">
        <f>+IF(A2925=A2923,I2923+G2925-H2925,G2925-H2925)</f>
        <v>0</v>
      </c>
    </row>
    <row r="2926" spans="1:11" hidden="1" outlineLevel="2" x14ac:dyDescent="0.25">
      <c r="A2926" t="s">
        <v>671</v>
      </c>
      <c r="B2926" t="s">
        <v>896</v>
      </c>
      <c r="C2926" s="2">
        <v>43809</v>
      </c>
      <c r="D2926" t="s">
        <v>152</v>
      </c>
      <c r="E2926" t="s">
        <v>4740</v>
      </c>
      <c r="F2926" t="s">
        <v>671</v>
      </c>
      <c r="G2926" s="8"/>
      <c r="H2926" s="8"/>
      <c r="I2926" s="1">
        <f>+IF(A2926=A2925,I2925+G2926-H2926,G2926-H2926)</f>
        <v>0</v>
      </c>
    </row>
    <row r="2927" spans="1:11" hidden="1" outlineLevel="2" x14ac:dyDescent="0.25">
      <c r="A2927" t="s">
        <v>671</v>
      </c>
      <c r="B2927" t="s">
        <v>896</v>
      </c>
      <c r="C2927" s="2">
        <v>43815</v>
      </c>
      <c r="D2927" t="s">
        <v>152</v>
      </c>
      <c r="E2927" t="s">
        <v>4741</v>
      </c>
      <c r="F2927" t="s">
        <v>671</v>
      </c>
      <c r="H2927" s="1">
        <v>1391.279</v>
      </c>
      <c r="I2927" s="1">
        <f>+IF(A2927=A2926,I2926+G2927-H2927,G2927-H2927)</f>
        <v>-1391.279</v>
      </c>
    </row>
    <row r="2928" spans="1:11" hidden="1" outlineLevel="2" x14ac:dyDescent="0.25">
      <c r="A2928" t="s">
        <v>671</v>
      </c>
      <c r="B2928" t="s">
        <v>896</v>
      </c>
      <c r="C2928" s="2">
        <v>43822</v>
      </c>
      <c r="D2928" t="s">
        <v>152</v>
      </c>
      <c r="E2928" t="s">
        <v>4742</v>
      </c>
      <c r="F2928" t="s">
        <v>671</v>
      </c>
      <c r="H2928" s="1">
        <v>49.814</v>
      </c>
      <c r="I2928" s="1">
        <f>+IF(A2928=A2927,I2927+G2928-H2928,G2928-H2928)</f>
        <v>-1441.0930000000001</v>
      </c>
    </row>
    <row r="2929" spans="1:11" hidden="1" outlineLevel="1" x14ac:dyDescent="0.25">
      <c r="A2929" s="3" t="s">
        <v>4743</v>
      </c>
      <c r="B2929" s="3"/>
      <c r="C2929" s="4"/>
      <c r="D2929" s="3"/>
      <c r="E2929" s="3"/>
      <c r="F2929" s="3"/>
      <c r="G2929" s="5">
        <f>SUBTOTAL(9,G2925:G2928)</f>
        <v>0</v>
      </c>
      <c r="H2929" s="5">
        <f>SUBTOTAL(9,H2925:H2928)</f>
        <v>0</v>
      </c>
      <c r="I2929" s="5"/>
      <c r="J2929" s="5"/>
    </row>
    <row r="2930" spans="1:11" hidden="1" outlineLevel="2" x14ac:dyDescent="0.25">
      <c r="A2930" t="s">
        <v>673</v>
      </c>
      <c r="B2930" t="s">
        <v>862</v>
      </c>
      <c r="C2930" s="2">
        <v>43798</v>
      </c>
      <c r="D2930" t="s">
        <v>152</v>
      </c>
      <c r="E2930" t="s">
        <v>4744</v>
      </c>
      <c r="F2930" t="s">
        <v>673</v>
      </c>
      <c r="H2930" s="1">
        <v>139.44999999999999</v>
      </c>
      <c r="I2930" s="1">
        <f>+IF(A2930=A2928,I2928+G2930-H2930,G2930-H2930)</f>
        <v>-139.44999999999999</v>
      </c>
    </row>
    <row r="2931" spans="1:11" hidden="1" outlineLevel="2" x14ac:dyDescent="0.25">
      <c r="A2931" t="s">
        <v>673</v>
      </c>
      <c r="B2931" t="s">
        <v>862</v>
      </c>
      <c r="C2931" s="2">
        <v>43798</v>
      </c>
      <c r="D2931" t="s">
        <v>4745</v>
      </c>
      <c r="E2931" t="s">
        <v>4746</v>
      </c>
      <c r="F2931" t="s">
        <v>673</v>
      </c>
      <c r="H2931" s="1">
        <v>333.8</v>
      </c>
      <c r="I2931" s="1">
        <f>+IF(A2931=A2930,I2930+G2931-H2931,G2931-H2931)</f>
        <v>-473.25</v>
      </c>
    </row>
    <row r="2932" spans="1:11" hidden="1" outlineLevel="2" x14ac:dyDescent="0.25">
      <c r="A2932" t="s">
        <v>673</v>
      </c>
      <c r="B2932" t="s">
        <v>862</v>
      </c>
      <c r="C2932" s="2">
        <v>43798</v>
      </c>
      <c r="D2932" t="s">
        <v>152</v>
      </c>
      <c r="E2932" t="s">
        <v>4747</v>
      </c>
      <c r="F2932" t="s">
        <v>673</v>
      </c>
      <c r="H2932" s="1">
        <v>476.6</v>
      </c>
      <c r="I2932" s="1">
        <f>+IF(A2932=A2931,I2931+G2932-H2932,G2932-H2932)</f>
        <v>-949.85</v>
      </c>
    </row>
    <row r="2933" spans="1:11" hidden="1" outlineLevel="2" x14ac:dyDescent="0.25">
      <c r="A2933" t="s">
        <v>673</v>
      </c>
      <c r="B2933" t="s">
        <v>862</v>
      </c>
      <c r="C2933" s="2">
        <v>43798</v>
      </c>
      <c r="D2933" t="s">
        <v>152</v>
      </c>
      <c r="E2933" t="s">
        <v>4748</v>
      </c>
      <c r="F2933" t="s">
        <v>673</v>
      </c>
      <c r="H2933" s="1">
        <v>476.6</v>
      </c>
      <c r="I2933" s="1">
        <f>+IF(A2933=A2932,I2932+G2933-H2933,G2933-H2933)</f>
        <v>-1426.45</v>
      </c>
    </row>
    <row r="2934" spans="1:11" hidden="1" outlineLevel="2" x14ac:dyDescent="0.25">
      <c r="A2934" t="s">
        <v>673</v>
      </c>
      <c r="B2934" t="s">
        <v>862</v>
      </c>
      <c r="C2934" s="2">
        <v>43807</v>
      </c>
      <c r="D2934" t="s">
        <v>4749</v>
      </c>
      <c r="E2934" t="s">
        <v>4750</v>
      </c>
      <c r="F2934" t="s">
        <v>673</v>
      </c>
      <c r="H2934" s="1">
        <v>382.59</v>
      </c>
      <c r="I2934" s="1">
        <f>+IF(A2934=A2933,I2933+G2934-H2934,G2934-H2934)</f>
        <v>-1809.04</v>
      </c>
    </row>
    <row r="2935" spans="1:11" hidden="1" outlineLevel="2" x14ac:dyDescent="0.25">
      <c r="A2935" t="s">
        <v>673</v>
      </c>
      <c r="B2935" t="s">
        <v>862</v>
      </c>
      <c r="C2935" s="2">
        <v>43825</v>
      </c>
      <c r="D2935" t="s">
        <v>152</v>
      </c>
      <c r="E2935" t="s">
        <v>4751</v>
      </c>
      <c r="F2935" t="s">
        <v>673</v>
      </c>
      <c r="H2935" s="1">
        <v>476.6</v>
      </c>
      <c r="I2935" s="1">
        <f>+IF(A2935=A2934,I2934+G2935-H2935,G2935-H2935)</f>
        <v>-2285.64</v>
      </c>
    </row>
    <row r="2936" spans="1:11" hidden="1" outlineLevel="1" x14ac:dyDescent="0.25">
      <c r="A2936" s="3" t="s">
        <v>1158</v>
      </c>
      <c r="B2936" s="3"/>
      <c r="C2936" s="4"/>
      <c r="D2936" s="3"/>
      <c r="E2936" s="3"/>
      <c r="F2936" s="3"/>
      <c r="G2936" s="5">
        <f>SUBTOTAL(9,G2930:G2935)</f>
        <v>0</v>
      </c>
      <c r="H2936" s="5">
        <f>SUBTOTAL(9,H2930:H2935)</f>
        <v>0</v>
      </c>
      <c r="I2936" s="5"/>
      <c r="J2936" s="5"/>
    </row>
    <row r="2937" spans="1:11" hidden="1" outlineLevel="2" x14ac:dyDescent="0.25">
      <c r="A2937" t="s">
        <v>910</v>
      </c>
      <c r="B2937" t="s">
        <v>911</v>
      </c>
      <c r="C2937" s="2">
        <v>43815</v>
      </c>
      <c r="D2937" t="s">
        <v>152</v>
      </c>
      <c r="E2937" t="s">
        <v>4752</v>
      </c>
      <c r="F2937" t="s">
        <v>910</v>
      </c>
      <c r="H2937" s="1">
        <v>599.76</v>
      </c>
      <c r="I2937" s="1">
        <f>+IF(A2937=A2935,I2935+G2937-H2937,G2937-H2937)</f>
        <v>-599.76</v>
      </c>
    </row>
    <row r="2938" spans="1:11" hidden="1" outlineLevel="2" x14ac:dyDescent="0.25">
      <c r="A2938" t="s">
        <v>910</v>
      </c>
      <c r="B2938" t="s">
        <v>911</v>
      </c>
      <c r="C2938" s="2">
        <v>43830</v>
      </c>
      <c r="D2938" t="s">
        <v>152</v>
      </c>
      <c r="E2938" t="s">
        <v>4753</v>
      </c>
      <c r="F2938" t="s">
        <v>910</v>
      </c>
      <c r="H2938" s="1">
        <v>301.66500000000002</v>
      </c>
      <c r="I2938" s="1">
        <f>+IF(A2938=A2937,I2937+G2938-H2938,G2938-H2938)</f>
        <v>-901.42499999999995</v>
      </c>
    </row>
    <row r="2939" spans="1:11" hidden="1" outlineLevel="1" x14ac:dyDescent="0.25">
      <c r="A2939" s="3" t="s">
        <v>1159</v>
      </c>
      <c r="B2939" s="3"/>
      <c r="C2939" s="4"/>
      <c r="D2939" s="3"/>
      <c r="E2939" s="3"/>
      <c r="F2939" s="3"/>
      <c r="G2939" s="5">
        <f>SUBTOTAL(9,G2937:G2938)</f>
        <v>0</v>
      </c>
      <c r="H2939" s="5">
        <f>SUBTOTAL(9,H2937:H2938)</f>
        <v>0</v>
      </c>
      <c r="I2939" s="5"/>
      <c r="J2939" s="5"/>
    </row>
    <row r="2940" spans="1:11" hidden="1" outlineLevel="2" x14ac:dyDescent="0.25">
      <c r="A2940" t="s">
        <v>143</v>
      </c>
      <c r="B2940" t="s">
        <v>790</v>
      </c>
      <c r="C2940" s="2">
        <v>43364</v>
      </c>
      <c r="D2940" t="s">
        <v>761</v>
      </c>
      <c r="E2940" t="s">
        <v>4754</v>
      </c>
      <c r="F2940" t="s">
        <v>143</v>
      </c>
      <c r="G2940" s="14">
        <v>750.89499999999998</v>
      </c>
      <c r="H2940" s="14"/>
      <c r="I2940" s="1">
        <f>+IF(A2940=A2938,I2938+G2940-H2940,G2940-H2940)</f>
        <v>750.89499999999998</v>
      </c>
      <c r="K2940" s="1" t="s">
        <v>4755</v>
      </c>
    </row>
    <row r="2941" spans="1:11" hidden="1" outlineLevel="2" x14ac:dyDescent="0.25">
      <c r="A2941" t="s">
        <v>143</v>
      </c>
      <c r="B2941" t="s">
        <v>790</v>
      </c>
      <c r="C2941" s="2">
        <v>43823</v>
      </c>
      <c r="D2941" t="s">
        <v>152</v>
      </c>
      <c r="E2941" t="s">
        <v>4756</v>
      </c>
      <c r="F2941" t="s">
        <v>143</v>
      </c>
      <c r="H2941" s="1">
        <v>115.6</v>
      </c>
      <c r="I2941" s="1">
        <f>+IF(A2941=A2940,I2940+G2941-H2941,G2941-H2941)</f>
        <v>635.29499999999996</v>
      </c>
    </row>
    <row r="2942" spans="1:11" hidden="1" outlineLevel="1" x14ac:dyDescent="0.25">
      <c r="A2942" s="3" t="s">
        <v>1160</v>
      </c>
      <c r="B2942" s="3"/>
      <c r="C2942" s="4"/>
      <c r="D2942" s="3"/>
      <c r="E2942" s="3"/>
      <c r="F2942" s="3"/>
      <c r="G2942" s="5">
        <f>SUBTOTAL(9,G2940:G2941)</f>
        <v>0</v>
      </c>
      <c r="H2942" s="5">
        <f>SUBTOTAL(9,H2940:H2941)</f>
        <v>0</v>
      </c>
      <c r="I2942" s="5"/>
      <c r="J2942" s="5"/>
    </row>
    <row r="2943" spans="1:11" hidden="1" outlineLevel="2" x14ac:dyDescent="0.25">
      <c r="A2943" t="s">
        <v>144</v>
      </c>
      <c r="B2943" t="s">
        <v>145</v>
      </c>
      <c r="C2943" s="2">
        <v>40367</v>
      </c>
      <c r="D2943" t="s">
        <v>4757</v>
      </c>
      <c r="E2943" t="s">
        <v>4758</v>
      </c>
      <c r="F2943" t="s">
        <v>144</v>
      </c>
      <c r="I2943" s="1">
        <f>+IF(A2943=A2941,I2941+G2943-H2943,G2943-H2943)</f>
        <v>0</v>
      </c>
    </row>
    <row r="2944" spans="1:11" hidden="1" outlineLevel="2" x14ac:dyDescent="0.25">
      <c r="A2944" t="s">
        <v>144</v>
      </c>
      <c r="B2944" t="s">
        <v>145</v>
      </c>
      <c r="C2944" s="2">
        <v>40595</v>
      </c>
      <c r="D2944" t="s">
        <v>4759</v>
      </c>
      <c r="E2944" t="s">
        <v>4760</v>
      </c>
      <c r="F2944" t="s">
        <v>144</v>
      </c>
      <c r="I2944" s="1">
        <f>+IF(A2944=A2943,I2943+G2944-H2944,G2944-H2944)</f>
        <v>0</v>
      </c>
    </row>
    <row r="2945" spans="1:10" hidden="1" outlineLevel="2" x14ac:dyDescent="0.25">
      <c r="A2945" t="s">
        <v>144</v>
      </c>
      <c r="B2945" t="s">
        <v>145</v>
      </c>
      <c r="I2945" s="1">
        <f>+IF(A2945=A2944,I2944+G2945-H2945,G2945-H2945)</f>
        <v>0</v>
      </c>
    </row>
    <row r="2946" spans="1:10" hidden="1" outlineLevel="1" x14ac:dyDescent="0.25">
      <c r="A2946" s="3" t="s">
        <v>1161</v>
      </c>
      <c r="B2946" s="3"/>
      <c r="C2946" s="4"/>
      <c r="D2946" s="3"/>
      <c r="E2946" s="3"/>
      <c r="F2946" s="3"/>
      <c r="G2946" s="5">
        <f>SUBTOTAL(9,G2943:G2945)</f>
        <v>0</v>
      </c>
      <c r="H2946" s="5">
        <f>SUBTOTAL(9,H2943:H2945)</f>
        <v>0</v>
      </c>
      <c r="I2946" s="5"/>
      <c r="J2946" s="5"/>
    </row>
    <row r="2947" spans="1:10" outlineLevel="2" x14ac:dyDescent="0.25">
      <c r="A2947" t="s">
        <v>146</v>
      </c>
      <c r="B2947" t="s">
        <v>147</v>
      </c>
      <c r="C2947" s="2">
        <v>41165</v>
      </c>
      <c r="D2947" t="s">
        <v>502</v>
      </c>
      <c r="E2947" t="s">
        <v>501</v>
      </c>
      <c r="F2947" t="s">
        <v>146</v>
      </c>
      <c r="G2947" s="14">
        <v>5076.1419999999998</v>
      </c>
      <c r="H2947" s="14"/>
      <c r="I2947" s="1">
        <f>+IF(A2947=A2945,I2945+G2947-H2947,G2947-H2947)</f>
        <v>5076.1419999999998</v>
      </c>
      <c r="J2947" s="1">
        <f>+G2947</f>
        <v>5076.1419999999998</v>
      </c>
    </row>
    <row r="2948" spans="1:10" outlineLevel="2" x14ac:dyDescent="0.25">
      <c r="A2948" t="s">
        <v>146</v>
      </c>
      <c r="B2948" t="s">
        <v>147</v>
      </c>
      <c r="C2948" s="2">
        <v>41414</v>
      </c>
      <c r="D2948" t="s">
        <v>504</v>
      </c>
      <c r="E2948" t="s">
        <v>503</v>
      </c>
      <c r="F2948" t="s">
        <v>146</v>
      </c>
      <c r="G2948" s="14">
        <v>5076.1419999999998</v>
      </c>
      <c r="H2948" s="14"/>
      <c r="I2948" s="1">
        <f t="shared" ref="I2948:I2967" si="112">+IF(A2948=A2947,I2947+G2948-H2948,G2948-H2948)</f>
        <v>10152.284</v>
      </c>
      <c r="J2948" s="1">
        <f>+G2948</f>
        <v>5076.1419999999998</v>
      </c>
    </row>
    <row r="2949" spans="1:10" outlineLevel="2" x14ac:dyDescent="0.25">
      <c r="A2949" t="s">
        <v>146</v>
      </c>
      <c r="B2949" t="s">
        <v>147</v>
      </c>
      <c r="C2949" s="2">
        <v>41442</v>
      </c>
      <c r="D2949" t="s">
        <v>506</v>
      </c>
      <c r="E2949" t="s">
        <v>505</v>
      </c>
      <c r="F2949" t="s">
        <v>146</v>
      </c>
      <c r="G2949" s="14">
        <v>10152.284</v>
      </c>
      <c r="H2949" s="14"/>
      <c r="I2949" s="1">
        <f t="shared" si="112"/>
        <v>20304.567999999999</v>
      </c>
      <c r="J2949" s="1">
        <f>+G2949</f>
        <v>10152.284</v>
      </c>
    </row>
    <row r="2950" spans="1:10" outlineLevel="2" x14ac:dyDescent="0.25">
      <c r="A2950" t="s">
        <v>146</v>
      </c>
      <c r="B2950" t="s">
        <v>147</v>
      </c>
      <c r="C2950" s="2">
        <v>41473</v>
      </c>
      <c r="D2950" t="s">
        <v>508</v>
      </c>
      <c r="E2950" t="s">
        <v>507</v>
      </c>
      <c r="F2950" t="s">
        <v>146</v>
      </c>
      <c r="G2950" s="14">
        <v>25380.710999999999</v>
      </c>
      <c r="H2950" s="14"/>
      <c r="I2950" s="1">
        <f t="shared" si="112"/>
        <v>45685.278999999995</v>
      </c>
      <c r="J2950" s="1">
        <f>+G2950</f>
        <v>25380.710999999999</v>
      </c>
    </row>
    <row r="2951" spans="1:10" outlineLevel="2" x14ac:dyDescent="0.25">
      <c r="A2951" t="s">
        <v>146</v>
      </c>
      <c r="B2951" t="s">
        <v>147</v>
      </c>
      <c r="C2951" s="2">
        <v>41639</v>
      </c>
      <c r="D2951" t="s">
        <v>152</v>
      </c>
      <c r="E2951" t="s">
        <v>510</v>
      </c>
      <c r="F2951" t="s">
        <v>146</v>
      </c>
      <c r="G2951" s="14"/>
      <c r="H2951" s="14">
        <v>16232</v>
      </c>
      <c r="I2951" s="1">
        <f t="shared" si="112"/>
        <v>29453.278999999995</v>
      </c>
      <c r="J2951" s="1">
        <f>-H2951</f>
        <v>-16232</v>
      </c>
    </row>
    <row r="2952" spans="1:10" outlineLevel="2" x14ac:dyDescent="0.25">
      <c r="A2952" t="s">
        <v>146</v>
      </c>
      <c r="B2952" t="s">
        <v>147</v>
      </c>
      <c r="C2952" s="2">
        <v>41639</v>
      </c>
      <c r="D2952" t="s">
        <v>152</v>
      </c>
      <c r="E2952" t="s">
        <v>509</v>
      </c>
      <c r="F2952" t="s">
        <v>146</v>
      </c>
      <c r="G2952" s="14"/>
      <c r="H2952" s="14">
        <v>40789.754999999997</v>
      </c>
      <c r="I2952" s="1">
        <f t="shared" si="112"/>
        <v>-11336.476000000002</v>
      </c>
      <c r="J2952" s="1">
        <f>-H2952</f>
        <v>-40789.754999999997</v>
      </c>
    </row>
    <row r="2953" spans="1:10" outlineLevel="2" x14ac:dyDescent="0.25">
      <c r="A2953" t="s">
        <v>146</v>
      </c>
      <c r="B2953" t="s">
        <v>147</v>
      </c>
      <c r="C2953" s="2">
        <v>41667</v>
      </c>
      <c r="D2953" t="s">
        <v>512</v>
      </c>
      <c r="E2953" t="s">
        <v>511</v>
      </c>
      <c r="F2953" t="s">
        <v>146</v>
      </c>
      <c r="G2953" s="14">
        <v>10000</v>
      </c>
      <c r="H2953" s="14"/>
      <c r="I2953" s="1">
        <f t="shared" si="112"/>
        <v>-1336.4760000000024</v>
      </c>
      <c r="J2953" s="1">
        <f t="shared" ref="J2953:J2967" si="113">+G2953</f>
        <v>10000</v>
      </c>
    </row>
    <row r="2954" spans="1:10" outlineLevel="2" x14ac:dyDescent="0.25">
      <c r="A2954" t="s">
        <v>146</v>
      </c>
      <c r="B2954" t="s">
        <v>147</v>
      </c>
      <c r="C2954" s="2">
        <v>41725</v>
      </c>
      <c r="D2954" t="s">
        <v>514</v>
      </c>
      <c r="E2954" t="s">
        <v>513</v>
      </c>
      <c r="F2954" t="s">
        <v>146</v>
      </c>
      <c r="G2954" s="14">
        <v>5000</v>
      </c>
      <c r="H2954" s="14"/>
      <c r="I2954" s="1">
        <f t="shared" si="112"/>
        <v>3663.5239999999976</v>
      </c>
      <c r="J2954" s="1">
        <f t="shared" si="113"/>
        <v>5000</v>
      </c>
    </row>
    <row r="2955" spans="1:10" outlineLevel="2" x14ac:dyDescent="0.25">
      <c r="A2955" t="s">
        <v>146</v>
      </c>
      <c r="B2955" t="s">
        <v>147</v>
      </c>
      <c r="C2955" s="2">
        <v>41744</v>
      </c>
      <c r="D2955" t="s">
        <v>516</v>
      </c>
      <c r="E2955" t="s">
        <v>515</v>
      </c>
      <c r="F2955" t="s">
        <v>146</v>
      </c>
      <c r="G2955" s="14">
        <v>5000</v>
      </c>
      <c r="H2955" s="14"/>
      <c r="I2955" s="1">
        <f t="shared" si="112"/>
        <v>8663.5239999999976</v>
      </c>
      <c r="J2955" s="1">
        <f t="shared" si="113"/>
        <v>5000</v>
      </c>
    </row>
    <row r="2956" spans="1:10" outlineLevel="2" x14ac:dyDescent="0.25">
      <c r="A2956" t="s">
        <v>146</v>
      </c>
      <c r="B2956" t="s">
        <v>147</v>
      </c>
      <c r="C2956" s="2">
        <v>41786</v>
      </c>
      <c r="D2956" t="s">
        <v>518</v>
      </c>
      <c r="E2956" t="s">
        <v>517</v>
      </c>
      <c r="F2956" t="s">
        <v>146</v>
      </c>
      <c r="G2956" s="14">
        <v>5000</v>
      </c>
      <c r="H2956" s="14"/>
      <c r="I2956" s="1">
        <f t="shared" si="112"/>
        <v>13663.523999999998</v>
      </c>
      <c r="J2956" s="1">
        <f t="shared" si="113"/>
        <v>5000</v>
      </c>
    </row>
    <row r="2957" spans="1:10" outlineLevel="2" x14ac:dyDescent="0.25">
      <c r="A2957" t="s">
        <v>146</v>
      </c>
      <c r="B2957" t="s">
        <v>147</v>
      </c>
      <c r="C2957" s="2">
        <v>41831</v>
      </c>
      <c r="D2957" t="s">
        <v>213</v>
      </c>
      <c r="E2957" t="s">
        <v>519</v>
      </c>
      <c r="F2957" t="s">
        <v>146</v>
      </c>
      <c r="G2957" s="14">
        <v>5000</v>
      </c>
      <c r="H2957" s="14"/>
      <c r="I2957" s="1">
        <f t="shared" si="112"/>
        <v>18663.523999999998</v>
      </c>
      <c r="J2957" s="1">
        <f t="shared" si="113"/>
        <v>5000</v>
      </c>
    </row>
    <row r="2958" spans="1:10" outlineLevel="2" x14ac:dyDescent="0.25">
      <c r="A2958" t="s">
        <v>146</v>
      </c>
      <c r="B2958" t="s">
        <v>147</v>
      </c>
      <c r="C2958" s="2">
        <v>41846</v>
      </c>
      <c r="D2958" t="s">
        <v>521</v>
      </c>
      <c r="E2958" t="s">
        <v>520</v>
      </c>
      <c r="F2958" t="s">
        <v>146</v>
      </c>
      <c r="G2958" s="14">
        <v>8000</v>
      </c>
      <c r="H2958" s="14"/>
      <c r="I2958" s="1">
        <f t="shared" si="112"/>
        <v>26663.523999999998</v>
      </c>
      <c r="J2958" s="1">
        <f t="shared" si="113"/>
        <v>8000</v>
      </c>
    </row>
    <row r="2959" spans="1:10" outlineLevel="2" x14ac:dyDescent="0.25">
      <c r="A2959" t="s">
        <v>146</v>
      </c>
      <c r="B2959" t="s">
        <v>147</v>
      </c>
      <c r="C2959" s="2">
        <v>41886</v>
      </c>
      <c r="D2959" t="s">
        <v>523</v>
      </c>
      <c r="E2959" t="s">
        <v>522</v>
      </c>
      <c r="F2959" t="s">
        <v>146</v>
      </c>
      <c r="G2959" s="14">
        <v>1015.228</v>
      </c>
      <c r="H2959" s="14"/>
      <c r="I2959" s="1">
        <f t="shared" si="112"/>
        <v>27678.751999999997</v>
      </c>
      <c r="J2959" s="1">
        <f t="shared" si="113"/>
        <v>1015.228</v>
      </c>
    </row>
    <row r="2960" spans="1:10" outlineLevel="2" x14ac:dyDescent="0.25">
      <c r="A2960" t="s">
        <v>146</v>
      </c>
      <c r="B2960" t="s">
        <v>147</v>
      </c>
      <c r="C2960" s="2">
        <v>41886</v>
      </c>
      <c r="D2960" t="s">
        <v>525</v>
      </c>
      <c r="E2960" t="s">
        <v>524</v>
      </c>
      <c r="F2960" t="s">
        <v>146</v>
      </c>
      <c r="G2960" s="14">
        <v>1015.228</v>
      </c>
      <c r="H2960" s="14"/>
      <c r="I2960" s="1">
        <f t="shared" si="112"/>
        <v>28693.979999999996</v>
      </c>
      <c r="J2960" s="1">
        <f t="shared" si="113"/>
        <v>1015.228</v>
      </c>
    </row>
    <row r="2961" spans="1:11" outlineLevel="2" x14ac:dyDescent="0.25">
      <c r="A2961" t="s">
        <v>146</v>
      </c>
      <c r="B2961" t="s">
        <v>147</v>
      </c>
      <c r="C2961" s="2">
        <v>41886</v>
      </c>
      <c r="D2961" t="s">
        <v>527</v>
      </c>
      <c r="E2961" t="s">
        <v>526</v>
      </c>
      <c r="F2961" t="s">
        <v>146</v>
      </c>
      <c r="G2961" s="14">
        <v>1015.228</v>
      </c>
      <c r="H2961" s="14"/>
      <c r="I2961" s="1">
        <f t="shared" si="112"/>
        <v>29709.207999999995</v>
      </c>
      <c r="J2961" s="1">
        <f t="shared" si="113"/>
        <v>1015.228</v>
      </c>
    </row>
    <row r="2962" spans="1:11" outlineLevel="2" x14ac:dyDescent="0.25">
      <c r="A2962" t="s">
        <v>146</v>
      </c>
      <c r="B2962" t="s">
        <v>147</v>
      </c>
      <c r="C2962" s="2">
        <v>41971</v>
      </c>
      <c r="D2962" t="s">
        <v>529</v>
      </c>
      <c r="E2962" t="s">
        <v>528</v>
      </c>
      <c r="F2962" t="s">
        <v>146</v>
      </c>
      <c r="G2962" s="14">
        <v>12000</v>
      </c>
      <c r="H2962" s="14"/>
      <c r="I2962" s="1">
        <f t="shared" si="112"/>
        <v>41709.207999999999</v>
      </c>
      <c r="J2962" s="1">
        <f t="shared" si="113"/>
        <v>12000</v>
      </c>
    </row>
    <row r="2963" spans="1:11" outlineLevel="2" x14ac:dyDescent="0.25">
      <c r="A2963" t="s">
        <v>146</v>
      </c>
      <c r="B2963" t="s">
        <v>147</v>
      </c>
      <c r="C2963" s="2">
        <v>42004</v>
      </c>
      <c r="D2963" t="s">
        <v>531</v>
      </c>
      <c r="E2963" t="s">
        <v>530</v>
      </c>
      <c r="F2963" t="s">
        <v>146</v>
      </c>
      <c r="G2963" s="14">
        <v>10000</v>
      </c>
      <c r="H2963" s="14"/>
      <c r="I2963" s="1">
        <f t="shared" si="112"/>
        <v>51709.207999999999</v>
      </c>
      <c r="J2963" s="1">
        <f t="shared" si="113"/>
        <v>10000</v>
      </c>
    </row>
    <row r="2964" spans="1:11" outlineLevel="2" x14ac:dyDescent="0.25">
      <c r="A2964" t="s">
        <v>146</v>
      </c>
      <c r="B2964" t="s">
        <v>147</v>
      </c>
      <c r="C2964" s="2">
        <v>42048</v>
      </c>
      <c r="D2964" t="s">
        <v>216</v>
      </c>
      <c r="E2964" t="s">
        <v>532</v>
      </c>
      <c r="F2964" t="s">
        <v>146</v>
      </c>
      <c r="G2964" s="14">
        <v>10000</v>
      </c>
      <c r="H2964" s="14"/>
      <c r="I2964" s="1">
        <f t="shared" si="112"/>
        <v>61709.207999999999</v>
      </c>
      <c r="J2964" s="1">
        <f t="shared" si="113"/>
        <v>10000</v>
      </c>
    </row>
    <row r="2965" spans="1:11" outlineLevel="2" x14ac:dyDescent="0.25">
      <c r="A2965" t="s">
        <v>146</v>
      </c>
      <c r="B2965" t="s">
        <v>147</v>
      </c>
      <c r="C2965" s="2">
        <v>42109</v>
      </c>
      <c r="D2965" t="s">
        <v>534</v>
      </c>
      <c r="E2965" t="s">
        <v>533</v>
      </c>
      <c r="F2965" t="s">
        <v>146</v>
      </c>
      <c r="G2965" s="14">
        <v>10000</v>
      </c>
      <c r="H2965" s="14"/>
      <c r="I2965" s="1">
        <f t="shared" si="112"/>
        <v>71709.207999999999</v>
      </c>
      <c r="J2965" s="1">
        <f t="shared" si="113"/>
        <v>10000</v>
      </c>
    </row>
    <row r="2966" spans="1:11" outlineLevel="2" x14ac:dyDescent="0.25">
      <c r="A2966" t="s">
        <v>146</v>
      </c>
      <c r="B2966" t="s">
        <v>147</v>
      </c>
      <c r="C2966" s="2">
        <v>42663</v>
      </c>
      <c r="D2966" t="s">
        <v>536</v>
      </c>
      <c r="E2966" t="s">
        <v>535</v>
      </c>
      <c r="F2966" t="s">
        <v>146</v>
      </c>
      <c r="G2966" s="14">
        <v>7000</v>
      </c>
      <c r="H2966" s="14"/>
      <c r="I2966" s="1">
        <f t="shared" si="112"/>
        <v>78709.207999999999</v>
      </c>
      <c r="J2966" s="1">
        <f t="shared" si="113"/>
        <v>7000</v>
      </c>
    </row>
    <row r="2967" spans="1:11" outlineLevel="2" x14ac:dyDescent="0.25">
      <c r="A2967" t="s">
        <v>146</v>
      </c>
      <c r="B2967" t="s">
        <v>147</v>
      </c>
      <c r="C2967" s="2">
        <v>42663</v>
      </c>
      <c r="D2967" t="s">
        <v>538</v>
      </c>
      <c r="E2967" t="s">
        <v>537</v>
      </c>
      <c r="F2967" t="s">
        <v>146</v>
      </c>
      <c r="G2967" s="14">
        <v>10152.284</v>
      </c>
      <c r="H2967" s="14"/>
      <c r="I2967" s="1">
        <f t="shared" si="112"/>
        <v>88861.491999999998</v>
      </c>
      <c r="J2967" s="1">
        <f t="shared" si="113"/>
        <v>10152.284</v>
      </c>
      <c r="K2967" s="1" t="s">
        <v>4761</v>
      </c>
    </row>
    <row r="2968" spans="1:11" hidden="1" outlineLevel="1" x14ac:dyDescent="0.25">
      <c r="A2968" s="3" t="s">
        <v>1162</v>
      </c>
      <c r="B2968" s="3"/>
      <c r="C2968" s="4"/>
      <c r="D2968" s="3"/>
      <c r="E2968" s="3"/>
      <c r="F2968" s="3"/>
      <c r="G2968" s="5">
        <f>SUBTOTAL(9,G2947:G2967)</f>
        <v>145883.24699999997</v>
      </c>
      <c r="H2968" s="5">
        <f>SUBTOTAL(9,H2947:H2967)</f>
        <v>57021.754999999997</v>
      </c>
      <c r="I2968" s="5"/>
      <c r="J2968" s="5"/>
    </row>
    <row r="2969" spans="1:11" hidden="1" outlineLevel="2" x14ac:dyDescent="0.25">
      <c r="A2969" t="s">
        <v>148</v>
      </c>
      <c r="B2969" t="s">
        <v>791</v>
      </c>
      <c r="C2969" s="2">
        <v>43343</v>
      </c>
      <c r="D2969" t="s">
        <v>654</v>
      </c>
      <c r="E2969" t="s">
        <v>4762</v>
      </c>
      <c r="F2969" t="s">
        <v>148</v>
      </c>
      <c r="G2969" s="14"/>
      <c r="H2969" s="14">
        <v>758.69</v>
      </c>
      <c r="I2969" s="1">
        <f>+IF(A2969=A2967,I2967+G2969-H2969,G2969-H2969)</f>
        <v>-758.69</v>
      </c>
      <c r="K2969" s="1" t="s">
        <v>4663</v>
      </c>
    </row>
    <row r="2970" spans="1:11" hidden="1" outlineLevel="2" x14ac:dyDescent="0.25">
      <c r="A2970" t="s">
        <v>148</v>
      </c>
      <c r="B2970" t="s">
        <v>791</v>
      </c>
      <c r="C2970" s="2">
        <v>43738</v>
      </c>
      <c r="D2970" t="s">
        <v>654</v>
      </c>
      <c r="E2970" t="s">
        <v>4763</v>
      </c>
      <c r="F2970" t="s">
        <v>148</v>
      </c>
      <c r="H2970" s="1">
        <v>803.85</v>
      </c>
      <c r="I2970" s="1">
        <f>+IF(A2970=A2969,I2969+G2970-H2970,G2970-H2970)</f>
        <v>-1562.54</v>
      </c>
      <c r="K2970" s="1" t="s">
        <v>4663</v>
      </c>
    </row>
    <row r="2971" spans="1:11" hidden="1" outlineLevel="1" x14ac:dyDescent="0.25">
      <c r="A2971" s="3" t="s">
        <v>4764</v>
      </c>
      <c r="B2971" s="3"/>
      <c r="C2971" s="4"/>
      <c r="D2971" s="3"/>
      <c r="E2971" s="3"/>
      <c r="F2971" s="3"/>
      <c r="G2971" s="5">
        <f>SUBTOTAL(9,G2969:G2970)</f>
        <v>0</v>
      </c>
      <c r="H2971" s="5">
        <f>SUBTOTAL(9,H2969:H2970)</f>
        <v>0</v>
      </c>
      <c r="I2971" s="5"/>
      <c r="J2971" s="5"/>
    </row>
    <row r="2972" spans="1:11" outlineLevel="2" x14ac:dyDescent="0.25">
      <c r="A2972" t="s">
        <v>149</v>
      </c>
      <c r="B2972" t="s">
        <v>150</v>
      </c>
      <c r="C2972" s="2">
        <v>42788</v>
      </c>
      <c r="D2972" t="s">
        <v>4765</v>
      </c>
      <c r="E2972" t="s">
        <v>4766</v>
      </c>
      <c r="F2972" t="s">
        <v>149</v>
      </c>
      <c r="G2972" s="14">
        <v>8090.616</v>
      </c>
      <c r="H2972" s="14"/>
      <c r="I2972" s="1">
        <f>+IF(A2972=A2970,I2970+G2972-H2972,G2972-H2972)</f>
        <v>8090.616</v>
      </c>
      <c r="J2972" s="1">
        <f>+G2972</f>
        <v>8090.616</v>
      </c>
      <c r="K2972" s="1" t="s">
        <v>4767</v>
      </c>
    </row>
    <row r="2973" spans="1:11" hidden="1" outlineLevel="1" x14ac:dyDescent="0.25">
      <c r="A2973" s="3" t="s">
        <v>1163</v>
      </c>
      <c r="B2973" s="3"/>
      <c r="C2973" s="4"/>
      <c r="D2973" s="3"/>
      <c r="E2973" s="3"/>
      <c r="F2973" s="3"/>
      <c r="G2973" s="5">
        <f>SUBTOTAL(9,G2972:G2972)</f>
        <v>8090.616</v>
      </c>
      <c r="H2973" s="5">
        <f>SUBTOTAL(9,H2972:H2972)</f>
        <v>0</v>
      </c>
      <c r="I2973" s="5"/>
      <c r="J2973" s="5"/>
    </row>
    <row r="2974" spans="1:11" hidden="1" outlineLevel="2" x14ac:dyDescent="0.25">
      <c r="A2974" t="s">
        <v>4768</v>
      </c>
      <c r="B2974" t="s">
        <v>151</v>
      </c>
      <c r="C2974" s="2">
        <v>43830</v>
      </c>
      <c r="D2974" t="s">
        <v>1025</v>
      </c>
      <c r="E2974" t="s">
        <v>4769</v>
      </c>
      <c r="F2974" t="s">
        <v>4768</v>
      </c>
      <c r="H2974" s="1">
        <v>1185.8399999999999</v>
      </c>
      <c r="I2974" s="1">
        <f>+IF(A2974=A2972,I2972+G2974-H2974,G2974-H2974)</f>
        <v>-1185.8399999999999</v>
      </c>
    </row>
    <row r="2975" spans="1:11" hidden="1" outlineLevel="1" x14ac:dyDescent="0.25">
      <c r="A2975" s="3" t="s">
        <v>4770</v>
      </c>
      <c r="B2975" s="3"/>
      <c r="C2975" s="4"/>
      <c r="D2975" s="3"/>
      <c r="E2975" s="3"/>
      <c r="F2975" s="3"/>
      <c r="G2975" s="5">
        <f>SUBTOTAL(9,G2974:G2974)</f>
        <v>0</v>
      </c>
      <c r="H2975" s="5">
        <f>SUBTOTAL(9,H2974:H2974)</f>
        <v>0</v>
      </c>
      <c r="I2975" s="5"/>
      <c r="J2975" s="5"/>
    </row>
    <row r="2976" spans="1:11" hidden="1" outlineLevel="2" x14ac:dyDescent="0.25">
      <c r="A2976" t="s">
        <v>625</v>
      </c>
      <c r="B2976" t="s">
        <v>626</v>
      </c>
      <c r="C2976" s="2">
        <v>42947</v>
      </c>
      <c r="D2976" t="s">
        <v>654</v>
      </c>
      <c r="E2976" t="s">
        <v>4771</v>
      </c>
      <c r="F2976" t="s">
        <v>625</v>
      </c>
      <c r="G2976" s="8"/>
      <c r="H2976" s="8"/>
      <c r="I2976" s="1">
        <f>+IF(A2976=A2974,I2974+G2976-H2976,G2976-H2976)</f>
        <v>0</v>
      </c>
    </row>
    <row r="2977" spans="1:10" hidden="1" outlineLevel="2" x14ac:dyDescent="0.25">
      <c r="A2977" t="s">
        <v>625</v>
      </c>
      <c r="B2977" t="s">
        <v>626</v>
      </c>
      <c r="C2977" s="2">
        <v>42956</v>
      </c>
      <c r="D2977" t="s">
        <v>4772</v>
      </c>
      <c r="E2977" t="s">
        <v>4773</v>
      </c>
      <c r="F2977" t="s">
        <v>625</v>
      </c>
      <c r="G2977" s="8"/>
      <c r="H2977" s="8"/>
      <c r="I2977" s="1">
        <f>+IF(A2977=A2976,I2976+G2977-H2977,G2977-H2977)</f>
        <v>0</v>
      </c>
    </row>
    <row r="2978" spans="1:10" hidden="1" outlineLevel="2" x14ac:dyDescent="0.25">
      <c r="A2978" t="s">
        <v>625</v>
      </c>
      <c r="B2978" t="s">
        <v>626</v>
      </c>
      <c r="C2978" s="2">
        <v>43802</v>
      </c>
      <c r="D2978" t="s">
        <v>654</v>
      </c>
      <c r="E2978" t="s">
        <v>915</v>
      </c>
      <c r="F2978" t="s">
        <v>625</v>
      </c>
      <c r="H2978" s="1">
        <v>268.96300000000002</v>
      </c>
      <c r="I2978" s="1">
        <f>+IF(A2978=A2977,I2977+G2978-H2978,G2978-H2978)</f>
        <v>-268.96300000000002</v>
      </c>
    </row>
    <row r="2979" spans="1:10" hidden="1" outlineLevel="1" x14ac:dyDescent="0.25">
      <c r="A2979" s="3" t="s">
        <v>1164</v>
      </c>
      <c r="B2979" s="3"/>
      <c r="C2979" s="4"/>
      <c r="D2979" s="3"/>
      <c r="E2979" s="3"/>
      <c r="F2979" s="3"/>
      <c r="G2979" s="5">
        <f>SUBTOTAL(9,G2976:G2978)</f>
        <v>0</v>
      </c>
      <c r="H2979" s="5">
        <f>SUBTOTAL(9,H2976:H2978)</f>
        <v>0</v>
      </c>
      <c r="I2979" s="5"/>
      <c r="J2979" s="5"/>
    </row>
    <row r="2980" spans="1:10" hidden="1" outlineLevel="1" x14ac:dyDescent="0.25">
      <c r="A2980" s="3"/>
      <c r="B2980" s="3"/>
      <c r="C2980" s="4"/>
      <c r="D2980" s="3" t="s">
        <v>4774</v>
      </c>
      <c r="E2980" s="3"/>
      <c r="F2980" s="3"/>
      <c r="G2980" s="5">
        <v>3729.8607719999272</v>
      </c>
      <c r="H2980" s="5"/>
      <c r="I2980" s="5"/>
      <c r="J2980" s="5"/>
    </row>
    <row r="2981" spans="1:10" hidden="1" outlineLevel="1" x14ac:dyDescent="0.25">
      <c r="A2981" s="3"/>
      <c r="B2981" s="3"/>
      <c r="C2981" s="4"/>
      <c r="D2981" s="3" t="s">
        <v>4775</v>
      </c>
      <c r="E2981" s="3"/>
      <c r="F2981" s="3"/>
      <c r="G2981" s="5">
        <v>367.89950400000089</v>
      </c>
      <c r="H2981" s="5"/>
      <c r="I2981" s="5"/>
      <c r="J2981" s="5"/>
    </row>
    <row r="2982" spans="1:10" hidden="1" outlineLevel="1" x14ac:dyDescent="0.25">
      <c r="A2982" s="3"/>
      <c r="B2982" s="3"/>
      <c r="C2982" s="4"/>
      <c r="D2982" s="3" t="s">
        <v>4776</v>
      </c>
      <c r="E2982" s="3"/>
      <c r="F2982" s="3"/>
      <c r="G2982" s="5"/>
      <c r="H2982" s="5">
        <v>64.918684000003907</v>
      </c>
      <c r="I2982" s="5"/>
      <c r="J2982" s="5"/>
    </row>
    <row r="2983" spans="1:10" hidden="1" outlineLevel="1" x14ac:dyDescent="0.25">
      <c r="A2983" s="3"/>
      <c r="B2983" s="3"/>
      <c r="C2983" s="4"/>
      <c r="D2983" s="3" t="s">
        <v>4777</v>
      </c>
      <c r="E2983" s="3"/>
      <c r="F2983" s="3"/>
      <c r="G2983" s="5">
        <v>41.670799999999872</v>
      </c>
      <c r="H2983" s="5"/>
      <c r="I2983" s="5"/>
      <c r="J2983" s="5"/>
    </row>
    <row r="2984" spans="1:10" hidden="1" outlineLevel="1" x14ac:dyDescent="0.25">
      <c r="A2984" s="3"/>
      <c r="B2984" s="3"/>
      <c r="C2984" s="4"/>
      <c r="D2984" s="3" t="s">
        <v>4778</v>
      </c>
      <c r="E2984" s="3"/>
      <c r="F2984" s="3"/>
      <c r="G2984" s="5"/>
      <c r="H2984" s="5">
        <v>7690.5450000000001</v>
      </c>
      <c r="I2984" s="5"/>
      <c r="J2984" s="5"/>
    </row>
    <row r="2985" spans="1:10" hidden="1" outlineLevel="1" x14ac:dyDescent="0.25">
      <c r="A2985" s="3"/>
      <c r="B2985" s="3"/>
      <c r="C2985" s="4"/>
      <c r="D2985" s="3" t="s">
        <v>4779</v>
      </c>
      <c r="E2985" s="3"/>
      <c r="F2985" s="3"/>
      <c r="G2985" s="5">
        <v>312.81855999999607</v>
      </c>
      <c r="H2985" s="5"/>
      <c r="I2985" s="5"/>
      <c r="J2985" s="5"/>
    </row>
    <row r="2986" spans="1:10" hidden="1" outlineLevel="1" x14ac:dyDescent="0.25">
      <c r="A2986" s="3"/>
      <c r="B2986" s="3"/>
      <c r="C2986" s="4"/>
      <c r="D2986" s="3" t="s">
        <v>4780</v>
      </c>
      <c r="E2986" s="3"/>
      <c r="F2986" s="3"/>
      <c r="G2986" s="5"/>
      <c r="H2986" s="5">
        <v>46118.742400000003</v>
      </c>
      <c r="I2986" s="5"/>
      <c r="J2986" s="5"/>
    </row>
    <row r="2987" spans="1:10" hidden="1" outlineLevel="1" x14ac:dyDescent="0.25">
      <c r="A2987" s="3"/>
      <c r="B2987" s="3"/>
      <c r="C2987" s="4"/>
      <c r="D2987" s="3" t="s">
        <v>4781</v>
      </c>
      <c r="E2987" s="3"/>
      <c r="F2987" s="3"/>
      <c r="G2987" s="5"/>
      <c r="H2987" s="5">
        <v>14063.435086</v>
      </c>
      <c r="I2987" s="5"/>
      <c r="J2987" s="5"/>
    </row>
    <row r="2988" spans="1:10" collapsed="1" x14ac:dyDescent="0.25">
      <c r="A2988" s="3" t="s">
        <v>585</v>
      </c>
      <c r="B2988" s="3"/>
      <c r="C2988" s="4"/>
      <c r="D2988" s="3"/>
      <c r="E2988" s="3"/>
      <c r="F2988" s="3"/>
      <c r="G2988" s="5">
        <f>SUBTOTAL(9,G3:G2978)</f>
        <v>336072.90299999993</v>
      </c>
      <c r="H2988" s="5">
        <f>SUBTOTAL(9,H3:H2978)</f>
        <v>141183.01699999999</v>
      </c>
      <c r="I2988" s="5">
        <f>+G2988-H2988+G2980+G2981+G2983+G2985-H2982-H2984-H2986-H2987</f>
        <v>131404.49446599983</v>
      </c>
      <c r="J2988" s="5"/>
    </row>
    <row r="2989" spans="1:10" x14ac:dyDescent="0.25">
      <c r="G2989" s="26"/>
      <c r="H2989" s="26"/>
      <c r="I2989" s="26">
        <v>-4878525.1201678514</v>
      </c>
      <c r="J2989" s="26"/>
    </row>
    <row r="2990" spans="1:10" x14ac:dyDescent="0.25">
      <c r="G2990" s="26"/>
      <c r="H2990" s="26"/>
      <c r="I2990" s="1">
        <f>+I2988-I2989</f>
        <v>5009929.6146338517</v>
      </c>
    </row>
    <row r="2991" spans="1:10" x14ac:dyDescent="0.25">
      <c r="A2991" s="3"/>
      <c r="B2991" s="3"/>
      <c r="C2991" s="4"/>
      <c r="D2991" s="3"/>
      <c r="E2991" s="3"/>
      <c r="F2991" s="3"/>
      <c r="G2991" s="5"/>
      <c r="H2991" s="5" t="s">
        <v>4782</v>
      </c>
      <c r="I2991" s="5"/>
      <c r="J2991" s="5">
        <f>+SUM(J3:J2978)</f>
        <v>194889.88599999991</v>
      </c>
    </row>
    <row r="2992" spans="1:10" x14ac:dyDescent="0.25">
      <c r="J2992" s="1">
        <v>-194889.88589999994</v>
      </c>
    </row>
    <row r="2993" spans="10:10" x14ac:dyDescent="0.25">
      <c r="J2993" s="26">
        <f>+J2992+J2991</f>
        <v>9.9999975645914674E-5</v>
      </c>
    </row>
  </sheetData>
  <autoFilter ref="A2:J2987" xr:uid="{00000000-0009-0000-0000-000000000000}">
    <filterColumn colId="9">
      <filters>
        <filter val="-0,003"/>
        <filter val="-0,005"/>
        <filter val="1 015,228"/>
        <filter val="1 054,140"/>
        <filter val="-1 184,099"/>
        <filter val="1 710,735"/>
        <filter val="1 717,953"/>
        <filter val="1 985,337"/>
        <filter val="10 000,000"/>
        <filter val="10 152,284"/>
        <filter val="11 674,960"/>
        <filter val="12 000,000"/>
        <filter val="12 403,629"/>
        <filter val="-16 232,000"/>
        <filter val="2 177,492"/>
        <filter val="-2 192,353"/>
        <filter val="2 267,918"/>
        <filter val="2 368,144"/>
        <filter val="-2 446,286"/>
        <filter val="2 620,944"/>
        <filter val="2 791,336"/>
        <filter val="2 961,200"/>
        <filter val="-2 989,794"/>
        <filter val="24,000"/>
        <filter val="-240,040"/>
        <filter val="25 380,711"/>
        <filter val="-3 571,500"/>
        <filter val="-3 631,378"/>
        <filter val="-3 726,903"/>
        <filter val="-3 733,703"/>
        <filter val="-3 779,600"/>
        <filter val="-3 781,302"/>
        <filter val="-3 788,100"/>
        <filter val="-3 793,200"/>
        <filter val="-3 798,297"/>
        <filter val="-3 847,603"/>
        <filter val="-3 862,898"/>
        <filter val="-3 876,500"/>
        <filter val="3 988,665"/>
        <filter val="38 483,814"/>
        <filter val="4 147,405"/>
        <filter val="4 158,221"/>
        <filter val="4 231,938"/>
        <filter val="4 276,000"/>
        <filter val="4 499,260"/>
        <filter val="4 909,409"/>
        <filter val="4 972,199"/>
        <filter val="-40 789,755"/>
        <filter val="-445,416"/>
        <filter val="461,978"/>
        <filter val="5 000,000"/>
        <filter val="5 076,142"/>
        <filter val="5 341,524"/>
        <filter val="5 719,948"/>
        <filter val="-586,721"/>
        <filter val="6 836,796"/>
        <filter val="6 915,413"/>
        <filter val="-6 935,471"/>
        <filter val="609,850"/>
        <filter val="7 000,000"/>
        <filter val="7 239,621"/>
        <filter val="7 581,303"/>
        <filter val="7 739,400"/>
        <filter val="710,452"/>
        <filter val="730,764"/>
        <filter val="8 000,000"/>
        <filter val="8 090,616"/>
        <filter val="8 702,627"/>
        <filter val="96,000"/>
      </filters>
    </filterColumn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242EF8"/>
  </sheetPr>
  <dimension ref="A1:G27"/>
  <sheetViews>
    <sheetView workbookViewId="0">
      <selection activeCell="B12" sqref="B12"/>
    </sheetView>
  </sheetViews>
  <sheetFormatPr baseColWidth="10" defaultRowHeight="15" x14ac:dyDescent="0.25"/>
  <cols>
    <col min="2" max="2" width="31.5703125" bestFit="1" customWidth="1"/>
    <col min="7" max="7" width="14.85546875" style="1" customWidth="1"/>
  </cols>
  <sheetData>
    <row r="1" spans="1:7" x14ac:dyDescent="0.25">
      <c r="A1" s="50" t="s">
        <v>0</v>
      </c>
      <c r="B1" s="50" t="s">
        <v>1</v>
      </c>
      <c r="C1" s="50" t="s">
        <v>2</v>
      </c>
      <c r="D1" s="50" t="s">
        <v>3</v>
      </c>
      <c r="E1" s="50" t="s">
        <v>4</v>
      </c>
      <c r="F1" s="50" t="s">
        <v>5</v>
      </c>
      <c r="G1" s="51" t="s">
        <v>6</v>
      </c>
    </row>
    <row r="2" spans="1:7" x14ac:dyDescent="0.25">
      <c r="A2" t="s">
        <v>146</v>
      </c>
      <c r="B2" t="s">
        <v>147</v>
      </c>
      <c r="C2" s="49">
        <v>88861.491999999998</v>
      </c>
      <c r="D2">
        <v>0</v>
      </c>
      <c r="E2">
        <v>0</v>
      </c>
      <c r="F2">
        <v>0</v>
      </c>
      <c r="G2" s="1">
        <v>88861.491999999998</v>
      </c>
    </row>
    <row r="3" spans="1:7" x14ac:dyDescent="0.25">
      <c r="A3" t="s">
        <v>4802</v>
      </c>
      <c r="B3" t="s">
        <v>61</v>
      </c>
      <c r="C3" s="49">
        <v>75000</v>
      </c>
      <c r="D3">
        <v>0</v>
      </c>
      <c r="E3">
        <v>0</v>
      </c>
      <c r="F3">
        <v>0</v>
      </c>
      <c r="G3" s="1">
        <v>75000</v>
      </c>
    </row>
    <row r="4" spans="1:7" x14ac:dyDescent="0.25">
      <c r="A4" t="s">
        <v>74</v>
      </c>
      <c r="B4" t="s">
        <v>75</v>
      </c>
      <c r="C4" s="49">
        <v>57941.720999999998</v>
      </c>
      <c r="D4">
        <v>0</v>
      </c>
      <c r="E4">
        <v>0</v>
      </c>
      <c r="F4">
        <v>0</v>
      </c>
      <c r="G4" s="1">
        <v>57941.720999999998</v>
      </c>
    </row>
    <row r="5" spans="1:7" x14ac:dyDescent="0.25">
      <c r="A5" t="s">
        <v>624</v>
      </c>
      <c r="B5" t="s">
        <v>777</v>
      </c>
      <c r="C5">
        <v>0</v>
      </c>
      <c r="D5" s="49">
        <v>363869.55300000001</v>
      </c>
      <c r="E5" s="49">
        <v>341019.576</v>
      </c>
      <c r="F5" s="49">
        <v>22849.976999999999</v>
      </c>
      <c r="G5" s="1">
        <v>22849.976999999999</v>
      </c>
    </row>
    <row r="6" spans="1:7" x14ac:dyDescent="0.25">
      <c r="A6" t="s">
        <v>4919</v>
      </c>
      <c r="B6" t="s">
        <v>40</v>
      </c>
      <c r="C6" s="49">
        <v>5333.3829999999998</v>
      </c>
      <c r="D6" s="49">
        <v>1446964.4650000001</v>
      </c>
      <c r="E6" s="49">
        <v>1430753.52</v>
      </c>
      <c r="F6" s="49">
        <v>16210.945</v>
      </c>
      <c r="G6" s="1">
        <v>21544.328000000001</v>
      </c>
    </row>
    <row r="7" spans="1:7" x14ac:dyDescent="0.25">
      <c r="A7" t="s">
        <v>80</v>
      </c>
      <c r="B7" t="s">
        <v>81</v>
      </c>
      <c r="C7" s="49">
        <v>20063.982</v>
      </c>
      <c r="D7">
        <v>0</v>
      </c>
      <c r="E7">
        <v>0</v>
      </c>
      <c r="F7">
        <v>0</v>
      </c>
      <c r="G7" s="1">
        <v>20063.982</v>
      </c>
    </row>
    <row r="8" spans="1:7" x14ac:dyDescent="0.25">
      <c r="A8" t="s">
        <v>86</v>
      </c>
      <c r="B8" t="s">
        <v>87</v>
      </c>
      <c r="C8" s="49">
        <v>19932.075000000001</v>
      </c>
      <c r="D8">
        <v>521.23</v>
      </c>
      <c r="E8">
        <v>521.23</v>
      </c>
      <c r="F8">
        <v>0</v>
      </c>
      <c r="G8" s="1">
        <v>19932.075000000001</v>
      </c>
    </row>
    <row r="9" spans="1:7" x14ac:dyDescent="0.25">
      <c r="A9" t="s">
        <v>4797</v>
      </c>
      <c r="B9" t="s">
        <v>4798</v>
      </c>
      <c r="C9">
        <v>0</v>
      </c>
      <c r="D9" s="49">
        <v>11000</v>
      </c>
      <c r="E9">
        <v>0</v>
      </c>
      <c r="F9" s="49">
        <v>11000</v>
      </c>
      <c r="G9" s="1">
        <v>11000</v>
      </c>
    </row>
    <row r="10" spans="1:7" x14ac:dyDescent="0.25">
      <c r="A10" t="s">
        <v>948</v>
      </c>
      <c r="B10" t="s">
        <v>949</v>
      </c>
      <c r="C10" s="49">
        <v>8615.2720000000008</v>
      </c>
      <c r="D10">
        <v>0</v>
      </c>
      <c r="E10">
        <v>0</v>
      </c>
      <c r="F10">
        <v>0</v>
      </c>
      <c r="G10" s="1">
        <v>8615.2720000000008</v>
      </c>
    </row>
    <row r="11" spans="1:7" x14ac:dyDescent="0.25">
      <c r="A11" t="s">
        <v>149</v>
      </c>
      <c r="B11" t="s">
        <v>150</v>
      </c>
      <c r="C11" s="49">
        <v>8090.616</v>
      </c>
      <c r="D11">
        <v>0</v>
      </c>
      <c r="E11">
        <v>0</v>
      </c>
      <c r="F11">
        <v>0</v>
      </c>
      <c r="G11" s="1">
        <v>8090.616</v>
      </c>
    </row>
    <row r="12" spans="1:7" x14ac:dyDescent="0.25">
      <c r="A12" t="s">
        <v>58</v>
      </c>
      <c r="B12" t="s">
        <v>59</v>
      </c>
      <c r="C12" s="49">
        <v>13277.454</v>
      </c>
      <c r="D12" s="49">
        <v>75293.02</v>
      </c>
      <c r="E12" s="49">
        <v>81092.58</v>
      </c>
      <c r="F12" s="49">
        <v>-5799.56</v>
      </c>
      <c r="G12" s="1">
        <v>7477.8940000000002</v>
      </c>
    </row>
    <row r="13" spans="1:7" x14ac:dyDescent="0.25">
      <c r="A13" t="s">
        <v>966</v>
      </c>
      <c r="B13" t="s">
        <v>967</v>
      </c>
      <c r="C13" s="49">
        <v>4246.2820000000002</v>
      </c>
      <c r="D13">
        <v>0</v>
      </c>
      <c r="E13" s="49">
        <v>2123.1410000000001</v>
      </c>
      <c r="F13" s="49">
        <v>-2123.1410000000001</v>
      </c>
      <c r="G13" s="1">
        <v>2123.1410000000001</v>
      </c>
    </row>
    <row r="14" spans="1:7" x14ac:dyDescent="0.25">
      <c r="A14" t="s">
        <v>867</v>
      </c>
      <c r="B14" t="s">
        <v>868</v>
      </c>
      <c r="C14" s="49">
        <v>1817.38</v>
      </c>
      <c r="D14">
        <v>0</v>
      </c>
      <c r="E14">
        <v>0</v>
      </c>
      <c r="F14">
        <v>0</v>
      </c>
      <c r="G14" s="1">
        <v>1817.38</v>
      </c>
    </row>
    <row r="15" spans="1:7" x14ac:dyDescent="0.25">
      <c r="A15" t="s">
        <v>4808</v>
      </c>
      <c r="B15" t="s">
        <v>4809</v>
      </c>
      <c r="C15">
        <v>0</v>
      </c>
      <c r="D15" s="49">
        <v>11136.035</v>
      </c>
      <c r="E15" s="49">
        <v>9609.86</v>
      </c>
      <c r="F15" s="49">
        <v>1526.175</v>
      </c>
      <c r="G15" s="1">
        <v>1526.175</v>
      </c>
    </row>
    <row r="16" spans="1:7" x14ac:dyDescent="0.25">
      <c r="A16" t="s">
        <v>83</v>
      </c>
      <c r="B16" t="s">
        <v>881</v>
      </c>
      <c r="C16">
        <v>0</v>
      </c>
      <c r="D16" s="49">
        <v>1783.6020000000001</v>
      </c>
      <c r="E16">
        <v>454.714</v>
      </c>
      <c r="F16" s="49">
        <v>1328.8879999999999</v>
      </c>
      <c r="G16" s="1">
        <v>1328.8879999999999</v>
      </c>
    </row>
    <row r="17" spans="1:7" x14ac:dyDescent="0.25">
      <c r="A17" t="s">
        <v>62</v>
      </c>
      <c r="B17" t="s">
        <v>63</v>
      </c>
      <c r="C17">
        <v>0</v>
      </c>
      <c r="D17" s="49">
        <v>26919.52</v>
      </c>
      <c r="E17" s="49">
        <v>25619.52</v>
      </c>
      <c r="F17" s="49">
        <v>1300</v>
      </c>
      <c r="G17" s="1">
        <v>1300</v>
      </c>
    </row>
    <row r="18" spans="1:7" x14ac:dyDescent="0.25">
      <c r="A18" t="s">
        <v>959</v>
      </c>
      <c r="B18" t="s">
        <v>960</v>
      </c>
      <c r="C18" s="49">
        <v>1196.55</v>
      </c>
      <c r="D18">
        <v>0</v>
      </c>
      <c r="E18">
        <v>0</v>
      </c>
      <c r="F18">
        <v>0</v>
      </c>
      <c r="G18" s="1">
        <v>1196.55</v>
      </c>
    </row>
    <row r="19" spans="1:7" x14ac:dyDescent="0.25">
      <c r="A19" t="s">
        <v>16</v>
      </c>
      <c r="B19" t="s">
        <v>17</v>
      </c>
      <c r="C19" s="49">
        <v>1091.4570000000001</v>
      </c>
      <c r="D19" s="49">
        <v>2952442.76</v>
      </c>
      <c r="E19" s="49">
        <v>2952442.76</v>
      </c>
      <c r="F19">
        <v>0</v>
      </c>
      <c r="G19" s="1">
        <v>1091.4570000000001</v>
      </c>
    </row>
    <row r="20" spans="1:7" x14ac:dyDescent="0.25">
      <c r="A20" t="s">
        <v>888</v>
      </c>
      <c r="B20" t="s">
        <v>889</v>
      </c>
      <c r="C20">
        <v>0</v>
      </c>
      <c r="D20">
        <v>946.05200000000002</v>
      </c>
      <c r="E20">
        <v>0</v>
      </c>
      <c r="F20">
        <v>946.05200000000002</v>
      </c>
      <c r="G20" s="1">
        <v>946.05200000000002</v>
      </c>
    </row>
    <row r="21" spans="1:7" x14ac:dyDescent="0.25">
      <c r="A21" t="s">
        <v>1037</v>
      </c>
      <c r="B21" t="s">
        <v>1038</v>
      </c>
      <c r="C21" s="49">
        <v>-183681.80799999999</v>
      </c>
      <c r="D21" s="49">
        <v>791606.96499999997</v>
      </c>
      <c r="E21" s="49">
        <v>607053.18299999996</v>
      </c>
      <c r="F21" s="49">
        <v>184553.78200000001</v>
      </c>
      <c r="G21" s="1">
        <v>871.97400000000005</v>
      </c>
    </row>
    <row r="22" spans="1:7" x14ac:dyDescent="0.25">
      <c r="A22" t="s">
        <v>143</v>
      </c>
      <c r="B22" t="s">
        <v>790</v>
      </c>
      <c r="C22">
        <v>-320.69299999999998</v>
      </c>
      <c r="D22" s="49">
        <v>5088.7039999999997</v>
      </c>
      <c r="E22" s="49">
        <v>4017.116</v>
      </c>
      <c r="F22" s="49">
        <v>1071.588</v>
      </c>
      <c r="G22" s="1">
        <v>750.89499999999998</v>
      </c>
    </row>
    <row r="23" spans="1:7" x14ac:dyDescent="0.25">
      <c r="A23" t="s">
        <v>4795</v>
      </c>
      <c r="B23" t="s">
        <v>4796</v>
      </c>
      <c r="C23">
        <v>0</v>
      </c>
      <c r="D23" s="49">
        <v>1163.5920000000001</v>
      </c>
      <c r="E23">
        <v>588.46</v>
      </c>
      <c r="F23">
        <v>575.13199999999995</v>
      </c>
      <c r="G23" s="1">
        <v>575.13199999999995</v>
      </c>
    </row>
    <row r="24" spans="1:7" x14ac:dyDescent="0.25">
      <c r="A24" t="s">
        <v>69</v>
      </c>
      <c r="B24" t="s">
        <v>866</v>
      </c>
      <c r="C24" s="49">
        <v>-1212.4000000000001</v>
      </c>
      <c r="D24" s="49">
        <v>14452.8</v>
      </c>
      <c r="E24" s="49">
        <v>12846.6</v>
      </c>
      <c r="F24" s="49">
        <v>1606.2</v>
      </c>
      <c r="G24" s="1">
        <v>393.8</v>
      </c>
    </row>
    <row r="25" spans="1:7" x14ac:dyDescent="0.25">
      <c r="A25" t="s">
        <v>67</v>
      </c>
      <c r="B25" t="s">
        <v>68</v>
      </c>
      <c r="C25">
        <v>-426.74400000000003</v>
      </c>
      <c r="D25" s="49">
        <v>2467.5230000000001</v>
      </c>
      <c r="E25" s="49">
        <v>1811.8230000000001</v>
      </c>
      <c r="F25">
        <v>655.7</v>
      </c>
      <c r="G25" s="1">
        <v>228.95599999999999</v>
      </c>
    </row>
    <row r="26" spans="1:7" ht="15.75" thickBot="1" x14ac:dyDescent="0.3">
      <c r="A26" t="s">
        <v>4830</v>
      </c>
      <c r="B26" t="s">
        <v>4831</v>
      </c>
      <c r="C26">
        <v>0</v>
      </c>
      <c r="D26">
        <v>52.96</v>
      </c>
      <c r="E26">
        <v>0</v>
      </c>
      <c r="F26">
        <v>52.96</v>
      </c>
      <c r="G26" s="1">
        <v>52.96</v>
      </c>
    </row>
    <row r="27" spans="1:7" ht="15.75" thickBot="1" x14ac:dyDescent="0.3">
      <c r="G27" s="52">
        <f>SUM(G2:G26)</f>
        <v>355580.71699999995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</sheetPr>
  <dimension ref="A1:I239"/>
  <sheetViews>
    <sheetView workbookViewId="0">
      <pane ySplit="2" topLeftCell="A19" activePane="bottomLeft" state="frozen"/>
      <selection activeCell="G29" sqref="G29"/>
      <selection pane="bottomLeft" activeCell="G29" sqref="G29"/>
    </sheetView>
  </sheetViews>
  <sheetFormatPr baseColWidth="10" defaultRowHeight="15" x14ac:dyDescent="0.25"/>
  <cols>
    <col min="2" max="2" width="18.85546875" customWidth="1"/>
    <col min="3" max="5" width="13.42578125" style="1" bestFit="1" customWidth="1"/>
    <col min="6" max="7" width="13.140625" style="1" bestFit="1" customWidth="1"/>
    <col min="8" max="8" width="12.28515625" style="1" bestFit="1" customWidth="1"/>
  </cols>
  <sheetData>
    <row r="1" spans="1:9" x14ac:dyDescent="0.25">
      <c r="C1" s="1">
        <f>SUM(C3:C1048576)</f>
        <v>-2703481.4840000016</v>
      </c>
      <c r="D1" s="1">
        <f>SUM(D3:D1048576)</f>
        <v>42076943.598999985</v>
      </c>
      <c r="E1" s="1">
        <f>SUM(E3:E1048576)</f>
        <v>44659562.508999959</v>
      </c>
      <c r="F1" s="1">
        <f>SUM(F3:F1048576)</f>
        <v>-2582618.9100000025</v>
      </c>
      <c r="G1" s="1">
        <f>SUM(G3:G1048576)</f>
        <v>-5286565.3889999995</v>
      </c>
    </row>
    <row r="2" spans="1:9" x14ac:dyDescent="0.25">
      <c r="A2" s="40" t="s">
        <v>0</v>
      </c>
      <c r="B2" s="40" t="s">
        <v>1</v>
      </c>
      <c r="C2" s="41" t="s">
        <v>2</v>
      </c>
      <c r="D2" s="41" t="s">
        <v>3</v>
      </c>
      <c r="E2" s="41" t="s">
        <v>4</v>
      </c>
      <c r="F2" s="41" t="s">
        <v>5</v>
      </c>
      <c r="G2" s="41" t="s">
        <v>6</v>
      </c>
    </row>
    <row r="3" spans="1:9" x14ac:dyDescent="0.25">
      <c r="A3" s="56" t="s">
        <v>976</v>
      </c>
      <c r="B3" s="56" t="s">
        <v>977</v>
      </c>
      <c r="C3" s="55">
        <v>-647574.09699999914</v>
      </c>
      <c r="D3" s="55">
        <v>2663296.9619999998</v>
      </c>
      <c r="E3" s="55">
        <v>3272723.1179999998</v>
      </c>
      <c r="F3" s="55">
        <v>-609426.15599999996</v>
      </c>
      <c r="G3" s="55">
        <v>-1257000.2529999991</v>
      </c>
    </row>
    <row r="4" spans="1:9" x14ac:dyDescent="0.25">
      <c r="A4" s="56" t="s">
        <v>5112</v>
      </c>
      <c r="B4" s="56" t="s">
        <v>5113</v>
      </c>
      <c r="C4" s="55">
        <v>1.0000001639127731E-3</v>
      </c>
      <c r="D4" s="55">
        <v>0</v>
      </c>
      <c r="E4" s="55">
        <v>0</v>
      </c>
      <c r="F4" s="55">
        <v>0</v>
      </c>
      <c r="G4" s="55">
        <v>1.0000001639127731E-3</v>
      </c>
    </row>
    <row r="5" spans="1:9" x14ac:dyDescent="0.25">
      <c r="A5" s="56" t="s">
        <v>5114</v>
      </c>
      <c r="B5" s="56" t="s">
        <v>5115</v>
      </c>
      <c r="C5" s="55">
        <v>-9.9999999656574801E-4</v>
      </c>
      <c r="D5" s="55">
        <v>0</v>
      </c>
      <c r="E5" s="55">
        <v>0</v>
      </c>
      <c r="F5" s="55">
        <v>0</v>
      </c>
      <c r="G5" s="55">
        <v>-9.9999999656574801E-4</v>
      </c>
      <c r="H5" s="1">
        <f t="shared" ref="H5:H68" si="0">+C5+F5</f>
        <v>-9.9999999656574801E-4</v>
      </c>
      <c r="I5" s="1">
        <f t="shared" ref="I5:I68" si="1">+G5-H5</f>
        <v>0</v>
      </c>
    </row>
    <row r="6" spans="1:9" x14ac:dyDescent="0.25">
      <c r="A6" s="56" t="s">
        <v>980</v>
      </c>
      <c r="B6" s="56" t="s">
        <v>981</v>
      </c>
      <c r="C6" s="55">
        <v>0</v>
      </c>
      <c r="D6" s="55">
        <v>108338.822</v>
      </c>
      <c r="E6" s="55">
        <v>352689.15700000001</v>
      </c>
      <c r="F6" s="55">
        <v>-244350.33500000002</v>
      </c>
      <c r="G6" s="55">
        <v>-244350.33500000002</v>
      </c>
      <c r="H6" s="1">
        <f t="shared" si="0"/>
        <v>-244350.33500000002</v>
      </c>
      <c r="I6" s="1">
        <f t="shared" si="1"/>
        <v>0</v>
      </c>
    </row>
    <row r="7" spans="1:9" x14ac:dyDescent="0.25">
      <c r="A7" s="56" t="s">
        <v>1193</v>
      </c>
      <c r="B7" s="56" t="s">
        <v>5116</v>
      </c>
      <c r="C7" s="55">
        <v>-9.9999998928979039E-4</v>
      </c>
      <c r="D7" s="55">
        <v>0</v>
      </c>
      <c r="E7" s="55">
        <v>0</v>
      </c>
      <c r="F7" s="55">
        <v>0</v>
      </c>
      <c r="G7" s="55">
        <v>-9.9999998928979039E-4</v>
      </c>
      <c r="H7" s="1">
        <f t="shared" si="0"/>
        <v>-9.9999998928979039E-4</v>
      </c>
      <c r="I7" s="1">
        <f t="shared" si="1"/>
        <v>0</v>
      </c>
    </row>
    <row r="8" spans="1:9" x14ac:dyDescent="0.25">
      <c r="A8" s="56" t="s">
        <v>5117</v>
      </c>
      <c r="B8" s="56" t="s">
        <v>2805</v>
      </c>
      <c r="C8" s="55">
        <v>-9.9999993108212948E-4</v>
      </c>
      <c r="D8" s="55">
        <v>0</v>
      </c>
      <c r="E8" s="55">
        <v>0</v>
      </c>
      <c r="F8" s="55">
        <v>0</v>
      </c>
      <c r="G8" s="55">
        <v>-9.9999993108212948E-4</v>
      </c>
      <c r="H8" s="1">
        <f t="shared" si="0"/>
        <v>-9.9999993108212948E-4</v>
      </c>
      <c r="I8" s="1">
        <f t="shared" si="1"/>
        <v>0</v>
      </c>
    </row>
    <row r="9" spans="1:9" x14ac:dyDescent="0.25">
      <c r="A9" s="56" t="s">
        <v>1198</v>
      </c>
      <c r="B9" s="56" t="s">
        <v>5118</v>
      </c>
      <c r="C9" s="55">
        <v>2.0000003278255463E-3</v>
      </c>
      <c r="D9" s="55">
        <v>0</v>
      </c>
      <c r="E9" s="55">
        <v>0</v>
      </c>
      <c r="F9" s="55">
        <v>0</v>
      </c>
      <c r="G9" s="55">
        <v>2.0000003278255463E-3</v>
      </c>
      <c r="H9" s="1">
        <f t="shared" si="0"/>
        <v>2.0000003278255463E-3</v>
      </c>
      <c r="I9" s="1">
        <f t="shared" si="1"/>
        <v>0</v>
      </c>
    </row>
    <row r="10" spans="1:9" x14ac:dyDescent="0.25">
      <c r="A10" s="56" t="s">
        <v>984</v>
      </c>
      <c r="B10" s="56" t="s">
        <v>985</v>
      </c>
      <c r="C10" s="55">
        <v>0</v>
      </c>
      <c r="D10" s="55">
        <v>248550.989</v>
      </c>
      <c r="E10" s="55">
        <v>276841.96999999997</v>
      </c>
      <c r="F10" s="55">
        <v>-28290.980999999971</v>
      </c>
      <c r="G10" s="55">
        <v>-28290.980999999971</v>
      </c>
      <c r="H10" s="1">
        <f t="shared" si="0"/>
        <v>-28290.980999999971</v>
      </c>
      <c r="I10" s="1">
        <f t="shared" si="1"/>
        <v>0</v>
      </c>
    </row>
    <row r="11" spans="1:9" x14ac:dyDescent="0.25">
      <c r="A11" s="56" t="s">
        <v>986</v>
      </c>
      <c r="B11" s="56" t="s">
        <v>987</v>
      </c>
      <c r="C11" s="55">
        <v>-2290.0540000000037</v>
      </c>
      <c r="D11" s="55">
        <v>0</v>
      </c>
      <c r="E11" s="55">
        <v>0</v>
      </c>
      <c r="F11" s="55">
        <v>0</v>
      </c>
      <c r="G11" s="55">
        <v>-2290.0540000000037</v>
      </c>
      <c r="H11" s="1">
        <f t="shared" si="0"/>
        <v>-2290.0540000000037</v>
      </c>
      <c r="I11" s="1">
        <f t="shared" si="1"/>
        <v>0</v>
      </c>
    </row>
    <row r="12" spans="1:9" x14ac:dyDescent="0.25">
      <c r="A12" s="56" t="s">
        <v>1008</v>
      </c>
      <c r="B12" s="56" t="s">
        <v>5119</v>
      </c>
      <c r="C12" s="55">
        <v>-124218.61600000015</v>
      </c>
      <c r="D12" s="55">
        <v>898732.16399999999</v>
      </c>
      <c r="E12" s="55">
        <v>1023829.205</v>
      </c>
      <c r="F12" s="55">
        <v>-125097.04099999997</v>
      </c>
      <c r="G12" s="55">
        <v>-249315.65700000012</v>
      </c>
      <c r="H12" s="1">
        <f t="shared" si="0"/>
        <v>-249315.65700000012</v>
      </c>
      <c r="I12" s="1">
        <f t="shared" si="1"/>
        <v>0</v>
      </c>
    </row>
    <row r="13" spans="1:9" x14ac:dyDescent="0.25">
      <c r="A13" s="56" t="s">
        <v>1028</v>
      </c>
      <c r="B13" s="56" t="s">
        <v>5120</v>
      </c>
      <c r="C13" s="55">
        <v>-259568.147</v>
      </c>
      <c r="D13" s="55">
        <v>0</v>
      </c>
      <c r="E13" s="55">
        <v>0</v>
      </c>
      <c r="F13" s="55">
        <v>0</v>
      </c>
      <c r="G13" s="55">
        <v>-259568.147</v>
      </c>
      <c r="H13" s="1">
        <f t="shared" si="0"/>
        <v>-259568.147</v>
      </c>
      <c r="I13" s="1">
        <f t="shared" si="1"/>
        <v>0</v>
      </c>
    </row>
    <row r="14" spans="1:9" x14ac:dyDescent="0.25">
      <c r="A14" s="56" t="s">
        <v>4883</v>
      </c>
      <c r="B14" s="56" t="s">
        <v>5121</v>
      </c>
      <c r="C14" s="55">
        <v>-163617.15</v>
      </c>
      <c r="D14" s="55">
        <v>959013.93400000001</v>
      </c>
      <c r="E14" s="55">
        <v>1337239.3370000001</v>
      </c>
      <c r="F14" s="55">
        <v>-378225.40300000005</v>
      </c>
      <c r="G14" s="55">
        <v>-541842.55300000007</v>
      </c>
      <c r="H14" s="1">
        <f t="shared" si="0"/>
        <v>-541842.55300000007</v>
      </c>
      <c r="I14" s="1">
        <f t="shared" si="1"/>
        <v>0</v>
      </c>
    </row>
    <row r="15" spans="1:9" x14ac:dyDescent="0.25">
      <c r="A15" s="56" t="s">
        <v>4885</v>
      </c>
      <c r="B15" s="56" t="s">
        <v>5122</v>
      </c>
      <c r="C15" s="55">
        <v>-1818.4880000000001</v>
      </c>
      <c r="D15" s="55">
        <v>17245.452000000001</v>
      </c>
      <c r="E15" s="55">
        <v>17245.452000000001</v>
      </c>
      <c r="F15" s="55">
        <v>0</v>
      </c>
      <c r="G15" s="55">
        <v>-1818.4880000000001</v>
      </c>
      <c r="H15" s="1">
        <f t="shared" si="0"/>
        <v>-1818.4880000000001</v>
      </c>
      <c r="I15" s="1">
        <f t="shared" si="1"/>
        <v>0</v>
      </c>
    </row>
    <row r="16" spans="1:9" x14ac:dyDescent="0.25">
      <c r="A16" s="56" t="s">
        <v>5092</v>
      </c>
      <c r="B16" s="56" t="s">
        <v>5123</v>
      </c>
      <c r="C16" s="55">
        <v>0</v>
      </c>
      <c r="D16" s="55">
        <v>28054.403999999999</v>
      </c>
      <c r="E16" s="55">
        <v>28084.974999999999</v>
      </c>
      <c r="F16" s="55">
        <v>-30.570999999999913</v>
      </c>
      <c r="G16" s="55">
        <v>-30.570999999999913</v>
      </c>
      <c r="H16" s="1">
        <f t="shared" si="0"/>
        <v>-30.570999999999913</v>
      </c>
      <c r="I16" s="1">
        <f t="shared" si="1"/>
        <v>0</v>
      </c>
    </row>
    <row r="17" spans="1:9" x14ac:dyDescent="0.25">
      <c r="A17" s="56" t="s">
        <v>1017</v>
      </c>
      <c r="B17" s="56" t="s">
        <v>5124</v>
      </c>
      <c r="C17" s="55">
        <v>-13370.800999999978</v>
      </c>
      <c r="D17" s="55">
        <v>616435.29599999997</v>
      </c>
      <c r="E17" s="55">
        <v>616425.08100000001</v>
      </c>
      <c r="F17" s="55">
        <v>10.214999999967404</v>
      </c>
      <c r="G17" s="55">
        <v>-13360.58600000001</v>
      </c>
      <c r="H17" s="1">
        <f t="shared" si="0"/>
        <v>-13360.58600000001</v>
      </c>
      <c r="I17" s="1">
        <f t="shared" si="1"/>
        <v>0</v>
      </c>
    </row>
    <row r="18" spans="1:9" x14ac:dyDescent="0.25">
      <c r="A18" s="56" t="s">
        <v>988</v>
      </c>
      <c r="B18" s="56" t="s">
        <v>5125</v>
      </c>
      <c r="C18" s="55">
        <v>-17745.075000000001</v>
      </c>
      <c r="D18" s="55">
        <v>0</v>
      </c>
      <c r="E18" s="55">
        <v>0</v>
      </c>
      <c r="F18" s="55">
        <v>0</v>
      </c>
      <c r="G18" s="55">
        <v>-17745.075000000001</v>
      </c>
      <c r="H18" s="1">
        <f t="shared" si="0"/>
        <v>-17745.075000000001</v>
      </c>
      <c r="I18" s="1">
        <f t="shared" si="1"/>
        <v>0</v>
      </c>
    </row>
    <row r="19" spans="1:9" x14ac:dyDescent="0.25">
      <c r="A19" s="56" t="s">
        <v>990</v>
      </c>
      <c r="B19" s="56" t="s">
        <v>5126</v>
      </c>
      <c r="C19" s="55">
        <v>-2421.3840000000018</v>
      </c>
      <c r="D19" s="55">
        <v>0</v>
      </c>
      <c r="E19" s="55">
        <v>0</v>
      </c>
      <c r="F19" s="55">
        <v>0</v>
      </c>
      <c r="G19" s="55">
        <v>-2421.3840000000018</v>
      </c>
      <c r="H19" s="1">
        <f t="shared" si="0"/>
        <v>-2421.3840000000018</v>
      </c>
      <c r="I19" s="1">
        <f t="shared" si="1"/>
        <v>0</v>
      </c>
    </row>
    <row r="20" spans="1:9" x14ac:dyDescent="0.25">
      <c r="A20" s="56" t="s">
        <v>982</v>
      </c>
      <c r="B20" s="56" t="s">
        <v>5127</v>
      </c>
      <c r="C20" s="55">
        <v>1.9999999785795808E-3</v>
      </c>
      <c r="D20" s="55">
        <v>0</v>
      </c>
      <c r="E20" s="55">
        <v>0</v>
      </c>
      <c r="F20" s="55">
        <v>0</v>
      </c>
      <c r="G20" s="55">
        <v>1.9999999785795808E-3</v>
      </c>
      <c r="H20" s="1">
        <f t="shared" si="0"/>
        <v>1.9999999785795808E-3</v>
      </c>
      <c r="I20" s="1">
        <f t="shared" si="1"/>
        <v>0</v>
      </c>
    </row>
    <row r="21" spans="1:9" x14ac:dyDescent="0.25">
      <c r="A21" s="56" t="s">
        <v>992</v>
      </c>
      <c r="B21" s="56" t="s">
        <v>7</v>
      </c>
      <c r="C21" s="55">
        <v>-58620.330000000075</v>
      </c>
      <c r="D21" s="55">
        <v>194519.86799999999</v>
      </c>
      <c r="E21" s="55">
        <v>90326.638000000006</v>
      </c>
      <c r="F21" s="55">
        <v>104193.22999999998</v>
      </c>
      <c r="G21" s="55">
        <v>45107.904999999999</v>
      </c>
      <c r="H21" s="1">
        <f t="shared" si="0"/>
        <v>45572.899999999907</v>
      </c>
      <c r="I21" s="1">
        <f t="shared" si="1"/>
        <v>-464.99499999990803</v>
      </c>
    </row>
    <row r="22" spans="1:9" x14ac:dyDescent="0.25">
      <c r="A22" s="56" t="s">
        <v>5090</v>
      </c>
      <c r="B22" s="56" t="s">
        <v>5128</v>
      </c>
      <c r="C22" s="55">
        <v>0</v>
      </c>
      <c r="D22" s="55">
        <v>3324041.568</v>
      </c>
      <c r="E22" s="55">
        <v>3508710.5440000002</v>
      </c>
      <c r="F22" s="55">
        <v>-184668.97600000026</v>
      </c>
      <c r="G22" s="55">
        <v>-184668.97600000026</v>
      </c>
      <c r="H22" s="1">
        <f t="shared" si="0"/>
        <v>-184668.97600000026</v>
      </c>
      <c r="I22" s="1">
        <f t="shared" si="1"/>
        <v>0</v>
      </c>
    </row>
    <row r="23" spans="1:9" x14ac:dyDescent="0.25">
      <c r="A23" s="56" t="s">
        <v>1047</v>
      </c>
      <c r="B23" s="56" t="s">
        <v>5129</v>
      </c>
      <c r="C23" s="55">
        <v>-101055.85899999994</v>
      </c>
      <c r="D23" s="55">
        <v>121975.98299999999</v>
      </c>
      <c r="E23" s="55">
        <v>0</v>
      </c>
      <c r="F23" s="55">
        <v>121975.98299999999</v>
      </c>
      <c r="G23" s="55">
        <v>20920.124000000054</v>
      </c>
      <c r="H23" s="1">
        <f t="shared" si="0"/>
        <v>20920.124000000054</v>
      </c>
      <c r="I23" s="1">
        <f t="shared" si="1"/>
        <v>0</v>
      </c>
    </row>
    <row r="24" spans="1:9" x14ac:dyDescent="0.25">
      <c r="A24" s="56" t="s">
        <v>5091</v>
      </c>
      <c r="B24" s="56" t="s">
        <v>5130</v>
      </c>
      <c r="C24" s="55">
        <v>0</v>
      </c>
      <c r="D24" s="55">
        <v>14556.126</v>
      </c>
      <c r="E24" s="55">
        <v>2796.5949999999998</v>
      </c>
      <c r="F24" s="55">
        <v>11759.531000000001</v>
      </c>
      <c r="G24" s="55">
        <v>11759.531000000001</v>
      </c>
      <c r="H24" s="1">
        <f t="shared" si="0"/>
        <v>11759.531000000001</v>
      </c>
      <c r="I24" s="1">
        <f t="shared" si="1"/>
        <v>0</v>
      </c>
    </row>
    <row r="25" spans="1:9" x14ac:dyDescent="0.25">
      <c r="A25" s="56" t="s">
        <v>4878</v>
      </c>
      <c r="B25" s="56" t="s">
        <v>5131</v>
      </c>
      <c r="C25" s="55">
        <v>-41068.5</v>
      </c>
      <c r="D25" s="55">
        <v>0</v>
      </c>
      <c r="E25" s="55">
        <v>0</v>
      </c>
      <c r="F25" s="55">
        <v>0</v>
      </c>
      <c r="G25" s="55">
        <v>-41068.5</v>
      </c>
      <c r="H25" s="1">
        <f t="shared" si="0"/>
        <v>-41068.5</v>
      </c>
      <c r="I25" s="1">
        <f t="shared" si="1"/>
        <v>0</v>
      </c>
    </row>
    <row r="26" spans="1:9" x14ac:dyDescent="0.25">
      <c r="A26" s="56" t="s">
        <v>5093</v>
      </c>
      <c r="B26" s="56" t="s">
        <v>5132</v>
      </c>
      <c r="C26" s="55">
        <v>0</v>
      </c>
      <c r="D26" s="55">
        <v>4580.5200000000004</v>
      </c>
      <c r="E26" s="55">
        <v>4598.9740000000002</v>
      </c>
      <c r="F26" s="55">
        <v>-18.453999999999724</v>
      </c>
      <c r="G26" s="55">
        <v>-18.453999999999724</v>
      </c>
      <c r="H26" s="1">
        <f t="shared" si="0"/>
        <v>-18.453999999999724</v>
      </c>
      <c r="I26" s="1">
        <f t="shared" si="1"/>
        <v>0</v>
      </c>
    </row>
    <row r="27" spans="1:9" x14ac:dyDescent="0.25">
      <c r="A27" s="56" t="s">
        <v>5094</v>
      </c>
      <c r="B27" s="56" t="s">
        <v>5095</v>
      </c>
      <c r="C27" s="55">
        <v>0</v>
      </c>
      <c r="D27" s="55">
        <v>105270</v>
      </c>
      <c r="E27" s="55">
        <v>105293.1</v>
      </c>
      <c r="F27" s="55">
        <v>-23.100000000005821</v>
      </c>
      <c r="G27" s="55">
        <v>-23.100000000005821</v>
      </c>
      <c r="H27" s="1">
        <f t="shared" si="0"/>
        <v>-23.100000000005821</v>
      </c>
      <c r="I27" s="1">
        <f t="shared" si="1"/>
        <v>0</v>
      </c>
    </row>
    <row r="28" spans="1:9" x14ac:dyDescent="0.25">
      <c r="A28" s="56" t="s">
        <v>5096</v>
      </c>
      <c r="B28" s="56" t="s">
        <v>5097</v>
      </c>
      <c r="C28" s="55">
        <v>0</v>
      </c>
      <c r="D28" s="55">
        <v>2916.9450000000002</v>
      </c>
      <c r="E28" s="55">
        <v>0</v>
      </c>
      <c r="F28" s="55">
        <v>2916.9450000000002</v>
      </c>
      <c r="G28" s="55">
        <v>2916.9450000000002</v>
      </c>
      <c r="H28" s="1">
        <f t="shared" si="0"/>
        <v>2916.9450000000002</v>
      </c>
      <c r="I28" s="1">
        <f t="shared" si="1"/>
        <v>0</v>
      </c>
    </row>
    <row r="29" spans="1:9" x14ac:dyDescent="0.25">
      <c r="A29" s="56" t="s">
        <v>9</v>
      </c>
      <c r="B29" s="56" t="s">
        <v>5133</v>
      </c>
      <c r="C29" s="55">
        <v>-6287.9960000000428</v>
      </c>
      <c r="D29" s="55">
        <v>332573.32699999999</v>
      </c>
      <c r="E29" s="55">
        <v>298906.01</v>
      </c>
      <c r="F29" s="55">
        <v>33667.316999999981</v>
      </c>
      <c r="G29" s="55">
        <v>27379.320999999938</v>
      </c>
      <c r="H29" s="1">
        <f t="shared" si="0"/>
        <v>27379.320999999938</v>
      </c>
      <c r="I29" s="1">
        <f t="shared" si="1"/>
        <v>0</v>
      </c>
    </row>
    <row r="30" spans="1:9" x14ac:dyDescent="0.25">
      <c r="A30" s="56" t="s">
        <v>10</v>
      </c>
      <c r="B30" s="56" t="s">
        <v>11</v>
      </c>
      <c r="C30" s="55">
        <v>-118351.16300000018</v>
      </c>
      <c r="D30" s="55">
        <v>1180057.6440000001</v>
      </c>
      <c r="E30" s="55">
        <v>1255045.0020000001</v>
      </c>
      <c r="F30" s="55">
        <v>-74987.358000000007</v>
      </c>
      <c r="G30" s="55">
        <v>-193338.52100000018</v>
      </c>
      <c r="H30" s="1">
        <f t="shared" si="0"/>
        <v>-193338.52100000018</v>
      </c>
      <c r="I30" s="1">
        <f t="shared" si="1"/>
        <v>0</v>
      </c>
    </row>
    <row r="31" spans="1:9" x14ac:dyDescent="0.25">
      <c r="A31" s="56" t="s">
        <v>4995</v>
      </c>
      <c r="B31" s="56" t="s">
        <v>5134</v>
      </c>
      <c r="C31" s="55">
        <v>0</v>
      </c>
      <c r="D31" s="55">
        <v>307280.402</v>
      </c>
      <c r="E31" s="55">
        <v>336715.652</v>
      </c>
      <c r="F31" s="55">
        <v>-29435.25</v>
      </c>
      <c r="G31" s="55">
        <v>-29435.25</v>
      </c>
      <c r="H31" s="1">
        <f t="shared" si="0"/>
        <v>-29435.25</v>
      </c>
      <c r="I31" s="1">
        <f t="shared" si="1"/>
        <v>0</v>
      </c>
    </row>
    <row r="32" spans="1:9" x14ac:dyDescent="0.25">
      <c r="A32" s="56" t="s">
        <v>5022</v>
      </c>
      <c r="B32" s="56" t="s">
        <v>5023</v>
      </c>
      <c r="C32" s="55">
        <v>0</v>
      </c>
      <c r="D32" s="55">
        <v>0</v>
      </c>
      <c r="E32" s="55">
        <v>4436.3249999999998</v>
      </c>
      <c r="F32" s="55">
        <v>-4436.3249999999998</v>
      </c>
      <c r="G32" s="55">
        <v>-4436.3249999999998</v>
      </c>
      <c r="H32" s="1">
        <f t="shared" si="0"/>
        <v>-4436.3249999999998</v>
      </c>
      <c r="I32" s="1">
        <f t="shared" si="1"/>
        <v>0</v>
      </c>
    </row>
    <row r="33" spans="1:9" x14ac:dyDescent="0.25">
      <c r="A33" s="56" t="s">
        <v>12</v>
      </c>
      <c r="B33" s="56" t="s">
        <v>5135</v>
      </c>
      <c r="C33" s="55">
        <v>-2303.6419999999925</v>
      </c>
      <c r="D33" s="55">
        <v>148313.35200000001</v>
      </c>
      <c r="E33" s="55">
        <v>146573.00200000001</v>
      </c>
      <c r="F33" s="55">
        <v>1740.3500000000058</v>
      </c>
      <c r="G33" s="55">
        <v>-563.29199999998673</v>
      </c>
      <c r="H33" s="1">
        <f t="shared" si="0"/>
        <v>-563.29199999998673</v>
      </c>
      <c r="I33" s="1">
        <f t="shared" si="1"/>
        <v>0</v>
      </c>
    </row>
    <row r="34" spans="1:9" x14ac:dyDescent="0.25">
      <c r="A34" s="56" t="s">
        <v>14</v>
      </c>
      <c r="B34" s="56" t="s">
        <v>15</v>
      </c>
      <c r="C34" s="55">
        <v>-259821.57100000232</v>
      </c>
      <c r="D34" s="55">
        <v>7866757.102</v>
      </c>
      <c r="E34" s="55">
        <v>7606936.1310000001</v>
      </c>
      <c r="F34" s="55">
        <v>259820.9709999999</v>
      </c>
      <c r="G34" s="55">
        <v>-0.60000000242143869</v>
      </c>
      <c r="H34" s="1">
        <f t="shared" si="0"/>
        <v>-0.60000000242143869</v>
      </c>
      <c r="I34" s="1">
        <f t="shared" si="1"/>
        <v>0</v>
      </c>
    </row>
    <row r="35" spans="1:9" x14ac:dyDescent="0.25">
      <c r="A35" s="56" t="s">
        <v>16</v>
      </c>
      <c r="B35" s="56" t="s">
        <v>17</v>
      </c>
      <c r="C35" s="55">
        <v>1091.4570000004023</v>
      </c>
      <c r="D35" s="55">
        <v>0</v>
      </c>
      <c r="E35" s="55">
        <v>0</v>
      </c>
      <c r="F35" s="55">
        <v>0</v>
      </c>
      <c r="G35" s="55">
        <v>1091.4570000004023</v>
      </c>
      <c r="H35" s="1">
        <f t="shared" si="0"/>
        <v>1091.4570000004023</v>
      </c>
      <c r="I35" s="1">
        <f t="shared" si="1"/>
        <v>0</v>
      </c>
    </row>
    <row r="36" spans="1:9" x14ac:dyDescent="0.25">
      <c r="A36" s="56" t="s">
        <v>5061</v>
      </c>
      <c r="B36" s="56" t="s">
        <v>863</v>
      </c>
      <c r="C36" s="55">
        <v>-8.9999999618157744E-3</v>
      </c>
      <c r="D36" s="55">
        <v>0</v>
      </c>
      <c r="E36" s="55">
        <v>21100.721000000001</v>
      </c>
      <c r="F36" s="55">
        <v>-21100.721000000001</v>
      </c>
      <c r="G36" s="55">
        <v>-21100.729999999963</v>
      </c>
      <c r="H36" s="1">
        <f t="shared" si="0"/>
        <v>-21100.729999999963</v>
      </c>
      <c r="I36" s="1">
        <f t="shared" si="1"/>
        <v>0</v>
      </c>
    </row>
    <row r="37" spans="1:9" x14ac:dyDescent="0.25">
      <c r="A37" s="56" t="s">
        <v>946</v>
      </c>
      <c r="B37" s="56" t="s">
        <v>947</v>
      </c>
      <c r="C37" s="55">
        <v>0</v>
      </c>
      <c r="D37" s="55">
        <v>788.97500000000002</v>
      </c>
      <c r="E37" s="55">
        <v>789.04600000000005</v>
      </c>
      <c r="F37" s="55">
        <v>-7.1000000000026375E-2</v>
      </c>
      <c r="G37" s="55">
        <v>-7.1000000000026375E-2</v>
      </c>
      <c r="H37" s="1">
        <f t="shared" si="0"/>
        <v>-7.1000000000026375E-2</v>
      </c>
      <c r="I37" s="1">
        <f t="shared" si="1"/>
        <v>0</v>
      </c>
    </row>
    <row r="38" spans="1:9" x14ac:dyDescent="0.25">
      <c r="A38" s="56" t="s">
        <v>18</v>
      </c>
      <c r="B38" s="56" t="s">
        <v>5136</v>
      </c>
      <c r="C38" s="55">
        <v>-5474.6000000000058</v>
      </c>
      <c r="D38" s="55">
        <v>112183.80499999999</v>
      </c>
      <c r="E38" s="55">
        <v>112064.80499999999</v>
      </c>
      <c r="F38" s="55">
        <v>119</v>
      </c>
      <c r="G38" s="55">
        <v>-5355.6000000000058</v>
      </c>
      <c r="H38" s="1">
        <f t="shared" si="0"/>
        <v>-5355.6000000000058</v>
      </c>
      <c r="I38" s="1">
        <f t="shared" si="1"/>
        <v>0</v>
      </c>
    </row>
    <row r="39" spans="1:9" x14ac:dyDescent="0.25">
      <c r="A39" s="56" t="s">
        <v>657</v>
      </c>
      <c r="B39" s="56" t="s">
        <v>5137</v>
      </c>
      <c r="C39" s="55">
        <v>-3941.0800000000017</v>
      </c>
      <c r="D39" s="55">
        <v>0</v>
      </c>
      <c r="E39" s="55">
        <v>0</v>
      </c>
      <c r="F39" s="55">
        <v>0</v>
      </c>
      <c r="G39" s="55">
        <v>-3941.0800000000017</v>
      </c>
      <c r="H39" s="1">
        <f t="shared" si="0"/>
        <v>-3941.0800000000017</v>
      </c>
      <c r="I39" s="1">
        <f t="shared" si="1"/>
        <v>0</v>
      </c>
    </row>
    <row r="40" spans="1:9" x14ac:dyDescent="0.25">
      <c r="A40" s="56" t="s">
        <v>640</v>
      </c>
      <c r="B40" s="56" t="s">
        <v>5138</v>
      </c>
      <c r="C40" s="55">
        <v>0</v>
      </c>
      <c r="D40" s="55">
        <v>466459.37900000002</v>
      </c>
      <c r="E40" s="55">
        <v>668787.53300000005</v>
      </c>
      <c r="F40" s="55">
        <v>-202328.15400000004</v>
      </c>
      <c r="G40" s="55">
        <v>-202328.15400000004</v>
      </c>
      <c r="H40" s="1">
        <f t="shared" si="0"/>
        <v>-202328.15400000004</v>
      </c>
      <c r="I40" s="1">
        <f t="shared" si="1"/>
        <v>0</v>
      </c>
    </row>
    <row r="41" spans="1:9" x14ac:dyDescent="0.25">
      <c r="A41" s="56" t="s">
        <v>4996</v>
      </c>
      <c r="B41" s="56" t="s">
        <v>5139</v>
      </c>
      <c r="C41" s="55">
        <v>0</v>
      </c>
      <c r="D41" s="55">
        <v>3475.4</v>
      </c>
      <c r="E41" s="55">
        <v>23669.72</v>
      </c>
      <c r="F41" s="55">
        <v>-20194.32</v>
      </c>
      <c r="G41" s="55">
        <v>-20194.32</v>
      </c>
      <c r="H41" s="1">
        <f t="shared" si="0"/>
        <v>-20194.32</v>
      </c>
      <c r="I41" s="1">
        <f t="shared" si="1"/>
        <v>0</v>
      </c>
    </row>
    <row r="42" spans="1:9" x14ac:dyDescent="0.25">
      <c r="A42" s="56" t="s">
        <v>5062</v>
      </c>
      <c r="B42" s="56" t="s">
        <v>5140</v>
      </c>
      <c r="C42" s="55">
        <v>0</v>
      </c>
      <c r="D42" s="55">
        <v>71829</v>
      </c>
      <c r="E42" s="55">
        <v>88822.8</v>
      </c>
      <c r="F42" s="55">
        <v>-16993.800000000003</v>
      </c>
      <c r="G42" s="55">
        <v>-16993.800000000003</v>
      </c>
      <c r="H42" s="1">
        <f t="shared" si="0"/>
        <v>-16993.800000000003</v>
      </c>
      <c r="I42" s="1">
        <f t="shared" si="1"/>
        <v>0</v>
      </c>
    </row>
    <row r="43" spans="1:9" x14ac:dyDescent="0.25">
      <c r="A43" s="56" t="s">
        <v>658</v>
      </c>
      <c r="B43" s="56" t="s">
        <v>659</v>
      </c>
      <c r="C43" s="55">
        <v>-82677.320999999996</v>
      </c>
      <c r="D43" s="55">
        <v>90909.089000000007</v>
      </c>
      <c r="E43" s="55">
        <v>0</v>
      </c>
      <c r="F43" s="55">
        <v>90909.089000000007</v>
      </c>
      <c r="G43" s="55">
        <v>8231.7680000000109</v>
      </c>
      <c r="H43" s="1">
        <f t="shared" si="0"/>
        <v>8231.7680000000109</v>
      </c>
      <c r="I43" s="1">
        <f t="shared" si="1"/>
        <v>0</v>
      </c>
    </row>
    <row r="44" spans="1:9" x14ac:dyDescent="0.25">
      <c r="A44" s="56" t="s">
        <v>801</v>
      </c>
      <c r="B44" s="56" t="s">
        <v>802</v>
      </c>
      <c r="C44" s="55">
        <v>-20349.599999999977</v>
      </c>
      <c r="D44" s="55">
        <v>636535.85</v>
      </c>
      <c r="E44" s="55">
        <v>636428.75</v>
      </c>
      <c r="F44" s="55">
        <v>107.09999999997672</v>
      </c>
      <c r="G44" s="55">
        <v>-20242.5</v>
      </c>
      <c r="H44" s="1">
        <f t="shared" si="0"/>
        <v>-20242.5</v>
      </c>
      <c r="I44" s="1">
        <f t="shared" si="1"/>
        <v>0</v>
      </c>
    </row>
    <row r="45" spans="1:9" x14ac:dyDescent="0.25">
      <c r="A45" s="56" t="s">
        <v>1037</v>
      </c>
      <c r="B45" s="56" t="s">
        <v>1038</v>
      </c>
      <c r="C45" s="55">
        <v>871.97399999992922</v>
      </c>
      <c r="D45" s="55">
        <v>0</v>
      </c>
      <c r="E45" s="55">
        <v>0</v>
      </c>
      <c r="F45" s="55">
        <v>0</v>
      </c>
      <c r="G45" s="55">
        <v>871.97399999992922</v>
      </c>
      <c r="H45" s="1">
        <f t="shared" si="0"/>
        <v>871.97399999992922</v>
      </c>
      <c r="I45" s="1">
        <f t="shared" si="1"/>
        <v>0</v>
      </c>
    </row>
    <row r="46" spans="1:9" x14ac:dyDescent="0.25">
      <c r="A46" s="56" t="s">
        <v>4794</v>
      </c>
      <c r="B46" s="56" t="s">
        <v>5141</v>
      </c>
      <c r="C46" s="55">
        <v>1.0000001639127731E-3</v>
      </c>
      <c r="D46" s="55">
        <v>3110171.58</v>
      </c>
      <c r="E46" s="55">
        <v>3110197.9989999998</v>
      </c>
      <c r="F46" s="55">
        <v>-26.418999999761581</v>
      </c>
      <c r="G46" s="55">
        <v>-26.417999999597669</v>
      </c>
      <c r="H46" s="1">
        <f t="shared" si="0"/>
        <v>-26.417999999597669</v>
      </c>
      <c r="I46" s="1">
        <f t="shared" si="1"/>
        <v>0</v>
      </c>
    </row>
    <row r="47" spans="1:9" x14ac:dyDescent="0.25">
      <c r="A47" s="56" t="s">
        <v>4864</v>
      </c>
      <c r="B47" s="56" t="s">
        <v>4854</v>
      </c>
      <c r="C47" s="55">
        <v>1.0000000474974513E-3</v>
      </c>
      <c r="D47" s="55">
        <v>560938.64599999995</v>
      </c>
      <c r="E47" s="55">
        <v>560939.24600000004</v>
      </c>
      <c r="F47" s="55">
        <v>-0.60000000009313226</v>
      </c>
      <c r="G47" s="55">
        <v>-0.59900000004563481</v>
      </c>
      <c r="H47" s="1">
        <f t="shared" si="0"/>
        <v>-0.59900000004563481</v>
      </c>
      <c r="I47" s="1">
        <f t="shared" si="1"/>
        <v>0</v>
      </c>
    </row>
    <row r="48" spans="1:9" x14ac:dyDescent="0.25">
      <c r="A48" s="56" t="s">
        <v>4997</v>
      </c>
      <c r="B48" s="56" t="s">
        <v>5142</v>
      </c>
      <c r="C48" s="55">
        <v>0</v>
      </c>
      <c r="D48" s="55">
        <v>39540.15</v>
      </c>
      <c r="E48" s="55">
        <v>54393.218999999997</v>
      </c>
      <c r="F48" s="55">
        <v>-14853.068999999996</v>
      </c>
      <c r="G48" s="55">
        <v>-14853.068999999996</v>
      </c>
      <c r="H48" s="1">
        <f t="shared" si="0"/>
        <v>-14853.068999999996</v>
      </c>
      <c r="I48" s="1">
        <f t="shared" si="1"/>
        <v>0</v>
      </c>
    </row>
    <row r="49" spans="1:9" x14ac:dyDescent="0.25">
      <c r="A49" s="56" t="s">
        <v>4998</v>
      </c>
      <c r="B49" s="56" t="s">
        <v>5143</v>
      </c>
      <c r="C49" s="55">
        <v>0</v>
      </c>
      <c r="D49" s="55">
        <v>5196729.4519999996</v>
      </c>
      <c r="E49" s="55">
        <v>5199931.3930000002</v>
      </c>
      <c r="F49" s="55">
        <v>-3201.9410000005737</v>
      </c>
      <c r="G49" s="55">
        <v>-3201.9410000005737</v>
      </c>
      <c r="H49" s="1">
        <f t="shared" si="0"/>
        <v>-3201.9410000005737</v>
      </c>
      <c r="I49" s="1">
        <f t="shared" si="1"/>
        <v>0</v>
      </c>
    </row>
    <row r="50" spans="1:9" x14ac:dyDescent="0.25">
      <c r="A50" s="56" t="s">
        <v>5063</v>
      </c>
      <c r="B50" s="56" t="s">
        <v>5064</v>
      </c>
      <c r="C50" s="55">
        <v>0</v>
      </c>
      <c r="D50" s="55">
        <v>19729.62</v>
      </c>
      <c r="E50" s="55">
        <v>25738.53</v>
      </c>
      <c r="F50" s="55">
        <v>-6008.91</v>
      </c>
      <c r="G50" s="55">
        <v>-6008.91</v>
      </c>
      <c r="H50" s="1">
        <f t="shared" si="0"/>
        <v>-6008.91</v>
      </c>
      <c r="I50" s="1">
        <f t="shared" si="1"/>
        <v>0</v>
      </c>
    </row>
    <row r="51" spans="1:9" x14ac:dyDescent="0.25">
      <c r="A51" s="56" t="s">
        <v>5065</v>
      </c>
      <c r="B51" s="56" t="s">
        <v>5144</v>
      </c>
      <c r="C51" s="55">
        <v>0</v>
      </c>
      <c r="D51" s="55">
        <v>0</v>
      </c>
      <c r="E51" s="55">
        <v>6938.3</v>
      </c>
      <c r="F51" s="55">
        <v>-6938.3</v>
      </c>
      <c r="G51" s="55">
        <v>-6938.3</v>
      </c>
      <c r="H51" s="1">
        <f t="shared" si="0"/>
        <v>-6938.3</v>
      </c>
      <c r="I51" s="1">
        <f t="shared" si="1"/>
        <v>0</v>
      </c>
    </row>
    <row r="52" spans="1:9" x14ac:dyDescent="0.25">
      <c r="A52" s="56" t="s">
        <v>5098</v>
      </c>
      <c r="B52" s="56" t="s">
        <v>5099</v>
      </c>
      <c r="C52" s="55">
        <v>0</v>
      </c>
      <c r="D52" s="55">
        <v>0</v>
      </c>
      <c r="E52" s="55">
        <v>22689.14</v>
      </c>
      <c r="F52" s="55">
        <v>-22689.14</v>
      </c>
      <c r="G52" s="55">
        <v>-22689.14</v>
      </c>
      <c r="H52" s="1">
        <f t="shared" si="0"/>
        <v>-22689.14</v>
      </c>
      <c r="I52" s="1">
        <f t="shared" si="1"/>
        <v>0</v>
      </c>
    </row>
    <row r="53" spans="1:9" x14ac:dyDescent="0.25">
      <c r="A53" s="56" t="s">
        <v>5066</v>
      </c>
      <c r="B53" s="56" t="s">
        <v>5145</v>
      </c>
      <c r="C53" s="55">
        <v>0</v>
      </c>
      <c r="D53" s="55">
        <v>367507.11</v>
      </c>
      <c r="E53" s="55">
        <v>391609.97</v>
      </c>
      <c r="F53" s="55">
        <v>-24102.859999999986</v>
      </c>
      <c r="G53" s="55">
        <v>-24102.859999999986</v>
      </c>
      <c r="H53" s="1">
        <f t="shared" si="0"/>
        <v>-24102.859999999986</v>
      </c>
      <c r="I53" s="1">
        <f t="shared" si="1"/>
        <v>0</v>
      </c>
    </row>
    <row r="54" spans="1:9" x14ac:dyDescent="0.25">
      <c r="A54" s="56" t="s">
        <v>5258</v>
      </c>
      <c r="B54" s="56" t="s">
        <v>5259</v>
      </c>
      <c r="C54" s="55">
        <v>0</v>
      </c>
      <c r="D54" s="55">
        <v>0</v>
      </c>
      <c r="E54" s="55">
        <v>323400.72700000001</v>
      </c>
      <c r="F54" s="55">
        <v>-323400.72700000001</v>
      </c>
      <c r="G54" s="55">
        <v>-323400.72700000001</v>
      </c>
      <c r="H54" s="1">
        <f t="shared" si="0"/>
        <v>-323400.72700000001</v>
      </c>
      <c r="I54" s="1">
        <f t="shared" si="1"/>
        <v>0</v>
      </c>
    </row>
    <row r="55" spans="1:9" x14ac:dyDescent="0.25">
      <c r="A55" s="56" t="s">
        <v>5067</v>
      </c>
      <c r="B55" s="56" t="s">
        <v>5146</v>
      </c>
      <c r="C55" s="55">
        <v>0</v>
      </c>
      <c r="D55" s="55">
        <v>0</v>
      </c>
      <c r="E55" s="55">
        <v>198197.48</v>
      </c>
      <c r="F55" s="55">
        <v>-198197.48</v>
      </c>
      <c r="G55" s="55">
        <v>-198197.48</v>
      </c>
      <c r="H55" s="1">
        <f t="shared" si="0"/>
        <v>-198197.48</v>
      </c>
      <c r="I55" s="1">
        <f t="shared" si="1"/>
        <v>0</v>
      </c>
    </row>
    <row r="56" spans="1:9" x14ac:dyDescent="0.25">
      <c r="A56" s="56" t="s">
        <v>19</v>
      </c>
      <c r="B56" s="56" t="s">
        <v>5147</v>
      </c>
      <c r="C56" s="55">
        <v>0.43099999998230487</v>
      </c>
      <c r="D56" s="55">
        <v>45184.758000000002</v>
      </c>
      <c r="E56" s="55">
        <v>43929.927000000003</v>
      </c>
      <c r="F56" s="55">
        <v>1254.8309999999983</v>
      </c>
      <c r="G56" s="55">
        <v>1255.2619999999806</v>
      </c>
      <c r="H56" s="1">
        <f t="shared" si="0"/>
        <v>1255.2619999999806</v>
      </c>
      <c r="I56" s="1">
        <f t="shared" si="1"/>
        <v>0</v>
      </c>
    </row>
    <row r="57" spans="1:9" x14ac:dyDescent="0.25">
      <c r="A57" s="56" t="s">
        <v>21</v>
      </c>
      <c r="B57" s="56" t="s">
        <v>5148</v>
      </c>
      <c r="C57" s="55">
        <v>-13024.107000000076</v>
      </c>
      <c r="D57" s="55">
        <v>20593.518</v>
      </c>
      <c r="E57" s="55">
        <v>11489.546</v>
      </c>
      <c r="F57" s="55">
        <v>9103.9719999999998</v>
      </c>
      <c r="G57" s="55">
        <v>-3920.1350000000766</v>
      </c>
      <c r="H57" s="1">
        <f t="shared" si="0"/>
        <v>-3920.1350000000766</v>
      </c>
      <c r="I57" s="1">
        <f t="shared" si="1"/>
        <v>0</v>
      </c>
    </row>
    <row r="58" spans="1:9" x14ac:dyDescent="0.25">
      <c r="A58" s="56" t="s">
        <v>219</v>
      </c>
      <c r="B58" s="56" t="s">
        <v>5149</v>
      </c>
      <c r="C58" s="55">
        <v>-7297.7120000000577</v>
      </c>
      <c r="D58" s="55">
        <v>0</v>
      </c>
      <c r="E58" s="55">
        <v>0</v>
      </c>
      <c r="F58" s="55">
        <v>0</v>
      </c>
      <c r="G58" s="55">
        <v>-7297.7120000000577</v>
      </c>
      <c r="H58" s="1">
        <f t="shared" si="0"/>
        <v>-7297.7120000000577</v>
      </c>
      <c r="I58" s="1">
        <f t="shared" si="1"/>
        <v>0</v>
      </c>
    </row>
    <row r="59" spans="1:9" x14ac:dyDescent="0.25">
      <c r="A59" s="56" t="s">
        <v>4999</v>
      </c>
      <c r="B59" s="56" t="s">
        <v>5150</v>
      </c>
      <c r="C59" s="55">
        <v>0</v>
      </c>
      <c r="D59" s="55">
        <v>6664.6</v>
      </c>
      <c r="E59" s="55">
        <v>628202.67599999998</v>
      </c>
      <c r="F59" s="55">
        <v>-621538.076</v>
      </c>
      <c r="G59" s="55">
        <v>-621538.076</v>
      </c>
      <c r="H59" s="1">
        <f t="shared" si="0"/>
        <v>-621538.076</v>
      </c>
      <c r="I59" s="1">
        <f t="shared" si="1"/>
        <v>0</v>
      </c>
    </row>
    <row r="60" spans="1:9" x14ac:dyDescent="0.25">
      <c r="A60" s="56" t="s">
        <v>22</v>
      </c>
      <c r="B60" s="56" t="s">
        <v>23</v>
      </c>
      <c r="C60" s="55">
        <v>-25873.939000000246</v>
      </c>
      <c r="D60" s="55">
        <v>41403.438999999998</v>
      </c>
      <c r="E60" s="55">
        <v>312684.58</v>
      </c>
      <c r="F60" s="55">
        <v>-271281.141</v>
      </c>
      <c r="G60" s="55">
        <v>-297155.08000000025</v>
      </c>
      <c r="H60" s="1">
        <f t="shared" si="0"/>
        <v>-297155.08000000025</v>
      </c>
      <c r="I60" s="1">
        <f t="shared" si="1"/>
        <v>0</v>
      </c>
    </row>
    <row r="61" spans="1:9" x14ac:dyDescent="0.25">
      <c r="A61" s="56" t="s">
        <v>4795</v>
      </c>
      <c r="B61" s="56" t="s">
        <v>5151</v>
      </c>
      <c r="C61" s="55">
        <v>575.13199999999983</v>
      </c>
      <c r="D61" s="55">
        <v>1105.8599999999999</v>
      </c>
      <c r="E61" s="55">
        <v>1590.088</v>
      </c>
      <c r="F61" s="55">
        <v>-484.22800000000007</v>
      </c>
      <c r="G61" s="55">
        <v>90.903999999999769</v>
      </c>
      <c r="H61" s="1">
        <f t="shared" si="0"/>
        <v>90.903999999999769</v>
      </c>
      <c r="I61" s="1">
        <f t="shared" si="1"/>
        <v>0</v>
      </c>
    </row>
    <row r="62" spans="1:9" x14ac:dyDescent="0.25">
      <c r="A62" s="56" t="s">
        <v>971</v>
      </c>
      <c r="B62" s="56" t="s">
        <v>5152</v>
      </c>
      <c r="C62" s="55">
        <v>-0.1330000000000382</v>
      </c>
      <c r="D62" s="55">
        <v>0</v>
      </c>
      <c r="E62" s="55">
        <v>0</v>
      </c>
      <c r="F62" s="55">
        <v>0</v>
      </c>
      <c r="G62" s="55">
        <v>-0.1330000000000382</v>
      </c>
      <c r="H62" s="1">
        <f t="shared" si="0"/>
        <v>-0.1330000000000382</v>
      </c>
      <c r="I62" s="1">
        <f t="shared" si="1"/>
        <v>0</v>
      </c>
    </row>
    <row r="63" spans="1:9" x14ac:dyDescent="0.25">
      <c r="A63" s="56" t="s">
        <v>948</v>
      </c>
      <c r="B63" s="56" t="s">
        <v>5153</v>
      </c>
      <c r="C63" s="55">
        <v>8615.271999999999</v>
      </c>
      <c r="D63" s="55">
        <v>0</v>
      </c>
      <c r="E63" s="55">
        <v>0</v>
      </c>
      <c r="F63" s="55">
        <v>0</v>
      </c>
      <c r="G63" s="55">
        <v>8615.271999999999</v>
      </c>
      <c r="H63" s="1">
        <f t="shared" si="0"/>
        <v>8615.271999999999</v>
      </c>
      <c r="I63" s="1">
        <f t="shared" si="1"/>
        <v>0</v>
      </c>
    </row>
    <row r="64" spans="1:9" x14ac:dyDescent="0.25">
      <c r="A64" s="56" t="s">
        <v>24</v>
      </c>
      <c r="B64" s="56" t="s">
        <v>25</v>
      </c>
      <c r="C64" s="55">
        <v>-18878.424999999988</v>
      </c>
      <c r="D64" s="55">
        <v>75033.160999999993</v>
      </c>
      <c r="E64" s="55">
        <v>61986.813999999998</v>
      </c>
      <c r="F64" s="55">
        <v>13046.346999999994</v>
      </c>
      <c r="G64" s="55">
        <v>-5832.0779999999941</v>
      </c>
      <c r="H64" s="1">
        <f t="shared" si="0"/>
        <v>-5832.0779999999941</v>
      </c>
      <c r="I64" s="1">
        <f t="shared" si="1"/>
        <v>0</v>
      </c>
    </row>
    <row r="65" spans="1:9" x14ac:dyDescent="0.25">
      <c r="A65" s="56" t="s">
        <v>950</v>
      </c>
      <c r="B65" s="56" t="s">
        <v>5154</v>
      </c>
      <c r="C65" s="55">
        <v>-1662.0059999999976</v>
      </c>
      <c r="D65" s="55">
        <v>5947.3519999999999</v>
      </c>
      <c r="E65" s="55">
        <v>5214.5039999999999</v>
      </c>
      <c r="F65" s="55">
        <v>732.84799999999996</v>
      </c>
      <c r="G65" s="55">
        <v>-929.15799999999763</v>
      </c>
      <c r="H65" s="1">
        <f t="shared" si="0"/>
        <v>-929.15799999999763</v>
      </c>
      <c r="I65" s="1">
        <f t="shared" si="1"/>
        <v>0</v>
      </c>
    </row>
    <row r="66" spans="1:9" x14ac:dyDescent="0.25">
      <c r="A66" s="56" t="s">
        <v>27</v>
      </c>
      <c r="B66" s="56" t="s">
        <v>872</v>
      </c>
      <c r="C66" s="55">
        <v>-1168.9560000000001</v>
      </c>
      <c r="D66" s="55">
        <v>4286.1719999999996</v>
      </c>
      <c r="E66" s="55">
        <v>4949.9160000000002</v>
      </c>
      <c r="F66" s="55">
        <v>-663.7440000000006</v>
      </c>
      <c r="G66" s="55">
        <v>-1832.7000000000007</v>
      </c>
      <c r="H66" s="1">
        <f t="shared" si="0"/>
        <v>-1832.7000000000007</v>
      </c>
      <c r="I66" s="1">
        <f t="shared" si="1"/>
        <v>0</v>
      </c>
    </row>
    <row r="67" spans="1:9" x14ac:dyDescent="0.25">
      <c r="A67" s="56" t="s">
        <v>5024</v>
      </c>
      <c r="B67" s="56" t="s">
        <v>5155</v>
      </c>
      <c r="C67" s="55">
        <v>0</v>
      </c>
      <c r="D67" s="55">
        <v>0</v>
      </c>
      <c r="E67" s="55">
        <v>1238.2</v>
      </c>
      <c r="F67" s="55">
        <v>-1238.2</v>
      </c>
      <c r="G67" s="55">
        <v>-1238.2</v>
      </c>
      <c r="H67" s="1">
        <f t="shared" si="0"/>
        <v>-1238.2</v>
      </c>
      <c r="I67" s="1">
        <f t="shared" si="1"/>
        <v>0</v>
      </c>
    </row>
    <row r="68" spans="1:9" x14ac:dyDescent="0.25">
      <c r="A68" s="56" t="s">
        <v>28</v>
      </c>
      <c r="B68" s="56" t="s">
        <v>29</v>
      </c>
      <c r="C68" s="55">
        <v>-2829.525999999998</v>
      </c>
      <c r="D68" s="55">
        <v>60261.315000000002</v>
      </c>
      <c r="E68" s="55">
        <v>70861.751999999993</v>
      </c>
      <c r="F68" s="55">
        <v>-10600.436999999991</v>
      </c>
      <c r="G68" s="55">
        <v>-13429.962999999989</v>
      </c>
      <c r="H68" s="1">
        <f t="shared" si="0"/>
        <v>-13429.962999999989</v>
      </c>
      <c r="I68" s="1">
        <f t="shared" si="1"/>
        <v>0</v>
      </c>
    </row>
    <row r="69" spans="1:9" x14ac:dyDescent="0.25">
      <c r="A69" s="56" t="s">
        <v>30</v>
      </c>
      <c r="B69" s="56" t="s">
        <v>31</v>
      </c>
      <c r="C69" s="55">
        <v>-21259.804999999935</v>
      </c>
      <c r="D69" s="55">
        <v>542114.64</v>
      </c>
      <c r="E69" s="55">
        <v>611052.91899999999</v>
      </c>
      <c r="F69" s="55">
        <v>-68938.27899999998</v>
      </c>
      <c r="G69" s="55">
        <v>-90198.083999999915</v>
      </c>
      <c r="H69" s="1">
        <f t="shared" ref="H69:H132" si="2">+C69+F69</f>
        <v>-90198.083999999915</v>
      </c>
      <c r="I69" s="1">
        <f t="shared" ref="I69:I132" si="3">+G69-H69</f>
        <v>0</v>
      </c>
    </row>
    <row r="70" spans="1:9" x14ac:dyDescent="0.25">
      <c r="A70" s="56" t="s">
        <v>32</v>
      </c>
      <c r="B70" s="56" t="s">
        <v>33</v>
      </c>
      <c r="C70" s="55">
        <v>-2494.25</v>
      </c>
      <c r="D70" s="55">
        <v>21529.52</v>
      </c>
      <c r="E70" s="55">
        <v>21458.12</v>
      </c>
      <c r="F70" s="55">
        <v>71.400000000001455</v>
      </c>
      <c r="G70" s="55">
        <v>-2422.8499999999985</v>
      </c>
      <c r="H70" s="1">
        <f t="shared" si="2"/>
        <v>-2422.8499999999985</v>
      </c>
      <c r="I70" s="1">
        <f t="shared" si="3"/>
        <v>0</v>
      </c>
    </row>
    <row r="71" spans="1:9" x14ac:dyDescent="0.25">
      <c r="A71" s="56" t="s">
        <v>4797</v>
      </c>
      <c r="B71" s="56" t="s">
        <v>5156</v>
      </c>
      <c r="C71" s="55">
        <v>11000</v>
      </c>
      <c r="D71" s="55">
        <v>0</v>
      </c>
      <c r="E71" s="55">
        <v>11000.6</v>
      </c>
      <c r="F71" s="55">
        <v>-11000.6</v>
      </c>
      <c r="G71" s="55">
        <v>-0.6000000000003638</v>
      </c>
      <c r="H71" s="1">
        <f t="shared" si="2"/>
        <v>-0.6000000000003638</v>
      </c>
      <c r="I71" s="1">
        <f t="shared" si="3"/>
        <v>0</v>
      </c>
    </row>
    <row r="72" spans="1:9" x14ac:dyDescent="0.25">
      <c r="A72" s="56" t="s">
        <v>35</v>
      </c>
      <c r="B72" s="56" t="s">
        <v>36</v>
      </c>
      <c r="C72" s="55">
        <v>-1547.6000000000004</v>
      </c>
      <c r="D72" s="55">
        <v>0</v>
      </c>
      <c r="E72" s="55">
        <v>0</v>
      </c>
      <c r="F72" s="55">
        <v>0</v>
      </c>
      <c r="G72" s="55">
        <v>-1547.6000000000004</v>
      </c>
      <c r="H72" s="1">
        <f t="shared" si="2"/>
        <v>-1547.6000000000004</v>
      </c>
      <c r="I72" s="1">
        <f t="shared" si="3"/>
        <v>0</v>
      </c>
    </row>
    <row r="73" spans="1:9" x14ac:dyDescent="0.25">
      <c r="A73" s="56" t="s">
        <v>5068</v>
      </c>
      <c r="B73" s="56" t="s">
        <v>5025</v>
      </c>
      <c r="C73" s="55">
        <v>0</v>
      </c>
      <c r="D73" s="55">
        <v>0</v>
      </c>
      <c r="E73" s="55">
        <v>1530.2449999999999</v>
      </c>
      <c r="F73" s="55">
        <v>-1530.2449999999999</v>
      </c>
      <c r="G73" s="55">
        <v>-1530.2449999999999</v>
      </c>
      <c r="H73" s="1">
        <f t="shared" si="2"/>
        <v>-1530.2449999999999</v>
      </c>
      <c r="I73" s="1">
        <f t="shared" si="3"/>
        <v>0</v>
      </c>
    </row>
    <row r="74" spans="1:9" x14ac:dyDescent="0.25">
      <c r="A74" s="56" t="s">
        <v>5069</v>
      </c>
      <c r="B74" s="56" t="s">
        <v>5157</v>
      </c>
      <c r="C74" s="55">
        <v>-429</v>
      </c>
      <c r="D74" s="55">
        <v>32954.15</v>
      </c>
      <c r="E74" s="55">
        <v>34370.85</v>
      </c>
      <c r="F74" s="55">
        <v>-1416.6999999999971</v>
      </c>
      <c r="G74" s="55">
        <v>-1845.6999999999971</v>
      </c>
      <c r="H74" s="1">
        <f t="shared" si="2"/>
        <v>-1845.6999999999971</v>
      </c>
      <c r="I74" s="1">
        <f t="shared" si="3"/>
        <v>0</v>
      </c>
    </row>
    <row r="75" spans="1:9" x14ac:dyDescent="0.25">
      <c r="A75" s="56" t="s">
        <v>849</v>
      </c>
      <c r="B75" s="56" t="s">
        <v>5158</v>
      </c>
      <c r="C75" s="55">
        <v>0</v>
      </c>
      <c r="D75" s="55">
        <v>16251.9</v>
      </c>
      <c r="E75" s="55">
        <v>16251.3</v>
      </c>
      <c r="F75" s="55">
        <v>0.6000000000003638</v>
      </c>
      <c r="G75" s="55">
        <v>0.6000000000003638</v>
      </c>
      <c r="H75" s="1">
        <f t="shared" si="2"/>
        <v>0.6000000000003638</v>
      </c>
      <c r="I75" s="1">
        <f t="shared" si="3"/>
        <v>0</v>
      </c>
    </row>
    <row r="76" spans="1:9" x14ac:dyDescent="0.25">
      <c r="A76" s="56" t="s">
        <v>4918</v>
      </c>
      <c r="B76" s="56" t="s">
        <v>877</v>
      </c>
      <c r="C76" s="55">
        <v>-2001</v>
      </c>
      <c r="D76" s="55">
        <v>5334.8</v>
      </c>
      <c r="E76" s="55">
        <v>3929.4</v>
      </c>
      <c r="F76" s="55">
        <v>1405.4</v>
      </c>
      <c r="G76" s="55">
        <v>-595.59999999999991</v>
      </c>
      <c r="H76" s="1">
        <f t="shared" si="2"/>
        <v>-595.59999999999991</v>
      </c>
      <c r="I76" s="1">
        <f t="shared" si="3"/>
        <v>0</v>
      </c>
    </row>
    <row r="77" spans="1:9" x14ac:dyDescent="0.25">
      <c r="A77" s="56" t="s">
        <v>952</v>
      </c>
      <c r="B77" s="56" t="s">
        <v>5159</v>
      </c>
      <c r="C77" s="55">
        <v>-4850</v>
      </c>
      <c r="D77" s="55">
        <v>22019.8</v>
      </c>
      <c r="E77" s="55">
        <v>18882.669999999998</v>
      </c>
      <c r="F77" s="55">
        <v>3137.130000000001</v>
      </c>
      <c r="G77" s="55">
        <v>-1712.869999999999</v>
      </c>
      <c r="H77" s="1">
        <f t="shared" si="2"/>
        <v>-1712.869999999999</v>
      </c>
      <c r="I77" s="1">
        <f t="shared" si="3"/>
        <v>0</v>
      </c>
    </row>
    <row r="78" spans="1:9" x14ac:dyDescent="0.25">
      <c r="A78" s="56" t="s">
        <v>1048</v>
      </c>
      <c r="B78" s="56" t="s">
        <v>5160</v>
      </c>
      <c r="C78" s="55">
        <v>0.46199999999998909</v>
      </c>
      <c r="D78" s="55">
        <v>0</v>
      </c>
      <c r="E78" s="55">
        <v>0</v>
      </c>
      <c r="F78" s="55">
        <v>0</v>
      </c>
      <c r="G78" s="55">
        <v>0.46199999999998909</v>
      </c>
      <c r="H78" s="1">
        <f t="shared" si="2"/>
        <v>0.46199999999998909</v>
      </c>
      <c r="I78" s="1">
        <f t="shared" si="3"/>
        <v>0</v>
      </c>
    </row>
    <row r="79" spans="1:9" x14ac:dyDescent="0.25">
      <c r="A79" s="56" t="s">
        <v>4799</v>
      </c>
      <c r="B79" s="56" t="s">
        <v>4800</v>
      </c>
      <c r="C79" s="55">
        <v>1.0000000002037268E-3</v>
      </c>
      <c r="D79" s="55">
        <v>0</v>
      </c>
      <c r="E79" s="55">
        <v>0</v>
      </c>
      <c r="F79" s="55">
        <v>0</v>
      </c>
      <c r="G79" s="55">
        <v>1.0000000002037268E-3</v>
      </c>
      <c r="H79" s="1">
        <f t="shared" si="2"/>
        <v>1.0000000002037268E-3</v>
      </c>
      <c r="I79" s="1">
        <f t="shared" si="3"/>
        <v>0</v>
      </c>
    </row>
    <row r="80" spans="1:9" x14ac:dyDescent="0.25">
      <c r="A80" s="56" t="s">
        <v>5000</v>
      </c>
      <c r="B80" s="56" t="s">
        <v>5161</v>
      </c>
      <c r="C80" s="55">
        <v>0</v>
      </c>
      <c r="D80" s="55">
        <v>130532.897</v>
      </c>
      <c r="E80" s="55">
        <v>145015.614</v>
      </c>
      <c r="F80" s="55">
        <v>-14482.717000000004</v>
      </c>
      <c r="G80" s="55">
        <v>-14482.717000000004</v>
      </c>
      <c r="H80" s="1">
        <f t="shared" si="2"/>
        <v>-14482.717000000004</v>
      </c>
      <c r="I80" s="1">
        <f t="shared" si="3"/>
        <v>0</v>
      </c>
    </row>
    <row r="81" spans="1:9" x14ac:dyDescent="0.25">
      <c r="A81" s="56" t="s">
        <v>4855</v>
      </c>
      <c r="B81" s="56" t="s">
        <v>4856</v>
      </c>
      <c r="C81" s="55">
        <v>0</v>
      </c>
      <c r="D81" s="55">
        <v>1072.2</v>
      </c>
      <c r="E81" s="55">
        <v>1062.68</v>
      </c>
      <c r="F81" s="55">
        <v>9.5199999999999818</v>
      </c>
      <c r="G81" s="55">
        <v>9.5199999999999818</v>
      </c>
      <c r="H81" s="1">
        <f t="shared" si="2"/>
        <v>9.5199999999999818</v>
      </c>
      <c r="I81" s="1">
        <f t="shared" si="3"/>
        <v>0</v>
      </c>
    </row>
    <row r="82" spans="1:9" x14ac:dyDescent="0.25">
      <c r="A82" s="56" t="s">
        <v>4857</v>
      </c>
      <c r="B82" s="56" t="s">
        <v>5162</v>
      </c>
      <c r="C82" s="55">
        <v>-886.39999999999986</v>
      </c>
      <c r="D82" s="55">
        <v>4476.4679999999998</v>
      </c>
      <c r="E82" s="55">
        <v>4980.6620000000003</v>
      </c>
      <c r="F82" s="55">
        <v>-504.19400000000041</v>
      </c>
      <c r="G82" s="55">
        <v>-1390.5940000000003</v>
      </c>
      <c r="H82" s="1">
        <f t="shared" si="2"/>
        <v>-1390.5940000000003</v>
      </c>
      <c r="I82" s="1">
        <f t="shared" si="3"/>
        <v>0</v>
      </c>
    </row>
    <row r="83" spans="1:9" x14ac:dyDescent="0.25">
      <c r="A83" s="56" t="s">
        <v>5001</v>
      </c>
      <c r="B83" s="56" t="s">
        <v>5163</v>
      </c>
      <c r="C83" s="55">
        <v>0</v>
      </c>
      <c r="D83" s="55">
        <v>3930.6129999999998</v>
      </c>
      <c r="E83" s="55">
        <v>3930.8130000000001</v>
      </c>
      <c r="F83" s="55">
        <v>-0.20000000000027285</v>
      </c>
      <c r="G83" s="55">
        <v>-0.20000000000027285</v>
      </c>
      <c r="H83" s="1">
        <f t="shared" si="2"/>
        <v>-0.20000000000027285</v>
      </c>
      <c r="I83" s="1">
        <f t="shared" si="3"/>
        <v>0</v>
      </c>
    </row>
    <row r="84" spans="1:9" x14ac:dyDescent="0.25">
      <c r="A84" s="56" t="s">
        <v>5164</v>
      </c>
      <c r="B84" s="56" t="s">
        <v>5100</v>
      </c>
      <c r="C84" s="55">
        <v>0</v>
      </c>
      <c r="D84" s="55">
        <v>15029</v>
      </c>
      <c r="E84" s="55">
        <v>0</v>
      </c>
      <c r="F84" s="55">
        <v>15029</v>
      </c>
      <c r="G84" s="55">
        <v>15029</v>
      </c>
      <c r="H84" s="1">
        <f t="shared" si="2"/>
        <v>15029</v>
      </c>
      <c r="I84" s="1">
        <f t="shared" si="3"/>
        <v>0</v>
      </c>
    </row>
    <row r="85" spans="1:9" x14ac:dyDescent="0.25">
      <c r="A85" s="56" t="s">
        <v>5070</v>
      </c>
      <c r="B85" s="56" t="s">
        <v>5165</v>
      </c>
      <c r="C85" s="55">
        <v>0</v>
      </c>
      <c r="D85" s="55">
        <v>2969</v>
      </c>
      <c r="E85" s="55">
        <v>3267</v>
      </c>
      <c r="F85" s="55">
        <v>-298</v>
      </c>
      <c r="G85" s="55">
        <v>-298</v>
      </c>
      <c r="H85" s="1">
        <f t="shared" si="2"/>
        <v>-298</v>
      </c>
      <c r="I85" s="1">
        <f t="shared" si="3"/>
        <v>0</v>
      </c>
    </row>
    <row r="86" spans="1:9" x14ac:dyDescent="0.25">
      <c r="A86" s="56" t="s">
        <v>5071</v>
      </c>
      <c r="B86" s="56" t="s">
        <v>5166</v>
      </c>
      <c r="C86" s="55">
        <v>0</v>
      </c>
      <c r="D86" s="55">
        <v>938.1</v>
      </c>
      <c r="E86" s="55">
        <v>1882</v>
      </c>
      <c r="F86" s="55">
        <v>-943.9</v>
      </c>
      <c r="G86" s="55">
        <v>-943.9</v>
      </c>
      <c r="H86" s="1">
        <f t="shared" si="2"/>
        <v>-943.9</v>
      </c>
      <c r="I86" s="1">
        <f t="shared" si="3"/>
        <v>0</v>
      </c>
    </row>
    <row r="87" spans="1:9" x14ac:dyDescent="0.25">
      <c r="A87" s="56" t="s">
        <v>663</v>
      </c>
      <c r="B87" s="56" t="s">
        <v>664</v>
      </c>
      <c r="C87" s="55">
        <v>-12861.800999999996</v>
      </c>
      <c r="D87" s="55">
        <v>0</v>
      </c>
      <c r="E87" s="55">
        <v>0</v>
      </c>
      <c r="F87" s="55">
        <v>0</v>
      </c>
      <c r="G87" s="55">
        <v>-12861.800999999996</v>
      </c>
      <c r="H87" s="1">
        <f t="shared" si="2"/>
        <v>-12861.800999999996</v>
      </c>
      <c r="I87" s="1">
        <f t="shared" si="3"/>
        <v>0</v>
      </c>
    </row>
    <row r="88" spans="1:9" x14ac:dyDescent="0.25">
      <c r="A88" s="56" t="s">
        <v>37</v>
      </c>
      <c r="B88" s="56" t="s">
        <v>38</v>
      </c>
      <c r="C88" s="55">
        <v>0</v>
      </c>
      <c r="D88" s="55">
        <v>121803.368</v>
      </c>
      <c r="E88" s="55">
        <v>121548.368</v>
      </c>
      <c r="F88" s="55">
        <v>255</v>
      </c>
      <c r="G88" s="55">
        <v>255</v>
      </c>
      <c r="H88" s="1">
        <f t="shared" si="2"/>
        <v>255</v>
      </c>
      <c r="I88" s="1">
        <f t="shared" si="3"/>
        <v>0</v>
      </c>
    </row>
    <row r="89" spans="1:9" x14ac:dyDescent="0.25">
      <c r="A89" s="56" t="s">
        <v>39</v>
      </c>
      <c r="B89" s="56" t="s">
        <v>40</v>
      </c>
      <c r="C89" s="55">
        <v>21544.328000001609</v>
      </c>
      <c r="D89" s="55">
        <v>2025611.415</v>
      </c>
      <c r="E89" s="55">
        <v>2040549.8529999999</v>
      </c>
      <c r="F89" s="55">
        <v>-14938.437999999849</v>
      </c>
      <c r="G89" s="55">
        <v>6605.8900000017602</v>
      </c>
      <c r="H89" s="1">
        <f t="shared" si="2"/>
        <v>6605.8900000017602</v>
      </c>
      <c r="I89" s="1">
        <f t="shared" si="3"/>
        <v>0</v>
      </c>
    </row>
    <row r="90" spans="1:9" x14ac:dyDescent="0.25">
      <c r="A90" s="56" t="s">
        <v>5072</v>
      </c>
      <c r="B90" s="56" t="s">
        <v>5073</v>
      </c>
      <c r="C90" s="55">
        <v>0</v>
      </c>
      <c r="D90" s="55">
        <v>0</v>
      </c>
      <c r="E90" s="55">
        <v>8755.3050000000003</v>
      </c>
      <c r="F90" s="55">
        <v>-8755.3050000000003</v>
      </c>
      <c r="G90" s="55">
        <v>-8755.3050000000003</v>
      </c>
      <c r="H90" s="1">
        <f t="shared" si="2"/>
        <v>-8755.3050000000003</v>
      </c>
      <c r="I90" s="1">
        <f t="shared" si="3"/>
        <v>0</v>
      </c>
    </row>
    <row r="91" spans="1:9" x14ac:dyDescent="0.25">
      <c r="A91" s="56" t="s">
        <v>41</v>
      </c>
      <c r="B91" s="56" t="s">
        <v>641</v>
      </c>
      <c r="C91" s="55">
        <v>-18348.599999999999</v>
      </c>
      <c r="D91" s="55">
        <v>22511.1</v>
      </c>
      <c r="E91" s="55">
        <v>15745</v>
      </c>
      <c r="F91" s="55">
        <v>6766.0999999999985</v>
      </c>
      <c r="G91" s="55">
        <v>-11582.5</v>
      </c>
      <c r="H91" s="1">
        <f t="shared" si="2"/>
        <v>-11582.5</v>
      </c>
      <c r="I91" s="1">
        <f t="shared" si="3"/>
        <v>0</v>
      </c>
    </row>
    <row r="92" spans="1:9" x14ac:dyDescent="0.25">
      <c r="A92" s="56" t="s">
        <v>44</v>
      </c>
      <c r="B92" s="56" t="s">
        <v>45</v>
      </c>
      <c r="C92" s="55">
        <v>-130355.2349999994</v>
      </c>
      <c r="D92" s="55">
        <v>2297906.9929999998</v>
      </c>
      <c r="E92" s="55">
        <v>2283345.2999999998</v>
      </c>
      <c r="F92" s="55">
        <v>14561.69299999997</v>
      </c>
      <c r="G92" s="55">
        <f>+C92+F92</f>
        <v>-115793.54199999943</v>
      </c>
      <c r="H92" s="1">
        <f t="shared" si="2"/>
        <v>-115793.54199999943</v>
      </c>
      <c r="I92" s="1">
        <f t="shared" si="3"/>
        <v>0</v>
      </c>
    </row>
    <row r="93" spans="1:9" x14ac:dyDescent="0.25">
      <c r="A93" s="56" t="s">
        <v>5026</v>
      </c>
      <c r="B93" s="56" t="s">
        <v>5027</v>
      </c>
      <c r="C93" s="55">
        <v>0</v>
      </c>
      <c r="D93" s="55">
        <v>23179.69</v>
      </c>
      <c r="E93" s="55">
        <v>25999.241000000002</v>
      </c>
      <c r="F93" s="55">
        <v>-2819.5510000000031</v>
      </c>
      <c r="G93" s="55">
        <v>-2819.5510000000031</v>
      </c>
      <c r="H93" s="1">
        <f t="shared" si="2"/>
        <v>-2819.5510000000031</v>
      </c>
      <c r="I93" s="1">
        <f t="shared" si="3"/>
        <v>0</v>
      </c>
    </row>
    <row r="94" spans="1:9" x14ac:dyDescent="0.25">
      <c r="A94" s="56" t="s">
        <v>46</v>
      </c>
      <c r="B94" s="56" t="s">
        <v>5167</v>
      </c>
      <c r="C94" s="55">
        <v>-14087.396999999997</v>
      </c>
      <c r="D94" s="55">
        <v>35279.879999999997</v>
      </c>
      <c r="E94" s="55">
        <v>35279.879999999997</v>
      </c>
      <c r="F94" s="55">
        <v>0</v>
      </c>
      <c r="G94" s="55">
        <v>-14087.396999999997</v>
      </c>
      <c r="H94" s="1">
        <f t="shared" si="2"/>
        <v>-14087.396999999997</v>
      </c>
      <c r="I94" s="1">
        <f t="shared" si="3"/>
        <v>0</v>
      </c>
    </row>
    <row r="95" spans="1:9" x14ac:dyDescent="0.25">
      <c r="A95" s="56" t="s">
        <v>47</v>
      </c>
      <c r="B95" s="56" t="s">
        <v>48</v>
      </c>
      <c r="C95" s="55">
        <v>-171.36499999999069</v>
      </c>
      <c r="D95" s="55">
        <v>54467.557000000001</v>
      </c>
      <c r="E95" s="55">
        <v>54345.468000000001</v>
      </c>
      <c r="F95" s="55">
        <v>122.08899999999994</v>
      </c>
      <c r="G95" s="55">
        <v>-49.275999999990745</v>
      </c>
      <c r="H95" s="1">
        <f t="shared" si="2"/>
        <v>-49.275999999990745</v>
      </c>
      <c r="I95" s="1">
        <f t="shared" si="3"/>
        <v>0</v>
      </c>
    </row>
    <row r="96" spans="1:9" x14ac:dyDescent="0.25">
      <c r="A96" s="56" t="s">
        <v>49</v>
      </c>
      <c r="B96" s="56" t="s">
        <v>50</v>
      </c>
      <c r="C96" s="55">
        <v>-3511.8360000000102</v>
      </c>
      <c r="D96" s="55">
        <v>7777.8029999999999</v>
      </c>
      <c r="E96" s="55">
        <v>10345.611000000001</v>
      </c>
      <c r="F96" s="55">
        <v>-2567.8080000000009</v>
      </c>
      <c r="G96" s="55">
        <v>-6079.6440000000111</v>
      </c>
      <c r="H96" s="1">
        <f t="shared" si="2"/>
        <v>-6079.6440000000111</v>
      </c>
      <c r="I96" s="1">
        <f t="shared" si="3"/>
        <v>0</v>
      </c>
    </row>
    <row r="97" spans="1:9" x14ac:dyDescent="0.25">
      <c r="A97" s="56" t="s">
        <v>5002</v>
      </c>
      <c r="B97" s="56" t="s">
        <v>5003</v>
      </c>
      <c r="C97" s="55">
        <v>0</v>
      </c>
      <c r="D97" s="55">
        <v>1271.02</v>
      </c>
      <c r="E97" s="55">
        <v>1080.5999999999999</v>
      </c>
      <c r="F97" s="55">
        <v>190.42000000000007</v>
      </c>
      <c r="G97" s="55">
        <v>190.42000000000007</v>
      </c>
      <c r="H97" s="1">
        <f t="shared" si="2"/>
        <v>190.42000000000007</v>
      </c>
      <c r="I97" s="1">
        <f t="shared" si="3"/>
        <v>0</v>
      </c>
    </row>
    <row r="98" spans="1:9" x14ac:dyDescent="0.25">
      <c r="A98" s="56" t="s">
        <v>4801</v>
      </c>
      <c r="B98" s="56" t="s">
        <v>905</v>
      </c>
      <c r="C98" s="55">
        <v>-1547.5999999999985</v>
      </c>
      <c r="D98" s="55">
        <v>1547.6</v>
      </c>
      <c r="E98" s="55">
        <v>1547.6</v>
      </c>
      <c r="F98" s="55">
        <v>0</v>
      </c>
      <c r="G98" s="55">
        <v>-1547.5999999999985</v>
      </c>
      <c r="H98" s="1">
        <f t="shared" si="2"/>
        <v>-1547.5999999999985</v>
      </c>
      <c r="I98" s="1">
        <f t="shared" si="3"/>
        <v>0</v>
      </c>
    </row>
    <row r="99" spans="1:9" x14ac:dyDescent="0.25">
      <c r="A99" s="56" t="s">
        <v>51</v>
      </c>
      <c r="B99" s="56" t="s">
        <v>52</v>
      </c>
      <c r="C99" s="55">
        <v>-7850.6009999999951</v>
      </c>
      <c r="D99" s="55">
        <v>27889.616000000002</v>
      </c>
      <c r="E99" s="55">
        <v>25464.805</v>
      </c>
      <c r="F99" s="55">
        <v>2424.8110000000015</v>
      </c>
      <c r="G99" s="55">
        <v>-5425.7899999999936</v>
      </c>
      <c r="H99" s="1">
        <f t="shared" si="2"/>
        <v>-5425.7899999999936</v>
      </c>
      <c r="I99" s="1">
        <f t="shared" si="3"/>
        <v>0</v>
      </c>
    </row>
    <row r="100" spans="1:9" x14ac:dyDescent="0.25">
      <c r="A100" s="56" t="s">
        <v>53</v>
      </c>
      <c r="B100" s="56" t="s">
        <v>5168</v>
      </c>
      <c r="C100" s="55">
        <v>-256.06499999999505</v>
      </c>
      <c r="D100" s="55">
        <v>3899.442</v>
      </c>
      <c r="E100" s="55">
        <v>3426.7849999999999</v>
      </c>
      <c r="F100" s="55">
        <v>472.65700000000015</v>
      </c>
      <c r="G100" s="55">
        <v>216.5920000000051</v>
      </c>
      <c r="H100" s="1">
        <f t="shared" si="2"/>
        <v>216.5920000000051</v>
      </c>
      <c r="I100" s="1">
        <f t="shared" si="3"/>
        <v>0</v>
      </c>
    </row>
    <row r="101" spans="1:9" x14ac:dyDescent="0.25">
      <c r="A101" s="56" t="s">
        <v>54</v>
      </c>
      <c r="B101" s="56" t="s">
        <v>55</v>
      </c>
      <c r="C101" s="55">
        <v>-2151.2000000000116</v>
      </c>
      <c r="D101" s="55">
        <v>15618.8</v>
      </c>
      <c r="E101" s="55">
        <v>16464.8</v>
      </c>
      <c r="F101" s="55">
        <v>-846</v>
      </c>
      <c r="G101" s="55">
        <v>-2997.2000000000116</v>
      </c>
      <c r="H101" s="1">
        <f t="shared" si="2"/>
        <v>-2997.2000000000116</v>
      </c>
      <c r="I101" s="1">
        <f t="shared" si="3"/>
        <v>0</v>
      </c>
    </row>
    <row r="102" spans="1:9" x14ac:dyDescent="0.25">
      <c r="A102" s="56" t="s">
        <v>665</v>
      </c>
      <c r="B102" s="56" t="s">
        <v>666</v>
      </c>
      <c r="C102" s="55">
        <v>-2482.8110000000015</v>
      </c>
      <c r="D102" s="55">
        <v>12592.088</v>
      </c>
      <c r="E102" s="55">
        <v>11081.948</v>
      </c>
      <c r="F102" s="55">
        <v>1510.1399999999994</v>
      </c>
      <c r="G102" s="55">
        <v>-972.6710000000021</v>
      </c>
      <c r="H102" s="1">
        <f t="shared" si="2"/>
        <v>-972.6710000000021</v>
      </c>
      <c r="I102" s="1">
        <f t="shared" si="3"/>
        <v>0</v>
      </c>
    </row>
    <row r="103" spans="1:9" x14ac:dyDescent="0.25">
      <c r="A103" s="56" t="s">
        <v>953</v>
      </c>
      <c r="B103" s="56" t="s">
        <v>5169</v>
      </c>
      <c r="C103" s="55">
        <v>1.0000000002037268E-3</v>
      </c>
      <c r="D103" s="55">
        <v>4726.6899999999996</v>
      </c>
      <c r="E103" s="55">
        <v>5224.71</v>
      </c>
      <c r="F103" s="55">
        <v>-498.02000000000044</v>
      </c>
      <c r="G103" s="55">
        <v>-498.01900000000023</v>
      </c>
      <c r="H103" s="1">
        <f t="shared" si="2"/>
        <v>-498.01900000000023</v>
      </c>
      <c r="I103" s="1">
        <f t="shared" si="3"/>
        <v>0</v>
      </c>
    </row>
    <row r="104" spans="1:9" x14ac:dyDescent="0.25">
      <c r="A104" s="56" t="s">
        <v>58</v>
      </c>
      <c r="B104" s="56" t="s">
        <v>59</v>
      </c>
      <c r="C104" s="55">
        <v>7477.8940000000002</v>
      </c>
      <c r="D104" s="55">
        <v>62851.8</v>
      </c>
      <c r="E104" s="55">
        <v>12790.9</v>
      </c>
      <c r="F104" s="55">
        <v>50060.9</v>
      </c>
      <c r="G104" s="55">
        <v>57538.794000000002</v>
      </c>
      <c r="H104" s="1">
        <f t="shared" si="2"/>
        <v>57538.794000000002</v>
      </c>
      <c r="I104" s="1">
        <f t="shared" si="3"/>
        <v>0</v>
      </c>
    </row>
    <row r="105" spans="1:9" x14ac:dyDescent="0.25">
      <c r="A105" s="56" t="s">
        <v>60</v>
      </c>
      <c r="B105" s="56" t="s">
        <v>61</v>
      </c>
      <c r="C105" s="55">
        <v>75000</v>
      </c>
      <c r="D105" s="55">
        <v>0</v>
      </c>
      <c r="E105" s="55">
        <v>0</v>
      </c>
      <c r="F105" s="55">
        <v>0</v>
      </c>
      <c r="G105" s="55">
        <v>75000</v>
      </c>
      <c r="H105" s="1">
        <f t="shared" si="2"/>
        <v>75000</v>
      </c>
      <c r="I105" s="1">
        <f t="shared" si="3"/>
        <v>0</v>
      </c>
    </row>
    <row r="106" spans="1:9" x14ac:dyDescent="0.25">
      <c r="A106" s="56" t="s">
        <v>5028</v>
      </c>
      <c r="B106" s="56" t="s">
        <v>5029</v>
      </c>
      <c r="C106" s="55">
        <v>0</v>
      </c>
      <c r="D106" s="55">
        <v>985.93</v>
      </c>
      <c r="E106" s="55">
        <v>715.8</v>
      </c>
      <c r="F106" s="55">
        <v>270.13</v>
      </c>
      <c r="G106" s="55">
        <v>270.13</v>
      </c>
      <c r="H106" s="1">
        <f t="shared" si="2"/>
        <v>270.13</v>
      </c>
      <c r="I106" s="1">
        <f t="shared" si="3"/>
        <v>0</v>
      </c>
    </row>
    <row r="107" spans="1:9" x14ac:dyDescent="0.25">
      <c r="A107" s="56" t="s">
        <v>64</v>
      </c>
      <c r="B107" s="56" t="s">
        <v>5170</v>
      </c>
      <c r="C107" s="55">
        <v>-339</v>
      </c>
      <c r="D107" s="55">
        <v>3261</v>
      </c>
      <c r="E107" s="55">
        <v>4391</v>
      </c>
      <c r="F107" s="55">
        <v>-1130</v>
      </c>
      <c r="G107" s="55">
        <v>-1469</v>
      </c>
      <c r="H107" s="1">
        <f t="shared" si="2"/>
        <v>-1469</v>
      </c>
      <c r="I107" s="1">
        <f t="shared" si="3"/>
        <v>0</v>
      </c>
    </row>
    <row r="108" spans="1:9" x14ac:dyDescent="0.25">
      <c r="A108" s="56" t="s">
        <v>955</v>
      </c>
      <c r="B108" s="56" t="s">
        <v>956</v>
      </c>
      <c r="C108" s="55">
        <v>-214.79999999999995</v>
      </c>
      <c r="D108" s="55">
        <v>0</v>
      </c>
      <c r="E108" s="55">
        <v>0</v>
      </c>
      <c r="F108" s="55">
        <v>0</v>
      </c>
      <c r="G108" s="55">
        <v>-214.79999999999995</v>
      </c>
      <c r="H108" s="1">
        <f t="shared" si="2"/>
        <v>-214.79999999999995</v>
      </c>
      <c r="I108" s="1">
        <f t="shared" si="3"/>
        <v>0</v>
      </c>
    </row>
    <row r="109" spans="1:9" x14ac:dyDescent="0.25">
      <c r="A109" s="56" t="s">
        <v>65</v>
      </c>
      <c r="B109" s="56" t="s">
        <v>850</v>
      </c>
      <c r="C109" s="55">
        <v>-2560.3000000000029</v>
      </c>
      <c r="D109" s="55">
        <v>2560.3000000000002</v>
      </c>
      <c r="E109" s="55">
        <v>5451.4</v>
      </c>
      <c r="F109" s="55">
        <v>-2891.0999999999995</v>
      </c>
      <c r="G109" s="55">
        <v>-5451.4000000000024</v>
      </c>
      <c r="H109" s="1">
        <f t="shared" si="2"/>
        <v>-5451.4000000000024</v>
      </c>
      <c r="I109" s="1">
        <f t="shared" si="3"/>
        <v>0</v>
      </c>
    </row>
    <row r="110" spans="1:9" x14ac:dyDescent="0.25">
      <c r="A110" s="56" t="s">
        <v>66</v>
      </c>
      <c r="B110" s="56" t="s">
        <v>5171</v>
      </c>
      <c r="C110" s="55">
        <v>-587767.60400000028</v>
      </c>
      <c r="D110" s="55">
        <v>4096908.9550000001</v>
      </c>
      <c r="E110" s="55">
        <v>3852069.648</v>
      </c>
      <c r="F110" s="55">
        <v>244839.30700000003</v>
      </c>
      <c r="G110" s="55">
        <v>-342928.29700000025</v>
      </c>
      <c r="H110" s="1">
        <f t="shared" si="2"/>
        <v>-342928.29700000025</v>
      </c>
      <c r="I110" s="1">
        <f t="shared" si="3"/>
        <v>0</v>
      </c>
    </row>
    <row r="111" spans="1:9" x14ac:dyDescent="0.25">
      <c r="A111" s="56" t="s">
        <v>67</v>
      </c>
      <c r="B111" s="56" t="s">
        <v>5172</v>
      </c>
      <c r="C111" s="55">
        <v>228.95600000000013</v>
      </c>
      <c r="D111" s="55">
        <v>168.15199999999999</v>
      </c>
      <c r="E111" s="55">
        <v>525.75199999999995</v>
      </c>
      <c r="F111" s="55">
        <v>-357.59999999999997</v>
      </c>
      <c r="G111" s="55">
        <v>-128.64399999999983</v>
      </c>
      <c r="H111" s="1">
        <f t="shared" si="2"/>
        <v>-128.64399999999983</v>
      </c>
      <c r="I111" s="1">
        <f t="shared" si="3"/>
        <v>0</v>
      </c>
    </row>
    <row r="112" spans="1:9" x14ac:dyDescent="0.25">
      <c r="A112" s="56" t="s">
        <v>5030</v>
      </c>
      <c r="B112" s="56" t="s">
        <v>5031</v>
      </c>
      <c r="C112" s="55">
        <v>0</v>
      </c>
      <c r="D112" s="55">
        <v>570.44000000000005</v>
      </c>
      <c r="E112" s="55">
        <v>0</v>
      </c>
      <c r="F112" s="55">
        <v>570.44000000000005</v>
      </c>
      <c r="G112" s="55">
        <v>570.44000000000005</v>
      </c>
      <c r="H112" s="1">
        <f t="shared" si="2"/>
        <v>570.44000000000005</v>
      </c>
      <c r="I112" s="1">
        <f t="shared" si="3"/>
        <v>0</v>
      </c>
    </row>
    <row r="113" spans="1:9" x14ac:dyDescent="0.25">
      <c r="A113" s="56" t="s">
        <v>69</v>
      </c>
      <c r="B113" s="56" t="s">
        <v>866</v>
      </c>
      <c r="C113" s="55">
        <v>393.80000000000291</v>
      </c>
      <c r="D113" s="55">
        <v>15627.4</v>
      </c>
      <c r="E113" s="55">
        <v>16322.9</v>
      </c>
      <c r="F113" s="55">
        <v>-695.5</v>
      </c>
      <c r="G113" s="55">
        <v>-301.69999999999709</v>
      </c>
      <c r="H113" s="1">
        <f t="shared" si="2"/>
        <v>-301.69999999999709</v>
      </c>
      <c r="I113" s="1">
        <f t="shared" si="3"/>
        <v>0</v>
      </c>
    </row>
    <row r="114" spans="1:9" x14ac:dyDescent="0.25">
      <c r="A114" s="56" t="s">
        <v>72</v>
      </c>
      <c r="B114" s="56" t="s">
        <v>5173</v>
      </c>
      <c r="C114" s="55">
        <v>0</v>
      </c>
      <c r="D114" s="55">
        <v>3679</v>
      </c>
      <c r="E114" s="55">
        <v>3126.8</v>
      </c>
      <c r="F114" s="55">
        <v>552.19999999999982</v>
      </c>
      <c r="G114" s="55">
        <v>552.19999999999982</v>
      </c>
      <c r="H114" s="1">
        <f t="shared" si="2"/>
        <v>552.19999999999982</v>
      </c>
      <c r="I114" s="1">
        <f t="shared" si="3"/>
        <v>0</v>
      </c>
    </row>
    <row r="115" spans="1:9" x14ac:dyDescent="0.25">
      <c r="A115" s="56" t="s">
        <v>5032</v>
      </c>
      <c r="B115" s="56" t="s">
        <v>5033</v>
      </c>
      <c r="C115" s="55">
        <v>0</v>
      </c>
      <c r="D115" s="55">
        <v>536.1</v>
      </c>
      <c r="E115" s="55">
        <v>2678.1</v>
      </c>
      <c r="F115" s="55">
        <v>-2142</v>
      </c>
      <c r="G115" s="55">
        <v>-2142</v>
      </c>
      <c r="H115" s="1">
        <f t="shared" si="2"/>
        <v>-2142</v>
      </c>
      <c r="I115" s="1">
        <f t="shared" si="3"/>
        <v>0</v>
      </c>
    </row>
    <row r="116" spans="1:9" x14ac:dyDescent="0.25">
      <c r="A116" s="56" t="s">
        <v>5074</v>
      </c>
      <c r="B116" s="56" t="s">
        <v>5174</v>
      </c>
      <c r="C116" s="55">
        <v>0</v>
      </c>
      <c r="D116" s="55">
        <v>5682.2</v>
      </c>
      <c r="E116" s="55">
        <v>6807.8</v>
      </c>
      <c r="F116" s="55">
        <v>-1125.6000000000004</v>
      </c>
      <c r="G116" s="55">
        <v>-1125.6000000000004</v>
      </c>
      <c r="H116" s="1">
        <f t="shared" si="2"/>
        <v>-1125.6000000000004</v>
      </c>
      <c r="I116" s="1">
        <f t="shared" si="3"/>
        <v>0</v>
      </c>
    </row>
    <row r="117" spans="1:9" x14ac:dyDescent="0.25">
      <c r="A117" s="56" t="s">
        <v>74</v>
      </c>
      <c r="B117" s="56" t="s">
        <v>5175</v>
      </c>
      <c r="C117" s="55">
        <v>57941.721000000005</v>
      </c>
      <c r="D117" s="55">
        <v>0</v>
      </c>
      <c r="E117" s="55">
        <v>0</v>
      </c>
      <c r="F117" s="55">
        <v>0</v>
      </c>
      <c r="G117" s="55">
        <v>57941.721000000005</v>
      </c>
      <c r="H117" s="1">
        <f t="shared" si="2"/>
        <v>57941.721000000005</v>
      </c>
      <c r="I117" s="1">
        <f t="shared" si="3"/>
        <v>0</v>
      </c>
    </row>
    <row r="118" spans="1:9" x14ac:dyDescent="0.25">
      <c r="A118" s="56" t="s">
        <v>5004</v>
      </c>
      <c r="B118" s="56" t="s">
        <v>5176</v>
      </c>
      <c r="C118" s="55">
        <v>0</v>
      </c>
      <c r="D118" s="55">
        <v>550</v>
      </c>
      <c r="E118" s="55">
        <v>450</v>
      </c>
      <c r="F118" s="55">
        <v>100</v>
      </c>
      <c r="G118" s="55">
        <v>100</v>
      </c>
      <c r="H118" s="1">
        <f t="shared" si="2"/>
        <v>100</v>
      </c>
      <c r="I118" s="1">
        <f t="shared" si="3"/>
        <v>0</v>
      </c>
    </row>
    <row r="119" spans="1:9" x14ac:dyDescent="0.25">
      <c r="A119" s="56" t="s">
        <v>76</v>
      </c>
      <c r="B119" s="56" t="s">
        <v>5177</v>
      </c>
      <c r="C119" s="55">
        <v>-9936.82</v>
      </c>
      <c r="D119" s="55">
        <v>4766.38</v>
      </c>
      <c r="E119" s="55">
        <v>11311.1</v>
      </c>
      <c r="F119" s="55">
        <v>-6544.72</v>
      </c>
      <c r="G119" s="55">
        <v>-16481.54</v>
      </c>
      <c r="H119" s="1">
        <f t="shared" si="2"/>
        <v>-16481.54</v>
      </c>
      <c r="I119" s="1">
        <f t="shared" si="3"/>
        <v>0</v>
      </c>
    </row>
    <row r="120" spans="1:9" x14ac:dyDescent="0.25">
      <c r="A120" s="56" t="s">
        <v>78</v>
      </c>
      <c r="B120" s="56" t="s">
        <v>5178</v>
      </c>
      <c r="C120" s="55">
        <v>-5688.1000000000058</v>
      </c>
      <c r="D120" s="55">
        <v>2109.6999999999998</v>
      </c>
      <c r="E120" s="55">
        <v>2350.6999999999998</v>
      </c>
      <c r="F120" s="55">
        <v>-241</v>
      </c>
      <c r="G120" s="55">
        <v>-5929.1000000000058</v>
      </c>
      <c r="H120" s="1">
        <f t="shared" si="2"/>
        <v>-5929.1000000000058</v>
      </c>
      <c r="I120" s="1">
        <f t="shared" si="3"/>
        <v>0</v>
      </c>
    </row>
    <row r="121" spans="1:9" x14ac:dyDescent="0.25">
      <c r="A121" s="56" t="s">
        <v>4803</v>
      </c>
      <c r="B121" s="56" t="s">
        <v>4804</v>
      </c>
      <c r="C121" s="55">
        <v>-1.0000000002037268E-3</v>
      </c>
      <c r="D121" s="55">
        <v>12681.391</v>
      </c>
      <c r="E121" s="55">
        <v>12044.85</v>
      </c>
      <c r="F121" s="55">
        <v>636.54099999999926</v>
      </c>
      <c r="G121" s="55">
        <v>636.53999999999905</v>
      </c>
      <c r="H121" s="1">
        <f t="shared" si="2"/>
        <v>636.53999999999905</v>
      </c>
      <c r="I121" s="1">
        <f t="shared" si="3"/>
        <v>0</v>
      </c>
    </row>
    <row r="122" spans="1:9" x14ac:dyDescent="0.25">
      <c r="A122" s="56" t="s">
        <v>79</v>
      </c>
      <c r="B122" s="56" t="s">
        <v>5179</v>
      </c>
      <c r="C122" s="55">
        <v>-429.15600000001723</v>
      </c>
      <c r="D122" s="55">
        <v>9210.4040000000005</v>
      </c>
      <c r="E122" s="55">
        <v>9304.8529999999992</v>
      </c>
      <c r="F122" s="55">
        <v>-94.448999999998705</v>
      </c>
      <c r="G122" s="55">
        <v>-523.60500000001593</v>
      </c>
      <c r="H122" s="1">
        <f t="shared" si="2"/>
        <v>-523.60500000001593</v>
      </c>
      <c r="I122" s="1">
        <f t="shared" si="3"/>
        <v>0</v>
      </c>
    </row>
    <row r="123" spans="1:9" x14ac:dyDescent="0.25">
      <c r="A123" s="56" t="s">
        <v>80</v>
      </c>
      <c r="B123" s="56" t="s">
        <v>5180</v>
      </c>
      <c r="C123" s="55">
        <v>20063.982000000018</v>
      </c>
      <c r="D123" s="55">
        <v>0</v>
      </c>
      <c r="E123" s="55">
        <v>0</v>
      </c>
      <c r="F123" s="55">
        <v>0</v>
      </c>
      <c r="G123" s="55">
        <v>20063.982000000018</v>
      </c>
      <c r="H123" s="1">
        <f t="shared" si="2"/>
        <v>20063.982000000018</v>
      </c>
      <c r="I123" s="1">
        <f t="shared" si="3"/>
        <v>0</v>
      </c>
    </row>
    <row r="124" spans="1:9" x14ac:dyDescent="0.25">
      <c r="A124" s="56" t="s">
        <v>5260</v>
      </c>
      <c r="B124" s="56" t="s">
        <v>5261</v>
      </c>
      <c r="C124" s="55">
        <v>-1472.5840000000026</v>
      </c>
      <c r="D124" s="55">
        <v>2611.944</v>
      </c>
      <c r="E124" s="55">
        <v>1139.3599999999999</v>
      </c>
      <c r="F124" s="55">
        <v>1472.5840000000001</v>
      </c>
      <c r="G124" s="55">
        <v>-2.5011104298755527E-12</v>
      </c>
      <c r="H124" s="1">
        <f t="shared" si="2"/>
        <v>-2.5011104298755527E-12</v>
      </c>
      <c r="I124" s="1">
        <f t="shared" si="3"/>
        <v>0</v>
      </c>
    </row>
    <row r="125" spans="1:9" x14ac:dyDescent="0.25">
      <c r="A125" s="56" t="s">
        <v>5005</v>
      </c>
      <c r="B125" s="56" t="s">
        <v>4805</v>
      </c>
      <c r="C125" s="55">
        <v>-180</v>
      </c>
      <c r="D125" s="55">
        <v>330</v>
      </c>
      <c r="E125" s="55">
        <v>390</v>
      </c>
      <c r="F125" s="55">
        <v>-60</v>
      </c>
      <c r="G125" s="55">
        <v>-240</v>
      </c>
      <c r="H125" s="1">
        <f t="shared" si="2"/>
        <v>-240</v>
      </c>
      <c r="I125" s="1">
        <f t="shared" si="3"/>
        <v>0</v>
      </c>
    </row>
    <row r="126" spans="1:9" x14ac:dyDescent="0.25">
      <c r="A126" s="56" t="s">
        <v>82</v>
      </c>
      <c r="B126" s="56" t="s">
        <v>5181</v>
      </c>
      <c r="C126" s="55">
        <v>-1940</v>
      </c>
      <c r="D126" s="55">
        <v>12160</v>
      </c>
      <c r="E126" s="55">
        <v>10960</v>
      </c>
      <c r="F126" s="55">
        <v>1200</v>
      </c>
      <c r="G126" s="55">
        <v>-740</v>
      </c>
      <c r="H126" s="1">
        <f t="shared" si="2"/>
        <v>-740</v>
      </c>
      <c r="I126" s="1">
        <f t="shared" si="3"/>
        <v>0</v>
      </c>
    </row>
    <row r="127" spans="1:9" x14ac:dyDescent="0.25">
      <c r="A127" s="56" t="s">
        <v>5034</v>
      </c>
      <c r="B127" s="56" t="s">
        <v>5035</v>
      </c>
      <c r="C127" s="55">
        <v>0</v>
      </c>
      <c r="D127" s="55">
        <v>10022.43</v>
      </c>
      <c r="E127" s="55">
        <v>0</v>
      </c>
      <c r="F127" s="55">
        <v>10022.43</v>
      </c>
      <c r="G127" s="55">
        <v>10022.43</v>
      </c>
      <c r="H127" s="1">
        <f t="shared" si="2"/>
        <v>10022.43</v>
      </c>
      <c r="I127" s="1">
        <f t="shared" si="3"/>
        <v>0</v>
      </c>
    </row>
    <row r="128" spans="1:9" x14ac:dyDescent="0.25">
      <c r="A128" s="56" t="s">
        <v>957</v>
      </c>
      <c r="B128" s="56" t="s">
        <v>5182</v>
      </c>
      <c r="C128" s="55">
        <v>-7492.0950000000012</v>
      </c>
      <c r="D128" s="55">
        <v>257496.946</v>
      </c>
      <c r="E128" s="55">
        <v>253515.92300000001</v>
      </c>
      <c r="F128" s="55">
        <v>3981.0229999999865</v>
      </c>
      <c r="G128" s="55">
        <v>-3511.0720000000147</v>
      </c>
      <c r="H128" s="1">
        <f t="shared" si="2"/>
        <v>-3511.0720000000147</v>
      </c>
      <c r="I128" s="1">
        <f t="shared" si="3"/>
        <v>0</v>
      </c>
    </row>
    <row r="129" spans="1:9" x14ac:dyDescent="0.25">
      <c r="A129" s="56" t="s">
        <v>83</v>
      </c>
      <c r="B129" s="56" t="s">
        <v>5183</v>
      </c>
      <c r="C129" s="55">
        <v>1328.887999999999</v>
      </c>
      <c r="D129" s="55">
        <v>80794.816999999995</v>
      </c>
      <c r="E129" s="55">
        <v>93623.153999999995</v>
      </c>
      <c r="F129" s="55">
        <v>-12828.337</v>
      </c>
      <c r="G129" s="55">
        <v>-11499.449000000001</v>
      </c>
      <c r="H129" s="1">
        <f t="shared" si="2"/>
        <v>-11499.449000000001</v>
      </c>
      <c r="I129" s="1">
        <f t="shared" si="3"/>
        <v>0</v>
      </c>
    </row>
    <row r="130" spans="1:9" x14ac:dyDescent="0.25">
      <c r="A130" s="56" t="s">
        <v>4866</v>
      </c>
      <c r="B130" s="56" t="s">
        <v>5184</v>
      </c>
      <c r="C130" s="55">
        <v>-7783.5720000000038</v>
      </c>
      <c r="D130" s="55">
        <v>48069.169000000002</v>
      </c>
      <c r="E130" s="55">
        <v>43463.419000000002</v>
      </c>
      <c r="F130" s="55">
        <v>4605.75</v>
      </c>
      <c r="G130" s="55">
        <v>-3177.8220000000038</v>
      </c>
      <c r="H130" s="1">
        <f t="shared" si="2"/>
        <v>-3177.8220000000038</v>
      </c>
      <c r="I130" s="1">
        <f t="shared" si="3"/>
        <v>0</v>
      </c>
    </row>
    <row r="131" spans="1:9" x14ac:dyDescent="0.25">
      <c r="A131" s="56" t="s">
        <v>5006</v>
      </c>
      <c r="B131" s="56" t="s">
        <v>5185</v>
      </c>
      <c r="C131" s="55">
        <v>0</v>
      </c>
      <c r="D131" s="55">
        <v>25708.22</v>
      </c>
      <c r="E131" s="55">
        <v>31148.91</v>
      </c>
      <c r="F131" s="55">
        <v>-5440.6899999999987</v>
      </c>
      <c r="G131" s="55">
        <v>-5440.6899999999987</v>
      </c>
      <c r="H131" s="1">
        <f t="shared" si="2"/>
        <v>-5440.6899999999987</v>
      </c>
      <c r="I131" s="1">
        <f t="shared" si="3"/>
        <v>0</v>
      </c>
    </row>
    <row r="132" spans="1:9" x14ac:dyDescent="0.25">
      <c r="A132" s="56" t="s">
        <v>84</v>
      </c>
      <c r="B132" s="56" t="s">
        <v>85</v>
      </c>
      <c r="C132" s="55">
        <v>2.0000000018626451E-2</v>
      </c>
      <c r="D132" s="55">
        <v>0</v>
      </c>
      <c r="E132" s="55">
        <v>0</v>
      </c>
      <c r="F132" s="55">
        <v>0</v>
      </c>
      <c r="G132" s="55">
        <v>2.0000000018626451E-2</v>
      </c>
      <c r="H132" s="1">
        <f t="shared" si="2"/>
        <v>2.0000000018626451E-2</v>
      </c>
      <c r="I132" s="1">
        <f t="shared" si="3"/>
        <v>0</v>
      </c>
    </row>
    <row r="133" spans="1:9" x14ac:dyDescent="0.25">
      <c r="A133" s="56" t="s">
        <v>882</v>
      </c>
      <c r="B133" s="56" t="s">
        <v>883</v>
      </c>
      <c r="C133" s="55">
        <v>-33729.130999999994</v>
      </c>
      <c r="D133" s="55">
        <v>347771.82900000003</v>
      </c>
      <c r="E133" s="55">
        <v>354860.87599999999</v>
      </c>
      <c r="F133" s="55">
        <v>-7089.0469999999623</v>
      </c>
      <c r="G133" s="55">
        <v>-40818.177999999956</v>
      </c>
      <c r="H133" s="1">
        <f t="shared" ref="H133:H196" si="4">+C133+F133</f>
        <v>-40818.177999999956</v>
      </c>
      <c r="I133" s="1">
        <f t="shared" ref="I133:I196" si="5">+G133-H133</f>
        <v>0</v>
      </c>
    </row>
    <row r="134" spans="1:9" x14ac:dyDescent="0.25">
      <c r="A134" s="56" t="s">
        <v>86</v>
      </c>
      <c r="B134" s="56" t="s">
        <v>87</v>
      </c>
      <c r="C134" s="55">
        <v>19932.075000000012</v>
      </c>
      <c r="D134" s="55">
        <v>0</v>
      </c>
      <c r="E134" s="55">
        <v>0</v>
      </c>
      <c r="F134" s="55">
        <v>0</v>
      </c>
      <c r="G134" s="55">
        <v>19932.075000000012</v>
      </c>
      <c r="H134" s="1">
        <f t="shared" si="4"/>
        <v>19932.075000000012</v>
      </c>
      <c r="I134" s="1">
        <f t="shared" si="5"/>
        <v>0</v>
      </c>
    </row>
    <row r="135" spans="1:9" x14ac:dyDescent="0.25">
      <c r="A135" s="56" t="s">
        <v>88</v>
      </c>
      <c r="B135" s="56" t="s">
        <v>89</v>
      </c>
      <c r="C135" s="55">
        <v>1.2999999977182597E-2</v>
      </c>
      <c r="D135" s="55">
        <v>0</v>
      </c>
      <c r="E135" s="55">
        <v>0</v>
      </c>
      <c r="F135" s="55">
        <v>0</v>
      </c>
      <c r="G135" s="55">
        <v>1.2999999977182597E-2</v>
      </c>
      <c r="H135" s="1">
        <f t="shared" si="4"/>
        <v>1.2999999977182597E-2</v>
      </c>
      <c r="I135" s="1">
        <f t="shared" si="5"/>
        <v>0</v>
      </c>
    </row>
    <row r="136" spans="1:9" x14ac:dyDescent="0.25">
      <c r="A136" s="56" t="s">
        <v>4806</v>
      </c>
      <c r="B136" s="56" t="s">
        <v>4807</v>
      </c>
      <c r="C136" s="55">
        <v>-1942.6799999999967</v>
      </c>
      <c r="D136" s="55">
        <v>6659.28</v>
      </c>
      <c r="E136" s="55">
        <v>5639.45</v>
      </c>
      <c r="F136" s="55">
        <v>1019.8299999999999</v>
      </c>
      <c r="G136" s="55">
        <v>-922.84999999999673</v>
      </c>
      <c r="H136" s="1">
        <f t="shared" si="4"/>
        <v>-922.84999999999673</v>
      </c>
      <c r="I136" s="1">
        <f t="shared" si="5"/>
        <v>0</v>
      </c>
    </row>
    <row r="137" spans="1:9" x14ac:dyDescent="0.25">
      <c r="A137" s="56" t="s">
        <v>90</v>
      </c>
      <c r="B137" s="56" t="s">
        <v>851</v>
      </c>
      <c r="C137" s="55">
        <v>-6369.8079999999991</v>
      </c>
      <c r="D137" s="55">
        <v>0</v>
      </c>
      <c r="E137" s="55">
        <v>0</v>
      </c>
      <c r="F137" s="55">
        <v>0</v>
      </c>
      <c r="G137" s="55">
        <v>-6369.8079999999991</v>
      </c>
      <c r="H137" s="1">
        <f t="shared" si="4"/>
        <v>-6369.8079999999991</v>
      </c>
      <c r="I137" s="1">
        <f t="shared" si="5"/>
        <v>0</v>
      </c>
    </row>
    <row r="138" spans="1:9" x14ac:dyDescent="0.25">
      <c r="A138" s="56" t="s">
        <v>91</v>
      </c>
      <c r="B138" s="56" t="s">
        <v>5186</v>
      </c>
      <c r="C138" s="55">
        <v>-916.90000000000146</v>
      </c>
      <c r="D138" s="55">
        <v>4834.2719999999999</v>
      </c>
      <c r="E138" s="55">
        <v>4810.4719999999998</v>
      </c>
      <c r="F138" s="55">
        <v>23.800000000000182</v>
      </c>
      <c r="G138" s="55">
        <v>-893.10000000000127</v>
      </c>
      <c r="H138" s="1">
        <f t="shared" si="4"/>
        <v>-893.10000000000127</v>
      </c>
      <c r="I138" s="1">
        <f t="shared" si="5"/>
        <v>0</v>
      </c>
    </row>
    <row r="139" spans="1:9" x14ac:dyDescent="0.25">
      <c r="A139" s="56" t="s">
        <v>959</v>
      </c>
      <c r="B139" s="56" t="s">
        <v>5187</v>
      </c>
      <c r="C139" s="55">
        <v>1196.5499999999956</v>
      </c>
      <c r="D139" s="55">
        <v>0</v>
      </c>
      <c r="E139" s="55">
        <v>0</v>
      </c>
      <c r="F139" s="55">
        <v>0</v>
      </c>
      <c r="G139" s="55">
        <v>1196.5499999999956</v>
      </c>
      <c r="H139" s="1">
        <f t="shared" si="4"/>
        <v>1196.5499999999956</v>
      </c>
      <c r="I139" s="1">
        <f t="shared" si="5"/>
        <v>0</v>
      </c>
    </row>
    <row r="140" spans="1:9" x14ac:dyDescent="0.25">
      <c r="A140" s="56" t="s">
        <v>4991</v>
      </c>
      <c r="B140" s="56" t="s">
        <v>4992</v>
      </c>
      <c r="C140" s="55">
        <v>0</v>
      </c>
      <c r="D140" s="55">
        <v>5489.0720000000001</v>
      </c>
      <c r="E140" s="55">
        <v>6136.5330000000004</v>
      </c>
      <c r="F140" s="55">
        <v>-647.46100000000024</v>
      </c>
      <c r="G140" s="55">
        <v>-647.46100000000024</v>
      </c>
      <c r="H140" s="1">
        <f t="shared" si="4"/>
        <v>-647.46100000000024</v>
      </c>
      <c r="I140" s="1">
        <f t="shared" si="5"/>
        <v>0</v>
      </c>
    </row>
    <row r="141" spans="1:9" x14ac:dyDescent="0.25">
      <c r="A141" s="56" t="s">
        <v>5075</v>
      </c>
      <c r="B141" s="56" t="s">
        <v>5076</v>
      </c>
      <c r="C141" s="55">
        <v>0</v>
      </c>
      <c r="D141" s="55">
        <v>1170</v>
      </c>
      <c r="E141" s="55">
        <v>2470</v>
      </c>
      <c r="F141" s="55">
        <v>-1300</v>
      </c>
      <c r="G141" s="55">
        <v>-1300</v>
      </c>
      <c r="H141" s="1">
        <f t="shared" si="4"/>
        <v>-1300</v>
      </c>
      <c r="I141" s="1">
        <f t="shared" si="5"/>
        <v>0</v>
      </c>
    </row>
    <row r="142" spans="1:9" x14ac:dyDescent="0.25">
      <c r="A142" s="56" t="s">
        <v>5036</v>
      </c>
      <c r="B142" s="56" t="s">
        <v>5037</v>
      </c>
      <c r="C142" s="55">
        <v>0</v>
      </c>
      <c r="D142" s="55">
        <v>12780.807000000001</v>
      </c>
      <c r="E142" s="55">
        <v>12470.807000000001</v>
      </c>
      <c r="F142" s="55">
        <v>310</v>
      </c>
      <c r="G142" s="55">
        <v>310</v>
      </c>
      <c r="H142" s="1">
        <f t="shared" si="4"/>
        <v>310</v>
      </c>
      <c r="I142" s="1">
        <f t="shared" si="5"/>
        <v>0</v>
      </c>
    </row>
    <row r="143" spans="1:9" x14ac:dyDescent="0.25">
      <c r="A143" s="56" t="s">
        <v>667</v>
      </c>
      <c r="B143" s="56" t="s">
        <v>95</v>
      </c>
      <c r="C143" s="55">
        <v>-1926.0200000000041</v>
      </c>
      <c r="D143" s="55">
        <v>30558.1</v>
      </c>
      <c r="E143" s="55">
        <v>29992.26</v>
      </c>
      <c r="F143" s="55">
        <v>565.84000000000015</v>
      </c>
      <c r="G143" s="55">
        <v>-1360.1800000000039</v>
      </c>
      <c r="H143" s="1">
        <f t="shared" si="4"/>
        <v>-1360.1800000000039</v>
      </c>
      <c r="I143" s="1">
        <f t="shared" si="5"/>
        <v>0</v>
      </c>
    </row>
    <row r="144" spans="1:9" x14ac:dyDescent="0.25">
      <c r="A144" s="56" t="s">
        <v>624</v>
      </c>
      <c r="B144" s="56" t="s">
        <v>5188</v>
      </c>
      <c r="C144" s="55">
        <v>22849.977000000072</v>
      </c>
      <c r="D144" s="55">
        <v>138084.764</v>
      </c>
      <c r="E144" s="55">
        <v>122780.606</v>
      </c>
      <c r="F144" s="55">
        <v>15304.157999999996</v>
      </c>
      <c r="G144" s="55">
        <v>38154.135000000068</v>
      </c>
      <c r="H144" s="1">
        <f t="shared" si="4"/>
        <v>38154.135000000068</v>
      </c>
      <c r="I144" s="1">
        <f t="shared" si="5"/>
        <v>0</v>
      </c>
    </row>
    <row r="145" spans="1:9" x14ac:dyDescent="0.25">
      <c r="A145" s="56" t="s">
        <v>5189</v>
      </c>
      <c r="B145" s="56" t="s">
        <v>5190</v>
      </c>
      <c r="C145" s="55">
        <v>0</v>
      </c>
      <c r="D145" s="55">
        <v>8755.3050000000003</v>
      </c>
      <c r="E145" s="55">
        <v>0</v>
      </c>
      <c r="F145" s="55">
        <v>8755.3050000000003</v>
      </c>
      <c r="G145" s="55">
        <v>8755.3050000000003</v>
      </c>
      <c r="H145" s="1">
        <f t="shared" si="4"/>
        <v>8755.3050000000003</v>
      </c>
      <c r="I145" s="1">
        <f t="shared" si="5"/>
        <v>0</v>
      </c>
    </row>
    <row r="146" spans="1:9" x14ac:dyDescent="0.25">
      <c r="A146" s="56" t="s">
        <v>5038</v>
      </c>
      <c r="B146" s="56" t="s">
        <v>5039</v>
      </c>
      <c r="C146" s="55">
        <v>0</v>
      </c>
      <c r="D146" s="55">
        <v>35124.605000000003</v>
      </c>
      <c r="E146" s="55">
        <v>33891.324000000001</v>
      </c>
      <c r="F146" s="55">
        <v>1233.2810000000027</v>
      </c>
      <c r="G146" s="55">
        <v>1233.2810000000027</v>
      </c>
      <c r="H146" s="1">
        <f t="shared" si="4"/>
        <v>1233.2810000000027</v>
      </c>
      <c r="I146" s="1">
        <f t="shared" si="5"/>
        <v>0</v>
      </c>
    </row>
    <row r="147" spans="1:9" x14ac:dyDescent="0.25">
      <c r="A147" s="56" t="s">
        <v>5077</v>
      </c>
      <c r="B147" s="56" t="s">
        <v>5191</v>
      </c>
      <c r="C147" s="55">
        <v>0</v>
      </c>
      <c r="D147" s="55">
        <v>9306.4</v>
      </c>
      <c r="E147" s="55">
        <v>10586.25</v>
      </c>
      <c r="F147" s="55">
        <v>-1279.8500000000004</v>
      </c>
      <c r="G147" s="55">
        <v>-1279.8500000000004</v>
      </c>
      <c r="H147" s="1">
        <f t="shared" si="4"/>
        <v>-1279.8500000000004</v>
      </c>
      <c r="I147" s="1">
        <f t="shared" si="5"/>
        <v>0</v>
      </c>
    </row>
    <row r="148" spans="1:9" x14ac:dyDescent="0.25">
      <c r="A148" s="56" t="s">
        <v>5078</v>
      </c>
      <c r="B148" s="56" t="s">
        <v>5192</v>
      </c>
      <c r="C148" s="55">
        <v>0</v>
      </c>
      <c r="D148" s="55">
        <v>0</v>
      </c>
      <c r="E148" s="55">
        <v>3070.8</v>
      </c>
      <c r="F148" s="55">
        <v>-3070.8</v>
      </c>
      <c r="G148" s="55">
        <v>-3070.8</v>
      </c>
      <c r="H148" s="1">
        <f t="shared" si="4"/>
        <v>-3070.8</v>
      </c>
      <c r="I148" s="1">
        <f t="shared" si="5"/>
        <v>0</v>
      </c>
    </row>
    <row r="149" spans="1:9" x14ac:dyDescent="0.25">
      <c r="A149" s="56" t="s">
        <v>5079</v>
      </c>
      <c r="B149" s="56" t="s">
        <v>5193</v>
      </c>
      <c r="C149" s="55">
        <v>0</v>
      </c>
      <c r="D149" s="55">
        <v>9996.6</v>
      </c>
      <c r="E149" s="55">
        <v>12555.1</v>
      </c>
      <c r="F149" s="55">
        <v>-2558.5</v>
      </c>
      <c r="G149" s="55">
        <v>-2558.5</v>
      </c>
      <c r="H149" s="1">
        <f t="shared" si="4"/>
        <v>-2558.5</v>
      </c>
      <c r="I149" s="1">
        <f t="shared" si="5"/>
        <v>0</v>
      </c>
    </row>
    <row r="150" spans="1:9" x14ac:dyDescent="0.25">
      <c r="A150" s="56" t="s">
        <v>668</v>
      </c>
      <c r="B150" s="56" t="s">
        <v>669</v>
      </c>
      <c r="C150" s="55">
        <v>-581.98999999999978</v>
      </c>
      <c r="D150" s="55">
        <v>18535.393</v>
      </c>
      <c r="E150" s="55">
        <v>21810.63</v>
      </c>
      <c r="F150" s="55">
        <v>-3275.237000000001</v>
      </c>
      <c r="G150" s="55">
        <v>-3857.2270000000008</v>
      </c>
      <c r="H150" s="1">
        <f t="shared" si="4"/>
        <v>-3857.2270000000008</v>
      </c>
      <c r="I150" s="1">
        <f t="shared" si="5"/>
        <v>0</v>
      </c>
    </row>
    <row r="151" spans="1:9" x14ac:dyDescent="0.25">
      <c r="A151" s="56" t="s">
        <v>821</v>
      </c>
      <c r="B151" s="56" t="s">
        <v>5194</v>
      </c>
      <c r="C151" s="55">
        <v>-4334.2559999999939</v>
      </c>
      <c r="D151" s="55">
        <v>0</v>
      </c>
      <c r="E151" s="55">
        <v>0</v>
      </c>
      <c r="F151" s="55">
        <v>0</v>
      </c>
      <c r="G151" s="55">
        <v>-4334.2559999999939</v>
      </c>
      <c r="H151" s="1">
        <f t="shared" si="4"/>
        <v>-4334.2559999999939</v>
      </c>
      <c r="I151" s="1">
        <f t="shared" si="5"/>
        <v>0</v>
      </c>
    </row>
    <row r="152" spans="1:9" x14ac:dyDescent="0.25">
      <c r="A152" s="56" t="s">
        <v>867</v>
      </c>
      <c r="B152" s="56" t="s">
        <v>868</v>
      </c>
      <c r="C152" s="55">
        <v>1817.3799999999901</v>
      </c>
      <c r="D152" s="55">
        <v>131.5</v>
      </c>
      <c r="E152" s="55">
        <v>263</v>
      </c>
      <c r="F152" s="55">
        <v>-131.5</v>
      </c>
      <c r="G152" s="55">
        <v>1685.8799999999901</v>
      </c>
      <c r="H152" s="1">
        <f t="shared" si="4"/>
        <v>1685.8799999999901</v>
      </c>
      <c r="I152" s="1">
        <f t="shared" si="5"/>
        <v>0</v>
      </c>
    </row>
    <row r="153" spans="1:9" x14ac:dyDescent="0.25">
      <c r="A153" s="56" t="s">
        <v>5080</v>
      </c>
      <c r="B153" s="56" t="s">
        <v>5195</v>
      </c>
      <c r="C153" s="55">
        <v>1.9000000000232831E-2</v>
      </c>
      <c r="D153" s="55">
        <v>0</v>
      </c>
      <c r="E153" s="55">
        <v>0</v>
      </c>
      <c r="F153" s="55">
        <v>0</v>
      </c>
      <c r="G153" s="55">
        <v>1.9000000000232831E-2</v>
      </c>
      <c r="H153" s="1">
        <f t="shared" si="4"/>
        <v>1.9000000000232831E-2</v>
      </c>
      <c r="I153" s="1">
        <f t="shared" si="5"/>
        <v>0</v>
      </c>
    </row>
    <row r="154" spans="1:9" x14ac:dyDescent="0.25">
      <c r="A154" s="56" t="s">
        <v>5007</v>
      </c>
      <c r="B154" s="56" t="s">
        <v>5196</v>
      </c>
      <c r="C154" s="55">
        <v>0</v>
      </c>
      <c r="D154" s="55">
        <v>60870</v>
      </c>
      <c r="E154" s="55">
        <v>63800</v>
      </c>
      <c r="F154" s="55">
        <v>-2930</v>
      </c>
      <c r="G154" s="55">
        <v>-2930</v>
      </c>
      <c r="H154" s="1">
        <f t="shared" si="4"/>
        <v>-2930</v>
      </c>
      <c r="I154" s="1">
        <f t="shared" si="5"/>
        <v>0</v>
      </c>
    </row>
    <row r="155" spans="1:9" x14ac:dyDescent="0.25">
      <c r="A155" s="56" t="s">
        <v>4808</v>
      </c>
      <c r="B155" s="56" t="s">
        <v>5197</v>
      </c>
      <c r="C155" s="55">
        <v>1526.1749999999993</v>
      </c>
      <c r="D155" s="55">
        <v>3566.14</v>
      </c>
      <c r="E155" s="55">
        <v>6874.72</v>
      </c>
      <c r="F155" s="55">
        <v>-3308.5800000000004</v>
      </c>
      <c r="G155" s="55">
        <v>-1782.4050000000011</v>
      </c>
      <c r="H155" s="1">
        <f t="shared" si="4"/>
        <v>-1782.4050000000011</v>
      </c>
      <c r="I155" s="1">
        <f t="shared" si="5"/>
        <v>0</v>
      </c>
    </row>
    <row r="156" spans="1:9" x14ac:dyDescent="0.25">
      <c r="A156" s="56" t="s">
        <v>4810</v>
      </c>
      <c r="B156" s="56" t="s">
        <v>4811</v>
      </c>
      <c r="C156" s="55">
        <v>1.0000000002037268E-3</v>
      </c>
      <c r="D156" s="55">
        <v>0</v>
      </c>
      <c r="E156" s="55">
        <v>0</v>
      </c>
      <c r="F156" s="55">
        <v>0</v>
      </c>
      <c r="G156" s="55">
        <v>1.0000000002037268E-3</v>
      </c>
      <c r="H156" s="1">
        <f t="shared" si="4"/>
        <v>1.0000000002037268E-3</v>
      </c>
      <c r="I156" s="1">
        <f t="shared" si="5"/>
        <v>0</v>
      </c>
    </row>
    <row r="157" spans="1:9" x14ac:dyDescent="0.25">
      <c r="A157" s="56" t="s">
        <v>5081</v>
      </c>
      <c r="B157" s="56" t="s">
        <v>5008</v>
      </c>
      <c r="C157" s="55">
        <v>0</v>
      </c>
      <c r="D157" s="55">
        <v>3157.08</v>
      </c>
      <c r="E157" s="55">
        <v>5231.2550000000001</v>
      </c>
      <c r="F157" s="55">
        <v>-2074.1750000000002</v>
      </c>
      <c r="G157" s="55">
        <v>-2074.1750000000002</v>
      </c>
      <c r="H157" s="1">
        <f t="shared" si="4"/>
        <v>-2074.1750000000002</v>
      </c>
      <c r="I157" s="1">
        <f t="shared" si="5"/>
        <v>0</v>
      </c>
    </row>
    <row r="158" spans="1:9" x14ac:dyDescent="0.25">
      <c r="A158" s="56" t="s">
        <v>4812</v>
      </c>
      <c r="B158" s="56" t="s">
        <v>5198</v>
      </c>
      <c r="C158" s="55">
        <v>-596.20000000000073</v>
      </c>
      <c r="D158" s="55">
        <v>9297.6</v>
      </c>
      <c r="E158" s="55">
        <v>9534.4</v>
      </c>
      <c r="F158" s="55">
        <v>-236.79999999999927</v>
      </c>
      <c r="G158" s="55">
        <v>-833</v>
      </c>
      <c r="H158" s="1">
        <f t="shared" si="4"/>
        <v>-833</v>
      </c>
      <c r="I158" s="1">
        <f t="shared" si="5"/>
        <v>0</v>
      </c>
    </row>
    <row r="159" spans="1:9" x14ac:dyDescent="0.25">
      <c r="A159" s="56" t="s">
        <v>4830</v>
      </c>
      <c r="B159" s="56" t="s">
        <v>5199</v>
      </c>
      <c r="C159" s="55">
        <v>52.96</v>
      </c>
      <c r="D159" s="55">
        <v>0</v>
      </c>
      <c r="E159" s="55">
        <v>0</v>
      </c>
      <c r="F159" s="55">
        <v>0</v>
      </c>
      <c r="G159" s="55">
        <v>52.96</v>
      </c>
      <c r="H159" s="1">
        <f t="shared" si="4"/>
        <v>52.96</v>
      </c>
      <c r="I159" s="1">
        <f t="shared" si="5"/>
        <v>0</v>
      </c>
    </row>
    <row r="160" spans="1:9" x14ac:dyDescent="0.25">
      <c r="A160" s="56" t="s">
        <v>4832</v>
      </c>
      <c r="B160" s="56" t="s">
        <v>5200</v>
      </c>
      <c r="C160" s="55">
        <v>-509.39999999999964</v>
      </c>
      <c r="D160" s="55">
        <v>8551.26</v>
      </c>
      <c r="E160" s="55">
        <v>9579.76</v>
      </c>
      <c r="F160" s="55">
        <v>-1028.5</v>
      </c>
      <c r="G160" s="55">
        <v>-1537.8999999999996</v>
      </c>
      <c r="H160" s="1">
        <f t="shared" si="4"/>
        <v>-1537.8999999999996</v>
      </c>
      <c r="I160" s="1">
        <f t="shared" si="5"/>
        <v>0</v>
      </c>
    </row>
    <row r="161" spans="1:9" x14ac:dyDescent="0.25">
      <c r="A161" s="56" t="s">
        <v>5009</v>
      </c>
      <c r="B161" s="56" t="s">
        <v>5201</v>
      </c>
      <c r="C161" s="55">
        <v>0</v>
      </c>
      <c r="D161" s="55">
        <v>3834.922</v>
      </c>
      <c r="E161" s="55">
        <v>3940.8820000000001</v>
      </c>
      <c r="F161" s="55">
        <v>-105.96000000000004</v>
      </c>
      <c r="G161" s="55">
        <v>-105.96000000000004</v>
      </c>
      <c r="H161" s="1">
        <f t="shared" si="4"/>
        <v>-105.96000000000004</v>
      </c>
      <c r="I161" s="1">
        <f t="shared" si="5"/>
        <v>0</v>
      </c>
    </row>
    <row r="162" spans="1:9" x14ac:dyDescent="0.25">
      <c r="A162" s="56" t="s">
        <v>5010</v>
      </c>
      <c r="B162" s="56" t="s">
        <v>5202</v>
      </c>
      <c r="C162" s="55">
        <v>0</v>
      </c>
      <c r="D162" s="55">
        <v>7319.7</v>
      </c>
      <c r="E162" s="55">
        <v>10177.5</v>
      </c>
      <c r="F162" s="55">
        <v>-2857.8</v>
      </c>
      <c r="G162" s="55">
        <v>-2857.8</v>
      </c>
      <c r="H162" s="1">
        <f t="shared" si="4"/>
        <v>-2857.8</v>
      </c>
      <c r="I162" s="1">
        <f t="shared" si="5"/>
        <v>0</v>
      </c>
    </row>
    <row r="163" spans="1:9" x14ac:dyDescent="0.25">
      <c r="A163" s="56" t="s">
        <v>5011</v>
      </c>
      <c r="B163" s="56" t="s">
        <v>5012</v>
      </c>
      <c r="C163" s="55">
        <v>0</v>
      </c>
      <c r="D163" s="55">
        <v>10252.919</v>
      </c>
      <c r="E163" s="55">
        <v>10072.51</v>
      </c>
      <c r="F163" s="55">
        <v>180.40899999999965</v>
      </c>
      <c r="G163" s="55">
        <v>180.40899999999965</v>
      </c>
      <c r="H163" s="1">
        <f t="shared" si="4"/>
        <v>180.40899999999965</v>
      </c>
      <c r="I163" s="1">
        <f t="shared" si="5"/>
        <v>0</v>
      </c>
    </row>
    <row r="164" spans="1:9" x14ac:dyDescent="0.25">
      <c r="A164" s="56" t="s">
        <v>4879</v>
      </c>
      <c r="B164" s="56" t="s">
        <v>5203</v>
      </c>
      <c r="C164" s="55">
        <v>-9129.7000000000007</v>
      </c>
      <c r="D164" s="55">
        <v>81336.179999999993</v>
      </c>
      <c r="E164" s="55">
        <v>83105.13</v>
      </c>
      <c r="F164" s="55">
        <v>-1768.9500000000116</v>
      </c>
      <c r="G164" s="55">
        <v>-10898.650000000012</v>
      </c>
      <c r="H164" s="1">
        <f t="shared" si="4"/>
        <v>-10898.650000000012</v>
      </c>
      <c r="I164" s="1">
        <f t="shared" si="5"/>
        <v>0</v>
      </c>
    </row>
    <row r="165" spans="1:9" x14ac:dyDescent="0.25">
      <c r="A165" s="56" t="s">
        <v>4887</v>
      </c>
      <c r="B165" s="56" t="s">
        <v>5204</v>
      </c>
      <c r="C165" s="55">
        <v>-3571.2</v>
      </c>
      <c r="D165" s="55">
        <v>1815.6880000000001</v>
      </c>
      <c r="E165" s="55">
        <v>0</v>
      </c>
      <c r="F165" s="55">
        <v>1815.6880000000001</v>
      </c>
      <c r="G165" s="55">
        <v>-1755.5119999999997</v>
      </c>
      <c r="H165" s="1">
        <f t="shared" si="4"/>
        <v>-1755.5119999999997</v>
      </c>
      <c r="I165" s="1">
        <f t="shared" si="5"/>
        <v>0</v>
      </c>
    </row>
    <row r="166" spans="1:9" x14ac:dyDescent="0.25">
      <c r="A166" s="56" t="s">
        <v>5013</v>
      </c>
      <c r="B166" s="56" t="s">
        <v>5205</v>
      </c>
      <c r="C166" s="55">
        <v>0</v>
      </c>
      <c r="D166" s="55">
        <v>2588</v>
      </c>
      <c r="E166" s="55">
        <v>7403.44</v>
      </c>
      <c r="F166" s="55">
        <v>-4815.4399999999996</v>
      </c>
      <c r="G166" s="55">
        <v>-4815.4399999999996</v>
      </c>
      <c r="H166" s="1">
        <f t="shared" si="4"/>
        <v>-4815.4399999999996</v>
      </c>
      <c r="I166" s="1">
        <f t="shared" si="5"/>
        <v>0</v>
      </c>
    </row>
    <row r="167" spans="1:9" x14ac:dyDescent="0.25">
      <c r="A167" s="56" t="s">
        <v>5082</v>
      </c>
      <c r="B167" s="56" t="s">
        <v>5014</v>
      </c>
      <c r="C167" s="55">
        <v>0</v>
      </c>
      <c r="D167" s="55">
        <v>8579.2000000000007</v>
      </c>
      <c r="E167" s="55">
        <v>9622.4</v>
      </c>
      <c r="F167" s="55">
        <v>-1043.1999999999989</v>
      </c>
      <c r="G167" s="55">
        <v>-1043.1999999999989</v>
      </c>
      <c r="H167" s="1">
        <f t="shared" si="4"/>
        <v>-1043.1999999999989</v>
      </c>
      <c r="I167" s="1">
        <f t="shared" si="5"/>
        <v>0</v>
      </c>
    </row>
    <row r="168" spans="1:9" x14ac:dyDescent="0.25">
      <c r="A168" s="56" t="s">
        <v>5015</v>
      </c>
      <c r="B168" s="56" t="s">
        <v>5206</v>
      </c>
      <c r="C168" s="55">
        <v>0</v>
      </c>
      <c r="D168" s="55">
        <v>13100.424000000001</v>
      </c>
      <c r="E168" s="55">
        <v>12280.266</v>
      </c>
      <c r="F168" s="55">
        <v>820.15800000000127</v>
      </c>
      <c r="G168" s="55">
        <v>820.15800000000127</v>
      </c>
      <c r="H168" s="1">
        <f t="shared" si="4"/>
        <v>820.15800000000127</v>
      </c>
      <c r="I168" s="1">
        <f t="shared" si="5"/>
        <v>0</v>
      </c>
    </row>
    <row r="169" spans="1:9" x14ac:dyDescent="0.25">
      <c r="A169" s="56" t="s">
        <v>96</v>
      </c>
      <c r="B169" s="56" t="s">
        <v>97</v>
      </c>
      <c r="C169" s="55">
        <v>-1.0999999998603016E-2</v>
      </c>
      <c r="D169" s="55">
        <v>0</v>
      </c>
      <c r="E169" s="55">
        <v>0</v>
      </c>
      <c r="F169" s="55">
        <v>0</v>
      </c>
      <c r="G169" s="55">
        <v>-1.0999999998603016E-2</v>
      </c>
      <c r="H169" s="1">
        <f t="shared" si="4"/>
        <v>-1.0999999998603016E-2</v>
      </c>
      <c r="I169" s="1">
        <f t="shared" si="5"/>
        <v>0</v>
      </c>
    </row>
    <row r="170" spans="1:9" x14ac:dyDescent="0.25">
      <c r="A170" s="56" t="s">
        <v>98</v>
      </c>
      <c r="B170" s="56" t="s">
        <v>5207</v>
      </c>
      <c r="C170" s="55">
        <v>-2889.3490000000165</v>
      </c>
      <c r="D170" s="55">
        <v>18936.588</v>
      </c>
      <c r="E170" s="55">
        <v>26119.058000000001</v>
      </c>
      <c r="F170" s="55">
        <v>-7182.4700000000012</v>
      </c>
      <c r="G170" s="55">
        <v>-10071.819000000018</v>
      </c>
      <c r="H170" s="1">
        <f t="shared" si="4"/>
        <v>-10071.819000000018</v>
      </c>
      <c r="I170" s="1">
        <f t="shared" si="5"/>
        <v>0</v>
      </c>
    </row>
    <row r="171" spans="1:9" x14ac:dyDescent="0.25">
      <c r="A171" s="56" t="s">
        <v>5040</v>
      </c>
      <c r="B171" s="56" t="s">
        <v>5041</v>
      </c>
      <c r="C171" s="55">
        <v>0</v>
      </c>
      <c r="D171" s="55">
        <v>0</v>
      </c>
      <c r="E171" s="55">
        <v>482.66899999999998</v>
      </c>
      <c r="F171" s="55">
        <v>-482.66899999999998</v>
      </c>
      <c r="G171" s="55">
        <v>-482.66899999999998</v>
      </c>
      <c r="H171" s="1">
        <f t="shared" si="4"/>
        <v>-482.66899999999998</v>
      </c>
      <c r="I171" s="1">
        <f t="shared" si="5"/>
        <v>0</v>
      </c>
    </row>
    <row r="172" spans="1:9" x14ac:dyDescent="0.25">
      <c r="A172" s="56" t="s">
        <v>99</v>
      </c>
      <c r="B172" s="56" t="s">
        <v>5208</v>
      </c>
      <c r="C172" s="55">
        <v>-1637.4400000000023</v>
      </c>
      <c r="D172" s="55">
        <v>5325.4949999999999</v>
      </c>
      <c r="E172" s="55">
        <v>7897.4960000000001</v>
      </c>
      <c r="F172" s="55">
        <v>-2572.0010000000002</v>
      </c>
      <c r="G172" s="55">
        <v>-4209.4410000000025</v>
      </c>
      <c r="H172" s="1">
        <f t="shared" si="4"/>
        <v>-4209.4410000000025</v>
      </c>
      <c r="I172" s="1">
        <f t="shared" si="5"/>
        <v>0</v>
      </c>
    </row>
    <row r="173" spans="1:9" x14ac:dyDescent="0.25">
      <c r="A173" s="56" t="s">
        <v>100</v>
      </c>
      <c r="B173" s="56" t="s">
        <v>5209</v>
      </c>
      <c r="C173" s="55">
        <v>-961.30999999999767</v>
      </c>
      <c r="D173" s="55">
        <v>2995.9110000000001</v>
      </c>
      <c r="E173" s="55">
        <v>2601.252</v>
      </c>
      <c r="F173" s="55">
        <v>394.65900000000011</v>
      </c>
      <c r="G173" s="55">
        <v>-566.65099999999757</v>
      </c>
      <c r="H173" s="1">
        <f t="shared" si="4"/>
        <v>-566.65099999999757</v>
      </c>
      <c r="I173" s="1">
        <f t="shared" si="5"/>
        <v>0</v>
      </c>
    </row>
    <row r="174" spans="1:9" x14ac:dyDescent="0.25">
      <c r="A174" s="56" t="s">
        <v>102</v>
      </c>
      <c r="B174" s="56" t="s">
        <v>852</v>
      </c>
      <c r="C174" s="55">
        <v>-10692.717999999877</v>
      </c>
      <c r="D174" s="55">
        <v>49724.281000000003</v>
      </c>
      <c r="E174" s="55">
        <v>48259.127</v>
      </c>
      <c r="F174" s="55">
        <v>1465.1540000000023</v>
      </c>
      <c r="G174" s="55">
        <v>-9227.5639999998748</v>
      </c>
      <c r="H174" s="1">
        <f t="shared" si="4"/>
        <v>-9227.5639999998748</v>
      </c>
      <c r="I174" s="1">
        <f t="shared" si="5"/>
        <v>0</v>
      </c>
    </row>
    <row r="175" spans="1:9" x14ac:dyDescent="0.25">
      <c r="A175" s="56" t="s">
        <v>104</v>
      </c>
      <c r="B175" s="56" t="s">
        <v>5210</v>
      </c>
      <c r="C175" s="55">
        <v>-3849.1670000000013</v>
      </c>
      <c r="D175" s="55">
        <v>27155.091</v>
      </c>
      <c r="E175" s="55">
        <v>25399.659</v>
      </c>
      <c r="F175" s="55">
        <v>1755.4320000000007</v>
      </c>
      <c r="G175" s="55">
        <v>-2093.7350000000006</v>
      </c>
      <c r="H175" s="1">
        <f t="shared" si="4"/>
        <v>-2093.7350000000006</v>
      </c>
      <c r="I175" s="1">
        <f t="shared" si="5"/>
        <v>0</v>
      </c>
    </row>
    <row r="176" spans="1:9" x14ac:dyDescent="0.25">
      <c r="A176" s="56" t="s">
        <v>106</v>
      </c>
      <c r="B176" s="56" t="s">
        <v>107</v>
      </c>
      <c r="C176" s="55">
        <v>-8896.4660000000149</v>
      </c>
      <c r="D176" s="55">
        <v>25799.894</v>
      </c>
      <c r="E176" s="55">
        <v>17724.577000000001</v>
      </c>
      <c r="F176" s="55">
        <v>8075.3169999999991</v>
      </c>
      <c r="G176" s="55">
        <v>-821.1490000000158</v>
      </c>
      <c r="H176" s="1">
        <f t="shared" si="4"/>
        <v>-821.1490000000158</v>
      </c>
      <c r="I176" s="1">
        <f t="shared" si="5"/>
        <v>0</v>
      </c>
    </row>
    <row r="177" spans="1:9" x14ac:dyDescent="0.25">
      <c r="A177" s="56" t="s">
        <v>888</v>
      </c>
      <c r="B177" s="56" t="s">
        <v>5211</v>
      </c>
      <c r="C177" s="55">
        <v>946.05199999999991</v>
      </c>
      <c r="D177" s="55">
        <v>0</v>
      </c>
      <c r="E177" s="55">
        <v>0</v>
      </c>
      <c r="F177" s="55">
        <v>0</v>
      </c>
      <c r="G177" s="55">
        <v>946.05199999999991</v>
      </c>
      <c r="H177" s="1">
        <f t="shared" si="4"/>
        <v>946.05199999999991</v>
      </c>
      <c r="I177" s="1">
        <f t="shared" si="5"/>
        <v>0</v>
      </c>
    </row>
    <row r="178" spans="1:9" x14ac:dyDescent="0.25">
      <c r="A178" s="56" t="s">
        <v>961</v>
      </c>
      <c r="B178" s="56" t="s">
        <v>5212</v>
      </c>
      <c r="C178" s="55">
        <v>-2.0000000076834112E-3</v>
      </c>
      <c r="D178" s="55">
        <v>0</v>
      </c>
      <c r="E178" s="55">
        <v>0</v>
      </c>
      <c r="F178" s="55">
        <v>0</v>
      </c>
      <c r="G178" s="55">
        <v>-2.0000000076834112E-3</v>
      </c>
      <c r="H178" s="1">
        <f t="shared" si="4"/>
        <v>-2.0000000076834112E-3</v>
      </c>
      <c r="I178" s="1">
        <f t="shared" si="5"/>
        <v>0</v>
      </c>
    </row>
    <row r="179" spans="1:9" x14ac:dyDescent="0.25">
      <c r="A179" s="56" t="s">
        <v>962</v>
      </c>
      <c r="B179" s="56" t="s">
        <v>5213</v>
      </c>
      <c r="C179" s="55">
        <v>-2150.3119999999999</v>
      </c>
      <c r="D179" s="55">
        <v>9541.0830000000005</v>
      </c>
      <c r="E179" s="55">
        <v>7590.3710000000001</v>
      </c>
      <c r="F179" s="55">
        <v>1950.7120000000004</v>
      </c>
      <c r="G179" s="55">
        <v>-199.59999999999945</v>
      </c>
      <c r="H179" s="1">
        <f t="shared" si="4"/>
        <v>-199.59999999999945</v>
      </c>
      <c r="I179" s="1">
        <f t="shared" si="5"/>
        <v>0</v>
      </c>
    </row>
    <row r="180" spans="1:9" x14ac:dyDescent="0.25">
      <c r="A180" s="56" t="s">
        <v>110</v>
      </c>
      <c r="B180" s="56" t="s">
        <v>111</v>
      </c>
      <c r="C180" s="55">
        <v>-997.73700000000099</v>
      </c>
      <c r="D180" s="55">
        <v>4297.4449999999997</v>
      </c>
      <c r="E180" s="55">
        <v>6024.0690000000004</v>
      </c>
      <c r="F180" s="55">
        <v>-1726.6240000000007</v>
      </c>
      <c r="G180" s="55">
        <v>-2724.3610000000017</v>
      </c>
      <c r="H180" s="1">
        <f t="shared" si="4"/>
        <v>-2724.3610000000017</v>
      </c>
      <c r="I180" s="1">
        <f t="shared" si="5"/>
        <v>0</v>
      </c>
    </row>
    <row r="181" spans="1:9" x14ac:dyDescent="0.25">
      <c r="A181" s="56" t="s">
        <v>112</v>
      </c>
      <c r="B181" s="56" t="s">
        <v>113</v>
      </c>
      <c r="C181" s="55">
        <v>-7273.8509999999951</v>
      </c>
      <c r="D181" s="55">
        <v>23351.214</v>
      </c>
      <c r="E181" s="55">
        <v>22614.668000000001</v>
      </c>
      <c r="F181" s="55">
        <v>736.54599999999846</v>
      </c>
      <c r="G181" s="55">
        <v>-6537.3049999999967</v>
      </c>
      <c r="H181" s="1">
        <f t="shared" si="4"/>
        <v>-6537.3049999999967</v>
      </c>
      <c r="I181" s="1">
        <f t="shared" si="5"/>
        <v>0</v>
      </c>
    </row>
    <row r="182" spans="1:9" x14ac:dyDescent="0.25">
      <c r="A182" s="56" t="s">
        <v>114</v>
      </c>
      <c r="B182" s="56" t="s">
        <v>115</v>
      </c>
      <c r="C182" s="55">
        <v>1.0000000183936208E-3</v>
      </c>
      <c r="D182" s="55">
        <v>53739.712</v>
      </c>
      <c r="E182" s="55">
        <v>53739.712</v>
      </c>
      <c r="F182" s="55">
        <v>0</v>
      </c>
      <c r="G182" s="55">
        <v>1.0000000183936208E-3</v>
      </c>
      <c r="H182" s="1">
        <f t="shared" si="4"/>
        <v>1.0000000183936208E-3</v>
      </c>
      <c r="I182" s="1">
        <f t="shared" si="5"/>
        <v>0</v>
      </c>
    </row>
    <row r="183" spans="1:9" x14ac:dyDescent="0.25">
      <c r="A183" s="56" t="s">
        <v>116</v>
      </c>
      <c r="B183" s="56" t="s">
        <v>117</v>
      </c>
      <c r="C183" s="55">
        <v>-6604.0439999999944</v>
      </c>
      <c r="D183" s="55">
        <v>9463.8259999999991</v>
      </c>
      <c r="E183" s="55">
        <v>7397.9930000000004</v>
      </c>
      <c r="F183" s="55">
        <v>2065.8329999999987</v>
      </c>
      <c r="G183" s="55">
        <v>-4538.2109999999957</v>
      </c>
      <c r="H183" s="1">
        <f t="shared" si="4"/>
        <v>-4538.2109999999957</v>
      </c>
      <c r="I183" s="1">
        <f t="shared" si="5"/>
        <v>0</v>
      </c>
    </row>
    <row r="184" spans="1:9" x14ac:dyDescent="0.25">
      <c r="A184" s="56" t="s">
        <v>118</v>
      </c>
      <c r="B184" s="56" t="s">
        <v>5214</v>
      </c>
      <c r="C184" s="55">
        <v>-225.92500000000109</v>
      </c>
      <c r="D184" s="55">
        <v>3437.3560000000002</v>
      </c>
      <c r="E184" s="55">
        <v>4350.8459999999995</v>
      </c>
      <c r="F184" s="55">
        <v>-913.48999999999933</v>
      </c>
      <c r="G184" s="55">
        <v>-1139.4150000000004</v>
      </c>
      <c r="H184" s="1">
        <f t="shared" si="4"/>
        <v>-1139.4150000000004</v>
      </c>
      <c r="I184" s="1">
        <f t="shared" si="5"/>
        <v>0</v>
      </c>
    </row>
    <row r="185" spans="1:9" x14ac:dyDescent="0.25">
      <c r="A185" s="56" t="s">
        <v>119</v>
      </c>
      <c r="B185" s="56" t="s">
        <v>5215</v>
      </c>
      <c r="C185" s="55">
        <v>-5304.8400000000111</v>
      </c>
      <c r="D185" s="55">
        <v>17944.022000000001</v>
      </c>
      <c r="E185" s="55">
        <v>15007.168</v>
      </c>
      <c r="F185" s="55">
        <v>2936.8540000000012</v>
      </c>
      <c r="G185" s="55">
        <v>-2367.9860000000099</v>
      </c>
      <c r="H185" s="1">
        <f t="shared" si="4"/>
        <v>-2367.9860000000099</v>
      </c>
      <c r="I185" s="1">
        <f t="shared" si="5"/>
        <v>0</v>
      </c>
    </row>
    <row r="186" spans="1:9" x14ac:dyDescent="0.25">
      <c r="A186" s="56" t="s">
        <v>5262</v>
      </c>
      <c r="B186" s="56" t="s">
        <v>5263</v>
      </c>
      <c r="C186" s="55">
        <v>-107.55400000000009</v>
      </c>
      <c r="D186" s="55">
        <v>2387.6219999999998</v>
      </c>
      <c r="E186" s="55">
        <v>2280.0680000000002</v>
      </c>
      <c r="F186" s="55">
        <v>107.55399999999963</v>
      </c>
      <c r="G186" s="55">
        <v>-4.5474735088646412E-13</v>
      </c>
      <c r="H186" s="1">
        <f t="shared" si="4"/>
        <v>-4.5474735088646412E-13</v>
      </c>
      <c r="I186" s="1">
        <f t="shared" si="5"/>
        <v>0</v>
      </c>
    </row>
    <row r="187" spans="1:9" x14ac:dyDescent="0.25">
      <c r="A187" s="56" t="s">
        <v>120</v>
      </c>
      <c r="B187" s="56" t="s">
        <v>5216</v>
      </c>
      <c r="C187" s="55">
        <v>-804.19499999999971</v>
      </c>
      <c r="D187" s="55">
        <v>9808.1020000000008</v>
      </c>
      <c r="E187" s="55">
        <v>14629.924000000001</v>
      </c>
      <c r="F187" s="55">
        <v>-4821.8220000000001</v>
      </c>
      <c r="G187" s="55">
        <v>-5626.0169999999998</v>
      </c>
      <c r="H187" s="1">
        <f t="shared" si="4"/>
        <v>-5626.0169999999998</v>
      </c>
      <c r="I187" s="1">
        <f t="shared" si="5"/>
        <v>0</v>
      </c>
    </row>
    <row r="188" spans="1:9" x14ac:dyDescent="0.25">
      <c r="A188" s="56" t="s">
        <v>121</v>
      </c>
      <c r="B188" s="56" t="s">
        <v>5217</v>
      </c>
      <c r="C188" s="55">
        <v>-6261.6939999999886</v>
      </c>
      <c r="D188" s="55">
        <v>12724.277</v>
      </c>
      <c r="E188" s="55">
        <v>10498.72</v>
      </c>
      <c r="F188" s="55">
        <v>2225.5570000000007</v>
      </c>
      <c r="G188" s="55">
        <v>-4036.1369999999879</v>
      </c>
      <c r="H188" s="1">
        <f t="shared" si="4"/>
        <v>-4036.1369999999879</v>
      </c>
      <c r="I188" s="1">
        <f t="shared" si="5"/>
        <v>0</v>
      </c>
    </row>
    <row r="189" spans="1:9" x14ac:dyDescent="0.25">
      <c r="A189" s="56" t="s">
        <v>964</v>
      </c>
      <c r="B189" s="56" t="s">
        <v>965</v>
      </c>
      <c r="C189" s="55">
        <v>2.1999999999025022E-2</v>
      </c>
      <c r="D189" s="55">
        <v>4112.2979999999998</v>
      </c>
      <c r="E189" s="55">
        <v>4112.2979999999998</v>
      </c>
      <c r="F189" s="55">
        <v>0</v>
      </c>
      <c r="G189" s="55">
        <v>2.1999999999025022E-2</v>
      </c>
      <c r="H189" s="1">
        <f t="shared" si="4"/>
        <v>2.1999999999025022E-2</v>
      </c>
      <c r="I189" s="1">
        <f t="shared" si="5"/>
        <v>0</v>
      </c>
    </row>
    <row r="190" spans="1:9" x14ac:dyDescent="0.25">
      <c r="A190" s="56" t="s">
        <v>892</v>
      </c>
      <c r="B190" s="56" t="s">
        <v>5218</v>
      </c>
      <c r="C190" s="55">
        <v>-40.943999999999505</v>
      </c>
      <c r="D190" s="55">
        <v>470.20100000000002</v>
      </c>
      <c r="E190" s="55">
        <v>449.20100000000002</v>
      </c>
      <c r="F190" s="55">
        <v>21</v>
      </c>
      <c r="G190" s="55">
        <v>-19.943999999999505</v>
      </c>
      <c r="H190" s="1">
        <f t="shared" si="4"/>
        <v>-19.943999999999505</v>
      </c>
      <c r="I190" s="1">
        <f t="shared" si="5"/>
        <v>0</v>
      </c>
    </row>
    <row r="191" spans="1:9" x14ac:dyDescent="0.25">
      <c r="A191" s="56" t="s">
        <v>122</v>
      </c>
      <c r="B191" s="56" t="s">
        <v>123</v>
      </c>
      <c r="C191" s="55">
        <v>-101.27400000000489</v>
      </c>
      <c r="D191" s="55">
        <v>101.274</v>
      </c>
      <c r="E191" s="55">
        <v>240.56399999999999</v>
      </c>
      <c r="F191" s="55">
        <v>-139.29</v>
      </c>
      <c r="G191" s="55">
        <v>-240.56400000000488</v>
      </c>
      <c r="H191" s="1">
        <f t="shared" si="4"/>
        <v>-240.56400000000488</v>
      </c>
      <c r="I191" s="1">
        <f t="shared" si="5"/>
        <v>0</v>
      </c>
    </row>
    <row r="192" spans="1:9" x14ac:dyDescent="0.25">
      <c r="A192" s="56" t="s">
        <v>4993</v>
      </c>
      <c r="B192" s="56" t="s">
        <v>4994</v>
      </c>
      <c r="C192" s="55">
        <v>0</v>
      </c>
      <c r="D192" s="55">
        <v>9740.16</v>
      </c>
      <c r="E192" s="55">
        <v>10651.11</v>
      </c>
      <c r="F192" s="55">
        <v>-910.95000000000073</v>
      </c>
      <c r="G192" s="55">
        <v>-910.95000000000073</v>
      </c>
      <c r="H192" s="1">
        <f t="shared" si="4"/>
        <v>-910.95000000000073</v>
      </c>
      <c r="I192" s="1">
        <f t="shared" si="5"/>
        <v>0</v>
      </c>
    </row>
    <row r="193" spans="1:9" x14ac:dyDescent="0.25">
      <c r="A193" s="56" t="s">
        <v>124</v>
      </c>
      <c r="B193" s="56" t="s">
        <v>125</v>
      </c>
      <c r="C193" s="55">
        <v>-2411.1400000000012</v>
      </c>
      <c r="D193" s="55">
        <v>3583.89</v>
      </c>
      <c r="E193" s="55">
        <v>1680.29</v>
      </c>
      <c r="F193" s="55">
        <v>1903.6</v>
      </c>
      <c r="G193" s="55">
        <v>-507.54000000000133</v>
      </c>
      <c r="H193" s="1">
        <f t="shared" si="4"/>
        <v>-507.54000000000133</v>
      </c>
      <c r="I193" s="1">
        <f t="shared" si="5"/>
        <v>0</v>
      </c>
    </row>
    <row r="194" spans="1:9" x14ac:dyDescent="0.25">
      <c r="A194" s="56" t="s">
        <v>129</v>
      </c>
      <c r="B194" s="56" t="s">
        <v>855</v>
      </c>
      <c r="C194" s="55">
        <v>-6943.9729999999981</v>
      </c>
      <c r="D194" s="55">
        <v>15160.757</v>
      </c>
      <c r="E194" s="55">
        <v>11487.152</v>
      </c>
      <c r="F194" s="55">
        <v>3673.6049999999996</v>
      </c>
      <c r="G194" s="55">
        <v>-3270.3679999999986</v>
      </c>
      <c r="H194" s="1">
        <f t="shared" si="4"/>
        <v>-3270.3679999999986</v>
      </c>
      <c r="I194" s="1">
        <f t="shared" si="5"/>
        <v>0</v>
      </c>
    </row>
    <row r="195" spans="1:9" x14ac:dyDescent="0.25">
      <c r="A195" s="56" t="s">
        <v>130</v>
      </c>
      <c r="B195" s="56" t="s">
        <v>131</v>
      </c>
      <c r="C195" s="55">
        <v>-1433.3490000000002</v>
      </c>
      <c r="D195" s="55">
        <v>3520.0419999999999</v>
      </c>
      <c r="E195" s="55">
        <v>2431.15</v>
      </c>
      <c r="F195" s="55">
        <v>1088.8919999999998</v>
      </c>
      <c r="G195" s="55">
        <v>-344.45700000000033</v>
      </c>
      <c r="H195" s="1">
        <f t="shared" si="4"/>
        <v>-344.45700000000033</v>
      </c>
      <c r="I195" s="1">
        <f t="shared" si="5"/>
        <v>0</v>
      </c>
    </row>
    <row r="196" spans="1:9" x14ac:dyDescent="0.25">
      <c r="A196" s="56" t="s">
        <v>132</v>
      </c>
      <c r="B196" s="56" t="s">
        <v>5207</v>
      </c>
      <c r="C196" s="55">
        <v>-4612.4039999999986</v>
      </c>
      <c r="D196" s="55">
        <v>4659.5730000000003</v>
      </c>
      <c r="E196" s="55">
        <v>1590.087</v>
      </c>
      <c r="F196" s="55">
        <v>3069.4860000000003</v>
      </c>
      <c r="G196" s="55">
        <v>-1542.9179999999983</v>
      </c>
      <c r="H196" s="1">
        <f t="shared" si="4"/>
        <v>-1542.9179999999983</v>
      </c>
      <c r="I196" s="1">
        <f t="shared" si="5"/>
        <v>0</v>
      </c>
    </row>
    <row r="197" spans="1:9" x14ac:dyDescent="0.25">
      <c r="A197" s="56" t="s">
        <v>133</v>
      </c>
      <c r="B197" s="56" t="s">
        <v>134</v>
      </c>
      <c r="C197" s="55">
        <v>0</v>
      </c>
      <c r="D197" s="55">
        <v>483.56299999999999</v>
      </c>
      <c r="E197" s="55">
        <v>1002.159</v>
      </c>
      <c r="F197" s="55">
        <v>-518.596</v>
      </c>
      <c r="G197" s="55">
        <v>-518.596</v>
      </c>
      <c r="H197" s="1">
        <f>+C197+F197</f>
        <v>-518.596</v>
      </c>
      <c r="I197" s="1">
        <f>+G197-H197</f>
        <v>0</v>
      </c>
    </row>
    <row r="198" spans="1:9" x14ac:dyDescent="0.25">
      <c r="A198" s="56" t="s">
        <v>869</v>
      </c>
      <c r="B198" s="56" t="s">
        <v>870</v>
      </c>
      <c r="C198" s="55">
        <v>-198.71200000000044</v>
      </c>
      <c r="D198" s="55">
        <v>1133.32</v>
      </c>
      <c r="E198" s="55">
        <v>993.73199999999997</v>
      </c>
      <c r="F198" s="55">
        <v>139.58799999999997</v>
      </c>
      <c r="G198" s="55">
        <v>-59.124000000000478</v>
      </c>
      <c r="H198" s="1">
        <f t="shared" ref="H198:H239" si="6">+C198+F198</f>
        <v>-59.124000000000478</v>
      </c>
      <c r="I198" s="1">
        <f t="shared" ref="I198:I239" si="7">+G198-H198</f>
        <v>0</v>
      </c>
    </row>
    <row r="199" spans="1:9" x14ac:dyDescent="0.25">
      <c r="A199" s="56" t="s">
        <v>135</v>
      </c>
      <c r="B199" s="56" t="s">
        <v>5219</v>
      </c>
      <c r="C199" s="55">
        <v>-858.89899999999761</v>
      </c>
      <c r="D199" s="55">
        <v>12843.25</v>
      </c>
      <c r="E199" s="55">
        <v>14612.175999999999</v>
      </c>
      <c r="F199" s="55">
        <v>-1768.9259999999995</v>
      </c>
      <c r="G199" s="55">
        <v>-2627.8249999999971</v>
      </c>
      <c r="H199" s="1">
        <f t="shared" si="6"/>
        <v>-2627.8249999999971</v>
      </c>
      <c r="I199" s="1">
        <f t="shared" si="7"/>
        <v>0</v>
      </c>
    </row>
    <row r="200" spans="1:9" x14ac:dyDescent="0.25">
      <c r="A200" s="56" t="s">
        <v>136</v>
      </c>
      <c r="B200" s="56" t="s">
        <v>137</v>
      </c>
      <c r="C200" s="55">
        <v>-7.7000000001135049E-2</v>
      </c>
      <c r="D200" s="55">
        <v>62765.42</v>
      </c>
      <c r="E200" s="55">
        <v>62765.42</v>
      </c>
      <c r="F200" s="55">
        <v>0</v>
      </c>
      <c r="G200" s="55">
        <v>-7.7000000001135049E-2</v>
      </c>
      <c r="H200" s="1">
        <f t="shared" si="6"/>
        <v>-7.7000000001135049E-2</v>
      </c>
      <c r="I200" s="1">
        <f t="shared" si="7"/>
        <v>0</v>
      </c>
    </row>
    <row r="201" spans="1:9" x14ac:dyDescent="0.25">
      <c r="A201" s="56" t="s">
        <v>5264</v>
      </c>
      <c r="B201" s="56" t="s">
        <v>895</v>
      </c>
      <c r="C201" s="55">
        <v>-458.63899999999558</v>
      </c>
      <c r="D201" s="55">
        <v>6645.8149999999996</v>
      </c>
      <c r="E201" s="55">
        <v>6187.1760000000004</v>
      </c>
      <c r="F201" s="55">
        <v>458.63899999999921</v>
      </c>
      <c r="G201" s="55">
        <v>3.637978807091713E-12</v>
      </c>
      <c r="H201" s="1">
        <f t="shared" si="6"/>
        <v>3.637978807091713E-12</v>
      </c>
      <c r="I201" s="1">
        <f t="shared" si="7"/>
        <v>0</v>
      </c>
    </row>
    <row r="202" spans="1:9" x14ac:dyDescent="0.25">
      <c r="A202" s="56" t="s">
        <v>138</v>
      </c>
      <c r="B202" s="56" t="s">
        <v>859</v>
      </c>
      <c r="C202" s="55">
        <v>-1143.0159999999887</v>
      </c>
      <c r="D202" s="55">
        <v>4048.26</v>
      </c>
      <c r="E202" s="55">
        <v>2905.2440000000001</v>
      </c>
      <c r="F202" s="55">
        <v>1143.0160000000001</v>
      </c>
      <c r="G202" s="55">
        <v>1.1368683772161603E-11</v>
      </c>
      <c r="H202" s="1">
        <f t="shared" si="6"/>
        <v>1.1368683772161603E-11</v>
      </c>
      <c r="I202" s="1">
        <f t="shared" si="7"/>
        <v>0</v>
      </c>
    </row>
    <row r="203" spans="1:9" x14ac:dyDescent="0.25">
      <c r="A203" s="56" t="s">
        <v>140</v>
      </c>
      <c r="B203" s="56" t="s">
        <v>141</v>
      </c>
      <c r="C203" s="55">
        <v>-3646.6340000000018</v>
      </c>
      <c r="D203" s="55">
        <v>0</v>
      </c>
      <c r="E203" s="55">
        <v>0</v>
      </c>
      <c r="F203" s="55">
        <v>0</v>
      </c>
      <c r="G203" s="55">
        <v>-3646.6340000000018</v>
      </c>
      <c r="H203" s="1">
        <f t="shared" si="6"/>
        <v>-3646.6340000000018</v>
      </c>
      <c r="I203" s="1">
        <f t="shared" si="7"/>
        <v>0</v>
      </c>
    </row>
    <row r="204" spans="1:9" x14ac:dyDescent="0.25">
      <c r="A204" s="56" t="s">
        <v>642</v>
      </c>
      <c r="B204" s="56" t="s">
        <v>5265</v>
      </c>
      <c r="C204" s="55">
        <v>-4603.2750000000233</v>
      </c>
      <c r="D204" s="55">
        <v>9733.9</v>
      </c>
      <c r="E204" s="55">
        <v>5130.625</v>
      </c>
      <c r="F204" s="55">
        <v>4603.2749999999996</v>
      </c>
      <c r="G204" s="55">
        <v>-2.3646862246096134E-11</v>
      </c>
      <c r="H204" s="1">
        <f t="shared" si="6"/>
        <v>-2.3646862246096134E-11</v>
      </c>
      <c r="I204" s="1">
        <f t="shared" si="7"/>
        <v>0</v>
      </c>
    </row>
    <row r="205" spans="1:9" x14ac:dyDescent="0.25">
      <c r="A205" s="56" t="s">
        <v>671</v>
      </c>
      <c r="B205" s="56" t="s">
        <v>896</v>
      </c>
      <c r="C205" s="55">
        <v>0</v>
      </c>
      <c r="D205" s="55">
        <v>0</v>
      </c>
      <c r="E205" s="55">
        <v>1408.37</v>
      </c>
      <c r="F205" s="55">
        <v>-1408.37</v>
      </c>
      <c r="G205" s="55">
        <v>-1408.37</v>
      </c>
      <c r="H205" s="1">
        <f t="shared" si="6"/>
        <v>-1408.37</v>
      </c>
      <c r="I205" s="1">
        <f t="shared" si="7"/>
        <v>0</v>
      </c>
    </row>
    <row r="206" spans="1:9" x14ac:dyDescent="0.25">
      <c r="A206" s="56" t="s">
        <v>672</v>
      </c>
      <c r="B206" s="56" t="s">
        <v>5220</v>
      </c>
      <c r="C206" s="55">
        <v>-1.0799999999999272</v>
      </c>
      <c r="D206" s="55">
        <v>0</v>
      </c>
      <c r="E206" s="55">
        <v>0</v>
      </c>
      <c r="F206" s="55">
        <v>0</v>
      </c>
      <c r="G206" s="55">
        <v>-1.0799999999999272</v>
      </c>
      <c r="H206" s="1">
        <f t="shared" si="6"/>
        <v>-1.0799999999999272</v>
      </c>
      <c r="I206" s="1">
        <f t="shared" si="7"/>
        <v>0</v>
      </c>
    </row>
    <row r="207" spans="1:9" x14ac:dyDescent="0.25">
      <c r="A207" s="56" t="s">
        <v>673</v>
      </c>
      <c r="B207" s="56" t="s">
        <v>5221</v>
      </c>
      <c r="C207" s="55">
        <v>-2440.9279999999999</v>
      </c>
      <c r="D207" s="55">
        <v>52392.478999999999</v>
      </c>
      <c r="E207" s="55">
        <v>53175.372000000003</v>
      </c>
      <c r="F207" s="55">
        <v>-782.89300000000367</v>
      </c>
      <c r="G207" s="55">
        <v>-3223.8210000000036</v>
      </c>
      <c r="H207" s="1">
        <f t="shared" si="6"/>
        <v>-3223.8210000000036</v>
      </c>
      <c r="I207" s="1">
        <f t="shared" si="7"/>
        <v>0</v>
      </c>
    </row>
    <row r="208" spans="1:9" x14ac:dyDescent="0.25">
      <c r="A208" s="56" t="s">
        <v>674</v>
      </c>
      <c r="B208" s="56" t="s">
        <v>897</v>
      </c>
      <c r="C208" s="55">
        <v>-1699.840000000002</v>
      </c>
      <c r="D208" s="55">
        <v>7643.5720000000001</v>
      </c>
      <c r="E208" s="55">
        <v>7643.5720000000001</v>
      </c>
      <c r="F208" s="55">
        <v>0</v>
      </c>
      <c r="G208" s="55">
        <v>-1699.840000000002</v>
      </c>
      <c r="H208" s="1">
        <f t="shared" si="6"/>
        <v>-1699.840000000002</v>
      </c>
      <c r="I208" s="1">
        <f t="shared" si="7"/>
        <v>0</v>
      </c>
    </row>
    <row r="209" spans="1:9" x14ac:dyDescent="0.25">
      <c r="A209" s="56" t="s">
        <v>840</v>
      </c>
      <c r="B209" s="56" t="s">
        <v>841</v>
      </c>
      <c r="C209" s="55">
        <v>-1184.0930000000008</v>
      </c>
      <c r="D209" s="55">
        <v>30881.419000000002</v>
      </c>
      <c r="E209" s="55">
        <v>32985.620999999999</v>
      </c>
      <c r="F209" s="55">
        <v>-2104.2019999999975</v>
      </c>
      <c r="G209" s="55">
        <v>-3288.2949999999983</v>
      </c>
      <c r="H209" s="1">
        <f t="shared" si="6"/>
        <v>-3288.2949999999983</v>
      </c>
      <c r="I209" s="1">
        <f t="shared" si="7"/>
        <v>0</v>
      </c>
    </row>
    <row r="210" spans="1:9" x14ac:dyDescent="0.25">
      <c r="A210" s="56" t="s">
        <v>966</v>
      </c>
      <c r="B210" s="56" t="s">
        <v>5222</v>
      </c>
      <c r="C210" s="55">
        <v>2123.1410000000001</v>
      </c>
      <c r="D210" s="55">
        <v>0</v>
      </c>
      <c r="E210" s="55">
        <v>0</v>
      </c>
      <c r="F210" s="55">
        <v>0</v>
      </c>
      <c r="G210" s="55">
        <v>2123.1410000000001</v>
      </c>
      <c r="H210" s="1">
        <f t="shared" si="6"/>
        <v>2123.1410000000001</v>
      </c>
      <c r="I210" s="1">
        <f t="shared" si="7"/>
        <v>0</v>
      </c>
    </row>
    <row r="211" spans="1:9" x14ac:dyDescent="0.25">
      <c r="A211" s="56" t="s">
        <v>910</v>
      </c>
      <c r="B211" s="56" t="s">
        <v>911</v>
      </c>
      <c r="C211" s="55">
        <v>-1632</v>
      </c>
      <c r="D211" s="55">
        <v>6853.9</v>
      </c>
      <c r="E211" s="55">
        <v>6031.1</v>
      </c>
      <c r="F211" s="55">
        <v>822.79999999999927</v>
      </c>
      <c r="G211" s="55">
        <v>-809.20000000000073</v>
      </c>
      <c r="H211" s="1">
        <f t="shared" si="6"/>
        <v>-809.20000000000073</v>
      </c>
      <c r="I211" s="1">
        <f t="shared" si="7"/>
        <v>0</v>
      </c>
    </row>
    <row r="212" spans="1:9" x14ac:dyDescent="0.25">
      <c r="A212" s="56" t="s">
        <v>5083</v>
      </c>
      <c r="B212" s="56" t="s">
        <v>5223</v>
      </c>
      <c r="C212" s="55">
        <v>0</v>
      </c>
      <c r="D212" s="55">
        <v>2678.1</v>
      </c>
      <c r="E212" s="55">
        <v>4808.8</v>
      </c>
      <c r="F212" s="55">
        <v>-2130.7000000000003</v>
      </c>
      <c r="G212" s="55">
        <v>-2130.7000000000003</v>
      </c>
      <c r="H212" s="1">
        <f t="shared" si="6"/>
        <v>-2130.7000000000003</v>
      </c>
      <c r="I212" s="1">
        <f t="shared" si="7"/>
        <v>0</v>
      </c>
    </row>
    <row r="213" spans="1:9" x14ac:dyDescent="0.25">
      <c r="A213" s="56" t="s">
        <v>5266</v>
      </c>
      <c r="B213" s="56" t="s">
        <v>5267</v>
      </c>
      <c r="C213" s="55">
        <v>-649.87199999999575</v>
      </c>
      <c r="D213" s="55">
        <v>11641.694</v>
      </c>
      <c r="E213" s="55">
        <v>10991.822</v>
      </c>
      <c r="F213" s="55">
        <v>649.87199999999939</v>
      </c>
      <c r="G213" s="55">
        <v>3.637978807091713E-12</v>
      </c>
      <c r="H213" s="1">
        <f t="shared" si="6"/>
        <v>3.637978807091713E-12</v>
      </c>
      <c r="I213" s="1">
        <f t="shared" si="7"/>
        <v>0</v>
      </c>
    </row>
    <row r="214" spans="1:9" x14ac:dyDescent="0.25">
      <c r="A214" s="56" t="s">
        <v>1029</v>
      </c>
      <c r="B214" s="56" t="s">
        <v>5224</v>
      </c>
      <c r="C214" s="55">
        <v>-4912.4880000000012</v>
      </c>
      <c r="D214" s="55">
        <v>25175.377</v>
      </c>
      <c r="E214" s="55">
        <v>23421.535</v>
      </c>
      <c r="F214" s="55">
        <v>1753.8420000000006</v>
      </c>
      <c r="G214" s="55">
        <v>-3158.6460000000006</v>
      </c>
      <c r="H214" s="1">
        <f t="shared" si="6"/>
        <v>-3158.6460000000006</v>
      </c>
      <c r="I214" s="1">
        <f t="shared" si="7"/>
        <v>0</v>
      </c>
    </row>
    <row r="215" spans="1:9" x14ac:dyDescent="0.25">
      <c r="A215" s="56" t="s">
        <v>1067</v>
      </c>
      <c r="B215" s="56" t="s">
        <v>5225</v>
      </c>
      <c r="C215" s="55">
        <v>-6297.5989999999983</v>
      </c>
      <c r="D215" s="55">
        <v>28638.756000000001</v>
      </c>
      <c r="E215" s="55">
        <v>28730.87</v>
      </c>
      <c r="F215" s="55">
        <v>-92.113999999997759</v>
      </c>
      <c r="G215" s="55">
        <v>-6389.7129999999961</v>
      </c>
      <c r="H215" s="1">
        <f t="shared" si="6"/>
        <v>-6389.7129999999961</v>
      </c>
      <c r="I215" s="1">
        <f t="shared" si="7"/>
        <v>0</v>
      </c>
    </row>
    <row r="216" spans="1:9" x14ac:dyDescent="0.25">
      <c r="A216" s="56" t="s">
        <v>1033</v>
      </c>
      <c r="B216" s="56" t="s">
        <v>1034</v>
      </c>
      <c r="C216" s="55">
        <v>-129.32800000000134</v>
      </c>
      <c r="D216" s="55">
        <v>5875.0690000000004</v>
      </c>
      <c r="E216" s="55">
        <v>5875.0690000000004</v>
      </c>
      <c r="F216" s="55">
        <v>0</v>
      </c>
      <c r="G216" s="55">
        <v>-129.32800000000134</v>
      </c>
      <c r="H216" s="1">
        <f t="shared" si="6"/>
        <v>-129.32800000000134</v>
      </c>
      <c r="I216" s="1">
        <f t="shared" si="7"/>
        <v>0</v>
      </c>
    </row>
    <row r="217" spans="1:9" x14ac:dyDescent="0.25">
      <c r="A217" s="56" t="s">
        <v>5016</v>
      </c>
      <c r="B217" s="56" t="s">
        <v>5226</v>
      </c>
      <c r="C217" s="55">
        <v>0</v>
      </c>
      <c r="D217" s="55">
        <v>5217.6220000000003</v>
      </c>
      <c r="E217" s="55">
        <v>5218.2219999999998</v>
      </c>
      <c r="F217" s="55">
        <v>-0.5999999999994543</v>
      </c>
      <c r="G217" s="55">
        <v>-0.5999999999994543</v>
      </c>
      <c r="H217" s="1">
        <f t="shared" si="6"/>
        <v>-0.5999999999994543</v>
      </c>
      <c r="I217" s="1">
        <f t="shared" si="7"/>
        <v>0</v>
      </c>
    </row>
    <row r="218" spans="1:9" x14ac:dyDescent="0.25">
      <c r="A218" s="56" t="s">
        <v>1039</v>
      </c>
      <c r="B218" s="56" t="s">
        <v>5227</v>
      </c>
      <c r="C218" s="55">
        <v>0</v>
      </c>
      <c r="D218" s="55">
        <v>20913.7</v>
      </c>
      <c r="E218" s="55">
        <v>37991.4</v>
      </c>
      <c r="F218" s="55">
        <v>-17077.7</v>
      </c>
      <c r="G218" s="55">
        <v>-17077.7</v>
      </c>
      <c r="H218" s="1">
        <f t="shared" si="6"/>
        <v>-17077.7</v>
      </c>
      <c r="I218" s="1">
        <f t="shared" si="7"/>
        <v>0</v>
      </c>
    </row>
    <row r="219" spans="1:9" x14ac:dyDescent="0.25">
      <c r="A219" s="56" t="s">
        <v>1045</v>
      </c>
      <c r="B219" s="56" t="s">
        <v>1046</v>
      </c>
      <c r="C219" s="55">
        <v>-715.21199999999953</v>
      </c>
      <c r="D219" s="55">
        <v>8026.3149999999996</v>
      </c>
      <c r="E219" s="55">
        <v>7927.0569999999998</v>
      </c>
      <c r="F219" s="55">
        <v>99.257999999999811</v>
      </c>
      <c r="G219" s="55">
        <v>-615.95399999999972</v>
      </c>
      <c r="H219" s="1">
        <f t="shared" si="6"/>
        <v>-615.95399999999972</v>
      </c>
      <c r="I219" s="1">
        <f t="shared" si="7"/>
        <v>0</v>
      </c>
    </row>
    <row r="220" spans="1:9" x14ac:dyDescent="0.25">
      <c r="A220" s="56" t="s">
        <v>4814</v>
      </c>
      <c r="B220" s="56" t="s">
        <v>5228</v>
      </c>
      <c r="C220" s="55">
        <v>-3268.5</v>
      </c>
      <c r="D220" s="55">
        <v>25963.75</v>
      </c>
      <c r="E220" s="55">
        <v>28407</v>
      </c>
      <c r="F220" s="55">
        <v>-2443.25</v>
      </c>
      <c r="G220" s="55">
        <v>-5711.75</v>
      </c>
      <c r="H220" s="1">
        <f t="shared" si="6"/>
        <v>-5711.75</v>
      </c>
      <c r="I220" s="1">
        <f t="shared" si="7"/>
        <v>0</v>
      </c>
    </row>
    <row r="221" spans="1:9" x14ac:dyDescent="0.25">
      <c r="A221" s="56" t="s">
        <v>4815</v>
      </c>
      <c r="B221" s="56" t="s">
        <v>4816</v>
      </c>
      <c r="C221" s="55">
        <v>-23848.810000000005</v>
      </c>
      <c r="D221" s="55">
        <v>90648.721999999994</v>
      </c>
      <c r="E221" s="55">
        <v>97811.642000000007</v>
      </c>
      <c r="F221" s="55">
        <v>-7162.9200000000128</v>
      </c>
      <c r="G221" s="55">
        <v>-31011.730000000018</v>
      </c>
      <c r="H221" s="1">
        <f t="shared" si="6"/>
        <v>-31011.730000000018</v>
      </c>
      <c r="I221" s="1">
        <f t="shared" si="7"/>
        <v>0</v>
      </c>
    </row>
    <row r="222" spans="1:9" x14ac:dyDescent="0.25">
      <c r="A222" s="56" t="s">
        <v>5017</v>
      </c>
      <c r="B222" s="56" t="s">
        <v>5018</v>
      </c>
      <c r="C222" s="55">
        <v>0</v>
      </c>
      <c r="D222" s="55">
        <v>1786.3579999999999</v>
      </c>
      <c r="E222" s="55">
        <v>3424.3989999999999</v>
      </c>
      <c r="F222" s="55">
        <v>-1638.0409999999999</v>
      </c>
      <c r="G222" s="55">
        <v>-1638.0409999999999</v>
      </c>
      <c r="H222" s="1">
        <f t="shared" si="6"/>
        <v>-1638.0409999999999</v>
      </c>
      <c r="I222" s="1">
        <f t="shared" si="7"/>
        <v>0</v>
      </c>
    </row>
    <row r="223" spans="1:9" x14ac:dyDescent="0.25">
      <c r="A223" s="56" t="s">
        <v>4871</v>
      </c>
      <c r="B223" s="56" t="s">
        <v>5229</v>
      </c>
      <c r="C223" s="55">
        <v>-5412.7729999999992</v>
      </c>
      <c r="D223" s="55">
        <v>28839.938999999998</v>
      </c>
      <c r="E223" s="55">
        <v>24362.691999999999</v>
      </c>
      <c r="F223" s="55">
        <v>4477.2469999999994</v>
      </c>
      <c r="G223" s="55">
        <v>-935.52599999999984</v>
      </c>
      <c r="H223" s="1">
        <f t="shared" si="6"/>
        <v>-935.52599999999984</v>
      </c>
      <c r="I223" s="1">
        <f t="shared" si="7"/>
        <v>0</v>
      </c>
    </row>
    <row r="224" spans="1:9" x14ac:dyDescent="0.25">
      <c r="A224" s="56" t="s">
        <v>4889</v>
      </c>
      <c r="B224" s="56" t="s">
        <v>5230</v>
      </c>
      <c r="C224" s="55">
        <v>-645.53200000000004</v>
      </c>
      <c r="D224" s="55">
        <v>33281.120999999999</v>
      </c>
      <c r="E224" s="55">
        <v>40829.629000000001</v>
      </c>
      <c r="F224" s="55">
        <v>-7548.5080000000016</v>
      </c>
      <c r="G224" s="55">
        <v>-8194.0400000000009</v>
      </c>
      <c r="H224" s="1">
        <f t="shared" si="6"/>
        <v>-8194.0400000000009</v>
      </c>
      <c r="I224" s="1">
        <f t="shared" si="7"/>
        <v>0</v>
      </c>
    </row>
    <row r="225" spans="1:9" x14ac:dyDescent="0.25">
      <c r="A225" s="56" t="s">
        <v>5019</v>
      </c>
      <c r="B225" s="56" t="s">
        <v>5020</v>
      </c>
      <c r="C225" s="55">
        <v>0</v>
      </c>
      <c r="D225" s="55">
        <v>5338.17</v>
      </c>
      <c r="E225" s="55">
        <v>5337.6459999999997</v>
      </c>
      <c r="F225" s="55">
        <v>0.52400000000034197</v>
      </c>
      <c r="G225" s="55">
        <v>0.52400000000034197</v>
      </c>
      <c r="H225" s="1">
        <f t="shared" si="6"/>
        <v>0.52400000000034197</v>
      </c>
      <c r="I225" s="1">
        <f t="shared" si="7"/>
        <v>0</v>
      </c>
    </row>
    <row r="226" spans="1:9" x14ac:dyDescent="0.25">
      <c r="A226" s="56" t="s">
        <v>5021</v>
      </c>
      <c r="B226" s="56" t="s">
        <v>5231</v>
      </c>
      <c r="C226" s="55">
        <v>0</v>
      </c>
      <c r="D226" s="55">
        <v>0</v>
      </c>
      <c r="E226" s="55">
        <v>305.83499999999998</v>
      </c>
      <c r="F226" s="55">
        <v>-305.83499999999998</v>
      </c>
      <c r="G226" s="55">
        <v>-305.83499999999998</v>
      </c>
      <c r="H226" s="1">
        <f t="shared" si="6"/>
        <v>-305.83499999999998</v>
      </c>
      <c r="I226" s="1">
        <f t="shared" si="7"/>
        <v>0</v>
      </c>
    </row>
    <row r="227" spans="1:9" x14ac:dyDescent="0.25">
      <c r="A227" s="56" t="s">
        <v>5084</v>
      </c>
      <c r="B227" s="56" t="s">
        <v>5232</v>
      </c>
      <c r="C227" s="55">
        <v>0</v>
      </c>
      <c r="D227" s="55">
        <v>613.78599999999994</v>
      </c>
      <c r="E227" s="55">
        <v>613.78499999999997</v>
      </c>
      <c r="F227" s="55">
        <v>9.9999999997635314E-4</v>
      </c>
      <c r="G227" s="55">
        <v>9.9999999997635314E-4</v>
      </c>
      <c r="H227" s="1">
        <f t="shared" si="6"/>
        <v>9.9999999997635314E-4</v>
      </c>
      <c r="I227" s="1">
        <f t="shared" si="7"/>
        <v>0</v>
      </c>
    </row>
    <row r="228" spans="1:9" x14ac:dyDescent="0.25">
      <c r="A228" s="56" t="s">
        <v>5233</v>
      </c>
      <c r="B228" s="56" t="s">
        <v>5101</v>
      </c>
      <c r="C228" s="55">
        <v>0</v>
      </c>
      <c r="D228" s="55">
        <v>34771.906999999999</v>
      </c>
      <c r="E228" s="55">
        <v>0</v>
      </c>
      <c r="F228" s="55">
        <v>34771.906999999999</v>
      </c>
      <c r="G228" s="55">
        <v>34771.906999999999</v>
      </c>
      <c r="H228" s="1">
        <f t="shared" si="6"/>
        <v>34771.906999999999</v>
      </c>
      <c r="I228" s="1">
        <f t="shared" si="7"/>
        <v>0</v>
      </c>
    </row>
    <row r="229" spans="1:9" x14ac:dyDescent="0.25">
      <c r="A229" s="56" t="s">
        <v>5085</v>
      </c>
      <c r="B229" s="56" t="s">
        <v>5234</v>
      </c>
      <c r="C229" s="55">
        <v>0</v>
      </c>
      <c r="D229" s="55">
        <v>0</v>
      </c>
      <c r="E229" s="55">
        <v>627.20000000000005</v>
      </c>
      <c r="F229" s="55">
        <v>-627.20000000000005</v>
      </c>
      <c r="G229" s="55">
        <v>-627.20000000000005</v>
      </c>
      <c r="H229" s="1">
        <f t="shared" si="6"/>
        <v>-627.20000000000005</v>
      </c>
      <c r="I229" s="1">
        <f t="shared" si="7"/>
        <v>0</v>
      </c>
    </row>
    <row r="230" spans="1:9" x14ac:dyDescent="0.25">
      <c r="A230" s="56" t="s">
        <v>5102</v>
      </c>
      <c r="B230" s="56" t="s">
        <v>5103</v>
      </c>
      <c r="C230" s="55">
        <v>0</v>
      </c>
      <c r="D230" s="55">
        <v>12890.977999999999</v>
      </c>
      <c r="E230" s="55">
        <v>0</v>
      </c>
      <c r="F230" s="55">
        <v>12890.977999999999</v>
      </c>
      <c r="G230" s="55">
        <v>12890.977999999999</v>
      </c>
      <c r="H230" s="1">
        <f t="shared" si="6"/>
        <v>12890.977999999999</v>
      </c>
      <c r="I230" s="1">
        <f t="shared" si="7"/>
        <v>0</v>
      </c>
    </row>
    <row r="231" spans="1:9" x14ac:dyDescent="0.25">
      <c r="A231" s="56" t="s">
        <v>5086</v>
      </c>
      <c r="B231" s="56" t="s">
        <v>5235</v>
      </c>
      <c r="C231" s="55">
        <v>0</v>
      </c>
      <c r="D231" s="55">
        <v>0</v>
      </c>
      <c r="E231" s="55">
        <v>5786.7179999999998</v>
      </c>
      <c r="F231" s="55">
        <v>-5786.7179999999998</v>
      </c>
      <c r="G231" s="55">
        <v>-5786.7179999999998</v>
      </c>
      <c r="H231" s="1">
        <f t="shared" si="6"/>
        <v>-5786.7179999999998</v>
      </c>
      <c r="I231" s="1">
        <f t="shared" si="7"/>
        <v>0</v>
      </c>
    </row>
    <row r="232" spans="1:9" x14ac:dyDescent="0.25">
      <c r="A232" s="56" t="s">
        <v>5087</v>
      </c>
      <c r="B232" s="56" t="s">
        <v>5236</v>
      </c>
      <c r="C232" s="55">
        <v>0</v>
      </c>
      <c r="D232" s="55">
        <v>8353.0190000000002</v>
      </c>
      <c r="E232" s="55">
        <v>10263.157999999999</v>
      </c>
      <c r="F232" s="55">
        <v>-1910.1389999999992</v>
      </c>
      <c r="G232" s="55">
        <v>-1910.1389999999992</v>
      </c>
      <c r="H232" s="1">
        <f t="shared" si="6"/>
        <v>-1910.1389999999992</v>
      </c>
      <c r="I232" s="1">
        <f t="shared" si="7"/>
        <v>0</v>
      </c>
    </row>
    <row r="233" spans="1:9" x14ac:dyDescent="0.25">
      <c r="A233" s="56" t="s">
        <v>142</v>
      </c>
      <c r="B233" s="56" t="s">
        <v>5237</v>
      </c>
      <c r="C233" s="55">
        <v>-2</v>
      </c>
      <c r="D233" s="55">
        <v>1402.615</v>
      </c>
      <c r="E233" s="55">
        <v>1402.615</v>
      </c>
      <c r="F233" s="55">
        <v>0</v>
      </c>
      <c r="G233" s="55">
        <v>-2</v>
      </c>
      <c r="H233" s="1">
        <f t="shared" si="6"/>
        <v>-2</v>
      </c>
      <c r="I233" s="1">
        <f t="shared" si="7"/>
        <v>0</v>
      </c>
    </row>
    <row r="234" spans="1:9" x14ac:dyDescent="0.25">
      <c r="A234" s="56" t="s">
        <v>143</v>
      </c>
      <c r="B234" s="56" t="s">
        <v>5238</v>
      </c>
      <c r="C234" s="55">
        <v>750.89500000000407</v>
      </c>
      <c r="D234" s="55">
        <v>3038.8980000000001</v>
      </c>
      <c r="E234" s="55">
        <v>3038.8980000000001</v>
      </c>
      <c r="F234" s="55">
        <v>0</v>
      </c>
      <c r="G234" s="55">
        <v>750.89500000000407</v>
      </c>
      <c r="H234" s="1">
        <f t="shared" si="6"/>
        <v>750.89500000000407</v>
      </c>
      <c r="I234" s="1">
        <f t="shared" si="7"/>
        <v>0</v>
      </c>
    </row>
    <row r="235" spans="1:9" x14ac:dyDescent="0.25">
      <c r="A235" s="56" t="s">
        <v>144</v>
      </c>
      <c r="B235" s="56" t="s">
        <v>145</v>
      </c>
      <c r="C235" s="55">
        <v>0</v>
      </c>
      <c r="D235" s="55">
        <v>167591.04999999999</v>
      </c>
      <c r="E235" s="55">
        <v>167580.85</v>
      </c>
      <c r="F235" s="55">
        <v>10.199999999982538</v>
      </c>
      <c r="G235" s="55">
        <v>10.199999999982538</v>
      </c>
      <c r="H235" s="1">
        <f t="shared" si="6"/>
        <v>10.199999999982538</v>
      </c>
      <c r="I235" s="1">
        <f t="shared" si="7"/>
        <v>0</v>
      </c>
    </row>
    <row r="236" spans="1:9" x14ac:dyDescent="0.25">
      <c r="A236" s="56" t="s">
        <v>146</v>
      </c>
      <c r="B236" s="56" t="s">
        <v>5239</v>
      </c>
      <c r="C236" s="55">
        <v>88861.491999999998</v>
      </c>
      <c r="D236" s="55">
        <v>0</v>
      </c>
      <c r="E236" s="55">
        <v>0</v>
      </c>
      <c r="F236" s="55">
        <v>0</v>
      </c>
      <c r="G236" s="55">
        <v>88861.491999999998</v>
      </c>
      <c r="H236" s="1">
        <f t="shared" si="6"/>
        <v>88861.491999999998</v>
      </c>
      <c r="I236" s="1">
        <f t="shared" si="7"/>
        <v>0</v>
      </c>
    </row>
    <row r="237" spans="1:9" x14ac:dyDescent="0.25">
      <c r="A237" s="56" t="s">
        <v>149</v>
      </c>
      <c r="B237" s="56" t="s">
        <v>150</v>
      </c>
      <c r="C237" s="55">
        <v>8090.616</v>
      </c>
      <c r="D237" s="55">
        <v>0</v>
      </c>
      <c r="E237" s="55">
        <v>0</v>
      </c>
      <c r="F237" s="55">
        <v>0</v>
      </c>
      <c r="G237" s="55">
        <v>8090.616</v>
      </c>
      <c r="H237" s="1">
        <f t="shared" si="6"/>
        <v>8090.616</v>
      </c>
      <c r="I237" s="1">
        <f t="shared" si="7"/>
        <v>0</v>
      </c>
    </row>
    <row r="238" spans="1:9" x14ac:dyDescent="0.25">
      <c r="A238" s="56" t="s">
        <v>5042</v>
      </c>
      <c r="B238" s="56" t="s">
        <v>5043</v>
      </c>
      <c r="C238" s="55">
        <v>0</v>
      </c>
      <c r="D238" s="55">
        <v>1587.482</v>
      </c>
      <c r="E238" s="55">
        <v>3114.0340000000001</v>
      </c>
      <c r="F238" s="55">
        <v>-1526.5520000000001</v>
      </c>
      <c r="G238" s="55">
        <v>-1526.5520000000001</v>
      </c>
      <c r="H238" s="1">
        <f t="shared" si="6"/>
        <v>-1526.5520000000001</v>
      </c>
      <c r="I238" s="1">
        <f t="shared" si="7"/>
        <v>0</v>
      </c>
    </row>
    <row r="239" spans="1:9" x14ac:dyDescent="0.25">
      <c r="A239" s="56" t="s">
        <v>5088</v>
      </c>
      <c r="B239" s="56" t="s">
        <v>5044</v>
      </c>
      <c r="C239" s="55">
        <v>0</v>
      </c>
      <c r="D239" s="55">
        <v>1429.2</v>
      </c>
      <c r="E239" s="55">
        <v>1965.3</v>
      </c>
      <c r="F239" s="55">
        <v>-536.09999999999991</v>
      </c>
      <c r="G239" s="55">
        <v>-536.09999999999991</v>
      </c>
      <c r="H239" s="1">
        <f t="shared" si="6"/>
        <v>-536.09999999999991</v>
      </c>
      <c r="I239" s="1">
        <f t="shared" si="7"/>
        <v>0</v>
      </c>
    </row>
  </sheetData>
  <autoFilter ref="A2:G239" xr:uid="{00000000-0009-0000-0000-000002000000}">
    <sortState xmlns:xlrd2="http://schemas.microsoft.com/office/spreadsheetml/2017/richdata2" ref="A3:G1167">
      <sortCondition sortBy="cellColor" ref="A3:A1167"/>
    </sortState>
  </autoFilter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0000"/>
  </sheetPr>
  <dimension ref="A1:L1218"/>
  <sheetViews>
    <sheetView workbookViewId="0">
      <pane ySplit="2" topLeftCell="A482" activePane="bottomLeft" state="frozen"/>
      <selection activeCell="G29" sqref="G29"/>
      <selection pane="bottomLeft" activeCell="G29" sqref="G29"/>
    </sheetView>
  </sheetViews>
  <sheetFormatPr baseColWidth="10" defaultRowHeight="15" x14ac:dyDescent="0.25"/>
  <cols>
    <col min="2" max="2" width="18.85546875" customWidth="1"/>
    <col min="3" max="3" width="13.42578125" style="1" bestFit="1" customWidth="1"/>
    <col min="4" max="5" width="14.42578125" style="1" bestFit="1" customWidth="1"/>
    <col min="6" max="7" width="13.140625" style="1" bestFit="1" customWidth="1"/>
    <col min="11" max="11" width="13.140625" bestFit="1" customWidth="1"/>
  </cols>
  <sheetData>
    <row r="1" spans="1:8" x14ac:dyDescent="0.25">
      <c r="C1" s="1">
        <f>SUM(C3:C1048576)</f>
        <v>0</v>
      </c>
      <c r="D1" s="1">
        <f>SUM(D3:D1048576)</f>
        <v>441067744.07399958</v>
      </c>
      <c r="E1" s="1">
        <f>SUM(E3:E1048576)</f>
        <v>445822265.13599962</v>
      </c>
      <c r="F1" s="1">
        <f>SUM(F3:F1048576)</f>
        <v>-4754521.0620000036</v>
      </c>
      <c r="G1" s="1">
        <f>SUM(G3:G1048576)</f>
        <v>-4754521.0620000036</v>
      </c>
    </row>
    <row r="2" spans="1:8" x14ac:dyDescent="0.25">
      <c r="A2" s="41" t="s">
        <v>0</v>
      </c>
      <c r="B2" s="41" t="s">
        <v>1</v>
      </c>
      <c r="C2" s="41" t="s">
        <v>2</v>
      </c>
      <c r="D2" s="41" t="s">
        <v>3</v>
      </c>
      <c r="E2" s="41" t="s">
        <v>4</v>
      </c>
      <c r="F2" s="41" t="s">
        <v>5</v>
      </c>
      <c r="G2" s="41" t="s">
        <v>6</v>
      </c>
    </row>
    <row r="3" spans="1:8" x14ac:dyDescent="0.25">
      <c r="A3" t="s">
        <v>976</v>
      </c>
      <c r="B3" t="s">
        <v>977</v>
      </c>
      <c r="C3" s="1">
        <v>0</v>
      </c>
      <c r="D3" s="1">
        <v>26794344.193999998</v>
      </c>
      <c r="E3" s="1">
        <v>27667480.566</v>
      </c>
      <c r="F3" s="1">
        <f t="shared" ref="F3:F66" si="0">D3-E3</f>
        <v>-873136.37200000137</v>
      </c>
      <c r="G3" s="1">
        <f t="shared" ref="G3:G66" si="1">C3+F3</f>
        <v>-873136.37200000137</v>
      </c>
      <c r="H3" t="str">
        <f>VLOOKUP($A3,'TCD justif frs'!$A$5:$C$297,1,0)</f>
        <v>E10001</v>
      </c>
    </row>
    <row r="4" spans="1:8" x14ac:dyDescent="0.25">
      <c r="A4" t="s">
        <v>5391</v>
      </c>
      <c r="B4" t="s">
        <v>5392</v>
      </c>
      <c r="C4" s="1">
        <v>0</v>
      </c>
      <c r="D4" s="1">
        <v>153783.18400000001</v>
      </c>
      <c r="E4" s="1">
        <v>153783.18400000001</v>
      </c>
      <c r="F4" s="1">
        <f t="shared" si="0"/>
        <v>0</v>
      </c>
      <c r="G4" s="1">
        <f t="shared" si="1"/>
        <v>0</v>
      </c>
      <c r="H4" t="e">
        <f>VLOOKUP($A4,'TCD justif frs'!$A$5:$C$297,1,0)</f>
        <v>#N/A</v>
      </c>
    </row>
    <row r="5" spans="1:8" x14ac:dyDescent="0.25">
      <c r="A5" t="s">
        <v>978</v>
      </c>
      <c r="B5" t="s">
        <v>5393</v>
      </c>
      <c r="C5" s="1">
        <v>0</v>
      </c>
      <c r="D5" s="1">
        <v>5282958.2019999996</v>
      </c>
      <c r="E5" s="1">
        <v>5282958.2019999996</v>
      </c>
      <c r="F5" s="1">
        <f t="shared" si="0"/>
        <v>0</v>
      </c>
      <c r="G5" s="1">
        <f t="shared" si="1"/>
        <v>0</v>
      </c>
      <c r="H5" t="e">
        <f>VLOOKUP($A5,'TCD justif frs'!$A$5:$C$297,1,0)</f>
        <v>#N/A</v>
      </c>
    </row>
    <row r="6" spans="1:8" x14ac:dyDescent="0.25">
      <c r="A6" t="s">
        <v>5394</v>
      </c>
      <c r="B6" t="s">
        <v>5395</v>
      </c>
      <c r="C6" s="1">
        <v>0</v>
      </c>
      <c r="D6" s="1">
        <v>378999.56800000003</v>
      </c>
      <c r="E6" s="1">
        <v>378999.56800000003</v>
      </c>
      <c r="F6" s="1">
        <f t="shared" si="0"/>
        <v>0</v>
      </c>
      <c r="G6" s="1">
        <f t="shared" si="1"/>
        <v>0</v>
      </c>
      <c r="H6" t="e">
        <f>VLOOKUP($A6,'TCD justif frs'!$A$5:$C$297,1,0)</f>
        <v>#N/A</v>
      </c>
    </row>
    <row r="7" spans="1:8" x14ac:dyDescent="0.25">
      <c r="A7" t="s">
        <v>5396</v>
      </c>
      <c r="B7" t="s">
        <v>5397</v>
      </c>
      <c r="C7" s="1">
        <v>0</v>
      </c>
      <c r="D7" s="1">
        <v>160953.394</v>
      </c>
      <c r="E7" s="1">
        <v>160953.394</v>
      </c>
      <c r="F7" s="1">
        <f t="shared" si="0"/>
        <v>0</v>
      </c>
      <c r="G7" s="1">
        <f t="shared" si="1"/>
        <v>0</v>
      </c>
      <c r="H7" t="e">
        <f>VLOOKUP($A7,'TCD justif frs'!$A$5:$C$297,1,0)</f>
        <v>#N/A</v>
      </c>
    </row>
    <row r="8" spans="1:8" x14ac:dyDescent="0.25">
      <c r="A8" t="s">
        <v>5112</v>
      </c>
      <c r="B8" t="s">
        <v>7610</v>
      </c>
      <c r="C8" s="1">
        <v>0</v>
      </c>
      <c r="D8" s="1">
        <v>10621084.321</v>
      </c>
      <c r="E8" s="1">
        <v>10621084.32</v>
      </c>
      <c r="F8" s="1">
        <f t="shared" si="0"/>
        <v>1.0000001639127731E-3</v>
      </c>
      <c r="G8" s="1">
        <f t="shared" si="1"/>
        <v>1.0000001639127731E-3</v>
      </c>
      <c r="H8" t="e">
        <f>VLOOKUP($A8,'TCD justif frs'!$A$5:$C$297,1,0)</f>
        <v>#N/A</v>
      </c>
    </row>
    <row r="9" spans="1:8" x14ac:dyDescent="0.25">
      <c r="A9" t="s">
        <v>5398</v>
      </c>
      <c r="B9" t="s">
        <v>5399</v>
      </c>
      <c r="C9" s="1">
        <v>0</v>
      </c>
      <c r="D9" s="1">
        <v>936733.11499999999</v>
      </c>
      <c r="E9" s="1">
        <v>1026162.711</v>
      </c>
      <c r="F9" s="1">
        <f t="shared" si="0"/>
        <v>-89429.59600000002</v>
      </c>
      <c r="G9" s="1">
        <f t="shared" si="1"/>
        <v>-89429.59600000002</v>
      </c>
      <c r="H9" t="str">
        <f>VLOOKUP($A9,'TCD justif frs'!$A$5:$C$297,1,0)</f>
        <v>E10017</v>
      </c>
    </row>
    <row r="10" spans="1:8" x14ac:dyDescent="0.25">
      <c r="A10" t="s">
        <v>5400</v>
      </c>
      <c r="B10" t="s">
        <v>7611</v>
      </c>
      <c r="C10" s="1">
        <v>0</v>
      </c>
      <c r="D10" s="1">
        <v>11837.718999999999</v>
      </c>
      <c r="E10" s="1">
        <v>11837.718999999999</v>
      </c>
      <c r="F10" s="1">
        <f t="shared" si="0"/>
        <v>0</v>
      </c>
      <c r="G10" s="1">
        <f t="shared" si="1"/>
        <v>0</v>
      </c>
      <c r="H10" t="e">
        <f>VLOOKUP($A10,'TCD justif frs'!$A$5:$C$297,1,0)</f>
        <v>#N/A</v>
      </c>
    </row>
    <row r="11" spans="1:8" x14ac:dyDescent="0.25">
      <c r="A11" t="s">
        <v>5401</v>
      </c>
      <c r="B11" t="s">
        <v>7612</v>
      </c>
      <c r="C11" s="1">
        <v>0</v>
      </c>
      <c r="D11" s="1">
        <v>23481.815999999999</v>
      </c>
      <c r="E11" s="1">
        <v>23481.815999999999</v>
      </c>
      <c r="F11" s="1">
        <f t="shared" si="0"/>
        <v>0</v>
      </c>
      <c r="G11" s="1">
        <f t="shared" si="1"/>
        <v>0</v>
      </c>
      <c r="H11" t="e">
        <f>VLOOKUP($A11,'TCD justif frs'!$A$5:$C$297,1,0)</f>
        <v>#N/A</v>
      </c>
    </row>
    <row r="12" spans="1:8" x14ac:dyDescent="0.25">
      <c r="A12" t="s">
        <v>5114</v>
      </c>
      <c r="B12" t="s">
        <v>5115</v>
      </c>
      <c r="C12" s="1">
        <v>0</v>
      </c>
      <c r="D12" s="1">
        <v>49875.118000000002</v>
      </c>
      <c r="E12" s="1">
        <v>49875.118999999999</v>
      </c>
      <c r="F12" s="1">
        <f t="shared" si="0"/>
        <v>-9.9999999656574801E-4</v>
      </c>
      <c r="G12" s="1">
        <f t="shared" si="1"/>
        <v>-9.9999999656574801E-4</v>
      </c>
      <c r="H12" t="e">
        <f>VLOOKUP($A12,'TCD justif frs'!$A$5:$C$297,1,0)</f>
        <v>#N/A</v>
      </c>
    </row>
    <row r="13" spans="1:8" x14ac:dyDescent="0.25">
      <c r="A13" t="s">
        <v>5402</v>
      </c>
      <c r="B13" t="s">
        <v>7613</v>
      </c>
      <c r="C13" s="1">
        <v>0</v>
      </c>
      <c r="D13" s="1">
        <v>21671.766</v>
      </c>
      <c r="E13" s="1">
        <v>21671.766</v>
      </c>
      <c r="F13" s="1">
        <f t="shared" si="0"/>
        <v>0</v>
      </c>
      <c r="G13" s="1">
        <f t="shared" si="1"/>
        <v>0</v>
      </c>
      <c r="H13" t="e">
        <f>VLOOKUP($A13,'TCD justif frs'!$A$5:$C$297,1,0)</f>
        <v>#N/A</v>
      </c>
    </row>
    <row r="14" spans="1:8" x14ac:dyDescent="0.25">
      <c r="A14" t="s">
        <v>5403</v>
      </c>
      <c r="B14" t="s">
        <v>7614</v>
      </c>
      <c r="C14" s="1">
        <v>0</v>
      </c>
      <c r="D14" s="1">
        <v>474133.66200000001</v>
      </c>
      <c r="E14" s="1">
        <v>487375.05699999997</v>
      </c>
      <c r="F14" s="1">
        <f t="shared" si="0"/>
        <v>-13241.39499999996</v>
      </c>
      <c r="G14" s="1">
        <f t="shared" si="1"/>
        <v>-13241.39499999996</v>
      </c>
      <c r="H14" t="str">
        <f>VLOOKUP($A14,'TCD justif frs'!$A$5:$C$297,1,0)</f>
        <v>E10031</v>
      </c>
    </row>
    <row r="15" spans="1:8" x14ac:dyDescent="0.25">
      <c r="A15" t="s">
        <v>980</v>
      </c>
      <c r="B15" t="s">
        <v>981</v>
      </c>
      <c r="C15" s="1">
        <v>0</v>
      </c>
      <c r="D15" s="1">
        <v>2553459.9389999998</v>
      </c>
      <c r="E15" s="1">
        <v>2553459.9380000001</v>
      </c>
      <c r="F15" s="1">
        <f t="shared" si="0"/>
        <v>9.9999969825148582E-4</v>
      </c>
      <c r="G15" s="1">
        <f t="shared" si="1"/>
        <v>9.9999969825148582E-4</v>
      </c>
      <c r="H15" t="str">
        <f>VLOOKUP($A15,'TCD justif frs'!$A$5:$C$297,1,0)</f>
        <v>E10032</v>
      </c>
    </row>
    <row r="16" spans="1:8" x14ac:dyDescent="0.25">
      <c r="A16" t="s">
        <v>5405</v>
      </c>
      <c r="B16" t="s">
        <v>5406</v>
      </c>
      <c r="C16" s="1">
        <v>0</v>
      </c>
      <c r="D16" s="1">
        <v>1195999.8160000001</v>
      </c>
      <c r="E16" s="1">
        <v>1440786.3629999999</v>
      </c>
      <c r="F16" s="1">
        <f t="shared" si="0"/>
        <v>-244786.54699999979</v>
      </c>
      <c r="G16" s="1">
        <f t="shared" si="1"/>
        <v>-244786.54699999979</v>
      </c>
      <c r="H16" t="str">
        <f>VLOOKUP($A16,'TCD justif frs'!$A$5:$C$297,1,0)</f>
        <v>E10036</v>
      </c>
    </row>
    <row r="17" spans="1:8" x14ac:dyDescent="0.25">
      <c r="A17" t="s">
        <v>5407</v>
      </c>
      <c r="B17" t="s">
        <v>5408</v>
      </c>
      <c r="C17" s="1">
        <v>0</v>
      </c>
      <c r="D17" s="1">
        <v>98244.365000000005</v>
      </c>
      <c r="E17" s="1">
        <v>98244.365000000005</v>
      </c>
      <c r="F17" s="1">
        <f t="shared" si="0"/>
        <v>0</v>
      </c>
      <c r="G17" s="1">
        <f t="shared" si="1"/>
        <v>0</v>
      </c>
      <c r="H17" t="e">
        <f>VLOOKUP($A17,'TCD justif frs'!$A$5:$C$297,1,0)</f>
        <v>#N/A</v>
      </c>
    </row>
    <row r="18" spans="1:8" x14ac:dyDescent="0.25">
      <c r="A18" t="s">
        <v>1193</v>
      </c>
      <c r="B18" t="s">
        <v>7615</v>
      </c>
      <c r="C18" s="1">
        <v>0</v>
      </c>
      <c r="D18" s="1">
        <v>293451.81400000001</v>
      </c>
      <c r="E18" s="1">
        <v>293451.815</v>
      </c>
      <c r="F18" s="1">
        <f t="shared" si="0"/>
        <v>-9.9999998928979039E-4</v>
      </c>
      <c r="G18" s="1">
        <f t="shared" si="1"/>
        <v>-9.9999998928979039E-4</v>
      </c>
      <c r="H18" t="e">
        <f>VLOOKUP($A18,'TCD justif frs'!$A$5:$C$297,1,0)</f>
        <v>#N/A</v>
      </c>
    </row>
    <row r="19" spans="1:8" x14ac:dyDescent="0.25">
      <c r="A19" t="s">
        <v>5409</v>
      </c>
      <c r="B19" t="s">
        <v>7616</v>
      </c>
      <c r="C19" s="1">
        <v>0</v>
      </c>
      <c r="D19" s="1">
        <v>96375.183000000005</v>
      </c>
      <c r="E19" s="1">
        <v>96375.183000000005</v>
      </c>
      <c r="F19" s="1">
        <f t="shared" si="0"/>
        <v>0</v>
      </c>
      <c r="G19" s="1">
        <f t="shared" si="1"/>
        <v>0</v>
      </c>
      <c r="H19" t="e">
        <f>VLOOKUP($A19,'TCD justif frs'!$A$5:$C$297,1,0)</f>
        <v>#N/A</v>
      </c>
    </row>
    <row r="20" spans="1:8" x14ac:dyDescent="0.25">
      <c r="A20" t="s">
        <v>5117</v>
      </c>
      <c r="B20" t="s">
        <v>2805</v>
      </c>
      <c r="C20" s="1">
        <v>0</v>
      </c>
      <c r="D20" s="1">
        <v>1144132.6610000001</v>
      </c>
      <c r="E20" s="1">
        <v>1144132.662</v>
      </c>
      <c r="F20" s="1">
        <f t="shared" si="0"/>
        <v>-9.9999993108212948E-4</v>
      </c>
      <c r="G20" s="1">
        <f t="shared" si="1"/>
        <v>-9.9999993108212948E-4</v>
      </c>
      <c r="H20" t="str">
        <f>VLOOKUP($A20,'TCD justif frs'!$A$5:$C$297,1,0)</f>
        <v>E10045</v>
      </c>
    </row>
    <row r="21" spans="1:8" x14ac:dyDescent="0.25">
      <c r="A21" t="s">
        <v>1198</v>
      </c>
      <c r="B21" t="s">
        <v>2952</v>
      </c>
      <c r="C21" s="1">
        <v>0</v>
      </c>
      <c r="D21" s="1">
        <v>27712776.579</v>
      </c>
      <c r="E21" s="1">
        <v>27712776.577</v>
      </c>
      <c r="F21" s="1">
        <f t="shared" si="0"/>
        <v>2.0000003278255463E-3</v>
      </c>
      <c r="G21" s="1">
        <f t="shared" si="1"/>
        <v>2.0000003278255463E-3</v>
      </c>
      <c r="H21" t="e">
        <f>VLOOKUP($A21,'TCD justif frs'!$A$5:$C$297,1,0)</f>
        <v>#N/A</v>
      </c>
    </row>
    <row r="22" spans="1:8" x14ac:dyDescent="0.25">
      <c r="A22" t="s">
        <v>5410</v>
      </c>
      <c r="B22" t="s">
        <v>5411</v>
      </c>
      <c r="C22" s="1">
        <v>0</v>
      </c>
      <c r="D22" s="1">
        <v>83313.307000000001</v>
      </c>
      <c r="E22" s="1">
        <v>83313.307000000001</v>
      </c>
      <c r="F22" s="1">
        <f t="shared" si="0"/>
        <v>0</v>
      </c>
      <c r="G22" s="1">
        <f t="shared" si="1"/>
        <v>0</v>
      </c>
      <c r="H22" t="e">
        <f>VLOOKUP($A22,'TCD justif frs'!$A$5:$C$297,1,0)</f>
        <v>#N/A</v>
      </c>
    </row>
    <row r="23" spans="1:8" x14ac:dyDescent="0.25">
      <c r="A23" t="s">
        <v>5412</v>
      </c>
      <c r="B23" t="s">
        <v>5413</v>
      </c>
      <c r="C23" s="1">
        <v>0</v>
      </c>
      <c r="D23" s="1">
        <v>3422385.3319999999</v>
      </c>
      <c r="E23" s="1">
        <v>3422385.3319999999</v>
      </c>
      <c r="F23" s="1">
        <f t="shared" si="0"/>
        <v>0</v>
      </c>
      <c r="G23" s="1">
        <f t="shared" si="1"/>
        <v>0</v>
      </c>
      <c r="H23" t="e">
        <f>VLOOKUP($A23,'TCD justif frs'!$A$5:$C$297,1,0)</f>
        <v>#N/A</v>
      </c>
    </row>
    <row r="24" spans="1:8" x14ac:dyDescent="0.25">
      <c r="A24" t="s">
        <v>984</v>
      </c>
      <c r="B24" t="s">
        <v>985</v>
      </c>
      <c r="C24" s="1">
        <v>0</v>
      </c>
      <c r="D24" s="1">
        <v>2133181.835</v>
      </c>
      <c r="E24" s="1">
        <v>2233386.517</v>
      </c>
      <c r="F24" s="1">
        <f t="shared" si="0"/>
        <v>-100204.68200000003</v>
      </c>
      <c r="G24" s="1">
        <f t="shared" si="1"/>
        <v>-100204.68200000003</v>
      </c>
      <c r="H24" t="str">
        <f>VLOOKUP($A24,'TCD justif frs'!$A$5:$C$297,1,0)</f>
        <v>E10052</v>
      </c>
    </row>
    <row r="25" spans="1:8" x14ac:dyDescent="0.25">
      <c r="A25" t="s">
        <v>5414</v>
      </c>
      <c r="B25" t="s">
        <v>5415</v>
      </c>
      <c r="C25" s="1">
        <v>0</v>
      </c>
      <c r="D25" s="1">
        <v>3142.58</v>
      </c>
      <c r="E25" s="1">
        <v>3142.58</v>
      </c>
      <c r="F25" s="1">
        <f t="shared" si="0"/>
        <v>0</v>
      </c>
      <c r="G25" s="1">
        <f t="shared" si="1"/>
        <v>0</v>
      </c>
      <c r="H25" t="e">
        <f>VLOOKUP($A25,'TCD justif frs'!$A$5:$C$297,1,0)</f>
        <v>#N/A</v>
      </c>
    </row>
    <row r="26" spans="1:8" x14ac:dyDescent="0.25">
      <c r="A26" t="s">
        <v>5416</v>
      </c>
      <c r="B26" t="s">
        <v>7617</v>
      </c>
      <c r="C26" s="1">
        <v>0</v>
      </c>
      <c r="D26" s="1">
        <v>542522.179</v>
      </c>
      <c r="E26" s="1">
        <v>542522.179</v>
      </c>
      <c r="F26" s="1">
        <f t="shared" si="0"/>
        <v>0</v>
      </c>
      <c r="G26" s="1">
        <f t="shared" si="1"/>
        <v>0</v>
      </c>
      <c r="H26" t="e">
        <f>VLOOKUP($A26,'TCD justif frs'!$A$5:$C$297,1,0)</f>
        <v>#N/A</v>
      </c>
    </row>
    <row r="27" spans="1:8" x14ac:dyDescent="0.25">
      <c r="A27" t="s">
        <v>5417</v>
      </c>
      <c r="B27" t="s">
        <v>7618</v>
      </c>
      <c r="C27" s="1">
        <v>0</v>
      </c>
      <c r="D27" s="1">
        <v>15513.050999999999</v>
      </c>
      <c r="E27" s="1">
        <v>15513.050999999999</v>
      </c>
      <c r="F27" s="1">
        <f t="shared" si="0"/>
        <v>0</v>
      </c>
      <c r="G27" s="1">
        <f t="shared" si="1"/>
        <v>0</v>
      </c>
      <c r="H27" t="e">
        <f>VLOOKUP($A27,'TCD justif frs'!$A$5:$C$297,1,0)</f>
        <v>#N/A</v>
      </c>
    </row>
    <row r="28" spans="1:8" x14ac:dyDescent="0.25">
      <c r="A28" t="s">
        <v>5418</v>
      </c>
      <c r="B28" t="s">
        <v>5419</v>
      </c>
      <c r="C28" s="1">
        <v>0</v>
      </c>
      <c r="D28" s="1">
        <v>30883834.761</v>
      </c>
      <c r="E28" s="1">
        <v>30883834.761</v>
      </c>
      <c r="F28" s="1">
        <f t="shared" si="0"/>
        <v>0</v>
      </c>
      <c r="G28" s="1">
        <f t="shared" si="1"/>
        <v>0</v>
      </c>
      <c r="H28" t="e">
        <f>VLOOKUP($A28,'TCD justif frs'!$A$5:$C$297,1,0)</f>
        <v>#N/A</v>
      </c>
    </row>
    <row r="29" spans="1:8" x14ac:dyDescent="0.25">
      <c r="A29" t="s">
        <v>5420</v>
      </c>
      <c r="B29" t="s">
        <v>7619</v>
      </c>
      <c r="C29" s="1">
        <v>0</v>
      </c>
      <c r="D29" s="1">
        <v>11634.547</v>
      </c>
      <c r="E29" s="1">
        <v>11634.547</v>
      </c>
      <c r="F29" s="1">
        <f t="shared" si="0"/>
        <v>0</v>
      </c>
      <c r="G29" s="1">
        <f t="shared" si="1"/>
        <v>0</v>
      </c>
      <c r="H29" t="e">
        <f>VLOOKUP($A29,'TCD justif frs'!$A$5:$C$297,1,0)</f>
        <v>#N/A</v>
      </c>
    </row>
    <row r="30" spans="1:8" x14ac:dyDescent="0.25">
      <c r="A30" t="s">
        <v>5421</v>
      </c>
      <c r="B30" t="s">
        <v>2952</v>
      </c>
      <c r="C30" s="1">
        <v>0</v>
      </c>
      <c r="D30" s="1">
        <v>303198.821</v>
      </c>
      <c r="E30" s="1">
        <v>303198.821</v>
      </c>
      <c r="F30" s="1">
        <f t="shared" si="0"/>
        <v>0</v>
      </c>
      <c r="G30" s="1">
        <f t="shared" si="1"/>
        <v>0</v>
      </c>
      <c r="H30" t="e">
        <f>VLOOKUP($A30,'TCD justif frs'!$A$5:$C$297,1,0)</f>
        <v>#N/A</v>
      </c>
    </row>
    <row r="31" spans="1:8" x14ac:dyDescent="0.25">
      <c r="A31" t="s">
        <v>5422</v>
      </c>
      <c r="B31" t="s">
        <v>5423</v>
      </c>
      <c r="C31" s="1">
        <v>0</v>
      </c>
      <c r="D31" s="1">
        <v>116628.667</v>
      </c>
      <c r="E31" s="1">
        <v>116628.667</v>
      </c>
      <c r="F31" s="1">
        <f t="shared" si="0"/>
        <v>0</v>
      </c>
      <c r="G31" s="1">
        <f t="shared" si="1"/>
        <v>0</v>
      </c>
      <c r="H31" t="e">
        <f>VLOOKUP($A31,'TCD justif frs'!$A$5:$C$297,1,0)</f>
        <v>#N/A</v>
      </c>
    </row>
    <row r="32" spans="1:8" x14ac:dyDescent="0.25">
      <c r="A32" t="s">
        <v>5424</v>
      </c>
      <c r="B32" t="s">
        <v>5425</v>
      </c>
      <c r="C32" s="1">
        <v>0</v>
      </c>
      <c r="D32" s="1">
        <v>275683.47100000002</v>
      </c>
      <c r="E32" s="1">
        <v>275683.47100000002</v>
      </c>
      <c r="F32" s="1">
        <f t="shared" si="0"/>
        <v>0</v>
      </c>
      <c r="G32" s="1">
        <f t="shared" si="1"/>
        <v>0</v>
      </c>
      <c r="H32" t="e">
        <f>VLOOKUP($A32,'TCD justif frs'!$A$5:$C$297,1,0)</f>
        <v>#N/A</v>
      </c>
    </row>
    <row r="33" spans="1:8" x14ac:dyDescent="0.25">
      <c r="A33" t="s">
        <v>5426</v>
      </c>
      <c r="B33" t="s">
        <v>7620</v>
      </c>
      <c r="C33" s="1">
        <v>0</v>
      </c>
      <c r="D33" s="1">
        <v>125812.965</v>
      </c>
      <c r="E33" s="1">
        <v>125812.965</v>
      </c>
      <c r="F33" s="1">
        <f t="shared" si="0"/>
        <v>0</v>
      </c>
      <c r="G33" s="1">
        <f t="shared" si="1"/>
        <v>0</v>
      </c>
      <c r="H33" t="e">
        <f>VLOOKUP($A33,'TCD justif frs'!$A$5:$C$297,1,0)</f>
        <v>#N/A</v>
      </c>
    </row>
    <row r="34" spans="1:8" x14ac:dyDescent="0.25">
      <c r="A34" t="s">
        <v>5427</v>
      </c>
      <c r="B34" t="s">
        <v>5428</v>
      </c>
      <c r="C34" s="1">
        <v>0</v>
      </c>
      <c r="D34" s="1">
        <v>1823239.726</v>
      </c>
      <c r="E34" s="1">
        <v>1823239.726</v>
      </c>
      <c r="F34" s="1">
        <f t="shared" si="0"/>
        <v>0</v>
      </c>
      <c r="G34" s="1">
        <f t="shared" si="1"/>
        <v>0</v>
      </c>
      <c r="H34" t="e">
        <f>VLOOKUP($A34,'TCD justif frs'!$A$5:$C$297,1,0)</f>
        <v>#N/A</v>
      </c>
    </row>
    <row r="35" spans="1:8" x14ac:dyDescent="0.25">
      <c r="A35" t="s">
        <v>5429</v>
      </c>
      <c r="B35" t="s">
        <v>5430</v>
      </c>
      <c r="C35" s="1">
        <v>0</v>
      </c>
      <c r="D35" s="1">
        <v>155124.99100000001</v>
      </c>
      <c r="E35" s="1">
        <v>155124.99100000001</v>
      </c>
      <c r="F35" s="1">
        <f t="shared" si="0"/>
        <v>0</v>
      </c>
      <c r="G35" s="1">
        <f t="shared" si="1"/>
        <v>0</v>
      </c>
      <c r="H35" t="e">
        <f>VLOOKUP($A35,'TCD justif frs'!$A$5:$C$297,1,0)</f>
        <v>#N/A</v>
      </c>
    </row>
    <row r="36" spans="1:8" x14ac:dyDescent="0.25">
      <c r="A36" t="s">
        <v>5431</v>
      </c>
      <c r="B36" t="s">
        <v>7621</v>
      </c>
      <c r="C36" s="1">
        <v>0</v>
      </c>
      <c r="D36" s="1">
        <v>132865.54399999999</v>
      </c>
      <c r="E36" s="1">
        <v>132865.54399999999</v>
      </c>
      <c r="F36" s="1">
        <f t="shared" si="0"/>
        <v>0</v>
      </c>
      <c r="G36" s="1">
        <f t="shared" si="1"/>
        <v>0</v>
      </c>
      <c r="H36" t="e">
        <f>VLOOKUP($A36,'TCD justif frs'!$A$5:$C$297,1,0)</f>
        <v>#N/A</v>
      </c>
    </row>
    <row r="37" spans="1:8" x14ac:dyDescent="0.25">
      <c r="A37" t="s">
        <v>5432</v>
      </c>
      <c r="B37" t="s">
        <v>7622</v>
      </c>
      <c r="C37" s="1">
        <v>0</v>
      </c>
      <c r="D37" s="1">
        <v>193001.06400000001</v>
      </c>
      <c r="E37" s="1">
        <v>193001.06400000001</v>
      </c>
      <c r="F37" s="1">
        <f t="shared" si="0"/>
        <v>0</v>
      </c>
      <c r="G37" s="1">
        <f t="shared" si="1"/>
        <v>0</v>
      </c>
      <c r="H37" t="e">
        <f>VLOOKUP($A37,'TCD justif frs'!$A$5:$C$297,1,0)</f>
        <v>#N/A</v>
      </c>
    </row>
    <row r="38" spans="1:8" x14ac:dyDescent="0.25">
      <c r="A38" t="s">
        <v>986</v>
      </c>
      <c r="B38" t="s">
        <v>987</v>
      </c>
      <c r="C38" s="1">
        <v>0</v>
      </c>
      <c r="D38" s="1">
        <v>59081.2</v>
      </c>
      <c r="E38" s="1">
        <v>61371.254000000001</v>
      </c>
      <c r="F38" s="1">
        <f t="shared" si="0"/>
        <v>-2290.0540000000037</v>
      </c>
      <c r="G38" s="1">
        <f t="shared" si="1"/>
        <v>-2290.0540000000037</v>
      </c>
      <c r="H38" t="str">
        <f>VLOOKUP($A38,'TCD justif frs'!$A$5:$C$297,1,0)</f>
        <v>E10077</v>
      </c>
    </row>
    <row r="39" spans="1:8" x14ac:dyDescent="0.25">
      <c r="A39" t="s">
        <v>1008</v>
      </c>
      <c r="B39" t="s">
        <v>7623</v>
      </c>
      <c r="C39" s="1">
        <v>0</v>
      </c>
      <c r="D39" s="1">
        <v>3532346.0759999999</v>
      </c>
      <c r="E39" s="1">
        <v>3928031.4160000002</v>
      </c>
      <c r="F39" s="1">
        <f t="shared" si="0"/>
        <v>-395685.34000000032</v>
      </c>
      <c r="G39" s="1">
        <f t="shared" si="1"/>
        <v>-395685.34000000032</v>
      </c>
      <c r="H39" t="str">
        <f>VLOOKUP($A39,'TCD justif frs'!$A$5:$C$297,1,0)</f>
        <v>E10078</v>
      </c>
    </row>
    <row r="40" spans="1:8" x14ac:dyDescent="0.25">
      <c r="A40" t="s">
        <v>5433</v>
      </c>
      <c r="B40" t="s">
        <v>7624</v>
      </c>
      <c r="C40" s="1">
        <v>0</v>
      </c>
      <c r="D40" s="1">
        <v>17603.205000000002</v>
      </c>
      <c r="E40" s="1">
        <v>17603.205000000002</v>
      </c>
      <c r="F40" s="1">
        <f t="shared" si="0"/>
        <v>0</v>
      </c>
      <c r="G40" s="1">
        <f t="shared" si="1"/>
        <v>0</v>
      </c>
      <c r="H40" t="e">
        <f>VLOOKUP($A40,'TCD justif frs'!$A$5:$C$297,1,0)</f>
        <v>#N/A</v>
      </c>
    </row>
    <row r="41" spans="1:8" x14ac:dyDescent="0.25">
      <c r="A41" t="s">
        <v>5434</v>
      </c>
      <c r="B41" t="s">
        <v>5435</v>
      </c>
      <c r="C41" s="1">
        <v>0</v>
      </c>
      <c r="D41" s="1">
        <v>388872.66200000001</v>
      </c>
      <c r="E41" s="1">
        <v>388872.66200000001</v>
      </c>
      <c r="F41" s="1">
        <f t="shared" si="0"/>
        <v>0</v>
      </c>
      <c r="G41" s="1">
        <f t="shared" si="1"/>
        <v>0</v>
      </c>
      <c r="H41" t="e">
        <f>VLOOKUP($A41,'TCD justif frs'!$A$5:$C$297,1,0)</f>
        <v>#N/A</v>
      </c>
    </row>
    <row r="42" spans="1:8" x14ac:dyDescent="0.25">
      <c r="A42" t="s">
        <v>5436</v>
      </c>
      <c r="B42" t="s">
        <v>7625</v>
      </c>
      <c r="C42" s="1">
        <v>0</v>
      </c>
      <c r="D42" s="1">
        <v>300301.76299999998</v>
      </c>
      <c r="E42" s="1">
        <v>300301.76299999998</v>
      </c>
      <c r="F42" s="1">
        <f t="shared" si="0"/>
        <v>0</v>
      </c>
      <c r="G42" s="1">
        <f t="shared" si="1"/>
        <v>0</v>
      </c>
      <c r="H42" t="str">
        <f>VLOOKUP($A42,'TCD justif frs'!$A$5:$C$297,1,0)</f>
        <v>E10081</v>
      </c>
    </row>
    <row r="43" spans="1:8" x14ac:dyDescent="0.25">
      <c r="A43" t="s">
        <v>5438</v>
      </c>
      <c r="B43" t="s">
        <v>5439</v>
      </c>
      <c r="C43" s="1">
        <v>0</v>
      </c>
      <c r="D43" s="1">
        <v>50105.324000000001</v>
      </c>
      <c r="E43" s="1">
        <v>50105.324000000001</v>
      </c>
      <c r="F43" s="1">
        <f t="shared" si="0"/>
        <v>0</v>
      </c>
      <c r="G43" s="1">
        <f t="shared" si="1"/>
        <v>0</v>
      </c>
      <c r="H43" t="e">
        <f>VLOOKUP($A43,'TCD justif frs'!$A$5:$C$297,1,0)</f>
        <v>#N/A</v>
      </c>
    </row>
    <row r="44" spans="1:8" x14ac:dyDescent="0.25">
      <c r="A44" t="s">
        <v>1028</v>
      </c>
      <c r="B44" t="s">
        <v>7626</v>
      </c>
      <c r="C44" s="1">
        <v>0</v>
      </c>
      <c r="D44" s="1">
        <v>0</v>
      </c>
      <c r="E44" s="1">
        <v>259568.147</v>
      </c>
      <c r="F44" s="1">
        <f t="shared" si="0"/>
        <v>-259568.147</v>
      </c>
      <c r="G44" s="1">
        <f t="shared" si="1"/>
        <v>-259568.147</v>
      </c>
      <c r="H44" t="str">
        <f>VLOOKUP($A44,'TCD justif frs'!$A$5:$C$297,1,0)</f>
        <v>E10083</v>
      </c>
    </row>
    <row r="45" spans="1:8" x14ac:dyDescent="0.25">
      <c r="A45" t="s">
        <v>4883</v>
      </c>
      <c r="B45" t="s">
        <v>7627</v>
      </c>
      <c r="C45" s="1">
        <v>0</v>
      </c>
      <c r="D45" s="1">
        <v>1136111.632</v>
      </c>
      <c r="E45" s="1">
        <v>1811365.433</v>
      </c>
      <c r="F45" s="1">
        <f t="shared" si="0"/>
        <v>-675253.80099999998</v>
      </c>
      <c r="G45" s="1">
        <f t="shared" si="1"/>
        <v>-675253.80099999998</v>
      </c>
      <c r="H45" t="str">
        <f>VLOOKUP($A45,'TCD justif frs'!$A$5:$C$297,1,0)</f>
        <v>E10084</v>
      </c>
    </row>
    <row r="46" spans="1:8" x14ac:dyDescent="0.25">
      <c r="A46" t="s">
        <v>4885</v>
      </c>
      <c r="B46" t="s">
        <v>7628</v>
      </c>
      <c r="C46" s="1">
        <v>0</v>
      </c>
      <c r="D46" s="1">
        <v>37195.802000000003</v>
      </c>
      <c r="E46" s="1">
        <v>39014.29</v>
      </c>
      <c r="F46" s="1">
        <f t="shared" si="0"/>
        <v>-1818.4879999999976</v>
      </c>
      <c r="G46" s="1">
        <f t="shared" si="1"/>
        <v>-1818.4879999999976</v>
      </c>
      <c r="H46" t="str">
        <f>VLOOKUP($A46,'TCD justif frs'!$A$5:$C$297,1,0)</f>
        <v>E10085</v>
      </c>
    </row>
    <row r="47" spans="1:8" x14ac:dyDescent="0.25">
      <c r="A47" t="s">
        <v>5092</v>
      </c>
      <c r="B47" t="s">
        <v>7629</v>
      </c>
      <c r="C47" s="1">
        <v>0</v>
      </c>
      <c r="D47" s="1">
        <v>69085.944000000003</v>
      </c>
      <c r="E47" s="1">
        <v>69105.652000000002</v>
      </c>
      <c r="F47" s="1">
        <f t="shared" si="0"/>
        <v>-19.707999999998719</v>
      </c>
      <c r="G47" s="1">
        <f t="shared" si="1"/>
        <v>-19.707999999998719</v>
      </c>
      <c r="H47" t="str">
        <f>VLOOKUP($A47,'TCD justif frs'!$A$5:$C$297,1,0)</f>
        <v>E10086</v>
      </c>
    </row>
    <row r="48" spans="1:8" x14ac:dyDescent="0.25">
      <c r="A48" t="s">
        <v>5440</v>
      </c>
      <c r="B48" t="s">
        <v>7630</v>
      </c>
      <c r="C48" s="1">
        <v>0</v>
      </c>
      <c r="D48" s="1">
        <v>9103551.5629999992</v>
      </c>
      <c r="E48" s="1">
        <v>9103687.6710000001</v>
      </c>
      <c r="F48" s="1">
        <f t="shared" si="0"/>
        <v>-136.10800000093877</v>
      </c>
      <c r="G48" s="1">
        <f t="shared" si="1"/>
        <v>-136.10800000093877</v>
      </c>
      <c r="H48" t="str">
        <f>VLOOKUP($A48,'TCD justif frs'!$A$5:$C$297,1,0)</f>
        <v>E10087</v>
      </c>
    </row>
    <row r="49" spans="1:8" x14ac:dyDescent="0.25">
      <c r="A49" t="s">
        <v>5442</v>
      </c>
      <c r="B49" t="s">
        <v>5443</v>
      </c>
      <c r="C49" s="1">
        <v>0</v>
      </c>
      <c r="D49" s="1">
        <v>4018.5970000000002</v>
      </c>
      <c r="E49" s="1">
        <v>4018.5970000000002</v>
      </c>
      <c r="F49" s="1">
        <f t="shared" si="0"/>
        <v>0</v>
      </c>
      <c r="G49" s="1">
        <f t="shared" si="1"/>
        <v>0</v>
      </c>
      <c r="H49" t="e">
        <f>VLOOKUP($A49,'TCD justif frs'!$A$5:$C$297,1,0)</f>
        <v>#N/A</v>
      </c>
    </row>
    <row r="50" spans="1:8" x14ac:dyDescent="0.25">
      <c r="A50" t="s">
        <v>5444</v>
      </c>
      <c r="B50" t="s">
        <v>7631</v>
      </c>
      <c r="C50" s="1">
        <v>0</v>
      </c>
      <c r="D50" s="1">
        <v>17992.743999999999</v>
      </c>
      <c r="E50" s="1">
        <v>17992.743999999999</v>
      </c>
      <c r="F50" s="1">
        <f t="shared" si="0"/>
        <v>0</v>
      </c>
      <c r="G50" s="1">
        <f t="shared" si="1"/>
        <v>0</v>
      </c>
      <c r="H50" t="e">
        <f>VLOOKUP($A50,'TCD justif frs'!$A$5:$C$297,1,0)</f>
        <v>#N/A</v>
      </c>
    </row>
    <row r="51" spans="1:8" x14ac:dyDescent="0.25">
      <c r="A51" t="s">
        <v>5445</v>
      </c>
      <c r="B51" t="s">
        <v>7632</v>
      </c>
      <c r="C51" s="1">
        <v>0</v>
      </c>
      <c r="D51" s="1">
        <v>2490.0079999999998</v>
      </c>
      <c r="E51" s="1">
        <v>2490.0079999999998</v>
      </c>
      <c r="F51" s="1">
        <f t="shared" si="0"/>
        <v>0</v>
      </c>
      <c r="G51" s="1">
        <f t="shared" si="1"/>
        <v>0</v>
      </c>
      <c r="H51" t="e">
        <f>VLOOKUP($A51,'TCD justif frs'!$A$5:$C$297,1,0)</f>
        <v>#N/A</v>
      </c>
    </row>
    <row r="52" spans="1:8" x14ac:dyDescent="0.25">
      <c r="A52" t="s">
        <v>5446</v>
      </c>
      <c r="B52" t="s">
        <v>5447</v>
      </c>
      <c r="C52" s="1">
        <v>0</v>
      </c>
      <c r="D52" s="1">
        <v>293456.13299999997</v>
      </c>
      <c r="E52" s="1">
        <v>293456.13299999997</v>
      </c>
      <c r="F52" s="1">
        <f t="shared" si="0"/>
        <v>0</v>
      </c>
      <c r="G52" s="1">
        <f t="shared" si="1"/>
        <v>0</v>
      </c>
      <c r="H52" t="e">
        <f>VLOOKUP($A52,'TCD justif frs'!$A$5:$C$297,1,0)</f>
        <v>#N/A</v>
      </c>
    </row>
    <row r="53" spans="1:8" x14ac:dyDescent="0.25">
      <c r="A53" t="s">
        <v>1017</v>
      </c>
      <c r="B53" t="s">
        <v>7633</v>
      </c>
      <c r="C53" s="1">
        <v>0</v>
      </c>
      <c r="D53" s="1">
        <v>2014497.0160000001</v>
      </c>
      <c r="E53" s="1">
        <v>2027857.602</v>
      </c>
      <c r="F53" s="1">
        <f t="shared" si="0"/>
        <v>-13360.585999999894</v>
      </c>
      <c r="G53" s="1">
        <f t="shared" si="1"/>
        <v>-13360.585999999894</v>
      </c>
      <c r="H53" t="str">
        <f>VLOOKUP($A53,'TCD justif frs'!$A$5:$C$297,1,0)</f>
        <v>E20013</v>
      </c>
    </row>
    <row r="54" spans="1:8" x14ac:dyDescent="0.25">
      <c r="A54" t="s">
        <v>5448</v>
      </c>
      <c r="B54" t="s">
        <v>5449</v>
      </c>
      <c r="C54" s="1">
        <v>0</v>
      </c>
      <c r="D54" s="1">
        <v>10922.1</v>
      </c>
      <c r="E54" s="1">
        <v>10922.1</v>
      </c>
      <c r="F54" s="1">
        <f t="shared" si="0"/>
        <v>0</v>
      </c>
      <c r="G54" s="1">
        <f t="shared" si="1"/>
        <v>0</v>
      </c>
      <c r="H54" t="e">
        <f>VLOOKUP($A54,'TCD justif frs'!$A$5:$C$297,1,0)</f>
        <v>#N/A</v>
      </c>
    </row>
    <row r="55" spans="1:8" x14ac:dyDescent="0.25">
      <c r="A55" t="s">
        <v>5450</v>
      </c>
      <c r="B55" t="s">
        <v>5451</v>
      </c>
      <c r="C55" s="1">
        <v>0</v>
      </c>
      <c r="D55" s="1">
        <v>47539.275000000001</v>
      </c>
      <c r="E55" s="1">
        <v>47539.275000000001</v>
      </c>
      <c r="F55" s="1">
        <f t="shared" si="0"/>
        <v>0</v>
      </c>
      <c r="G55" s="1">
        <f t="shared" si="1"/>
        <v>0</v>
      </c>
      <c r="H55" t="e">
        <f>VLOOKUP($A55,'TCD justif frs'!$A$5:$C$297,1,0)</f>
        <v>#N/A</v>
      </c>
    </row>
    <row r="56" spans="1:8" x14ac:dyDescent="0.25">
      <c r="A56" t="s">
        <v>988</v>
      </c>
      <c r="B56" t="s">
        <v>7634</v>
      </c>
      <c r="C56" s="1">
        <v>0</v>
      </c>
      <c r="D56" s="1">
        <v>0</v>
      </c>
      <c r="E56" s="1">
        <v>17745.075000000001</v>
      </c>
      <c r="F56" s="1">
        <f t="shared" si="0"/>
        <v>-17745.075000000001</v>
      </c>
      <c r="G56" s="1">
        <f t="shared" si="1"/>
        <v>-17745.075000000001</v>
      </c>
      <c r="H56" t="str">
        <f>VLOOKUP($A56,'TCD justif frs'!$A$5:$C$297,1,0)</f>
        <v>E30002</v>
      </c>
    </row>
    <row r="57" spans="1:8" x14ac:dyDescent="0.25">
      <c r="A57" t="s">
        <v>5452</v>
      </c>
      <c r="B57" t="s">
        <v>7635</v>
      </c>
      <c r="C57" s="1">
        <v>0</v>
      </c>
      <c r="D57" s="1">
        <v>219203.9</v>
      </c>
      <c r="E57" s="1">
        <v>219203.9</v>
      </c>
      <c r="F57" s="1">
        <f t="shared" si="0"/>
        <v>0</v>
      </c>
      <c r="G57" s="1">
        <f t="shared" si="1"/>
        <v>0</v>
      </c>
      <c r="H57" t="e">
        <f>VLOOKUP($A57,'TCD justif frs'!$A$5:$C$297,1,0)</f>
        <v>#N/A</v>
      </c>
    </row>
    <row r="58" spans="1:8" x14ac:dyDescent="0.25">
      <c r="A58" t="s">
        <v>5453</v>
      </c>
      <c r="B58" t="s">
        <v>5454</v>
      </c>
      <c r="C58" s="1">
        <v>0</v>
      </c>
      <c r="D58" s="1">
        <v>7790.5330000000004</v>
      </c>
      <c r="E58" s="1">
        <v>7790.5330000000004</v>
      </c>
      <c r="F58" s="1">
        <f t="shared" si="0"/>
        <v>0</v>
      </c>
      <c r="G58" s="1">
        <f t="shared" si="1"/>
        <v>0</v>
      </c>
      <c r="H58" t="e">
        <f>VLOOKUP($A58,'TCD justif frs'!$A$5:$C$297,1,0)</f>
        <v>#N/A</v>
      </c>
    </row>
    <row r="59" spans="1:8" x14ac:dyDescent="0.25">
      <c r="A59" t="s">
        <v>5455</v>
      </c>
      <c r="B59" t="s">
        <v>5456</v>
      </c>
      <c r="C59" s="1">
        <v>0</v>
      </c>
      <c r="D59" s="1">
        <v>7261.5010000000002</v>
      </c>
      <c r="E59" s="1">
        <v>7261.5010000000002</v>
      </c>
      <c r="F59" s="1">
        <f t="shared" si="0"/>
        <v>0</v>
      </c>
      <c r="G59" s="1">
        <f t="shared" si="1"/>
        <v>0</v>
      </c>
      <c r="H59" t="e">
        <f>VLOOKUP($A59,'TCD justif frs'!$A$5:$C$297,1,0)</f>
        <v>#N/A</v>
      </c>
    </row>
    <row r="60" spans="1:8" x14ac:dyDescent="0.25">
      <c r="A60" t="s">
        <v>5457</v>
      </c>
      <c r="B60" t="s">
        <v>7636</v>
      </c>
      <c r="C60" s="1">
        <v>0</v>
      </c>
      <c r="D60" s="1">
        <v>26288.028999999999</v>
      </c>
      <c r="E60" s="1">
        <v>26288.028999999999</v>
      </c>
      <c r="F60" s="1">
        <f t="shared" si="0"/>
        <v>0</v>
      </c>
      <c r="G60" s="1">
        <f t="shared" si="1"/>
        <v>0</v>
      </c>
      <c r="H60" t="e">
        <f>VLOOKUP($A60,'TCD justif frs'!$A$5:$C$297,1,0)</f>
        <v>#N/A</v>
      </c>
    </row>
    <row r="61" spans="1:8" x14ac:dyDescent="0.25">
      <c r="A61" t="s">
        <v>5458</v>
      </c>
      <c r="B61" t="s">
        <v>7632</v>
      </c>
      <c r="C61" s="1">
        <v>0</v>
      </c>
      <c r="D61" s="1">
        <v>1827.374</v>
      </c>
      <c r="E61" s="1">
        <v>1827.374</v>
      </c>
      <c r="F61" s="1">
        <f t="shared" si="0"/>
        <v>0</v>
      </c>
      <c r="G61" s="1">
        <f t="shared" si="1"/>
        <v>0</v>
      </c>
      <c r="H61" t="e">
        <f>VLOOKUP($A61,'TCD justif frs'!$A$5:$C$297,1,0)</f>
        <v>#N/A</v>
      </c>
    </row>
    <row r="62" spans="1:8" x14ac:dyDescent="0.25">
      <c r="A62" t="s">
        <v>990</v>
      </c>
      <c r="B62" t="s">
        <v>7637</v>
      </c>
      <c r="C62" s="1">
        <v>0</v>
      </c>
      <c r="D62" s="1">
        <v>25406.494999999999</v>
      </c>
      <c r="E62" s="1">
        <v>27827.879000000001</v>
      </c>
      <c r="F62" s="1">
        <f t="shared" si="0"/>
        <v>-2421.3840000000018</v>
      </c>
      <c r="G62" s="1">
        <f t="shared" si="1"/>
        <v>-2421.3840000000018</v>
      </c>
      <c r="H62" t="str">
        <f>VLOOKUP($A62,'TCD justif frs'!$A$5:$C$297,1,0)</f>
        <v>E60031</v>
      </c>
    </row>
    <row r="63" spans="1:8" x14ac:dyDescent="0.25">
      <c r="A63" t="s">
        <v>5459</v>
      </c>
      <c r="B63" t="s">
        <v>5460</v>
      </c>
      <c r="C63" s="1">
        <v>0</v>
      </c>
      <c r="D63" s="1">
        <v>887.26900000000001</v>
      </c>
      <c r="E63" s="1">
        <v>887.26900000000001</v>
      </c>
      <c r="F63" s="1">
        <f t="shared" si="0"/>
        <v>0</v>
      </c>
      <c r="G63" s="1">
        <f t="shared" si="1"/>
        <v>0</v>
      </c>
      <c r="H63" t="e">
        <f>VLOOKUP($A63,'TCD justif frs'!$A$5:$C$297,1,0)</f>
        <v>#N/A</v>
      </c>
    </row>
    <row r="64" spans="1:8" x14ac:dyDescent="0.25">
      <c r="A64" t="s">
        <v>5461</v>
      </c>
      <c r="B64" t="s">
        <v>7638</v>
      </c>
      <c r="C64" s="1">
        <v>0</v>
      </c>
      <c r="D64" s="1">
        <v>18003.939999999999</v>
      </c>
      <c r="E64" s="1">
        <v>18003.939999999999</v>
      </c>
      <c r="F64" s="1">
        <f t="shared" si="0"/>
        <v>0</v>
      </c>
      <c r="G64" s="1">
        <f t="shared" si="1"/>
        <v>0</v>
      </c>
      <c r="H64" t="e">
        <f>VLOOKUP($A64,'TCD justif frs'!$A$5:$C$297,1,0)</f>
        <v>#N/A</v>
      </c>
    </row>
    <row r="65" spans="1:8" x14ac:dyDescent="0.25">
      <c r="A65" t="s">
        <v>5462</v>
      </c>
      <c r="B65" t="s">
        <v>7639</v>
      </c>
      <c r="C65" s="1">
        <v>0</v>
      </c>
      <c r="D65" s="1">
        <v>79288.73</v>
      </c>
      <c r="E65" s="1">
        <v>79288.73</v>
      </c>
      <c r="F65" s="1">
        <f t="shared" si="0"/>
        <v>0</v>
      </c>
      <c r="G65" s="1">
        <f t="shared" si="1"/>
        <v>0</v>
      </c>
      <c r="H65" t="e">
        <f>VLOOKUP($A65,'TCD justif frs'!$A$5:$C$297,1,0)</f>
        <v>#N/A</v>
      </c>
    </row>
    <row r="66" spans="1:8" x14ac:dyDescent="0.25">
      <c r="A66" t="s">
        <v>982</v>
      </c>
      <c r="B66" t="s">
        <v>7640</v>
      </c>
      <c r="C66" s="1">
        <v>0</v>
      </c>
      <c r="D66" s="1">
        <v>422606.09399999998</v>
      </c>
      <c r="E66" s="1">
        <v>422606.092</v>
      </c>
      <c r="F66" s="1">
        <f t="shared" si="0"/>
        <v>1.9999999785795808E-3</v>
      </c>
      <c r="G66" s="1">
        <f t="shared" si="1"/>
        <v>1.9999999785795808E-3</v>
      </c>
      <c r="H66" t="e">
        <f>VLOOKUP($A66,'TCD justif frs'!$A$5:$C$297,1,0)</f>
        <v>#N/A</v>
      </c>
    </row>
    <row r="67" spans="1:8" x14ac:dyDescent="0.25">
      <c r="A67" t="s">
        <v>992</v>
      </c>
      <c r="B67" t="s">
        <v>7</v>
      </c>
      <c r="C67" s="1">
        <v>0</v>
      </c>
      <c r="D67" s="1">
        <v>11063112.168</v>
      </c>
      <c r="E67" s="1">
        <v>11021030.950999999</v>
      </c>
      <c r="F67" s="1">
        <f t="shared" ref="F67:F130" si="2">D67-E67</f>
        <v>42081.217000000179</v>
      </c>
      <c r="G67" s="1">
        <f t="shared" ref="G67:G130" si="3">C67+F67</f>
        <v>42081.217000000179</v>
      </c>
      <c r="H67" t="str">
        <f>VLOOKUP($A67,'TCD justif frs'!$A$5:$C$297,1,0)</f>
        <v>E80018</v>
      </c>
    </row>
    <row r="68" spans="1:8" x14ac:dyDescent="0.25">
      <c r="A68" t="s">
        <v>5463</v>
      </c>
      <c r="B68" t="s">
        <v>5464</v>
      </c>
      <c r="C68" s="1">
        <v>0</v>
      </c>
      <c r="D68" s="1">
        <v>11188</v>
      </c>
      <c r="E68" s="1">
        <v>11188</v>
      </c>
      <c r="F68" s="1">
        <f t="shared" si="2"/>
        <v>0</v>
      </c>
      <c r="G68" s="1">
        <f t="shared" si="3"/>
        <v>0</v>
      </c>
      <c r="H68" t="e">
        <f>VLOOKUP($A68,'TCD justif frs'!$A$5:$C$297,1,0)</f>
        <v>#N/A</v>
      </c>
    </row>
    <row r="69" spans="1:8" x14ac:dyDescent="0.25">
      <c r="A69" t="s">
        <v>5465</v>
      </c>
      <c r="B69" t="s">
        <v>5466</v>
      </c>
      <c r="C69" s="1">
        <v>0</v>
      </c>
      <c r="D69" s="1">
        <v>20963.974999999999</v>
      </c>
      <c r="E69" s="1">
        <v>20963.974999999999</v>
      </c>
      <c r="F69" s="1">
        <f t="shared" si="2"/>
        <v>0</v>
      </c>
      <c r="G69" s="1">
        <f t="shared" si="3"/>
        <v>0</v>
      </c>
      <c r="H69" t="e">
        <f>VLOOKUP($A69,'TCD justif frs'!$A$5:$C$297,1,0)</f>
        <v>#N/A</v>
      </c>
    </row>
    <row r="70" spans="1:8" x14ac:dyDescent="0.25">
      <c r="A70" t="s">
        <v>5467</v>
      </c>
      <c r="B70" t="s">
        <v>5468</v>
      </c>
      <c r="C70" s="1">
        <v>0</v>
      </c>
      <c r="D70" s="1">
        <v>27437.593000000001</v>
      </c>
      <c r="E70" s="1">
        <v>27437.593000000001</v>
      </c>
      <c r="F70" s="1">
        <f t="shared" si="2"/>
        <v>0</v>
      </c>
      <c r="G70" s="1">
        <f t="shared" si="3"/>
        <v>0</v>
      </c>
      <c r="H70" t="str">
        <f>VLOOKUP($A70,'TCD justif frs'!$A$5:$C$297,1,0)</f>
        <v>E80021</v>
      </c>
    </row>
    <row r="71" spans="1:8" x14ac:dyDescent="0.25">
      <c r="A71" t="s">
        <v>5469</v>
      </c>
      <c r="B71" t="s">
        <v>5470</v>
      </c>
      <c r="C71" s="1">
        <v>0</v>
      </c>
      <c r="D71" s="1">
        <v>60202.7</v>
      </c>
      <c r="E71" s="1">
        <v>60202.7</v>
      </c>
      <c r="F71" s="1">
        <f t="shared" si="2"/>
        <v>0</v>
      </c>
      <c r="G71" s="1">
        <f t="shared" si="3"/>
        <v>0</v>
      </c>
      <c r="H71" t="e">
        <f>VLOOKUP($A71,'TCD justif frs'!$A$5:$C$297,1,0)</f>
        <v>#N/A</v>
      </c>
    </row>
    <row r="72" spans="1:8" x14ac:dyDescent="0.25">
      <c r="A72" t="s">
        <v>5471</v>
      </c>
      <c r="B72" t="s">
        <v>7641</v>
      </c>
      <c r="C72" s="1">
        <v>0</v>
      </c>
      <c r="D72" s="1">
        <v>156275.698</v>
      </c>
      <c r="E72" s="1">
        <v>156275.698</v>
      </c>
      <c r="F72" s="1">
        <f t="shared" si="2"/>
        <v>0</v>
      </c>
      <c r="G72" s="1">
        <f t="shared" si="3"/>
        <v>0</v>
      </c>
      <c r="H72" t="e">
        <f>VLOOKUP($A72,'TCD justif frs'!$A$5:$C$297,1,0)</f>
        <v>#N/A</v>
      </c>
    </row>
    <row r="73" spans="1:8" x14ac:dyDescent="0.25">
      <c r="A73" t="s">
        <v>5472</v>
      </c>
      <c r="B73" t="s">
        <v>7642</v>
      </c>
      <c r="C73" s="1">
        <v>0</v>
      </c>
      <c r="D73" s="1">
        <v>34346.25</v>
      </c>
      <c r="E73" s="1">
        <v>34346.25</v>
      </c>
      <c r="F73" s="1">
        <f t="shared" si="2"/>
        <v>0</v>
      </c>
      <c r="G73" s="1">
        <f t="shared" si="3"/>
        <v>0</v>
      </c>
      <c r="H73" t="e">
        <f>VLOOKUP($A73,'TCD justif frs'!$A$5:$C$297,1,0)</f>
        <v>#N/A</v>
      </c>
    </row>
    <row r="74" spans="1:8" x14ac:dyDescent="0.25">
      <c r="A74" t="s">
        <v>5473</v>
      </c>
      <c r="B74" t="s">
        <v>8</v>
      </c>
      <c r="C74" s="1">
        <v>0</v>
      </c>
      <c r="D74" s="1">
        <v>586165.54700000002</v>
      </c>
      <c r="E74" s="1">
        <v>586165.54700000002</v>
      </c>
      <c r="F74" s="1">
        <f t="shared" si="2"/>
        <v>0</v>
      </c>
      <c r="G74" s="1">
        <f t="shared" si="3"/>
        <v>0</v>
      </c>
      <c r="H74" t="e">
        <f>VLOOKUP($A74,'TCD justif frs'!$A$5:$C$297,1,0)</f>
        <v>#N/A</v>
      </c>
    </row>
    <row r="75" spans="1:8" x14ac:dyDescent="0.25">
      <c r="A75" t="s">
        <v>5474</v>
      </c>
      <c r="B75" t="s">
        <v>5475</v>
      </c>
      <c r="C75" s="1">
        <v>0</v>
      </c>
      <c r="D75" s="1">
        <v>31831.227999999999</v>
      </c>
      <c r="E75" s="1">
        <v>31831.227999999999</v>
      </c>
      <c r="F75" s="1">
        <f t="shared" si="2"/>
        <v>0</v>
      </c>
      <c r="G75" s="1">
        <f t="shared" si="3"/>
        <v>0</v>
      </c>
      <c r="H75" t="e">
        <f>VLOOKUP($A75,'TCD justif frs'!$A$5:$C$297,1,0)</f>
        <v>#N/A</v>
      </c>
    </row>
    <row r="76" spans="1:8" x14ac:dyDescent="0.25">
      <c r="A76" t="s">
        <v>5476</v>
      </c>
      <c r="B76" t="s">
        <v>7643</v>
      </c>
      <c r="C76" s="1">
        <v>0</v>
      </c>
      <c r="D76" s="1">
        <v>20718.201000000001</v>
      </c>
      <c r="E76" s="1">
        <v>20700.034</v>
      </c>
      <c r="F76" s="1">
        <f t="shared" si="2"/>
        <v>18.167000000001281</v>
      </c>
      <c r="G76" s="1">
        <f t="shared" si="3"/>
        <v>18.167000000001281</v>
      </c>
      <c r="H76" t="str">
        <f>VLOOKUP($A76,'TCD justif frs'!$A$5:$C$297,1,0)</f>
        <v>E80034</v>
      </c>
    </row>
    <row r="77" spans="1:8" x14ac:dyDescent="0.25">
      <c r="A77" t="s">
        <v>5478</v>
      </c>
      <c r="B77" t="s">
        <v>5479</v>
      </c>
      <c r="C77" s="1">
        <v>0</v>
      </c>
      <c r="D77" s="1">
        <v>31008.6</v>
      </c>
      <c r="E77" s="1">
        <v>31008.6</v>
      </c>
      <c r="F77" s="1">
        <f t="shared" si="2"/>
        <v>0</v>
      </c>
      <c r="G77" s="1">
        <f t="shared" si="3"/>
        <v>0</v>
      </c>
      <c r="H77" t="e">
        <f>VLOOKUP($A77,'TCD justif frs'!$A$5:$C$297,1,0)</f>
        <v>#N/A</v>
      </c>
    </row>
    <row r="78" spans="1:8" x14ac:dyDescent="0.25">
      <c r="A78" t="s">
        <v>5480</v>
      </c>
      <c r="B78" t="s">
        <v>7644</v>
      </c>
      <c r="C78" s="1">
        <v>0</v>
      </c>
      <c r="D78" s="1">
        <v>9971.7250000000004</v>
      </c>
      <c r="E78" s="1">
        <v>9970.5030000000006</v>
      </c>
      <c r="F78" s="1">
        <f t="shared" si="2"/>
        <v>1.2219999999997526</v>
      </c>
      <c r="G78" s="1">
        <f t="shared" si="3"/>
        <v>1.2219999999997526</v>
      </c>
      <c r="H78" t="str">
        <f>VLOOKUP($A78,'TCD justif frs'!$A$5:$C$297,1,0)</f>
        <v>E80036</v>
      </c>
    </row>
    <row r="79" spans="1:8" x14ac:dyDescent="0.25">
      <c r="A79" t="s">
        <v>5090</v>
      </c>
      <c r="B79" t="s">
        <v>7645</v>
      </c>
      <c r="C79" s="1">
        <v>0</v>
      </c>
      <c r="D79" s="1">
        <v>3535144.7629999998</v>
      </c>
      <c r="E79" s="1">
        <v>3535144.7629999998</v>
      </c>
      <c r="F79" s="1">
        <f t="shared" si="2"/>
        <v>0</v>
      </c>
      <c r="G79" s="1">
        <f t="shared" si="3"/>
        <v>0</v>
      </c>
      <c r="H79" t="e">
        <f>VLOOKUP($A79,'TCD justif frs'!$A$5:$C$297,1,0)</f>
        <v>#N/A</v>
      </c>
    </row>
    <row r="80" spans="1:8" x14ac:dyDescent="0.25">
      <c r="A80" t="s">
        <v>1047</v>
      </c>
      <c r="B80" t="s">
        <v>7646</v>
      </c>
      <c r="C80" s="1">
        <v>0</v>
      </c>
      <c r="D80" s="1">
        <v>1277033.6029999999</v>
      </c>
      <c r="E80" s="1">
        <v>1278024.7490000001</v>
      </c>
      <c r="F80" s="1">
        <f t="shared" si="2"/>
        <v>-991.14600000018254</v>
      </c>
      <c r="G80" s="1">
        <f t="shared" si="3"/>
        <v>-991.14600000018254</v>
      </c>
      <c r="H80" t="str">
        <f>VLOOKUP($A80,'TCD justif frs'!$A$5:$C$297,1,0)</f>
        <v>E80039</v>
      </c>
    </row>
    <row r="81" spans="1:8" x14ac:dyDescent="0.25">
      <c r="A81" t="s">
        <v>5091</v>
      </c>
      <c r="B81" t="s">
        <v>7647</v>
      </c>
      <c r="C81" s="1">
        <v>0</v>
      </c>
      <c r="D81" s="1">
        <v>44234.663999999997</v>
      </c>
      <c r="E81" s="1">
        <v>44307.434999999998</v>
      </c>
      <c r="F81" s="1">
        <f t="shared" si="2"/>
        <v>-72.77100000000064</v>
      </c>
      <c r="G81" s="1">
        <f t="shared" si="3"/>
        <v>-72.77100000000064</v>
      </c>
      <c r="H81" t="str">
        <f>VLOOKUP($A81,'TCD justif frs'!$A$5:$C$297,1,0)</f>
        <v>E80040</v>
      </c>
    </row>
    <row r="82" spans="1:8" x14ac:dyDescent="0.25">
      <c r="A82" t="s">
        <v>5482</v>
      </c>
      <c r="B82" t="s">
        <v>5483</v>
      </c>
      <c r="C82" s="1">
        <v>0</v>
      </c>
      <c r="D82" s="1">
        <v>8551.8080000000009</v>
      </c>
      <c r="E82" s="1">
        <v>8551.8080000000009</v>
      </c>
      <c r="F82" s="1">
        <f t="shared" si="2"/>
        <v>0</v>
      </c>
      <c r="G82" s="1">
        <f t="shared" si="3"/>
        <v>0</v>
      </c>
      <c r="H82" t="e">
        <f>VLOOKUP($A82,'TCD justif frs'!$A$5:$C$297,1,0)</f>
        <v>#N/A</v>
      </c>
    </row>
    <row r="83" spans="1:8" x14ac:dyDescent="0.25">
      <c r="A83" t="s">
        <v>4878</v>
      </c>
      <c r="B83" t="s">
        <v>7648</v>
      </c>
      <c r="C83" s="1">
        <v>0</v>
      </c>
      <c r="D83" s="1">
        <v>369616.5</v>
      </c>
      <c r="E83" s="1">
        <v>410685</v>
      </c>
      <c r="F83" s="1">
        <f t="shared" si="2"/>
        <v>-41068.5</v>
      </c>
      <c r="G83" s="1">
        <f t="shared" si="3"/>
        <v>-41068.5</v>
      </c>
      <c r="H83" t="str">
        <f>VLOOKUP($A83,'TCD justif frs'!$A$5:$C$297,1,0)</f>
        <v>E80042</v>
      </c>
    </row>
    <row r="84" spans="1:8" x14ac:dyDescent="0.25">
      <c r="A84" t="s">
        <v>5484</v>
      </c>
      <c r="B84" t="s">
        <v>7649</v>
      </c>
      <c r="C84" s="1">
        <v>0</v>
      </c>
      <c r="D84" s="1">
        <v>1576.635</v>
      </c>
      <c r="E84" s="1">
        <v>1576.635</v>
      </c>
      <c r="F84" s="1">
        <f t="shared" si="2"/>
        <v>0</v>
      </c>
      <c r="G84" s="1">
        <f t="shared" si="3"/>
        <v>0</v>
      </c>
      <c r="H84" t="e">
        <f>VLOOKUP($A84,'TCD justif frs'!$A$5:$C$297,1,0)</f>
        <v>#N/A</v>
      </c>
    </row>
    <row r="85" spans="1:8" x14ac:dyDescent="0.25">
      <c r="A85" t="s">
        <v>5093</v>
      </c>
      <c r="B85" t="s">
        <v>7650</v>
      </c>
      <c r="C85" s="1">
        <v>0</v>
      </c>
      <c r="D85" s="1">
        <v>4580.5200000000004</v>
      </c>
      <c r="E85" s="1">
        <v>4598.9740000000002</v>
      </c>
      <c r="F85" s="1">
        <f t="shared" si="2"/>
        <v>-18.453999999999724</v>
      </c>
      <c r="G85" s="1">
        <f t="shared" si="3"/>
        <v>-18.453999999999724</v>
      </c>
      <c r="H85" t="str">
        <f>VLOOKUP($A85,'TCD justif frs'!$A$5:$C$297,1,0)</f>
        <v>E80044</v>
      </c>
    </row>
    <row r="86" spans="1:8" x14ac:dyDescent="0.25">
      <c r="A86" t="s">
        <v>5094</v>
      </c>
      <c r="B86" t="s">
        <v>5095</v>
      </c>
      <c r="C86" s="1">
        <v>0</v>
      </c>
      <c r="D86" s="1">
        <v>105270</v>
      </c>
      <c r="E86" s="1">
        <v>105293.1</v>
      </c>
      <c r="F86" s="1">
        <f t="shared" si="2"/>
        <v>-23.100000000005821</v>
      </c>
      <c r="G86" s="1">
        <f t="shared" si="3"/>
        <v>-23.100000000005821</v>
      </c>
      <c r="H86" t="str">
        <f>VLOOKUP($A86,'TCD justif frs'!$A$5:$C$297,1,0)</f>
        <v>E80045</v>
      </c>
    </row>
    <row r="87" spans="1:8" x14ac:dyDescent="0.25">
      <c r="A87" t="s">
        <v>5096</v>
      </c>
      <c r="B87" t="s">
        <v>5097</v>
      </c>
      <c r="C87" s="1">
        <v>0</v>
      </c>
      <c r="D87" s="1">
        <v>2916.9450000000002</v>
      </c>
      <c r="E87" s="1">
        <v>2941.335</v>
      </c>
      <c r="F87" s="1">
        <f t="shared" si="2"/>
        <v>-24.389999999999873</v>
      </c>
      <c r="G87" s="1">
        <f t="shared" si="3"/>
        <v>-24.389999999999873</v>
      </c>
      <c r="H87" t="str">
        <f>VLOOKUP($A87,'TCD justif frs'!$A$5:$C$297,1,0)</f>
        <v>E80046</v>
      </c>
    </row>
    <row r="88" spans="1:8" x14ac:dyDescent="0.25">
      <c r="A88" t="s">
        <v>5485</v>
      </c>
      <c r="B88" t="s">
        <v>5486</v>
      </c>
      <c r="C88" s="1">
        <v>0</v>
      </c>
      <c r="D88" s="1">
        <v>71813.960000000006</v>
      </c>
      <c r="E88" s="1">
        <v>77963.668999999994</v>
      </c>
      <c r="F88" s="1">
        <f t="shared" si="2"/>
        <v>-6149.708999999988</v>
      </c>
      <c r="G88" s="1">
        <f t="shared" si="3"/>
        <v>-6149.708999999988</v>
      </c>
      <c r="H88" t="str">
        <f>VLOOKUP($A88,'TCD justif frs'!$A$5:$C$297,1,0)</f>
        <v>E80047</v>
      </c>
    </row>
    <row r="89" spans="1:8" x14ac:dyDescent="0.25">
      <c r="A89" t="s">
        <v>5487</v>
      </c>
      <c r="B89" t="s">
        <v>7651</v>
      </c>
      <c r="C89" s="1">
        <v>0</v>
      </c>
      <c r="D89" s="1">
        <v>41814.921999999999</v>
      </c>
      <c r="E89" s="1">
        <v>41814.921999999999</v>
      </c>
      <c r="F89" s="1">
        <f t="shared" si="2"/>
        <v>0</v>
      </c>
      <c r="G89" s="1">
        <f t="shared" si="3"/>
        <v>0</v>
      </c>
      <c r="H89" t="e">
        <f>VLOOKUP($A89,'TCD justif frs'!$A$5:$C$297,1,0)</f>
        <v>#N/A</v>
      </c>
    </row>
    <row r="90" spans="1:8" x14ac:dyDescent="0.25">
      <c r="A90" t="s">
        <v>5488</v>
      </c>
      <c r="B90" t="s">
        <v>7652</v>
      </c>
      <c r="C90" s="1">
        <v>0</v>
      </c>
      <c r="D90" s="1">
        <v>230296.69</v>
      </c>
      <c r="E90" s="1">
        <v>250115.14</v>
      </c>
      <c r="F90" s="1">
        <f t="shared" si="2"/>
        <v>-19818.450000000012</v>
      </c>
      <c r="G90" s="1">
        <f t="shared" si="3"/>
        <v>-19818.450000000012</v>
      </c>
      <c r="H90" t="str">
        <f>VLOOKUP($A90,'TCD justif frs'!$A$5:$C$297,1,0)</f>
        <v>E80049</v>
      </c>
    </row>
    <row r="91" spans="1:8" x14ac:dyDescent="0.25">
      <c r="A91" t="s">
        <v>5490</v>
      </c>
      <c r="B91" t="s">
        <v>7653</v>
      </c>
      <c r="C91" s="1">
        <v>0</v>
      </c>
      <c r="D91" s="1">
        <v>1582.3989999999999</v>
      </c>
      <c r="E91" s="1">
        <v>0</v>
      </c>
      <c r="F91" s="1">
        <f t="shared" si="2"/>
        <v>1582.3989999999999</v>
      </c>
      <c r="G91" s="1">
        <f t="shared" si="3"/>
        <v>1582.3989999999999</v>
      </c>
      <c r="H91" t="str">
        <f>VLOOKUP($A91,'TCD justif frs'!$A$5:$C$297,1,0)</f>
        <v>E80050</v>
      </c>
    </row>
    <row r="92" spans="1:8" x14ac:dyDescent="0.25">
      <c r="A92" t="s">
        <v>5492</v>
      </c>
      <c r="B92" t="s">
        <v>7654</v>
      </c>
      <c r="C92" s="1">
        <v>0</v>
      </c>
      <c r="D92" s="1">
        <v>209.3</v>
      </c>
      <c r="E92" s="1">
        <v>209.3</v>
      </c>
      <c r="F92" s="1">
        <f t="shared" si="2"/>
        <v>0</v>
      </c>
      <c r="G92" s="1">
        <f t="shared" si="3"/>
        <v>0</v>
      </c>
      <c r="H92" t="e">
        <f>VLOOKUP($A92,'TCD justif frs'!$A$5:$C$297,1,0)</f>
        <v>#N/A</v>
      </c>
    </row>
    <row r="93" spans="1:8" x14ac:dyDescent="0.25">
      <c r="A93" t="s">
        <v>5493</v>
      </c>
      <c r="B93" t="s">
        <v>7655</v>
      </c>
      <c r="C93" s="1">
        <v>0</v>
      </c>
      <c r="D93" s="1">
        <v>82.317999999999998</v>
      </c>
      <c r="E93" s="1">
        <v>82.317999999999998</v>
      </c>
      <c r="F93" s="1">
        <f t="shared" si="2"/>
        <v>0</v>
      </c>
      <c r="G93" s="1">
        <f t="shared" si="3"/>
        <v>0</v>
      </c>
      <c r="H93" t="e">
        <f>VLOOKUP($A93,'TCD justif frs'!$A$5:$C$297,1,0)</f>
        <v>#N/A</v>
      </c>
    </row>
    <row r="94" spans="1:8" x14ac:dyDescent="0.25">
      <c r="A94" t="s">
        <v>9</v>
      </c>
      <c r="B94" t="s">
        <v>7656</v>
      </c>
      <c r="C94" s="1">
        <v>0</v>
      </c>
      <c r="D94" s="1">
        <v>2345082.6889999998</v>
      </c>
      <c r="E94" s="1">
        <v>2297682.9939999999</v>
      </c>
      <c r="F94" s="1">
        <f t="shared" si="2"/>
        <v>47399.694999999832</v>
      </c>
      <c r="G94" s="1">
        <f t="shared" si="3"/>
        <v>47399.694999999832</v>
      </c>
      <c r="H94" t="str">
        <f>VLOOKUP($A94,'TCD justif frs'!$A$5:$C$297,1,0)</f>
        <v>L04375</v>
      </c>
    </row>
    <row r="95" spans="1:8" x14ac:dyDescent="0.25">
      <c r="A95" t="s">
        <v>10</v>
      </c>
      <c r="B95" t="s">
        <v>11</v>
      </c>
      <c r="C95" s="1">
        <v>0</v>
      </c>
      <c r="D95" s="1">
        <v>5557445.1469999999</v>
      </c>
      <c r="E95" s="1">
        <v>5669709.2259999998</v>
      </c>
      <c r="F95" s="1">
        <f t="shared" si="2"/>
        <v>-112264.07899999991</v>
      </c>
      <c r="G95" s="1">
        <f t="shared" si="3"/>
        <v>-112264.07899999991</v>
      </c>
      <c r="H95" t="str">
        <f>VLOOKUP($A95,'TCD justif frs'!$A$5:$C$297,1,0)</f>
        <v>L10003</v>
      </c>
    </row>
    <row r="96" spans="1:8" x14ac:dyDescent="0.25">
      <c r="A96" t="s">
        <v>4995</v>
      </c>
      <c r="B96" t="s">
        <v>5134</v>
      </c>
      <c r="C96" s="1">
        <v>0</v>
      </c>
      <c r="D96" s="1">
        <v>751830.62199999997</v>
      </c>
      <c r="E96" s="1">
        <v>753200.12199999997</v>
      </c>
      <c r="F96" s="1">
        <f t="shared" si="2"/>
        <v>-1369.5</v>
      </c>
      <c r="G96" s="1">
        <f t="shared" si="3"/>
        <v>-1369.5</v>
      </c>
      <c r="H96" t="str">
        <f>VLOOKUP($A96,'TCD justif frs'!$A$5:$C$297,1,0)</f>
        <v>L10009</v>
      </c>
    </row>
    <row r="97" spans="1:8" x14ac:dyDescent="0.25">
      <c r="A97" t="s">
        <v>5494</v>
      </c>
      <c r="B97" t="s">
        <v>7657</v>
      </c>
      <c r="C97" s="1">
        <v>0</v>
      </c>
      <c r="D97" s="1">
        <v>160806.07500000001</v>
      </c>
      <c r="E97" s="1">
        <v>160806.07500000001</v>
      </c>
      <c r="F97" s="1">
        <f t="shared" si="2"/>
        <v>0</v>
      </c>
      <c r="G97" s="1">
        <f t="shared" si="3"/>
        <v>0</v>
      </c>
      <c r="H97" t="e">
        <f>VLOOKUP($A97,'TCD justif frs'!$A$5:$C$297,1,0)</f>
        <v>#N/A</v>
      </c>
    </row>
    <row r="98" spans="1:8" x14ac:dyDescent="0.25">
      <c r="A98" t="s">
        <v>5022</v>
      </c>
      <c r="B98" t="s">
        <v>7658</v>
      </c>
      <c r="C98" s="1">
        <v>0</v>
      </c>
      <c r="D98" s="1">
        <v>326728.39399999997</v>
      </c>
      <c r="E98" s="1">
        <v>326728.39399999997</v>
      </c>
      <c r="F98" s="1">
        <f t="shared" si="2"/>
        <v>0</v>
      </c>
      <c r="G98" s="1">
        <f t="shared" si="3"/>
        <v>0</v>
      </c>
      <c r="H98" t="str">
        <f>VLOOKUP($A98,'TCD justif frs'!$A$5:$C$297,1,0)</f>
        <v>L10012</v>
      </c>
    </row>
    <row r="99" spans="1:8" x14ac:dyDescent="0.25">
      <c r="A99" t="s">
        <v>12</v>
      </c>
      <c r="B99" t="s">
        <v>5135</v>
      </c>
      <c r="C99" s="1">
        <v>0</v>
      </c>
      <c r="D99" s="1">
        <v>1061798.3330000001</v>
      </c>
      <c r="E99" s="1">
        <v>1064253.6170000001</v>
      </c>
      <c r="F99" s="1">
        <f t="shared" si="2"/>
        <v>-2455.2839999999851</v>
      </c>
      <c r="G99" s="1">
        <f t="shared" si="3"/>
        <v>-2455.2839999999851</v>
      </c>
      <c r="H99" t="str">
        <f>VLOOKUP($A99,'TCD justif frs'!$A$5:$C$297,1,0)</f>
        <v>L10015</v>
      </c>
    </row>
    <row r="100" spans="1:8" x14ac:dyDescent="0.25">
      <c r="A100" t="s">
        <v>5495</v>
      </c>
      <c r="B100" t="s">
        <v>5496</v>
      </c>
      <c r="C100" s="1">
        <v>0</v>
      </c>
      <c r="D100" s="1">
        <v>28849.712</v>
      </c>
      <c r="E100" s="1">
        <v>28849.712</v>
      </c>
      <c r="F100" s="1">
        <f t="shared" si="2"/>
        <v>0</v>
      </c>
      <c r="G100" s="1">
        <f t="shared" si="3"/>
        <v>0</v>
      </c>
      <c r="H100" t="e">
        <f>VLOOKUP($A100,'TCD justif frs'!$A$5:$C$297,1,0)</f>
        <v>#N/A</v>
      </c>
    </row>
    <row r="101" spans="1:8" x14ac:dyDescent="0.25">
      <c r="A101" t="s">
        <v>5497</v>
      </c>
      <c r="B101" t="s">
        <v>5498</v>
      </c>
      <c r="C101" s="1">
        <v>0</v>
      </c>
      <c r="D101" s="1">
        <v>120152.345</v>
      </c>
      <c r="E101" s="1">
        <v>120152.345</v>
      </c>
      <c r="F101" s="1">
        <f t="shared" si="2"/>
        <v>0</v>
      </c>
      <c r="G101" s="1">
        <f t="shared" si="3"/>
        <v>0</v>
      </c>
      <c r="H101" t="e">
        <f>VLOOKUP($A101,'TCD justif frs'!$A$5:$C$297,1,0)</f>
        <v>#N/A</v>
      </c>
    </row>
    <row r="102" spans="1:8" x14ac:dyDescent="0.25">
      <c r="A102" t="s">
        <v>5499</v>
      </c>
      <c r="B102" t="s">
        <v>7659</v>
      </c>
      <c r="C102" s="1">
        <v>0</v>
      </c>
      <c r="D102" s="1">
        <v>11681.37</v>
      </c>
      <c r="E102" s="1">
        <v>11681.37</v>
      </c>
      <c r="F102" s="1">
        <f t="shared" si="2"/>
        <v>0</v>
      </c>
      <c r="G102" s="1">
        <f t="shared" si="3"/>
        <v>0</v>
      </c>
      <c r="H102" t="e">
        <f>VLOOKUP($A102,'TCD justif frs'!$A$5:$C$297,1,0)</f>
        <v>#N/A</v>
      </c>
    </row>
    <row r="103" spans="1:8" x14ac:dyDescent="0.25">
      <c r="A103" t="s">
        <v>5500</v>
      </c>
      <c r="B103" t="s">
        <v>7660</v>
      </c>
      <c r="C103" s="1">
        <v>0</v>
      </c>
      <c r="D103" s="1">
        <v>171862.5</v>
      </c>
      <c r="E103" s="1">
        <v>171862.5</v>
      </c>
      <c r="F103" s="1">
        <f t="shared" si="2"/>
        <v>0</v>
      </c>
      <c r="G103" s="1">
        <f t="shared" si="3"/>
        <v>0</v>
      </c>
      <c r="H103" t="e">
        <f>VLOOKUP($A103,'TCD justif frs'!$A$5:$C$297,1,0)</f>
        <v>#N/A</v>
      </c>
    </row>
    <row r="104" spans="1:8" x14ac:dyDescent="0.25">
      <c r="A104" t="s">
        <v>5501</v>
      </c>
      <c r="B104" t="s">
        <v>5502</v>
      </c>
      <c r="C104" s="1">
        <v>0</v>
      </c>
      <c r="D104" s="1">
        <v>79744.546000000002</v>
      </c>
      <c r="E104" s="1">
        <v>79744.546000000002</v>
      </c>
      <c r="F104" s="1">
        <f t="shared" si="2"/>
        <v>0</v>
      </c>
      <c r="G104" s="1">
        <f t="shared" si="3"/>
        <v>0</v>
      </c>
      <c r="H104" t="e">
        <f>VLOOKUP($A104,'TCD justif frs'!$A$5:$C$297,1,0)</f>
        <v>#N/A</v>
      </c>
    </row>
    <row r="105" spans="1:8" x14ac:dyDescent="0.25">
      <c r="A105" t="s">
        <v>5503</v>
      </c>
      <c r="B105" t="s">
        <v>5504</v>
      </c>
      <c r="C105" s="1">
        <v>0</v>
      </c>
      <c r="D105" s="1">
        <v>708.51900000000001</v>
      </c>
      <c r="E105" s="1">
        <v>708.51900000000001</v>
      </c>
      <c r="F105" s="1">
        <f t="shared" si="2"/>
        <v>0</v>
      </c>
      <c r="G105" s="1">
        <f t="shared" si="3"/>
        <v>0</v>
      </c>
      <c r="H105" t="e">
        <f>VLOOKUP($A105,'TCD justif frs'!$A$5:$C$297,1,0)</f>
        <v>#N/A</v>
      </c>
    </row>
    <row r="106" spans="1:8" x14ac:dyDescent="0.25">
      <c r="A106" t="s">
        <v>5505</v>
      </c>
      <c r="B106" t="s">
        <v>7661</v>
      </c>
      <c r="C106" s="1">
        <v>0</v>
      </c>
      <c r="D106" s="1">
        <v>1063.48</v>
      </c>
      <c r="E106" s="1">
        <v>1063.48</v>
      </c>
      <c r="F106" s="1">
        <f t="shared" si="2"/>
        <v>0</v>
      </c>
      <c r="G106" s="1">
        <f t="shared" si="3"/>
        <v>0</v>
      </c>
      <c r="H106" t="e">
        <f>VLOOKUP($A106,'TCD justif frs'!$A$5:$C$297,1,0)</f>
        <v>#N/A</v>
      </c>
    </row>
    <row r="107" spans="1:8" x14ac:dyDescent="0.25">
      <c r="A107" t="s">
        <v>5507</v>
      </c>
      <c r="B107" t="s">
        <v>5508</v>
      </c>
      <c r="C107" s="1">
        <v>0</v>
      </c>
      <c r="D107" s="1">
        <v>16152.7</v>
      </c>
      <c r="E107" s="1">
        <v>16152.7</v>
      </c>
      <c r="F107" s="1">
        <f t="shared" si="2"/>
        <v>0</v>
      </c>
      <c r="G107" s="1">
        <f t="shared" si="3"/>
        <v>0</v>
      </c>
      <c r="H107" t="e">
        <f>VLOOKUP($A107,'TCD justif frs'!$A$5:$C$297,1,0)</f>
        <v>#N/A</v>
      </c>
    </row>
    <row r="108" spans="1:8" x14ac:dyDescent="0.25">
      <c r="A108" t="s">
        <v>5509</v>
      </c>
      <c r="B108" t="s">
        <v>7662</v>
      </c>
      <c r="C108" s="1">
        <v>0</v>
      </c>
      <c r="D108" s="1">
        <v>136072.43599999999</v>
      </c>
      <c r="E108" s="1">
        <v>136072.43599999999</v>
      </c>
      <c r="F108" s="1">
        <f t="shared" si="2"/>
        <v>0</v>
      </c>
      <c r="G108" s="1">
        <f t="shared" si="3"/>
        <v>0</v>
      </c>
      <c r="H108" t="e">
        <f>VLOOKUP($A108,'TCD justif frs'!$A$5:$C$297,1,0)</f>
        <v>#N/A</v>
      </c>
    </row>
    <row r="109" spans="1:8" x14ac:dyDescent="0.25">
      <c r="A109" t="s">
        <v>5510</v>
      </c>
      <c r="B109" t="s">
        <v>7663</v>
      </c>
      <c r="C109" s="1">
        <v>0</v>
      </c>
      <c r="D109" s="1">
        <v>5095.1750000000002</v>
      </c>
      <c r="E109" s="1">
        <v>5095.1750000000002</v>
      </c>
      <c r="F109" s="1">
        <f t="shared" si="2"/>
        <v>0</v>
      </c>
      <c r="G109" s="1">
        <f t="shared" si="3"/>
        <v>0</v>
      </c>
      <c r="H109" t="e">
        <f>VLOOKUP($A109,'TCD justif frs'!$A$5:$C$297,1,0)</f>
        <v>#N/A</v>
      </c>
    </row>
    <row r="110" spans="1:8" x14ac:dyDescent="0.25">
      <c r="A110" t="s">
        <v>5511</v>
      </c>
      <c r="B110" t="s">
        <v>7664</v>
      </c>
      <c r="C110" s="1">
        <v>0</v>
      </c>
      <c r="D110" s="1">
        <v>677.78399999999999</v>
      </c>
      <c r="E110" s="1">
        <v>677.78399999999999</v>
      </c>
      <c r="F110" s="1">
        <f t="shared" si="2"/>
        <v>0</v>
      </c>
      <c r="G110" s="1">
        <f t="shared" si="3"/>
        <v>0</v>
      </c>
      <c r="H110" t="e">
        <f>VLOOKUP($A110,'TCD justif frs'!$A$5:$C$297,1,0)</f>
        <v>#N/A</v>
      </c>
    </row>
    <row r="111" spans="1:8" x14ac:dyDescent="0.25">
      <c r="A111" t="s">
        <v>5512</v>
      </c>
      <c r="B111" t="s">
        <v>5513</v>
      </c>
      <c r="C111" s="1">
        <v>0</v>
      </c>
      <c r="D111" s="1">
        <v>1800</v>
      </c>
      <c r="E111" s="1">
        <v>1800</v>
      </c>
      <c r="F111" s="1">
        <f t="shared" si="2"/>
        <v>0</v>
      </c>
      <c r="G111" s="1">
        <f t="shared" si="3"/>
        <v>0</v>
      </c>
      <c r="H111" t="e">
        <f>VLOOKUP($A111,'TCD justif frs'!$A$5:$C$297,1,0)</f>
        <v>#N/A</v>
      </c>
    </row>
    <row r="112" spans="1:8" x14ac:dyDescent="0.25">
      <c r="A112" t="s">
        <v>13</v>
      </c>
      <c r="B112" t="s">
        <v>7665</v>
      </c>
      <c r="C112" s="1">
        <v>0</v>
      </c>
      <c r="D112" s="1">
        <v>8605794.6710000001</v>
      </c>
      <c r="E112" s="1">
        <v>8605794.6710000001</v>
      </c>
      <c r="F112" s="1">
        <f t="shared" si="2"/>
        <v>0</v>
      </c>
      <c r="G112" s="1">
        <f t="shared" si="3"/>
        <v>0</v>
      </c>
      <c r="H112" t="e">
        <f>VLOOKUP($A112,'TCD justif frs'!$A$5:$C$297,1,0)</f>
        <v>#N/A</v>
      </c>
    </row>
    <row r="113" spans="1:8" x14ac:dyDescent="0.25">
      <c r="A113" t="s">
        <v>5514</v>
      </c>
      <c r="B113" t="s">
        <v>5515</v>
      </c>
      <c r="C113" s="1">
        <v>0</v>
      </c>
      <c r="D113" s="1">
        <v>14859.375</v>
      </c>
      <c r="E113" s="1">
        <v>44520.934999999998</v>
      </c>
      <c r="F113" s="1">
        <f t="shared" si="2"/>
        <v>-29661.559999999998</v>
      </c>
      <c r="G113" s="1">
        <f t="shared" si="3"/>
        <v>-29661.559999999998</v>
      </c>
      <c r="H113" t="str">
        <f>VLOOKUP($A113,'TCD justif frs'!$A$5:$C$297,1,0)</f>
        <v>L10124</v>
      </c>
    </row>
    <row r="114" spans="1:8" x14ac:dyDescent="0.25">
      <c r="A114" t="s">
        <v>5516</v>
      </c>
      <c r="B114" t="s">
        <v>5517</v>
      </c>
      <c r="C114" s="1">
        <v>0</v>
      </c>
      <c r="D114" s="1">
        <v>4413.22</v>
      </c>
      <c r="E114" s="1">
        <v>4413.22</v>
      </c>
      <c r="F114" s="1">
        <f t="shared" si="2"/>
        <v>0</v>
      </c>
      <c r="G114" s="1">
        <f t="shared" si="3"/>
        <v>0</v>
      </c>
      <c r="H114" t="e">
        <f>VLOOKUP($A114,'TCD justif frs'!$A$5:$C$297,1,0)</f>
        <v>#N/A</v>
      </c>
    </row>
    <row r="115" spans="1:8" x14ac:dyDescent="0.25">
      <c r="A115" t="s">
        <v>5518</v>
      </c>
      <c r="B115" t="s">
        <v>7666</v>
      </c>
      <c r="C115" s="1">
        <v>0</v>
      </c>
      <c r="D115" s="1">
        <v>5056.8999999999996</v>
      </c>
      <c r="E115" s="1">
        <v>5056.8999999999996</v>
      </c>
      <c r="F115" s="1">
        <f t="shared" si="2"/>
        <v>0</v>
      </c>
      <c r="G115" s="1">
        <f t="shared" si="3"/>
        <v>0</v>
      </c>
      <c r="H115" t="e">
        <f>VLOOKUP($A115,'TCD justif frs'!$A$5:$C$297,1,0)</f>
        <v>#N/A</v>
      </c>
    </row>
    <row r="116" spans="1:8" x14ac:dyDescent="0.25">
      <c r="A116" t="s">
        <v>5519</v>
      </c>
      <c r="B116" t="s">
        <v>5520</v>
      </c>
      <c r="C116" s="1">
        <v>0</v>
      </c>
      <c r="D116" s="1">
        <v>1915.35</v>
      </c>
      <c r="E116" s="1">
        <v>1915.35</v>
      </c>
      <c r="F116" s="1">
        <f t="shared" si="2"/>
        <v>0</v>
      </c>
      <c r="G116" s="1">
        <f t="shared" si="3"/>
        <v>0</v>
      </c>
      <c r="H116" t="e">
        <f>VLOOKUP($A116,'TCD justif frs'!$A$5:$C$297,1,0)</f>
        <v>#N/A</v>
      </c>
    </row>
    <row r="117" spans="1:8" x14ac:dyDescent="0.25">
      <c r="A117" t="s">
        <v>5521</v>
      </c>
      <c r="B117" t="s">
        <v>5522</v>
      </c>
      <c r="C117" s="1">
        <v>0</v>
      </c>
      <c r="D117" s="1">
        <v>25894.670999999998</v>
      </c>
      <c r="E117" s="1">
        <v>25894.670999999998</v>
      </c>
      <c r="F117" s="1">
        <f t="shared" si="2"/>
        <v>0</v>
      </c>
      <c r="G117" s="1">
        <f t="shared" si="3"/>
        <v>0</v>
      </c>
      <c r="H117" t="e">
        <f>VLOOKUP($A117,'TCD justif frs'!$A$5:$C$297,1,0)</f>
        <v>#N/A</v>
      </c>
    </row>
    <row r="118" spans="1:8" x14ac:dyDescent="0.25">
      <c r="A118" t="s">
        <v>14</v>
      </c>
      <c r="B118" t="s">
        <v>15</v>
      </c>
      <c r="C118" s="1">
        <v>0</v>
      </c>
      <c r="D118" s="1">
        <v>33732392.324000001</v>
      </c>
      <c r="E118" s="1">
        <v>33732393.324000001</v>
      </c>
      <c r="F118" s="1">
        <f t="shared" si="2"/>
        <v>-1</v>
      </c>
      <c r="G118" s="1">
        <f t="shared" si="3"/>
        <v>-1</v>
      </c>
      <c r="H118" t="str">
        <f>VLOOKUP($A118,'TCD justif frs'!$A$5:$C$297,1,0)</f>
        <v>L10138</v>
      </c>
    </row>
    <row r="119" spans="1:8" x14ac:dyDescent="0.25">
      <c r="A119" t="s">
        <v>5523</v>
      </c>
      <c r="B119" t="s">
        <v>5524</v>
      </c>
      <c r="C119" s="1">
        <v>0</v>
      </c>
      <c r="D119" s="1">
        <v>865.93200000000002</v>
      </c>
      <c r="E119" s="1">
        <v>865.93200000000002</v>
      </c>
      <c r="F119" s="1">
        <f t="shared" si="2"/>
        <v>0</v>
      </c>
      <c r="G119" s="1">
        <f t="shared" si="3"/>
        <v>0</v>
      </c>
      <c r="H119" t="e">
        <f>VLOOKUP($A119,'TCD justif frs'!$A$5:$C$297,1,0)</f>
        <v>#N/A</v>
      </c>
    </row>
    <row r="120" spans="1:8" x14ac:dyDescent="0.25">
      <c r="A120" t="s">
        <v>5525</v>
      </c>
      <c r="B120" t="s">
        <v>5526</v>
      </c>
      <c r="C120" s="1">
        <v>0</v>
      </c>
      <c r="D120" s="1">
        <v>36517.296999999999</v>
      </c>
      <c r="E120" s="1">
        <v>36517.296999999999</v>
      </c>
      <c r="F120" s="1">
        <f t="shared" si="2"/>
        <v>0</v>
      </c>
      <c r="G120" s="1">
        <f t="shared" si="3"/>
        <v>0</v>
      </c>
      <c r="H120" t="e">
        <f>VLOOKUP($A120,'TCD justif frs'!$A$5:$C$297,1,0)</f>
        <v>#N/A</v>
      </c>
    </row>
    <row r="121" spans="1:8" x14ac:dyDescent="0.25">
      <c r="A121" t="s">
        <v>5527</v>
      </c>
      <c r="B121" t="s">
        <v>5528</v>
      </c>
      <c r="C121" s="1">
        <v>0</v>
      </c>
      <c r="D121" s="1">
        <v>49640.942000000003</v>
      </c>
      <c r="E121" s="1">
        <v>49640.942000000003</v>
      </c>
      <c r="F121" s="1">
        <f t="shared" si="2"/>
        <v>0</v>
      </c>
      <c r="G121" s="1">
        <f t="shared" si="3"/>
        <v>0</v>
      </c>
      <c r="H121" t="e">
        <f>VLOOKUP($A121,'TCD justif frs'!$A$5:$C$297,1,0)</f>
        <v>#N/A</v>
      </c>
    </row>
    <row r="122" spans="1:8" x14ac:dyDescent="0.25">
      <c r="A122" t="s">
        <v>5529</v>
      </c>
      <c r="B122" t="s">
        <v>5530</v>
      </c>
      <c r="C122" s="1">
        <v>0</v>
      </c>
      <c r="D122" s="1">
        <v>322527.20600000001</v>
      </c>
      <c r="E122" s="1">
        <v>322527.20600000001</v>
      </c>
      <c r="F122" s="1">
        <f t="shared" si="2"/>
        <v>0</v>
      </c>
      <c r="G122" s="1">
        <f t="shared" si="3"/>
        <v>0</v>
      </c>
      <c r="H122" t="e">
        <f>VLOOKUP($A122,'TCD justif frs'!$A$5:$C$297,1,0)</f>
        <v>#N/A</v>
      </c>
    </row>
    <row r="123" spans="1:8" x14ac:dyDescent="0.25">
      <c r="A123" t="s">
        <v>5531</v>
      </c>
      <c r="B123" t="s">
        <v>7667</v>
      </c>
      <c r="C123" s="1">
        <v>0</v>
      </c>
      <c r="D123" s="1">
        <v>5347.7</v>
      </c>
      <c r="E123" s="1">
        <v>5347.7</v>
      </c>
      <c r="F123" s="1">
        <f t="shared" si="2"/>
        <v>0</v>
      </c>
      <c r="G123" s="1">
        <f t="shared" si="3"/>
        <v>0</v>
      </c>
      <c r="H123" t="e">
        <f>VLOOKUP($A123,'TCD justif frs'!$A$5:$C$297,1,0)</f>
        <v>#N/A</v>
      </c>
    </row>
    <row r="124" spans="1:8" x14ac:dyDescent="0.25">
      <c r="A124" t="s">
        <v>7668</v>
      </c>
      <c r="B124" t="s">
        <v>1046</v>
      </c>
      <c r="C124" s="1">
        <v>0</v>
      </c>
      <c r="D124" s="1">
        <v>0</v>
      </c>
      <c r="E124" s="1">
        <v>97842.972999999998</v>
      </c>
      <c r="F124" s="1">
        <f t="shared" si="2"/>
        <v>-97842.972999999998</v>
      </c>
      <c r="G124" s="1">
        <f t="shared" si="3"/>
        <v>-97842.972999999998</v>
      </c>
      <c r="H124" t="str">
        <f>VLOOKUP($A124,'TCD justif frs'!$A$5:$C$297,1,0)</f>
        <v>L10150</v>
      </c>
    </row>
    <row r="125" spans="1:8" x14ac:dyDescent="0.25">
      <c r="A125" t="s">
        <v>5532</v>
      </c>
      <c r="B125" t="s">
        <v>5533</v>
      </c>
      <c r="C125" s="1">
        <v>0</v>
      </c>
      <c r="D125" s="1">
        <v>602.29999999999995</v>
      </c>
      <c r="E125" s="1">
        <v>602.29999999999995</v>
      </c>
      <c r="F125" s="1">
        <f t="shared" si="2"/>
        <v>0</v>
      </c>
      <c r="G125" s="1">
        <f t="shared" si="3"/>
        <v>0</v>
      </c>
      <c r="H125" t="e">
        <f>VLOOKUP($A125,'TCD justif frs'!$A$5:$C$297,1,0)</f>
        <v>#N/A</v>
      </c>
    </row>
    <row r="126" spans="1:8" x14ac:dyDescent="0.25">
      <c r="A126" t="s">
        <v>5534</v>
      </c>
      <c r="B126" t="s">
        <v>7669</v>
      </c>
      <c r="C126" s="1">
        <v>0</v>
      </c>
      <c r="D126" s="1">
        <v>410</v>
      </c>
      <c r="E126" s="1">
        <v>410</v>
      </c>
      <c r="F126" s="1">
        <f t="shared" si="2"/>
        <v>0</v>
      </c>
      <c r="G126" s="1">
        <f t="shared" si="3"/>
        <v>0</v>
      </c>
      <c r="H126" t="e">
        <f>VLOOKUP($A126,'TCD justif frs'!$A$5:$C$297,1,0)</f>
        <v>#N/A</v>
      </c>
    </row>
    <row r="127" spans="1:8" x14ac:dyDescent="0.25">
      <c r="A127" t="s">
        <v>5535</v>
      </c>
      <c r="B127" t="s">
        <v>5536</v>
      </c>
      <c r="C127" s="1">
        <v>0</v>
      </c>
      <c r="D127" s="1">
        <v>4640</v>
      </c>
      <c r="E127" s="1">
        <v>4640</v>
      </c>
      <c r="F127" s="1">
        <f t="shared" si="2"/>
        <v>0</v>
      </c>
      <c r="G127" s="1">
        <f t="shared" si="3"/>
        <v>0</v>
      </c>
      <c r="H127" t="e">
        <f>VLOOKUP($A127,'TCD justif frs'!$A$5:$C$297,1,0)</f>
        <v>#N/A</v>
      </c>
    </row>
    <row r="128" spans="1:8" x14ac:dyDescent="0.25">
      <c r="A128" t="s">
        <v>16</v>
      </c>
      <c r="B128" t="s">
        <v>17</v>
      </c>
      <c r="C128" s="1">
        <v>0</v>
      </c>
      <c r="D128" s="1">
        <v>9348949.1699999999</v>
      </c>
      <c r="E128" s="1">
        <v>9347857.7129999995</v>
      </c>
      <c r="F128" s="1">
        <f t="shared" si="2"/>
        <v>1091.4570000004023</v>
      </c>
      <c r="G128" s="1">
        <f t="shared" si="3"/>
        <v>1091.4570000004023</v>
      </c>
      <c r="H128" t="str">
        <f>VLOOKUP($A128,'TCD justif frs'!$A$5:$C$297,1,0)</f>
        <v>L10162</v>
      </c>
    </row>
    <row r="129" spans="1:8" x14ac:dyDescent="0.25">
      <c r="A129" t="s">
        <v>5537</v>
      </c>
      <c r="B129" t="s">
        <v>7670</v>
      </c>
      <c r="C129" s="1">
        <v>0</v>
      </c>
      <c r="D129" s="1">
        <v>1263486.763</v>
      </c>
      <c r="E129" s="1">
        <v>1263486.763</v>
      </c>
      <c r="F129" s="1">
        <f t="shared" si="2"/>
        <v>0</v>
      </c>
      <c r="G129" s="1">
        <f t="shared" si="3"/>
        <v>0</v>
      </c>
      <c r="H129" t="e">
        <f>VLOOKUP($A129,'TCD justif frs'!$A$5:$C$297,1,0)</f>
        <v>#N/A</v>
      </c>
    </row>
    <row r="130" spans="1:8" x14ac:dyDescent="0.25">
      <c r="A130" t="s">
        <v>5538</v>
      </c>
      <c r="B130" t="s">
        <v>7671</v>
      </c>
      <c r="C130" s="1">
        <v>0</v>
      </c>
      <c r="D130" s="1">
        <v>7300.7439999999997</v>
      </c>
      <c r="E130" s="1">
        <v>7300.7439999999997</v>
      </c>
      <c r="F130" s="1">
        <f t="shared" si="2"/>
        <v>0</v>
      </c>
      <c r="G130" s="1">
        <f t="shared" si="3"/>
        <v>0</v>
      </c>
      <c r="H130" t="e">
        <f>VLOOKUP($A130,'TCD justif frs'!$A$5:$C$297,1,0)</f>
        <v>#N/A</v>
      </c>
    </row>
    <row r="131" spans="1:8" x14ac:dyDescent="0.25">
      <c r="A131" t="s">
        <v>5539</v>
      </c>
      <c r="B131" t="s">
        <v>5540</v>
      </c>
      <c r="C131" s="1">
        <v>0</v>
      </c>
      <c r="D131" s="1">
        <v>3166.01</v>
      </c>
      <c r="E131" s="1">
        <v>3166.01</v>
      </c>
      <c r="F131" s="1">
        <f t="shared" ref="F131:F194" si="4">D131-E131</f>
        <v>0</v>
      </c>
      <c r="G131" s="1">
        <f t="shared" ref="G131:G194" si="5">C131+F131</f>
        <v>0</v>
      </c>
      <c r="H131" t="e">
        <f>VLOOKUP($A131,'TCD justif frs'!$A$5:$C$297,1,0)</f>
        <v>#N/A</v>
      </c>
    </row>
    <row r="132" spans="1:8" x14ac:dyDescent="0.25">
      <c r="A132" t="s">
        <v>5061</v>
      </c>
      <c r="B132" t="s">
        <v>863</v>
      </c>
      <c r="C132" s="1">
        <v>0</v>
      </c>
      <c r="D132" s="1">
        <v>648506.65099999995</v>
      </c>
      <c r="E132" s="1">
        <v>648506.66</v>
      </c>
      <c r="F132" s="1">
        <f t="shared" si="4"/>
        <v>-9.0000000782310963E-3</v>
      </c>
      <c r="G132" s="1">
        <f t="shared" si="5"/>
        <v>-9.0000000782310963E-3</v>
      </c>
      <c r="H132" t="e">
        <f>VLOOKUP($A132,'TCD justif frs'!$A$5:$C$297,1,0)</f>
        <v>#N/A</v>
      </c>
    </row>
    <row r="133" spans="1:8" x14ac:dyDescent="0.25">
      <c r="A133" t="s">
        <v>5541</v>
      </c>
      <c r="B133" t="s">
        <v>7672</v>
      </c>
      <c r="C133" s="1">
        <v>0</v>
      </c>
      <c r="D133" s="1">
        <v>233197.27100000001</v>
      </c>
      <c r="E133" s="1">
        <v>233197.27100000001</v>
      </c>
      <c r="F133" s="1">
        <f t="shared" si="4"/>
        <v>0</v>
      </c>
      <c r="G133" s="1">
        <f t="shared" si="5"/>
        <v>0</v>
      </c>
      <c r="H133" t="e">
        <f>VLOOKUP($A133,'TCD justif frs'!$A$5:$C$297,1,0)</f>
        <v>#N/A</v>
      </c>
    </row>
    <row r="134" spans="1:8" x14ac:dyDescent="0.25">
      <c r="A134" t="s">
        <v>5542</v>
      </c>
      <c r="B134" t="s">
        <v>7673</v>
      </c>
      <c r="C134" s="1">
        <v>0</v>
      </c>
      <c r="D134" s="1">
        <v>12374557.727</v>
      </c>
      <c r="E134" s="1">
        <v>12374557.727</v>
      </c>
      <c r="F134" s="1">
        <f t="shared" si="4"/>
        <v>0</v>
      </c>
      <c r="G134" s="1">
        <f t="shared" si="5"/>
        <v>0</v>
      </c>
      <c r="H134" t="e">
        <f>VLOOKUP($A134,'TCD justif frs'!$A$5:$C$297,1,0)</f>
        <v>#N/A</v>
      </c>
    </row>
    <row r="135" spans="1:8" x14ac:dyDescent="0.25">
      <c r="A135" t="s">
        <v>5543</v>
      </c>
      <c r="B135" t="s">
        <v>5544</v>
      </c>
      <c r="C135" s="1">
        <v>0</v>
      </c>
      <c r="D135" s="1">
        <v>5739.5169999999998</v>
      </c>
      <c r="E135" s="1">
        <v>5739.5169999999998</v>
      </c>
      <c r="F135" s="1">
        <f t="shared" si="4"/>
        <v>0</v>
      </c>
      <c r="G135" s="1">
        <f t="shared" si="5"/>
        <v>0</v>
      </c>
      <c r="H135" t="e">
        <f>VLOOKUP($A135,'TCD justif frs'!$A$5:$C$297,1,0)</f>
        <v>#N/A</v>
      </c>
    </row>
    <row r="136" spans="1:8" x14ac:dyDescent="0.25">
      <c r="A136" t="s">
        <v>5545</v>
      </c>
      <c r="B136" t="s">
        <v>7674</v>
      </c>
      <c r="C136" s="1">
        <v>0</v>
      </c>
      <c r="D136" s="1">
        <v>43119.3</v>
      </c>
      <c r="E136" s="1">
        <v>43119.3</v>
      </c>
      <c r="F136" s="1">
        <f t="shared" si="4"/>
        <v>0</v>
      </c>
      <c r="G136" s="1">
        <f t="shared" si="5"/>
        <v>0</v>
      </c>
      <c r="H136" t="e">
        <f>VLOOKUP($A136,'TCD justif frs'!$A$5:$C$297,1,0)</f>
        <v>#N/A</v>
      </c>
    </row>
    <row r="137" spans="1:8" x14ac:dyDescent="0.25">
      <c r="A137" t="s">
        <v>946</v>
      </c>
      <c r="B137" t="s">
        <v>947</v>
      </c>
      <c r="C137" s="1">
        <v>0</v>
      </c>
      <c r="D137" s="1">
        <v>4558.6909999999998</v>
      </c>
      <c r="E137" s="1">
        <v>4560.143</v>
      </c>
      <c r="F137" s="1">
        <f t="shared" si="4"/>
        <v>-1.4520000000002256</v>
      </c>
      <c r="G137" s="1">
        <f t="shared" si="5"/>
        <v>-1.4520000000002256</v>
      </c>
      <c r="H137" t="str">
        <f>VLOOKUP($A137,'TCD justif frs'!$A$5:$C$297,1,0)</f>
        <v>L10180</v>
      </c>
    </row>
    <row r="138" spans="1:8" x14ac:dyDescent="0.25">
      <c r="A138" t="s">
        <v>5546</v>
      </c>
      <c r="B138" t="s">
        <v>7675</v>
      </c>
      <c r="C138" s="1">
        <v>0</v>
      </c>
      <c r="D138" s="1">
        <v>273.20699999999999</v>
      </c>
      <c r="E138" s="1">
        <v>273.20699999999999</v>
      </c>
      <c r="F138" s="1">
        <f t="shared" si="4"/>
        <v>0</v>
      </c>
      <c r="G138" s="1">
        <f t="shared" si="5"/>
        <v>0</v>
      </c>
      <c r="H138" t="e">
        <f>VLOOKUP($A138,'TCD justif frs'!$A$5:$C$297,1,0)</f>
        <v>#N/A</v>
      </c>
    </row>
    <row r="139" spans="1:8" x14ac:dyDescent="0.25">
      <c r="A139" t="s">
        <v>5547</v>
      </c>
      <c r="B139" t="s">
        <v>7676</v>
      </c>
      <c r="C139" s="1">
        <v>0</v>
      </c>
      <c r="D139" s="1">
        <v>7863634.3760000002</v>
      </c>
      <c r="E139" s="1">
        <v>7863634.3760000002</v>
      </c>
      <c r="F139" s="1">
        <f t="shared" si="4"/>
        <v>0</v>
      </c>
      <c r="G139" s="1">
        <f t="shared" si="5"/>
        <v>0</v>
      </c>
      <c r="H139" t="e">
        <f>VLOOKUP($A139,'TCD justif frs'!$A$5:$C$297,1,0)</f>
        <v>#N/A</v>
      </c>
    </row>
    <row r="140" spans="1:8" x14ac:dyDescent="0.25">
      <c r="A140" t="s">
        <v>5548</v>
      </c>
      <c r="B140" t="s">
        <v>5549</v>
      </c>
      <c r="C140" s="1">
        <v>0</v>
      </c>
      <c r="D140" s="1">
        <v>1681.7360000000001</v>
      </c>
      <c r="E140" s="1">
        <v>1681.7360000000001</v>
      </c>
      <c r="F140" s="1">
        <f t="shared" si="4"/>
        <v>0</v>
      </c>
      <c r="G140" s="1">
        <f t="shared" si="5"/>
        <v>0</v>
      </c>
      <c r="H140" t="e">
        <f>VLOOKUP($A140,'TCD justif frs'!$A$5:$C$297,1,0)</f>
        <v>#N/A</v>
      </c>
    </row>
    <row r="141" spans="1:8" x14ac:dyDescent="0.25">
      <c r="A141" t="s">
        <v>18</v>
      </c>
      <c r="B141" t="s">
        <v>7677</v>
      </c>
      <c r="C141" s="1">
        <v>0</v>
      </c>
      <c r="D141" s="1">
        <v>515478.09</v>
      </c>
      <c r="E141" s="1">
        <v>525990.36</v>
      </c>
      <c r="F141" s="1">
        <f t="shared" si="4"/>
        <v>-10512.26999999996</v>
      </c>
      <c r="G141" s="1">
        <f t="shared" si="5"/>
        <v>-10512.26999999996</v>
      </c>
      <c r="H141" t="str">
        <f>VLOOKUP($A141,'TCD justif frs'!$A$5:$C$297,1,0)</f>
        <v>L10186</v>
      </c>
    </row>
    <row r="142" spans="1:8" x14ac:dyDescent="0.25">
      <c r="A142" t="s">
        <v>5550</v>
      </c>
      <c r="B142" t="s">
        <v>5551</v>
      </c>
      <c r="C142" s="1">
        <v>0</v>
      </c>
      <c r="D142" s="1">
        <v>2582.5990000000002</v>
      </c>
      <c r="E142" s="1">
        <v>2582.5990000000002</v>
      </c>
      <c r="F142" s="1">
        <f t="shared" si="4"/>
        <v>0</v>
      </c>
      <c r="G142" s="1">
        <f t="shared" si="5"/>
        <v>0</v>
      </c>
      <c r="H142" t="str">
        <f>VLOOKUP($A142,'TCD justif frs'!$A$5:$C$297,1,0)</f>
        <v>L10187</v>
      </c>
    </row>
    <row r="143" spans="1:8" x14ac:dyDescent="0.25">
      <c r="A143" t="s">
        <v>5552</v>
      </c>
      <c r="B143" t="s">
        <v>864</v>
      </c>
      <c r="C143" s="1">
        <v>0</v>
      </c>
      <c r="D143" s="1">
        <v>12481.212</v>
      </c>
      <c r="E143" s="1">
        <v>12481.212</v>
      </c>
      <c r="F143" s="1">
        <f t="shared" si="4"/>
        <v>0</v>
      </c>
      <c r="G143" s="1">
        <f t="shared" si="5"/>
        <v>0</v>
      </c>
      <c r="H143" t="e">
        <f>VLOOKUP($A143,'TCD justif frs'!$A$5:$C$297,1,0)</f>
        <v>#N/A</v>
      </c>
    </row>
    <row r="144" spans="1:8" x14ac:dyDescent="0.25">
      <c r="A144" t="s">
        <v>5553</v>
      </c>
      <c r="B144" t="s">
        <v>5554</v>
      </c>
      <c r="C144" s="1">
        <v>0</v>
      </c>
      <c r="D144" s="1">
        <v>1137164.81</v>
      </c>
      <c r="E144" s="1">
        <v>1137164.81</v>
      </c>
      <c r="F144" s="1">
        <f t="shared" si="4"/>
        <v>0</v>
      </c>
      <c r="G144" s="1">
        <f t="shared" si="5"/>
        <v>0</v>
      </c>
      <c r="H144" t="e">
        <f>VLOOKUP($A144,'TCD justif frs'!$A$5:$C$297,1,0)</f>
        <v>#N/A</v>
      </c>
    </row>
    <row r="145" spans="1:8" x14ac:dyDescent="0.25">
      <c r="A145" t="s">
        <v>5555</v>
      </c>
      <c r="B145" t="s">
        <v>7678</v>
      </c>
      <c r="C145" s="1">
        <v>0</v>
      </c>
      <c r="D145" s="1">
        <v>5429962.4239999996</v>
      </c>
      <c r="E145" s="1">
        <v>5429962.4239999996</v>
      </c>
      <c r="F145" s="1">
        <f t="shared" si="4"/>
        <v>0</v>
      </c>
      <c r="G145" s="1">
        <f t="shared" si="5"/>
        <v>0</v>
      </c>
      <c r="H145" t="e">
        <f>VLOOKUP($A145,'TCD justif frs'!$A$5:$C$297,1,0)</f>
        <v>#N/A</v>
      </c>
    </row>
    <row r="146" spans="1:8" x14ac:dyDescent="0.25">
      <c r="A146" t="s">
        <v>657</v>
      </c>
      <c r="B146" t="s">
        <v>7679</v>
      </c>
      <c r="C146" s="1">
        <v>0</v>
      </c>
      <c r="D146" s="1">
        <v>70943.64</v>
      </c>
      <c r="E146" s="1">
        <v>74884.72</v>
      </c>
      <c r="F146" s="1">
        <f t="shared" si="4"/>
        <v>-3941.0800000000017</v>
      </c>
      <c r="G146" s="1">
        <f t="shared" si="5"/>
        <v>-3941.0800000000017</v>
      </c>
      <c r="H146" t="str">
        <f>VLOOKUP($A146,'TCD justif frs'!$A$5:$C$297,1,0)</f>
        <v>L10191</v>
      </c>
    </row>
    <row r="147" spans="1:8" x14ac:dyDescent="0.25">
      <c r="A147" t="s">
        <v>640</v>
      </c>
      <c r="B147" t="s">
        <v>5138</v>
      </c>
      <c r="C147" s="1">
        <v>0</v>
      </c>
      <c r="D147" s="1">
        <v>8110736.3990000002</v>
      </c>
      <c r="E147" s="1">
        <v>8110736.3990000002</v>
      </c>
      <c r="F147" s="1">
        <f t="shared" si="4"/>
        <v>0</v>
      </c>
      <c r="G147" s="1">
        <f t="shared" si="5"/>
        <v>0</v>
      </c>
      <c r="H147" t="e">
        <f>VLOOKUP($A147,'TCD justif frs'!$A$5:$C$297,1,0)</f>
        <v>#N/A</v>
      </c>
    </row>
    <row r="148" spans="1:8" x14ac:dyDescent="0.25">
      <c r="A148" t="s">
        <v>5556</v>
      </c>
      <c r="B148" t="s">
        <v>5557</v>
      </c>
      <c r="C148" s="1">
        <v>0</v>
      </c>
      <c r="D148" s="1">
        <v>3537156.22</v>
      </c>
      <c r="E148" s="1">
        <v>3537156.22</v>
      </c>
      <c r="F148" s="1">
        <f t="shared" si="4"/>
        <v>0</v>
      </c>
      <c r="G148" s="1">
        <f t="shared" si="5"/>
        <v>0</v>
      </c>
      <c r="H148" t="e">
        <f>VLOOKUP($A148,'TCD justif frs'!$A$5:$C$297,1,0)</f>
        <v>#N/A</v>
      </c>
    </row>
    <row r="149" spans="1:8" x14ac:dyDescent="0.25">
      <c r="A149" t="s">
        <v>4996</v>
      </c>
      <c r="B149" t="s">
        <v>7680</v>
      </c>
      <c r="C149" s="1">
        <v>0</v>
      </c>
      <c r="D149" s="1">
        <v>236970.66800000001</v>
      </c>
      <c r="E149" s="1">
        <v>236970.66800000001</v>
      </c>
      <c r="F149" s="1">
        <f t="shared" si="4"/>
        <v>0</v>
      </c>
      <c r="G149" s="1">
        <f t="shared" si="5"/>
        <v>0</v>
      </c>
      <c r="H149" t="str">
        <f>VLOOKUP($A149,'TCD justif frs'!$A$5:$C$297,1,0)</f>
        <v>L10194</v>
      </c>
    </row>
    <row r="150" spans="1:8" x14ac:dyDescent="0.25">
      <c r="A150" t="s">
        <v>5062</v>
      </c>
      <c r="B150" t="s">
        <v>7681</v>
      </c>
      <c r="C150" s="1">
        <v>0</v>
      </c>
      <c r="D150" s="1">
        <v>780788</v>
      </c>
      <c r="E150" s="1">
        <v>780788</v>
      </c>
      <c r="F150" s="1">
        <f t="shared" si="4"/>
        <v>0</v>
      </c>
      <c r="G150" s="1">
        <f t="shared" si="5"/>
        <v>0</v>
      </c>
      <c r="H150" t="e">
        <f>VLOOKUP($A150,'TCD justif frs'!$A$5:$C$297,1,0)</f>
        <v>#N/A</v>
      </c>
    </row>
    <row r="151" spans="1:8" x14ac:dyDescent="0.25">
      <c r="A151" t="s">
        <v>5558</v>
      </c>
      <c r="B151" t="s">
        <v>7682</v>
      </c>
      <c r="C151" s="1">
        <v>0</v>
      </c>
      <c r="D151" s="1">
        <v>2719995.5759999999</v>
      </c>
      <c r="E151" s="1">
        <v>2719995.5759999999</v>
      </c>
      <c r="F151" s="1">
        <f t="shared" si="4"/>
        <v>0</v>
      </c>
      <c r="G151" s="1">
        <f t="shared" si="5"/>
        <v>0</v>
      </c>
      <c r="H151" t="e">
        <f>VLOOKUP($A151,'TCD justif frs'!$A$5:$C$297,1,0)</f>
        <v>#N/A</v>
      </c>
    </row>
    <row r="152" spans="1:8" x14ac:dyDescent="0.25">
      <c r="A152" t="s">
        <v>5559</v>
      </c>
      <c r="B152" t="s">
        <v>5560</v>
      </c>
      <c r="C152" s="1">
        <v>0</v>
      </c>
      <c r="D152" s="1">
        <v>1875510.6329999999</v>
      </c>
      <c r="E152" s="1">
        <v>1875510.6329999999</v>
      </c>
      <c r="F152" s="1">
        <f t="shared" si="4"/>
        <v>0</v>
      </c>
      <c r="G152" s="1">
        <f t="shared" si="5"/>
        <v>0</v>
      </c>
      <c r="H152" t="e">
        <f>VLOOKUP($A152,'TCD justif frs'!$A$5:$C$297,1,0)</f>
        <v>#N/A</v>
      </c>
    </row>
    <row r="153" spans="1:8" x14ac:dyDescent="0.25">
      <c r="A153" t="s">
        <v>658</v>
      </c>
      <c r="B153" t="s">
        <v>659</v>
      </c>
      <c r="C153" s="1">
        <v>0</v>
      </c>
      <c r="D153" s="1">
        <v>1833921.5859999999</v>
      </c>
      <c r="E153" s="1">
        <v>1825689.818</v>
      </c>
      <c r="F153" s="1">
        <f t="shared" si="4"/>
        <v>8231.7679999999236</v>
      </c>
      <c r="G153" s="1">
        <f t="shared" si="5"/>
        <v>8231.7679999999236</v>
      </c>
      <c r="H153" t="str">
        <f>VLOOKUP($A153,'TCD justif frs'!$A$5:$C$297,1,0)</f>
        <v>L10198</v>
      </c>
    </row>
    <row r="154" spans="1:8" x14ac:dyDescent="0.25">
      <c r="A154" t="s">
        <v>660</v>
      </c>
      <c r="B154" t="s">
        <v>864</v>
      </c>
      <c r="C154" s="1">
        <v>0</v>
      </c>
      <c r="D154" s="1">
        <v>169618.90900000001</v>
      </c>
      <c r="E154" s="1">
        <v>169618.90900000001</v>
      </c>
      <c r="F154" s="1">
        <f t="shared" si="4"/>
        <v>0</v>
      </c>
      <c r="G154" s="1">
        <f t="shared" si="5"/>
        <v>0</v>
      </c>
      <c r="H154" t="str">
        <f>VLOOKUP($A154,'TCD justif frs'!$A$5:$C$297,1,0)</f>
        <v>L10199</v>
      </c>
    </row>
    <row r="155" spans="1:8" x14ac:dyDescent="0.25">
      <c r="A155" t="s">
        <v>799</v>
      </c>
      <c r="B155" t="s">
        <v>800</v>
      </c>
      <c r="C155" s="1">
        <v>0</v>
      </c>
      <c r="D155" s="1">
        <v>8630884.0859999992</v>
      </c>
      <c r="E155" s="1">
        <v>8630884.0859999992</v>
      </c>
      <c r="F155" s="1">
        <f t="shared" si="4"/>
        <v>0</v>
      </c>
      <c r="G155" s="1">
        <f t="shared" si="5"/>
        <v>0</v>
      </c>
      <c r="H155" t="e">
        <f>VLOOKUP($A155,'TCD justif frs'!$A$5:$C$297,1,0)</f>
        <v>#N/A</v>
      </c>
    </row>
    <row r="156" spans="1:8" x14ac:dyDescent="0.25">
      <c r="A156" t="s">
        <v>801</v>
      </c>
      <c r="B156" t="s">
        <v>802</v>
      </c>
      <c r="C156" s="1">
        <v>0</v>
      </c>
      <c r="D156" s="1">
        <v>1452289.831</v>
      </c>
      <c r="E156" s="1">
        <v>1452289.831</v>
      </c>
      <c r="F156" s="1">
        <f t="shared" si="4"/>
        <v>0</v>
      </c>
      <c r="G156" s="1">
        <f t="shared" si="5"/>
        <v>0</v>
      </c>
      <c r="H156" t="str">
        <f>VLOOKUP($A156,'TCD justif frs'!$A$5:$C$297,1,0)</f>
        <v>L10201</v>
      </c>
    </row>
    <row r="157" spans="1:8" x14ac:dyDescent="0.25">
      <c r="A157" t="s">
        <v>5561</v>
      </c>
      <c r="B157" t="s">
        <v>7683</v>
      </c>
      <c r="C157" s="1">
        <v>0</v>
      </c>
      <c r="D157" s="1">
        <v>753134.75199999998</v>
      </c>
      <c r="E157" s="1">
        <v>753134.75199999998</v>
      </c>
      <c r="F157" s="1">
        <f t="shared" si="4"/>
        <v>0</v>
      </c>
      <c r="G157" s="1">
        <f t="shared" si="5"/>
        <v>0</v>
      </c>
      <c r="H157" t="e">
        <f>VLOOKUP($A157,'TCD justif frs'!$A$5:$C$297,1,0)</f>
        <v>#N/A</v>
      </c>
    </row>
    <row r="158" spans="1:8" x14ac:dyDescent="0.25">
      <c r="A158" t="s">
        <v>5562</v>
      </c>
      <c r="B158" t="s">
        <v>7684</v>
      </c>
      <c r="C158" s="1">
        <v>0</v>
      </c>
      <c r="D158" s="1">
        <v>133296.79199999999</v>
      </c>
      <c r="E158" s="1">
        <v>133296.79199999999</v>
      </c>
      <c r="F158" s="1">
        <f t="shared" si="4"/>
        <v>0</v>
      </c>
      <c r="G158" s="1">
        <f t="shared" si="5"/>
        <v>0</v>
      </c>
      <c r="H158" t="e">
        <f>VLOOKUP($A158,'TCD justif frs'!$A$5:$C$297,1,0)</f>
        <v>#N/A</v>
      </c>
    </row>
    <row r="159" spans="1:8" x14ac:dyDescent="0.25">
      <c r="A159" t="s">
        <v>1037</v>
      </c>
      <c r="B159" t="s">
        <v>1038</v>
      </c>
      <c r="C159" s="1">
        <v>0</v>
      </c>
      <c r="D159" s="1">
        <v>1343129.807</v>
      </c>
      <c r="E159" s="1">
        <v>1342257.8330000001</v>
      </c>
      <c r="F159" s="1">
        <f t="shared" si="4"/>
        <v>871.97399999992922</v>
      </c>
      <c r="G159" s="1">
        <f t="shared" si="5"/>
        <v>871.97399999992922</v>
      </c>
      <c r="H159" t="str">
        <f>VLOOKUP($A159,'TCD justif frs'!$A$5:$C$297,1,0)</f>
        <v>L10205</v>
      </c>
    </row>
    <row r="160" spans="1:8" x14ac:dyDescent="0.25">
      <c r="A160" t="s">
        <v>5563</v>
      </c>
      <c r="B160" t="s">
        <v>7685</v>
      </c>
      <c r="C160" s="1">
        <v>0</v>
      </c>
      <c r="D160" s="1">
        <v>159369.04500000001</v>
      </c>
      <c r="E160" s="1">
        <v>159369.04500000001</v>
      </c>
      <c r="F160" s="1">
        <f t="shared" si="4"/>
        <v>0</v>
      </c>
      <c r="G160" s="1">
        <f t="shared" si="5"/>
        <v>0</v>
      </c>
      <c r="H160" t="e">
        <f>VLOOKUP($A160,'TCD justif frs'!$A$5:$C$297,1,0)</f>
        <v>#N/A</v>
      </c>
    </row>
    <row r="161" spans="1:8" x14ac:dyDescent="0.25">
      <c r="A161" t="s">
        <v>5564</v>
      </c>
      <c r="B161" t="s">
        <v>5565</v>
      </c>
      <c r="C161" s="1">
        <v>0</v>
      </c>
      <c r="D161" s="1">
        <v>33607.4</v>
      </c>
      <c r="E161" s="1">
        <v>33607.4</v>
      </c>
      <c r="F161" s="1">
        <f t="shared" si="4"/>
        <v>0</v>
      </c>
      <c r="G161" s="1">
        <f t="shared" si="5"/>
        <v>0</v>
      </c>
      <c r="H161" t="e">
        <f>VLOOKUP($A161,'TCD justif frs'!$A$5:$C$297,1,0)</f>
        <v>#N/A</v>
      </c>
    </row>
    <row r="162" spans="1:8" x14ac:dyDescent="0.25">
      <c r="A162" t="s">
        <v>4794</v>
      </c>
      <c r="B162" t="s">
        <v>7686</v>
      </c>
      <c r="C162" s="1">
        <v>0</v>
      </c>
      <c r="D162" s="1">
        <v>6745062.0489999996</v>
      </c>
      <c r="E162" s="1">
        <v>6745088.4670000002</v>
      </c>
      <c r="F162" s="1">
        <f t="shared" si="4"/>
        <v>-26.418000000528991</v>
      </c>
      <c r="G162" s="1">
        <f t="shared" si="5"/>
        <v>-26.418000000528991</v>
      </c>
      <c r="H162" t="str">
        <f>VLOOKUP($A162,'TCD justif frs'!$A$5:$C$297,1,0)</f>
        <v>L10208</v>
      </c>
    </row>
    <row r="163" spans="1:8" x14ac:dyDescent="0.25">
      <c r="A163" t="s">
        <v>5566</v>
      </c>
      <c r="B163" t="s">
        <v>7687</v>
      </c>
      <c r="C163" s="1">
        <v>0</v>
      </c>
      <c r="D163" s="1">
        <v>1339625.6370000001</v>
      </c>
      <c r="E163" s="1">
        <v>1339625.6370000001</v>
      </c>
      <c r="F163" s="1">
        <f t="shared" si="4"/>
        <v>0</v>
      </c>
      <c r="G163" s="1">
        <f t="shared" si="5"/>
        <v>0</v>
      </c>
      <c r="H163" t="e">
        <f>VLOOKUP($A163,'TCD justif frs'!$A$5:$C$297,1,0)</f>
        <v>#N/A</v>
      </c>
    </row>
    <row r="164" spans="1:8" x14ac:dyDescent="0.25">
      <c r="A164" t="s">
        <v>5567</v>
      </c>
      <c r="B164" t="s">
        <v>5568</v>
      </c>
      <c r="C164" s="1">
        <v>0</v>
      </c>
      <c r="D164" s="1">
        <v>36931.273999999998</v>
      </c>
      <c r="E164" s="1">
        <v>36931.273999999998</v>
      </c>
      <c r="F164" s="1">
        <f t="shared" si="4"/>
        <v>0</v>
      </c>
      <c r="G164" s="1">
        <f t="shared" si="5"/>
        <v>0</v>
      </c>
      <c r="H164" t="e">
        <f>VLOOKUP($A164,'TCD justif frs'!$A$5:$C$297,1,0)</f>
        <v>#N/A</v>
      </c>
    </row>
    <row r="165" spans="1:8" x14ac:dyDescent="0.25">
      <c r="A165" t="s">
        <v>4864</v>
      </c>
      <c r="B165" t="s">
        <v>7688</v>
      </c>
      <c r="C165" s="1">
        <v>0</v>
      </c>
      <c r="D165" s="1">
        <v>1297365.5989999999</v>
      </c>
      <c r="E165" s="1">
        <v>1297365.5989999999</v>
      </c>
      <c r="F165" s="1">
        <f t="shared" si="4"/>
        <v>0</v>
      </c>
      <c r="G165" s="1">
        <f t="shared" si="5"/>
        <v>0</v>
      </c>
      <c r="H165" t="e">
        <f>VLOOKUP($A165,'TCD justif frs'!$A$5:$C$297,1,0)</f>
        <v>#N/A</v>
      </c>
    </row>
    <row r="166" spans="1:8" x14ac:dyDescent="0.25">
      <c r="A166" t="s">
        <v>5569</v>
      </c>
      <c r="B166" t="s">
        <v>7689</v>
      </c>
      <c r="C166" s="1">
        <v>0</v>
      </c>
      <c r="D166" s="1">
        <v>55455.199999999997</v>
      </c>
      <c r="E166" s="1">
        <v>55455.199999999997</v>
      </c>
      <c r="F166" s="1">
        <f t="shared" si="4"/>
        <v>0</v>
      </c>
      <c r="G166" s="1">
        <f t="shared" si="5"/>
        <v>0</v>
      </c>
      <c r="H166" t="e">
        <f>VLOOKUP($A166,'TCD justif frs'!$A$5:$C$297,1,0)</f>
        <v>#N/A</v>
      </c>
    </row>
    <row r="167" spans="1:8" x14ac:dyDescent="0.25">
      <c r="A167" t="s">
        <v>5570</v>
      </c>
      <c r="B167" t="s">
        <v>7690</v>
      </c>
      <c r="C167" s="1">
        <v>0</v>
      </c>
      <c r="D167" s="1">
        <v>3406788.537</v>
      </c>
      <c r="E167" s="1">
        <v>3406788.537</v>
      </c>
      <c r="F167" s="1">
        <f t="shared" si="4"/>
        <v>0</v>
      </c>
      <c r="G167" s="1">
        <f t="shared" si="5"/>
        <v>0</v>
      </c>
      <c r="H167" t="e">
        <f>VLOOKUP($A167,'TCD justif frs'!$A$5:$C$297,1,0)</f>
        <v>#N/A</v>
      </c>
    </row>
    <row r="168" spans="1:8" x14ac:dyDescent="0.25">
      <c r="A168" t="s">
        <v>5571</v>
      </c>
      <c r="B168" t="s">
        <v>7691</v>
      </c>
      <c r="C168" s="1">
        <v>0</v>
      </c>
      <c r="D168" s="1">
        <v>135661.20000000001</v>
      </c>
      <c r="E168" s="1">
        <v>135661.20000000001</v>
      </c>
      <c r="F168" s="1">
        <f t="shared" si="4"/>
        <v>0</v>
      </c>
      <c r="G168" s="1">
        <f t="shared" si="5"/>
        <v>0</v>
      </c>
      <c r="H168" t="e">
        <f>VLOOKUP($A168,'TCD justif frs'!$A$5:$C$297,1,0)</f>
        <v>#N/A</v>
      </c>
    </row>
    <row r="169" spans="1:8" x14ac:dyDescent="0.25">
      <c r="A169" t="s">
        <v>4997</v>
      </c>
      <c r="B169" t="s">
        <v>7692</v>
      </c>
      <c r="C169" s="1">
        <v>0</v>
      </c>
      <c r="D169" s="1">
        <v>115310.395</v>
      </c>
      <c r="E169" s="1">
        <v>120388.22100000001</v>
      </c>
      <c r="F169" s="1">
        <f t="shared" si="4"/>
        <v>-5077.8260000000009</v>
      </c>
      <c r="G169" s="1">
        <f t="shared" si="5"/>
        <v>-5077.8260000000009</v>
      </c>
      <c r="H169" t="str">
        <f>VLOOKUP($A169,'TCD justif frs'!$A$5:$C$297,1,0)</f>
        <v>L10215</v>
      </c>
    </row>
    <row r="170" spans="1:8" x14ac:dyDescent="0.25">
      <c r="A170" t="s">
        <v>4998</v>
      </c>
      <c r="B170" t="s">
        <v>7693</v>
      </c>
      <c r="C170" s="1">
        <v>0</v>
      </c>
      <c r="D170" s="1">
        <v>5337666.9119999995</v>
      </c>
      <c r="E170" s="1">
        <v>5340868.8530000001</v>
      </c>
      <c r="F170" s="1">
        <f t="shared" si="4"/>
        <v>-3201.9410000005737</v>
      </c>
      <c r="G170" s="1">
        <f t="shared" si="5"/>
        <v>-3201.9410000005737</v>
      </c>
      <c r="H170" t="str">
        <f>VLOOKUP($A170,'TCD justif frs'!$A$5:$C$297,1,0)</f>
        <v>L10216</v>
      </c>
    </row>
    <row r="171" spans="1:8" x14ac:dyDescent="0.25">
      <c r="A171" t="s">
        <v>5572</v>
      </c>
      <c r="B171" t="s">
        <v>5573</v>
      </c>
      <c r="C171" s="1">
        <v>0</v>
      </c>
      <c r="D171" s="1">
        <v>80249.793999999994</v>
      </c>
      <c r="E171" s="1">
        <v>80249.793999999994</v>
      </c>
      <c r="F171" s="1">
        <f t="shared" si="4"/>
        <v>0</v>
      </c>
      <c r="G171" s="1">
        <f t="shared" si="5"/>
        <v>0</v>
      </c>
      <c r="H171" t="str">
        <f>VLOOKUP($A171,'TCD justif frs'!$A$5:$C$297,1,0)</f>
        <v>L10217</v>
      </c>
    </row>
    <row r="172" spans="1:8" x14ac:dyDescent="0.25">
      <c r="A172" t="s">
        <v>5574</v>
      </c>
      <c r="B172" t="s">
        <v>7694</v>
      </c>
      <c r="C172" s="1">
        <v>0</v>
      </c>
      <c r="D172" s="1">
        <v>9706.8719999999994</v>
      </c>
      <c r="E172" s="1">
        <v>9744.9269999999997</v>
      </c>
      <c r="F172" s="1">
        <f t="shared" si="4"/>
        <v>-38.055000000000291</v>
      </c>
      <c r="G172" s="1">
        <f t="shared" si="5"/>
        <v>-38.055000000000291</v>
      </c>
      <c r="H172" t="str">
        <f>VLOOKUP($A172,'TCD justif frs'!$A$5:$C$297,1,0)</f>
        <v>L10218</v>
      </c>
    </row>
    <row r="173" spans="1:8" x14ac:dyDescent="0.25">
      <c r="A173" t="s">
        <v>5576</v>
      </c>
      <c r="B173" t="s">
        <v>5577</v>
      </c>
      <c r="C173" s="1">
        <v>0</v>
      </c>
      <c r="D173" s="1">
        <v>3391046.15</v>
      </c>
      <c r="E173" s="1">
        <v>3391046.15</v>
      </c>
      <c r="F173" s="1">
        <f t="shared" si="4"/>
        <v>0</v>
      </c>
      <c r="G173" s="1">
        <f t="shared" si="5"/>
        <v>0</v>
      </c>
      <c r="H173" t="e">
        <f>VLOOKUP($A173,'TCD justif frs'!$A$5:$C$297,1,0)</f>
        <v>#N/A</v>
      </c>
    </row>
    <row r="174" spans="1:8" x14ac:dyDescent="0.25">
      <c r="A174" t="s">
        <v>5063</v>
      </c>
      <c r="B174" t="s">
        <v>7695</v>
      </c>
      <c r="C174" s="1">
        <v>0</v>
      </c>
      <c r="D174" s="1">
        <v>53196.688000000002</v>
      </c>
      <c r="E174" s="1">
        <v>67031.010999999999</v>
      </c>
      <c r="F174" s="1">
        <f t="shared" si="4"/>
        <v>-13834.322999999997</v>
      </c>
      <c r="G174" s="1">
        <f t="shared" si="5"/>
        <v>-13834.322999999997</v>
      </c>
      <c r="H174" t="str">
        <f>VLOOKUP($A174,'TCD justif frs'!$A$5:$C$297,1,0)</f>
        <v>L10220</v>
      </c>
    </row>
    <row r="175" spans="1:8" x14ac:dyDescent="0.25">
      <c r="A175" t="s">
        <v>5065</v>
      </c>
      <c r="B175" t="s">
        <v>7696</v>
      </c>
      <c r="C175" s="1">
        <v>0</v>
      </c>
      <c r="D175" s="1">
        <v>14007.9</v>
      </c>
      <c r="E175" s="1">
        <v>14007.9</v>
      </c>
      <c r="F175" s="1">
        <f t="shared" si="4"/>
        <v>0</v>
      </c>
      <c r="G175" s="1">
        <f t="shared" si="5"/>
        <v>0</v>
      </c>
      <c r="H175" t="e">
        <f>VLOOKUP($A175,'TCD justif frs'!$A$5:$C$297,1,0)</f>
        <v>#N/A</v>
      </c>
    </row>
    <row r="176" spans="1:8" x14ac:dyDescent="0.25">
      <c r="A176" t="s">
        <v>5578</v>
      </c>
      <c r="B176" t="s">
        <v>5579</v>
      </c>
      <c r="C176" s="1">
        <v>0</v>
      </c>
      <c r="D176" s="1">
        <v>153843.79999999999</v>
      </c>
      <c r="E176" s="1">
        <v>153843.79999999999</v>
      </c>
      <c r="F176" s="1">
        <f t="shared" si="4"/>
        <v>0</v>
      </c>
      <c r="G176" s="1">
        <f t="shared" si="5"/>
        <v>0</v>
      </c>
      <c r="H176" t="e">
        <f>VLOOKUP($A176,'TCD justif frs'!$A$5:$C$297,1,0)</f>
        <v>#N/A</v>
      </c>
    </row>
    <row r="177" spans="1:8" x14ac:dyDescent="0.25">
      <c r="A177" t="s">
        <v>5580</v>
      </c>
      <c r="B177" t="s">
        <v>5581</v>
      </c>
      <c r="C177" s="1">
        <v>0</v>
      </c>
      <c r="D177" s="1">
        <v>3006961.4219999998</v>
      </c>
      <c r="E177" s="1">
        <v>3105943.8139999998</v>
      </c>
      <c r="F177" s="1">
        <f t="shared" si="4"/>
        <v>-98982.391999999993</v>
      </c>
      <c r="G177" s="1">
        <f t="shared" si="5"/>
        <v>-98982.391999999993</v>
      </c>
      <c r="H177" t="str">
        <f>VLOOKUP($A177,'TCD justif frs'!$A$5:$C$297,1,0)</f>
        <v>L10223</v>
      </c>
    </row>
    <row r="178" spans="1:8" x14ac:dyDescent="0.25">
      <c r="A178" t="s">
        <v>5098</v>
      </c>
      <c r="B178" t="s">
        <v>5099</v>
      </c>
      <c r="C178" s="1">
        <v>0</v>
      </c>
      <c r="D178" s="1">
        <v>115534.94</v>
      </c>
      <c r="E178" s="1">
        <v>162617.1</v>
      </c>
      <c r="F178" s="1">
        <f t="shared" si="4"/>
        <v>-47082.16</v>
      </c>
      <c r="G178" s="1">
        <f t="shared" si="5"/>
        <v>-47082.16</v>
      </c>
      <c r="H178" t="str">
        <f>VLOOKUP($A178,'TCD justif frs'!$A$5:$C$297,1,0)</f>
        <v>L10224</v>
      </c>
    </row>
    <row r="179" spans="1:8" x14ac:dyDescent="0.25">
      <c r="A179" t="s">
        <v>5066</v>
      </c>
      <c r="B179" t="s">
        <v>7697</v>
      </c>
      <c r="C179" s="1">
        <v>0</v>
      </c>
      <c r="D179" s="1">
        <v>1979071.095</v>
      </c>
      <c r="E179" s="1">
        <v>1979071.095</v>
      </c>
      <c r="F179" s="1">
        <f t="shared" si="4"/>
        <v>0</v>
      </c>
      <c r="G179" s="1">
        <f t="shared" si="5"/>
        <v>0</v>
      </c>
      <c r="H179" t="e">
        <f>VLOOKUP($A179,'TCD justif frs'!$A$5:$C$297,1,0)</f>
        <v>#N/A</v>
      </c>
    </row>
    <row r="180" spans="1:8" x14ac:dyDescent="0.25">
      <c r="A180" t="s">
        <v>5258</v>
      </c>
      <c r="B180" t="s">
        <v>7698</v>
      </c>
      <c r="C180" s="1">
        <v>0</v>
      </c>
      <c r="D180" s="1">
        <v>1065684.27</v>
      </c>
      <c r="E180" s="1">
        <v>1065684.27</v>
      </c>
      <c r="F180" s="1">
        <f t="shared" si="4"/>
        <v>0</v>
      </c>
      <c r="G180" s="1">
        <f t="shared" si="5"/>
        <v>0</v>
      </c>
      <c r="H180" t="e">
        <f>VLOOKUP($A180,'TCD justif frs'!$A$5:$C$297,1,0)</f>
        <v>#N/A</v>
      </c>
    </row>
    <row r="181" spans="1:8" x14ac:dyDescent="0.25">
      <c r="A181" t="s">
        <v>5067</v>
      </c>
      <c r="B181" t="s">
        <v>7699</v>
      </c>
      <c r="C181" s="1">
        <v>0</v>
      </c>
      <c r="D181" s="1">
        <v>3825152.39</v>
      </c>
      <c r="E181" s="1">
        <v>3876537.8280000002</v>
      </c>
      <c r="F181" s="1">
        <f t="shared" si="4"/>
        <v>-51385.438000000082</v>
      </c>
      <c r="G181" s="1">
        <f t="shared" si="5"/>
        <v>-51385.438000000082</v>
      </c>
      <c r="H181" t="str">
        <f>VLOOKUP($A181,'TCD justif frs'!$A$5:$C$297,1,0)</f>
        <v>L10227</v>
      </c>
    </row>
    <row r="182" spans="1:8" x14ac:dyDescent="0.25">
      <c r="A182" t="s">
        <v>5582</v>
      </c>
      <c r="B182" t="s">
        <v>5583</v>
      </c>
      <c r="C182" s="1">
        <v>0</v>
      </c>
      <c r="D182" s="1">
        <v>38759.962</v>
      </c>
      <c r="E182" s="1">
        <v>38759.962</v>
      </c>
      <c r="F182" s="1">
        <f t="shared" si="4"/>
        <v>0</v>
      </c>
      <c r="G182" s="1">
        <f t="shared" si="5"/>
        <v>0</v>
      </c>
      <c r="H182" t="str">
        <f>VLOOKUP($A182,'TCD justif frs'!$A$5:$C$297,1,0)</f>
        <v>L10228</v>
      </c>
    </row>
    <row r="183" spans="1:8" x14ac:dyDescent="0.25">
      <c r="A183" t="s">
        <v>5584</v>
      </c>
      <c r="B183" t="s">
        <v>7700</v>
      </c>
      <c r="C183" s="1">
        <v>0</v>
      </c>
      <c r="D183" s="1">
        <v>78892.573999999993</v>
      </c>
      <c r="E183" s="1">
        <v>78892.573999999993</v>
      </c>
      <c r="F183" s="1">
        <f t="shared" si="4"/>
        <v>0</v>
      </c>
      <c r="G183" s="1">
        <f t="shared" si="5"/>
        <v>0</v>
      </c>
      <c r="H183" t="e">
        <f>VLOOKUP($A183,'TCD justif frs'!$A$5:$C$297,1,0)</f>
        <v>#N/A</v>
      </c>
    </row>
    <row r="184" spans="1:8" x14ac:dyDescent="0.25">
      <c r="A184" t="s">
        <v>7345</v>
      </c>
      <c r="B184" t="s">
        <v>7701</v>
      </c>
      <c r="C184" s="1">
        <v>0</v>
      </c>
      <c r="D184" s="1">
        <v>102218.83500000001</v>
      </c>
      <c r="E184" s="1">
        <v>102218.83500000001</v>
      </c>
      <c r="F184" s="1">
        <f t="shared" si="4"/>
        <v>0</v>
      </c>
      <c r="G184" s="1">
        <f t="shared" si="5"/>
        <v>0</v>
      </c>
      <c r="H184" t="e">
        <f>VLOOKUP($A184,'TCD justif frs'!$A$5:$C$297,1,0)</f>
        <v>#N/A</v>
      </c>
    </row>
    <row r="185" spans="1:8" x14ac:dyDescent="0.25">
      <c r="A185" t="s">
        <v>7346</v>
      </c>
      <c r="B185" t="s">
        <v>7461</v>
      </c>
      <c r="C185" s="1">
        <v>0</v>
      </c>
      <c r="D185" s="1">
        <v>0</v>
      </c>
      <c r="E185" s="1">
        <v>12083.665000000001</v>
      </c>
      <c r="F185" s="1">
        <f t="shared" si="4"/>
        <v>-12083.665000000001</v>
      </c>
      <c r="G185" s="1">
        <f t="shared" si="5"/>
        <v>-12083.665000000001</v>
      </c>
      <c r="H185" t="str">
        <f>VLOOKUP($A185,'TCD justif frs'!$A$5:$C$297,1,0)</f>
        <v>L10231</v>
      </c>
    </row>
    <row r="186" spans="1:8" x14ac:dyDescent="0.25">
      <c r="A186" t="s">
        <v>7347</v>
      </c>
      <c r="B186" t="s">
        <v>7702</v>
      </c>
      <c r="C186" s="1">
        <v>0</v>
      </c>
      <c r="D186" s="1">
        <v>386116.375</v>
      </c>
      <c r="E186" s="1">
        <v>422612.29499999998</v>
      </c>
      <c r="F186" s="1">
        <f t="shared" si="4"/>
        <v>-36495.919999999984</v>
      </c>
      <c r="G186" s="1">
        <f t="shared" si="5"/>
        <v>-36495.919999999984</v>
      </c>
      <c r="H186" t="str">
        <f>VLOOKUP($A186,'TCD justif frs'!$A$5:$C$297,1,0)</f>
        <v>L10232</v>
      </c>
    </row>
    <row r="187" spans="1:8" x14ac:dyDescent="0.25">
      <c r="A187" t="s">
        <v>5585</v>
      </c>
      <c r="B187" t="s">
        <v>5586</v>
      </c>
      <c r="C187" s="1">
        <v>0</v>
      </c>
      <c r="D187" s="1">
        <v>1950.7</v>
      </c>
      <c r="E187" s="1">
        <v>1950.7</v>
      </c>
      <c r="F187" s="1">
        <f t="shared" si="4"/>
        <v>0</v>
      </c>
      <c r="G187" s="1">
        <f t="shared" si="5"/>
        <v>0</v>
      </c>
      <c r="H187" t="e">
        <f>VLOOKUP($A187,'TCD justif frs'!$A$5:$C$297,1,0)</f>
        <v>#N/A</v>
      </c>
    </row>
    <row r="188" spans="1:8" x14ac:dyDescent="0.25">
      <c r="A188" t="s">
        <v>5587</v>
      </c>
      <c r="B188" t="s">
        <v>5588</v>
      </c>
      <c r="C188" s="1">
        <v>0</v>
      </c>
      <c r="D188" s="1">
        <v>16744.098999999998</v>
      </c>
      <c r="E188" s="1">
        <v>16744.098999999998</v>
      </c>
      <c r="F188" s="1">
        <f t="shared" si="4"/>
        <v>0</v>
      </c>
      <c r="G188" s="1">
        <f t="shared" si="5"/>
        <v>0</v>
      </c>
      <c r="H188" t="e">
        <f>VLOOKUP($A188,'TCD justif frs'!$A$5:$C$297,1,0)</f>
        <v>#N/A</v>
      </c>
    </row>
    <row r="189" spans="1:8" x14ac:dyDescent="0.25">
      <c r="A189" t="s">
        <v>5589</v>
      </c>
      <c r="B189" t="s">
        <v>5590</v>
      </c>
      <c r="C189" s="1">
        <v>0</v>
      </c>
      <c r="D189" s="1">
        <v>38683.302000000003</v>
      </c>
      <c r="E189" s="1">
        <v>38683.302000000003</v>
      </c>
      <c r="F189" s="1">
        <f t="shared" si="4"/>
        <v>0</v>
      </c>
      <c r="G189" s="1">
        <f t="shared" si="5"/>
        <v>0</v>
      </c>
      <c r="H189" t="e">
        <f>VLOOKUP($A189,'TCD justif frs'!$A$5:$C$297,1,0)</f>
        <v>#N/A</v>
      </c>
    </row>
    <row r="190" spans="1:8" x14ac:dyDescent="0.25">
      <c r="A190" t="s">
        <v>5591</v>
      </c>
      <c r="B190" t="s">
        <v>7703</v>
      </c>
      <c r="C190" s="1">
        <v>0</v>
      </c>
      <c r="D190" s="1">
        <v>1944.662</v>
      </c>
      <c r="E190" s="1">
        <v>1944.662</v>
      </c>
      <c r="F190" s="1">
        <f t="shared" si="4"/>
        <v>0</v>
      </c>
      <c r="G190" s="1">
        <f t="shared" si="5"/>
        <v>0</v>
      </c>
      <c r="H190" t="e">
        <f>VLOOKUP($A190,'TCD justif frs'!$A$5:$C$297,1,0)</f>
        <v>#N/A</v>
      </c>
    </row>
    <row r="191" spans="1:8" x14ac:dyDescent="0.25">
      <c r="A191" t="s">
        <v>19</v>
      </c>
      <c r="B191" t="s">
        <v>7704</v>
      </c>
      <c r="C191" s="1">
        <v>0</v>
      </c>
      <c r="D191" s="1">
        <v>320768.75599999999</v>
      </c>
      <c r="E191" s="1">
        <v>304880.56699999998</v>
      </c>
      <c r="F191" s="1">
        <f t="shared" si="4"/>
        <v>15888.189000000013</v>
      </c>
      <c r="G191" s="1">
        <f t="shared" si="5"/>
        <v>15888.189000000013</v>
      </c>
      <c r="H191" t="str">
        <f>VLOOKUP($A191,'TCD justif frs'!$A$5:$C$297,1,0)</f>
        <v>L20009</v>
      </c>
    </row>
    <row r="192" spans="1:8" x14ac:dyDescent="0.25">
      <c r="A192" t="s">
        <v>5592</v>
      </c>
      <c r="B192" t="s">
        <v>5593</v>
      </c>
      <c r="C192" s="1">
        <v>0</v>
      </c>
      <c r="D192" s="1">
        <v>832.2</v>
      </c>
      <c r="E192" s="1">
        <v>832.2</v>
      </c>
      <c r="F192" s="1">
        <f t="shared" si="4"/>
        <v>0</v>
      </c>
      <c r="G192" s="1">
        <f t="shared" si="5"/>
        <v>0</v>
      </c>
      <c r="H192" t="e">
        <f>VLOOKUP($A192,'TCD justif frs'!$A$5:$C$297,1,0)</f>
        <v>#N/A</v>
      </c>
    </row>
    <row r="193" spans="1:8" x14ac:dyDescent="0.25">
      <c r="A193" t="s">
        <v>5594</v>
      </c>
      <c r="B193" t="s">
        <v>5595</v>
      </c>
      <c r="C193" s="1">
        <v>0</v>
      </c>
      <c r="D193" s="1">
        <v>32031.418000000001</v>
      </c>
      <c r="E193" s="1">
        <v>32031.418000000001</v>
      </c>
      <c r="F193" s="1">
        <f t="shared" si="4"/>
        <v>0</v>
      </c>
      <c r="G193" s="1">
        <f t="shared" si="5"/>
        <v>0</v>
      </c>
      <c r="H193" t="e">
        <f>VLOOKUP($A193,'TCD justif frs'!$A$5:$C$297,1,0)</f>
        <v>#N/A</v>
      </c>
    </row>
    <row r="194" spans="1:8" x14ac:dyDescent="0.25">
      <c r="A194" t="s">
        <v>5596</v>
      </c>
      <c r="B194" t="s">
        <v>5597</v>
      </c>
      <c r="C194" s="1">
        <v>0</v>
      </c>
      <c r="D194" s="1">
        <v>251.54499999999999</v>
      </c>
      <c r="E194" s="1">
        <v>251.54499999999999</v>
      </c>
      <c r="F194" s="1">
        <f t="shared" si="4"/>
        <v>0</v>
      </c>
      <c r="G194" s="1">
        <f t="shared" si="5"/>
        <v>0</v>
      </c>
      <c r="H194" t="e">
        <f>VLOOKUP($A194,'TCD justif frs'!$A$5:$C$297,1,0)</f>
        <v>#N/A</v>
      </c>
    </row>
    <row r="195" spans="1:8" x14ac:dyDescent="0.25">
      <c r="A195" t="s">
        <v>2274</v>
      </c>
      <c r="B195" t="s">
        <v>20</v>
      </c>
      <c r="C195" s="1">
        <v>0</v>
      </c>
      <c r="D195" s="1">
        <v>621758.03</v>
      </c>
      <c r="E195" s="1">
        <v>640993.82999999996</v>
      </c>
      <c r="F195" s="1">
        <f t="shared" ref="F195:F258" si="6">D195-E195</f>
        <v>-19235.79999999993</v>
      </c>
      <c r="G195" s="1">
        <f t="shared" ref="G195:G258" si="7">C195+F195</f>
        <v>-19235.79999999993</v>
      </c>
      <c r="H195" t="str">
        <f>VLOOKUP($A195,'TCD justif frs'!$A$5:$C$297,1,0)</f>
        <v>L20020</v>
      </c>
    </row>
    <row r="196" spans="1:8" x14ac:dyDescent="0.25">
      <c r="A196" t="s">
        <v>5598</v>
      </c>
      <c r="B196" t="s">
        <v>7705</v>
      </c>
      <c r="C196" s="1">
        <v>0</v>
      </c>
      <c r="D196" s="1">
        <v>100</v>
      </c>
      <c r="E196" s="1">
        <v>100</v>
      </c>
      <c r="F196" s="1">
        <f t="shared" si="6"/>
        <v>0</v>
      </c>
      <c r="G196" s="1">
        <f t="shared" si="7"/>
        <v>0</v>
      </c>
      <c r="H196" t="e">
        <f>VLOOKUP($A196,'TCD justif frs'!$A$5:$C$297,1,0)</f>
        <v>#N/A</v>
      </c>
    </row>
    <row r="197" spans="1:8" x14ac:dyDescent="0.25">
      <c r="A197" t="s">
        <v>21</v>
      </c>
      <c r="B197" t="s">
        <v>7706</v>
      </c>
      <c r="C197" s="1">
        <v>0</v>
      </c>
      <c r="D197" s="1">
        <v>762871.76</v>
      </c>
      <c r="E197" s="1">
        <v>769127.65500000003</v>
      </c>
      <c r="F197" s="1">
        <f t="shared" si="6"/>
        <v>-6255.8950000000186</v>
      </c>
      <c r="G197" s="1">
        <f t="shared" si="7"/>
        <v>-6255.8950000000186</v>
      </c>
      <c r="H197" t="str">
        <f>VLOOKUP($A197,'TCD justif frs'!$A$5:$C$297,1,0)</f>
        <v>L20044</v>
      </c>
    </row>
    <row r="198" spans="1:8" x14ac:dyDescent="0.25">
      <c r="A198" t="s">
        <v>219</v>
      </c>
      <c r="B198" t="s">
        <v>7707</v>
      </c>
      <c r="C198" s="1">
        <v>0</v>
      </c>
      <c r="D198" s="1">
        <v>673518.13199999998</v>
      </c>
      <c r="E198" s="1">
        <v>680815.84400000004</v>
      </c>
      <c r="F198" s="1">
        <f t="shared" si="6"/>
        <v>-7297.7120000000577</v>
      </c>
      <c r="G198" s="1">
        <f t="shared" si="7"/>
        <v>-7297.7120000000577</v>
      </c>
      <c r="H198" t="str">
        <f>VLOOKUP($A198,'TCD justif frs'!$A$5:$C$297,1,0)</f>
        <v>L20047</v>
      </c>
    </row>
    <row r="199" spans="1:8" x14ac:dyDescent="0.25">
      <c r="A199" t="s">
        <v>5599</v>
      </c>
      <c r="B199" t="s">
        <v>5600</v>
      </c>
      <c r="C199" s="1">
        <v>0</v>
      </c>
      <c r="D199" s="1">
        <v>735.44</v>
      </c>
      <c r="E199" s="1">
        <v>735.44</v>
      </c>
      <c r="F199" s="1">
        <f t="shared" si="6"/>
        <v>0</v>
      </c>
      <c r="G199" s="1">
        <f t="shared" si="7"/>
        <v>0</v>
      </c>
      <c r="H199" t="e">
        <f>VLOOKUP($A199,'TCD justif frs'!$A$5:$C$297,1,0)</f>
        <v>#N/A</v>
      </c>
    </row>
    <row r="200" spans="1:8" x14ac:dyDescent="0.25">
      <c r="A200" t="s">
        <v>5601</v>
      </c>
      <c r="B200" t="s">
        <v>5602</v>
      </c>
      <c r="C200" s="1">
        <v>0</v>
      </c>
      <c r="D200" s="1">
        <v>20817.726999999999</v>
      </c>
      <c r="E200" s="1">
        <v>33492.942999999999</v>
      </c>
      <c r="F200" s="1">
        <f t="shared" si="6"/>
        <v>-12675.216</v>
      </c>
      <c r="G200" s="1">
        <f t="shared" si="7"/>
        <v>-12675.216</v>
      </c>
      <c r="H200" t="str">
        <f>VLOOKUP($A200,'TCD justif frs'!$A$5:$C$297,1,0)</f>
        <v>L20061</v>
      </c>
    </row>
    <row r="201" spans="1:8" x14ac:dyDescent="0.25">
      <c r="A201" t="s">
        <v>4999</v>
      </c>
      <c r="B201" t="s">
        <v>5150</v>
      </c>
      <c r="C201" s="1">
        <v>0</v>
      </c>
      <c r="D201" s="1">
        <v>34985.4</v>
      </c>
      <c r="E201" s="1">
        <v>819920.21100000001</v>
      </c>
      <c r="F201" s="1">
        <f t="shared" si="6"/>
        <v>-784934.81099999999</v>
      </c>
      <c r="G201" s="1">
        <f t="shared" si="7"/>
        <v>-784934.81099999999</v>
      </c>
      <c r="H201" t="str">
        <f>VLOOKUP($A201,'TCD justif frs'!$A$5:$C$297,1,0)</f>
        <v>L20062</v>
      </c>
    </row>
    <row r="202" spans="1:8" x14ac:dyDescent="0.25">
      <c r="A202" t="s">
        <v>5603</v>
      </c>
      <c r="B202" t="s">
        <v>7708</v>
      </c>
      <c r="C202" s="1">
        <v>0</v>
      </c>
      <c r="D202" s="1">
        <v>557.08799999999997</v>
      </c>
      <c r="E202" s="1">
        <v>557.08799999999997</v>
      </c>
      <c r="F202" s="1">
        <f t="shared" si="6"/>
        <v>0</v>
      </c>
      <c r="G202" s="1">
        <f t="shared" si="7"/>
        <v>0</v>
      </c>
      <c r="H202" t="e">
        <f>VLOOKUP($A202,'TCD justif frs'!$A$5:$C$297,1,0)</f>
        <v>#N/A</v>
      </c>
    </row>
    <row r="203" spans="1:8" x14ac:dyDescent="0.25">
      <c r="A203" t="s">
        <v>5604</v>
      </c>
      <c r="B203" t="s">
        <v>5605</v>
      </c>
      <c r="C203" s="1">
        <v>0</v>
      </c>
      <c r="D203" s="1">
        <v>19176.974999999999</v>
      </c>
      <c r="E203" s="1">
        <v>19176.974999999999</v>
      </c>
      <c r="F203" s="1">
        <f t="shared" si="6"/>
        <v>0</v>
      </c>
      <c r="G203" s="1">
        <f t="shared" si="7"/>
        <v>0</v>
      </c>
      <c r="H203" t="e">
        <f>VLOOKUP($A203,'TCD justif frs'!$A$5:$C$297,1,0)</f>
        <v>#N/A</v>
      </c>
    </row>
    <row r="204" spans="1:8" x14ac:dyDescent="0.25">
      <c r="A204" t="s">
        <v>22</v>
      </c>
      <c r="B204" t="s">
        <v>23</v>
      </c>
      <c r="C204" s="1">
        <v>0</v>
      </c>
      <c r="D204" s="1">
        <v>5674065.5099999998</v>
      </c>
      <c r="E204" s="1">
        <v>5832634.21</v>
      </c>
      <c r="F204" s="1">
        <f t="shared" si="6"/>
        <v>-158568.70000000019</v>
      </c>
      <c r="G204" s="1">
        <f t="shared" si="7"/>
        <v>-158568.70000000019</v>
      </c>
      <c r="H204" t="str">
        <f>VLOOKUP($A204,'TCD justif frs'!$A$5:$C$297,1,0)</f>
        <v>L20071</v>
      </c>
    </row>
    <row r="205" spans="1:8" x14ac:dyDescent="0.25">
      <c r="A205" t="s">
        <v>4795</v>
      </c>
      <c r="B205" t="s">
        <v>7709</v>
      </c>
      <c r="C205" s="1">
        <v>0</v>
      </c>
      <c r="D205" s="1">
        <v>4362.777</v>
      </c>
      <c r="E205" s="1">
        <v>4261.4009999999998</v>
      </c>
      <c r="F205" s="1">
        <f t="shared" si="6"/>
        <v>101.3760000000002</v>
      </c>
      <c r="G205" s="1">
        <f t="shared" si="7"/>
        <v>101.3760000000002</v>
      </c>
      <c r="H205" t="str">
        <f>VLOOKUP($A205,'TCD justif frs'!$A$5:$C$297,1,0)</f>
        <v>L20075</v>
      </c>
    </row>
    <row r="206" spans="1:8" x14ac:dyDescent="0.25">
      <c r="A206" t="s">
        <v>5606</v>
      </c>
      <c r="B206" t="s">
        <v>7693</v>
      </c>
      <c r="C206" s="1">
        <v>0</v>
      </c>
      <c r="D206" s="1">
        <v>5574.3879999999999</v>
      </c>
      <c r="E206" s="1">
        <v>5574.3879999999999</v>
      </c>
      <c r="F206" s="1">
        <f t="shared" si="6"/>
        <v>0</v>
      </c>
      <c r="G206" s="1">
        <f t="shared" si="7"/>
        <v>0</v>
      </c>
      <c r="H206" t="e">
        <f>VLOOKUP($A206,'TCD justif frs'!$A$5:$C$297,1,0)</f>
        <v>#N/A</v>
      </c>
    </row>
    <row r="207" spans="1:8" x14ac:dyDescent="0.25">
      <c r="A207" t="s">
        <v>5607</v>
      </c>
      <c r="B207" t="s">
        <v>7710</v>
      </c>
      <c r="C207" s="1">
        <v>0</v>
      </c>
      <c r="D207" s="1">
        <v>6863.8</v>
      </c>
      <c r="E207" s="1">
        <v>6863.8</v>
      </c>
      <c r="F207" s="1">
        <f t="shared" si="6"/>
        <v>0</v>
      </c>
      <c r="G207" s="1">
        <f t="shared" si="7"/>
        <v>0</v>
      </c>
      <c r="H207" t="e">
        <f>VLOOKUP($A207,'TCD justif frs'!$A$5:$C$297,1,0)</f>
        <v>#N/A</v>
      </c>
    </row>
    <row r="208" spans="1:8" x14ac:dyDescent="0.25">
      <c r="A208" t="s">
        <v>971</v>
      </c>
      <c r="B208" t="s">
        <v>7711</v>
      </c>
      <c r="C208" s="1">
        <v>0</v>
      </c>
      <c r="D208" s="1">
        <v>1750.6</v>
      </c>
      <c r="E208" s="1">
        <v>1750.7329999999999</v>
      </c>
      <c r="F208" s="1">
        <f t="shared" si="6"/>
        <v>-0.1330000000000382</v>
      </c>
      <c r="G208" s="1">
        <f t="shared" si="7"/>
        <v>-0.1330000000000382</v>
      </c>
      <c r="H208" t="e">
        <f>VLOOKUP($A208,'TCD justif frs'!$A$5:$C$297,1,0)</f>
        <v>#N/A</v>
      </c>
    </row>
    <row r="209" spans="1:8" x14ac:dyDescent="0.25">
      <c r="A209" t="s">
        <v>5608</v>
      </c>
      <c r="B209" t="s">
        <v>7712</v>
      </c>
      <c r="C209" s="1">
        <v>0</v>
      </c>
      <c r="D209" s="1">
        <v>26813.135999999999</v>
      </c>
      <c r="E209" s="1">
        <v>26813.135999999999</v>
      </c>
      <c r="F209" s="1">
        <f t="shared" si="6"/>
        <v>0</v>
      </c>
      <c r="G209" s="1">
        <f t="shared" si="7"/>
        <v>0</v>
      </c>
      <c r="H209" t="e">
        <f>VLOOKUP($A209,'TCD justif frs'!$A$5:$C$297,1,0)</f>
        <v>#N/A</v>
      </c>
    </row>
    <row r="210" spans="1:8" x14ac:dyDescent="0.25">
      <c r="A210" t="s">
        <v>948</v>
      </c>
      <c r="B210" t="s">
        <v>7713</v>
      </c>
      <c r="C210" s="1">
        <v>0</v>
      </c>
      <c r="D210" s="1">
        <v>10575.802</v>
      </c>
      <c r="E210" s="1">
        <v>1960.53</v>
      </c>
      <c r="F210" s="1">
        <f t="shared" si="6"/>
        <v>8615.271999999999</v>
      </c>
      <c r="G210" s="1">
        <f t="shared" si="7"/>
        <v>8615.271999999999</v>
      </c>
      <c r="H210" t="str">
        <f>VLOOKUP($A210,'TCD justif frs'!$A$5:$C$297,1,0)</f>
        <v>L20084</v>
      </c>
    </row>
    <row r="211" spans="1:8" x14ac:dyDescent="0.25">
      <c r="A211" t="s">
        <v>7361</v>
      </c>
      <c r="B211" t="s">
        <v>7714</v>
      </c>
      <c r="C211" s="1">
        <v>0</v>
      </c>
      <c r="D211" s="1">
        <v>3256.34</v>
      </c>
      <c r="E211" s="1">
        <v>0</v>
      </c>
      <c r="F211" s="1">
        <f t="shared" si="6"/>
        <v>3256.34</v>
      </c>
      <c r="G211" s="1">
        <f t="shared" si="7"/>
        <v>3256.34</v>
      </c>
      <c r="H211" t="str">
        <f>VLOOKUP($A211,'TCD justif frs'!$A$5:$C$297,1,0)</f>
        <v>L20086</v>
      </c>
    </row>
    <row r="212" spans="1:8" x14ac:dyDescent="0.25">
      <c r="A212" t="s">
        <v>5609</v>
      </c>
      <c r="B212" t="s">
        <v>7715</v>
      </c>
      <c r="C212" s="1">
        <v>0</v>
      </c>
      <c r="D212" s="1">
        <v>11375.691000000001</v>
      </c>
      <c r="E212" s="1">
        <v>11375.691000000001</v>
      </c>
      <c r="F212" s="1">
        <f t="shared" si="6"/>
        <v>0</v>
      </c>
      <c r="G212" s="1">
        <f t="shared" si="7"/>
        <v>0</v>
      </c>
      <c r="H212" t="e">
        <f>VLOOKUP($A212,'TCD justif frs'!$A$5:$C$297,1,0)</f>
        <v>#N/A</v>
      </c>
    </row>
    <row r="213" spans="1:8" x14ac:dyDescent="0.25">
      <c r="A213" t="s">
        <v>5610</v>
      </c>
      <c r="B213" t="s">
        <v>7716</v>
      </c>
      <c r="C213" s="1">
        <v>0</v>
      </c>
      <c r="D213" s="1">
        <v>20376.213</v>
      </c>
      <c r="E213" s="1">
        <v>20376.213</v>
      </c>
      <c r="F213" s="1">
        <f t="shared" si="6"/>
        <v>0</v>
      </c>
      <c r="G213" s="1">
        <f t="shared" si="7"/>
        <v>0</v>
      </c>
      <c r="H213" t="e">
        <f>VLOOKUP($A213,'TCD justif frs'!$A$5:$C$297,1,0)</f>
        <v>#N/A</v>
      </c>
    </row>
    <row r="214" spans="1:8" x14ac:dyDescent="0.25">
      <c r="A214" t="s">
        <v>5611</v>
      </c>
      <c r="B214" t="s">
        <v>5612</v>
      </c>
      <c r="C214" s="1">
        <v>0</v>
      </c>
      <c r="D214" s="1">
        <v>4438.5240000000003</v>
      </c>
      <c r="E214" s="1">
        <v>4438.5240000000003</v>
      </c>
      <c r="F214" s="1">
        <f t="shared" si="6"/>
        <v>0</v>
      </c>
      <c r="G214" s="1">
        <f t="shared" si="7"/>
        <v>0</v>
      </c>
      <c r="H214" t="e">
        <f>VLOOKUP($A214,'TCD justif frs'!$A$5:$C$297,1,0)</f>
        <v>#N/A</v>
      </c>
    </row>
    <row r="215" spans="1:8" x14ac:dyDescent="0.25">
      <c r="A215" t="s">
        <v>5613</v>
      </c>
      <c r="B215" t="s">
        <v>5614</v>
      </c>
      <c r="C215" s="1">
        <v>0</v>
      </c>
      <c r="D215" s="1">
        <v>2794.6309999999999</v>
      </c>
      <c r="E215" s="1">
        <v>2794.6309999999999</v>
      </c>
      <c r="F215" s="1">
        <f t="shared" si="6"/>
        <v>0</v>
      </c>
      <c r="G215" s="1">
        <f t="shared" si="7"/>
        <v>0</v>
      </c>
      <c r="H215" t="e">
        <f>VLOOKUP($A215,'TCD justif frs'!$A$5:$C$297,1,0)</f>
        <v>#N/A</v>
      </c>
    </row>
    <row r="216" spans="1:8" x14ac:dyDescent="0.25">
      <c r="A216" t="s">
        <v>5615</v>
      </c>
      <c r="B216" t="s">
        <v>5616</v>
      </c>
      <c r="C216" s="1">
        <v>0</v>
      </c>
      <c r="D216" s="1">
        <v>631.29200000000003</v>
      </c>
      <c r="E216" s="1">
        <v>631.29200000000003</v>
      </c>
      <c r="F216" s="1">
        <f t="shared" si="6"/>
        <v>0</v>
      </c>
      <c r="G216" s="1">
        <f t="shared" si="7"/>
        <v>0</v>
      </c>
      <c r="H216" t="e">
        <f>VLOOKUP($A216,'TCD justif frs'!$A$5:$C$297,1,0)</f>
        <v>#N/A</v>
      </c>
    </row>
    <row r="217" spans="1:8" x14ac:dyDescent="0.25">
      <c r="A217" t="s">
        <v>5617</v>
      </c>
      <c r="B217" t="s">
        <v>7717</v>
      </c>
      <c r="C217" s="1">
        <v>0</v>
      </c>
      <c r="D217" s="1">
        <v>3838.6610000000001</v>
      </c>
      <c r="E217" s="1">
        <v>3838.6610000000001</v>
      </c>
      <c r="F217" s="1">
        <f t="shared" si="6"/>
        <v>0</v>
      </c>
      <c r="G217" s="1">
        <f t="shared" si="7"/>
        <v>0</v>
      </c>
      <c r="H217" t="e">
        <f>VLOOKUP($A217,'TCD justif frs'!$A$5:$C$297,1,0)</f>
        <v>#N/A</v>
      </c>
    </row>
    <row r="218" spans="1:8" x14ac:dyDescent="0.25">
      <c r="A218" t="s">
        <v>5618</v>
      </c>
      <c r="B218" t="s">
        <v>5619</v>
      </c>
      <c r="C218" s="1">
        <v>0</v>
      </c>
      <c r="D218" s="1">
        <v>766546.86800000002</v>
      </c>
      <c r="E218" s="1">
        <v>766546.86800000002</v>
      </c>
      <c r="F218" s="1">
        <f t="shared" si="6"/>
        <v>0</v>
      </c>
      <c r="G218" s="1">
        <f t="shared" si="7"/>
        <v>0</v>
      </c>
      <c r="H218" t="e">
        <f>VLOOKUP($A218,'TCD justif frs'!$A$5:$C$297,1,0)</f>
        <v>#N/A</v>
      </c>
    </row>
    <row r="219" spans="1:8" x14ac:dyDescent="0.25">
      <c r="A219" t="s">
        <v>5620</v>
      </c>
      <c r="B219" t="s">
        <v>5621</v>
      </c>
      <c r="C219" s="1">
        <v>0</v>
      </c>
      <c r="D219" s="1">
        <v>283.5</v>
      </c>
      <c r="E219" s="1">
        <v>283.5</v>
      </c>
      <c r="F219" s="1">
        <f t="shared" si="6"/>
        <v>0</v>
      </c>
      <c r="G219" s="1">
        <f t="shared" si="7"/>
        <v>0</v>
      </c>
      <c r="H219" t="e">
        <f>VLOOKUP($A219,'TCD justif frs'!$A$5:$C$297,1,0)</f>
        <v>#N/A</v>
      </c>
    </row>
    <row r="220" spans="1:8" x14ac:dyDescent="0.25">
      <c r="A220" t="s">
        <v>24</v>
      </c>
      <c r="B220" t="s">
        <v>7718</v>
      </c>
      <c r="C220" s="1">
        <v>0</v>
      </c>
      <c r="D220" s="1">
        <v>409273.44099999999</v>
      </c>
      <c r="E220" s="1">
        <v>424949.40399999998</v>
      </c>
      <c r="F220" s="1">
        <f t="shared" si="6"/>
        <v>-15675.962999999989</v>
      </c>
      <c r="G220" s="1">
        <f t="shared" si="7"/>
        <v>-15675.962999999989</v>
      </c>
      <c r="H220" t="str">
        <f>VLOOKUP($A220,'TCD justif frs'!$A$5:$C$297,1,0)</f>
        <v>L30059</v>
      </c>
    </row>
    <row r="221" spans="1:8" x14ac:dyDescent="0.25">
      <c r="A221" t="s">
        <v>5622</v>
      </c>
      <c r="B221" t="s">
        <v>5623</v>
      </c>
      <c r="C221" s="1">
        <v>0</v>
      </c>
      <c r="D221" s="1">
        <v>2733.9</v>
      </c>
      <c r="E221" s="1">
        <v>2733.9</v>
      </c>
      <c r="F221" s="1">
        <f t="shared" si="6"/>
        <v>0</v>
      </c>
      <c r="G221" s="1">
        <f t="shared" si="7"/>
        <v>0</v>
      </c>
      <c r="H221" t="e">
        <f>VLOOKUP($A221,'TCD justif frs'!$A$5:$C$297,1,0)</f>
        <v>#N/A</v>
      </c>
    </row>
    <row r="222" spans="1:8" x14ac:dyDescent="0.25">
      <c r="A222" t="s">
        <v>5624</v>
      </c>
      <c r="B222" t="s">
        <v>5625</v>
      </c>
      <c r="C222" s="1">
        <v>0</v>
      </c>
      <c r="D222" s="1">
        <v>2290.808</v>
      </c>
      <c r="E222" s="1">
        <v>2290.808</v>
      </c>
      <c r="F222" s="1">
        <f t="shared" si="6"/>
        <v>0</v>
      </c>
      <c r="G222" s="1">
        <f t="shared" si="7"/>
        <v>0</v>
      </c>
      <c r="H222" t="e">
        <f>VLOOKUP($A222,'TCD justif frs'!$A$5:$C$297,1,0)</f>
        <v>#N/A</v>
      </c>
    </row>
    <row r="223" spans="1:8" x14ac:dyDescent="0.25">
      <c r="A223" t="s">
        <v>5626</v>
      </c>
      <c r="B223" t="s">
        <v>5627</v>
      </c>
      <c r="C223" s="1">
        <v>0</v>
      </c>
      <c r="D223" s="1">
        <v>954.34</v>
      </c>
      <c r="E223" s="1">
        <v>954.34</v>
      </c>
      <c r="F223" s="1">
        <f t="shared" si="6"/>
        <v>0</v>
      </c>
      <c r="G223" s="1">
        <f t="shared" si="7"/>
        <v>0</v>
      </c>
      <c r="H223" t="e">
        <f>VLOOKUP($A223,'TCD justif frs'!$A$5:$C$297,1,0)</f>
        <v>#N/A</v>
      </c>
    </row>
    <row r="224" spans="1:8" x14ac:dyDescent="0.25">
      <c r="A224" t="s">
        <v>5628</v>
      </c>
      <c r="B224" t="s">
        <v>5629</v>
      </c>
      <c r="C224" s="1">
        <v>0</v>
      </c>
      <c r="D224" s="1">
        <v>1247.652</v>
      </c>
      <c r="E224" s="1">
        <v>1247.652</v>
      </c>
      <c r="F224" s="1">
        <f t="shared" si="6"/>
        <v>0</v>
      </c>
      <c r="G224" s="1">
        <f t="shared" si="7"/>
        <v>0</v>
      </c>
      <c r="H224" t="e">
        <f>VLOOKUP($A224,'TCD justif frs'!$A$5:$C$297,1,0)</f>
        <v>#N/A</v>
      </c>
    </row>
    <row r="225" spans="1:8" x14ac:dyDescent="0.25">
      <c r="A225" t="s">
        <v>5630</v>
      </c>
      <c r="B225" t="s">
        <v>5631</v>
      </c>
      <c r="C225" s="1">
        <v>0</v>
      </c>
      <c r="D225" s="1">
        <v>5691.3860000000004</v>
      </c>
      <c r="E225" s="1">
        <v>5691.3860000000004</v>
      </c>
      <c r="F225" s="1">
        <f t="shared" si="6"/>
        <v>0</v>
      </c>
      <c r="G225" s="1">
        <f t="shared" si="7"/>
        <v>0</v>
      </c>
      <c r="H225" t="e">
        <f>VLOOKUP($A225,'TCD justif frs'!$A$5:$C$297,1,0)</f>
        <v>#N/A</v>
      </c>
    </row>
    <row r="226" spans="1:8" x14ac:dyDescent="0.25">
      <c r="A226" t="s">
        <v>5632</v>
      </c>
      <c r="B226" t="s">
        <v>7719</v>
      </c>
      <c r="C226" s="1">
        <v>0</v>
      </c>
      <c r="D226" s="1">
        <v>8590.4449999999997</v>
      </c>
      <c r="E226" s="1">
        <v>10660.067999999999</v>
      </c>
      <c r="F226" s="1">
        <f t="shared" si="6"/>
        <v>-2069.6229999999996</v>
      </c>
      <c r="G226" s="1">
        <f t="shared" si="7"/>
        <v>-2069.6229999999996</v>
      </c>
      <c r="H226" t="str">
        <f>VLOOKUP($A226,'TCD justif frs'!$A$5:$C$297,1,0)</f>
        <v>L30094</v>
      </c>
    </row>
    <row r="227" spans="1:8" x14ac:dyDescent="0.25">
      <c r="A227" t="s">
        <v>5634</v>
      </c>
      <c r="B227" t="s">
        <v>5635</v>
      </c>
      <c r="C227" s="1">
        <v>0</v>
      </c>
      <c r="D227" s="1">
        <v>318.5</v>
      </c>
      <c r="E227" s="1">
        <v>318.5</v>
      </c>
      <c r="F227" s="1">
        <f t="shared" si="6"/>
        <v>0</v>
      </c>
      <c r="G227" s="1">
        <f t="shared" si="7"/>
        <v>0</v>
      </c>
      <c r="H227" t="e">
        <f>VLOOKUP($A227,'TCD justif frs'!$A$5:$C$297,1,0)</f>
        <v>#N/A</v>
      </c>
    </row>
    <row r="228" spans="1:8" x14ac:dyDescent="0.25">
      <c r="A228" t="s">
        <v>5636</v>
      </c>
      <c r="B228" t="s">
        <v>7720</v>
      </c>
      <c r="C228" s="1">
        <v>0</v>
      </c>
      <c r="D228" s="1">
        <v>7105.07</v>
      </c>
      <c r="E228" s="1">
        <v>7105.07</v>
      </c>
      <c r="F228" s="1">
        <f t="shared" si="6"/>
        <v>0</v>
      </c>
      <c r="G228" s="1">
        <f t="shared" si="7"/>
        <v>0</v>
      </c>
      <c r="H228" t="e">
        <f>VLOOKUP($A228,'TCD justif frs'!$A$5:$C$297,1,0)</f>
        <v>#N/A</v>
      </c>
    </row>
    <row r="229" spans="1:8" x14ac:dyDescent="0.25">
      <c r="A229" t="s">
        <v>5637</v>
      </c>
      <c r="B229" t="s">
        <v>5638</v>
      </c>
      <c r="C229" s="1">
        <v>0</v>
      </c>
      <c r="D229" s="1">
        <v>7728.2020000000002</v>
      </c>
      <c r="E229" s="1">
        <v>8093.0020000000004</v>
      </c>
      <c r="F229" s="1">
        <f t="shared" si="6"/>
        <v>-364.80000000000018</v>
      </c>
      <c r="G229" s="1">
        <f t="shared" si="7"/>
        <v>-364.80000000000018</v>
      </c>
      <c r="H229" t="str">
        <f>VLOOKUP($A229,'TCD justif frs'!$A$5:$C$297,1,0)</f>
        <v>L30112</v>
      </c>
    </row>
    <row r="230" spans="1:8" x14ac:dyDescent="0.25">
      <c r="A230" t="s">
        <v>5639</v>
      </c>
      <c r="B230" t="s">
        <v>5640</v>
      </c>
      <c r="C230" s="1">
        <v>0</v>
      </c>
      <c r="D230" s="1">
        <v>31.08</v>
      </c>
      <c r="E230" s="1">
        <v>31.08</v>
      </c>
      <c r="F230" s="1">
        <f t="shared" si="6"/>
        <v>0</v>
      </c>
      <c r="G230" s="1">
        <f t="shared" si="7"/>
        <v>0</v>
      </c>
      <c r="H230" t="e">
        <f>VLOOKUP($A230,'TCD justif frs'!$A$5:$C$297,1,0)</f>
        <v>#N/A</v>
      </c>
    </row>
    <row r="231" spans="1:8" x14ac:dyDescent="0.25">
      <c r="A231" t="s">
        <v>5641</v>
      </c>
      <c r="B231" t="s">
        <v>5642</v>
      </c>
      <c r="C231" s="1">
        <v>0</v>
      </c>
      <c r="D231" s="1">
        <v>11744.49</v>
      </c>
      <c r="E231" s="1">
        <v>11744.49</v>
      </c>
      <c r="F231" s="1">
        <f t="shared" si="6"/>
        <v>0</v>
      </c>
      <c r="G231" s="1">
        <f t="shared" si="7"/>
        <v>0</v>
      </c>
      <c r="H231" t="e">
        <f>VLOOKUP($A231,'TCD justif frs'!$A$5:$C$297,1,0)</f>
        <v>#N/A</v>
      </c>
    </row>
    <row r="232" spans="1:8" x14ac:dyDescent="0.25">
      <c r="A232" t="s">
        <v>5643</v>
      </c>
      <c r="B232" t="s">
        <v>5644</v>
      </c>
      <c r="C232" s="1">
        <v>0</v>
      </c>
      <c r="D232" s="1">
        <v>301.8</v>
      </c>
      <c r="E232" s="1">
        <v>301.8</v>
      </c>
      <c r="F232" s="1">
        <f t="shared" si="6"/>
        <v>0</v>
      </c>
      <c r="G232" s="1">
        <f t="shared" si="7"/>
        <v>0</v>
      </c>
      <c r="H232" t="e">
        <f>VLOOKUP($A232,'TCD justif frs'!$A$5:$C$297,1,0)</f>
        <v>#N/A</v>
      </c>
    </row>
    <row r="233" spans="1:8" x14ac:dyDescent="0.25">
      <c r="A233" t="s">
        <v>5645</v>
      </c>
      <c r="B233" t="s">
        <v>7721</v>
      </c>
      <c r="C233" s="1">
        <v>0</v>
      </c>
      <c r="D233" s="1">
        <v>792.31500000000005</v>
      </c>
      <c r="E233" s="1">
        <v>792.31500000000005</v>
      </c>
      <c r="F233" s="1">
        <f t="shared" si="6"/>
        <v>0</v>
      </c>
      <c r="G233" s="1">
        <f t="shared" si="7"/>
        <v>0</v>
      </c>
      <c r="H233" t="e">
        <f>VLOOKUP($A233,'TCD justif frs'!$A$5:$C$297,1,0)</f>
        <v>#N/A</v>
      </c>
    </row>
    <row r="234" spans="1:8" x14ac:dyDescent="0.25">
      <c r="A234" t="s">
        <v>5646</v>
      </c>
      <c r="B234" t="s">
        <v>5647</v>
      </c>
      <c r="C234" s="1">
        <v>0</v>
      </c>
      <c r="D234" s="1">
        <v>5345.8280000000004</v>
      </c>
      <c r="E234" s="1">
        <v>5345.8280000000004</v>
      </c>
      <c r="F234" s="1">
        <f t="shared" si="6"/>
        <v>0</v>
      </c>
      <c r="G234" s="1">
        <f t="shared" si="7"/>
        <v>0</v>
      </c>
      <c r="H234" t="e">
        <f>VLOOKUP($A234,'TCD justif frs'!$A$5:$C$297,1,0)</f>
        <v>#N/A</v>
      </c>
    </row>
    <row r="235" spans="1:8" x14ac:dyDescent="0.25">
      <c r="A235" t="s">
        <v>5648</v>
      </c>
      <c r="B235" t="s">
        <v>7722</v>
      </c>
      <c r="C235" s="1">
        <v>0</v>
      </c>
      <c r="D235" s="1">
        <v>23674.451000000001</v>
      </c>
      <c r="E235" s="1">
        <v>23674.451000000001</v>
      </c>
      <c r="F235" s="1">
        <f t="shared" si="6"/>
        <v>0</v>
      </c>
      <c r="G235" s="1">
        <f t="shared" si="7"/>
        <v>0</v>
      </c>
      <c r="H235" t="str">
        <f>VLOOKUP($A235,'TCD justif frs'!$A$5:$C$297,1,0)</f>
        <v>L30129</v>
      </c>
    </row>
    <row r="236" spans="1:8" x14ac:dyDescent="0.25">
      <c r="A236" t="s">
        <v>5649</v>
      </c>
      <c r="B236" t="s">
        <v>7723</v>
      </c>
      <c r="C236" s="1">
        <v>0</v>
      </c>
      <c r="D236" s="1">
        <v>5855.8159999999998</v>
      </c>
      <c r="E236" s="1">
        <v>5855.8159999999998</v>
      </c>
      <c r="F236" s="1">
        <f t="shared" si="6"/>
        <v>0</v>
      </c>
      <c r="G236" s="1">
        <f t="shared" si="7"/>
        <v>0</v>
      </c>
      <c r="H236" t="e">
        <f>VLOOKUP($A236,'TCD justif frs'!$A$5:$C$297,1,0)</f>
        <v>#N/A</v>
      </c>
    </row>
    <row r="237" spans="1:8" x14ac:dyDescent="0.25">
      <c r="A237" t="s">
        <v>5650</v>
      </c>
      <c r="B237" t="s">
        <v>5651</v>
      </c>
      <c r="C237" s="1">
        <v>0</v>
      </c>
      <c r="D237" s="1">
        <v>300.72000000000003</v>
      </c>
      <c r="E237" s="1">
        <v>300.72000000000003</v>
      </c>
      <c r="F237" s="1">
        <f t="shared" si="6"/>
        <v>0</v>
      </c>
      <c r="G237" s="1">
        <f t="shared" si="7"/>
        <v>0</v>
      </c>
      <c r="H237" t="e">
        <f>VLOOKUP($A237,'TCD justif frs'!$A$5:$C$297,1,0)</f>
        <v>#N/A</v>
      </c>
    </row>
    <row r="238" spans="1:8" x14ac:dyDescent="0.25">
      <c r="A238" t="s">
        <v>5652</v>
      </c>
      <c r="B238" t="s">
        <v>7724</v>
      </c>
      <c r="C238" s="1">
        <v>0</v>
      </c>
      <c r="D238" s="1">
        <v>1120.5</v>
      </c>
      <c r="E238" s="1">
        <v>1120.5</v>
      </c>
      <c r="F238" s="1">
        <f t="shared" si="6"/>
        <v>0</v>
      </c>
      <c r="G238" s="1">
        <f t="shared" si="7"/>
        <v>0</v>
      </c>
      <c r="H238" t="e">
        <f>VLOOKUP($A238,'TCD justif frs'!$A$5:$C$297,1,0)</f>
        <v>#N/A</v>
      </c>
    </row>
    <row r="239" spans="1:8" x14ac:dyDescent="0.25">
      <c r="A239" t="s">
        <v>5653</v>
      </c>
      <c r="B239" t="s">
        <v>5654</v>
      </c>
      <c r="C239" s="1">
        <v>0</v>
      </c>
      <c r="D239" s="1">
        <v>38579.519999999997</v>
      </c>
      <c r="E239" s="1">
        <v>38579.519999999997</v>
      </c>
      <c r="F239" s="1">
        <f t="shared" si="6"/>
        <v>0</v>
      </c>
      <c r="G239" s="1">
        <f t="shared" si="7"/>
        <v>0</v>
      </c>
      <c r="H239" t="e">
        <f>VLOOKUP($A239,'TCD justif frs'!$A$5:$C$297,1,0)</f>
        <v>#N/A</v>
      </c>
    </row>
    <row r="240" spans="1:8" x14ac:dyDescent="0.25">
      <c r="A240" t="s">
        <v>5655</v>
      </c>
      <c r="B240" t="s">
        <v>7725</v>
      </c>
      <c r="C240" s="1">
        <v>0</v>
      </c>
      <c r="D240" s="1">
        <v>107217.876</v>
      </c>
      <c r="E240" s="1">
        <v>107217.876</v>
      </c>
      <c r="F240" s="1">
        <f t="shared" si="6"/>
        <v>0</v>
      </c>
      <c r="G240" s="1">
        <f t="shared" si="7"/>
        <v>0</v>
      </c>
      <c r="H240" t="e">
        <f>VLOOKUP($A240,'TCD justif frs'!$A$5:$C$297,1,0)</f>
        <v>#N/A</v>
      </c>
    </row>
    <row r="241" spans="1:8" x14ac:dyDescent="0.25">
      <c r="A241" t="s">
        <v>5656</v>
      </c>
      <c r="B241" t="s">
        <v>5657</v>
      </c>
      <c r="C241" s="1">
        <v>0</v>
      </c>
      <c r="D241" s="1">
        <v>25597.894</v>
      </c>
      <c r="E241" s="1">
        <v>25597.894</v>
      </c>
      <c r="F241" s="1">
        <f t="shared" si="6"/>
        <v>0</v>
      </c>
      <c r="G241" s="1">
        <f t="shared" si="7"/>
        <v>0</v>
      </c>
      <c r="H241" t="e">
        <f>VLOOKUP($A241,'TCD justif frs'!$A$5:$C$297,1,0)</f>
        <v>#N/A</v>
      </c>
    </row>
    <row r="242" spans="1:8" x14ac:dyDescent="0.25">
      <c r="A242" t="s">
        <v>5658</v>
      </c>
      <c r="B242" t="s">
        <v>7726</v>
      </c>
      <c r="C242" s="1">
        <v>0</v>
      </c>
      <c r="D242" s="1">
        <v>8379.4889999999996</v>
      </c>
      <c r="E242" s="1">
        <v>8379.4889999999996</v>
      </c>
      <c r="F242" s="1">
        <f t="shared" si="6"/>
        <v>0</v>
      </c>
      <c r="G242" s="1">
        <f t="shared" si="7"/>
        <v>0</v>
      </c>
      <c r="H242" t="e">
        <f>VLOOKUP($A242,'TCD justif frs'!$A$5:$C$297,1,0)</f>
        <v>#N/A</v>
      </c>
    </row>
    <row r="243" spans="1:8" x14ac:dyDescent="0.25">
      <c r="A243" t="s">
        <v>5659</v>
      </c>
      <c r="B243" t="s">
        <v>7727</v>
      </c>
      <c r="C243" s="1">
        <v>0</v>
      </c>
      <c r="D243" s="1">
        <v>5018.8680000000004</v>
      </c>
      <c r="E243" s="1">
        <v>5018.8680000000004</v>
      </c>
      <c r="F243" s="1">
        <f t="shared" si="6"/>
        <v>0</v>
      </c>
      <c r="G243" s="1">
        <f t="shared" si="7"/>
        <v>0</v>
      </c>
      <c r="H243" t="e">
        <f>VLOOKUP($A243,'TCD justif frs'!$A$5:$C$297,1,0)</f>
        <v>#N/A</v>
      </c>
    </row>
    <row r="244" spans="1:8" x14ac:dyDescent="0.25">
      <c r="A244" t="s">
        <v>5660</v>
      </c>
      <c r="B244" t="s">
        <v>7728</v>
      </c>
      <c r="C244" s="1">
        <v>0</v>
      </c>
      <c r="D244" s="1">
        <v>6083.1719999999996</v>
      </c>
      <c r="E244" s="1">
        <v>6083.1719999999996</v>
      </c>
      <c r="F244" s="1">
        <f t="shared" si="6"/>
        <v>0</v>
      </c>
      <c r="G244" s="1">
        <f t="shared" si="7"/>
        <v>0</v>
      </c>
      <c r="H244" t="e">
        <f>VLOOKUP($A244,'TCD justif frs'!$A$5:$C$297,1,0)</f>
        <v>#N/A</v>
      </c>
    </row>
    <row r="245" spans="1:8" x14ac:dyDescent="0.25">
      <c r="A245" t="s">
        <v>5661</v>
      </c>
      <c r="B245" t="s">
        <v>5662</v>
      </c>
      <c r="C245" s="1">
        <v>0</v>
      </c>
      <c r="D245" s="1">
        <v>963.298</v>
      </c>
      <c r="E245" s="1">
        <v>963.298</v>
      </c>
      <c r="F245" s="1">
        <f t="shared" si="6"/>
        <v>0</v>
      </c>
      <c r="G245" s="1">
        <f t="shared" si="7"/>
        <v>0</v>
      </c>
      <c r="H245" t="e">
        <f>VLOOKUP($A245,'TCD justif frs'!$A$5:$C$297,1,0)</f>
        <v>#N/A</v>
      </c>
    </row>
    <row r="246" spans="1:8" x14ac:dyDescent="0.25">
      <c r="A246" t="s">
        <v>5663</v>
      </c>
      <c r="B246" t="s">
        <v>7729</v>
      </c>
      <c r="C246" s="1">
        <v>0</v>
      </c>
      <c r="D246" s="1">
        <v>80</v>
      </c>
      <c r="E246" s="1">
        <v>80</v>
      </c>
      <c r="F246" s="1">
        <f t="shared" si="6"/>
        <v>0</v>
      </c>
      <c r="G246" s="1">
        <f t="shared" si="7"/>
        <v>0</v>
      </c>
      <c r="H246" t="e">
        <f>VLOOKUP($A246,'TCD justif frs'!$A$5:$C$297,1,0)</f>
        <v>#N/A</v>
      </c>
    </row>
    <row r="247" spans="1:8" x14ac:dyDescent="0.25">
      <c r="A247" t="s">
        <v>5664</v>
      </c>
      <c r="B247" t="s">
        <v>7730</v>
      </c>
      <c r="C247" s="1">
        <v>0</v>
      </c>
      <c r="D247" s="1">
        <v>7290.2089999999998</v>
      </c>
      <c r="E247" s="1">
        <v>7290.2089999999998</v>
      </c>
      <c r="F247" s="1">
        <f t="shared" si="6"/>
        <v>0</v>
      </c>
      <c r="G247" s="1">
        <f t="shared" si="7"/>
        <v>0</v>
      </c>
      <c r="H247" t="e">
        <f>VLOOKUP($A247,'TCD justif frs'!$A$5:$C$297,1,0)</f>
        <v>#N/A</v>
      </c>
    </row>
    <row r="248" spans="1:8" x14ac:dyDescent="0.25">
      <c r="A248" t="s">
        <v>5665</v>
      </c>
      <c r="B248" t="s">
        <v>7731</v>
      </c>
      <c r="C248" s="1">
        <v>0</v>
      </c>
      <c r="D248" s="1">
        <v>971.11099999999999</v>
      </c>
      <c r="E248" s="1">
        <v>971.11099999999999</v>
      </c>
      <c r="F248" s="1">
        <f t="shared" si="6"/>
        <v>0</v>
      </c>
      <c r="G248" s="1">
        <f t="shared" si="7"/>
        <v>0</v>
      </c>
      <c r="H248" t="e">
        <f>VLOOKUP($A248,'TCD justif frs'!$A$5:$C$297,1,0)</f>
        <v>#N/A</v>
      </c>
    </row>
    <row r="249" spans="1:8" x14ac:dyDescent="0.25">
      <c r="A249" t="s">
        <v>5666</v>
      </c>
      <c r="B249" t="s">
        <v>5667</v>
      </c>
      <c r="C249" s="1">
        <v>0</v>
      </c>
      <c r="D249" s="1">
        <v>74.710999999999999</v>
      </c>
      <c r="E249" s="1">
        <v>74.710999999999999</v>
      </c>
      <c r="F249" s="1">
        <f t="shared" si="6"/>
        <v>0</v>
      </c>
      <c r="G249" s="1">
        <f t="shared" si="7"/>
        <v>0</v>
      </c>
      <c r="H249" t="e">
        <f>VLOOKUP($A249,'TCD justif frs'!$A$5:$C$297,1,0)</f>
        <v>#N/A</v>
      </c>
    </row>
    <row r="250" spans="1:8" x14ac:dyDescent="0.25">
      <c r="A250" t="s">
        <v>5668</v>
      </c>
      <c r="B250" t="s">
        <v>5669</v>
      </c>
      <c r="C250" s="1">
        <v>0</v>
      </c>
      <c r="D250" s="1">
        <v>58405.9</v>
      </c>
      <c r="E250" s="1">
        <v>58405.9</v>
      </c>
      <c r="F250" s="1">
        <f t="shared" si="6"/>
        <v>0</v>
      </c>
      <c r="G250" s="1">
        <f t="shared" si="7"/>
        <v>0</v>
      </c>
      <c r="H250" t="e">
        <f>VLOOKUP($A250,'TCD justif frs'!$A$5:$C$297,1,0)</f>
        <v>#N/A</v>
      </c>
    </row>
    <row r="251" spans="1:8" x14ac:dyDescent="0.25">
      <c r="A251" t="s">
        <v>5670</v>
      </c>
      <c r="B251" t="s">
        <v>5671</v>
      </c>
      <c r="C251" s="1">
        <v>0</v>
      </c>
      <c r="D251" s="1">
        <v>11518.87</v>
      </c>
      <c r="E251" s="1">
        <v>11518.87</v>
      </c>
      <c r="F251" s="1">
        <f t="shared" si="6"/>
        <v>0</v>
      </c>
      <c r="G251" s="1">
        <f t="shared" si="7"/>
        <v>0</v>
      </c>
      <c r="H251" t="e">
        <f>VLOOKUP($A251,'TCD justif frs'!$A$5:$C$297,1,0)</f>
        <v>#N/A</v>
      </c>
    </row>
    <row r="252" spans="1:8" x14ac:dyDescent="0.25">
      <c r="A252" t="s">
        <v>26</v>
      </c>
      <c r="B252" t="s">
        <v>5672</v>
      </c>
      <c r="C252" s="1">
        <v>0</v>
      </c>
      <c r="D252" s="1">
        <v>89122.91</v>
      </c>
      <c r="E252" s="1">
        <v>89799.377999999997</v>
      </c>
      <c r="F252" s="1">
        <f t="shared" si="6"/>
        <v>-676.46799999999348</v>
      </c>
      <c r="G252" s="1">
        <f t="shared" si="7"/>
        <v>-676.46799999999348</v>
      </c>
      <c r="H252" t="str">
        <f>VLOOKUP($A252,'TCD justif frs'!$A$5:$C$297,1,0)</f>
        <v>L30195</v>
      </c>
    </row>
    <row r="253" spans="1:8" x14ac:dyDescent="0.25">
      <c r="A253" t="s">
        <v>5673</v>
      </c>
      <c r="B253" t="s">
        <v>5674</v>
      </c>
      <c r="C253" s="1">
        <v>0</v>
      </c>
      <c r="D253" s="1">
        <v>331.82</v>
      </c>
      <c r="E253" s="1">
        <v>331.82</v>
      </c>
      <c r="F253" s="1">
        <f t="shared" si="6"/>
        <v>0</v>
      </c>
      <c r="G253" s="1">
        <f t="shared" si="7"/>
        <v>0</v>
      </c>
      <c r="H253" t="e">
        <f>VLOOKUP($A253,'TCD justif frs'!$A$5:$C$297,1,0)</f>
        <v>#N/A</v>
      </c>
    </row>
    <row r="254" spans="1:8" x14ac:dyDescent="0.25">
      <c r="A254" t="s">
        <v>5675</v>
      </c>
      <c r="B254" t="s">
        <v>7732</v>
      </c>
      <c r="C254" s="1">
        <v>0</v>
      </c>
      <c r="D254" s="1">
        <v>404.45</v>
      </c>
      <c r="E254" s="1">
        <v>404.45</v>
      </c>
      <c r="F254" s="1">
        <f t="shared" si="6"/>
        <v>0</v>
      </c>
      <c r="G254" s="1">
        <f t="shared" si="7"/>
        <v>0</v>
      </c>
      <c r="H254" t="e">
        <f>VLOOKUP($A254,'TCD justif frs'!$A$5:$C$297,1,0)</f>
        <v>#N/A</v>
      </c>
    </row>
    <row r="255" spans="1:8" x14ac:dyDescent="0.25">
      <c r="A255" t="s">
        <v>5676</v>
      </c>
      <c r="B255" t="s">
        <v>5677</v>
      </c>
      <c r="C255" s="1">
        <v>0</v>
      </c>
      <c r="D255" s="1">
        <v>58511.353999999999</v>
      </c>
      <c r="E255" s="1">
        <v>58511.353999999999</v>
      </c>
      <c r="F255" s="1">
        <f t="shared" si="6"/>
        <v>0</v>
      </c>
      <c r="G255" s="1">
        <f t="shared" si="7"/>
        <v>0</v>
      </c>
      <c r="H255" t="e">
        <f>VLOOKUP($A255,'TCD justif frs'!$A$5:$C$297,1,0)</f>
        <v>#N/A</v>
      </c>
    </row>
    <row r="256" spans="1:8" x14ac:dyDescent="0.25">
      <c r="A256" t="s">
        <v>5678</v>
      </c>
      <c r="B256" t="s">
        <v>7733</v>
      </c>
      <c r="C256" s="1">
        <v>0</v>
      </c>
      <c r="D256" s="1">
        <v>20738.57</v>
      </c>
      <c r="E256" s="1">
        <v>20738.57</v>
      </c>
      <c r="F256" s="1">
        <f t="shared" si="6"/>
        <v>0</v>
      </c>
      <c r="G256" s="1">
        <f t="shared" si="7"/>
        <v>0</v>
      </c>
      <c r="H256" t="e">
        <f>VLOOKUP($A256,'TCD justif frs'!$A$5:$C$297,1,0)</f>
        <v>#N/A</v>
      </c>
    </row>
    <row r="257" spans="1:8" x14ac:dyDescent="0.25">
      <c r="A257" t="s">
        <v>5679</v>
      </c>
      <c r="B257" t="s">
        <v>7734</v>
      </c>
      <c r="C257" s="1">
        <v>0</v>
      </c>
      <c r="D257" s="1">
        <v>10360.700000000001</v>
      </c>
      <c r="E257" s="1">
        <v>10360.700000000001</v>
      </c>
      <c r="F257" s="1">
        <f t="shared" si="6"/>
        <v>0</v>
      </c>
      <c r="G257" s="1">
        <f t="shared" si="7"/>
        <v>0</v>
      </c>
      <c r="H257" t="e">
        <f>VLOOKUP($A257,'TCD justif frs'!$A$5:$C$297,1,0)</f>
        <v>#N/A</v>
      </c>
    </row>
    <row r="258" spans="1:8" x14ac:dyDescent="0.25">
      <c r="A258" t="s">
        <v>5680</v>
      </c>
      <c r="B258" t="s">
        <v>7735</v>
      </c>
      <c r="C258" s="1">
        <v>0</v>
      </c>
      <c r="D258" s="1">
        <v>4525.1149999999998</v>
      </c>
      <c r="E258" s="1">
        <v>4525.1149999999998</v>
      </c>
      <c r="F258" s="1">
        <f t="shared" si="6"/>
        <v>0</v>
      </c>
      <c r="G258" s="1">
        <f t="shared" si="7"/>
        <v>0</v>
      </c>
      <c r="H258" t="e">
        <f>VLOOKUP($A258,'TCD justif frs'!$A$5:$C$297,1,0)</f>
        <v>#N/A</v>
      </c>
    </row>
    <row r="259" spans="1:8" x14ac:dyDescent="0.25">
      <c r="A259" t="s">
        <v>5681</v>
      </c>
      <c r="B259" t="s">
        <v>5682</v>
      </c>
      <c r="C259" s="1">
        <v>0</v>
      </c>
      <c r="D259" s="1">
        <v>2912.3</v>
      </c>
      <c r="E259" s="1">
        <v>2912.3</v>
      </c>
      <c r="F259" s="1">
        <f t="shared" ref="F259:F322" si="8">D259-E259</f>
        <v>0</v>
      </c>
      <c r="G259" s="1">
        <f t="shared" ref="G259:G322" si="9">C259+F259</f>
        <v>0</v>
      </c>
      <c r="H259" t="e">
        <f>VLOOKUP($A259,'TCD justif frs'!$A$5:$C$297,1,0)</f>
        <v>#N/A</v>
      </c>
    </row>
    <row r="260" spans="1:8" x14ac:dyDescent="0.25">
      <c r="A260" t="s">
        <v>5683</v>
      </c>
      <c r="B260" t="s">
        <v>5684</v>
      </c>
      <c r="C260" s="1">
        <v>0</v>
      </c>
      <c r="D260" s="1">
        <v>64445.673999999999</v>
      </c>
      <c r="E260" s="1">
        <v>64445.673999999999</v>
      </c>
      <c r="F260" s="1">
        <f t="shared" si="8"/>
        <v>0</v>
      </c>
      <c r="G260" s="1">
        <f t="shared" si="9"/>
        <v>0</v>
      </c>
      <c r="H260" t="e">
        <f>VLOOKUP($A260,'TCD justif frs'!$A$5:$C$297,1,0)</f>
        <v>#N/A</v>
      </c>
    </row>
    <row r="261" spans="1:8" x14ac:dyDescent="0.25">
      <c r="A261" t="s">
        <v>5685</v>
      </c>
      <c r="B261" t="s">
        <v>5686</v>
      </c>
      <c r="C261" s="1">
        <v>0</v>
      </c>
      <c r="D261" s="1">
        <v>783</v>
      </c>
      <c r="E261" s="1">
        <v>783</v>
      </c>
      <c r="F261" s="1">
        <f t="shared" si="8"/>
        <v>0</v>
      </c>
      <c r="G261" s="1">
        <f t="shared" si="9"/>
        <v>0</v>
      </c>
      <c r="H261" t="e">
        <f>VLOOKUP($A261,'TCD justif frs'!$A$5:$C$297,1,0)</f>
        <v>#N/A</v>
      </c>
    </row>
    <row r="262" spans="1:8" x14ac:dyDescent="0.25">
      <c r="A262" t="s">
        <v>5687</v>
      </c>
      <c r="B262" t="s">
        <v>5688</v>
      </c>
      <c r="C262" s="1">
        <v>0</v>
      </c>
      <c r="D262" s="1">
        <v>1588.9770000000001</v>
      </c>
      <c r="E262" s="1">
        <v>1588.9770000000001</v>
      </c>
      <c r="F262" s="1">
        <f t="shared" si="8"/>
        <v>0</v>
      </c>
      <c r="G262" s="1">
        <f t="shared" si="9"/>
        <v>0</v>
      </c>
      <c r="H262" t="e">
        <f>VLOOKUP($A262,'TCD justif frs'!$A$5:$C$297,1,0)</f>
        <v>#N/A</v>
      </c>
    </row>
    <row r="263" spans="1:8" x14ac:dyDescent="0.25">
      <c r="A263" t="s">
        <v>5689</v>
      </c>
      <c r="B263" t="s">
        <v>5690</v>
      </c>
      <c r="C263" s="1">
        <v>0</v>
      </c>
      <c r="D263" s="1">
        <v>879.83</v>
      </c>
      <c r="E263" s="1">
        <v>879.83</v>
      </c>
      <c r="F263" s="1">
        <f t="shared" si="8"/>
        <v>0</v>
      </c>
      <c r="G263" s="1">
        <f t="shared" si="9"/>
        <v>0</v>
      </c>
      <c r="H263" t="e">
        <f>VLOOKUP($A263,'TCD justif frs'!$A$5:$C$297,1,0)</f>
        <v>#N/A</v>
      </c>
    </row>
    <row r="264" spans="1:8" x14ac:dyDescent="0.25">
      <c r="A264" t="s">
        <v>5691</v>
      </c>
      <c r="B264" t="s">
        <v>7736</v>
      </c>
      <c r="C264" s="1">
        <v>0</v>
      </c>
      <c r="D264" s="1">
        <v>1097</v>
      </c>
      <c r="E264" s="1">
        <v>1097</v>
      </c>
      <c r="F264" s="1">
        <f t="shared" si="8"/>
        <v>0</v>
      </c>
      <c r="G264" s="1">
        <f t="shared" si="9"/>
        <v>0</v>
      </c>
      <c r="H264" t="e">
        <f>VLOOKUP($A264,'TCD justif frs'!$A$5:$C$297,1,0)</f>
        <v>#N/A</v>
      </c>
    </row>
    <row r="265" spans="1:8" x14ac:dyDescent="0.25">
      <c r="A265" t="s">
        <v>5692</v>
      </c>
      <c r="B265" t="s">
        <v>5693</v>
      </c>
      <c r="C265" s="1">
        <v>0</v>
      </c>
      <c r="D265" s="1">
        <v>3099.28</v>
      </c>
      <c r="E265" s="1">
        <v>3099.28</v>
      </c>
      <c r="F265" s="1">
        <f t="shared" si="8"/>
        <v>0</v>
      </c>
      <c r="G265" s="1">
        <f t="shared" si="9"/>
        <v>0</v>
      </c>
      <c r="H265" t="e">
        <f>VLOOKUP($A265,'TCD justif frs'!$A$5:$C$297,1,0)</f>
        <v>#N/A</v>
      </c>
    </row>
    <row r="266" spans="1:8" x14ac:dyDescent="0.25">
      <c r="A266" t="s">
        <v>5694</v>
      </c>
      <c r="B266" t="s">
        <v>7737</v>
      </c>
      <c r="C266" s="1">
        <v>0</v>
      </c>
      <c r="D266" s="1">
        <v>11627.74</v>
      </c>
      <c r="E266" s="1">
        <v>11627.74</v>
      </c>
      <c r="F266" s="1">
        <f t="shared" si="8"/>
        <v>0</v>
      </c>
      <c r="G266" s="1">
        <f t="shared" si="9"/>
        <v>0</v>
      </c>
      <c r="H266" t="e">
        <f>VLOOKUP($A266,'TCD justif frs'!$A$5:$C$297,1,0)</f>
        <v>#N/A</v>
      </c>
    </row>
    <row r="267" spans="1:8" x14ac:dyDescent="0.25">
      <c r="A267" t="s">
        <v>5695</v>
      </c>
      <c r="B267" t="s">
        <v>7738</v>
      </c>
      <c r="C267" s="1">
        <v>0</v>
      </c>
      <c r="D267" s="1">
        <v>1606.289</v>
      </c>
      <c r="E267" s="1">
        <v>1606.289</v>
      </c>
      <c r="F267" s="1">
        <f t="shared" si="8"/>
        <v>0</v>
      </c>
      <c r="G267" s="1">
        <f t="shared" si="9"/>
        <v>0</v>
      </c>
      <c r="H267" t="e">
        <f>VLOOKUP($A267,'TCD justif frs'!$A$5:$C$297,1,0)</f>
        <v>#N/A</v>
      </c>
    </row>
    <row r="268" spans="1:8" x14ac:dyDescent="0.25">
      <c r="A268" t="s">
        <v>5696</v>
      </c>
      <c r="B268" t="s">
        <v>7739</v>
      </c>
      <c r="C268" s="1">
        <v>0</v>
      </c>
      <c r="D268" s="1">
        <v>315</v>
      </c>
      <c r="E268" s="1">
        <v>315</v>
      </c>
      <c r="F268" s="1">
        <f t="shared" si="8"/>
        <v>0</v>
      </c>
      <c r="G268" s="1">
        <f t="shared" si="9"/>
        <v>0</v>
      </c>
      <c r="H268" t="e">
        <f>VLOOKUP($A268,'TCD justif frs'!$A$5:$C$297,1,0)</f>
        <v>#N/A</v>
      </c>
    </row>
    <row r="269" spans="1:8" x14ac:dyDescent="0.25">
      <c r="A269" t="s">
        <v>5697</v>
      </c>
      <c r="B269" t="s">
        <v>7740</v>
      </c>
      <c r="C269" s="1">
        <v>0</v>
      </c>
      <c r="D269" s="1">
        <v>120</v>
      </c>
      <c r="E269" s="1">
        <v>120</v>
      </c>
      <c r="F269" s="1">
        <f t="shared" si="8"/>
        <v>0</v>
      </c>
      <c r="G269" s="1">
        <f t="shared" si="9"/>
        <v>0</v>
      </c>
      <c r="H269" t="e">
        <f>VLOOKUP($A269,'TCD justif frs'!$A$5:$C$297,1,0)</f>
        <v>#N/A</v>
      </c>
    </row>
    <row r="270" spans="1:8" x14ac:dyDescent="0.25">
      <c r="A270" t="s">
        <v>5698</v>
      </c>
      <c r="B270" t="s">
        <v>5699</v>
      </c>
      <c r="C270" s="1">
        <v>0</v>
      </c>
      <c r="D270" s="1">
        <v>7409.8429999999998</v>
      </c>
      <c r="E270" s="1">
        <v>7409.8429999999998</v>
      </c>
      <c r="F270" s="1">
        <f t="shared" si="8"/>
        <v>0</v>
      </c>
      <c r="G270" s="1">
        <f t="shared" si="9"/>
        <v>0</v>
      </c>
      <c r="H270" t="e">
        <f>VLOOKUP($A270,'TCD justif frs'!$A$5:$C$297,1,0)</f>
        <v>#N/A</v>
      </c>
    </row>
    <row r="271" spans="1:8" x14ac:dyDescent="0.25">
      <c r="A271" t="s">
        <v>950</v>
      </c>
      <c r="B271" t="s">
        <v>7741</v>
      </c>
      <c r="C271" s="1">
        <v>0</v>
      </c>
      <c r="D271" s="1">
        <v>34013.120999999999</v>
      </c>
      <c r="E271" s="1">
        <v>34013.120999999999</v>
      </c>
      <c r="F271" s="1">
        <f t="shared" si="8"/>
        <v>0</v>
      </c>
      <c r="G271" s="1">
        <f t="shared" si="9"/>
        <v>0</v>
      </c>
      <c r="H271" t="str">
        <f>VLOOKUP($A271,'TCD justif frs'!$A$5:$C$297,1,0)</f>
        <v>L30240</v>
      </c>
    </row>
    <row r="272" spans="1:8" x14ac:dyDescent="0.25">
      <c r="A272" t="s">
        <v>5700</v>
      </c>
      <c r="B272" t="s">
        <v>5701</v>
      </c>
      <c r="C272" s="1">
        <v>0</v>
      </c>
      <c r="D272" s="1">
        <v>5346.1790000000001</v>
      </c>
      <c r="E272" s="1">
        <v>6001.6790000000001</v>
      </c>
      <c r="F272" s="1">
        <f t="shared" si="8"/>
        <v>-655.5</v>
      </c>
      <c r="G272" s="1">
        <f t="shared" si="9"/>
        <v>-655.5</v>
      </c>
      <c r="H272" t="str">
        <f>VLOOKUP($A272,'TCD justif frs'!$A$5:$C$297,1,0)</f>
        <v>L30241</v>
      </c>
    </row>
    <row r="273" spans="1:8" x14ac:dyDescent="0.25">
      <c r="A273" t="s">
        <v>5702</v>
      </c>
      <c r="B273" t="s">
        <v>7742</v>
      </c>
      <c r="C273" s="1">
        <v>0</v>
      </c>
      <c r="D273" s="1">
        <v>35351.894999999997</v>
      </c>
      <c r="E273" s="1">
        <v>35443.398999999998</v>
      </c>
      <c r="F273" s="1">
        <f t="shared" si="8"/>
        <v>-91.504000000000815</v>
      </c>
      <c r="G273" s="1">
        <f t="shared" si="9"/>
        <v>-91.504000000000815</v>
      </c>
      <c r="H273" t="str">
        <f>VLOOKUP($A273,'TCD justif frs'!$A$5:$C$297,1,0)</f>
        <v>L30242</v>
      </c>
    </row>
    <row r="274" spans="1:8" x14ac:dyDescent="0.25">
      <c r="A274" t="s">
        <v>5704</v>
      </c>
      <c r="B274" t="s">
        <v>7743</v>
      </c>
      <c r="C274" s="1">
        <v>0</v>
      </c>
      <c r="D274" s="1">
        <v>613.9</v>
      </c>
      <c r="E274" s="1">
        <v>613.9</v>
      </c>
      <c r="F274" s="1">
        <f t="shared" si="8"/>
        <v>0</v>
      </c>
      <c r="G274" s="1">
        <f t="shared" si="9"/>
        <v>0</v>
      </c>
      <c r="H274" t="e">
        <f>VLOOKUP($A274,'TCD justif frs'!$A$5:$C$297,1,0)</f>
        <v>#N/A</v>
      </c>
    </row>
    <row r="275" spans="1:8" x14ac:dyDescent="0.25">
      <c r="A275" t="s">
        <v>5705</v>
      </c>
      <c r="B275" t="s">
        <v>7744</v>
      </c>
      <c r="C275" s="1">
        <v>0</v>
      </c>
      <c r="D275" s="1">
        <v>4804.5029999999997</v>
      </c>
      <c r="E275" s="1">
        <v>4804.5029999999997</v>
      </c>
      <c r="F275" s="1">
        <f t="shared" si="8"/>
        <v>0</v>
      </c>
      <c r="G275" s="1">
        <f t="shared" si="9"/>
        <v>0</v>
      </c>
      <c r="H275" t="e">
        <f>VLOOKUP($A275,'TCD justif frs'!$A$5:$C$297,1,0)</f>
        <v>#N/A</v>
      </c>
    </row>
    <row r="276" spans="1:8" x14ac:dyDescent="0.25">
      <c r="A276" t="s">
        <v>5706</v>
      </c>
      <c r="B276" t="s">
        <v>7745</v>
      </c>
      <c r="C276" s="1">
        <v>0</v>
      </c>
      <c r="D276" s="1">
        <v>117.202</v>
      </c>
      <c r="E276" s="1">
        <v>117.202</v>
      </c>
      <c r="F276" s="1">
        <f t="shared" si="8"/>
        <v>0</v>
      </c>
      <c r="G276" s="1">
        <f t="shared" si="9"/>
        <v>0</v>
      </c>
      <c r="H276" t="e">
        <f>VLOOKUP($A276,'TCD justif frs'!$A$5:$C$297,1,0)</f>
        <v>#N/A</v>
      </c>
    </row>
    <row r="277" spans="1:8" x14ac:dyDescent="0.25">
      <c r="A277" t="s">
        <v>5707</v>
      </c>
      <c r="B277" t="s">
        <v>5708</v>
      </c>
      <c r="C277" s="1">
        <v>0</v>
      </c>
      <c r="D277" s="1">
        <v>679.98</v>
      </c>
      <c r="E277" s="1">
        <v>679.98</v>
      </c>
      <c r="F277" s="1">
        <f t="shared" si="8"/>
        <v>0</v>
      </c>
      <c r="G277" s="1">
        <f t="shared" si="9"/>
        <v>0</v>
      </c>
      <c r="H277" t="e">
        <f>VLOOKUP($A277,'TCD justif frs'!$A$5:$C$297,1,0)</f>
        <v>#N/A</v>
      </c>
    </row>
    <row r="278" spans="1:8" x14ac:dyDescent="0.25">
      <c r="A278" t="s">
        <v>5709</v>
      </c>
      <c r="B278" t="s">
        <v>7746</v>
      </c>
      <c r="C278" s="1">
        <v>0</v>
      </c>
      <c r="D278" s="1">
        <v>28541.386999999999</v>
      </c>
      <c r="E278" s="1">
        <v>28541.386999999999</v>
      </c>
      <c r="F278" s="1">
        <f t="shared" si="8"/>
        <v>0</v>
      </c>
      <c r="G278" s="1">
        <f t="shared" si="9"/>
        <v>0</v>
      </c>
      <c r="H278" t="e">
        <f>VLOOKUP($A278,'TCD justif frs'!$A$5:$C$297,1,0)</f>
        <v>#N/A</v>
      </c>
    </row>
    <row r="279" spans="1:8" x14ac:dyDescent="0.25">
      <c r="A279" t="s">
        <v>5710</v>
      </c>
      <c r="B279" t="s">
        <v>7747</v>
      </c>
      <c r="C279" s="1">
        <v>0</v>
      </c>
      <c r="D279" s="1">
        <v>4536.4399999999996</v>
      </c>
      <c r="E279" s="1">
        <v>4536.4399999999996</v>
      </c>
      <c r="F279" s="1">
        <f t="shared" si="8"/>
        <v>0</v>
      </c>
      <c r="G279" s="1">
        <f t="shared" si="9"/>
        <v>0</v>
      </c>
      <c r="H279" t="e">
        <f>VLOOKUP($A279,'TCD justif frs'!$A$5:$C$297,1,0)</f>
        <v>#N/A</v>
      </c>
    </row>
    <row r="280" spans="1:8" x14ac:dyDescent="0.25">
      <c r="A280" t="s">
        <v>5711</v>
      </c>
      <c r="B280" t="s">
        <v>5712</v>
      </c>
      <c r="C280" s="1">
        <v>0</v>
      </c>
      <c r="D280" s="1">
        <v>6054.0990000000002</v>
      </c>
      <c r="E280" s="1">
        <v>6054.0990000000002</v>
      </c>
      <c r="F280" s="1">
        <f t="shared" si="8"/>
        <v>0</v>
      </c>
      <c r="G280" s="1">
        <f t="shared" si="9"/>
        <v>0</v>
      </c>
      <c r="H280" t="str">
        <f>VLOOKUP($A280,'TCD justif frs'!$A$5:$C$297,1,0)</f>
        <v>L30256</v>
      </c>
    </row>
    <row r="281" spans="1:8" x14ac:dyDescent="0.25">
      <c r="A281" t="s">
        <v>27</v>
      </c>
      <c r="B281" t="s">
        <v>872</v>
      </c>
      <c r="C281" s="1">
        <v>0</v>
      </c>
      <c r="D281" s="1">
        <v>14782.44</v>
      </c>
      <c r="E281" s="1">
        <v>15172.492</v>
      </c>
      <c r="F281" s="1">
        <f t="shared" si="8"/>
        <v>-390.05199999999968</v>
      </c>
      <c r="G281" s="1">
        <f t="shared" si="9"/>
        <v>-390.05199999999968</v>
      </c>
      <c r="H281" t="str">
        <f>VLOOKUP($A281,'TCD justif frs'!$A$5:$C$297,1,0)</f>
        <v>L30257</v>
      </c>
    </row>
    <row r="282" spans="1:8" x14ac:dyDescent="0.25">
      <c r="A282" t="s">
        <v>5024</v>
      </c>
      <c r="B282" t="s">
        <v>7748</v>
      </c>
      <c r="C282" s="1">
        <v>0</v>
      </c>
      <c r="D282" s="1">
        <v>20509.789000000001</v>
      </c>
      <c r="E282" s="1">
        <v>20509.490000000002</v>
      </c>
      <c r="F282" s="1">
        <f t="shared" si="8"/>
        <v>0.29899999999906868</v>
      </c>
      <c r="G282" s="1">
        <f t="shared" si="9"/>
        <v>0.29899999999906868</v>
      </c>
      <c r="H282" t="str">
        <f>VLOOKUP($A282,'TCD justif frs'!$A$5:$C$297,1,0)</f>
        <v>L30259</v>
      </c>
    </row>
    <row r="283" spans="1:8" x14ac:dyDescent="0.25">
      <c r="A283" t="s">
        <v>5713</v>
      </c>
      <c r="B283" t="s">
        <v>5714</v>
      </c>
      <c r="C283" s="1">
        <v>0</v>
      </c>
      <c r="D283" s="1">
        <v>1214.3420000000001</v>
      </c>
      <c r="E283" s="1">
        <v>1214.3420000000001</v>
      </c>
      <c r="F283" s="1">
        <f t="shared" si="8"/>
        <v>0</v>
      </c>
      <c r="G283" s="1">
        <f t="shared" si="9"/>
        <v>0</v>
      </c>
      <c r="H283" t="e">
        <f>VLOOKUP($A283,'TCD justif frs'!$A$5:$C$297,1,0)</f>
        <v>#N/A</v>
      </c>
    </row>
    <row r="284" spans="1:8" x14ac:dyDescent="0.25">
      <c r="A284" t="s">
        <v>5715</v>
      </c>
      <c r="B284" t="s">
        <v>5716</v>
      </c>
      <c r="C284" s="1">
        <v>0</v>
      </c>
      <c r="D284" s="1">
        <v>4390</v>
      </c>
      <c r="E284" s="1">
        <v>4390</v>
      </c>
      <c r="F284" s="1">
        <f t="shared" si="8"/>
        <v>0</v>
      </c>
      <c r="G284" s="1">
        <f t="shared" si="9"/>
        <v>0</v>
      </c>
      <c r="H284" t="e">
        <f>VLOOKUP($A284,'TCD justif frs'!$A$5:$C$297,1,0)</f>
        <v>#N/A</v>
      </c>
    </row>
    <row r="285" spans="1:8" x14ac:dyDescent="0.25">
      <c r="A285" t="s">
        <v>5717</v>
      </c>
      <c r="B285" t="s">
        <v>7749</v>
      </c>
      <c r="C285" s="1">
        <v>0</v>
      </c>
      <c r="D285" s="1">
        <v>39109.269</v>
      </c>
      <c r="E285" s="1">
        <v>39109.269</v>
      </c>
      <c r="F285" s="1">
        <f t="shared" si="8"/>
        <v>0</v>
      </c>
      <c r="G285" s="1">
        <f t="shared" si="9"/>
        <v>0</v>
      </c>
      <c r="H285" t="e">
        <f>VLOOKUP($A285,'TCD justif frs'!$A$5:$C$297,1,0)</f>
        <v>#N/A</v>
      </c>
    </row>
    <row r="286" spans="1:8" x14ac:dyDescent="0.25">
      <c r="A286" t="s">
        <v>5718</v>
      </c>
      <c r="B286" t="s">
        <v>5719</v>
      </c>
      <c r="C286" s="1">
        <v>0</v>
      </c>
      <c r="D286" s="1">
        <v>1053.8130000000001</v>
      </c>
      <c r="E286" s="1">
        <v>1053.8130000000001</v>
      </c>
      <c r="F286" s="1">
        <f t="shared" si="8"/>
        <v>0</v>
      </c>
      <c r="G286" s="1">
        <f t="shared" si="9"/>
        <v>0</v>
      </c>
      <c r="H286" t="e">
        <f>VLOOKUP($A286,'TCD justif frs'!$A$5:$C$297,1,0)</f>
        <v>#N/A</v>
      </c>
    </row>
    <row r="287" spans="1:8" x14ac:dyDescent="0.25">
      <c r="A287" t="s">
        <v>5720</v>
      </c>
      <c r="B287" t="s">
        <v>5721</v>
      </c>
      <c r="C287" s="1">
        <v>0</v>
      </c>
      <c r="D287" s="1">
        <v>24693.29</v>
      </c>
      <c r="E287" s="1">
        <v>24693.29</v>
      </c>
      <c r="F287" s="1">
        <f t="shared" si="8"/>
        <v>0</v>
      </c>
      <c r="G287" s="1">
        <f t="shared" si="9"/>
        <v>0</v>
      </c>
      <c r="H287" t="e">
        <f>VLOOKUP($A287,'TCD justif frs'!$A$5:$C$297,1,0)</f>
        <v>#N/A</v>
      </c>
    </row>
    <row r="288" spans="1:8" x14ac:dyDescent="0.25">
      <c r="A288" t="s">
        <v>28</v>
      </c>
      <c r="B288" t="s">
        <v>29</v>
      </c>
      <c r="C288" s="1">
        <v>0</v>
      </c>
      <c r="D288" s="1">
        <v>206608.43400000001</v>
      </c>
      <c r="E288" s="1">
        <v>215934.69399999999</v>
      </c>
      <c r="F288" s="1">
        <f t="shared" si="8"/>
        <v>-9326.2599999999802</v>
      </c>
      <c r="G288" s="1">
        <f t="shared" si="9"/>
        <v>-9326.2599999999802</v>
      </c>
      <c r="H288" t="str">
        <f>VLOOKUP($A288,'TCD justif frs'!$A$5:$C$297,1,0)</f>
        <v>L30272</v>
      </c>
    </row>
    <row r="289" spans="1:8" x14ac:dyDescent="0.25">
      <c r="A289" t="s">
        <v>5722</v>
      </c>
      <c r="B289" t="s">
        <v>7750</v>
      </c>
      <c r="C289" s="1">
        <v>0</v>
      </c>
      <c r="D289" s="1">
        <v>883.45600000000002</v>
      </c>
      <c r="E289" s="1">
        <v>883.45600000000002</v>
      </c>
      <c r="F289" s="1">
        <f t="shared" si="8"/>
        <v>0</v>
      </c>
      <c r="G289" s="1">
        <f t="shared" si="9"/>
        <v>0</v>
      </c>
      <c r="H289" t="e">
        <f>VLOOKUP($A289,'TCD justif frs'!$A$5:$C$297,1,0)</f>
        <v>#N/A</v>
      </c>
    </row>
    <row r="290" spans="1:8" x14ac:dyDescent="0.25">
      <c r="A290" t="s">
        <v>5723</v>
      </c>
      <c r="B290" t="s">
        <v>5724</v>
      </c>
      <c r="C290" s="1">
        <v>0</v>
      </c>
      <c r="D290" s="1">
        <v>1977.24</v>
      </c>
      <c r="E290" s="1">
        <v>1977.24</v>
      </c>
      <c r="F290" s="1">
        <f t="shared" si="8"/>
        <v>0</v>
      </c>
      <c r="G290" s="1">
        <f t="shared" si="9"/>
        <v>0</v>
      </c>
      <c r="H290" t="e">
        <f>VLOOKUP($A290,'TCD justif frs'!$A$5:$C$297,1,0)</f>
        <v>#N/A</v>
      </c>
    </row>
    <row r="291" spans="1:8" x14ac:dyDescent="0.25">
      <c r="A291" t="s">
        <v>5725</v>
      </c>
      <c r="B291" t="s">
        <v>5726</v>
      </c>
      <c r="C291" s="1">
        <v>0</v>
      </c>
      <c r="D291" s="1">
        <v>3129.76</v>
      </c>
      <c r="E291" s="1">
        <v>3129.76</v>
      </c>
      <c r="F291" s="1">
        <f t="shared" si="8"/>
        <v>0</v>
      </c>
      <c r="G291" s="1">
        <f t="shared" si="9"/>
        <v>0</v>
      </c>
      <c r="H291" t="e">
        <f>VLOOKUP($A291,'TCD justif frs'!$A$5:$C$297,1,0)</f>
        <v>#N/A</v>
      </c>
    </row>
    <row r="292" spans="1:8" x14ac:dyDescent="0.25">
      <c r="A292" t="s">
        <v>5727</v>
      </c>
      <c r="B292" t="s">
        <v>7751</v>
      </c>
      <c r="C292" s="1">
        <v>0</v>
      </c>
      <c r="D292" s="1">
        <v>18356.861000000001</v>
      </c>
      <c r="E292" s="1">
        <v>18356.861000000001</v>
      </c>
      <c r="F292" s="1">
        <f t="shared" si="8"/>
        <v>0</v>
      </c>
      <c r="G292" s="1">
        <f t="shared" si="9"/>
        <v>0</v>
      </c>
      <c r="H292" t="e">
        <f>VLOOKUP($A292,'TCD justif frs'!$A$5:$C$297,1,0)</f>
        <v>#N/A</v>
      </c>
    </row>
    <row r="293" spans="1:8" x14ac:dyDescent="0.25">
      <c r="A293" t="s">
        <v>30</v>
      </c>
      <c r="B293" t="s">
        <v>7752</v>
      </c>
      <c r="C293" s="1">
        <v>0</v>
      </c>
      <c r="D293" s="1">
        <v>3161722.571</v>
      </c>
      <c r="E293" s="1">
        <v>3235475.1379999998</v>
      </c>
      <c r="F293" s="1">
        <f t="shared" si="8"/>
        <v>-73752.566999999806</v>
      </c>
      <c r="G293" s="1">
        <f t="shared" si="9"/>
        <v>-73752.566999999806</v>
      </c>
      <c r="H293" t="str">
        <f>VLOOKUP($A293,'TCD justif frs'!$A$5:$C$297,1,0)</f>
        <v>L30288</v>
      </c>
    </row>
    <row r="294" spans="1:8" x14ac:dyDescent="0.25">
      <c r="A294" t="s">
        <v>5728</v>
      </c>
      <c r="B294" t="s">
        <v>5729</v>
      </c>
      <c r="C294" s="1">
        <v>0</v>
      </c>
      <c r="D294" s="1">
        <v>98.34</v>
      </c>
      <c r="E294" s="1">
        <v>98.34</v>
      </c>
      <c r="F294" s="1">
        <f t="shared" si="8"/>
        <v>0</v>
      </c>
      <c r="G294" s="1">
        <f t="shared" si="9"/>
        <v>0</v>
      </c>
      <c r="H294" t="e">
        <f>VLOOKUP($A294,'TCD justif frs'!$A$5:$C$297,1,0)</f>
        <v>#N/A</v>
      </c>
    </row>
    <row r="295" spans="1:8" x14ac:dyDescent="0.25">
      <c r="A295" t="s">
        <v>5730</v>
      </c>
      <c r="B295" t="s">
        <v>7753</v>
      </c>
      <c r="C295" s="1">
        <v>0</v>
      </c>
      <c r="D295" s="1">
        <v>5321.0789999999997</v>
      </c>
      <c r="E295" s="1">
        <v>5321.0789999999997</v>
      </c>
      <c r="F295" s="1">
        <f t="shared" si="8"/>
        <v>0</v>
      </c>
      <c r="G295" s="1">
        <f t="shared" si="9"/>
        <v>0</v>
      </c>
      <c r="H295" t="e">
        <f>VLOOKUP($A295,'TCD justif frs'!$A$5:$C$297,1,0)</f>
        <v>#N/A</v>
      </c>
    </row>
    <row r="296" spans="1:8" x14ac:dyDescent="0.25">
      <c r="A296" t="s">
        <v>5731</v>
      </c>
      <c r="B296" t="s">
        <v>5732</v>
      </c>
      <c r="C296" s="1">
        <v>0</v>
      </c>
      <c r="D296" s="1">
        <v>2908.48</v>
      </c>
      <c r="E296" s="1">
        <v>2908.48</v>
      </c>
      <c r="F296" s="1">
        <f t="shared" si="8"/>
        <v>0</v>
      </c>
      <c r="G296" s="1">
        <f t="shared" si="9"/>
        <v>0</v>
      </c>
      <c r="H296" t="e">
        <f>VLOOKUP($A296,'TCD justif frs'!$A$5:$C$297,1,0)</f>
        <v>#N/A</v>
      </c>
    </row>
    <row r="297" spans="1:8" x14ac:dyDescent="0.25">
      <c r="A297" t="s">
        <v>5733</v>
      </c>
      <c r="B297" t="s">
        <v>7754</v>
      </c>
      <c r="C297" s="1">
        <v>0</v>
      </c>
      <c r="D297" s="1">
        <v>512.66</v>
      </c>
      <c r="E297" s="1">
        <v>512.66</v>
      </c>
      <c r="F297" s="1">
        <f t="shared" si="8"/>
        <v>0</v>
      </c>
      <c r="G297" s="1">
        <f t="shared" si="9"/>
        <v>0</v>
      </c>
      <c r="H297" t="e">
        <f>VLOOKUP($A297,'TCD justif frs'!$A$5:$C$297,1,0)</f>
        <v>#N/A</v>
      </c>
    </row>
    <row r="298" spans="1:8" x14ac:dyDescent="0.25">
      <c r="A298" t="s">
        <v>5734</v>
      </c>
      <c r="B298" t="s">
        <v>5735</v>
      </c>
      <c r="C298" s="1">
        <v>0</v>
      </c>
      <c r="D298" s="1">
        <v>149.249</v>
      </c>
      <c r="E298" s="1">
        <v>149.249</v>
      </c>
      <c r="F298" s="1">
        <f t="shared" si="8"/>
        <v>0</v>
      </c>
      <c r="G298" s="1">
        <f t="shared" si="9"/>
        <v>0</v>
      </c>
      <c r="H298" t="e">
        <f>VLOOKUP($A298,'TCD justif frs'!$A$5:$C$297,1,0)</f>
        <v>#N/A</v>
      </c>
    </row>
    <row r="299" spans="1:8" x14ac:dyDescent="0.25">
      <c r="A299" t="s">
        <v>5736</v>
      </c>
      <c r="B299" t="s">
        <v>5737</v>
      </c>
      <c r="C299" s="1">
        <v>0</v>
      </c>
      <c r="D299" s="1">
        <v>54.627000000000002</v>
      </c>
      <c r="E299" s="1">
        <v>54.627000000000002</v>
      </c>
      <c r="F299" s="1">
        <f t="shared" si="8"/>
        <v>0</v>
      </c>
      <c r="G299" s="1">
        <f t="shared" si="9"/>
        <v>0</v>
      </c>
      <c r="H299" t="e">
        <f>VLOOKUP($A299,'TCD justif frs'!$A$5:$C$297,1,0)</f>
        <v>#N/A</v>
      </c>
    </row>
    <row r="300" spans="1:8" x14ac:dyDescent="0.25">
      <c r="A300" t="s">
        <v>5738</v>
      </c>
      <c r="B300" t="s">
        <v>5739</v>
      </c>
      <c r="C300" s="1">
        <v>0</v>
      </c>
      <c r="D300" s="1">
        <v>5475.7</v>
      </c>
      <c r="E300" s="1">
        <v>5475.7</v>
      </c>
      <c r="F300" s="1">
        <f t="shared" si="8"/>
        <v>0</v>
      </c>
      <c r="G300" s="1">
        <f t="shared" si="9"/>
        <v>0</v>
      </c>
      <c r="H300" t="e">
        <f>VLOOKUP($A300,'TCD justif frs'!$A$5:$C$297,1,0)</f>
        <v>#N/A</v>
      </c>
    </row>
    <row r="301" spans="1:8" x14ac:dyDescent="0.25">
      <c r="A301" t="s">
        <v>5740</v>
      </c>
      <c r="B301" t="s">
        <v>7755</v>
      </c>
      <c r="C301" s="1">
        <v>0</v>
      </c>
      <c r="D301" s="1">
        <v>1000</v>
      </c>
      <c r="E301" s="1">
        <v>1000</v>
      </c>
      <c r="F301" s="1">
        <f t="shared" si="8"/>
        <v>0</v>
      </c>
      <c r="G301" s="1">
        <f t="shared" si="9"/>
        <v>0</v>
      </c>
      <c r="H301" t="e">
        <f>VLOOKUP($A301,'TCD justif frs'!$A$5:$C$297,1,0)</f>
        <v>#N/A</v>
      </c>
    </row>
    <row r="302" spans="1:8" x14ac:dyDescent="0.25">
      <c r="A302" t="s">
        <v>5741</v>
      </c>
      <c r="B302" t="s">
        <v>7756</v>
      </c>
      <c r="C302" s="1">
        <v>0</v>
      </c>
      <c r="D302" s="1">
        <v>11892.768</v>
      </c>
      <c r="E302" s="1">
        <v>11892.768</v>
      </c>
      <c r="F302" s="1">
        <f t="shared" si="8"/>
        <v>0</v>
      </c>
      <c r="G302" s="1">
        <f t="shared" si="9"/>
        <v>0</v>
      </c>
      <c r="H302" t="e">
        <f>VLOOKUP($A302,'TCD justif frs'!$A$5:$C$297,1,0)</f>
        <v>#N/A</v>
      </c>
    </row>
    <row r="303" spans="1:8" x14ac:dyDescent="0.25">
      <c r="A303" t="s">
        <v>5742</v>
      </c>
      <c r="B303" t="s">
        <v>7757</v>
      </c>
      <c r="C303" s="1">
        <v>0</v>
      </c>
      <c r="D303" s="1">
        <v>9877.1</v>
      </c>
      <c r="E303" s="1">
        <v>9877.1</v>
      </c>
      <c r="F303" s="1">
        <f t="shared" si="8"/>
        <v>0</v>
      </c>
      <c r="G303" s="1">
        <f t="shared" si="9"/>
        <v>0</v>
      </c>
      <c r="H303" t="e">
        <f>VLOOKUP($A303,'TCD justif frs'!$A$5:$C$297,1,0)</f>
        <v>#N/A</v>
      </c>
    </row>
    <row r="304" spans="1:8" x14ac:dyDescent="0.25">
      <c r="A304" t="s">
        <v>5743</v>
      </c>
      <c r="B304" t="s">
        <v>5744</v>
      </c>
      <c r="C304" s="1">
        <v>0</v>
      </c>
      <c r="D304" s="1">
        <v>355253.44799999997</v>
      </c>
      <c r="E304" s="1">
        <v>355253.44799999997</v>
      </c>
      <c r="F304" s="1">
        <f t="shared" si="8"/>
        <v>0</v>
      </c>
      <c r="G304" s="1">
        <f t="shared" si="9"/>
        <v>0</v>
      </c>
      <c r="H304" t="str">
        <f>VLOOKUP($A304,'TCD justif frs'!$A$5:$C$297,1,0)</f>
        <v>L30308</v>
      </c>
    </row>
    <row r="305" spans="1:8" x14ac:dyDescent="0.25">
      <c r="A305" t="s">
        <v>5745</v>
      </c>
      <c r="B305" t="s">
        <v>5746</v>
      </c>
      <c r="C305" s="1">
        <v>0</v>
      </c>
      <c r="D305" s="1">
        <v>3275.0340000000001</v>
      </c>
      <c r="E305" s="1">
        <v>3275.0340000000001</v>
      </c>
      <c r="F305" s="1">
        <f t="shared" si="8"/>
        <v>0</v>
      </c>
      <c r="G305" s="1">
        <f t="shared" si="9"/>
        <v>0</v>
      </c>
      <c r="H305" t="e">
        <f>VLOOKUP($A305,'TCD justif frs'!$A$5:$C$297,1,0)</f>
        <v>#N/A</v>
      </c>
    </row>
    <row r="306" spans="1:8" x14ac:dyDescent="0.25">
      <c r="A306" t="s">
        <v>5747</v>
      </c>
      <c r="B306" t="s">
        <v>5640</v>
      </c>
      <c r="C306" s="1">
        <v>0</v>
      </c>
      <c r="D306" s="1">
        <v>375.64</v>
      </c>
      <c r="E306" s="1">
        <v>375.64</v>
      </c>
      <c r="F306" s="1">
        <f t="shared" si="8"/>
        <v>0</v>
      </c>
      <c r="G306" s="1">
        <f t="shared" si="9"/>
        <v>0</v>
      </c>
      <c r="H306" t="e">
        <f>VLOOKUP($A306,'TCD justif frs'!$A$5:$C$297,1,0)</f>
        <v>#N/A</v>
      </c>
    </row>
    <row r="307" spans="1:8" x14ac:dyDescent="0.25">
      <c r="A307" t="s">
        <v>5748</v>
      </c>
      <c r="B307" t="s">
        <v>7758</v>
      </c>
      <c r="C307" s="1">
        <v>0</v>
      </c>
      <c r="D307" s="1">
        <v>2000</v>
      </c>
      <c r="E307" s="1">
        <v>2000</v>
      </c>
      <c r="F307" s="1">
        <f t="shared" si="8"/>
        <v>0</v>
      </c>
      <c r="G307" s="1">
        <f t="shared" si="9"/>
        <v>0</v>
      </c>
      <c r="H307" t="e">
        <f>VLOOKUP($A307,'TCD justif frs'!$A$5:$C$297,1,0)</f>
        <v>#N/A</v>
      </c>
    </row>
    <row r="308" spans="1:8" x14ac:dyDescent="0.25">
      <c r="A308" t="s">
        <v>5749</v>
      </c>
      <c r="B308" t="s">
        <v>7759</v>
      </c>
      <c r="C308" s="1">
        <v>0</v>
      </c>
      <c r="D308" s="1">
        <v>1460.4</v>
      </c>
      <c r="E308" s="1">
        <v>1460.4</v>
      </c>
      <c r="F308" s="1">
        <f t="shared" si="8"/>
        <v>0</v>
      </c>
      <c r="G308" s="1">
        <f t="shared" si="9"/>
        <v>0</v>
      </c>
      <c r="H308" t="e">
        <f>VLOOKUP($A308,'TCD justif frs'!$A$5:$C$297,1,0)</f>
        <v>#N/A</v>
      </c>
    </row>
    <row r="309" spans="1:8" x14ac:dyDescent="0.25">
      <c r="A309" t="s">
        <v>5750</v>
      </c>
      <c r="B309" t="s">
        <v>5751</v>
      </c>
      <c r="C309" s="1">
        <v>0</v>
      </c>
      <c r="D309" s="1">
        <v>12949.1</v>
      </c>
      <c r="E309" s="1">
        <v>12949.1</v>
      </c>
      <c r="F309" s="1">
        <f t="shared" si="8"/>
        <v>0</v>
      </c>
      <c r="G309" s="1">
        <f t="shared" si="9"/>
        <v>0</v>
      </c>
      <c r="H309" t="e">
        <f>VLOOKUP($A309,'TCD justif frs'!$A$5:$C$297,1,0)</f>
        <v>#N/A</v>
      </c>
    </row>
    <row r="310" spans="1:8" x14ac:dyDescent="0.25">
      <c r="A310" t="s">
        <v>5752</v>
      </c>
      <c r="B310" t="s">
        <v>5753</v>
      </c>
      <c r="C310" s="1">
        <v>0</v>
      </c>
      <c r="D310" s="1">
        <v>399.99599999999998</v>
      </c>
      <c r="E310" s="1">
        <v>399.99599999999998</v>
      </c>
      <c r="F310" s="1">
        <f t="shared" si="8"/>
        <v>0</v>
      </c>
      <c r="G310" s="1">
        <f t="shared" si="9"/>
        <v>0</v>
      </c>
      <c r="H310" t="e">
        <f>VLOOKUP($A310,'TCD justif frs'!$A$5:$C$297,1,0)</f>
        <v>#N/A</v>
      </c>
    </row>
    <row r="311" spans="1:8" x14ac:dyDescent="0.25">
      <c r="A311" t="s">
        <v>5754</v>
      </c>
      <c r="B311" t="s">
        <v>7760</v>
      </c>
      <c r="C311" s="1">
        <v>0</v>
      </c>
      <c r="D311" s="1">
        <v>603</v>
      </c>
      <c r="E311" s="1">
        <v>603</v>
      </c>
      <c r="F311" s="1">
        <f t="shared" si="8"/>
        <v>0</v>
      </c>
      <c r="G311" s="1">
        <f t="shared" si="9"/>
        <v>0</v>
      </c>
      <c r="H311" t="e">
        <f>VLOOKUP($A311,'TCD justif frs'!$A$5:$C$297,1,0)</f>
        <v>#N/A</v>
      </c>
    </row>
    <row r="312" spans="1:8" x14ac:dyDescent="0.25">
      <c r="A312" t="s">
        <v>5755</v>
      </c>
      <c r="B312" t="s">
        <v>5756</v>
      </c>
      <c r="C312" s="1">
        <v>0</v>
      </c>
      <c r="D312" s="1">
        <v>1636.3520000000001</v>
      </c>
      <c r="E312" s="1">
        <v>1636.3520000000001</v>
      </c>
      <c r="F312" s="1">
        <f t="shared" si="8"/>
        <v>0</v>
      </c>
      <c r="G312" s="1">
        <f t="shared" si="9"/>
        <v>0</v>
      </c>
      <c r="H312" t="e">
        <f>VLOOKUP($A312,'TCD justif frs'!$A$5:$C$297,1,0)</f>
        <v>#N/A</v>
      </c>
    </row>
    <row r="313" spans="1:8" x14ac:dyDescent="0.25">
      <c r="A313" t="s">
        <v>5757</v>
      </c>
      <c r="B313" t="s">
        <v>7761</v>
      </c>
      <c r="C313" s="1">
        <v>0</v>
      </c>
      <c r="D313" s="1">
        <v>78.5</v>
      </c>
      <c r="E313" s="1">
        <v>78.5</v>
      </c>
      <c r="F313" s="1">
        <f t="shared" si="8"/>
        <v>0</v>
      </c>
      <c r="G313" s="1">
        <f t="shared" si="9"/>
        <v>0</v>
      </c>
      <c r="H313" t="e">
        <f>VLOOKUP($A313,'TCD justif frs'!$A$5:$C$297,1,0)</f>
        <v>#N/A</v>
      </c>
    </row>
    <row r="314" spans="1:8" x14ac:dyDescent="0.25">
      <c r="A314" t="s">
        <v>5758</v>
      </c>
      <c r="B314" t="s">
        <v>5759</v>
      </c>
      <c r="C314" s="1">
        <v>0</v>
      </c>
      <c r="D314" s="1">
        <v>23250.231</v>
      </c>
      <c r="E314" s="1">
        <v>23250.231</v>
      </c>
      <c r="F314" s="1">
        <f t="shared" si="8"/>
        <v>0</v>
      </c>
      <c r="G314" s="1">
        <f t="shared" si="9"/>
        <v>0</v>
      </c>
      <c r="H314" t="str">
        <f>VLOOKUP($A314,'TCD justif frs'!$A$5:$C$297,1,0)</f>
        <v>L30323</v>
      </c>
    </row>
    <row r="315" spans="1:8" x14ac:dyDescent="0.25">
      <c r="A315" t="s">
        <v>5760</v>
      </c>
      <c r="B315" t="s">
        <v>5761</v>
      </c>
      <c r="C315" s="1">
        <v>0</v>
      </c>
      <c r="D315" s="1">
        <v>674.23900000000003</v>
      </c>
      <c r="E315" s="1">
        <v>674.23900000000003</v>
      </c>
      <c r="F315" s="1">
        <f t="shared" si="8"/>
        <v>0</v>
      </c>
      <c r="G315" s="1">
        <f t="shared" si="9"/>
        <v>0</v>
      </c>
      <c r="H315" t="e">
        <f>VLOOKUP($A315,'TCD justif frs'!$A$5:$C$297,1,0)</f>
        <v>#N/A</v>
      </c>
    </row>
    <row r="316" spans="1:8" x14ac:dyDescent="0.25">
      <c r="A316" t="s">
        <v>5762</v>
      </c>
      <c r="B316" t="s">
        <v>5763</v>
      </c>
      <c r="C316" s="1">
        <v>0</v>
      </c>
      <c r="D316" s="1">
        <v>1939.357</v>
      </c>
      <c r="E316" s="1">
        <v>1939.357</v>
      </c>
      <c r="F316" s="1">
        <f t="shared" si="8"/>
        <v>0</v>
      </c>
      <c r="G316" s="1">
        <f t="shared" si="9"/>
        <v>0</v>
      </c>
      <c r="H316" t="e">
        <f>VLOOKUP($A316,'TCD justif frs'!$A$5:$C$297,1,0)</f>
        <v>#N/A</v>
      </c>
    </row>
    <row r="317" spans="1:8" x14ac:dyDescent="0.25">
      <c r="A317" t="s">
        <v>5764</v>
      </c>
      <c r="B317" t="s">
        <v>7762</v>
      </c>
      <c r="C317" s="1">
        <v>0</v>
      </c>
      <c r="D317" s="1">
        <v>616.46</v>
      </c>
      <c r="E317" s="1">
        <v>616.46</v>
      </c>
      <c r="F317" s="1">
        <f t="shared" si="8"/>
        <v>0</v>
      </c>
      <c r="G317" s="1">
        <f t="shared" si="9"/>
        <v>0</v>
      </c>
      <c r="H317" t="e">
        <f>VLOOKUP($A317,'TCD justif frs'!$A$5:$C$297,1,0)</f>
        <v>#N/A</v>
      </c>
    </row>
    <row r="318" spans="1:8" x14ac:dyDescent="0.25">
      <c r="A318" t="s">
        <v>5765</v>
      </c>
      <c r="B318" t="s">
        <v>5766</v>
      </c>
      <c r="C318" s="1">
        <v>0</v>
      </c>
      <c r="D318" s="1">
        <v>128.63300000000001</v>
      </c>
      <c r="E318" s="1">
        <v>128.63300000000001</v>
      </c>
      <c r="F318" s="1">
        <f t="shared" si="8"/>
        <v>0</v>
      </c>
      <c r="G318" s="1">
        <f t="shared" si="9"/>
        <v>0</v>
      </c>
      <c r="H318" t="e">
        <f>VLOOKUP($A318,'TCD justif frs'!$A$5:$C$297,1,0)</f>
        <v>#N/A</v>
      </c>
    </row>
    <row r="319" spans="1:8" x14ac:dyDescent="0.25">
      <c r="A319" t="s">
        <v>5767</v>
      </c>
      <c r="B319" t="s">
        <v>5768</v>
      </c>
      <c r="C319" s="1">
        <v>0</v>
      </c>
      <c r="D319" s="1">
        <v>26011.937000000002</v>
      </c>
      <c r="E319" s="1">
        <v>26012.319</v>
      </c>
      <c r="F319" s="1">
        <f t="shared" si="8"/>
        <v>-0.38199999999778811</v>
      </c>
      <c r="G319" s="1">
        <f t="shared" si="9"/>
        <v>-0.38199999999778811</v>
      </c>
      <c r="H319" t="e">
        <f>VLOOKUP($A319,'TCD justif frs'!$A$5:$C$297,1,0)</f>
        <v>#N/A</v>
      </c>
    </row>
    <row r="320" spans="1:8" x14ac:dyDescent="0.25">
      <c r="A320" t="s">
        <v>5769</v>
      </c>
      <c r="B320" t="s">
        <v>7763</v>
      </c>
      <c r="C320" s="1">
        <v>0</v>
      </c>
      <c r="D320" s="1">
        <v>737.9</v>
      </c>
      <c r="E320" s="1">
        <v>737.9</v>
      </c>
      <c r="F320" s="1">
        <f t="shared" si="8"/>
        <v>0</v>
      </c>
      <c r="G320" s="1">
        <f t="shared" si="9"/>
        <v>0</v>
      </c>
      <c r="H320" t="str">
        <f>VLOOKUP($A320,'TCD justif frs'!$A$5:$C$297,1,0)</f>
        <v>L30334</v>
      </c>
    </row>
    <row r="321" spans="1:8" x14ac:dyDescent="0.25">
      <c r="A321" t="s">
        <v>5770</v>
      </c>
      <c r="B321" t="s">
        <v>5771</v>
      </c>
      <c r="C321" s="1">
        <v>0</v>
      </c>
      <c r="D321" s="1">
        <v>4120.0280000000002</v>
      </c>
      <c r="E321" s="1">
        <v>4120.0280000000002</v>
      </c>
      <c r="F321" s="1">
        <f t="shared" si="8"/>
        <v>0</v>
      </c>
      <c r="G321" s="1">
        <f t="shared" si="9"/>
        <v>0</v>
      </c>
      <c r="H321" t="e">
        <f>VLOOKUP($A321,'TCD justif frs'!$A$5:$C$297,1,0)</f>
        <v>#N/A</v>
      </c>
    </row>
    <row r="322" spans="1:8" x14ac:dyDescent="0.25">
      <c r="A322" t="s">
        <v>5772</v>
      </c>
      <c r="B322" t="s">
        <v>5773</v>
      </c>
      <c r="C322" s="1">
        <v>0</v>
      </c>
      <c r="D322" s="1">
        <v>6785.2420000000002</v>
      </c>
      <c r="E322" s="1">
        <v>6785.2420000000002</v>
      </c>
      <c r="F322" s="1">
        <f t="shared" si="8"/>
        <v>0</v>
      </c>
      <c r="G322" s="1">
        <f t="shared" si="9"/>
        <v>0</v>
      </c>
      <c r="H322" t="e">
        <f>VLOOKUP($A322,'TCD justif frs'!$A$5:$C$297,1,0)</f>
        <v>#N/A</v>
      </c>
    </row>
    <row r="323" spans="1:8" x14ac:dyDescent="0.25">
      <c r="A323" t="s">
        <v>5774</v>
      </c>
      <c r="B323" t="s">
        <v>5775</v>
      </c>
      <c r="C323" s="1">
        <v>0</v>
      </c>
      <c r="D323" s="1">
        <v>1062.75</v>
      </c>
      <c r="E323" s="1">
        <v>1062.75</v>
      </c>
      <c r="F323" s="1">
        <f t="shared" ref="F323:F386" si="10">D323-E323</f>
        <v>0</v>
      </c>
      <c r="G323" s="1">
        <f t="shared" ref="G323:G386" si="11">C323+F323</f>
        <v>0</v>
      </c>
      <c r="H323" t="e">
        <f>VLOOKUP($A323,'TCD justif frs'!$A$5:$C$297,1,0)</f>
        <v>#N/A</v>
      </c>
    </row>
    <row r="324" spans="1:8" x14ac:dyDescent="0.25">
      <c r="A324" t="s">
        <v>5776</v>
      </c>
      <c r="B324" t="s">
        <v>5777</v>
      </c>
      <c r="C324" s="1">
        <v>0</v>
      </c>
      <c r="D324" s="1">
        <v>7467.3</v>
      </c>
      <c r="E324" s="1">
        <v>7467.3</v>
      </c>
      <c r="F324" s="1">
        <f t="shared" si="10"/>
        <v>0</v>
      </c>
      <c r="G324" s="1">
        <f t="shared" si="11"/>
        <v>0</v>
      </c>
      <c r="H324" t="str">
        <f>VLOOKUP($A324,'TCD justif frs'!$A$5:$C$297,1,0)</f>
        <v>L30341</v>
      </c>
    </row>
    <row r="325" spans="1:8" x14ac:dyDescent="0.25">
      <c r="A325" t="s">
        <v>5778</v>
      </c>
      <c r="B325" t="s">
        <v>7764</v>
      </c>
      <c r="C325" s="1">
        <v>0</v>
      </c>
      <c r="D325" s="1">
        <v>1380</v>
      </c>
      <c r="E325" s="1">
        <v>1380</v>
      </c>
      <c r="F325" s="1">
        <f t="shared" si="10"/>
        <v>0</v>
      </c>
      <c r="G325" s="1">
        <f t="shared" si="11"/>
        <v>0</v>
      </c>
      <c r="H325" t="e">
        <f>VLOOKUP($A325,'TCD justif frs'!$A$5:$C$297,1,0)</f>
        <v>#N/A</v>
      </c>
    </row>
    <row r="326" spans="1:8" x14ac:dyDescent="0.25">
      <c r="A326" t="s">
        <v>5779</v>
      </c>
      <c r="B326" t="s">
        <v>5780</v>
      </c>
      <c r="C326" s="1">
        <v>0</v>
      </c>
      <c r="D326" s="1">
        <v>2034.876</v>
      </c>
      <c r="E326" s="1">
        <v>2034.876</v>
      </c>
      <c r="F326" s="1">
        <f t="shared" si="10"/>
        <v>0</v>
      </c>
      <c r="G326" s="1">
        <f t="shared" si="11"/>
        <v>0</v>
      </c>
      <c r="H326" t="e">
        <f>VLOOKUP($A326,'TCD justif frs'!$A$5:$C$297,1,0)</f>
        <v>#N/A</v>
      </c>
    </row>
    <row r="327" spans="1:8" x14ac:dyDescent="0.25">
      <c r="A327" t="s">
        <v>5781</v>
      </c>
      <c r="B327" t="s">
        <v>7765</v>
      </c>
      <c r="C327" s="1">
        <v>0</v>
      </c>
      <c r="D327" s="1">
        <v>244.85</v>
      </c>
      <c r="E327" s="1">
        <v>244.85</v>
      </c>
      <c r="F327" s="1">
        <f t="shared" si="10"/>
        <v>0</v>
      </c>
      <c r="G327" s="1">
        <f t="shared" si="11"/>
        <v>0</v>
      </c>
      <c r="H327" t="e">
        <f>VLOOKUP($A327,'TCD justif frs'!$A$5:$C$297,1,0)</f>
        <v>#N/A</v>
      </c>
    </row>
    <row r="328" spans="1:8" x14ac:dyDescent="0.25">
      <c r="A328" t="s">
        <v>5782</v>
      </c>
      <c r="B328" t="s">
        <v>7766</v>
      </c>
      <c r="C328" s="1">
        <v>0</v>
      </c>
      <c r="D328" s="1">
        <v>450</v>
      </c>
      <c r="E328" s="1">
        <v>450</v>
      </c>
      <c r="F328" s="1">
        <f t="shared" si="10"/>
        <v>0</v>
      </c>
      <c r="G328" s="1">
        <f t="shared" si="11"/>
        <v>0</v>
      </c>
      <c r="H328" t="e">
        <f>VLOOKUP($A328,'TCD justif frs'!$A$5:$C$297,1,0)</f>
        <v>#N/A</v>
      </c>
    </row>
    <row r="329" spans="1:8" x14ac:dyDescent="0.25">
      <c r="A329" t="s">
        <v>5783</v>
      </c>
      <c r="B329" t="s">
        <v>7767</v>
      </c>
      <c r="C329" s="1">
        <v>0</v>
      </c>
      <c r="D329" s="1">
        <v>359.5</v>
      </c>
      <c r="E329" s="1">
        <v>359.5</v>
      </c>
      <c r="F329" s="1">
        <f t="shared" si="10"/>
        <v>0</v>
      </c>
      <c r="G329" s="1">
        <f t="shared" si="11"/>
        <v>0</v>
      </c>
      <c r="H329" t="e">
        <f>VLOOKUP($A329,'TCD justif frs'!$A$5:$C$297,1,0)</f>
        <v>#N/A</v>
      </c>
    </row>
    <row r="330" spans="1:8" x14ac:dyDescent="0.25">
      <c r="A330" t="s">
        <v>5784</v>
      </c>
      <c r="B330" t="s">
        <v>5785</v>
      </c>
      <c r="C330" s="1">
        <v>0</v>
      </c>
      <c r="D330" s="1">
        <v>9763.4069999999992</v>
      </c>
      <c r="E330" s="1">
        <v>9763.4069999999992</v>
      </c>
      <c r="F330" s="1">
        <f t="shared" si="10"/>
        <v>0</v>
      </c>
      <c r="G330" s="1">
        <f t="shared" si="11"/>
        <v>0</v>
      </c>
      <c r="H330" t="e">
        <f>VLOOKUP($A330,'TCD justif frs'!$A$5:$C$297,1,0)</f>
        <v>#N/A</v>
      </c>
    </row>
    <row r="331" spans="1:8" x14ac:dyDescent="0.25">
      <c r="A331" t="s">
        <v>5786</v>
      </c>
      <c r="B331" t="s">
        <v>5787</v>
      </c>
      <c r="C331" s="1">
        <v>0</v>
      </c>
      <c r="D331" s="1">
        <v>1487.21</v>
      </c>
      <c r="E331" s="1">
        <v>1487.21</v>
      </c>
      <c r="F331" s="1">
        <f t="shared" si="10"/>
        <v>0</v>
      </c>
      <c r="G331" s="1">
        <f t="shared" si="11"/>
        <v>0</v>
      </c>
      <c r="H331" t="e">
        <f>VLOOKUP($A331,'TCD justif frs'!$A$5:$C$297,1,0)</f>
        <v>#N/A</v>
      </c>
    </row>
    <row r="332" spans="1:8" x14ac:dyDescent="0.25">
      <c r="A332" t="s">
        <v>32</v>
      </c>
      <c r="B332" t="s">
        <v>33</v>
      </c>
      <c r="C332" s="1">
        <v>0</v>
      </c>
      <c r="D332" s="1">
        <v>277174.60200000001</v>
      </c>
      <c r="E332" s="1">
        <v>280388.60200000001</v>
      </c>
      <c r="F332" s="1">
        <f t="shared" si="10"/>
        <v>-3214</v>
      </c>
      <c r="G332" s="1">
        <f t="shared" si="11"/>
        <v>-3214</v>
      </c>
      <c r="H332" t="str">
        <f>VLOOKUP($A332,'TCD justif frs'!$A$5:$C$297,1,0)</f>
        <v>L30359</v>
      </c>
    </row>
    <row r="333" spans="1:8" x14ac:dyDescent="0.25">
      <c r="A333" t="s">
        <v>4797</v>
      </c>
      <c r="B333" t="s">
        <v>7768</v>
      </c>
      <c r="C333" s="1">
        <v>0</v>
      </c>
      <c r="D333" s="1">
        <v>24301.200000000001</v>
      </c>
      <c r="E333" s="1">
        <v>20801.8</v>
      </c>
      <c r="F333" s="1">
        <f t="shared" si="10"/>
        <v>3499.4000000000015</v>
      </c>
      <c r="G333" s="1">
        <f t="shared" si="11"/>
        <v>3499.4000000000015</v>
      </c>
      <c r="H333" t="str">
        <f>VLOOKUP($A333,'TCD justif frs'!$A$5:$C$297,1,0)</f>
        <v>L30360</v>
      </c>
    </row>
    <row r="334" spans="1:8" x14ac:dyDescent="0.25">
      <c r="A334" t="s">
        <v>5788</v>
      </c>
      <c r="B334" t="s">
        <v>7769</v>
      </c>
      <c r="C334" s="1">
        <v>0</v>
      </c>
      <c r="D334" s="1">
        <v>476.6</v>
      </c>
      <c r="E334" s="1">
        <v>476.6</v>
      </c>
      <c r="F334" s="1">
        <f t="shared" si="10"/>
        <v>0</v>
      </c>
      <c r="G334" s="1">
        <f t="shared" si="11"/>
        <v>0</v>
      </c>
      <c r="H334" t="e">
        <f>VLOOKUP($A334,'TCD justif frs'!$A$5:$C$297,1,0)</f>
        <v>#N/A</v>
      </c>
    </row>
    <row r="335" spans="1:8" x14ac:dyDescent="0.25">
      <c r="A335" t="s">
        <v>34</v>
      </c>
      <c r="B335" t="s">
        <v>7770</v>
      </c>
      <c r="C335" s="1">
        <v>0</v>
      </c>
      <c r="D335" s="1">
        <v>35246.559999999998</v>
      </c>
      <c r="E335" s="1">
        <v>43471.46</v>
      </c>
      <c r="F335" s="1">
        <f t="shared" si="10"/>
        <v>-8224.9000000000015</v>
      </c>
      <c r="G335" s="1">
        <f t="shared" si="11"/>
        <v>-8224.9000000000015</v>
      </c>
      <c r="H335" t="str">
        <f>VLOOKUP($A335,'TCD justif frs'!$A$5:$C$297,1,0)</f>
        <v>L30367</v>
      </c>
    </row>
    <row r="336" spans="1:8" x14ac:dyDescent="0.25">
      <c r="A336" t="s">
        <v>35</v>
      </c>
      <c r="B336" t="s">
        <v>36</v>
      </c>
      <c r="C336" s="1">
        <v>0</v>
      </c>
      <c r="D336" s="1">
        <v>8230.75</v>
      </c>
      <c r="E336" s="1">
        <v>9778.35</v>
      </c>
      <c r="F336" s="1">
        <f t="shared" si="10"/>
        <v>-1547.6000000000004</v>
      </c>
      <c r="G336" s="1">
        <f t="shared" si="11"/>
        <v>-1547.6000000000004</v>
      </c>
      <c r="H336" t="str">
        <f>VLOOKUP($A336,'TCD justif frs'!$A$5:$C$297,1,0)</f>
        <v>L30368</v>
      </c>
    </row>
    <row r="337" spans="1:8" x14ac:dyDescent="0.25">
      <c r="A337" t="s">
        <v>5789</v>
      </c>
      <c r="B337" t="s">
        <v>5790</v>
      </c>
      <c r="C337" s="1">
        <v>0</v>
      </c>
      <c r="D337" s="1">
        <v>6603.6</v>
      </c>
      <c r="E337" s="1">
        <v>6603.6</v>
      </c>
      <c r="F337" s="1">
        <f t="shared" si="10"/>
        <v>0</v>
      </c>
      <c r="G337" s="1">
        <f t="shared" si="11"/>
        <v>0</v>
      </c>
      <c r="H337" t="str">
        <f>VLOOKUP($A337,'TCD justif frs'!$A$5:$C$297,1,0)</f>
        <v>L30369</v>
      </c>
    </row>
    <row r="338" spans="1:8" x14ac:dyDescent="0.25">
      <c r="A338" t="s">
        <v>5791</v>
      </c>
      <c r="B338" t="s">
        <v>7771</v>
      </c>
      <c r="C338" s="1">
        <v>0</v>
      </c>
      <c r="D338" s="1">
        <v>477.22</v>
      </c>
      <c r="E338" s="1">
        <v>477.22</v>
      </c>
      <c r="F338" s="1">
        <f t="shared" si="10"/>
        <v>0</v>
      </c>
      <c r="G338" s="1">
        <f t="shared" si="11"/>
        <v>0</v>
      </c>
      <c r="H338" t="e">
        <f>VLOOKUP($A338,'TCD justif frs'!$A$5:$C$297,1,0)</f>
        <v>#N/A</v>
      </c>
    </row>
    <row r="339" spans="1:8" x14ac:dyDescent="0.25">
      <c r="A339" t="s">
        <v>5792</v>
      </c>
      <c r="B339" t="s">
        <v>7772</v>
      </c>
      <c r="C339" s="1">
        <v>0</v>
      </c>
      <c r="D339" s="1">
        <v>13326.062</v>
      </c>
      <c r="E339" s="1">
        <v>13326.062</v>
      </c>
      <c r="F339" s="1">
        <f t="shared" si="10"/>
        <v>0</v>
      </c>
      <c r="G339" s="1">
        <f t="shared" si="11"/>
        <v>0</v>
      </c>
      <c r="H339" t="str">
        <f>VLOOKUP($A339,'TCD justif frs'!$A$5:$C$297,1,0)</f>
        <v>L30372</v>
      </c>
    </row>
    <row r="340" spans="1:8" x14ac:dyDescent="0.25">
      <c r="A340" t="s">
        <v>5793</v>
      </c>
      <c r="B340" t="s">
        <v>5794</v>
      </c>
      <c r="C340" s="1">
        <v>0</v>
      </c>
      <c r="D340" s="1">
        <v>11352.244000000001</v>
      </c>
      <c r="E340" s="1">
        <v>11352.244000000001</v>
      </c>
      <c r="F340" s="1">
        <f t="shared" si="10"/>
        <v>0</v>
      </c>
      <c r="G340" s="1">
        <f t="shared" si="11"/>
        <v>0</v>
      </c>
      <c r="H340" t="e">
        <f>VLOOKUP($A340,'TCD justif frs'!$A$5:$C$297,1,0)</f>
        <v>#N/A</v>
      </c>
    </row>
    <row r="341" spans="1:8" x14ac:dyDescent="0.25">
      <c r="A341" t="s">
        <v>5795</v>
      </c>
      <c r="B341" t="s">
        <v>7773</v>
      </c>
      <c r="C341" s="1">
        <v>0</v>
      </c>
      <c r="D341" s="1">
        <v>1520</v>
      </c>
      <c r="E341" s="1">
        <v>1520</v>
      </c>
      <c r="F341" s="1">
        <f t="shared" si="10"/>
        <v>0</v>
      </c>
      <c r="G341" s="1">
        <f t="shared" si="11"/>
        <v>0</v>
      </c>
      <c r="H341" t="e">
        <f>VLOOKUP($A341,'TCD justif frs'!$A$5:$C$297,1,0)</f>
        <v>#N/A</v>
      </c>
    </row>
    <row r="342" spans="1:8" x14ac:dyDescent="0.25">
      <c r="A342" t="s">
        <v>5796</v>
      </c>
      <c r="B342" t="s">
        <v>7774</v>
      </c>
      <c r="C342" s="1">
        <v>0</v>
      </c>
      <c r="D342" s="1">
        <v>990.5</v>
      </c>
      <c r="E342" s="1">
        <v>990.5</v>
      </c>
      <c r="F342" s="1">
        <f t="shared" si="10"/>
        <v>0</v>
      </c>
      <c r="G342" s="1">
        <f t="shared" si="11"/>
        <v>0</v>
      </c>
      <c r="H342" t="e">
        <f>VLOOKUP($A342,'TCD justif frs'!$A$5:$C$297,1,0)</f>
        <v>#N/A</v>
      </c>
    </row>
    <row r="343" spans="1:8" x14ac:dyDescent="0.25">
      <c r="A343" t="s">
        <v>5068</v>
      </c>
      <c r="B343" t="s">
        <v>5025</v>
      </c>
      <c r="C343" s="1">
        <v>0</v>
      </c>
      <c r="D343" s="1">
        <v>22850.714</v>
      </c>
      <c r="E343" s="1">
        <v>22850.714</v>
      </c>
      <c r="F343" s="1">
        <f t="shared" si="10"/>
        <v>0</v>
      </c>
      <c r="G343" s="1">
        <f t="shared" si="11"/>
        <v>0</v>
      </c>
      <c r="H343" t="str">
        <f>VLOOKUP($A343,'TCD justif frs'!$A$5:$C$297,1,0)</f>
        <v>L30378</v>
      </c>
    </row>
    <row r="344" spans="1:8" x14ac:dyDescent="0.25">
      <c r="A344" t="s">
        <v>5797</v>
      </c>
      <c r="B344" t="s">
        <v>5798</v>
      </c>
      <c r="C344" s="1">
        <v>0</v>
      </c>
      <c r="D344" s="1">
        <v>520.45500000000004</v>
      </c>
      <c r="E344" s="1">
        <v>520.45500000000004</v>
      </c>
      <c r="F344" s="1">
        <f t="shared" si="10"/>
        <v>0</v>
      </c>
      <c r="G344" s="1">
        <f t="shared" si="11"/>
        <v>0</v>
      </c>
      <c r="H344" t="e">
        <f>VLOOKUP($A344,'TCD justif frs'!$A$5:$C$297,1,0)</f>
        <v>#N/A</v>
      </c>
    </row>
    <row r="345" spans="1:8" x14ac:dyDescent="0.25">
      <c r="A345" t="s">
        <v>5799</v>
      </c>
      <c r="B345" t="s">
        <v>7775</v>
      </c>
      <c r="C345" s="1">
        <v>0</v>
      </c>
      <c r="D345" s="1">
        <v>1003.5</v>
      </c>
      <c r="E345" s="1">
        <v>1003.5</v>
      </c>
      <c r="F345" s="1">
        <f t="shared" si="10"/>
        <v>0</v>
      </c>
      <c r="G345" s="1">
        <f t="shared" si="11"/>
        <v>0</v>
      </c>
      <c r="H345" t="e">
        <f>VLOOKUP($A345,'TCD justif frs'!$A$5:$C$297,1,0)</f>
        <v>#N/A</v>
      </c>
    </row>
    <row r="346" spans="1:8" x14ac:dyDescent="0.25">
      <c r="A346" t="s">
        <v>5800</v>
      </c>
      <c r="B346" t="s">
        <v>7776</v>
      </c>
      <c r="C346" s="1">
        <v>0</v>
      </c>
      <c r="D346" s="1">
        <v>16555.562000000002</v>
      </c>
      <c r="E346" s="1">
        <v>16555.562000000002</v>
      </c>
      <c r="F346" s="1">
        <f t="shared" si="10"/>
        <v>0</v>
      </c>
      <c r="G346" s="1">
        <f t="shared" si="11"/>
        <v>0</v>
      </c>
      <c r="H346" t="e">
        <f>VLOOKUP($A346,'TCD justif frs'!$A$5:$C$297,1,0)</f>
        <v>#N/A</v>
      </c>
    </row>
    <row r="347" spans="1:8" x14ac:dyDescent="0.25">
      <c r="A347" t="s">
        <v>5801</v>
      </c>
      <c r="B347" t="s">
        <v>7777</v>
      </c>
      <c r="C347" s="1">
        <v>0</v>
      </c>
      <c r="D347" s="1">
        <v>8850.1149999999998</v>
      </c>
      <c r="E347" s="1">
        <v>8850.1149999999998</v>
      </c>
      <c r="F347" s="1">
        <f t="shared" si="10"/>
        <v>0</v>
      </c>
      <c r="G347" s="1">
        <f t="shared" si="11"/>
        <v>0</v>
      </c>
      <c r="H347" t="e">
        <f>VLOOKUP($A347,'TCD justif frs'!$A$5:$C$297,1,0)</f>
        <v>#N/A</v>
      </c>
    </row>
    <row r="348" spans="1:8" x14ac:dyDescent="0.25">
      <c r="A348" t="s">
        <v>5802</v>
      </c>
      <c r="B348" t="s">
        <v>5803</v>
      </c>
      <c r="C348" s="1">
        <v>0</v>
      </c>
      <c r="D348" s="1">
        <v>1422.7760000000001</v>
      </c>
      <c r="E348" s="1">
        <v>1422.7760000000001</v>
      </c>
      <c r="F348" s="1">
        <f t="shared" si="10"/>
        <v>0</v>
      </c>
      <c r="G348" s="1">
        <f t="shared" si="11"/>
        <v>0</v>
      </c>
      <c r="H348" t="e">
        <f>VLOOKUP($A348,'TCD justif frs'!$A$5:$C$297,1,0)</f>
        <v>#N/A</v>
      </c>
    </row>
    <row r="349" spans="1:8" x14ac:dyDescent="0.25">
      <c r="A349" t="s">
        <v>5804</v>
      </c>
      <c r="B349" t="s">
        <v>5805</v>
      </c>
      <c r="C349" s="1">
        <v>0</v>
      </c>
      <c r="D349" s="1">
        <v>9526.2000000000007</v>
      </c>
      <c r="E349" s="1">
        <v>9526.2000000000007</v>
      </c>
      <c r="F349" s="1">
        <f t="shared" si="10"/>
        <v>0</v>
      </c>
      <c r="G349" s="1">
        <f t="shared" si="11"/>
        <v>0</v>
      </c>
      <c r="H349" t="e">
        <f>VLOOKUP($A349,'TCD justif frs'!$A$5:$C$297,1,0)</f>
        <v>#N/A</v>
      </c>
    </row>
    <row r="350" spans="1:8" x14ac:dyDescent="0.25">
      <c r="A350" t="s">
        <v>5806</v>
      </c>
      <c r="B350" t="s">
        <v>7778</v>
      </c>
      <c r="C350" s="1">
        <v>0</v>
      </c>
      <c r="D350" s="1">
        <v>1968.49</v>
      </c>
      <c r="E350" s="1">
        <v>1968.49</v>
      </c>
      <c r="F350" s="1">
        <f t="shared" si="10"/>
        <v>0</v>
      </c>
      <c r="G350" s="1">
        <f t="shared" si="11"/>
        <v>0</v>
      </c>
      <c r="H350" t="e">
        <f>VLOOKUP($A350,'TCD justif frs'!$A$5:$C$297,1,0)</f>
        <v>#N/A</v>
      </c>
    </row>
    <row r="351" spans="1:8" x14ac:dyDescent="0.25">
      <c r="A351" t="s">
        <v>873</v>
      </c>
      <c r="B351" t="s">
        <v>7779</v>
      </c>
      <c r="C351" s="1">
        <v>0</v>
      </c>
      <c r="D351" s="1">
        <v>38498.035000000003</v>
      </c>
      <c r="E351" s="1">
        <v>38498.035000000003</v>
      </c>
      <c r="F351" s="1">
        <f t="shared" si="10"/>
        <v>0</v>
      </c>
      <c r="G351" s="1">
        <f t="shared" si="11"/>
        <v>0</v>
      </c>
      <c r="H351" t="e">
        <f>VLOOKUP($A351,'TCD justif frs'!$A$5:$C$297,1,0)</f>
        <v>#N/A</v>
      </c>
    </row>
    <row r="352" spans="1:8" x14ac:dyDescent="0.25">
      <c r="A352" t="s">
        <v>5807</v>
      </c>
      <c r="B352" t="s">
        <v>5808</v>
      </c>
      <c r="C352" s="1">
        <v>0</v>
      </c>
      <c r="D352" s="1">
        <v>105.503</v>
      </c>
      <c r="E352" s="1">
        <v>105.503</v>
      </c>
      <c r="F352" s="1">
        <f t="shared" si="10"/>
        <v>0</v>
      </c>
      <c r="G352" s="1">
        <f t="shared" si="11"/>
        <v>0</v>
      </c>
      <c r="H352" t="e">
        <f>VLOOKUP($A352,'TCD justif frs'!$A$5:$C$297,1,0)</f>
        <v>#N/A</v>
      </c>
    </row>
    <row r="353" spans="1:8" x14ac:dyDescent="0.25">
      <c r="A353" t="s">
        <v>5809</v>
      </c>
      <c r="B353" t="s">
        <v>7780</v>
      </c>
      <c r="C353" s="1">
        <v>0</v>
      </c>
      <c r="D353" s="1">
        <v>857.66600000000005</v>
      </c>
      <c r="E353" s="1">
        <v>857.66600000000005</v>
      </c>
      <c r="F353" s="1">
        <f t="shared" si="10"/>
        <v>0</v>
      </c>
      <c r="G353" s="1">
        <f t="shared" si="11"/>
        <v>0</v>
      </c>
      <c r="H353" t="e">
        <f>VLOOKUP($A353,'TCD justif frs'!$A$5:$C$297,1,0)</f>
        <v>#N/A</v>
      </c>
    </row>
    <row r="354" spans="1:8" x14ac:dyDescent="0.25">
      <c r="A354" t="s">
        <v>5810</v>
      </c>
      <c r="B354" t="s">
        <v>214</v>
      </c>
      <c r="C354" s="1">
        <v>0</v>
      </c>
      <c r="D354" s="1">
        <v>69925.813999999998</v>
      </c>
      <c r="E354" s="1">
        <v>69925.813999999998</v>
      </c>
      <c r="F354" s="1">
        <f t="shared" si="10"/>
        <v>0</v>
      </c>
      <c r="G354" s="1">
        <f t="shared" si="11"/>
        <v>0</v>
      </c>
      <c r="H354" t="e">
        <f>VLOOKUP($A354,'TCD justif frs'!$A$5:$C$297,1,0)</f>
        <v>#N/A</v>
      </c>
    </row>
    <row r="355" spans="1:8" x14ac:dyDescent="0.25">
      <c r="A355" t="s">
        <v>5811</v>
      </c>
      <c r="B355" t="s">
        <v>5812</v>
      </c>
      <c r="C355" s="1">
        <v>0</v>
      </c>
      <c r="D355" s="1">
        <v>212288.6</v>
      </c>
      <c r="E355" s="1">
        <v>212288.6</v>
      </c>
      <c r="F355" s="1">
        <f t="shared" si="10"/>
        <v>0</v>
      </c>
      <c r="G355" s="1">
        <f t="shared" si="11"/>
        <v>0</v>
      </c>
      <c r="H355" t="e">
        <f>VLOOKUP($A355,'TCD justif frs'!$A$5:$C$297,1,0)</f>
        <v>#N/A</v>
      </c>
    </row>
    <row r="356" spans="1:8" x14ac:dyDescent="0.25">
      <c r="A356" t="s">
        <v>5069</v>
      </c>
      <c r="B356" t="s">
        <v>7781</v>
      </c>
      <c r="C356" s="1">
        <v>0</v>
      </c>
      <c r="D356" s="1">
        <v>224933.80600000001</v>
      </c>
      <c r="E356" s="1">
        <v>224933.80600000001</v>
      </c>
      <c r="F356" s="1">
        <f t="shared" si="10"/>
        <v>0</v>
      </c>
      <c r="G356" s="1">
        <f t="shared" si="11"/>
        <v>0</v>
      </c>
      <c r="H356" t="str">
        <f>VLOOKUP($A356,'TCD justif frs'!$A$5:$C$297,1,0)</f>
        <v>L30408</v>
      </c>
    </row>
    <row r="357" spans="1:8" x14ac:dyDescent="0.25">
      <c r="A357" t="s">
        <v>5813</v>
      </c>
      <c r="B357" t="s">
        <v>7782</v>
      </c>
      <c r="C357" s="1">
        <v>0</v>
      </c>
      <c r="D357" s="1">
        <v>9995.9249999999993</v>
      </c>
      <c r="E357" s="1">
        <v>9995.9249999999993</v>
      </c>
      <c r="F357" s="1">
        <f t="shared" si="10"/>
        <v>0</v>
      </c>
      <c r="G357" s="1">
        <f t="shared" si="11"/>
        <v>0</v>
      </c>
      <c r="H357" t="e">
        <f>VLOOKUP($A357,'TCD justif frs'!$A$5:$C$297,1,0)</f>
        <v>#N/A</v>
      </c>
    </row>
    <row r="358" spans="1:8" x14ac:dyDescent="0.25">
      <c r="A358" t="s">
        <v>5814</v>
      </c>
      <c r="B358" t="s">
        <v>7783</v>
      </c>
      <c r="C358" s="1">
        <v>0</v>
      </c>
      <c r="D358" s="1">
        <v>984.41099999999994</v>
      </c>
      <c r="E358" s="1">
        <v>984.41099999999994</v>
      </c>
      <c r="F358" s="1">
        <f t="shared" si="10"/>
        <v>0</v>
      </c>
      <c r="G358" s="1">
        <f t="shared" si="11"/>
        <v>0</v>
      </c>
      <c r="H358" t="e">
        <f>VLOOKUP($A358,'TCD justif frs'!$A$5:$C$297,1,0)</f>
        <v>#N/A</v>
      </c>
    </row>
    <row r="359" spans="1:8" x14ac:dyDescent="0.25">
      <c r="A359" t="s">
        <v>2384</v>
      </c>
      <c r="B359" t="s">
        <v>875</v>
      </c>
      <c r="C359" s="1">
        <v>0</v>
      </c>
      <c r="D359" s="1">
        <v>27009.004000000001</v>
      </c>
      <c r="E359" s="1">
        <v>27009.004000000001</v>
      </c>
      <c r="F359" s="1">
        <f t="shared" si="10"/>
        <v>0</v>
      </c>
      <c r="G359" s="1">
        <f t="shared" si="11"/>
        <v>0</v>
      </c>
      <c r="H359" t="e">
        <f>VLOOKUP($A359,'TCD justif frs'!$A$5:$C$297,1,0)</f>
        <v>#N/A</v>
      </c>
    </row>
    <row r="360" spans="1:8" x14ac:dyDescent="0.25">
      <c r="A360" t="s">
        <v>5815</v>
      </c>
      <c r="B360" t="s">
        <v>5816</v>
      </c>
      <c r="C360" s="1">
        <v>0</v>
      </c>
      <c r="D360" s="1">
        <v>1035.9000000000001</v>
      </c>
      <c r="E360" s="1">
        <v>1035.9000000000001</v>
      </c>
      <c r="F360" s="1">
        <f t="shared" si="10"/>
        <v>0</v>
      </c>
      <c r="G360" s="1">
        <f t="shared" si="11"/>
        <v>0</v>
      </c>
      <c r="H360" t="e">
        <f>VLOOKUP($A360,'TCD justif frs'!$A$5:$C$297,1,0)</f>
        <v>#N/A</v>
      </c>
    </row>
    <row r="361" spans="1:8" x14ac:dyDescent="0.25">
      <c r="A361" t="s">
        <v>5817</v>
      </c>
      <c r="B361" t="s">
        <v>7784</v>
      </c>
      <c r="C361" s="1">
        <v>0</v>
      </c>
      <c r="D361" s="1">
        <v>3200</v>
      </c>
      <c r="E361" s="1">
        <v>3200</v>
      </c>
      <c r="F361" s="1">
        <f t="shared" si="10"/>
        <v>0</v>
      </c>
      <c r="G361" s="1">
        <f t="shared" si="11"/>
        <v>0</v>
      </c>
      <c r="H361" t="e">
        <f>VLOOKUP($A361,'TCD justif frs'!$A$5:$C$297,1,0)</f>
        <v>#N/A</v>
      </c>
    </row>
    <row r="362" spans="1:8" x14ac:dyDescent="0.25">
      <c r="A362" t="s">
        <v>5818</v>
      </c>
      <c r="B362" t="s">
        <v>5819</v>
      </c>
      <c r="C362" s="1">
        <v>0</v>
      </c>
      <c r="D362" s="1">
        <v>4846.875</v>
      </c>
      <c r="E362" s="1">
        <v>4846.875</v>
      </c>
      <c r="F362" s="1">
        <f t="shared" si="10"/>
        <v>0</v>
      </c>
      <c r="G362" s="1">
        <f t="shared" si="11"/>
        <v>0</v>
      </c>
      <c r="H362" t="e">
        <f>VLOOKUP($A362,'TCD justif frs'!$A$5:$C$297,1,0)</f>
        <v>#N/A</v>
      </c>
    </row>
    <row r="363" spans="1:8" x14ac:dyDescent="0.25">
      <c r="A363" t="s">
        <v>5820</v>
      </c>
      <c r="B363" t="s">
        <v>5821</v>
      </c>
      <c r="C363" s="1">
        <v>0</v>
      </c>
      <c r="D363" s="1">
        <v>2393.8290000000002</v>
      </c>
      <c r="E363" s="1">
        <v>2393.8290000000002</v>
      </c>
      <c r="F363" s="1">
        <f t="shared" si="10"/>
        <v>0</v>
      </c>
      <c r="G363" s="1">
        <f t="shared" si="11"/>
        <v>0</v>
      </c>
      <c r="H363" t="e">
        <f>VLOOKUP($A363,'TCD justif frs'!$A$5:$C$297,1,0)</f>
        <v>#N/A</v>
      </c>
    </row>
    <row r="364" spans="1:8" x14ac:dyDescent="0.25">
      <c r="A364" t="s">
        <v>5822</v>
      </c>
      <c r="B364" t="s">
        <v>5823</v>
      </c>
      <c r="C364" s="1">
        <v>0</v>
      </c>
      <c r="D364" s="1">
        <v>7099.6</v>
      </c>
      <c r="E364" s="1">
        <v>7099.6</v>
      </c>
      <c r="F364" s="1">
        <f t="shared" si="10"/>
        <v>0</v>
      </c>
      <c r="G364" s="1">
        <f t="shared" si="11"/>
        <v>0</v>
      </c>
      <c r="H364" t="e">
        <f>VLOOKUP($A364,'TCD justif frs'!$A$5:$C$297,1,0)</f>
        <v>#N/A</v>
      </c>
    </row>
    <row r="365" spans="1:8" x14ac:dyDescent="0.25">
      <c r="A365" t="s">
        <v>5824</v>
      </c>
      <c r="B365" t="s">
        <v>5825</v>
      </c>
      <c r="C365" s="1">
        <v>0</v>
      </c>
      <c r="D365" s="1">
        <v>19721.400000000001</v>
      </c>
      <c r="E365" s="1">
        <v>19721.400000000001</v>
      </c>
      <c r="F365" s="1">
        <f t="shared" si="10"/>
        <v>0</v>
      </c>
      <c r="G365" s="1">
        <f t="shared" si="11"/>
        <v>0</v>
      </c>
      <c r="H365" t="e">
        <f>VLOOKUP($A365,'TCD justif frs'!$A$5:$C$297,1,0)</f>
        <v>#N/A</v>
      </c>
    </row>
    <row r="366" spans="1:8" x14ac:dyDescent="0.25">
      <c r="A366" t="s">
        <v>5826</v>
      </c>
      <c r="B366" t="s">
        <v>5827</v>
      </c>
      <c r="C366" s="1">
        <v>0</v>
      </c>
      <c r="D366" s="1">
        <v>1571.4</v>
      </c>
      <c r="E366" s="1">
        <v>1571.4</v>
      </c>
      <c r="F366" s="1">
        <f t="shared" si="10"/>
        <v>0</v>
      </c>
      <c r="G366" s="1">
        <f t="shared" si="11"/>
        <v>0</v>
      </c>
      <c r="H366" t="e">
        <f>VLOOKUP($A366,'TCD justif frs'!$A$5:$C$297,1,0)</f>
        <v>#N/A</v>
      </c>
    </row>
    <row r="367" spans="1:8" x14ac:dyDescent="0.25">
      <c r="A367" t="s">
        <v>661</v>
      </c>
      <c r="B367" t="s">
        <v>662</v>
      </c>
      <c r="C367" s="1">
        <v>0</v>
      </c>
      <c r="D367" s="1">
        <v>49748.849000000002</v>
      </c>
      <c r="E367" s="1">
        <v>49748.849000000002</v>
      </c>
      <c r="F367" s="1">
        <f t="shared" si="10"/>
        <v>0</v>
      </c>
      <c r="G367" s="1">
        <f t="shared" si="11"/>
        <v>0</v>
      </c>
      <c r="H367" t="e">
        <f>VLOOKUP($A367,'TCD justif frs'!$A$5:$C$297,1,0)</f>
        <v>#N/A</v>
      </c>
    </row>
    <row r="368" spans="1:8" x14ac:dyDescent="0.25">
      <c r="A368" t="s">
        <v>5828</v>
      </c>
      <c r="B368" t="s">
        <v>7785</v>
      </c>
      <c r="C368" s="1">
        <v>0</v>
      </c>
      <c r="D368" s="1">
        <v>37295.012000000002</v>
      </c>
      <c r="E368" s="1">
        <v>37295.012000000002</v>
      </c>
      <c r="F368" s="1">
        <f t="shared" si="10"/>
        <v>0</v>
      </c>
      <c r="G368" s="1">
        <f t="shared" si="11"/>
        <v>0</v>
      </c>
      <c r="H368" t="e">
        <f>VLOOKUP($A368,'TCD justif frs'!$A$5:$C$297,1,0)</f>
        <v>#N/A</v>
      </c>
    </row>
    <row r="369" spans="1:8" x14ac:dyDescent="0.25">
      <c r="A369" t="s">
        <v>5829</v>
      </c>
      <c r="B369" t="s">
        <v>5830</v>
      </c>
      <c r="C369" s="1">
        <v>0</v>
      </c>
      <c r="D369" s="1">
        <v>121989.23</v>
      </c>
      <c r="E369" s="1">
        <v>121989.23</v>
      </c>
      <c r="F369" s="1">
        <f t="shared" si="10"/>
        <v>0</v>
      </c>
      <c r="G369" s="1">
        <f t="shared" si="11"/>
        <v>0</v>
      </c>
      <c r="H369" t="str">
        <f>VLOOKUP($A369,'TCD justif frs'!$A$5:$C$297,1,0)</f>
        <v>L30438</v>
      </c>
    </row>
    <row r="370" spans="1:8" x14ac:dyDescent="0.25">
      <c r="A370" t="s">
        <v>5831</v>
      </c>
      <c r="B370" t="s">
        <v>7786</v>
      </c>
      <c r="C370" s="1">
        <v>0</v>
      </c>
      <c r="D370" s="1">
        <v>570.6</v>
      </c>
      <c r="E370" s="1">
        <v>570.6</v>
      </c>
      <c r="F370" s="1">
        <f t="shared" si="10"/>
        <v>0</v>
      </c>
      <c r="G370" s="1">
        <f t="shared" si="11"/>
        <v>0</v>
      </c>
      <c r="H370" t="e">
        <f>VLOOKUP($A370,'TCD justif frs'!$A$5:$C$297,1,0)</f>
        <v>#N/A</v>
      </c>
    </row>
    <row r="371" spans="1:8" x14ac:dyDescent="0.25">
      <c r="A371" t="s">
        <v>5832</v>
      </c>
      <c r="B371" t="s">
        <v>7787</v>
      </c>
      <c r="C371" s="1">
        <v>0</v>
      </c>
      <c r="D371" s="1">
        <v>5048.5820000000003</v>
      </c>
      <c r="E371" s="1">
        <v>5048.5820000000003</v>
      </c>
      <c r="F371" s="1">
        <f t="shared" si="10"/>
        <v>0</v>
      </c>
      <c r="G371" s="1">
        <f t="shared" si="11"/>
        <v>0</v>
      </c>
      <c r="H371" t="e">
        <f>VLOOKUP($A371,'TCD justif frs'!$A$5:$C$297,1,0)</f>
        <v>#N/A</v>
      </c>
    </row>
    <row r="372" spans="1:8" x14ac:dyDescent="0.25">
      <c r="A372" t="s">
        <v>5833</v>
      </c>
      <c r="B372" t="s">
        <v>5834</v>
      </c>
      <c r="C372" s="1">
        <v>0</v>
      </c>
      <c r="D372" s="1">
        <v>660</v>
      </c>
      <c r="E372" s="1">
        <v>660</v>
      </c>
      <c r="F372" s="1">
        <f t="shared" si="10"/>
        <v>0</v>
      </c>
      <c r="G372" s="1">
        <f t="shared" si="11"/>
        <v>0</v>
      </c>
      <c r="H372" t="e">
        <f>VLOOKUP($A372,'TCD justif frs'!$A$5:$C$297,1,0)</f>
        <v>#N/A</v>
      </c>
    </row>
    <row r="373" spans="1:8" x14ac:dyDescent="0.25">
      <c r="A373" t="s">
        <v>5835</v>
      </c>
      <c r="B373" t="s">
        <v>5836</v>
      </c>
      <c r="C373" s="1">
        <v>0</v>
      </c>
      <c r="D373" s="1">
        <v>1380.6</v>
      </c>
      <c r="E373" s="1">
        <v>1380.6</v>
      </c>
      <c r="F373" s="1">
        <f t="shared" si="10"/>
        <v>0</v>
      </c>
      <c r="G373" s="1">
        <f t="shared" si="11"/>
        <v>0</v>
      </c>
      <c r="H373" t="e">
        <f>VLOOKUP($A373,'TCD justif frs'!$A$5:$C$297,1,0)</f>
        <v>#N/A</v>
      </c>
    </row>
    <row r="374" spans="1:8" x14ac:dyDescent="0.25">
      <c r="A374" t="s">
        <v>820</v>
      </c>
      <c r="B374" t="s">
        <v>876</v>
      </c>
      <c r="C374" s="1">
        <v>0</v>
      </c>
      <c r="D374" s="1">
        <v>6958.56</v>
      </c>
      <c r="E374" s="1">
        <v>6958.56</v>
      </c>
      <c r="F374" s="1">
        <f t="shared" si="10"/>
        <v>0</v>
      </c>
      <c r="G374" s="1">
        <f t="shared" si="11"/>
        <v>0</v>
      </c>
      <c r="H374" t="e">
        <f>VLOOKUP($A374,'TCD justif frs'!$A$5:$C$297,1,0)</f>
        <v>#N/A</v>
      </c>
    </row>
    <row r="375" spans="1:8" x14ac:dyDescent="0.25">
      <c r="A375" t="s">
        <v>5837</v>
      </c>
      <c r="B375" t="s">
        <v>7788</v>
      </c>
      <c r="C375" s="1">
        <v>0</v>
      </c>
      <c r="D375" s="1">
        <v>2478.6</v>
      </c>
      <c r="E375" s="1">
        <v>2478.6</v>
      </c>
      <c r="F375" s="1">
        <f t="shared" si="10"/>
        <v>0</v>
      </c>
      <c r="G375" s="1">
        <f t="shared" si="11"/>
        <v>0</v>
      </c>
      <c r="H375" t="e">
        <f>VLOOKUP($A375,'TCD justif frs'!$A$5:$C$297,1,0)</f>
        <v>#N/A</v>
      </c>
    </row>
    <row r="376" spans="1:8" x14ac:dyDescent="0.25">
      <c r="A376" t="s">
        <v>5838</v>
      </c>
      <c r="B376" t="s">
        <v>7789</v>
      </c>
      <c r="C376" s="1">
        <v>0</v>
      </c>
      <c r="D376" s="1">
        <v>14404.6</v>
      </c>
      <c r="E376" s="1">
        <v>14404.6</v>
      </c>
      <c r="F376" s="1">
        <f t="shared" si="10"/>
        <v>0</v>
      </c>
      <c r="G376" s="1">
        <f t="shared" si="11"/>
        <v>0</v>
      </c>
      <c r="H376" t="e">
        <f>VLOOKUP($A376,'TCD justif frs'!$A$5:$C$297,1,0)</f>
        <v>#N/A</v>
      </c>
    </row>
    <row r="377" spans="1:8" x14ac:dyDescent="0.25">
      <c r="A377" t="s">
        <v>5839</v>
      </c>
      <c r="B377" t="s">
        <v>5840</v>
      </c>
      <c r="C377" s="1">
        <v>0</v>
      </c>
      <c r="D377" s="1">
        <v>2941</v>
      </c>
      <c r="E377" s="1">
        <v>2941</v>
      </c>
      <c r="F377" s="1">
        <f t="shared" si="10"/>
        <v>0</v>
      </c>
      <c r="G377" s="1">
        <f t="shared" si="11"/>
        <v>0</v>
      </c>
      <c r="H377" t="e">
        <f>VLOOKUP($A377,'TCD justif frs'!$A$5:$C$297,1,0)</f>
        <v>#N/A</v>
      </c>
    </row>
    <row r="378" spans="1:8" x14ac:dyDescent="0.25">
      <c r="A378" t="s">
        <v>836</v>
      </c>
      <c r="B378" t="s">
        <v>7790</v>
      </c>
      <c r="C378" s="1">
        <v>0</v>
      </c>
      <c r="D378" s="1">
        <v>40003.400999999998</v>
      </c>
      <c r="E378" s="1">
        <v>40003.400999999998</v>
      </c>
      <c r="F378" s="1">
        <f t="shared" si="10"/>
        <v>0</v>
      </c>
      <c r="G378" s="1">
        <f t="shared" si="11"/>
        <v>0</v>
      </c>
      <c r="H378" t="e">
        <f>VLOOKUP($A378,'TCD justif frs'!$A$5:$C$297,1,0)</f>
        <v>#N/A</v>
      </c>
    </row>
    <row r="379" spans="1:8" x14ac:dyDescent="0.25">
      <c r="A379" t="s">
        <v>5841</v>
      </c>
      <c r="B379" t="s">
        <v>7791</v>
      </c>
      <c r="C379" s="1">
        <v>0</v>
      </c>
      <c r="D379" s="1">
        <v>3030</v>
      </c>
      <c r="E379" s="1">
        <v>3030</v>
      </c>
      <c r="F379" s="1">
        <f t="shared" si="10"/>
        <v>0</v>
      </c>
      <c r="G379" s="1">
        <f t="shared" si="11"/>
        <v>0</v>
      </c>
      <c r="H379" t="e">
        <f>VLOOKUP($A379,'TCD justif frs'!$A$5:$C$297,1,0)</f>
        <v>#N/A</v>
      </c>
    </row>
    <row r="380" spans="1:8" x14ac:dyDescent="0.25">
      <c r="A380" t="s">
        <v>849</v>
      </c>
      <c r="B380" t="s">
        <v>7792</v>
      </c>
      <c r="C380" s="1">
        <v>0</v>
      </c>
      <c r="D380" s="1">
        <v>39890.165999999997</v>
      </c>
      <c r="E380" s="1">
        <v>40115.963000000003</v>
      </c>
      <c r="F380" s="1">
        <f t="shared" si="10"/>
        <v>-225.79700000000594</v>
      </c>
      <c r="G380" s="1">
        <f t="shared" si="11"/>
        <v>-225.79700000000594</v>
      </c>
      <c r="H380" t="str">
        <f>VLOOKUP($A380,'TCD justif frs'!$A$5:$C$297,1,0)</f>
        <v>L30451</v>
      </c>
    </row>
    <row r="381" spans="1:8" x14ac:dyDescent="0.25">
      <c r="A381" t="s">
        <v>4918</v>
      </c>
      <c r="B381" t="s">
        <v>7793</v>
      </c>
      <c r="C381" s="1">
        <v>0</v>
      </c>
      <c r="D381" s="1">
        <v>45635.311000000002</v>
      </c>
      <c r="E381" s="1">
        <v>46969.110999999997</v>
      </c>
      <c r="F381" s="1">
        <f t="shared" si="10"/>
        <v>-1333.7999999999956</v>
      </c>
      <c r="G381" s="1">
        <f t="shared" si="11"/>
        <v>-1333.7999999999956</v>
      </c>
      <c r="H381" t="str">
        <f>VLOOKUP($A381,'TCD justif frs'!$A$5:$C$297,1,0)</f>
        <v>L30453</v>
      </c>
    </row>
    <row r="382" spans="1:8" x14ac:dyDescent="0.25">
      <c r="A382" t="s">
        <v>900</v>
      </c>
      <c r="B382" t="s">
        <v>901</v>
      </c>
      <c r="C382" s="1">
        <v>0</v>
      </c>
      <c r="D382" s="1">
        <v>47134.705999999998</v>
      </c>
      <c r="E382" s="1">
        <v>47134.705999999998</v>
      </c>
      <c r="F382" s="1">
        <f t="shared" si="10"/>
        <v>0</v>
      </c>
      <c r="G382" s="1">
        <f t="shared" si="11"/>
        <v>0</v>
      </c>
      <c r="H382" t="e">
        <f>VLOOKUP($A382,'TCD justif frs'!$A$5:$C$297,1,0)</f>
        <v>#N/A</v>
      </c>
    </row>
    <row r="383" spans="1:8" x14ac:dyDescent="0.25">
      <c r="A383" t="s">
        <v>5842</v>
      </c>
      <c r="B383" t="s">
        <v>5843</v>
      </c>
      <c r="C383" s="1">
        <v>0</v>
      </c>
      <c r="D383" s="1">
        <v>14057.049000000001</v>
      </c>
      <c r="E383" s="1">
        <v>14057.049000000001</v>
      </c>
      <c r="F383" s="1">
        <f t="shared" si="10"/>
        <v>0</v>
      </c>
      <c r="G383" s="1">
        <f t="shared" si="11"/>
        <v>0</v>
      </c>
      <c r="H383" t="e">
        <f>VLOOKUP($A383,'TCD justif frs'!$A$5:$C$297,1,0)</f>
        <v>#N/A</v>
      </c>
    </row>
    <row r="384" spans="1:8" x14ac:dyDescent="0.25">
      <c r="A384" t="s">
        <v>952</v>
      </c>
      <c r="B384" t="s">
        <v>7794</v>
      </c>
      <c r="C384" s="1">
        <v>0</v>
      </c>
      <c r="D384" s="1">
        <v>68339.17</v>
      </c>
      <c r="E384" s="1">
        <v>68339.17</v>
      </c>
      <c r="F384" s="1">
        <f t="shared" si="10"/>
        <v>0</v>
      </c>
      <c r="G384" s="1">
        <f t="shared" si="11"/>
        <v>0</v>
      </c>
      <c r="H384" t="str">
        <f>VLOOKUP($A384,'TCD justif frs'!$A$5:$C$297,1,0)</f>
        <v>L30459</v>
      </c>
    </row>
    <row r="385" spans="1:8" x14ac:dyDescent="0.25">
      <c r="A385" t="s">
        <v>5844</v>
      </c>
      <c r="B385" t="s">
        <v>7795</v>
      </c>
      <c r="C385" s="1">
        <v>0</v>
      </c>
      <c r="D385" s="1">
        <v>28906.876</v>
      </c>
      <c r="E385" s="1">
        <v>28906.876</v>
      </c>
      <c r="F385" s="1">
        <f t="shared" si="10"/>
        <v>0</v>
      </c>
      <c r="G385" s="1">
        <f t="shared" si="11"/>
        <v>0</v>
      </c>
      <c r="H385" t="e">
        <f>VLOOKUP($A385,'TCD justif frs'!$A$5:$C$297,1,0)</f>
        <v>#N/A</v>
      </c>
    </row>
    <row r="386" spans="1:8" x14ac:dyDescent="0.25">
      <c r="A386" t="s">
        <v>5845</v>
      </c>
      <c r="B386" t="s">
        <v>7796</v>
      </c>
      <c r="C386" s="1">
        <v>0</v>
      </c>
      <c r="D386" s="1">
        <v>70294.721000000005</v>
      </c>
      <c r="E386" s="1">
        <v>70294.721000000005</v>
      </c>
      <c r="F386" s="1">
        <f t="shared" si="10"/>
        <v>0</v>
      </c>
      <c r="G386" s="1">
        <f t="shared" si="11"/>
        <v>0</v>
      </c>
      <c r="H386" t="e">
        <f>VLOOKUP($A386,'TCD justif frs'!$A$5:$C$297,1,0)</f>
        <v>#N/A</v>
      </c>
    </row>
    <row r="387" spans="1:8" x14ac:dyDescent="0.25">
      <c r="A387" t="s">
        <v>1048</v>
      </c>
      <c r="B387" t="s">
        <v>7797</v>
      </c>
      <c r="C387" s="1">
        <v>0</v>
      </c>
      <c r="D387" s="1">
        <v>2973.32</v>
      </c>
      <c r="E387" s="1">
        <v>2972.8580000000002</v>
      </c>
      <c r="F387" s="1">
        <f t="shared" ref="F387:F450" si="12">D387-E387</f>
        <v>0.46199999999998909</v>
      </c>
      <c r="G387" s="1">
        <f t="shared" ref="G387:G450" si="13">C387+F387</f>
        <v>0.46199999999998909</v>
      </c>
      <c r="H387" t="str">
        <f>VLOOKUP($A387,'TCD justif frs'!$A$5:$C$297,1,0)</f>
        <v>L30468</v>
      </c>
    </row>
    <row r="388" spans="1:8" x14ac:dyDescent="0.25">
      <c r="A388" t="s">
        <v>5846</v>
      </c>
      <c r="B388" t="s">
        <v>5847</v>
      </c>
      <c r="C388" s="1">
        <v>0</v>
      </c>
      <c r="D388" s="1">
        <v>41879.154999999999</v>
      </c>
      <c r="E388" s="1">
        <v>47530.275000000001</v>
      </c>
      <c r="F388" s="1">
        <f t="shared" si="12"/>
        <v>-5651.1200000000026</v>
      </c>
      <c r="G388" s="1">
        <f t="shared" si="13"/>
        <v>-5651.1200000000026</v>
      </c>
      <c r="H388" t="str">
        <f>VLOOKUP($A388,'TCD justif frs'!$A$5:$C$297,1,0)</f>
        <v>L30469</v>
      </c>
    </row>
    <row r="389" spans="1:8" x14ac:dyDescent="0.25">
      <c r="A389" t="s">
        <v>5848</v>
      </c>
      <c r="B389" t="s">
        <v>5849</v>
      </c>
      <c r="C389" s="1">
        <v>0</v>
      </c>
      <c r="D389" s="1">
        <v>6599.56</v>
      </c>
      <c r="E389" s="1">
        <v>6599.56</v>
      </c>
      <c r="F389" s="1">
        <f t="shared" si="12"/>
        <v>0</v>
      </c>
      <c r="G389" s="1">
        <f t="shared" si="13"/>
        <v>0</v>
      </c>
      <c r="H389" t="str">
        <f>VLOOKUP($A389,'TCD justif frs'!$A$5:$C$297,1,0)</f>
        <v>L30470</v>
      </c>
    </row>
    <row r="390" spans="1:8" x14ac:dyDescent="0.25">
      <c r="A390" t="s">
        <v>5850</v>
      </c>
      <c r="B390" t="s">
        <v>7798</v>
      </c>
      <c r="C390" s="1">
        <v>0</v>
      </c>
      <c r="D390" s="1">
        <v>6228.058</v>
      </c>
      <c r="E390" s="1">
        <v>6228.058</v>
      </c>
      <c r="F390" s="1">
        <f t="shared" si="12"/>
        <v>0</v>
      </c>
      <c r="G390" s="1">
        <f t="shared" si="13"/>
        <v>0</v>
      </c>
      <c r="H390" t="e">
        <f>VLOOKUP($A390,'TCD justif frs'!$A$5:$C$297,1,0)</f>
        <v>#N/A</v>
      </c>
    </row>
    <row r="391" spans="1:8" x14ac:dyDescent="0.25">
      <c r="A391" t="s">
        <v>4799</v>
      </c>
      <c r="B391" t="s">
        <v>4800</v>
      </c>
      <c r="C391" s="1">
        <v>0</v>
      </c>
      <c r="D391" s="1">
        <v>11977.713</v>
      </c>
      <c r="E391" s="1">
        <v>11977.712</v>
      </c>
      <c r="F391" s="1">
        <f t="shared" si="12"/>
        <v>1.0000000002037268E-3</v>
      </c>
      <c r="G391" s="1">
        <f t="shared" si="13"/>
        <v>1.0000000002037268E-3</v>
      </c>
      <c r="H391" t="e">
        <f>VLOOKUP($A391,'TCD justif frs'!$A$5:$C$297,1,0)</f>
        <v>#N/A</v>
      </c>
    </row>
    <row r="392" spans="1:8" x14ac:dyDescent="0.25">
      <c r="A392" t="s">
        <v>5851</v>
      </c>
      <c r="B392" t="s">
        <v>5852</v>
      </c>
      <c r="C392" s="1">
        <v>0</v>
      </c>
      <c r="D392" s="1">
        <v>245.34299999999999</v>
      </c>
      <c r="E392" s="1">
        <v>245.34299999999999</v>
      </c>
      <c r="F392" s="1">
        <f t="shared" si="12"/>
        <v>0</v>
      </c>
      <c r="G392" s="1">
        <f t="shared" si="13"/>
        <v>0</v>
      </c>
      <c r="H392" t="e">
        <f>VLOOKUP($A392,'TCD justif frs'!$A$5:$C$297,1,0)</f>
        <v>#N/A</v>
      </c>
    </row>
    <row r="393" spans="1:8" x14ac:dyDescent="0.25">
      <c r="A393" t="s">
        <v>5853</v>
      </c>
      <c r="B393" t="s">
        <v>7799</v>
      </c>
      <c r="C393" s="1">
        <v>0</v>
      </c>
      <c r="D393" s="1">
        <v>2611.0070000000001</v>
      </c>
      <c r="E393" s="1">
        <v>2611.0070000000001</v>
      </c>
      <c r="F393" s="1">
        <f t="shared" si="12"/>
        <v>0</v>
      </c>
      <c r="G393" s="1">
        <f t="shared" si="13"/>
        <v>0</v>
      </c>
      <c r="H393" t="e">
        <f>VLOOKUP($A393,'TCD justif frs'!$A$5:$C$297,1,0)</f>
        <v>#N/A</v>
      </c>
    </row>
    <row r="394" spans="1:8" x14ac:dyDescent="0.25">
      <c r="A394" t="s">
        <v>5000</v>
      </c>
      <c r="B394" t="s">
        <v>7800</v>
      </c>
      <c r="C394" s="1">
        <v>0</v>
      </c>
      <c r="D394" s="1">
        <v>240890.68799999999</v>
      </c>
      <c r="E394" s="1">
        <v>259490.212</v>
      </c>
      <c r="F394" s="1">
        <f t="shared" si="12"/>
        <v>-18599.524000000005</v>
      </c>
      <c r="G394" s="1">
        <f t="shared" si="13"/>
        <v>-18599.524000000005</v>
      </c>
      <c r="H394" t="str">
        <f>VLOOKUP($A394,'TCD justif frs'!$A$5:$C$297,1,0)</f>
        <v>L30475</v>
      </c>
    </row>
    <row r="395" spans="1:8" x14ac:dyDescent="0.25">
      <c r="A395" t="s">
        <v>4855</v>
      </c>
      <c r="B395" t="s">
        <v>4856</v>
      </c>
      <c r="C395" s="1">
        <v>0</v>
      </c>
      <c r="D395" s="1">
        <v>6402.25</v>
      </c>
      <c r="E395" s="1">
        <v>6392.73</v>
      </c>
      <c r="F395" s="1">
        <f t="shared" si="12"/>
        <v>9.5200000000004366</v>
      </c>
      <c r="G395" s="1">
        <f t="shared" si="13"/>
        <v>9.5200000000004366</v>
      </c>
      <c r="H395" t="str">
        <f>VLOOKUP($A395,'TCD justif frs'!$A$5:$C$297,1,0)</f>
        <v>L30476</v>
      </c>
    </row>
    <row r="396" spans="1:8" x14ac:dyDescent="0.25">
      <c r="A396" t="s">
        <v>4857</v>
      </c>
      <c r="B396" t="s">
        <v>7801</v>
      </c>
      <c r="C396" s="1">
        <v>0</v>
      </c>
      <c r="D396" s="1">
        <v>12160.075000000001</v>
      </c>
      <c r="E396" s="1">
        <v>13034.654</v>
      </c>
      <c r="F396" s="1">
        <f t="shared" si="12"/>
        <v>-874.57899999999972</v>
      </c>
      <c r="G396" s="1">
        <f t="shared" si="13"/>
        <v>-874.57899999999972</v>
      </c>
      <c r="H396" t="str">
        <f>VLOOKUP($A396,'TCD justif frs'!$A$5:$C$297,1,0)</f>
        <v>L30477</v>
      </c>
    </row>
    <row r="397" spans="1:8" x14ac:dyDescent="0.25">
      <c r="A397" t="s">
        <v>5001</v>
      </c>
      <c r="B397" t="s">
        <v>7802</v>
      </c>
      <c r="C397" s="1">
        <v>0</v>
      </c>
      <c r="D397" s="1">
        <v>3930.6129999999998</v>
      </c>
      <c r="E397" s="1">
        <v>3930.8130000000001</v>
      </c>
      <c r="F397" s="1">
        <f t="shared" si="12"/>
        <v>-0.20000000000027285</v>
      </c>
      <c r="G397" s="1">
        <f t="shared" si="13"/>
        <v>-0.20000000000027285</v>
      </c>
      <c r="H397" t="str">
        <f>VLOOKUP($A397,'TCD justif frs'!$A$5:$C$297,1,0)</f>
        <v>L30478</v>
      </c>
    </row>
    <row r="398" spans="1:8" x14ac:dyDescent="0.25">
      <c r="A398" t="s">
        <v>5854</v>
      </c>
      <c r="B398" t="s">
        <v>7803</v>
      </c>
      <c r="C398" s="1">
        <v>0</v>
      </c>
      <c r="D398" s="1">
        <v>3076.893</v>
      </c>
      <c r="E398" s="1">
        <v>3076.893</v>
      </c>
      <c r="F398" s="1">
        <f t="shared" si="12"/>
        <v>0</v>
      </c>
      <c r="G398" s="1">
        <f t="shared" si="13"/>
        <v>0</v>
      </c>
      <c r="H398" t="str">
        <f>VLOOKUP($A398,'TCD justif frs'!$A$5:$C$297,1,0)</f>
        <v>L30479</v>
      </c>
    </row>
    <row r="399" spans="1:8" x14ac:dyDescent="0.25">
      <c r="A399" t="s">
        <v>5856</v>
      </c>
      <c r="B399" t="s">
        <v>5857</v>
      </c>
      <c r="C399" s="1">
        <v>0</v>
      </c>
      <c r="D399" s="1">
        <v>1082.31</v>
      </c>
      <c r="E399" s="1">
        <v>1082.31</v>
      </c>
      <c r="F399" s="1">
        <f t="shared" si="12"/>
        <v>0</v>
      </c>
      <c r="G399" s="1">
        <f t="shared" si="13"/>
        <v>0</v>
      </c>
      <c r="H399" t="e">
        <f>VLOOKUP($A399,'TCD justif frs'!$A$5:$C$297,1,0)</f>
        <v>#N/A</v>
      </c>
    </row>
    <row r="400" spans="1:8" x14ac:dyDescent="0.25">
      <c r="A400" t="s">
        <v>5858</v>
      </c>
      <c r="B400" t="s">
        <v>7804</v>
      </c>
      <c r="C400" s="1">
        <v>0</v>
      </c>
      <c r="D400" s="1">
        <v>17854.189999999999</v>
      </c>
      <c r="E400" s="1">
        <v>17854.189999999999</v>
      </c>
      <c r="F400" s="1">
        <f t="shared" si="12"/>
        <v>0</v>
      </c>
      <c r="G400" s="1">
        <f t="shared" si="13"/>
        <v>0</v>
      </c>
      <c r="H400" t="str">
        <f>VLOOKUP($A400,'TCD justif frs'!$A$5:$C$297,1,0)</f>
        <v>L30482</v>
      </c>
    </row>
    <row r="401" spans="1:8" x14ac:dyDescent="0.25">
      <c r="A401" t="s">
        <v>5859</v>
      </c>
      <c r="B401" t="s">
        <v>5860</v>
      </c>
      <c r="C401" s="1">
        <v>0</v>
      </c>
      <c r="D401" s="1">
        <v>2849.806</v>
      </c>
      <c r="E401" s="1">
        <v>1992.0060000000001</v>
      </c>
      <c r="F401" s="1">
        <f t="shared" si="12"/>
        <v>857.8</v>
      </c>
      <c r="G401" s="1">
        <f t="shared" si="13"/>
        <v>857.8</v>
      </c>
      <c r="H401" t="str">
        <f>VLOOKUP($A401,'TCD justif frs'!$A$5:$C$297,1,0)</f>
        <v>L30483</v>
      </c>
    </row>
    <row r="402" spans="1:8" x14ac:dyDescent="0.25">
      <c r="A402" t="s">
        <v>5861</v>
      </c>
      <c r="B402" t="s">
        <v>5862</v>
      </c>
      <c r="C402" s="1">
        <v>0</v>
      </c>
      <c r="D402" s="1">
        <v>981.19799999999998</v>
      </c>
      <c r="E402" s="1">
        <v>981.19799999999998</v>
      </c>
      <c r="F402" s="1">
        <f t="shared" si="12"/>
        <v>0</v>
      </c>
      <c r="G402" s="1">
        <f t="shared" si="13"/>
        <v>0</v>
      </c>
      <c r="H402" t="e">
        <f>VLOOKUP($A402,'TCD justif frs'!$A$5:$C$297,1,0)</f>
        <v>#N/A</v>
      </c>
    </row>
    <row r="403" spans="1:8" x14ac:dyDescent="0.25">
      <c r="A403" t="s">
        <v>5863</v>
      </c>
      <c r="B403" t="s">
        <v>7805</v>
      </c>
      <c r="C403" s="1">
        <v>0</v>
      </c>
      <c r="D403" s="1">
        <v>32589.59</v>
      </c>
      <c r="E403" s="1">
        <v>32589.59</v>
      </c>
      <c r="F403" s="1">
        <f t="shared" si="12"/>
        <v>0</v>
      </c>
      <c r="G403" s="1">
        <f t="shared" si="13"/>
        <v>0</v>
      </c>
      <c r="H403" t="str">
        <f>VLOOKUP($A403,'TCD justif frs'!$A$5:$C$297,1,0)</f>
        <v>L30485</v>
      </c>
    </row>
    <row r="404" spans="1:8" x14ac:dyDescent="0.25">
      <c r="A404" t="s">
        <v>5164</v>
      </c>
      <c r="B404" t="s">
        <v>5100</v>
      </c>
      <c r="C404" s="1">
        <v>0</v>
      </c>
      <c r="D404" s="1">
        <v>15029</v>
      </c>
      <c r="E404" s="1">
        <v>0</v>
      </c>
      <c r="F404" s="1">
        <f t="shared" si="12"/>
        <v>15029</v>
      </c>
      <c r="G404" s="1">
        <f t="shared" si="13"/>
        <v>15029</v>
      </c>
      <c r="H404" t="str">
        <f>VLOOKUP($A404,'TCD justif frs'!$A$5:$C$297,1,0)</f>
        <v>L30486</v>
      </c>
    </row>
    <row r="405" spans="1:8" x14ac:dyDescent="0.25">
      <c r="A405" t="s">
        <v>5864</v>
      </c>
      <c r="B405" t="s">
        <v>5865</v>
      </c>
      <c r="C405" s="1">
        <v>0</v>
      </c>
      <c r="D405" s="1">
        <v>1223.953</v>
      </c>
      <c r="E405" s="1">
        <v>1223.953</v>
      </c>
      <c r="F405" s="1">
        <f t="shared" si="12"/>
        <v>0</v>
      </c>
      <c r="G405" s="1">
        <f t="shared" si="13"/>
        <v>0</v>
      </c>
      <c r="H405" t="e">
        <f>VLOOKUP($A405,'TCD justif frs'!$A$5:$C$297,1,0)</f>
        <v>#N/A</v>
      </c>
    </row>
    <row r="406" spans="1:8" x14ac:dyDescent="0.25">
      <c r="A406" t="s">
        <v>5070</v>
      </c>
      <c r="B406" t="s">
        <v>7806</v>
      </c>
      <c r="C406" s="1">
        <v>0</v>
      </c>
      <c r="D406" s="1">
        <v>10365</v>
      </c>
      <c r="E406" s="1">
        <v>10638</v>
      </c>
      <c r="F406" s="1">
        <f t="shared" si="12"/>
        <v>-273</v>
      </c>
      <c r="G406" s="1">
        <f t="shared" si="13"/>
        <v>-273</v>
      </c>
      <c r="H406" t="str">
        <f>VLOOKUP($A406,'TCD justif frs'!$A$5:$C$297,1,0)</f>
        <v>L30488</v>
      </c>
    </row>
    <row r="407" spans="1:8" x14ac:dyDescent="0.25">
      <c r="A407" t="s">
        <v>5071</v>
      </c>
      <c r="B407" t="s">
        <v>7807</v>
      </c>
      <c r="C407" s="1">
        <v>0</v>
      </c>
      <c r="D407" s="1">
        <v>6908.1</v>
      </c>
      <c r="E407" s="1">
        <v>9620.7999999999993</v>
      </c>
      <c r="F407" s="1">
        <f t="shared" si="12"/>
        <v>-2712.6999999999989</v>
      </c>
      <c r="G407" s="1">
        <f t="shared" si="13"/>
        <v>-2712.6999999999989</v>
      </c>
      <c r="H407" t="str">
        <f>VLOOKUP($A407,'TCD justif frs'!$A$5:$C$297,1,0)</f>
        <v>L30489</v>
      </c>
    </row>
    <row r="408" spans="1:8" x14ac:dyDescent="0.25">
      <c r="A408" t="s">
        <v>5866</v>
      </c>
      <c r="B408" t="s">
        <v>7808</v>
      </c>
      <c r="C408" s="1">
        <v>0</v>
      </c>
      <c r="D408" s="1">
        <v>143737.99299999999</v>
      </c>
      <c r="E408" s="1">
        <v>143737.99299999999</v>
      </c>
      <c r="F408" s="1">
        <f t="shared" si="12"/>
        <v>0</v>
      </c>
      <c r="G408" s="1">
        <f t="shared" si="13"/>
        <v>0</v>
      </c>
      <c r="H408" t="e">
        <f>VLOOKUP($A408,'TCD justif frs'!$A$5:$C$297,1,0)</f>
        <v>#N/A</v>
      </c>
    </row>
    <row r="409" spans="1:8" x14ac:dyDescent="0.25">
      <c r="A409" t="s">
        <v>5867</v>
      </c>
      <c r="B409" t="s">
        <v>7809</v>
      </c>
      <c r="C409" s="1">
        <v>0</v>
      </c>
      <c r="D409" s="1">
        <v>337.36500000000001</v>
      </c>
      <c r="E409" s="1">
        <v>337.36500000000001</v>
      </c>
      <c r="F409" s="1">
        <f t="shared" si="12"/>
        <v>0</v>
      </c>
      <c r="G409" s="1">
        <f t="shared" si="13"/>
        <v>0</v>
      </c>
      <c r="H409" t="e">
        <f>VLOOKUP($A409,'TCD justif frs'!$A$5:$C$297,1,0)</f>
        <v>#N/A</v>
      </c>
    </row>
    <row r="410" spans="1:8" x14ac:dyDescent="0.25">
      <c r="A410" t="s">
        <v>5868</v>
      </c>
      <c r="B410" t="s">
        <v>7810</v>
      </c>
      <c r="C410" s="1">
        <v>0</v>
      </c>
      <c r="D410" s="1">
        <v>60964.36</v>
      </c>
      <c r="E410" s="1">
        <v>67046.974000000002</v>
      </c>
      <c r="F410" s="1">
        <f t="shared" si="12"/>
        <v>-6082.6140000000014</v>
      </c>
      <c r="G410" s="1">
        <f t="shared" si="13"/>
        <v>-6082.6140000000014</v>
      </c>
      <c r="H410" t="str">
        <f>VLOOKUP($A410,'TCD justif frs'!$A$5:$C$297,1,0)</f>
        <v>L30493</v>
      </c>
    </row>
    <row r="411" spans="1:8" x14ac:dyDescent="0.25">
      <c r="A411" t="s">
        <v>7365</v>
      </c>
      <c r="B411" t="s">
        <v>7464</v>
      </c>
      <c r="C411" s="1">
        <v>0</v>
      </c>
      <c r="D411" s="1">
        <v>810.2</v>
      </c>
      <c r="E411" s="1">
        <v>810.2</v>
      </c>
      <c r="F411" s="1">
        <f t="shared" si="12"/>
        <v>0</v>
      </c>
      <c r="G411" s="1">
        <f t="shared" si="13"/>
        <v>0</v>
      </c>
      <c r="H411" t="e">
        <f>VLOOKUP($A411,'TCD justif frs'!$A$5:$C$297,1,0)</f>
        <v>#N/A</v>
      </c>
    </row>
    <row r="412" spans="1:8" x14ac:dyDescent="0.25">
      <c r="A412" t="s">
        <v>7366</v>
      </c>
      <c r="B412" t="s">
        <v>7661</v>
      </c>
      <c r="C412" s="1">
        <v>0</v>
      </c>
      <c r="D412" s="1">
        <v>5355</v>
      </c>
      <c r="E412" s="1">
        <v>5355</v>
      </c>
      <c r="F412" s="1">
        <f t="shared" si="12"/>
        <v>0</v>
      </c>
      <c r="G412" s="1">
        <f t="shared" si="13"/>
        <v>0</v>
      </c>
      <c r="H412" t="str">
        <f>VLOOKUP($A412,'TCD justif frs'!$A$5:$C$297,1,0)</f>
        <v>L30495</v>
      </c>
    </row>
    <row r="413" spans="1:8" x14ac:dyDescent="0.25">
      <c r="A413" t="s">
        <v>7486</v>
      </c>
      <c r="B413" t="s">
        <v>7487</v>
      </c>
      <c r="C413" s="1">
        <v>0</v>
      </c>
      <c r="D413" s="1">
        <v>8285.7630000000008</v>
      </c>
      <c r="E413" s="1">
        <v>0</v>
      </c>
      <c r="F413" s="1">
        <f t="shared" si="12"/>
        <v>8285.7630000000008</v>
      </c>
      <c r="G413" s="1">
        <f t="shared" si="13"/>
        <v>8285.7630000000008</v>
      </c>
      <c r="H413" t="str">
        <f>VLOOKUP($A413,'TCD justif frs'!$A$5:$C$297,1,0)</f>
        <v>L50006</v>
      </c>
    </row>
    <row r="414" spans="1:8" x14ac:dyDescent="0.25">
      <c r="A414" t="s">
        <v>5870</v>
      </c>
      <c r="B414" t="s">
        <v>7811</v>
      </c>
      <c r="C414" s="1">
        <v>0</v>
      </c>
      <c r="D414" s="1">
        <v>590.29999999999995</v>
      </c>
      <c r="E414" s="1">
        <v>590.29999999999995</v>
      </c>
      <c r="F414" s="1">
        <f t="shared" si="12"/>
        <v>0</v>
      </c>
      <c r="G414" s="1">
        <f t="shared" si="13"/>
        <v>0</v>
      </c>
      <c r="H414" t="e">
        <f>VLOOKUP($A414,'TCD justif frs'!$A$5:$C$297,1,0)</f>
        <v>#N/A</v>
      </c>
    </row>
    <row r="415" spans="1:8" x14ac:dyDescent="0.25">
      <c r="A415" t="s">
        <v>5871</v>
      </c>
      <c r="B415" t="s">
        <v>7812</v>
      </c>
      <c r="C415" s="1">
        <v>0</v>
      </c>
      <c r="D415" s="1">
        <v>50231.112000000001</v>
      </c>
      <c r="E415" s="1">
        <v>50231.112000000001</v>
      </c>
      <c r="F415" s="1">
        <f t="shared" si="12"/>
        <v>0</v>
      </c>
      <c r="G415" s="1">
        <f t="shared" si="13"/>
        <v>0</v>
      </c>
      <c r="H415" t="str">
        <f>VLOOKUP($A415,'TCD justif frs'!$A$5:$C$297,1,0)</f>
        <v>L50013</v>
      </c>
    </row>
    <row r="416" spans="1:8" x14ac:dyDescent="0.25">
      <c r="A416" t="s">
        <v>5872</v>
      </c>
      <c r="B416" t="s">
        <v>7813</v>
      </c>
      <c r="C416" s="1">
        <v>0</v>
      </c>
      <c r="D416" s="1">
        <v>3013.4</v>
      </c>
      <c r="E416" s="1">
        <v>3013.4</v>
      </c>
      <c r="F416" s="1">
        <f t="shared" si="12"/>
        <v>0</v>
      </c>
      <c r="G416" s="1">
        <f t="shared" si="13"/>
        <v>0</v>
      </c>
      <c r="H416" t="e">
        <f>VLOOKUP($A416,'TCD justif frs'!$A$5:$C$297,1,0)</f>
        <v>#N/A</v>
      </c>
    </row>
    <row r="417" spans="1:8" x14ac:dyDescent="0.25">
      <c r="A417" t="s">
        <v>663</v>
      </c>
      <c r="B417" t="s">
        <v>664</v>
      </c>
      <c r="C417" s="1">
        <v>0</v>
      </c>
      <c r="D417" s="1">
        <v>20613.077000000001</v>
      </c>
      <c r="E417" s="1">
        <v>33474.877999999997</v>
      </c>
      <c r="F417" s="1">
        <f t="shared" si="12"/>
        <v>-12861.800999999996</v>
      </c>
      <c r="G417" s="1">
        <f t="shared" si="13"/>
        <v>-12861.800999999996</v>
      </c>
      <c r="H417" t="str">
        <f>VLOOKUP($A417,'TCD justif frs'!$A$5:$C$297,1,0)</f>
        <v>L50017</v>
      </c>
    </row>
    <row r="418" spans="1:8" x14ac:dyDescent="0.25">
      <c r="A418" t="s">
        <v>37</v>
      </c>
      <c r="B418" t="s">
        <v>38</v>
      </c>
      <c r="C418" s="1">
        <v>0</v>
      </c>
      <c r="D418" s="1">
        <v>1307205.132</v>
      </c>
      <c r="E418" s="1">
        <v>1304586.841</v>
      </c>
      <c r="F418" s="1">
        <f t="shared" si="12"/>
        <v>2618.2909999999683</v>
      </c>
      <c r="G418" s="1">
        <f t="shared" si="13"/>
        <v>2618.2909999999683</v>
      </c>
      <c r="H418" t="str">
        <f>VLOOKUP($A418,'TCD justif frs'!$A$5:$C$297,1,0)</f>
        <v>L50018</v>
      </c>
    </row>
    <row r="419" spans="1:8" x14ac:dyDescent="0.25">
      <c r="A419" t="s">
        <v>39</v>
      </c>
      <c r="B419" t="s">
        <v>40</v>
      </c>
      <c r="C419" s="1">
        <v>0</v>
      </c>
      <c r="D419" s="1">
        <v>24137079.638</v>
      </c>
      <c r="E419" s="1">
        <v>24123577.833999999</v>
      </c>
      <c r="F419" s="1">
        <f t="shared" si="12"/>
        <v>13501.804000001401</v>
      </c>
      <c r="G419" s="1">
        <f t="shared" si="13"/>
        <v>13501.804000001401</v>
      </c>
      <c r="H419" t="str">
        <f>VLOOKUP($A419,'TCD justif frs'!$A$5:$C$297,1,0)</f>
        <v>L50019</v>
      </c>
    </row>
    <row r="420" spans="1:8" x14ac:dyDescent="0.25">
      <c r="A420" t="s">
        <v>5072</v>
      </c>
      <c r="B420" t="s">
        <v>5073</v>
      </c>
      <c r="C420" s="1">
        <v>0</v>
      </c>
      <c r="D420" s="1">
        <v>8755.3050000000003</v>
      </c>
      <c r="E420" s="1">
        <v>8755.3050000000003</v>
      </c>
      <c r="F420" s="1">
        <f t="shared" si="12"/>
        <v>0</v>
      </c>
      <c r="G420" s="1">
        <f t="shared" si="13"/>
        <v>0</v>
      </c>
      <c r="H420" t="e">
        <f>VLOOKUP($A420,'TCD justif frs'!$A$5:$C$297,1,0)</f>
        <v>#N/A</v>
      </c>
    </row>
    <row r="421" spans="1:8" x14ac:dyDescent="0.25">
      <c r="A421" t="s">
        <v>41</v>
      </c>
      <c r="B421" t="s">
        <v>641</v>
      </c>
      <c r="C421" s="1">
        <v>0</v>
      </c>
      <c r="D421" s="1">
        <v>112710.06600000001</v>
      </c>
      <c r="E421" s="1">
        <v>112360.466</v>
      </c>
      <c r="F421" s="1">
        <f t="shared" si="12"/>
        <v>349.60000000000582</v>
      </c>
      <c r="G421" s="1">
        <f t="shared" si="13"/>
        <v>349.60000000000582</v>
      </c>
      <c r="H421" t="str">
        <f>VLOOKUP($A421,'TCD justif frs'!$A$5:$C$297,1,0)</f>
        <v>L50031</v>
      </c>
    </row>
    <row r="422" spans="1:8" x14ac:dyDescent="0.25">
      <c r="A422" t="s">
        <v>42</v>
      </c>
      <c r="B422" t="s">
        <v>7814</v>
      </c>
      <c r="C422" s="1">
        <v>0</v>
      </c>
      <c r="D422" s="1">
        <v>85200.55</v>
      </c>
      <c r="E422" s="1">
        <v>85200.55</v>
      </c>
      <c r="F422" s="1">
        <f t="shared" si="12"/>
        <v>0</v>
      </c>
      <c r="G422" s="1">
        <f t="shared" si="13"/>
        <v>0</v>
      </c>
      <c r="H422" t="e">
        <f>VLOOKUP($A422,'TCD justif frs'!$A$5:$C$297,1,0)</f>
        <v>#N/A</v>
      </c>
    </row>
    <row r="423" spans="1:8" x14ac:dyDescent="0.25">
      <c r="A423" t="s">
        <v>44</v>
      </c>
      <c r="B423" t="s">
        <v>45</v>
      </c>
      <c r="C423" s="1">
        <v>0</v>
      </c>
      <c r="D423" s="1">
        <v>15513118.77</v>
      </c>
      <c r="E423" s="1">
        <v>15687816.979</v>
      </c>
      <c r="F423" s="1">
        <f t="shared" si="12"/>
        <v>-174698.20900000073</v>
      </c>
      <c r="G423" s="1">
        <f t="shared" si="13"/>
        <v>-174698.20900000073</v>
      </c>
      <c r="H423" t="str">
        <f>VLOOKUP($A423,'TCD justif frs'!$A$5:$C$297,1,0)</f>
        <v>L50045</v>
      </c>
    </row>
    <row r="424" spans="1:8" x14ac:dyDescent="0.25">
      <c r="A424" t="s">
        <v>5873</v>
      </c>
      <c r="B424" t="s">
        <v>5874</v>
      </c>
      <c r="C424" s="1">
        <v>0</v>
      </c>
      <c r="D424" s="1">
        <v>206.6</v>
      </c>
      <c r="E424" s="1">
        <v>206.6</v>
      </c>
      <c r="F424" s="1">
        <f t="shared" si="12"/>
        <v>0</v>
      </c>
      <c r="G424" s="1">
        <f t="shared" si="13"/>
        <v>0</v>
      </c>
      <c r="H424" t="e">
        <f>VLOOKUP($A424,'TCD justif frs'!$A$5:$C$297,1,0)</f>
        <v>#N/A</v>
      </c>
    </row>
    <row r="425" spans="1:8" x14ac:dyDescent="0.25">
      <c r="A425" t="s">
        <v>5875</v>
      </c>
      <c r="B425" t="s">
        <v>5876</v>
      </c>
      <c r="C425" s="1">
        <v>0</v>
      </c>
      <c r="D425" s="1">
        <v>34790.5</v>
      </c>
      <c r="E425" s="1">
        <v>34790.5</v>
      </c>
      <c r="F425" s="1">
        <f t="shared" si="12"/>
        <v>0</v>
      </c>
      <c r="G425" s="1">
        <f t="shared" si="13"/>
        <v>0</v>
      </c>
      <c r="H425" t="e">
        <f>VLOOKUP($A425,'TCD justif frs'!$A$5:$C$297,1,0)</f>
        <v>#N/A</v>
      </c>
    </row>
    <row r="426" spans="1:8" x14ac:dyDescent="0.25">
      <c r="A426" t="s">
        <v>5877</v>
      </c>
      <c r="B426" t="s">
        <v>7815</v>
      </c>
      <c r="C426" s="1">
        <v>0</v>
      </c>
      <c r="D426" s="1">
        <v>3088.1849999999999</v>
      </c>
      <c r="E426" s="1">
        <v>3088.1849999999999</v>
      </c>
      <c r="F426" s="1">
        <f t="shared" si="12"/>
        <v>0</v>
      </c>
      <c r="G426" s="1">
        <f t="shared" si="13"/>
        <v>0</v>
      </c>
      <c r="H426" t="e">
        <f>VLOOKUP($A426,'TCD justif frs'!$A$5:$C$297,1,0)</f>
        <v>#N/A</v>
      </c>
    </row>
    <row r="427" spans="1:8" x14ac:dyDescent="0.25">
      <c r="A427" t="s">
        <v>5026</v>
      </c>
      <c r="B427" t="s">
        <v>5027</v>
      </c>
      <c r="C427" s="1">
        <v>0</v>
      </c>
      <c r="D427" s="1">
        <v>129461.497</v>
      </c>
      <c r="E427" s="1">
        <v>129461.497</v>
      </c>
      <c r="F427" s="1">
        <f t="shared" si="12"/>
        <v>0</v>
      </c>
      <c r="G427" s="1">
        <f t="shared" si="13"/>
        <v>0</v>
      </c>
      <c r="H427" t="str">
        <f>VLOOKUP($A427,'TCD justif frs'!$A$5:$C$297,1,0)</f>
        <v>L50066</v>
      </c>
    </row>
    <row r="428" spans="1:8" x14ac:dyDescent="0.25">
      <c r="A428" t="s">
        <v>5878</v>
      </c>
      <c r="B428" t="s">
        <v>5879</v>
      </c>
      <c r="C428" s="1">
        <v>0</v>
      </c>
      <c r="D428" s="1">
        <v>33243.199999999997</v>
      </c>
      <c r="E428" s="1">
        <v>33243.199999999997</v>
      </c>
      <c r="F428" s="1">
        <f t="shared" si="12"/>
        <v>0</v>
      </c>
      <c r="G428" s="1">
        <f t="shared" si="13"/>
        <v>0</v>
      </c>
      <c r="H428" t="str">
        <f>VLOOKUP($A428,'TCD justif frs'!$A$5:$C$297,1,0)</f>
        <v>L50068</v>
      </c>
    </row>
    <row r="429" spans="1:8" x14ac:dyDescent="0.25">
      <c r="A429" t="s">
        <v>46</v>
      </c>
      <c r="B429" t="s">
        <v>7816</v>
      </c>
      <c r="C429" s="1">
        <v>0</v>
      </c>
      <c r="D429" s="1">
        <v>287172.451</v>
      </c>
      <c r="E429" s="1">
        <v>301259.848</v>
      </c>
      <c r="F429" s="1">
        <f t="shared" si="12"/>
        <v>-14087.396999999997</v>
      </c>
      <c r="G429" s="1">
        <f t="shared" si="13"/>
        <v>-14087.396999999997</v>
      </c>
      <c r="H429" t="str">
        <f>VLOOKUP($A429,'TCD justif frs'!$A$5:$C$297,1,0)</f>
        <v>L50070</v>
      </c>
    </row>
    <row r="430" spans="1:8" x14ac:dyDescent="0.25">
      <c r="A430" t="s">
        <v>5880</v>
      </c>
      <c r="B430" t="s">
        <v>7817</v>
      </c>
      <c r="C430" s="1">
        <v>0</v>
      </c>
      <c r="D430" s="1">
        <v>13699.834999999999</v>
      </c>
      <c r="E430" s="1">
        <v>13699.834999999999</v>
      </c>
      <c r="F430" s="1">
        <f t="shared" si="12"/>
        <v>0</v>
      </c>
      <c r="G430" s="1">
        <f t="shared" si="13"/>
        <v>0</v>
      </c>
      <c r="H430" t="e">
        <f>VLOOKUP($A430,'TCD justif frs'!$A$5:$C$297,1,0)</f>
        <v>#N/A</v>
      </c>
    </row>
    <row r="431" spans="1:8" x14ac:dyDescent="0.25">
      <c r="A431" t="s">
        <v>5881</v>
      </c>
      <c r="B431" t="s">
        <v>7818</v>
      </c>
      <c r="C431" s="1">
        <v>0</v>
      </c>
      <c r="D431" s="1">
        <v>6795.8159999999998</v>
      </c>
      <c r="E431" s="1">
        <v>6795.8159999999998</v>
      </c>
      <c r="F431" s="1">
        <f t="shared" si="12"/>
        <v>0</v>
      </c>
      <c r="G431" s="1">
        <f t="shared" si="13"/>
        <v>0</v>
      </c>
      <c r="H431" t="e">
        <f>VLOOKUP($A431,'TCD justif frs'!$A$5:$C$297,1,0)</f>
        <v>#N/A</v>
      </c>
    </row>
    <row r="432" spans="1:8" x14ac:dyDescent="0.25">
      <c r="A432" t="s">
        <v>47</v>
      </c>
      <c r="B432" t="s">
        <v>48</v>
      </c>
      <c r="C432" s="1">
        <v>0</v>
      </c>
      <c r="D432" s="1">
        <v>304217.98100000003</v>
      </c>
      <c r="E432" s="1">
        <v>299796.67300000001</v>
      </c>
      <c r="F432" s="1">
        <f t="shared" si="12"/>
        <v>4421.3080000000191</v>
      </c>
      <c r="G432" s="1">
        <f t="shared" si="13"/>
        <v>4421.3080000000191</v>
      </c>
      <c r="H432" t="str">
        <f>VLOOKUP($A432,'TCD justif frs'!$A$5:$C$297,1,0)</f>
        <v>L50096</v>
      </c>
    </row>
    <row r="433" spans="1:8" x14ac:dyDescent="0.25">
      <c r="A433" t="s">
        <v>5882</v>
      </c>
      <c r="B433" t="s">
        <v>5883</v>
      </c>
      <c r="C433" s="1">
        <v>0</v>
      </c>
      <c r="D433" s="1">
        <v>268333.63799999998</v>
      </c>
      <c r="E433" s="1">
        <v>268333.63799999998</v>
      </c>
      <c r="F433" s="1">
        <f t="shared" si="12"/>
        <v>0</v>
      </c>
      <c r="G433" s="1">
        <f t="shared" si="13"/>
        <v>0</v>
      </c>
      <c r="H433" t="e">
        <f>VLOOKUP($A433,'TCD justif frs'!$A$5:$C$297,1,0)</f>
        <v>#N/A</v>
      </c>
    </row>
    <row r="434" spans="1:8" x14ac:dyDescent="0.25">
      <c r="A434" t="s">
        <v>5884</v>
      </c>
      <c r="B434" t="s">
        <v>7819</v>
      </c>
      <c r="C434" s="1">
        <v>0</v>
      </c>
      <c r="D434" s="1">
        <v>106.3</v>
      </c>
      <c r="E434" s="1">
        <v>106.3</v>
      </c>
      <c r="F434" s="1">
        <f t="shared" si="12"/>
        <v>0</v>
      </c>
      <c r="G434" s="1">
        <f t="shared" si="13"/>
        <v>0</v>
      </c>
      <c r="H434" t="e">
        <f>VLOOKUP($A434,'TCD justif frs'!$A$5:$C$297,1,0)</f>
        <v>#N/A</v>
      </c>
    </row>
    <row r="435" spans="1:8" x14ac:dyDescent="0.25">
      <c r="A435" t="s">
        <v>5885</v>
      </c>
      <c r="B435" t="s">
        <v>5886</v>
      </c>
      <c r="C435" s="1">
        <v>0</v>
      </c>
      <c r="D435" s="1">
        <v>3624.3919999999998</v>
      </c>
      <c r="E435" s="1">
        <v>3624.3919999999998</v>
      </c>
      <c r="F435" s="1">
        <f t="shared" si="12"/>
        <v>0</v>
      </c>
      <c r="G435" s="1">
        <f t="shared" si="13"/>
        <v>0</v>
      </c>
      <c r="H435" t="e">
        <f>VLOOKUP($A435,'TCD justif frs'!$A$5:$C$297,1,0)</f>
        <v>#N/A</v>
      </c>
    </row>
    <row r="436" spans="1:8" x14ac:dyDescent="0.25">
      <c r="A436" t="s">
        <v>5887</v>
      </c>
      <c r="B436" t="s">
        <v>5888</v>
      </c>
      <c r="C436" s="1">
        <v>0</v>
      </c>
      <c r="D436" s="1">
        <v>1197.4369999999999</v>
      </c>
      <c r="E436" s="1">
        <v>1197.4369999999999</v>
      </c>
      <c r="F436" s="1">
        <f t="shared" si="12"/>
        <v>0</v>
      </c>
      <c r="G436" s="1">
        <f t="shared" si="13"/>
        <v>0</v>
      </c>
      <c r="H436" t="e">
        <f>VLOOKUP($A436,'TCD justif frs'!$A$5:$C$297,1,0)</f>
        <v>#N/A</v>
      </c>
    </row>
    <row r="437" spans="1:8" x14ac:dyDescent="0.25">
      <c r="A437" t="s">
        <v>49</v>
      </c>
      <c r="B437" t="s">
        <v>7820</v>
      </c>
      <c r="C437" s="1">
        <v>0</v>
      </c>
      <c r="D437" s="1">
        <v>514673.94500000001</v>
      </c>
      <c r="E437" s="1">
        <v>511534.04599999997</v>
      </c>
      <c r="F437" s="1">
        <f t="shared" si="12"/>
        <v>3139.899000000034</v>
      </c>
      <c r="G437" s="1">
        <f t="shared" si="13"/>
        <v>3139.899000000034</v>
      </c>
      <c r="H437" t="str">
        <f>VLOOKUP($A437,'TCD justif frs'!$A$5:$C$297,1,0)</f>
        <v>L50102</v>
      </c>
    </row>
    <row r="438" spans="1:8" x14ac:dyDescent="0.25">
      <c r="A438" t="s">
        <v>5889</v>
      </c>
      <c r="B438" t="s">
        <v>7821</v>
      </c>
      <c r="C438" s="1">
        <v>0</v>
      </c>
      <c r="D438" s="1">
        <v>165.852</v>
      </c>
      <c r="E438" s="1">
        <v>165.852</v>
      </c>
      <c r="F438" s="1">
        <f t="shared" si="12"/>
        <v>0</v>
      </c>
      <c r="G438" s="1">
        <f t="shared" si="13"/>
        <v>0</v>
      </c>
      <c r="H438" t="e">
        <f>VLOOKUP($A438,'TCD justif frs'!$A$5:$C$297,1,0)</f>
        <v>#N/A</v>
      </c>
    </row>
    <row r="439" spans="1:8" x14ac:dyDescent="0.25">
      <c r="A439" t="s">
        <v>5890</v>
      </c>
      <c r="B439" t="s">
        <v>7822</v>
      </c>
      <c r="C439" s="1">
        <v>0</v>
      </c>
      <c r="D439" s="1">
        <v>22908</v>
      </c>
      <c r="E439" s="1">
        <v>22908</v>
      </c>
      <c r="F439" s="1">
        <f t="shared" si="12"/>
        <v>0</v>
      </c>
      <c r="G439" s="1">
        <f t="shared" si="13"/>
        <v>0</v>
      </c>
      <c r="H439" t="str">
        <f>VLOOKUP($A439,'TCD justif frs'!$A$5:$C$297,1,0)</f>
        <v>L50107</v>
      </c>
    </row>
    <row r="440" spans="1:8" x14ac:dyDescent="0.25">
      <c r="A440" t="s">
        <v>5002</v>
      </c>
      <c r="B440" t="s">
        <v>5003</v>
      </c>
      <c r="C440" s="1">
        <v>0</v>
      </c>
      <c r="D440" s="1">
        <v>8282.4609999999993</v>
      </c>
      <c r="E440" s="1">
        <v>8092.0410000000002</v>
      </c>
      <c r="F440" s="1">
        <f t="shared" si="12"/>
        <v>190.41999999999916</v>
      </c>
      <c r="G440" s="1">
        <f t="shared" si="13"/>
        <v>190.41999999999916</v>
      </c>
      <c r="H440" t="str">
        <f>VLOOKUP($A440,'TCD justif frs'!$A$5:$C$297,1,0)</f>
        <v>L50109</v>
      </c>
    </row>
    <row r="441" spans="1:8" x14ac:dyDescent="0.25">
      <c r="A441" t="s">
        <v>5891</v>
      </c>
      <c r="B441" t="s">
        <v>5892</v>
      </c>
      <c r="C441" s="1">
        <v>0</v>
      </c>
      <c r="D441" s="1">
        <v>830.87099999999998</v>
      </c>
      <c r="E441" s="1">
        <v>830.87099999999998</v>
      </c>
      <c r="F441" s="1">
        <f t="shared" si="12"/>
        <v>0</v>
      </c>
      <c r="G441" s="1">
        <f t="shared" si="13"/>
        <v>0</v>
      </c>
      <c r="H441" t="e">
        <f>VLOOKUP($A441,'TCD justif frs'!$A$5:$C$297,1,0)</f>
        <v>#N/A</v>
      </c>
    </row>
    <row r="442" spans="1:8" x14ac:dyDescent="0.25">
      <c r="A442" t="s">
        <v>5893</v>
      </c>
      <c r="B442" t="s">
        <v>5894</v>
      </c>
      <c r="C442" s="1">
        <v>0</v>
      </c>
      <c r="D442" s="1">
        <v>600.79999999999995</v>
      </c>
      <c r="E442" s="1">
        <v>600.79999999999995</v>
      </c>
      <c r="F442" s="1">
        <f t="shared" si="12"/>
        <v>0</v>
      </c>
      <c r="G442" s="1">
        <f t="shared" si="13"/>
        <v>0</v>
      </c>
      <c r="H442" t="e">
        <f>VLOOKUP($A442,'TCD justif frs'!$A$5:$C$297,1,0)</f>
        <v>#N/A</v>
      </c>
    </row>
    <row r="443" spans="1:8" x14ac:dyDescent="0.25">
      <c r="A443" t="s">
        <v>5895</v>
      </c>
      <c r="B443" t="s">
        <v>7823</v>
      </c>
      <c r="C443" s="1">
        <v>0</v>
      </c>
      <c r="D443" s="1">
        <v>3360.9</v>
      </c>
      <c r="E443" s="1">
        <v>3360.9</v>
      </c>
      <c r="F443" s="1">
        <f t="shared" si="12"/>
        <v>0</v>
      </c>
      <c r="G443" s="1">
        <f t="shared" si="13"/>
        <v>0</v>
      </c>
      <c r="H443" t="e">
        <f>VLOOKUP($A443,'TCD justif frs'!$A$5:$C$297,1,0)</f>
        <v>#N/A</v>
      </c>
    </row>
    <row r="444" spans="1:8" x14ac:dyDescent="0.25">
      <c r="A444" t="s">
        <v>5896</v>
      </c>
      <c r="B444" t="s">
        <v>5897</v>
      </c>
      <c r="C444" s="1">
        <v>0</v>
      </c>
      <c r="D444" s="1">
        <v>708.3</v>
      </c>
      <c r="E444" s="1">
        <v>708.3</v>
      </c>
      <c r="F444" s="1">
        <f t="shared" si="12"/>
        <v>0</v>
      </c>
      <c r="G444" s="1">
        <f t="shared" si="13"/>
        <v>0</v>
      </c>
      <c r="H444" t="e">
        <f>VLOOKUP($A444,'TCD justif frs'!$A$5:$C$297,1,0)</f>
        <v>#N/A</v>
      </c>
    </row>
    <row r="445" spans="1:8" x14ac:dyDescent="0.25">
      <c r="A445" t="s">
        <v>5898</v>
      </c>
      <c r="B445" t="s">
        <v>5899</v>
      </c>
      <c r="C445" s="1">
        <v>0</v>
      </c>
      <c r="D445" s="1">
        <v>20663.631000000001</v>
      </c>
      <c r="E445" s="1">
        <v>20663.631000000001</v>
      </c>
      <c r="F445" s="1">
        <f t="shared" si="12"/>
        <v>0</v>
      </c>
      <c r="G445" s="1">
        <f t="shared" si="13"/>
        <v>0</v>
      </c>
      <c r="H445" t="e">
        <f>VLOOKUP($A445,'TCD justif frs'!$A$5:$C$297,1,0)</f>
        <v>#N/A</v>
      </c>
    </row>
    <row r="446" spans="1:8" x14ac:dyDescent="0.25">
      <c r="A446" t="s">
        <v>4801</v>
      </c>
      <c r="B446" t="s">
        <v>905</v>
      </c>
      <c r="C446" s="1">
        <v>0</v>
      </c>
      <c r="D446" s="1">
        <v>33840.529000000002</v>
      </c>
      <c r="E446" s="1">
        <v>35507.529000000002</v>
      </c>
      <c r="F446" s="1">
        <f t="shared" si="12"/>
        <v>-1667</v>
      </c>
      <c r="G446" s="1">
        <f t="shared" si="13"/>
        <v>-1667</v>
      </c>
      <c r="H446" t="str">
        <f>VLOOKUP($A446,'TCD justif frs'!$A$5:$C$297,1,0)</f>
        <v>L50128</v>
      </c>
    </row>
    <row r="447" spans="1:8" x14ac:dyDescent="0.25">
      <c r="A447" t="s">
        <v>5900</v>
      </c>
      <c r="B447" t="s">
        <v>7824</v>
      </c>
      <c r="C447" s="1">
        <v>0</v>
      </c>
      <c r="D447" s="1">
        <v>294.68</v>
      </c>
      <c r="E447" s="1">
        <v>294.68</v>
      </c>
      <c r="F447" s="1">
        <f t="shared" si="12"/>
        <v>0</v>
      </c>
      <c r="G447" s="1">
        <f t="shared" si="13"/>
        <v>0</v>
      </c>
      <c r="H447" t="e">
        <f>VLOOKUP($A447,'TCD justif frs'!$A$5:$C$297,1,0)</f>
        <v>#N/A</v>
      </c>
    </row>
    <row r="448" spans="1:8" x14ac:dyDescent="0.25">
      <c r="A448" t="s">
        <v>5901</v>
      </c>
      <c r="B448" t="s">
        <v>5902</v>
      </c>
      <c r="C448" s="1">
        <v>0</v>
      </c>
      <c r="D448" s="1">
        <v>804.88400000000001</v>
      </c>
      <c r="E448" s="1">
        <v>804.88400000000001</v>
      </c>
      <c r="F448" s="1">
        <f t="shared" si="12"/>
        <v>0</v>
      </c>
      <c r="G448" s="1">
        <f t="shared" si="13"/>
        <v>0</v>
      </c>
      <c r="H448" t="e">
        <f>VLOOKUP($A448,'TCD justif frs'!$A$5:$C$297,1,0)</f>
        <v>#N/A</v>
      </c>
    </row>
    <row r="449" spans="1:8" x14ac:dyDescent="0.25">
      <c r="A449" t="s">
        <v>51</v>
      </c>
      <c r="B449" t="s">
        <v>7825</v>
      </c>
      <c r="C449" s="1">
        <v>0</v>
      </c>
      <c r="D449" s="1">
        <v>254472.59700000001</v>
      </c>
      <c r="E449" s="1">
        <v>255668.40900000001</v>
      </c>
      <c r="F449" s="1">
        <f t="shared" si="12"/>
        <v>-1195.8120000000054</v>
      </c>
      <c r="G449" s="1">
        <f t="shared" si="13"/>
        <v>-1195.8120000000054</v>
      </c>
      <c r="H449" t="str">
        <f>VLOOKUP($A449,'TCD justif frs'!$A$5:$C$297,1,0)</f>
        <v>L50136</v>
      </c>
    </row>
    <row r="450" spans="1:8" x14ac:dyDescent="0.25">
      <c r="A450" t="s">
        <v>5903</v>
      </c>
      <c r="B450" t="s">
        <v>5904</v>
      </c>
      <c r="C450" s="1">
        <v>0</v>
      </c>
      <c r="D450" s="1">
        <v>39520.550999999999</v>
      </c>
      <c r="E450" s="1">
        <v>42116.050999999999</v>
      </c>
      <c r="F450" s="1">
        <f t="shared" si="12"/>
        <v>-2595.5</v>
      </c>
      <c r="G450" s="1">
        <f t="shared" si="13"/>
        <v>-2595.5</v>
      </c>
      <c r="H450" t="str">
        <f>VLOOKUP($A450,'TCD justif frs'!$A$5:$C$297,1,0)</f>
        <v>L50140</v>
      </c>
    </row>
    <row r="451" spans="1:8" x14ac:dyDescent="0.25">
      <c r="A451" t="s">
        <v>5905</v>
      </c>
      <c r="B451" t="s">
        <v>5906</v>
      </c>
      <c r="C451" s="1">
        <v>0</v>
      </c>
      <c r="D451" s="1">
        <v>42.98</v>
      </c>
      <c r="E451" s="1">
        <v>42.98</v>
      </c>
      <c r="F451" s="1">
        <f t="shared" ref="F451:F514" si="14">D451-E451</f>
        <v>0</v>
      </c>
      <c r="G451" s="1">
        <f t="shared" ref="G451:G514" si="15">C451+F451</f>
        <v>0</v>
      </c>
      <c r="H451" t="e">
        <f>VLOOKUP($A451,'TCD justif frs'!$A$5:$C$297,1,0)</f>
        <v>#N/A</v>
      </c>
    </row>
    <row r="452" spans="1:8" x14ac:dyDescent="0.25">
      <c r="A452" t="s">
        <v>5907</v>
      </c>
      <c r="B452" t="s">
        <v>7826</v>
      </c>
      <c r="C452" s="1">
        <v>0</v>
      </c>
      <c r="D452" s="1">
        <v>12150.4</v>
      </c>
      <c r="E452" s="1">
        <v>12150.4</v>
      </c>
      <c r="F452" s="1">
        <f t="shared" si="14"/>
        <v>0</v>
      </c>
      <c r="G452" s="1">
        <f t="shared" si="15"/>
        <v>0</v>
      </c>
      <c r="H452" t="e">
        <f>VLOOKUP($A452,'TCD justif frs'!$A$5:$C$297,1,0)</f>
        <v>#N/A</v>
      </c>
    </row>
    <row r="453" spans="1:8" x14ac:dyDescent="0.25">
      <c r="A453" t="s">
        <v>53</v>
      </c>
      <c r="B453" t="s">
        <v>7815</v>
      </c>
      <c r="C453" s="1">
        <v>0</v>
      </c>
      <c r="D453" s="1">
        <v>57779.764999999999</v>
      </c>
      <c r="E453" s="1">
        <v>56814.608</v>
      </c>
      <c r="F453" s="1">
        <f t="shared" si="14"/>
        <v>965.15699999999924</v>
      </c>
      <c r="G453" s="1">
        <f t="shared" si="15"/>
        <v>965.15699999999924</v>
      </c>
      <c r="H453" t="str">
        <f>VLOOKUP($A453,'TCD justif frs'!$A$5:$C$297,1,0)</f>
        <v>L50152</v>
      </c>
    </row>
    <row r="454" spans="1:8" x14ac:dyDescent="0.25">
      <c r="A454" t="s">
        <v>5908</v>
      </c>
      <c r="B454" t="s">
        <v>5909</v>
      </c>
      <c r="C454" s="1">
        <v>0</v>
      </c>
      <c r="D454" s="1">
        <v>46013.440999999999</v>
      </c>
      <c r="E454" s="1">
        <v>46013.440999999999</v>
      </c>
      <c r="F454" s="1">
        <f t="shared" si="14"/>
        <v>0</v>
      </c>
      <c r="G454" s="1">
        <f t="shared" si="15"/>
        <v>0</v>
      </c>
      <c r="H454" t="e">
        <f>VLOOKUP($A454,'TCD justif frs'!$A$5:$C$297,1,0)</f>
        <v>#N/A</v>
      </c>
    </row>
    <row r="455" spans="1:8" x14ac:dyDescent="0.25">
      <c r="A455" t="s">
        <v>5910</v>
      </c>
      <c r="B455" t="s">
        <v>7827</v>
      </c>
      <c r="C455" s="1">
        <v>0</v>
      </c>
      <c r="D455" s="1">
        <v>425.1</v>
      </c>
      <c r="E455" s="1">
        <v>425.1</v>
      </c>
      <c r="F455" s="1">
        <f t="shared" si="14"/>
        <v>0</v>
      </c>
      <c r="G455" s="1">
        <f t="shared" si="15"/>
        <v>0</v>
      </c>
      <c r="H455" t="e">
        <f>VLOOKUP($A455,'TCD justif frs'!$A$5:$C$297,1,0)</f>
        <v>#N/A</v>
      </c>
    </row>
    <row r="456" spans="1:8" x14ac:dyDescent="0.25">
      <c r="A456" t="s">
        <v>5911</v>
      </c>
      <c r="B456" t="s">
        <v>7828</v>
      </c>
      <c r="C456" s="1">
        <v>0</v>
      </c>
      <c r="D456" s="1">
        <v>18066.900000000001</v>
      </c>
      <c r="E456" s="1">
        <v>18066.900000000001</v>
      </c>
      <c r="F456" s="1">
        <f t="shared" si="14"/>
        <v>0</v>
      </c>
      <c r="G456" s="1">
        <f t="shared" si="15"/>
        <v>0</v>
      </c>
      <c r="H456" t="e">
        <f>VLOOKUP($A456,'TCD justif frs'!$A$5:$C$297,1,0)</f>
        <v>#N/A</v>
      </c>
    </row>
    <row r="457" spans="1:8" x14ac:dyDescent="0.25">
      <c r="A457" t="s">
        <v>5912</v>
      </c>
      <c r="B457" t="s">
        <v>7829</v>
      </c>
      <c r="C457" s="1">
        <v>0</v>
      </c>
      <c r="D457" s="1">
        <v>100728.11900000001</v>
      </c>
      <c r="E457" s="1">
        <v>100728.11900000001</v>
      </c>
      <c r="F457" s="1">
        <f t="shared" si="14"/>
        <v>0</v>
      </c>
      <c r="G457" s="1">
        <f t="shared" si="15"/>
        <v>0</v>
      </c>
      <c r="H457" t="e">
        <f>VLOOKUP($A457,'TCD justif frs'!$A$5:$C$297,1,0)</f>
        <v>#N/A</v>
      </c>
    </row>
    <row r="458" spans="1:8" x14ac:dyDescent="0.25">
      <c r="A458" t="s">
        <v>5913</v>
      </c>
      <c r="B458" t="s">
        <v>7830</v>
      </c>
      <c r="C458" s="1">
        <v>0</v>
      </c>
      <c r="D458" s="1">
        <v>3989.9110000000001</v>
      </c>
      <c r="E458" s="1">
        <v>3989.9110000000001</v>
      </c>
      <c r="F458" s="1">
        <f t="shared" si="14"/>
        <v>0</v>
      </c>
      <c r="G458" s="1">
        <f t="shared" si="15"/>
        <v>0</v>
      </c>
      <c r="H458" t="e">
        <f>VLOOKUP($A458,'TCD justif frs'!$A$5:$C$297,1,0)</f>
        <v>#N/A</v>
      </c>
    </row>
    <row r="459" spans="1:8" x14ac:dyDescent="0.25">
      <c r="A459" t="s">
        <v>5914</v>
      </c>
      <c r="B459" t="s">
        <v>7831</v>
      </c>
      <c r="C459" s="1">
        <v>0</v>
      </c>
      <c r="D459" s="1">
        <v>28700.03</v>
      </c>
      <c r="E459" s="1">
        <v>28700.03</v>
      </c>
      <c r="F459" s="1">
        <f t="shared" si="14"/>
        <v>0</v>
      </c>
      <c r="G459" s="1">
        <f t="shared" si="15"/>
        <v>0</v>
      </c>
      <c r="H459" t="e">
        <f>VLOOKUP($A459,'TCD justif frs'!$A$5:$C$297,1,0)</f>
        <v>#N/A</v>
      </c>
    </row>
    <row r="460" spans="1:8" x14ac:dyDescent="0.25">
      <c r="A460" t="s">
        <v>5915</v>
      </c>
      <c r="B460" t="s">
        <v>5916</v>
      </c>
      <c r="C460" s="1">
        <v>0</v>
      </c>
      <c r="D460" s="1">
        <v>120857.357</v>
      </c>
      <c r="E460" s="1">
        <v>120857.357</v>
      </c>
      <c r="F460" s="1">
        <f t="shared" si="14"/>
        <v>0</v>
      </c>
      <c r="G460" s="1">
        <f t="shared" si="15"/>
        <v>0</v>
      </c>
      <c r="H460" t="e">
        <f>VLOOKUP($A460,'TCD justif frs'!$A$5:$C$297,1,0)</f>
        <v>#N/A</v>
      </c>
    </row>
    <row r="461" spans="1:8" x14ac:dyDescent="0.25">
      <c r="A461" t="s">
        <v>878</v>
      </c>
      <c r="B461" t="s">
        <v>7832</v>
      </c>
      <c r="C461" s="1">
        <v>0</v>
      </c>
      <c r="D461" s="1">
        <v>971.9</v>
      </c>
      <c r="E461" s="1">
        <v>971.9</v>
      </c>
      <c r="F461" s="1">
        <f t="shared" si="14"/>
        <v>0</v>
      </c>
      <c r="G461" s="1">
        <f t="shared" si="15"/>
        <v>0</v>
      </c>
      <c r="H461" t="e">
        <f>VLOOKUP($A461,'TCD justif frs'!$A$5:$C$297,1,0)</f>
        <v>#N/A</v>
      </c>
    </row>
    <row r="462" spans="1:8" x14ac:dyDescent="0.25">
      <c r="A462" t="s">
        <v>5917</v>
      </c>
      <c r="B462" t="s">
        <v>5918</v>
      </c>
      <c r="C462" s="1">
        <v>0</v>
      </c>
      <c r="D462" s="1">
        <v>6000</v>
      </c>
      <c r="E462" s="1">
        <v>6000</v>
      </c>
      <c r="F462" s="1">
        <f t="shared" si="14"/>
        <v>0</v>
      </c>
      <c r="G462" s="1">
        <f t="shared" si="15"/>
        <v>0</v>
      </c>
      <c r="H462" t="e">
        <f>VLOOKUP($A462,'TCD justif frs'!$A$5:$C$297,1,0)</f>
        <v>#N/A</v>
      </c>
    </row>
    <row r="463" spans="1:8" x14ac:dyDescent="0.25">
      <c r="A463" t="s">
        <v>5919</v>
      </c>
      <c r="B463" t="s">
        <v>7833</v>
      </c>
      <c r="C463" s="1">
        <v>0</v>
      </c>
      <c r="D463" s="1">
        <v>1942.5409999999999</v>
      </c>
      <c r="E463" s="1">
        <v>1942.5409999999999</v>
      </c>
      <c r="F463" s="1">
        <f t="shared" si="14"/>
        <v>0</v>
      </c>
      <c r="G463" s="1">
        <f t="shared" si="15"/>
        <v>0</v>
      </c>
      <c r="H463" t="e">
        <f>VLOOKUP($A463,'TCD justif frs'!$A$5:$C$297,1,0)</f>
        <v>#N/A</v>
      </c>
    </row>
    <row r="464" spans="1:8" x14ac:dyDescent="0.25">
      <c r="A464" t="s">
        <v>5920</v>
      </c>
      <c r="B464" t="s">
        <v>5921</v>
      </c>
      <c r="C464" s="1">
        <v>0</v>
      </c>
      <c r="D464" s="1">
        <v>848.2</v>
      </c>
      <c r="E464" s="1">
        <v>848.2</v>
      </c>
      <c r="F464" s="1">
        <f t="shared" si="14"/>
        <v>0</v>
      </c>
      <c r="G464" s="1">
        <f t="shared" si="15"/>
        <v>0</v>
      </c>
      <c r="H464" t="e">
        <f>VLOOKUP($A464,'TCD justif frs'!$A$5:$C$297,1,0)</f>
        <v>#N/A</v>
      </c>
    </row>
    <row r="465" spans="1:8" x14ac:dyDescent="0.25">
      <c r="A465" t="s">
        <v>5922</v>
      </c>
      <c r="B465" t="s">
        <v>5923</v>
      </c>
      <c r="C465" s="1">
        <v>0</v>
      </c>
      <c r="D465" s="1">
        <v>128852.011</v>
      </c>
      <c r="E465" s="1">
        <v>198773.16899999999</v>
      </c>
      <c r="F465" s="1">
        <f t="shared" si="14"/>
        <v>-69921.157999999996</v>
      </c>
      <c r="G465" s="1">
        <f t="shared" si="15"/>
        <v>-69921.157999999996</v>
      </c>
      <c r="H465" t="str">
        <f>VLOOKUP($A465,'TCD justif frs'!$A$5:$C$297,1,0)</f>
        <v>L50210</v>
      </c>
    </row>
    <row r="466" spans="1:8" x14ac:dyDescent="0.25">
      <c r="A466" t="s">
        <v>5924</v>
      </c>
      <c r="B466" t="s">
        <v>5925</v>
      </c>
      <c r="C466" s="1">
        <v>0</v>
      </c>
      <c r="D466" s="1">
        <v>959.46199999999999</v>
      </c>
      <c r="E466" s="1">
        <v>959.46199999999999</v>
      </c>
      <c r="F466" s="1">
        <f t="shared" si="14"/>
        <v>0</v>
      </c>
      <c r="G466" s="1">
        <f t="shared" si="15"/>
        <v>0</v>
      </c>
      <c r="H466" t="e">
        <f>VLOOKUP($A466,'TCD justif frs'!$A$5:$C$297,1,0)</f>
        <v>#N/A</v>
      </c>
    </row>
    <row r="467" spans="1:8" x14ac:dyDescent="0.25">
      <c r="A467" t="s">
        <v>54</v>
      </c>
      <c r="B467" t="s">
        <v>55</v>
      </c>
      <c r="C467" s="1">
        <v>0</v>
      </c>
      <c r="D467" s="1">
        <v>294562.38199999998</v>
      </c>
      <c r="E467" s="1">
        <v>297559.58199999999</v>
      </c>
      <c r="F467" s="1">
        <f t="shared" si="14"/>
        <v>-2997.2000000000116</v>
      </c>
      <c r="G467" s="1">
        <f t="shared" si="15"/>
        <v>-2997.2000000000116</v>
      </c>
      <c r="H467" t="str">
        <f>VLOOKUP($A467,'TCD justif frs'!$A$5:$C$297,1,0)</f>
        <v>L50216</v>
      </c>
    </row>
    <row r="468" spans="1:8" x14ac:dyDescent="0.25">
      <c r="A468" t="s">
        <v>7235</v>
      </c>
      <c r="B468" t="s">
        <v>7834</v>
      </c>
      <c r="C468" s="1">
        <v>0</v>
      </c>
      <c r="D468" s="1">
        <v>830</v>
      </c>
      <c r="E468" s="1">
        <v>611</v>
      </c>
      <c r="F468" s="1">
        <f t="shared" si="14"/>
        <v>219</v>
      </c>
      <c r="G468" s="1">
        <f t="shared" si="15"/>
        <v>219</v>
      </c>
      <c r="H468" t="str">
        <f>VLOOKUP($A468,'TCD justif frs'!$A$5:$C$297,1,0)</f>
        <v>L50219</v>
      </c>
    </row>
    <row r="469" spans="1:8" x14ac:dyDescent="0.25">
      <c r="A469" t="s">
        <v>5926</v>
      </c>
      <c r="B469" t="s">
        <v>5927</v>
      </c>
      <c r="C469" s="1">
        <v>0</v>
      </c>
      <c r="D469" s="1">
        <v>1388.0329999999999</v>
      </c>
      <c r="E469" s="1">
        <v>1388.0329999999999</v>
      </c>
      <c r="F469" s="1">
        <f t="shared" si="14"/>
        <v>0</v>
      </c>
      <c r="G469" s="1">
        <f t="shared" si="15"/>
        <v>0</v>
      </c>
      <c r="H469" t="e">
        <f>VLOOKUP($A469,'TCD justif frs'!$A$5:$C$297,1,0)</f>
        <v>#N/A</v>
      </c>
    </row>
    <row r="470" spans="1:8" x14ac:dyDescent="0.25">
      <c r="A470" t="s">
        <v>5928</v>
      </c>
      <c r="B470" t="s">
        <v>7835</v>
      </c>
      <c r="C470" s="1">
        <v>0</v>
      </c>
      <c r="D470" s="1">
        <v>1549.96</v>
      </c>
      <c r="E470" s="1">
        <v>1549.96</v>
      </c>
      <c r="F470" s="1">
        <f t="shared" si="14"/>
        <v>0</v>
      </c>
      <c r="G470" s="1">
        <f t="shared" si="15"/>
        <v>0</v>
      </c>
      <c r="H470" t="e">
        <f>VLOOKUP($A470,'TCD justif frs'!$A$5:$C$297,1,0)</f>
        <v>#N/A</v>
      </c>
    </row>
    <row r="471" spans="1:8" x14ac:dyDescent="0.25">
      <c r="A471" t="s">
        <v>665</v>
      </c>
      <c r="B471" t="s">
        <v>666</v>
      </c>
      <c r="C471" s="1">
        <v>0</v>
      </c>
      <c r="D471" s="1">
        <v>53944.362999999998</v>
      </c>
      <c r="E471" s="1">
        <v>56046.366000000002</v>
      </c>
      <c r="F471" s="1">
        <f t="shared" si="14"/>
        <v>-2102.0030000000042</v>
      </c>
      <c r="G471" s="1">
        <f t="shared" si="15"/>
        <v>-2102.0030000000042</v>
      </c>
      <c r="H471" t="str">
        <f>VLOOKUP($A471,'TCD justif frs'!$A$5:$C$297,1,0)</f>
        <v>L50240</v>
      </c>
    </row>
    <row r="472" spans="1:8" x14ac:dyDescent="0.25">
      <c r="A472" t="s">
        <v>5929</v>
      </c>
      <c r="B472" t="s">
        <v>5930</v>
      </c>
      <c r="C472" s="1">
        <v>0</v>
      </c>
      <c r="D472" s="1">
        <v>501284.55300000001</v>
      </c>
      <c r="E472" s="1">
        <v>501284.55300000001</v>
      </c>
      <c r="F472" s="1">
        <f t="shared" si="14"/>
        <v>0</v>
      </c>
      <c r="G472" s="1">
        <f t="shared" si="15"/>
        <v>0</v>
      </c>
      <c r="H472" t="e">
        <f>VLOOKUP($A472,'TCD justif frs'!$A$5:$C$297,1,0)</f>
        <v>#N/A</v>
      </c>
    </row>
    <row r="473" spans="1:8" x14ac:dyDescent="0.25">
      <c r="A473" t="s">
        <v>5931</v>
      </c>
      <c r="B473" t="s">
        <v>5932</v>
      </c>
      <c r="C473" s="1">
        <v>0</v>
      </c>
      <c r="D473" s="1">
        <v>90841.2</v>
      </c>
      <c r="E473" s="1">
        <v>90841.2</v>
      </c>
      <c r="F473" s="1">
        <f t="shared" si="14"/>
        <v>0</v>
      </c>
      <c r="G473" s="1">
        <f t="shared" si="15"/>
        <v>0</v>
      </c>
      <c r="H473" t="e">
        <f>VLOOKUP($A473,'TCD justif frs'!$A$5:$C$297,1,0)</f>
        <v>#N/A</v>
      </c>
    </row>
    <row r="474" spans="1:8" x14ac:dyDescent="0.25">
      <c r="A474" t="s">
        <v>56</v>
      </c>
      <c r="B474" t="s">
        <v>57</v>
      </c>
      <c r="C474" s="1">
        <v>0</v>
      </c>
      <c r="D474" s="1">
        <v>1892076.3419999999</v>
      </c>
      <c r="E474" s="1">
        <v>1892076.3419999999</v>
      </c>
      <c r="F474" s="1">
        <f t="shared" si="14"/>
        <v>0</v>
      </c>
      <c r="G474" s="1">
        <f t="shared" si="15"/>
        <v>0</v>
      </c>
      <c r="H474" t="e">
        <f>VLOOKUP($A474,'TCD justif frs'!$A$5:$C$297,1,0)</f>
        <v>#N/A</v>
      </c>
    </row>
    <row r="475" spans="1:8" x14ac:dyDescent="0.25">
      <c r="A475" t="s">
        <v>5933</v>
      </c>
      <c r="B475" t="s">
        <v>7836</v>
      </c>
      <c r="C475" s="1">
        <v>0</v>
      </c>
      <c r="D475" s="1">
        <v>788.73800000000006</v>
      </c>
      <c r="E475" s="1">
        <v>788.73800000000006</v>
      </c>
      <c r="F475" s="1">
        <f t="shared" si="14"/>
        <v>0</v>
      </c>
      <c r="G475" s="1">
        <f t="shared" si="15"/>
        <v>0</v>
      </c>
      <c r="H475" t="e">
        <f>VLOOKUP($A475,'TCD justif frs'!$A$5:$C$297,1,0)</f>
        <v>#N/A</v>
      </c>
    </row>
    <row r="476" spans="1:8" x14ac:dyDescent="0.25">
      <c r="A476" t="s">
        <v>5934</v>
      </c>
      <c r="B476" t="s">
        <v>5935</v>
      </c>
      <c r="C476" s="1">
        <v>0</v>
      </c>
      <c r="D476" s="1">
        <v>20114.161</v>
      </c>
      <c r="E476" s="1">
        <v>20114.161</v>
      </c>
      <c r="F476" s="1">
        <f t="shared" si="14"/>
        <v>0</v>
      </c>
      <c r="G476" s="1">
        <f t="shared" si="15"/>
        <v>0</v>
      </c>
      <c r="H476" t="e">
        <f>VLOOKUP($A476,'TCD justif frs'!$A$5:$C$297,1,0)</f>
        <v>#N/A</v>
      </c>
    </row>
    <row r="477" spans="1:8" x14ac:dyDescent="0.25">
      <c r="A477" t="s">
        <v>5936</v>
      </c>
      <c r="B477" t="s">
        <v>7837</v>
      </c>
      <c r="C477" s="1">
        <v>0</v>
      </c>
      <c r="D477" s="1">
        <v>372.48</v>
      </c>
      <c r="E477" s="1">
        <v>372.48</v>
      </c>
      <c r="F477" s="1">
        <f t="shared" si="14"/>
        <v>0</v>
      </c>
      <c r="G477" s="1">
        <f t="shared" si="15"/>
        <v>0</v>
      </c>
      <c r="H477" t="e">
        <f>VLOOKUP($A477,'TCD justif frs'!$A$5:$C$297,1,0)</f>
        <v>#N/A</v>
      </c>
    </row>
    <row r="478" spans="1:8" x14ac:dyDescent="0.25">
      <c r="A478" t="s">
        <v>953</v>
      </c>
      <c r="B478" t="s">
        <v>5169</v>
      </c>
      <c r="C478" s="1">
        <v>0</v>
      </c>
      <c r="D478" s="1">
        <v>14815.68</v>
      </c>
      <c r="E478" s="1">
        <v>15312.968999999999</v>
      </c>
      <c r="F478" s="1">
        <f t="shared" si="14"/>
        <v>-497.28899999999885</v>
      </c>
      <c r="G478" s="1">
        <f t="shared" si="15"/>
        <v>-497.28899999999885</v>
      </c>
      <c r="H478" t="str">
        <f>VLOOKUP($A478,'TCD justif frs'!$A$5:$C$297,1,0)</f>
        <v>L50269</v>
      </c>
    </row>
    <row r="479" spans="1:8" x14ac:dyDescent="0.25">
      <c r="A479" t="s">
        <v>58</v>
      </c>
      <c r="B479" t="s">
        <v>59</v>
      </c>
      <c r="C479" s="1">
        <v>0</v>
      </c>
      <c r="D479" s="1">
        <v>325710.35399999999</v>
      </c>
      <c r="E479" s="1">
        <v>203445.88</v>
      </c>
      <c r="F479" s="1">
        <f t="shared" si="14"/>
        <v>122264.47399999999</v>
      </c>
      <c r="G479" s="1">
        <f t="shared" si="15"/>
        <v>122264.47399999999</v>
      </c>
      <c r="H479" t="str">
        <f>VLOOKUP($A479,'TCD justif frs'!$A$5:$C$297,1,0)</f>
        <v>L50280</v>
      </c>
    </row>
    <row r="480" spans="1:8" x14ac:dyDescent="0.25">
      <c r="A480" t="s">
        <v>5937</v>
      </c>
      <c r="B480" t="s">
        <v>7838</v>
      </c>
      <c r="C480" s="1">
        <v>0</v>
      </c>
      <c r="D480" s="1">
        <v>1721.98</v>
      </c>
      <c r="E480" s="1">
        <v>1721.98</v>
      </c>
      <c r="F480" s="1">
        <f t="shared" si="14"/>
        <v>0</v>
      </c>
      <c r="G480" s="1">
        <f t="shared" si="15"/>
        <v>0</v>
      </c>
      <c r="H480" t="e">
        <f>VLOOKUP($A480,'TCD justif frs'!$A$5:$C$297,1,0)</f>
        <v>#N/A</v>
      </c>
    </row>
    <row r="481" spans="1:8" x14ac:dyDescent="0.25">
      <c r="A481" t="s">
        <v>60</v>
      </c>
      <c r="B481" t="s">
        <v>61</v>
      </c>
      <c r="C481" s="1">
        <v>0</v>
      </c>
      <c r="D481" s="1">
        <v>256621.315</v>
      </c>
      <c r="E481" s="1">
        <v>182217.315</v>
      </c>
      <c r="F481" s="1">
        <f t="shared" si="14"/>
        <v>74404</v>
      </c>
      <c r="G481" s="1">
        <f t="shared" si="15"/>
        <v>74404</v>
      </c>
      <c r="H481" t="str">
        <f>VLOOKUP($A481,'TCD justif frs'!$A$5:$C$297,1,0)</f>
        <v>L50284</v>
      </c>
    </row>
    <row r="482" spans="1:8" x14ac:dyDescent="0.25">
      <c r="A482" t="s">
        <v>5938</v>
      </c>
      <c r="B482" t="s">
        <v>7839</v>
      </c>
      <c r="C482" s="1">
        <v>0</v>
      </c>
      <c r="D482" s="1">
        <v>3555.08</v>
      </c>
      <c r="E482" s="1">
        <v>3555.08</v>
      </c>
      <c r="F482" s="1">
        <f t="shared" si="14"/>
        <v>0</v>
      </c>
      <c r="G482" s="1">
        <f t="shared" si="15"/>
        <v>0</v>
      </c>
      <c r="H482" t="e">
        <f>VLOOKUP($A482,'TCD justif frs'!$A$5:$C$297,1,0)</f>
        <v>#N/A</v>
      </c>
    </row>
    <row r="483" spans="1:8" x14ac:dyDescent="0.25">
      <c r="A483" t="s">
        <v>5939</v>
      </c>
      <c r="B483" t="s">
        <v>5940</v>
      </c>
      <c r="C483" s="1">
        <v>0</v>
      </c>
      <c r="D483" s="1">
        <v>17708.5</v>
      </c>
      <c r="E483" s="1">
        <v>17708.5</v>
      </c>
      <c r="F483" s="1">
        <f t="shared" si="14"/>
        <v>0</v>
      </c>
      <c r="G483" s="1">
        <f t="shared" si="15"/>
        <v>0</v>
      </c>
      <c r="H483" t="e">
        <f>VLOOKUP($A483,'TCD justif frs'!$A$5:$C$297,1,0)</f>
        <v>#N/A</v>
      </c>
    </row>
    <row r="484" spans="1:8" x14ac:dyDescent="0.25">
      <c r="A484" t="s">
        <v>5941</v>
      </c>
      <c r="B484" t="s">
        <v>7840</v>
      </c>
      <c r="C484" s="1">
        <v>0</v>
      </c>
      <c r="D484" s="1">
        <v>24000</v>
      </c>
      <c r="E484" s="1">
        <v>24000</v>
      </c>
      <c r="F484" s="1">
        <f t="shared" si="14"/>
        <v>0</v>
      </c>
      <c r="G484" s="1">
        <f t="shared" si="15"/>
        <v>0</v>
      </c>
      <c r="H484" t="e">
        <f>VLOOKUP($A484,'TCD justif frs'!$A$5:$C$297,1,0)</f>
        <v>#N/A</v>
      </c>
    </row>
    <row r="485" spans="1:8" x14ac:dyDescent="0.25">
      <c r="A485" t="s">
        <v>62</v>
      </c>
      <c r="B485" t="s">
        <v>7841</v>
      </c>
      <c r="C485" s="1">
        <v>0</v>
      </c>
      <c r="D485" s="1">
        <v>170255.06200000001</v>
      </c>
      <c r="E485" s="1">
        <v>170255.06200000001</v>
      </c>
      <c r="F485" s="1">
        <f t="shared" si="14"/>
        <v>0</v>
      </c>
      <c r="G485" s="1">
        <f t="shared" si="15"/>
        <v>0</v>
      </c>
      <c r="H485" t="str">
        <f>VLOOKUP($A485,'TCD justif frs'!$A$5:$C$297,1,0)</f>
        <v>L50297</v>
      </c>
    </row>
    <row r="486" spans="1:8" x14ac:dyDescent="0.25">
      <c r="A486" t="s">
        <v>5028</v>
      </c>
      <c r="B486" t="s">
        <v>5029</v>
      </c>
      <c r="C486" s="1">
        <v>0</v>
      </c>
      <c r="D486" s="1">
        <v>69608.792000000001</v>
      </c>
      <c r="E486" s="1">
        <v>69338.661999999997</v>
      </c>
      <c r="F486" s="1">
        <f t="shared" si="14"/>
        <v>270.13000000000466</v>
      </c>
      <c r="G486" s="1">
        <f t="shared" si="15"/>
        <v>270.13000000000466</v>
      </c>
      <c r="H486" t="str">
        <f>VLOOKUP($A486,'TCD justif frs'!$A$5:$C$297,1,0)</f>
        <v>L50308</v>
      </c>
    </row>
    <row r="487" spans="1:8" x14ac:dyDescent="0.25">
      <c r="A487" t="s">
        <v>5942</v>
      </c>
      <c r="B487" t="s">
        <v>5943</v>
      </c>
      <c r="C487" s="1">
        <v>0</v>
      </c>
      <c r="D487" s="1">
        <v>320.61599999999999</v>
      </c>
      <c r="E487" s="1">
        <v>320.61599999999999</v>
      </c>
      <c r="F487" s="1">
        <f t="shared" si="14"/>
        <v>0</v>
      </c>
      <c r="G487" s="1">
        <f t="shared" si="15"/>
        <v>0</v>
      </c>
      <c r="H487" t="e">
        <f>VLOOKUP($A487,'TCD justif frs'!$A$5:$C$297,1,0)</f>
        <v>#N/A</v>
      </c>
    </row>
    <row r="488" spans="1:8" x14ac:dyDescent="0.25">
      <c r="A488" t="s">
        <v>5944</v>
      </c>
      <c r="B488" t="s">
        <v>5945</v>
      </c>
      <c r="C488" s="1">
        <v>0</v>
      </c>
      <c r="D488" s="1">
        <v>12317.12</v>
      </c>
      <c r="E488" s="1">
        <v>12317.12</v>
      </c>
      <c r="F488" s="1">
        <f t="shared" si="14"/>
        <v>0</v>
      </c>
      <c r="G488" s="1">
        <f t="shared" si="15"/>
        <v>0</v>
      </c>
      <c r="H488" t="e">
        <f>VLOOKUP($A488,'TCD justif frs'!$A$5:$C$297,1,0)</f>
        <v>#N/A</v>
      </c>
    </row>
    <row r="489" spans="1:8" x14ac:dyDescent="0.25">
      <c r="A489" t="s">
        <v>5946</v>
      </c>
      <c r="B489" t="s">
        <v>5947</v>
      </c>
      <c r="C489" s="1">
        <v>0</v>
      </c>
      <c r="D489" s="1">
        <v>509.65699999999998</v>
      </c>
      <c r="E489" s="1">
        <v>509.65699999999998</v>
      </c>
      <c r="F489" s="1">
        <f t="shared" si="14"/>
        <v>0</v>
      </c>
      <c r="G489" s="1">
        <f t="shared" si="15"/>
        <v>0</v>
      </c>
      <c r="H489" t="e">
        <f>VLOOKUP($A489,'TCD justif frs'!$A$5:$C$297,1,0)</f>
        <v>#N/A</v>
      </c>
    </row>
    <row r="490" spans="1:8" x14ac:dyDescent="0.25">
      <c r="A490" t="s">
        <v>5948</v>
      </c>
      <c r="B490" t="s">
        <v>5949</v>
      </c>
      <c r="C490" s="1">
        <v>0</v>
      </c>
      <c r="D490" s="1">
        <v>949.5</v>
      </c>
      <c r="E490" s="1">
        <v>949.5</v>
      </c>
      <c r="F490" s="1">
        <f t="shared" si="14"/>
        <v>0</v>
      </c>
      <c r="G490" s="1">
        <f t="shared" si="15"/>
        <v>0</v>
      </c>
      <c r="H490" t="e">
        <f>VLOOKUP($A490,'TCD justif frs'!$A$5:$C$297,1,0)</f>
        <v>#N/A</v>
      </c>
    </row>
    <row r="491" spans="1:8" x14ac:dyDescent="0.25">
      <c r="A491" t="s">
        <v>64</v>
      </c>
      <c r="B491" t="s">
        <v>7842</v>
      </c>
      <c r="C491" s="1">
        <v>0</v>
      </c>
      <c r="D491" s="1">
        <v>51006.673000000003</v>
      </c>
      <c r="E491" s="1">
        <v>51345.673000000003</v>
      </c>
      <c r="F491" s="1">
        <f t="shared" si="14"/>
        <v>-339</v>
      </c>
      <c r="G491" s="1">
        <f t="shared" si="15"/>
        <v>-339</v>
      </c>
      <c r="H491" t="str">
        <f>VLOOKUP($A491,'TCD justif frs'!$A$5:$C$297,1,0)</f>
        <v>L50335</v>
      </c>
    </row>
    <row r="492" spans="1:8" x14ac:dyDescent="0.25">
      <c r="A492" t="s">
        <v>5950</v>
      </c>
      <c r="B492" t="s">
        <v>7843</v>
      </c>
      <c r="C492" s="1">
        <v>0</v>
      </c>
      <c r="D492" s="1">
        <v>251719.416</v>
      </c>
      <c r="E492" s="1">
        <v>251719.416</v>
      </c>
      <c r="F492" s="1">
        <f t="shared" si="14"/>
        <v>0</v>
      </c>
      <c r="G492" s="1">
        <f t="shared" si="15"/>
        <v>0</v>
      </c>
      <c r="H492" t="e">
        <f>VLOOKUP($A492,'TCD justif frs'!$A$5:$C$297,1,0)</f>
        <v>#N/A</v>
      </c>
    </row>
    <row r="493" spans="1:8" x14ac:dyDescent="0.25">
      <c r="A493" t="s">
        <v>5951</v>
      </c>
      <c r="B493" t="s">
        <v>7844</v>
      </c>
      <c r="C493" s="1">
        <v>0</v>
      </c>
      <c r="D493" s="1">
        <v>397.48</v>
      </c>
      <c r="E493" s="1">
        <v>397.48</v>
      </c>
      <c r="F493" s="1">
        <f t="shared" si="14"/>
        <v>0</v>
      </c>
      <c r="G493" s="1">
        <f t="shared" si="15"/>
        <v>0</v>
      </c>
      <c r="H493" t="e">
        <f>VLOOKUP($A493,'TCD justif frs'!$A$5:$C$297,1,0)</f>
        <v>#N/A</v>
      </c>
    </row>
    <row r="494" spans="1:8" x14ac:dyDescent="0.25">
      <c r="A494" t="s">
        <v>5952</v>
      </c>
      <c r="B494" t="s">
        <v>5953</v>
      </c>
      <c r="C494" s="1">
        <v>0</v>
      </c>
      <c r="D494" s="1">
        <v>951.2</v>
      </c>
      <c r="E494" s="1">
        <v>951.2</v>
      </c>
      <c r="F494" s="1">
        <f t="shared" si="14"/>
        <v>0</v>
      </c>
      <c r="G494" s="1">
        <f t="shared" si="15"/>
        <v>0</v>
      </c>
      <c r="H494" t="e">
        <f>VLOOKUP($A494,'TCD justif frs'!$A$5:$C$297,1,0)</f>
        <v>#N/A</v>
      </c>
    </row>
    <row r="495" spans="1:8" x14ac:dyDescent="0.25">
      <c r="A495" t="s">
        <v>5954</v>
      </c>
      <c r="B495" t="s">
        <v>5955</v>
      </c>
      <c r="C495" s="1">
        <v>0</v>
      </c>
      <c r="D495" s="1">
        <v>5500</v>
      </c>
      <c r="E495" s="1">
        <v>5500</v>
      </c>
      <c r="F495" s="1">
        <f t="shared" si="14"/>
        <v>0</v>
      </c>
      <c r="G495" s="1">
        <f t="shared" si="15"/>
        <v>0</v>
      </c>
      <c r="H495" t="e">
        <f>VLOOKUP($A495,'TCD justif frs'!$A$5:$C$297,1,0)</f>
        <v>#N/A</v>
      </c>
    </row>
    <row r="496" spans="1:8" x14ac:dyDescent="0.25">
      <c r="A496" t="s">
        <v>5956</v>
      </c>
      <c r="B496" t="s">
        <v>5957</v>
      </c>
      <c r="C496" s="1">
        <v>0</v>
      </c>
      <c r="D496" s="1">
        <v>1371.0650000000001</v>
      </c>
      <c r="E496" s="1">
        <v>1371.0650000000001</v>
      </c>
      <c r="F496" s="1">
        <f t="shared" si="14"/>
        <v>0</v>
      </c>
      <c r="G496" s="1">
        <f t="shared" si="15"/>
        <v>0</v>
      </c>
      <c r="H496" t="e">
        <f>VLOOKUP($A496,'TCD justif frs'!$A$5:$C$297,1,0)</f>
        <v>#N/A</v>
      </c>
    </row>
    <row r="497" spans="1:10" x14ac:dyDescent="0.25">
      <c r="A497" t="s">
        <v>955</v>
      </c>
      <c r="B497" t="s">
        <v>956</v>
      </c>
      <c r="C497" s="1">
        <v>0</v>
      </c>
      <c r="D497" s="1">
        <v>1702.201</v>
      </c>
      <c r="E497" s="1">
        <v>1917.001</v>
      </c>
      <c r="F497" s="1">
        <f t="shared" si="14"/>
        <v>-214.79999999999995</v>
      </c>
      <c r="G497" s="1">
        <f t="shared" si="15"/>
        <v>-214.79999999999995</v>
      </c>
      <c r="H497" t="str">
        <f>VLOOKUP($A497,'TCD justif frs'!$A$5:$C$297,1,0)</f>
        <v>L50364</v>
      </c>
    </row>
    <row r="498" spans="1:10" x14ac:dyDescent="0.25">
      <c r="A498" t="s">
        <v>65</v>
      </c>
      <c r="B498" t="s">
        <v>850</v>
      </c>
      <c r="C498" s="1">
        <v>0</v>
      </c>
      <c r="D498" s="1">
        <v>70684.474000000002</v>
      </c>
      <c r="E498" s="1">
        <v>70684.474000000002</v>
      </c>
      <c r="F498" s="1">
        <f t="shared" si="14"/>
        <v>0</v>
      </c>
      <c r="G498" s="1">
        <f t="shared" si="15"/>
        <v>0</v>
      </c>
      <c r="H498" t="str">
        <f>VLOOKUP($A498,'TCD justif frs'!$A$5:$C$297,1,0)</f>
        <v>L50366</v>
      </c>
    </row>
    <row r="499" spans="1:10" x14ac:dyDescent="0.25">
      <c r="A499" t="s">
        <v>5958</v>
      </c>
      <c r="B499" t="s">
        <v>7845</v>
      </c>
      <c r="C499" s="1">
        <v>0</v>
      </c>
      <c r="D499" s="1">
        <v>1176.4559999999999</v>
      </c>
      <c r="E499" s="1">
        <v>1176.4559999999999</v>
      </c>
      <c r="F499" s="1">
        <f t="shared" si="14"/>
        <v>0</v>
      </c>
      <c r="G499" s="1">
        <f t="shared" si="15"/>
        <v>0</v>
      </c>
      <c r="H499" t="str">
        <f>VLOOKUP($A499,'TCD justif frs'!$A$5:$C$297,1,0)</f>
        <v>L50368</v>
      </c>
    </row>
    <row r="500" spans="1:10" x14ac:dyDescent="0.25">
      <c r="A500" t="s">
        <v>5959</v>
      </c>
      <c r="B500" t="s">
        <v>7846</v>
      </c>
      <c r="C500" s="1">
        <v>0</v>
      </c>
      <c r="D500" s="1">
        <v>1500</v>
      </c>
      <c r="E500" s="1">
        <v>1500</v>
      </c>
      <c r="F500" s="1">
        <f t="shared" si="14"/>
        <v>0</v>
      </c>
      <c r="G500" s="1">
        <f t="shared" si="15"/>
        <v>0</v>
      </c>
      <c r="H500" t="e">
        <f>VLOOKUP($A500,'TCD justif frs'!$A$5:$C$297,1,0)</f>
        <v>#N/A</v>
      </c>
    </row>
    <row r="501" spans="1:10" x14ac:dyDescent="0.25">
      <c r="A501" t="s">
        <v>4367</v>
      </c>
      <c r="B501" t="s">
        <v>7847</v>
      </c>
      <c r="C501" s="1">
        <v>0</v>
      </c>
      <c r="D501" s="1">
        <v>108927.629</v>
      </c>
      <c r="E501" s="1">
        <v>108927.629</v>
      </c>
      <c r="F501" s="1">
        <f t="shared" si="14"/>
        <v>0</v>
      </c>
      <c r="G501" s="1">
        <f t="shared" si="15"/>
        <v>0</v>
      </c>
      <c r="H501" t="e">
        <f>VLOOKUP($A501,'TCD justif frs'!$A$5:$C$297,1,0)</f>
        <v>#N/A</v>
      </c>
    </row>
    <row r="502" spans="1:10" x14ac:dyDescent="0.25">
      <c r="A502" t="s">
        <v>5960</v>
      </c>
      <c r="B502" t="s">
        <v>5961</v>
      </c>
      <c r="C502" s="1">
        <v>0</v>
      </c>
      <c r="D502" s="1">
        <v>28.37</v>
      </c>
      <c r="E502" s="1">
        <v>28.37</v>
      </c>
      <c r="F502" s="1">
        <f t="shared" si="14"/>
        <v>0</v>
      </c>
      <c r="G502" s="1">
        <f t="shared" si="15"/>
        <v>0</v>
      </c>
      <c r="H502" t="e">
        <f>VLOOKUP($A502,'TCD justif frs'!$A$5:$C$297,1,0)</f>
        <v>#N/A</v>
      </c>
      <c r="J502" s="1"/>
    </row>
    <row r="503" spans="1:10" x14ac:dyDescent="0.25">
      <c r="A503" t="s">
        <v>4373</v>
      </c>
      <c r="B503" t="s">
        <v>4374</v>
      </c>
      <c r="C503" s="1">
        <v>0</v>
      </c>
      <c r="D503" s="1">
        <v>58959.74</v>
      </c>
      <c r="E503" s="1">
        <v>58959.74</v>
      </c>
      <c r="F503" s="1">
        <f t="shared" si="14"/>
        <v>0</v>
      </c>
      <c r="G503" s="1">
        <f t="shared" si="15"/>
        <v>0</v>
      </c>
      <c r="H503" t="e">
        <f>VLOOKUP($A503,'TCD justif frs'!$A$5:$C$297,1,0)</f>
        <v>#N/A</v>
      </c>
    </row>
    <row r="504" spans="1:10" x14ac:dyDescent="0.25">
      <c r="A504" t="s">
        <v>5962</v>
      </c>
      <c r="B504" t="s">
        <v>5963</v>
      </c>
      <c r="C504" s="1">
        <v>0</v>
      </c>
      <c r="D504" s="1">
        <v>393.3</v>
      </c>
      <c r="E504" s="1">
        <v>393.3</v>
      </c>
      <c r="F504" s="1">
        <f t="shared" si="14"/>
        <v>0</v>
      </c>
      <c r="G504" s="1">
        <f t="shared" si="15"/>
        <v>0</v>
      </c>
      <c r="H504" t="str">
        <f>VLOOKUP($A504,'TCD justif frs'!$A$5:$C$297,1,0)</f>
        <v>L50387</v>
      </c>
    </row>
    <row r="505" spans="1:10" x14ac:dyDescent="0.25">
      <c r="A505" t="s">
        <v>5964</v>
      </c>
      <c r="B505" t="s">
        <v>7848</v>
      </c>
      <c r="C505" s="1">
        <v>0</v>
      </c>
      <c r="D505" s="1">
        <v>112481.60000000001</v>
      </c>
      <c r="E505" s="1">
        <v>112481.60000000001</v>
      </c>
      <c r="F505" s="1">
        <f t="shared" si="14"/>
        <v>0</v>
      </c>
      <c r="G505" s="1">
        <f t="shared" si="15"/>
        <v>0</v>
      </c>
      <c r="H505" t="e">
        <f>VLOOKUP($A505,'TCD justif frs'!$A$5:$C$297,1,0)</f>
        <v>#N/A</v>
      </c>
    </row>
    <row r="506" spans="1:10" x14ac:dyDescent="0.25">
      <c r="A506" t="s">
        <v>5965</v>
      </c>
      <c r="B506" t="s">
        <v>7849</v>
      </c>
      <c r="C506" s="1">
        <v>0</v>
      </c>
      <c r="D506" s="1">
        <v>1299.5999999999999</v>
      </c>
      <c r="E506" s="1">
        <v>1299.5999999999999</v>
      </c>
      <c r="F506" s="1">
        <f t="shared" si="14"/>
        <v>0</v>
      </c>
      <c r="G506" s="1">
        <f t="shared" si="15"/>
        <v>0</v>
      </c>
      <c r="H506" t="e">
        <f>VLOOKUP($A506,'TCD justif frs'!$A$5:$C$297,1,0)</f>
        <v>#N/A</v>
      </c>
    </row>
    <row r="507" spans="1:10" x14ac:dyDescent="0.25">
      <c r="A507" t="s">
        <v>5966</v>
      </c>
      <c r="B507" t="s">
        <v>5967</v>
      </c>
      <c r="C507" s="1">
        <v>0</v>
      </c>
      <c r="D507" s="1">
        <v>7389.6</v>
      </c>
      <c r="E507" s="1">
        <v>7389.6</v>
      </c>
      <c r="F507" s="1">
        <f t="shared" si="14"/>
        <v>0</v>
      </c>
      <c r="G507" s="1">
        <f t="shared" si="15"/>
        <v>0</v>
      </c>
      <c r="H507" t="e">
        <f>VLOOKUP($A507,'TCD justif frs'!$A$5:$C$297,1,0)</f>
        <v>#N/A</v>
      </c>
    </row>
    <row r="508" spans="1:10" x14ac:dyDescent="0.25">
      <c r="A508" t="s">
        <v>66</v>
      </c>
      <c r="B508" t="s">
        <v>7850</v>
      </c>
      <c r="C508" s="1">
        <v>0</v>
      </c>
      <c r="D508" s="1">
        <v>24039187.028999999</v>
      </c>
      <c r="E508" s="1">
        <v>24460422.359000001</v>
      </c>
      <c r="F508" s="1">
        <f t="shared" si="14"/>
        <v>-421235.33000000194</v>
      </c>
      <c r="G508" s="1">
        <f t="shared" si="15"/>
        <v>-421235.33000000194</v>
      </c>
      <c r="H508" t="str">
        <f>VLOOKUP($A508,'TCD justif frs'!$A$5:$C$297,1,0)</f>
        <v>L50401</v>
      </c>
    </row>
    <row r="509" spans="1:10" x14ac:dyDescent="0.25">
      <c r="A509" t="s">
        <v>5968</v>
      </c>
      <c r="B509" t="s">
        <v>7851</v>
      </c>
      <c r="C509" s="1">
        <v>0</v>
      </c>
      <c r="D509" s="1">
        <v>720.2</v>
      </c>
      <c r="E509" s="1">
        <v>720.2</v>
      </c>
      <c r="F509" s="1">
        <f t="shared" si="14"/>
        <v>0</v>
      </c>
      <c r="G509" s="1">
        <f t="shared" si="15"/>
        <v>0</v>
      </c>
      <c r="H509" t="e">
        <f>VLOOKUP($A509,'TCD justif frs'!$A$5:$C$297,1,0)</f>
        <v>#N/A</v>
      </c>
    </row>
    <row r="510" spans="1:10" x14ac:dyDescent="0.25">
      <c r="A510" t="s">
        <v>5969</v>
      </c>
      <c r="B510" t="s">
        <v>7852</v>
      </c>
      <c r="C510" s="1">
        <v>0</v>
      </c>
      <c r="D510" s="1">
        <v>5098</v>
      </c>
      <c r="E510" s="1">
        <v>5098</v>
      </c>
      <c r="F510" s="1">
        <f t="shared" si="14"/>
        <v>0</v>
      </c>
      <c r="G510" s="1">
        <f t="shared" si="15"/>
        <v>0</v>
      </c>
      <c r="H510" t="e">
        <f>VLOOKUP($A510,'TCD justif frs'!$A$5:$C$297,1,0)</f>
        <v>#N/A</v>
      </c>
    </row>
    <row r="511" spans="1:10" x14ac:dyDescent="0.25">
      <c r="A511" t="s">
        <v>7237</v>
      </c>
      <c r="B511" t="s">
        <v>5043</v>
      </c>
      <c r="C511" s="1">
        <v>0</v>
      </c>
      <c r="D511" s="1">
        <v>0</v>
      </c>
      <c r="E511" s="1">
        <v>1732.069</v>
      </c>
      <c r="F511" s="1">
        <f t="shared" si="14"/>
        <v>-1732.069</v>
      </c>
      <c r="G511" s="1">
        <f t="shared" si="15"/>
        <v>-1732.069</v>
      </c>
      <c r="H511" t="str">
        <f>VLOOKUP($A511,'TCD justif frs'!$A$5:$C$297,1,0)</f>
        <v>L50406</v>
      </c>
    </row>
    <row r="512" spans="1:10" x14ac:dyDescent="0.25">
      <c r="A512" t="s">
        <v>67</v>
      </c>
      <c r="B512" t="s">
        <v>7853</v>
      </c>
      <c r="C512" s="1">
        <v>0</v>
      </c>
      <c r="D512" s="1">
        <v>11569.462</v>
      </c>
      <c r="E512" s="1">
        <v>11438.761</v>
      </c>
      <c r="F512" s="1">
        <f t="shared" si="14"/>
        <v>130.70099999999911</v>
      </c>
      <c r="G512" s="1">
        <f t="shared" si="15"/>
        <v>130.70099999999911</v>
      </c>
      <c r="H512" t="str">
        <f>VLOOKUP($A512,'TCD justif frs'!$A$5:$C$297,1,0)</f>
        <v>L50408</v>
      </c>
    </row>
    <row r="513" spans="1:8" x14ac:dyDescent="0.25">
      <c r="A513" t="s">
        <v>5970</v>
      </c>
      <c r="B513" t="s">
        <v>7854</v>
      </c>
      <c r="C513" s="1">
        <v>0</v>
      </c>
      <c r="D513" s="1">
        <v>16905.547999999999</v>
      </c>
      <c r="E513" s="1">
        <v>16905.547999999999</v>
      </c>
      <c r="F513" s="1">
        <f t="shared" si="14"/>
        <v>0</v>
      </c>
      <c r="G513" s="1">
        <f t="shared" si="15"/>
        <v>0</v>
      </c>
      <c r="H513" t="e">
        <f>VLOOKUP($A513,'TCD justif frs'!$A$5:$C$297,1,0)</f>
        <v>#N/A</v>
      </c>
    </row>
    <row r="514" spans="1:8" x14ac:dyDescent="0.25">
      <c r="A514" t="s">
        <v>5030</v>
      </c>
      <c r="B514" t="s">
        <v>5031</v>
      </c>
      <c r="C514" s="1">
        <v>0</v>
      </c>
      <c r="D514" s="1">
        <v>5559.71</v>
      </c>
      <c r="E514" s="1">
        <v>3308.3339999999998</v>
      </c>
      <c r="F514" s="1">
        <f t="shared" si="14"/>
        <v>2251.3760000000002</v>
      </c>
      <c r="G514" s="1">
        <f t="shared" si="15"/>
        <v>2251.3760000000002</v>
      </c>
      <c r="H514" t="str">
        <f>VLOOKUP($A514,'TCD justif frs'!$A$5:$C$297,1,0)</f>
        <v>L50415</v>
      </c>
    </row>
    <row r="515" spans="1:8" x14ac:dyDescent="0.25">
      <c r="A515" t="s">
        <v>5971</v>
      </c>
      <c r="B515" t="s">
        <v>7855</v>
      </c>
      <c r="C515" s="1">
        <v>0</v>
      </c>
      <c r="D515" s="1">
        <v>1975.2329999999999</v>
      </c>
      <c r="E515" s="1">
        <v>1975.2329999999999</v>
      </c>
      <c r="F515" s="1">
        <f t="shared" ref="F515:F578" si="16">D515-E515</f>
        <v>0</v>
      </c>
      <c r="G515" s="1">
        <f t="shared" ref="G515:G578" si="17">C515+F515</f>
        <v>0</v>
      </c>
      <c r="H515" t="e">
        <f>VLOOKUP($A515,'TCD justif frs'!$A$5:$C$297,1,0)</f>
        <v>#N/A</v>
      </c>
    </row>
    <row r="516" spans="1:8" x14ac:dyDescent="0.25">
      <c r="A516" t="s">
        <v>5972</v>
      </c>
      <c r="B516" t="s">
        <v>5973</v>
      </c>
      <c r="C516" s="1">
        <v>0</v>
      </c>
      <c r="D516" s="1">
        <v>1224.5730000000001</v>
      </c>
      <c r="E516" s="1">
        <v>1224.5730000000001</v>
      </c>
      <c r="F516" s="1">
        <f t="shared" si="16"/>
        <v>0</v>
      </c>
      <c r="G516" s="1">
        <f t="shared" si="17"/>
        <v>0</v>
      </c>
      <c r="H516" t="e">
        <f>VLOOKUP($A516,'TCD justif frs'!$A$5:$C$297,1,0)</f>
        <v>#N/A</v>
      </c>
    </row>
    <row r="517" spans="1:8" x14ac:dyDescent="0.25">
      <c r="A517" t="s">
        <v>5974</v>
      </c>
      <c r="B517" t="s">
        <v>7856</v>
      </c>
      <c r="C517" s="1">
        <v>0</v>
      </c>
      <c r="D517" s="1">
        <v>827.7</v>
      </c>
      <c r="E517" s="1">
        <v>827.7</v>
      </c>
      <c r="F517" s="1">
        <f t="shared" si="16"/>
        <v>0</v>
      </c>
      <c r="G517" s="1">
        <f t="shared" si="17"/>
        <v>0</v>
      </c>
      <c r="H517" t="e">
        <f>VLOOKUP($A517,'TCD justif frs'!$A$5:$C$297,1,0)</f>
        <v>#N/A</v>
      </c>
    </row>
    <row r="518" spans="1:8" x14ac:dyDescent="0.25">
      <c r="A518" t="s">
        <v>5975</v>
      </c>
      <c r="B518" t="s">
        <v>7857</v>
      </c>
      <c r="C518" s="1">
        <v>0</v>
      </c>
      <c r="D518" s="1">
        <v>9409.2000000000007</v>
      </c>
      <c r="E518" s="1">
        <v>9409.2000000000007</v>
      </c>
      <c r="F518" s="1">
        <f t="shared" si="16"/>
        <v>0</v>
      </c>
      <c r="G518" s="1">
        <f t="shared" si="17"/>
        <v>0</v>
      </c>
      <c r="H518" t="e">
        <f>VLOOKUP($A518,'TCD justif frs'!$A$5:$C$297,1,0)</f>
        <v>#N/A</v>
      </c>
    </row>
    <row r="519" spans="1:8" x14ac:dyDescent="0.25">
      <c r="A519" t="s">
        <v>5976</v>
      </c>
      <c r="B519" t="s">
        <v>7858</v>
      </c>
      <c r="C519" s="1">
        <v>0</v>
      </c>
      <c r="D519" s="1">
        <v>8000</v>
      </c>
      <c r="E519" s="1">
        <v>8000</v>
      </c>
      <c r="F519" s="1">
        <f t="shared" si="16"/>
        <v>0</v>
      </c>
      <c r="G519" s="1">
        <f t="shared" si="17"/>
        <v>0</v>
      </c>
      <c r="H519" t="e">
        <f>VLOOKUP($A519,'TCD justif frs'!$A$5:$C$297,1,0)</f>
        <v>#N/A</v>
      </c>
    </row>
    <row r="520" spans="1:8" x14ac:dyDescent="0.25">
      <c r="A520" t="s">
        <v>5977</v>
      </c>
      <c r="B520" t="s">
        <v>7859</v>
      </c>
      <c r="C520" s="1">
        <v>0</v>
      </c>
      <c r="D520" s="1">
        <v>15120</v>
      </c>
      <c r="E520" s="1">
        <v>15120</v>
      </c>
      <c r="F520" s="1">
        <f t="shared" si="16"/>
        <v>0</v>
      </c>
      <c r="G520" s="1">
        <f t="shared" si="17"/>
        <v>0</v>
      </c>
      <c r="H520" t="e">
        <f>VLOOKUP($A520,'TCD justif frs'!$A$5:$C$297,1,0)</f>
        <v>#N/A</v>
      </c>
    </row>
    <row r="521" spans="1:8" x14ac:dyDescent="0.25">
      <c r="A521" t="s">
        <v>5978</v>
      </c>
      <c r="B521" t="s">
        <v>7860</v>
      </c>
      <c r="C521" s="1">
        <v>0</v>
      </c>
      <c r="D521" s="1">
        <v>616.29999999999995</v>
      </c>
      <c r="E521" s="1">
        <v>616.29999999999995</v>
      </c>
      <c r="F521" s="1">
        <f t="shared" si="16"/>
        <v>0</v>
      </c>
      <c r="G521" s="1">
        <f t="shared" si="17"/>
        <v>0</v>
      </c>
      <c r="H521" t="e">
        <f>VLOOKUP($A521,'TCD justif frs'!$A$5:$C$297,1,0)</f>
        <v>#N/A</v>
      </c>
    </row>
    <row r="522" spans="1:8" x14ac:dyDescent="0.25">
      <c r="A522" t="s">
        <v>5979</v>
      </c>
      <c r="B522" t="s">
        <v>7661</v>
      </c>
      <c r="C522" s="1">
        <v>0</v>
      </c>
      <c r="D522" s="1">
        <v>8389.3809999999994</v>
      </c>
      <c r="E522" s="1">
        <v>8389.3809999999994</v>
      </c>
      <c r="F522" s="1">
        <f t="shared" si="16"/>
        <v>0</v>
      </c>
      <c r="G522" s="1">
        <f t="shared" si="17"/>
        <v>0</v>
      </c>
      <c r="H522" t="e">
        <f>VLOOKUP($A522,'TCD justif frs'!$A$5:$C$297,1,0)</f>
        <v>#N/A</v>
      </c>
    </row>
    <row r="523" spans="1:8" x14ac:dyDescent="0.25">
      <c r="A523" t="s">
        <v>69</v>
      </c>
      <c r="B523" t="s">
        <v>866</v>
      </c>
      <c r="C523" s="1">
        <v>0</v>
      </c>
      <c r="D523" s="1">
        <v>101980.247</v>
      </c>
      <c r="E523" s="1">
        <v>100515.84699999999</v>
      </c>
      <c r="F523" s="1">
        <f t="shared" si="16"/>
        <v>1464.4000000000087</v>
      </c>
      <c r="G523" s="1">
        <f t="shared" si="17"/>
        <v>1464.4000000000087</v>
      </c>
      <c r="H523" t="str">
        <f>VLOOKUP($A523,'TCD justif frs'!$A$5:$C$297,1,0)</f>
        <v>L50432</v>
      </c>
    </row>
    <row r="524" spans="1:8" x14ac:dyDescent="0.25">
      <c r="A524" t="s">
        <v>70</v>
      </c>
      <c r="B524" t="s">
        <v>71</v>
      </c>
      <c r="C524" s="1">
        <v>0</v>
      </c>
      <c r="D524" s="1">
        <v>6480824.3420000002</v>
      </c>
      <c r="E524" s="1">
        <v>6480824.3420000002</v>
      </c>
      <c r="F524" s="1">
        <f t="shared" si="16"/>
        <v>0</v>
      </c>
      <c r="G524" s="1">
        <f t="shared" si="17"/>
        <v>0</v>
      </c>
      <c r="H524" t="e">
        <f>VLOOKUP($A524,'TCD justif frs'!$A$5:$C$297,1,0)</f>
        <v>#N/A</v>
      </c>
    </row>
    <row r="525" spans="1:8" x14ac:dyDescent="0.25">
      <c r="A525" t="s">
        <v>5980</v>
      </c>
      <c r="B525" t="s">
        <v>7861</v>
      </c>
      <c r="C525" s="1">
        <v>0</v>
      </c>
      <c r="D525" s="1">
        <v>6360.3</v>
      </c>
      <c r="E525" s="1">
        <v>6360.3</v>
      </c>
      <c r="F525" s="1">
        <f t="shared" si="16"/>
        <v>0</v>
      </c>
      <c r="G525" s="1">
        <f t="shared" si="17"/>
        <v>0</v>
      </c>
      <c r="H525" t="e">
        <f>VLOOKUP($A525,'TCD justif frs'!$A$5:$C$297,1,0)</f>
        <v>#N/A</v>
      </c>
    </row>
    <row r="526" spans="1:8" x14ac:dyDescent="0.25">
      <c r="A526" t="s">
        <v>5981</v>
      </c>
      <c r="B526" t="s">
        <v>7862</v>
      </c>
      <c r="C526" s="1">
        <v>0</v>
      </c>
      <c r="D526" s="1">
        <v>182477.68100000001</v>
      </c>
      <c r="E526" s="1">
        <v>182477.68100000001</v>
      </c>
      <c r="F526" s="1">
        <f t="shared" si="16"/>
        <v>0</v>
      </c>
      <c r="G526" s="1">
        <f t="shared" si="17"/>
        <v>0</v>
      </c>
      <c r="H526" t="e">
        <f>VLOOKUP($A526,'TCD justif frs'!$A$5:$C$297,1,0)</f>
        <v>#N/A</v>
      </c>
    </row>
    <row r="527" spans="1:8" x14ac:dyDescent="0.25">
      <c r="A527" t="s">
        <v>5982</v>
      </c>
      <c r="B527" t="s">
        <v>5983</v>
      </c>
      <c r="C527" s="1">
        <v>0</v>
      </c>
      <c r="D527" s="1">
        <v>122.313</v>
      </c>
      <c r="E527" s="1">
        <v>122.313</v>
      </c>
      <c r="F527" s="1">
        <f t="shared" si="16"/>
        <v>0</v>
      </c>
      <c r="G527" s="1">
        <f t="shared" si="17"/>
        <v>0</v>
      </c>
      <c r="H527" t="e">
        <f>VLOOKUP($A527,'TCD justif frs'!$A$5:$C$297,1,0)</f>
        <v>#N/A</v>
      </c>
    </row>
    <row r="528" spans="1:8" x14ac:dyDescent="0.25">
      <c r="A528" t="s">
        <v>5984</v>
      </c>
      <c r="B528" t="s">
        <v>7863</v>
      </c>
      <c r="C528" s="1">
        <v>0</v>
      </c>
      <c r="D528" s="1">
        <v>5095.5659999999998</v>
      </c>
      <c r="E528" s="1">
        <v>5095.5659999999998</v>
      </c>
      <c r="F528" s="1">
        <f t="shared" si="16"/>
        <v>0</v>
      </c>
      <c r="G528" s="1">
        <f t="shared" si="17"/>
        <v>0</v>
      </c>
      <c r="H528" t="e">
        <f>VLOOKUP($A528,'TCD justif frs'!$A$5:$C$297,1,0)</f>
        <v>#N/A</v>
      </c>
    </row>
    <row r="529" spans="1:8" x14ac:dyDescent="0.25">
      <c r="A529" t="s">
        <v>5985</v>
      </c>
      <c r="B529" t="s">
        <v>5986</v>
      </c>
      <c r="C529" s="1">
        <v>0</v>
      </c>
      <c r="D529" s="1">
        <v>5523</v>
      </c>
      <c r="E529" s="1">
        <v>5523</v>
      </c>
      <c r="F529" s="1">
        <f t="shared" si="16"/>
        <v>0</v>
      </c>
      <c r="G529" s="1">
        <f t="shared" si="17"/>
        <v>0</v>
      </c>
      <c r="H529" t="e">
        <f>VLOOKUP($A529,'TCD justif frs'!$A$5:$C$297,1,0)</f>
        <v>#N/A</v>
      </c>
    </row>
    <row r="530" spans="1:8" x14ac:dyDescent="0.25">
      <c r="A530" t="s">
        <v>5987</v>
      </c>
      <c r="B530" t="s">
        <v>7864</v>
      </c>
      <c r="C530" s="1">
        <v>0</v>
      </c>
      <c r="D530" s="1">
        <v>1858.78</v>
      </c>
      <c r="E530" s="1">
        <v>1858.78</v>
      </c>
      <c r="F530" s="1">
        <f t="shared" si="16"/>
        <v>0</v>
      </c>
      <c r="G530" s="1">
        <f t="shared" si="17"/>
        <v>0</v>
      </c>
      <c r="H530" t="e">
        <f>VLOOKUP($A530,'TCD justif frs'!$A$5:$C$297,1,0)</f>
        <v>#N/A</v>
      </c>
    </row>
    <row r="531" spans="1:8" x14ac:dyDescent="0.25">
      <c r="A531" t="s">
        <v>5988</v>
      </c>
      <c r="B531" t="s">
        <v>5989</v>
      </c>
      <c r="C531" s="1">
        <v>0</v>
      </c>
      <c r="D531" s="1">
        <v>4531.5</v>
      </c>
      <c r="E531" s="1">
        <v>4531.5</v>
      </c>
      <c r="F531" s="1">
        <f t="shared" si="16"/>
        <v>0</v>
      </c>
      <c r="G531" s="1">
        <f t="shared" si="17"/>
        <v>0</v>
      </c>
      <c r="H531" t="e">
        <f>VLOOKUP($A531,'TCD justif frs'!$A$5:$C$297,1,0)</f>
        <v>#N/A</v>
      </c>
    </row>
    <row r="532" spans="1:8" x14ac:dyDescent="0.25">
      <c r="A532" t="s">
        <v>5990</v>
      </c>
      <c r="B532" t="s">
        <v>5991</v>
      </c>
      <c r="C532" s="1">
        <v>0</v>
      </c>
      <c r="D532" s="1">
        <v>23000</v>
      </c>
      <c r="E532" s="1">
        <v>23000</v>
      </c>
      <c r="F532" s="1">
        <f t="shared" si="16"/>
        <v>0</v>
      </c>
      <c r="G532" s="1">
        <f t="shared" si="17"/>
        <v>0</v>
      </c>
      <c r="H532" t="e">
        <f>VLOOKUP($A532,'TCD justif frs'!$A$5:$C$297,1,0)</f>
        <v>#N/A</v>
      </c>
    </row>
    <row r="533" spans="1:8" x14ac:dyDescent="0.25">
      <c r="A533" t="s">
        <v>5992</v>
      </c>
      <c r="B533" t="s">
        <v>7865</v>
      </c>
      <c r="C533" s="1">
        <v>0</v>
      </c>
      <c r="D533" s="1">
        <v>73498.457999999999</v>
      </c>
      <c r="E533" s="1">
        <v>73498.457999999999</v>
      </c>
      <c r="F533" s="1">
        <f t="shared" si="16"/>
        <v>0</v>
      </c>
      <c r="G533" s="1">
        <f t="shared" si="17"/>
        <v>0</v>
      </c>
      <c r="H533" t="e">
        <f>VLOOKUP($A533,'TCD justif frs'!$A$5:$C$297,1,0)</f>
        <v>#N/A</v>
      </c>
    </row>
    <row r="534" spans="1:8" x14ac:dyDescent="0.25">
      <c r="A534" t="s">
        <v>5993</v>
      </c>
      <c r="B534" t="s">
        <v>5994</v>
      </c>
      <c r="C534" s="1">
        <v>0</v>
      </c>
      <c r="D534" s="1">
        <v>120279.40700000001</v>
      </c>
      <c r="E534" s="1">
        <v>119839.11</v>
      </c>
      <c r="F534" s="1">
        <f t="shared" si="16"/>
        <v>440.29700000000594</v>
      </c>
      <c r="G534" s="1">
        <f t="shared" si="17"/>
        <v>440.29700000000594</v>
      </c>
      <c r="H534" t="str">
        <f>VLOOKUP($A534,'TCD justif frs'!$A$5:$C$297,1,0)</f>
        <v>L50460</v>
      </c>
    </row>
    <row r="535" spans="1:8" x14ac:dyDescent="0.25">
      <c r="A535" t="s">
        <v>5995</v>
      </c>
      <c r="B535" t="s">
        <v>7785</v>
      </c>
      <c r="C535" s="1">
        <v>0</v>
      </c>
      <c r="D535" s="1">
        <v>700</v>
      </c>
      <c r="E535" s="1">
        <v>700</v>
      </c>
      <c r="F535" s="1">
        <f t="shared" si="16"/>
        <v>0</v>
      </c>
      <c r="G535" s="1">
        <f t="shared" si="17"/>
        <v>0</v>
      </c>
      <c r="H535" t="e">
        <f>VLOOKUP($A535,'TCD justif frs'!$A$5:$C$297,1,0)</f>
        <v>#N/A</v>
      </c>
    </row>
    <row r="536" spans="1:8" x14ac:dyDescent="0.25">
      <c r="A536" t="s">
        <v>72</v>
      </c>
      <c r="B536" t="s">
        <v>7866</v>
      </c>
      <c r="C536" s="1">
        <v>0</v>
      </c>
      <c r="D536" s="1">
        <v>86117.2</v>
      </c>
      <c r="E536" s="1">
        <v>85565.2</v>
      </c>
      <c r="F536" s="1">
        <f t="shared" si="16"/>
        <v>552</v>
      </c>
      <c r="G536" s="1">
        <f t="shared" si="17"/>
        <v>552</v>
      </c>
      <c r="H536" t="str">
        <f>VLOOKUP($A536,'TCD justif frs'!$A$5:$C$297,1,0)</f>
        <v>L50468</v>
      </c>
    </row>
    <row r="537" spans="1:8" x14ac:dyDescent="0.25">
      <c r="A537" t="s">
        <v>5996</v>
      </c>
      <c r="B537" t="s">
        <v>7867</v>
      </c>
      <c r="C537" s="1">
        <v>0</v>
      </c>
      <c r="D537" s="1">
        <v>910</v>
      </c>
      <c r="E537" s="1">
        <v>910</v>
      </c>
      <c r="F537" s="1">
        <f t="shared" si="16"/>
        <v>0</v>
      </c>
      <c r="G537" s="1">
        <f t="shared" si="17"/>
        <v>0</v>
      </c>
      <c r="H537" t="e">
        <f>VLOOKUP($A537,'TCD justif frs'!$A$5:$C$297,1,0)</f>
        <v>#N/A</v>
      </c>
    </row>
    <row r="538" spans="1:8" x14ac:dyDescent="0.25">
      <c r="A538" t="s">
        <v>5997</v>
      </c>
      <c r="B538" t="s">
        <v>7868</v>
      </c>
      <c r="C538" s="1">
        <v>0</v>
      </c>
      <c r="D538" s="1">
        <v>84847</v>
      </c>
      <c r="E538" s="1">
        <v>84847</v>
      </c>
      <c r="F538" s="1">
        <f t="shared" si="16"/>
        <v>0</v>
      </c>
      <c r="G538" s="1">
        <f t="shared" si="17"/>
        <v>0</v>
      </c>
      <c r="H538" t="e">
        <f>VLOOKUP($A538,'TCD justif frs'!$A$5:$C$297,1,0)</f>
        <v>#N/A</v>
      </c>
    </row>
    <row r="539" spans="1:8" x14ac:dyDescent="0.25">
      <c r="A539" t="s">
        <v>5998</v>
      </c>
      <c r="B539" t="s">
        <v>7869</v>
      </c>
      <c r="C539" s="1">
        <v>0</v>
      </c>
      <c r="D539" s="1">
        <v>10080</v>
      </c>
      <c r="E539" s="1">
        <v>10080</v>
      </c>
      <c r="F539" s="1">
        <f t="shared" si="16"/>
        <v>0</v>
      </c>
      <c r="G539" s="1">
        <f t="shared" si="17"/>
        <v>0</v>
      </c>
      <c r="H539" t="e">
        <f>VLOOKUP($A539,'TCD justif frs'!$A$5:$C$297,1,0)</f>
        <v>#N/A</v>
      </c>
    </row>
    <row r="540" spans="1:8" x14ac:dyDescent="0.25">
      <c r="A540" t="s">
        <v>5999</v>
      </c>
      <c r="B540" t="s">
        <v>7870</v>
      </c>
      <c r="C540" s="1">
        <v>0</v>
      </c>
      <c r="D540" s="1">
        <v>8000</v>
      </c>
      <c r="E540" s="1">
        <v>8000</v>
      </c>
      <c r="F540" s="1">
        <f t="shared" si="16"/>
        <v>0</v>
      </c>
      <c r="G540" s="1">
        <f t="shared" si="17"/>
        <v>0</v>
      </c>
      <c r="H540" t="e">
        <f>VLOOKUP($A540,'TCD justif frs'!$A$5:$C$297,1,0)</f>
        <v>#N/A</v>
      </c>
    </row>
    <row r="541" spans="1:8" x14ac:dyDescent="0.25">
      <c r="A541" t="s">
        <v>6000</v>
      </c>
      <c r="B541" t="s">
        <v>7871</v>
      </c>
      <c r="C541" s="1">
        <v>0</v>
      </c>
      <c r="D541" s="1">
        <v>1500</v>
      </c>
      <c r="E541" s="1">
        <v>1500</v>
      </c>
      <c r="F541" s="1">
        <f t="shared" si="16"/>
        <v>0</v>
      </c>
      <c r="G541" s="1">
        <f t="shared" si="17"/>
        <v>0</v>
      </c>
      <c r="H541" t="e">
        <f>VLOOKUP($A541,'TCD justif frs'!$A$5:$C$297,1,0)</f>
        <v>#N/A</v>
      </c>
    </row>
    <row r="542" spans="1:8" x14ac:dyDescent="0.25">
      <c r="A542" t="s">
        <v>6001</v>
      </c>
      <c r="B542" t="s">
        <v>7872</v>
      </c>
      <c r="C542" s="1">
        <v>0</v>
      </c>
      <c r="D542" s="1">
        <v>300</v>
      </c>
      <c r="E542" s="1">
        <v>300</v>
      </c>
      <c r="F542" s="1">
        <f t="shared" si="16"/>
        <v>0</v>
      </c>
      <c r="G542" s="1">
        <f t="shared" si="17"/>
        <v>0</v>
      </c>
      <c r="H542" t="e">
        <f>VLOOKUP($A542,'TCD justif frs'!$A$5:$C$297,1,0)</f>
        <v>#N/A</v>
      </c>
    </row>
    <row r="543" spans="1:8" x14ac:dyDescent="0.25">
      <c r="A543" t="s">
        <v>6002</v>
      </c>
      <c r="B543" t="s">
        <v>6003</v>
      </c>
      <c r="C543" s="1">
        <v>0</v>
      </c>
      <c r="D543" s="1">
        <v>20389.757000000001</v>
      </c>
      <c r="E543" s="1">
        <v>20389.757000000001</v>
      </c>
      <c r="F543" s="1">
        <f t="shared" si="16"/>
        <v>0</v>
      </c>
      <c r="G543" s="1">
        <f t="shared" si="17"/>
        <v>0</v>
      </c>
      <c r="H543" t="e">
        <f>VLOOKUP($A543,'TCD justif frs'!$A$5:$C$297,1,0)</f>
        <v>#N/A</v>
      </c>
    </row>
    <row r="544" spans="1:8" x14ac:dyDescent="0.25">
      <c r="A544" t="s">
        <v>6004</v>
      </c>
      <c r="B544" t="s">
        <v>6005</v>
      </c>
      <c r="C544" s="1">
        <v>0</v>
      </c>
      <c r="D544" s="1">
        <v>52468.732000000004</v>
      </c>
      <c r="E544" s="1">
        <v>52468.732000000004</v>
      </c>
      <c r="F544" s="1">
        <f t="shared" si="16"/>
        <v>0</v>
      </c>
      <c r="G544" s="1">
        <f t="shared" si="17"/>
        <v>0</v>
      </c>
      <c r="H544" t="e">
        <f>VLOOKUP($A544,'TCD justif frs'!$A$5:$C$297,1,0)</f>
        <v>#N/A</v>
      </c>
    </row>
    <row r="545" spans="1:8" x14ac:dyDescent="0.25">
      <c r="A545" t="s">
        <v>6006</v>
      </c>
      <c r="B545" t="s">
        <v>6007</v>
      </c>
      <c r="C545" s="1">
        <v>0</v>
      </c>
      <c r="D545" s="1">
        <v>294.83999999999997</v>
      </c>
      <c r="E545" s="1">
        <v>294.83999999999997</v>
      </c>
      <c r="F545" s="1">
        <f t="shared" si="16"/>
        <v>0</v>
      </c>
      <c r="G545" s="1">
        <f t="shared" si="17"/>
        <v>0</v>
      </c>
      <c r="H545" t="e">
        <f>VLOOKUP($A545,'TCD justif frs'!$A$5:$C$297,1,0)</f>
        <v>#N/A</v>
      </c>
    </row>
    <row r="546" spans="1:8" x14ac:dyDescent="0.25">
      <c r="A546" t="s">
        <v>6008</v>
      </c>
      <c r="B546" t="s">
        <v>7873</v>
      </c>
      <c r="C546" s="1">
        <v>0</v>
      </c>
      <c r="D546" s="1">
        <v>3360</v>
      </c>
      <c r="E546" s="1">
        <v>3360</v>
      </c>
      <c r="F546" s="1">
        <f t="shared" si="16"/>
        <v>0</v>
      </c>
      <c r="G546" s="1">
        <f t="shared" si="17"/>
        <v>0</v>
      </c>
      <c r="H546" t="e">
        <f>VLOOKUP($A546,'TCD justif frs'!$A$5:$C$297,1,0)</f>
        <v>#N/A</v>
      </c>
    </row>
    <row r="547" spans="1:8" x14ac:dyDescent="0.25">
      <c r="A547" t="s">
        <v>5032</v>
      </c>
      <c r="B547" t="s">
        <v>5033</v>
      </c>
      <c r="C547" s="1">
        <v>0</v>
      </c>
      <c r="D547" s="1">
        <v>11280.828</v>
      </c>
      <c r="E547" s="1">
        <v>11280.828</v>
      </c>
      <c r="F547" s="1">
        <f t="shared" si="16"/>
        <v>0</v>
      </c>
      <c r="G547" s="1">
        <f t="shared" si="17"/>
        <v>0</v>
      </c>
      <c r="H547" t="str">
        <f>VLOOKUP($A547,'TCD justif frs'!$A$5:$C$297,1,0)</f>
        <v>L50499</v>
      </c>
    </row>
    <row r="548" spans="1:8" x14ac:dyDescent="0.25">
      <c r="A548" t="s">
        <v>7488</v>
      </c>
      <c r="B548" t="s">
        <v>7874</v>
      </c>
      <c r="C548" s="1">
        <v>0</v>
      </c>
      <c r="D548" s="1">
        <v>13279.54</v>
      </c>
      <c r="E548" s="1">
        <v>13279.54</v>
      </c>
      <c r="F548" s="1">
        <f t="shared" si="16"/>
        <v>0</v>
      </c>
      <c r="G548" s="1">
        <f t="shared" si="17"/>
        <v>0</v>
      </c>
      <c r="H548" t="e">
        <f>VLOOKUP($A548,'TCD justif frs'!$A$5:$C$297,1,0)</f>
        <v>#N/A</v>
      </c>
    </row>
    <row r="549" spans="1:8" x14ac:dyDescent="0.25">
      <c r="A549" t="s">
        <v>6009</v>
      </c>
      <c r="B549" t="s">
        <v>7875</v>
      </c>
      <c r="C549" s="1">
        <v>0</v>
      </c>
      <c r="D549" s="1">
        <v>2000</v>
      </c>
      <c r="E549" s="1">
        <v>2000</v>
      </c>
      <c r="F549" s="1">
        <f t="shared" si="16"/>
        <v>0</v>
      </c>
      <c r="G549" s="1">
        <f t="shared" si="17"/>
        <v>0</v>
      </c>
      <c r="H549" t="e">
        <f>VLOOKUP($A549,'TCD justif frs'!$A$5:$C$297,1,0)</f>
        <v>#N/A</v>
      </c>
    </row>
    <row r="550" spans="1:8" x14ac:dyDescent="0.25">
      <c r="A550" t="s">
        <v>6010</v>
      </c>
      <c r="B550" t="s">
        <v>6011</v>
      </c>
      <c r="C550" s="1">
        <v>0</v>
      </c>
      <c r="D550" s="1">
        <v>1478.9</v>
      </c>
      <c r="E550" s="1">
        <v>1478.9</v>
      </c>
      <c r="F550" s="1">
        <f t="shared" si="16"/>
        <v>0</v>
      </c>
      <c r="G550" s="1">
        <f t="shared" si="17"/>
        <v>0</v>
      </c>
      <c r="H550" t="e">
        <f>VLOOKUP($A550,'TCD justif frs'!$A$5:$C$297,1,0)</f>
        <v>#N/A</v>
      </c>
    </row>
    <row r="551" spans="1:8" x14ac:dyDescent="0.25">
      <c r="A551" t="s">
        <v>6012</v>
      </c>
      <c r="B551" t="s">
        <v>6013</v>
      </c>
      <c r="C551" s="1">
        <v>0</v>
      </c>
      <c r="D551" s="1">
        <v>2679</v>
      </c>
      <c r="E551" s="1">
        <v>2679</v>
      </c>
      <c r="F551" s="1">
        <f t="shared" si="16"/>
        <v>0</v>
      </c>
      <c r="G551" s="1">
        <f t="shared" si="17"/>
        <v>0</v>
      </c>
      <c r="H551" t="e">
        <f>VLOOKUP($A551,'TCD justif frs'!$A$5:$C$297,1,0)</f>
        <v>#N/A</v>
      </c>
    </row>
    <row r="552" spans="1:8" x14ac:dyDescent="0.25">
      <c r="A552" t="s">
        <v>7489</v>
      </c>
      <c r="B552" t="s">
        <v>7876</v>
      </c>
      <c r="C552" s="1">
        <v>0</v>
      </c>
      <c r="D552" s="1">
        <v>81888.47</v>
      </c>
      <c r="E552" s="1">
        <v>81888.47</v>
      </c>
      <c r="F552" s="1">
        <f t="shared" si="16"/>
        <v>0</v>
      </c>
      <c r="G552" s="1">
        <f t="shared" si="17"/>
        <v>0</v>
      </c>
      <c r="H552" t="e">
        <f>VLOOKUP($A552,'TCD justif frs'!$A$5:$C$297,1,0)</f>
        <v>#N/A</v>
      </c>
    </row>
    <row r="553" spans="1:8" x14ac:dyDescent="0.25">
      <c r="A553" t="s">
        <v>6014</v>
      </c>
      <c r="B553" t="s">
        <v>6015</v>
      </c>
      <c r="C553" s="1">
        <v>0</v>
      </c>
      <c r="D553" s="1">
        <v>1792.6</v>
      </c>
      <c r="E553" s="1">
        <v>1792.6</v>
      </c>
      <c r="F553" s="1">
        <f t="shared" si="16"/>
        <v>0</v>
      </c>
      <c r="G553" s="1">
        <f t="shared" si="17"/>
        <v>0</v>
      </c>
      <c r="H553" t="e">
        <f>VLOOKUP($A553,'TCD justif frs'!$A$5:$C$297,1,0)</f>
        <v>#N/A</v>
      </c>
    </row>
    <row r="554" spans="1:8" x14ac:dyDescent="0.25">
      <c r="A554" t="s">
        <v>5074</v>
      </c>
      <c r="B554" t="s">
        <v>7877</v>
      </c>
      <c r="C554" s="1">
        <v>0</v>
      </c>
      <c r="D554" s="1">
        <v>37967.366999999998</v>
      </c>
      <c r="E554" s="1">
        <v>38396.410000000003</v>
      </c>
      <c r="F554" s="1">
        <f t="shared" si="16"/>
        <v>-429.04300000000512</v>
      </c>
      <c r="G554" s="1">
        <f t="shared" si="17"/>
        <v>-429.04300000000512</v>
      </c>
      <c r="H554" t="str">
        <f>VLOOKUP($A554,'TCD justif frs'!$A$5:$C$297,1,0)</f>
        <v>L50512</v>
      </c>
    </row>
    <row r="555" spans="1:8" x14ac:dyDescent="0.25">
      <c r="A555" t="s">
        <v>6016</v>
      </c>
      <c r="B555" t="s">
        <v>6017</v>
      </c>
      <c r="C555" s="1">
        <v>0</v>
      </c>
      <c r="D555" s="1">
        <v>5000</v>
      </c>
      <c r="E555" s="1">
        <v>5000</v>
      </c>
      <c r="F555" s="1">
        <f t="shared" si="16"/>
        <v>0</v>
      </c>
      <c r="G555" s="1">
        <f t="shared" si="17"/>
        <v>0</v>
      </c>
      <c r="H555" t="e">
        <f>VLOOKUP($A555,'TCD justif frs'!$A$5:$C$297,1,0)</f>
        <v>#N/A</v>
      </c>
    </row>
    <row r="556" spans="1:8" x14ac:dyDescent="0.25">
      <c r="A556" t="s">
        <v>6018</v>
      </c>
      <c r="B556" t="s">
        <v>6019</v>
      </c>
      <c r="C556" s="1">
        <v>0</v>
      </c>
      <c r="D556" s="1">
        <v>150.63200000000001</v>
      </c>
      <c r="E556" s="1">
        <v>150.63200000000001</v>
      </c>
      <c r="F556" s="1">
        <f t="shared" si="16"/>
        <v>0</v>
      </c>
      <c r="G556" s="1">
        <f t="shared" si="17"/>
        <v>0</v>
      </c>
      <c r="H556" t="e">
        <f>VLOOKUP($A556,'TCD justif frs'!$A$5:$C$297,1,0)</f>
        <v>#N/A</v>
      </c>
    </row>
    <row r="557" spans="1:8" x14ac:dyDescent="0.25">
      <c r="A557" t="s">
        <v>74</v>
      </c>
      <c r="B557" t="s">
        <v>7878</v>
      </c>
      <c r="C557" s="1">
        <v>0</v>
      </c>
      <c r="D557" s="1">
        <v>136875.08900000001</v>
      </c>
      <c r="E557" s="1">
        <v>78933.368000000002</v>
      </c>
      <c r="F557" s="1">
        <f t="shared" si="16"/>
        <v>57941.721000000005</v>
      </c>
      <c r="G557" s="1">
        <f t="shared" si="17"/>
        <v>57941.721000000005</v>
      </c>
      <c r="H557" t="str">
        <f>VLOOKUP($A557,'TCD justif frs'!$A$5:$C$297,1,0)</f>
        <v>L50522</v>
      </c>
    </row>
    <row r="558" spans="1:8" x14ac:dyDescent="0.25">
      <c r="A558" t="s">
        <v>6020</v>
      </c>
      <c r="B558" t="s">
        <v>7879</v>
      </c>
      <c r="C558" s="1">
        <v>0</v>
      </c>
      <c r="D558" s="1">
        <v>112.3</v>
      </c>
      <c r="E558" s="1">
        <v>112.3</v>
      </c>
      <c r="F558" s="1">
        <f t="shared" si="16"/>
        <v>0</v>
      </c>
      <c r="G558" s="1">
        <f t="shared" si="17"/>
        <v>0</v>
      </c>
      <c r="H558" t="e">
        <f>VLOOKUP($A558,'TCD justif frs'!$A$5:$C$297,1,0)</f>
        <v>#N/A</v>
      </c>
    </row>
    <row r="559" spans="1:8" x14ac:dyDescent="0.25">
      <c r="A559" t="s">
        <v>5004</v>
      </c>
      <c r="B559" t="s">
        <v>7880</v>
      </c>
      <c r="C559" s="1">
        <v>0</v>
      </c>
      <c r="D559" s="1">
        <v>8980.99</v>
      </c>
      <c r="E559" s="1">
        <v>8880.99</v>
      </c>
      <c r="F559" s="1">
        <f t="shared" si="16"/>
        <v>100</v>
      </c>
      <c r="G559" s="1">
        <f t="shared" si="17"/>
        <v>100</v>
      </c>
      <c r="H559" t="str">
        <f>VLOOKUP($A559,'TCD justif frs'!$A$5:$C$297,1,0)</f>
        <v>L50527</v>
      </c>
    </row>
    <row r="560" spans="1:8" x14ac:dyDescent="0.25">
      <c r="A560" t="s">
        <v>6021</v>
      </c>
      <c r="B560" t="s">
        <v>7881</v>
      </c>
      <c r="C560" s="1">
        <v>0</v>
      </c>
      <c r="D560" s="1">
        <v>728.3</v>
      </c>
      <c r="E560" s="1">
        <v>728.3</v>
      </c>
      <c r="F560" s="1">
        <f t="shared" si="16"/>
        <v>0</v>
      </c>
      <c r="G560" s="1">
        <f t="shared" si="17"/>
        <v>0</v>
      </c>
      <c r="H560" t="e">
        <f>VLOOKUP($A560,'TCD justif frs'!$A$5:$C$297,1,0)</f>
        <v>#N/A</v>
      </c>
    </row>
    <row r="561" spans="1:8" x14ac:dyDescent="0.25">
      <c r="A561" t="s">
        <v>6022</v>
      </c>
      <c r="B561" t="s">
        <v>7882</v>
      </c>
      <c r="C561" s="1">
        <v>0</v>
      </c>
      <c r="D561" s="1">
        <v>1097.9000000000001</v>
      </c>
      <c r="E561" s="1">
        <v>1097.9000000000001</v>
      </c>
      <c r="F561" s="1">
        <f t="shared" si="16"/>
        <v>0</v>
      </c>
      <c r="G561" s="1">
        <f t="shared" si="17"/>
        <v>0</v>
      </c>
      <c r="H561" t="e">
        <f>VLOOKUP($A561,'TCD justif frs'!$A$5:$C$297,1,0)</f>
        <v>#N/A</v>
      </c>
    </row>
    <row r="562" spans="1:8" x14ac:dyDescent="0.25">
      <c r="A562" t="s">
        <v>76</v>
      </c>
      <c r="B562" t="s">
        <v>7883</v>
      </c>
      <c r="C562" s="1">
        <v>0</v>
      </c>
      <c r="D562" s="1">
        <v>50695.8</v>
      </c>
      <c r="E562" s="1">
        <v>55866.239999999998</v>
      </c>
      <c r="F562" s="1">
        <f t="shared" si="16"/>
        <v>-5170.4399999999951</v>
      </c>
      <c r="G562" s="1">
        <f t="shared" si="17"/>
        <v>-5170.4399999999951</v>
      </c>
      <c r="H562" t="str">
        <f>VLOOKUP($A562,'TCD justif frs'!$A$5:$C$297,1,0)</f>
        <v>L50541</v>
      </c>
    </row>
    <row r="563" spans="1:8" x14ac:dyDescent="0.25">
      <c r="A563" t="s">
        <v>6023</v>
      </c>
      <c r="B563" t="s">
        <v>7884</v>
      </c>
      <c r="C563" s="1">
        <v>0</v>
      </c>
      <c r="D563" s="1">
        <v>14761.6</v>
      </c>
      <c r="E563" s="1">
        <v>14761.6</v>
      </c>
      <c r="F563" s="1">
        <f t="shared" si="16"/>
        <v>0</v>
      </c>
      <c r="G563" s="1">
        <f t="shared" si="17"/>
        <v>0</v>
      </c>
      <c r="H563" t="e">
        <f>VLOOKUP($A563,'TCD justif frs'!$A$5:$C$297,1,0)</f>
        <v>#N/A</v>
      </c>
    </row>
    <row r="564" spans="1:8" x14ac:dyDescent="0.25">
      <c r="A564" t="s">
        <v>6024</v>
      </c>
      <c r="B564" t="s">
        <v>7885</v>
      </c>
      <c r="C564" s="1">
        <v>0</v>
      </c>
      <c r="D564" s="1">
        <v>571.5</v>
      </c>
      <c r="E564" s="1">
        <v>571.5</v>
      </c>
      <c r="F564" s="1">
        <f t="shared" si="16"/>
        <v>0</v>
      </c>
      <c r="G564" s="1">
        <f t="shared" si="17"/>
        <v>0</v>
      </c>
      <c r="H564" t="e">
        <f>VLOOKUP($A564,'TCD justif frs'!$A$5:$C$297,1,0)</f>
        <v>#N/A</v>
      </c>
    </row>
    <row r="565" spans="1:8" x14ac:dyDescent="0.25">
      <c r="A565" t="s">
        <v>6025</v>
      </c>
      <c r="B565" t="s">
        <v>6026</v>
      </c>
      <c r="C565" s="1">
        <v>0</v>
      </c>
      <c r="D565" s="1">
        <v>220</v>
      </c>
      <c r="E565" s="1">
        <v>220</v>
      </c>
      <c r="F565" s="1">
        <f t="shared" si="16"/>
        <v>0</v>
      </c>
      <c r="G565" s="1">
        <f t="shared" si="17"/>
        <v>0</v>
      </c>
      <c r="H565" t="e">
        <f>VLOOKUP($A565,'TCD justif frs'!$A$5:$C$297,1,0)</f>
        <v>#N/A</v>
      </c>
    </row>
    <row r="566" spans="1:8" x14ac:dyDescent="0.25">
      <c r="A566" t="s">
        <v>6027</v>
      </c>
      <c r="B566" t="s">
        <v>7886</v>
      </c>
      <c r="C566" s="1">
        <v>0</v>
      </c>
      <c r="D566" s="1">
        <v>248.596</v>
      </c>
      <c r="E566" s="1">
        <v>248.596</v>
      </c>
      <c r="F566" s="1">
        <f t="shared" si="16"/>
        <v>0</v>
      </c>
      <c r="G566" s="1">
        <f t="shared" si="17"/>
        <v>0</v>
      </c>
      <c r="H566" t="e">
        <f>VLOOKUP($A566,'TCD justif frs'!$A$5:$C$297,1,0)</f>
        <v>#N/A</v>
      </c>
    </row>
    <row r="567" spans="1:8" x14ac:dyDescent="0.25">
      <c r="A567" t="s">
        <v>6028</v>
      </c>
      <c r="B567" t="s">
        <v>6029</v>
      </c>
      <c r="C567" s="1">
        <v>0</v>
      </c>
      <c r="D567" s="1">
        <v>313.40800000000002</v>
      </c>
      <c r="E567" s="1">
        <v>313.40800000000002</v>
      </c>
      <c r="F567" s="1">
        <f t="shared" si="16"/>
        <v>0</v>
      </c>
      <c r="G567" s="1">
        <f t="shared" si="17"/>
        <v>0</v>
      </c>
      <c r="H567" t="e">
        <f>VLOOKUP($A567,'TCD justif frs'!$A$5:$C$297,1,0)</f>
        <v>#N/A</v>
      </c>
    </row>
    <row r="568" spans="1:8" x14ac:dyDescent="0.25">
      <c r="A568" t="s">
        <v>77</v>
      </c>
      <c r="B568" t="s">
        <v>871</v>
      </c>
      <c r="C568" s="1">
        <v>0</v>
      </c>
      <c r="D568" s="1">
        <v>12057.151</v>
      </c>
      <c r="E568" s="1">
        <v>12057.151</v>
      </c>
      <c r="F568" s="1">
        <f t="shared" si="16"/>
        <v>0</v>
      </c>
      <c r="G568" s="1">
        <f t="shared" si="17"/>
        <v>0</v>
      </c>
      <c r="H568" t="e">
        <f>VLOOKUP($A568,'TCD justif frs'!$A$5:$C$297,1,0)</f>
        <v>#N/A</v>
      </c>
    </row>
    <row r="569" spans="1:8" x14ac:dyDescent="0.25">
      <c r="A569" t="s">
        <v>6030</v>
      </c>
      <c r="B569" t="s">
        <v>7887</v>
      </c>
      <c r="C569" s="1">
        <v>0</v>
      </c>
      <c r="D569" s="1">
        <v>653.1</v>
      </c>
      <c r="E569" s="1">
        <v>653.1</v>
      </c>
      <c r="F569" s="1">
        <f t="shared" si="16"/>
        <v>0</v>
      </c>
      <c r="G569" s="1">
        <f t="shared" si="17"/>
        <v>0</v>
      </c>
      <c r="H569" t="e">
        <f>VLOOKUP($A569,'TCD justif frs'!$A$5:$C$297,1,0)</f>
        <v>#N/A</v>
      </c>
    </row>
    <row r="570" spans="1:8" x14ac:dyDescent="0.25">
      <c r="A570" t="s">
        <v>6031</v>
      </c>
      <c r="B570" t="s">
        <v>6032</v>
      </c>
      <c r="C570" s="1">
        <v>0</v>
      </c>
      <c r="D570" s="1">
        <v>94.7</v>
      </c>
      <c r="E570" s="1">
        <v>94.7</v>
      </c>
      <c r="F570" s="1">
        <f t="shared" si="16"/>
        <v>0</v>
      </c>
      <c r="G570" s="1">
        <f t="shared" si="17"/>
        <v>0</v>
      </c>
      <c r="H570" t="e">
        <f>VLOOKUP($A570,'TCD justif frs'!$A$5:$C$297,1,0)</f>
        <v>#N/A</v>
      </c>
    </row>
    <row r="571" spans="1:8" x14ac:dyDescent="0.25">
      <c r="A571" t="s">
        <v>6033</v>
      </c>
      <c r="B571" t="s">
        <v>6034</v>
      </c>
      <c r="C571" s="1">
        <v>0</v>
      </c>
      <c r="D571" s="1">
        <v>3684.319</v>
      </c>
      <c r="E571" s="1">
        <v>3684.319</v>
      </c>
      <c r="F571" s="1">
        <f t="shared" si="16"/>
        <v>0</v>
      </c>
      <c r="G571" s="1">
        <f t="shared" si="17"/>
        <v>0</v>
      </c>
      <c r="H571" t="e">
        <f>VLOOKUP($A571,'TCD justif frs'!$A$5:$C$297,1,0)</f>
        <v>#N/A</v>
      </c>
    </row>
    <row r="572" spans="1:8" x14ac:dyDescent="0.25">
      <c r="A572" t="s">
        <v>6035</v>
      </c>
      <c r="B572" t="s">
        <v>7888</v>
      </c>
      <c r="C572" s="1">
        <v>0</v>
      </c>
      <c r="D572" s="1">
        <v>2869.28</v>
      </c>
      <c r="E572" s="1">
        <v>2869.28</v>
      </c>
      <c r="F572" s="1">
        <f t="shared" si="16"/>
        <v>0</v>
      </c>
      <c r="G572" s="1">
        <f t="shared" si="17"/>
        <v>0</v>
      </c>
      <c r="H572" t="e">
        <f>VLOOKUP($A572,'TCD justif frs'!$A$5:$C$297,1,0)</f>
        <v>#N/A</v>
      </c>
    </row>
    <row r="573" spans="1:8" x14ac:dyDescent="0.25">
      <c r="A573" t="s">
        <v>6036</v>
      </c>
      <c r="B573" t="s">
        <v>6037</v>
      </c>
      <c r="C573" s="1">
        <v>0</v>
      </c>
      <c r="D573" s="1">
        <v>504.69600000000003</v>
      </c>
      <c r="E573" s="1">
        <v>504.69600000000003</v>
      </c>
      <c r="F573" s="1">
        <f t="shared" si="16"/>
        <v>0</v>
      </c>
      <c r="G573" s="1">
        <f t="shared" si="17"/>
        <v>0</v>
      </c>
      <c r="H573" t="str">
        <f>VLOOKUP($A573,'TCD justif frs'!$A$5:$C$297,1,0)</f>
        <v>L50572</v>
      </c>
    </row>
    <row r="574" spans="1:8" x14ac:dyDescent="0.25">
      <c r="A574" t="s">
        <v>6038</v>
      </c>
      <c r="B574" t="s">
        <v>6039</v>
      </c>
      <c r="C574" s="1">
        <v>0</v>
      </c>
      <c r="D574" s="1">
        <v>97310.453999999998</v>
      </c>
      <c r="E574" s="1">
        <v>97310.453999999998</v>
      </c>
      <c r="F574" s="1">
        <f t="shared" si="16"/>
        <v>0</v>
      </c>
      <c r="G574" s="1">
        <f t="shared" si="17"/>
        <v>0</v>
      </c>
      <c r="H574" t="e">
        <f>VLOOKUP($A574,'TCD justif frs'!$A$5:$C$297,1,0)</f>
        <v>#N/A</v>
      </c>
    </row>
    <row r="575" spans="1:8" x14ac:dyDescent="0.25">
      <c r="A575" t="s">
        <v>6040</v>
      </c>
      <c r="B575" t="s">
        <v>7889</v>
      </c>
      <c r="C575" s="1">
        <v>0</v>
      </c>
      <c r="D575" s="1">
        <v>6250</v>
      </c>
      <c r="E575" s="1">
        <v>6250</v>
      </c>
      <c r="F575" s="1">
        <f t="shared" si="16"/>
        <v>0</v>
      </c>
      <c r="G575" s="1">
        <f t="shared" si="17"/>
        <v>0</v>
      </c>
      <c r="H575" t="e">
        <f>VLOOKUP($A575,'TCD justif frs'!$A$5:$C$297,1,0)</f>
        <v>#N/A</v>
      </c>
    </row>
    <row r="576" spans="1:8" x14ac:dyDescent="0.25">
      <c r="A576" t="s">
        <v>6041</v>
      </c>
      <c r="B576" t="s">
        <v>6042</v>
      </c>
      <c r="C576" s="1">
        <v>0</v>
      </c>
      <c r="D576" s="1">
        <v>644.45500000000004</v>
      </c>
      <c r="E576" s="1">
        <v>644.45500000000004</v>
      </c>
      <c r="F576" s="1">
        <f t="shared" si="16"/>
        <v>0</v>
      </c>
      <c r="G576" s="1">
        <f t="shared" si="17"/>
        <v>0</v>
      </c>
      <c r="H576" t="e">
        <f>VLOOKUP($A576,'TCD justif frs'!$A$5:$C$297,1,0)</f>
        <v>#N/A</v>
      </c>
    </row>
    <row r="577" spans="1:8" x14ac:dyDescent="0.25">
      <c r="A577" t="s">
        <v>6043</v>
      </c>
      <c r="B577" t="s">
        <v>7890</v>
      </c>
      <c r="C577" s="1">
        <v>0</v>
      </c>
      <c r="D577" s="1">
        <v>2285.9</v>
      </c>
      <c r="E577" s="1">
        <v>2285.9</v>
      </c>
      <c r="F577" s="1">
        <f t="shared" si="16"/>
        <v>0</v>
      </c>
      <c r="G577" s="1">
        <f t="shared" si="17"/>
        <v>0</v>
      </c>
      <c r="H577" t="e">
        <f>VLOOKUP($A577,'TCD justif frs'!$A$5:$C$297,1,0)</f>
        <v>#N/A</v>
      </c>
    </row>
    <row r="578" spans="1:8" x14ac:dyDescent="0.25">
      <c r="A578" t="s">
        <v>6044</v>
      </c>
      <c r="B578" t="s">
        <v>7891</v>
      </c>
      <c r="C578" s="1">
        <v>0</v>
      </c>
      <c r="D578" s="1">
        <v>2346.1</v>
      </c>
      <c r="E578" s="1">
        <v>2346.1</v>
      </c>
      <c r="F578" s="1">
        <f t="shared" si="16"/>
        <v>0</v>
      </c>
      <c r="G578" s="1">
        <f t="shared" si="17"/>
        <v>0</v>
      </c>
      <c r="H578" t="str">
        <f>VLOOKUP($A578,'TCD justif frs'!$A$5:$C$297,1,0)</f>
        <v>L50581</v>
      </c>
    </row>
    <row r="579" spans="1:8" x14ac:dyDescent="0.25">
      <c r="A579" t="s">
        <v>6045</v>
      </c>
      <c r="B579" t="s">
        <v>7892</v>
      </c>
      <c r="C579" s="1">
        <v>0</v>
      </c>
      <c r="D579" s="1">
        <v>320171.39899999998</v>
      </c>
      <c r="E579" s="1">
        <v>320171.39899999998</v>
      </c>
      <c r="F579" s="1">
        <f t="shared" ref="F579:F642" si="18">D579-E579</f>
        <v>0</v>
      </c>
      <c r="G579" s="1">
        <f t="shared" ref="G579:G642" si="19">C579+F579</f>
        <v>0</v>
      </c>
      <c r="H579" t="e">
        <f>VLOOKUP($A579,'TCD justif frs'!$A$5:$C$297,1,0)</f>
        <v>#N/A</v>
      </c>
    </row>
    <row r="580" spans="1:8" x14ac:dyDescent="0.25">
      <c r="A580" t="s">
        <v>6046</v>
      </c>
      <c r="B580" t="s">
        <v>6047</v>
      </c>
      <c r="C580" s="1">
        <v>0</v>
      </c>
      <c r="D580" s="1">
        <v>806.7</v>
      </c>
      <c r="E580" s="1">
        <v>806.7</v>
      </c>
      <c r="F580" s="1">
        <f t="shared" si="18"/>
        <v>0</v>
      </c>
      <c r="G580" s="1">
        <f t="shared" si="19"/>
        <v>0</v>
      </c>
      <c r="H580" t="e">
        <f>VLOOKUP($A580,'TCD justif frs'!$A$5:$C$297,1,0)</f>
        <v>#N/A</v>
      </c>
    </row>
    <row r="581" spans="1:8" x14ac:dyDescent="0.25">
      <c r="A581" t="s">
        <v>6048</v>
      </c>
      <c r="B581" t="s">
        <v>6049</v>
      </c>
      <c r="C581" s="1">
        <v>0</v>
      </c>
      <c r="D581" s="1">
        <v>1796.5</v>
      </c>
      <c r="E581" s="1">
        <v>1796.5</v>
      </c>
      <c r="F581" s="1">
        <f t="shared" si="18"/>
        <v>0</v>
      </c>
      <c r="G581" s="1">
        <f t="shared" si="19"/>
        <v>0</v>
      </c>
      <c r="H581" t="e">
        <f>VLOOKUP($A581,'TCD justif frs'!$A$5:$C$297,1,0)</f>
        <v>#N/A</v>
      </c>
    </row>
    <row r="582" spans="1:8" x14ac:dyDescent="0.25">
      <c r="A582" t="s">
        <v>6050</v>
      </c>
      <c r="B582" t="s">
        <v>6051</v>
      </c>
      <c r="C582" s="1">
        <v>0</v>
      </c>
      <c r="D582" s="1">
        <v>890.3</v>
      </c>
      <c r="E582" s="1">
        <v>890.3</v>
      </c>
      <c r="F582" s="1">
        <f t="shared" si="18"/>
        <v>0</v>
      </c>
      <c r="G582" s="1">
        <f t="shared" si="19"/>
        <v>0</v>
      </c>
      <c r="H582" t="e">
        <f>VLOOKUP($A582,'TCD justif frs'!$A$5:$C$297,1,0)</f>
        <v>#N/A</v>
      </c>
    </row>
    <row r="583" spans="1:8" x14ac:dyDescent="0.25">
      <c r="A583" t="s">
        <v>6052</v>
      </c>
      <c r="B583" t="s">
        <v>6053</v>
      </c>
      <c r="C583" s="1">
        <v>0</v>
      </c>
      <c r="D583" s="1">
        <v>425.2</v>
      </c>
      <c r="E583" s="1">
        <v>425.2</v>
      </c>
      <c r="F583" s="1">
        <f t="shared" si="18"/>
        <v>0</v>
      </c>
      <c r="G583" s="1">
        <f t="shared" si="19"/>
        <v>0</v>
      </c>
      <c r="H583" t="e">
        <f>VLOOKUP($A583,'TCD justif frs'!$A$5:$C$297,1,0)</f>
        <v>#N/A</v>
      </c>
    </row>
    <row r="584" spans="1:8" x14ac:dyDescent="0.25">
      <c r="A584" t="s">
        <v>78</v>
      </c>
      <c r="B584" t="s">
        <v>7893</v>
      </c>
      <c r="C584" s="1">
        <v>0</v>
      </c>
      <c r="D584" s="1">
        <v>158292.266</v>
      </c>
      <c r="E584" s="1">
        <v>163797.36600000001</v>
      </c>
      <c r="F584" s="1">
        <f t="shared" si="18"/>
        <v>-5505.1000000000058</v>
      </c>
      <c r="G584" s="1">
        <f t="shared" si="19"/>
        <v>-5505.1000000000058</v>
      </c>
      <c r="H584" t="str">
        <f>VLOOKUP($A584,'TCD justif frs'!$A$5:$C$297,1,0)</f>
        <v>L50588</v>
      </c>
    </row>
    <row r="585" spans="1:8" x14ac:dyDescent="0.25">
      <c r="A585" t="s">
        <v>6054</v>
      </c>
      <c r="B585" t="s">
        <v>6055</v>
      </c>
      <c r="C585" s="1">
        <v>0</v>
      </c>
      <c r="D585" s="1">
        <v>3938.547</v>
      </c>
      <c r="E585" s="1">
        <v>3938.547</v>
      </c>
      <c r="F585" s="1">
        <f t="shared" si="18"/>
        <v>0</v>
      </c>
      <c r="G585" s="1">
        <f t="shared" si="19"/>
        <v>0</v>
      </c>
      <c r="H585" t="e">
        <f>VLOOKUP($A585,'TCD justif frs'!$A$5:$C$297,1,0)</f>
        <v>#N/A</v>
      </c>
    </row>
    <row r="586" spans="1:8" x14ac:dyDescent="0.25">
      <c r="A586" t="s">
        <v>6056</v>
      </c>
      <c r="B586" t="s">
        <v>6057</v>
      </c>
      <c r="C586" s="1">
        <v>0</v>
      </c>
      <c r="D586" s="1">
        <v>49980</v>
      </c>
      <c r="E586" s="1">
        <v>49980</v>
      </c>
      <c r="F586" s="1">
        <f t="shared" si="18"/>
        <v>0</v>
      </c>
      <c r="G586" s="1">
        <f t="shared" si="19"/>
        <v>0</v>
      </c>
      <c r="H586" t="e">
        <f>VLOOKUP($A586,'TCD justif frs'!$A$5:$C$297,1,0)</f>
        <v>#N/A</v>
      </c>
    </row>
    <row r="587" spans="1:8" x14ac:dyDescent="0.25">
      <c r="A587" t="s">
        <v>6058</v>
      </c>
      <c r="B587" t="s">
        <v>6059</v>
      </c>
      <c r="C587" s="1">
        <v>0</v>
      </c>
      <c r="D587" s="1">
        <v>37407.271000000001</v>
      </c>
      <c r="E587" s="1">
        <v>37407.271000000001</v>
      </c>
      <c r="F587" s="1">
        <f t="shared" si="18"/>
        <v>0</v>
      </c>
      <c r="G587" s="1">
        <f t="shared" si="19"/>
        <v>0</v>
      </c>
      <c r="H587" t="e">
        <f>VLOOKUP($A587,'TCD justif frs'!$A$5:$C$297,1,0)</f>
        <v>#N/A</v>
      </c>
    </row>
    <row r="588" spans="1:8" x14ac:dyDescent="0.25">
      <c r="A588" t="s">
        <v>4803</v>
      </c>
      <c r="B588" t="s">
        <v>4804</v>
      </c>
      <c r="C588" s="1">
        <v>0</v>
      </c>
      <c r="D588" s="1">
        <v>16764.028999999999</v>
      </c>
      <c r="E588" s="1">
        <v>16127.489</v>
      </c>
      <c r="F588" s="1">
        <f t="shared" si="18"/>
        <v>636.53999999999905</v>
      </c>
      <c r="G588" s="1">
        <f t="shared" si="19"/>
        <v>636.53999999999905</v>
      </c>
      <c r="H588" t="str">
        <f>VLOOKUP($A588,'TCD justif frs'!$A$5:$C$297,1,0)</f>
        <v>L50600</v>
      </c>
    </row>
    <row r="589" spans="1:8" x14ac:dyDescent="0.25">
      <c r="A589" t="s">
        <v>6060</v>
      </c>
      <c r="B589" t="s">
        <v>6061</v>
      </c>
      <c r="C589" s="1">
        <v>0</v>
      </c>
      <c r="D589" s="1">
        <v>41547.711000000003</v>
      </c>
      <c r="E589" s="1">
        <v>41547.711000000003</v>
      </c>
      <c r="F589" s="1">
        <f t="shared" si="18"/>
        <v>0</v>
      </c>
      <c r="G589" s="1">
        <f t="shared" si="19"/>
        <v>0</v>
      </c>
      <c r="H589" t="e">
        <f>VLOOKUP($A589,'TCD justif frs'!$A$5:$C$297,1,0)</f>
        <v>#N/A</v>
      </c>
    </row>
    <row r="590" spans="1:8" x14ac:dyDescent="0.25">
      <c r="A590" t="s">
        <v>811</v>
      </c>
      <c r="B590" t="s">
        <v>812</v>
      </c>
      <c r="C590" s="1">
        <v>0</v>
      </c>
      <c r="D590" s="1">
        <v>80479.070000000007</v>
      </c>
      <c r="E590" s="1">
        <v>80479.070000000007</v>
      </c>
      <c r="F590" s="1">
        <f t="shared" si="18"/>
        <v>0</v>
      </c>
      <c r="G590" s="1">
        <f t="shared" si="19"/>
        <v>0</v>
      </c>
      <c r="H590" t="e">
        <f>VLOOKUP($A590,'TCD justif frs'!$A$5:$C$297,1,0)</f>
        <v>#N/A</v>
      </c>
    </row>
    <row r="591" spans="1:8" x14ac:dyDescent="0.25">
      <c r="A591" t="s">
        <v>6062</v>
      </c>
      <c r="B591" t="s">
        <v>6063</v>
      </c>
      <c r="C591" s="1">
        <v>0</v>
      </c>
      <c r="D591" s="1">
        <v>2670.4</v>
      </c>
      <c r="E591" s="1">
        <v>2670.4</v>
      </c>
      <c r="F591" s="1">
        <f t="shared" si="18"/>
        <v>0</v>
      </c>
      <c r="G591" s="1">
        <f t="shared" si="19"/>
        <v>0</v>
      </c>
      <c r="H591" t="e">
        <f>VLOOKUP($A591,'TCD justif frs'!$A$5:$C$297,1,0)</f>
        <v>#N/A</v>
      </c>
    </row>
    <row r="592" spans="1:8" x14ac:dyDescent="0.25">
      <c r="A592" t="s">
        <v>6064</v>
      </c>
      <c r="B592" t="s">
        <v>6065</v>
      </c>
      <c r="C592" s="1">
        <v>0</v>
      </c>
      <c r="D592" s="1">
        <v>450</v>
      </c>
      <c r="E592" s="1">
        <v>450</v>
      </c>
      <c r="F592" s="1">
        <f t="shared" si="18"/>
        <v>0</v>
      </c>
      <c r="G592" s="1">
        <f t="shared" si="19"/>
        <v>0</v>
      </c>
      <c r="H592" t="e">
        <f>VLOOKUP($A592,'TCD justif frs'!$A$5:$C$297,1,0)</f>
        <v>#N/A</v>
      </c>
    </row>
    <row r="593" spans="1:8" x14ac:dyDescent="0.25">
      <c r="A593" t="s">
        <v>79</v>
      </c>
      <c r="B593" t="s">
        <v>7894</v>
      </c>
      <c r="C593" s="1">
        <v>0</v>
      </c>
      <c r="D593" s="1">
        <v>193703.74299999999</v>
      </c>
      <c r="E593" s="1">
        <v>197587.5</v>
      </c>
      <c r="F593" s="1">
        <f t="shared" si="18"/>
        <v>-3883.7570000000123</v>
      </c>
      <c r="G593" s="1">
        <f t="shared" si="19"/>
        <v>-3883.7570000000123</v>
      </c>
      <c r="H593" t="str">
        <f>VLOOKUP($A593,'TCD justif frs'!$A$5:$C$297,1,0)</f>
        <v>L50607</v>
      </c>
    </row>
    <row r="594" spans="1:8" x14ac:dyDescent="0.25">
      <c r="A594" t="s">
        <v>6066</v>
      </c>
      <c r="B594" t="s">
        <v>7895</v>
      </c>
      <c r="C594" s="1">
        <v>0</v>
      </c>
      <c r="D594" s="1">
        <v>400.19299999999998</v>
      </c>
      <c r="E594" s="1">
        <v>400.19299999999998</v>
      </c>
      <c r="F594" s="1">
        <f t="shared" si="18"/>
        <v>0</v>
      </c>
      <c r="G594" s="1">
        <f t="shared" si="19"/>
        <v>0</v>
      </c>
      <c r="H594" t="e">
        <f>VLOOKUP($A594,'TCD justif frs'!$A$5:$C$297,1,0)</f>
        <v>#N/A</v>
      </c>
    </row>
    <row r="595" spans="1:8" x14ac:dyDescent="0.25">
      <c r="A595" t="s">
        <v>6067</v>
      </c>
      <c r="B595" t="s">
        <v>7896</v>
      </c>
      <c r="C595" s="1">
        <v>0</v>
      </c>
      <c r="D595" s="1">
        <v>283.5</v>
      </c>
      <c r="E595" s="1">
        <v>283.5</v>
      </c>
      <c r="F595" s="1">
        <f t="shared" si="18"/>
        <v>0</v>
      </c>
      <c r="G595" s="1">
        <f t="shared" si="19"/>
        <v>0</v>
      </c>
      <c r="H595" t="e">
        <f>VLOOKUP($A595,'TCD justif frs'!$A$5:$C$297,1,0)</f>
        <v>#N/A</v>
      </c>
    </row>
    <row r="596" spans="1:8" x14ac:dyDescent="0.25">
      <c r="A596" t="s">
        <v>80</v>
      </c>
      <c r="B596" t="s">
        <v>7897</v>
      </c>
      <c r="C596" s="1">
        <v>0</v>
      </c>
      <c r="D596" s="1">
        <v>398539.67200000002</v>
      </c>
      <c r="E596" s="1">
        <v>378475.69</v>
      </c>
      <c r="F596" s="1">
        <f t="shared" si="18"/>
        <v>20063.982000000018</v>
      </c>
      <c r="G596" s="1">
        <f t="shared" si="19"/>
        <v>20063.982000000018</v>
      </c>
      <c r="H596" t="str">
        <f>VLOOKUP($A596,'TCD justif frs'!$A$5:$C$297,1,0)</f>
        <v>L50612</v>
      </c>
    </row>
    <row r="597" spans="1:8" x14ac:dyDescent="0.25">
      <c r="A597" t="s">
        <v>6068</v>
      </c>
      <c r="B597" t="s">
        <v>7898</v>
      </c>
      <c r="C597" s="1">
        <v>0</v>
      </c>
      <c r="D597" s="1">
        <v>1700.4</v>
      </c>
      <c r="E597" s="1">
        <v>1700.4</v>
      </c>
      <c r="F597" s="1">
        <f t="shared" si="18"/>
        <v>0</v>
      </c>
      <c r="G597" s="1">
        <f t="shared" si="19"/>
        <v>0</v>
      </c>
      <c r="H597" t="e">
        <f>VLOOKUP($A597,'TCD justif frs'!$A$5:$C$297,1,0)</f>
        <v>#N/A</v>
      </c>
    </row>
    <row r="598" spans="1:8" x14ac:dyDescent="0.25">
      <c r="A598" t="s">
        <v>6069</v>
      </c>
      <c r="B598" t="s">
        <v>7899</v>
      </c>
      <c r="C598" s="1">
        <v>0</v>
      </c>
      <c r="D598" s="1">
        <v>399.14</v>
      </c>
      <c r="E598" s="1">
        <v>399.14</v>
      </c>
      <c r="F598" s="1">
        <f t="shared" si="18"/>
        <v>0</v>
      </c>
      <c r="G598" s="1">
        <f t="shared" si="19"/>
        <v>0</v>
      </c>
      <c r="H598" t="e">
        <f>VLOOKUP($A598,'TCD justif frs'!$A$5:$C$297,1,0)</f>
        <v>#N/A</v>
      </c>
    </row>
    <row r="599" spans="1:8" x14ac:dyDescent="0.25">
      <c r="A599" t="s">
        <v>5260</v>
      </c>
      <c r="B599" t="s">
        <v>5261</v>
      </c>
      <c r="C599" s="1">
        <v>0</v>
      </c>
      <c r="D599" s="1">
        <v>32316.117999999999</v>
      </c>
      <c r="E599" s="1">
        <v>32316.117999999999</v>
      </c>
      <c r="F599" s="1">
        <f t="shared" si="18"/>
        <v>0</v>
      </c>
      <c r="G599" s="1">
        <f t="shared" si="19"/>
        <v>0</v>
      </c>
      <c r="H599" t="str">
        <f>VLOOKUP($A599,'TCD justif frs'!$A$5:$C$297,1,0)</f>
        <v>L50621</v>
      </c>
    </row>
    <row r="600" spans="1:8" x14ac:dyDescent="0.25">
      <c r="A600" t="s">
        <v>6070</v>
      </c>
      <c r="B600" t="s">
        <v>6071</v>
      </c>
      <c r="C600" s="1">
        <v>0</v>
      </c>
      <c r="D600" s="1">
        <v>130.30000000000001</v>
      </c>
      <c r="E600" s="1">
        <v>130.30000000000001</v>
      </c>
      <c r="F600" s="1">
        <f t="shared" si="18"/>
        <v>0</v>
      </c>
      <c r="G600" s="1">
        <f t="shared" si="19"/>
        <v>0</v>
      </c>
      <c r="H600" t="e">
        <f>VLOOKUP($A600,'TCD justif frs'!$A$5:$C$297,1,0)</f>
        <v>#N/A</v>
      </c>
    </row>
    <row r="601" spans="1:8" x14ac:dyDescent="0.25">
      <c r="A601" t="s">
        <v>6072</v>
      </c>
      <c r="B601" t="s">
        <v>6073</v>
      </c>
      <c r="C601" s="1">
        <v>0</v>
      </c>
      <c r="D601" s="1">
        <v>165.6</v>
      </c>
      <c r="E601" s="1">
        <v>165.6</v>
      </c>
      <c r="F601" s="1">
        <f t="shared" si="18"/>
        <v>0</v>
      </c>
      <c r="G601" s="1">
        <f t="shared" si="19"/>
        <v>0</v>
      </c>
      <c r="H601" t="e">
        <f>VLOOKUP($A601,'TCD justif frs'!$A$5:$C$297,1,0)</f>
        <v>#N/A</v>
      </c>
    </row>
    <row r="602" spans="1:8" x14ac:dyDescent="0.25">
      <c r="A602" t="s">
        <v>6074</v>
      </c>
      <c r="B602" t="s">
        <v>6075</v>
      </c>
      <c r="C602" s="1">
        <v>0</v>
      </c>
      <c r="D602" s="1">
        <v>8260</v>
      </c>
      <c r="E602" s="1">
        <v>8260</v>
      </c>
      <c r="F602" s="1">
        <f t="shared" si="18"/>
        <v>0</v>
      </c>
      <c r="G602" s="1">
        <f t="shared" si="19"/>
        <v>0</v>
      </c>
      <c r="H602" t="e">
        <f>VLOOKUP($A602,'TCD justif frs'!$A$5:$C$297,1,0)</f>
        <v>#N/A</v>
      </c>
    </row>
    <row r="603" spans="1:8" x14ac:dyDescent="0.25">
      <c r="A603" t="s">
        <v>6076</v>
      </c>
      <c r="B603" t="s">
        <v>5261</v>
      </c>
      <c r="C603" s="1">
        <v>0</v>
      </c>
      <c r="D603" s="1">
        <v>16626.486000000001</v>
      </c>
      <c r="E603" s="1">
        <v>16626.486000000001</v>
      </c>
      <c r="F603" s="1">
        <f t="shared" si="18"/>
        <v>0</v>
      </c>
      <c r="G603" s="1">
        <f t="shared" si="19"/>
        <v>0</v>
      </c>
      <c r="H603" t="e">
        <f>VLOOKUP($A603,'TCD justif frs'!$A$5:$C$297,1,0)</f>
        <v>#N/A</v>
      </c>
    </row>
    <row r="604" spans="1:8" x14ac:dyDescent="0.25">
      <c r="A604" t="s">
        <v>6077</v>
      </c>
      <c r="B604" t="s">
        <v>6078</v>
      </c>
      <c r="C604" s="1">
        <v>0</v>
      </c>
      <c r="D604" s="1">
        <v>1326.34</v>
      </c>
      <c r="E604" s="1">
        <v>1326.34</v>
      </c>
      <c r="F604" s="1">
        <f t="shared" si="18"/>
        <v>0</v>
      </c>
      <c r="G604" s="1">
        <f t="shared" si="19"/>
        <v>0</v>
      </c>
      <c r="H604" t="e">
        <f>VLOOKUP($A604,'TCD justif frs'!$A$5:$C$297,1,0)</f>
        <v>#N/A</v>
      </c>
    </row>
    <row r="605" spans="1:8" x14ac:dyDescent="0.25">
      <c r="A605" t="s">
        <v>6079</v>
      </c>
      <c r="B605" t="s">
        <v>7900</v>
      </c>
      <c r="C605" s="1">
        <v>0</v>
      </c>
      <c r="D605" s="1">
        <v>350.4</v>
      </c>
      <c r="E605" s="1">
        <v>350.4</v>
      </c>
      <c r="F605" s="1">
        <f t="shared" si="18"/>
        <v>0</v>
      </c>
      <c r="G605" s="1">
        <f t="shared" si="19"/>
        <v>0</v>
      </c>
      <c r="H605" t="e">
        <f>VLOOKUP($A605,'TCD justif frs'!$A$5:$C$297,1,0)</f>
        <v>#N/A</v>
      </c>
    </row>
    <row r="606" spans="1:8" x14ac:dyDescent="0.25">
      <c r="A606" t="s">
        <v>6080</v>
      </c>
      <c r="B606" t="s">
        <v>7901</v>
      </c>
      <c r="C606" s="1">
        <v>0</v>
      </c>
      <c r="D606" s="1">
        <v>3643.7</v>
      </c>
      <c r="E606" s="1">
        <v>3643.7</v>
      </c>
      <c r="F606" s="1">
        <f t="shared" si="18"/>
        <v>0</v>
      </c>
      <c r="G606" s="1">
        <f t="shared" si="19"/>
        <v>0</v>
      </c>
      <c r="H606" t="e">
        <f>VLOOKUP($A606,'TCD justif frs'!$A$5:$C$297,1,0)</f>
        <v>#N/A</v>
      </c>
    </row>
    <row r="607" spans="1:8" x14ac:dyDescent="0.25">
      <c r="A607" t="s">
        <v>6081</v>
      </c>
      <c r="B607" t="s">
        <v>6082</v>
      </c>
      <c r="C607" s="1">
        <v>0</v>
      </c>
      <c r="D607" s="1">
        <v>23070.545999999998</v>
      </c>
      <c r="E607" s="1">
        <v>23070.545999999998</v>
      </c>
      <c r="F607" s="1">
        <f t="shared" si="18"/>
        <v>0</v>
      </c>
      <c r="G607" s="1">
        <f t="shared" si="19"/>
        <v>0</v>
      </c>
      <c r="H607" t="e">
        <f>VLOOKUP($A607,'TCD justif frs'!$A$5:$C$297,1,0)</f>
        <v>#N/A</v>
      </c>
    </row>
    <row r="608" spans="1:8" x14ac:dyDescent="0.25">
      <c r="A608" t="s">
        <v>6083</v>
      </c>
      <c r="B608" t="s">
        <v>7902</v>
      </c>
      <c r="C608" s="1">
        <v>0</v>
      </c>
      <c r="D608" s="1">
        <v>1904.14</v>
      </c>
      <c r="E608" s="1">
        <v>1904.14</v>
      </c>
      <c r="F608" s="1">
        <f t="shared" si="18"/>
        <v>0</v>
      </c>
      <c r="G608" s="1">
        <f t="shared" si="19"/>
        <v>0</v>
      </c>
      <c r="H608" t="e">
        <f>VLOOKUP($A608,'TCD justif frs'!$A$5:$C$297,1,0)</f>
        <v>#N/A</v>
      </c>
    </row>
    <row r="609" spans="1:8" x14ac:dyDescent="0.25">
      <c r="A609" t="s">
        <v>6084</v>
      </c>
      <c r="B609" t="s">
        <v>7903</v>
      </c>
      <c r="C609" s="1">
        <v>0</v>
      </c>
      <c r="D609" s="1">
        <v>248.2</v>
      </c>
      <c r="E609" s="1">
        <v>248.2</v>
      </c>
      <c r="F609" s="1">
        <f t="shared" si="18"/>
        <v>0</v>
      </c>
      <c r="G609" s="1">
        <f t="shared" si="19"/>
        <v>0</v>
      </c>
      <c r="H609" t="e">
        <f>VLOOKUP($A609,'TCD justif frs'!$A$5:$C$297,1,0)</f>
        <v>#N/A</v>
      </c>
    </row>
    <row r="610" spans="1:8" x14ac:dyDescent="0.25">
      <c r="A610" t="s">
        <v>6085</v>
      </c>
      <c r="B610" t="s">
        <v>7904</v>
      </c>
      <c r="C610" s="1">
        <v>0</v>
      </c>
      <c r="D610" s="1">
        <v>3150</v>
      </c>
      <c r="E610" s="1">
        <v>150</v>
      </c>
      <c r="F610" s="1">
        <f t="shared" si="18"/>
        <v>3000</v>
      </c>
      <c r="G610" s="1">
        <f t="shared" si="19"/>
        <v>3000</v>
      </c>
      <c r="H610" t="str">
        <f>VLOOKUP($A610,'TCD justif frs'!$A$5:$C$297,1,0)</f>
        <v>L50643</v>
      </c>
    </row>
    <row r="611" spans="1:8" x14ac:dyDescent="0.25">
      <c r="A611" t="s">
        <v>6087</v>
      </c>
      <c r="B611" t="s">
        <v>7905</v>
      </c>
      <c r="C611" s="1">
        <v>0</v>
      </c>
      <c r="D611" s="1">
        <v>540</v>
      </c>
      <c r="E611" s="1">
        <v>540</v>
      </c>
      <c r="F611" s="1">
        <f t="shared" si="18"/>
        <v>0</v>
      </c>
      <c r="G611" s="1">
        <f t="shared" si="19"/>
        <v>0</v>
      </c>
      <c r="H611" t="e">
        <f>VLOOKUP($A611,'TCD justif frs'!$A$5:$C$297,1,0)</f>
        <v>#N/A</v>
      </c>
    </row>
    <row r="612" spans="1:8" x14ac:dyDescent="0.25">
      <c r="A612" t="s">
        <v>6088</v>
      </c>
      <c r="B612" t="s">
        <v>6089</v>
      </c>
      <c r="C612" s="1">
        <v>0</v>
      </c>
      <c r="D612" s="1">
        <v>6496.4</v>
      </c>
      <c r="E612" s="1">
        <v>6496.4</v>
      </c>
      <c r="F612" s="1">
        <f t="shared" si="18"/>
        <v>0</v>
      </c>
      <c r="G612" s="1">
        <f t="shared" si="19"/>
        <v>0</v>
      </c>
      <c r="H612" t="e">
        <f>VLOOKUP($A612,'TCD justif frs'!$A$5:$C$297,1,0)</f>
        <v>#N/A</v>
      </c>
    </row>
    <row r="613" spans="1:8" x14ac:dyDescent="0.25">
      <c r="A613" t="s">
        <v>6090</v>
      </c>
      <c r="B613" t="s">
        <v>6091</v>
      </c>
      <c r="C613" s="1">
        <v>0</v>
      </c>
      <c r="D613" s="1">
        <v>562.1</v>
      </c>
      <c r="E613" s="1">
        <v>562.1</v>
      </c>
      <c r="F613" s="1">
        <f t="shared" si="18"/>
        <v>0</v>
      </c>
      <c r="G613" s="1">
        <f t="shared" si="19"/>
        <v>0</v>
      </c>
      <c r="H613" t="e">
        <f>VLOOKUP($A613,'TCD justif frs'!$A$5:$C$297,1,0)</f>
        <v>#N/A</v>
      </c>
    </row>
    <row r="614" spans="1:8" x14ac:dyDescent="0.25">
      <c r="A614" t="s">
        <v>6092</v>
      </c>
      <c r="B614" t="s">
        <v>6093</v>
      </c>
      <c r="C614" s="1">
        <v>0</v>
      </c>
      <c r="D614" s="1">
        <v>11761.3</v>
      </c>
      <c r="E614" s="1">
        <v>11761.3</v>
      </c>
      <c r="F614" s="1">
        <f t="shared" si="18"/>
        <v>0</v>
      </c>
      <c r="G614" s="1">
        <f t="shared" si="19"/>
        <v>0</v>
      </c>
      <c r="H614" t="e">
        <f>VLOOKUP($A614,'TCD justif frs'!$A$5:$C$297,1,0)</f>
        <v>#N/A</v>
      </c>
    </row>
    <row r="615" spans="1:8" x14ac:dyDescent="0.25">
      <c r="A615" t="s">
        <v>6094</v>
      </c>
      <c r="B615" t="s">
        <v>6095</v>
      </c>
      <c r="C615" s="1">
        <v>0</v>
      </c>
      <c r="D615" s="1">
        <v>2453.65</v>
      </c>
      <c r="E615" s="1">
        <v>2453.65</v>
      </c>
      <c r="F615" s="1">
        <f t="shared" si="18"/>
        <v>0</v>
      </c>
      <c r="G615" s="1">
        <f t="shared" si="19"/>
        <v>0</v>
      </c>
      <c r="H615" t="e">
        <f>VLOOKUP($A615,'TCD justif frs'!$A$5:$C$297,1,0)</f>
        <v>#N/A</v>
      </c>
    </row>
    <row r="616" spans="1:8" x14ac:dyDescent="0.25">
      <c r="A616" t="s">
        <v>6096</v>
      </c>
      <c r="B616" t="s">
        <v>7906</v>
      </c>
      <c r="C616" s="1">
        <v>0</v>
      </c>
      <c r="D616" s="1">
        <v>3731.3</v>
      </c>
      <c r="E616" s="1">
        <v>3731.3</v>
      </c>
      <c r="F616" s="1">
        <f t="shared" si="18"/>
        <v>0</v>
      </c>
      <c r="G616" s="1">
        <f t="shared" si="19"/>
        <v>0</v>
      </c>
      <c r="H616" t="e">
        <f>VLOOKUP($A616,'TCD justif frs'!$A$5:$C$297,1,0)</f>
        <v>#N/A</v>
      </c>
    </row>
    <row r="617" spans="1:8" x14ac:dyDescent="0.25">
      <c r="A617" t="s">
        <v>6097</v>
      </c>
      <c r="B617" t="s">
        <v>7907</v>
      </c>
      <c r="C617" s="1">
        <v>0</v>
      </c>
      <c r="D617" s="1">
        <v>184.83099999999999</v>
      </c>
      <c r="E617" s="1">
        <v>184.83099999999999</v>
      </c>
      <c r="F617" s="1">
        <f t="shared" si="18"/>
        <v>0</v>
      </c>
      <c r="G617" s="1">
        <f t="shared" si="19"/>
        <v>0</v>
      </c>
      <c r="H617" t="e">
        <f>VLOOKUP($A617,'TCD justif frs'!$A$5:$C$297,1,0)</f>
        <v>#N/A</v>
      </c>
    </row>
    <row r="618" spans="1:8" x14ac:dyDescent="0.25">
      <c r="A618" t="s">
        <v>6098</v>
      </c>
      <c r="B618" t="s">
        <v>7908</v>
      </c>
      <c r="C618" s="1">
        <v>0</v>
      </c>
      <c r="D618" s="1">
        <v>12981.163</v>
      </c>
      <c r="E618" s="1">
        <v>12981.163</v>
      </c>
      <c r="F618" s="1">
        <f t="shared" si="18"/>
        <v>0</v>
      </c>
      <c r="G618" s="1">
        <f t="shared" si="19"/>
        <v>0</v>
      </c>
      <c r="H618" t="e">
        <f>VLOOKUP($A618,'TCD justif frs'!$A$5:$C$297,1,0)</f>
        <v>#N/A</v>
      </c>
    </row>
    <row r="619" spans="1:8" x14ac:dyDescent="0.25">
      <c r="A619" t="s">
        <v>6099</v>
      </c>
      <c r="B619" t="s">
        <v>7909</v>
      </c>
      <c r="C619" s="1">
        <v>0</v>
      </c>
      <c r="D619" s="1">
        <v>1335.6</v>
      </c>
      <c r="E619" s="1">
        <v>1335.6</v>
      </c>
      <c r="F619" s="1">
        <f t="shared" si="18"/>
        <v>0</v>
      </c>
      <c r="G619" s="1">
        <f t="shared" si="19"/>
        <v>0</v>
      </c>
      <c r="H619" t="e">
        <f>VLOOKUP($A619,'TCD justif frs'!$A$5:$C$297,1,0)</f>
        <v>#N/A</v>
      </c>
    </row>
    <row r="620" spans="1:8" x14ac:dyDescent="0.25">
      <c r="A620" t="s">
        <v>6100</v>
      </c>
      <c r="B620" t="s">
        <v>6101</v>
      </c>
      <c r="C620" s="1">
        <v>0</v>
      </c>
      <c r="D620" s="1">
        <v>3893.0610000000001</v>
      </c>
      <c r="E620" s="1">
        <v>3893.0610000000001</v>
      </c>
      <c r="F620" s="1">
        <f t="shared" si="18"/>
        <v>0</v>
      </c>
      <c r="G620" s="1">
        <f t="shared" si="19"/>
        <v>0</v>
      </c>
      <c r="H620" t="e">
        <f>VLOOKUP($A620,'TCD justif frs'!$A$5:$C$297,1,0)</f>
        <v>#N/A</v>
      </c>
    </row>
    <row r="621" spans="1:8" x14ac:dyDescent="0.25">
      <c r="A621" t="s">
        <v>6102</v>
      </c>
      <c r="B621" t="s">
        <v>6103</v>
      </c>
      <c r="C621" s="1">
        <v>0</v>
      </c>
      <c r="D621" s="1">
        <v>1218.75</v>
      </c>
      <c r="E621" s="1">
        <v>1218.75</v>
      </c>
      <c r="F621" s="1">
        <f t="shared" si="18"/>
        <v>0</v>
      </c>
      <c r="G621" s="1">
        <f t="shared" si="19"/>
        <v>0</v>
      </c>
      <c r="H621" t="e">
        <f>VLOOKUP($A621,'TCD justif frs'!$A$5:$C$297,1,0)</f>
        <v>#N/A</v>
      </c>
    </row>
    <row r="622" spans="1:8" x14ac:dyDescent="0.25">
      <c r="A622" t="s">
        <v>5005</v>
      </c>
      <c r="B622" t="s">
        <v>4805</v>
      </c>
      <c r="C622" s="1">
        <v>0</v>
      </c>
      <c r="D622" s="1">
        <v>1940.6</v>
      </c>
      <c r="E622" s="1">
        <v>1940.6</v>
      </c>
      <c r="F622" s="1">
        <f t="shared" si="18"/>
        <v>0</v>
      </c>
      <c r="G622" s="1">
        <f t="shared" si="19"/>
        <v>0</v>
      </c>
      <c r="H622" t="str">
        <f>VLOOKUP($A622,'TCD justif frs'!$A$5:$C$297,1,0)</f>
        <v>L50676</v>
      </c>
    </row>
    <row r="623" spans="1:8" x14ac:dyDescent="0.25">
      <c r="A623" t="s">
        <v>6104</v>
      </c>
      <c r="B623" t="s">
        <v>7910</v>
      </c>
      <c r="C623" s="1">
        <v>0</v>
      </c>
      <c r="D623" s="1">
        <v>525</v>
      </c>
      <c r="E623" s="1">
        <v>525</v>
      </c>
      <c r="F623" s="1">
        <f t="shared" si="18"/>
        <v>0</v>
      </c>
      <c r="G623" s="1">
        <f t="shared" si="19"/>
        <v>0</v>
      </c>
      <c r="H623" t="e">
        <f>VLOOKUP($A623,'TCD justif frs'!$A$5:$C$297,1,0)</f>
        <v>#N/A</v>
      </c>
    </row>
    <row r="624" spans="1:8" x14ac:dyDescent="0.25">
      <c r="A624" t="s">
        <v>6105</v>
      </c>
      <c r="B624" t="s">
        <v>6106</v>
      </c>
      <c r="C624" s="1">
        <v>0</v>
      </c>
      <c r="D624" s="1">
        <v>315.637</v>
      </c>
      <c r="E624" s="1">
        <v>315.637</v>
      </c>
      <c r="F624" s="1">
        <f t="shared" si="18"/>
        <v>0</v>
      </c>
      <c r="G624" s="1">
        <f t="shared" si="19"/>
        <v>0</v>
      </c>
      <c r="H624" t="e">
        <f>VLOOKUP($A624,'TCD justif frs'!$A$5:$C$297,1,0)</f>
        <v>#N/A</v>
      </c>
    </row>
    <row r="625" spans="1:8" x14ac:dyDescent="0.25">
      <c r="A625" t="s">
        <v>6107</v>
      </c>
      <c r="B625" t="s">
        <v>6108</v>
      </c>
      <c r="C625" s="1">
        <v>0</v>
      </c>
      <c r="D625" s="1">
        <v>3179.95</v>
      </c>
      <c r="E625" s="1">
        <v>3179.95</v>
      </c>
      <c r="F625" s="1">
        <f t="shared" si="18"/>
        <v>0</v>
      </c>
      <c r="G625" s="1">
        <f t="shared" si="19"/>
        <v>0</v>
      </c>
      <c r="H625" t="e">
        <f>VLOOKUP($A625,'TCD justif frs'!$A$5:$C$297,1,0)</f>
        <v>#N/A</v>
      </c>
    </row>
    <row r="626" spans="1:8" x14ac:dyDescent="0.25">
      <c r="A626" t="s">
        <v>6109</v>
      </c>
      <c r="B626" t="s">
        <v>7911</v>
      </c>
      <c r="C626" s="1">
        <v>0</v>
      </c>
      <c r="D626" s="1">
        <v>210</v>
      </c>
      <c r="E626" s="1">
        <v>210</v>
      </c>
      <c r="F626" s="1">
        <f t="shared" si="18"/>
        <v>0</v>
      </c>
      <c r="G626" s="1">
        <f t="shared" si="19"/>
        <v>0</v>
      </c>
      <c r="H626" t="e">
        <f>VLOOKUP($A626,'TCD justif frs'!$A$5:$C$297,1,0)</f>
        <v>#N/A</v>
      </c>
    </row>
    <row r="627" spans="1:8" x14ac:dyDescent="0.25">
      <c r="A627" t="s">
        <v>6110</v>
      </c>
      <c r="B627" t="s">
        <v>7912</v>
      </c>
      <c r="C627" s="1">
        <v>0</v>
      </c>
      <c r="D627" s="1">
        <v>735</v>
      </c>
      <c r="E627" s="1">
        <v>735</v>
      </c>
      <c r="F627" s="1">
        <f t="shared" si="18"/>
        <v>0</v>
      </c>
      <c r="G627" s="1">
        <f t="shared" si="19"/>
        <v>0</v>
      </c>
      <c r="H627" t="e">
        <f>VLOOKUP($A627,'TCD justif frs'!$A$5:$C$297,1,0)</f>
        <v>#N/A</v>
      </c>
    </row>
    <row r="628" spans="1:8" x14ac:dyDescent="0.25">
      <c r="A628" t="s">
        <v>6111</v>
      </c>
      <c r="B628" t="s">
        <v>6112</v>
      </c>
      <c r="C628" s="1">
        <v>0</v>
      </c>
      <c r="D628" s="1">
        <v>3113.81</v>
      </c>
      <c r="E628" s="1">
        <v>3113.81</v>
      </c>
      <c r="F628" s="1">
        <f t="shared" si="18"/>
        <v>0</v>
      </c>
      <c r="G628" s="1">
        <f t="shared" si="19"/>
        <v>0</v>
      </c>
      <c r="H628" t="e">
        <f>VLOOKUP($A628,'TCD justif frs'!$A$5:$C$297,1,0)</f>
        <v>#N/A</v>
      </c>
    </row>
    <row r="629" spans="1:8" x14ac:dyDescent="0.25">
      <c r="A629" t="s">
        <v>6113</v>
      </c>
      <c r="B629" t="s">
        <v>7913</v>
      </c>
      <c r="C629" s="1">
        <v>0</v>
      </c>
      <c r="D629" s="1">
        <v>529.04</v>
      </c>
      <c r="E629" s="1">
        <v>529.04</v>
      </c>
      <c r="F629" s="1">
        <f t="shared" si="18"/>
        <v>0</v>
      </c>
      <c r="G629" s="1">
        <f t="shared" si="19"/>
        <v>0</v>
      </c>
      <c r="H629" t="e">
        <f>VLOOKUP($A629,'TCD justif frs'!$A$5:$C$297,1,0)</f>
        <v>#N/A</v>
      </c>
    </row>
    <row r="630" spans="1:8" x14ac:dyDescent="0.25">
      <c r="A630" t="s">
        <v>6114</v>
      </c>
      <c r="B630" t="s">
        <v>6115</v>
      </c>
      <c r="C630" s="1">
        <v>0</v>
      </c>
      <c r="D630" s="1">
        <v>229947.52799999999</v>
      </c>
      <c r="E630" s="1">
        <v>229947.52799999999</v>
      </c>
      <c r="F630" s="1">
        <f t="shared" si="18"/>
        <v>0</v>
      </c>
      <c r="G630" s="1">
        <f t="shared" si="19"/>
        <v>0</v>
      </c>
      <c r="H630" t="e">
        <f>VLOOKUP($A630,'TCD justif frs'!$A$5:$C$297,1,0)</f>
        <v>#N/A</v>
      </c>
    </row>
    <row r="631" spans="1:8" x14ac:dyDescent="0.25">
      <c r="A631" t="s">
        <v>82</v>
      </c>
      <c r="B631" t="s">
        <v>7914</v>
      </c>
      <c r="C631" s="1">
        <v>0</v>
      </c>
      <c r="D631" s="1">
        <v>60770</v>
      </c>
      <c r="E631" s="1">
        <v>63310</v>
      </c>
      <c r="F631" s="1">
        <f t="shared" si="18"/>
        <v>-2540</v>
      </c>
      <c r="G631" s="1">
        <f t="shared" si="19"/>
        <v>-2540</v>
      </c>
      <c r="H631" t="str">
        <f>VLOOKUP($A631,'TCD justif frs'!$A$5:$C$297,1,0)</f>
        <v>L50694</v>
      </c>
    </row>
    <row r="632" spans="1:8" x14ac:dyDescent="0.25">
      <c r="A632" t="s">
        <v>6116</v>
      </c>
      <c r="B632" t="s">
        <v>7915</v>
      </c>
      <c r="C632" s="1">
        <v>0</v>
      </c>
      <c r="D632" s="1">
        <v>1280</v>
      </c>
      <c r="E632" s="1">
        <v>1280</v>
      </c>
      <c r="F632" s="1">
        <f t="shared" si="18"/>
        <v>0</v>
      </c>
      <c r="G632" s="1">
        <f t="shared" si="19"/>
        <v>0</v>
      </c>
      <c r="H632" t="e">
        <f>VLOOKUP($A632,'TCD justif frs'!$A$5:$C$297,1,0)</f>
        <v>#N/A</v>
      </c>
    </row>
    <row r="633" spans="1:8" x14ac:dyDescent="0.25">
      <c r="A633" t="s">
        <v>6117</v>
      </c>
      <c r="B633" t="s">
        <v>7916</v>
      </c>
      <c r="C633" s="1">
        <v>0</v>
      </c>
      <c r="D633" s="1">
        <v>1046.81</v>
      </c>
      <c r="E633" s="1">
        <v>1046.81</v>
      </c>
      <c r="F633" s="1">
        <f t="shared" si="18"/>
        <v>0</v>
      </c>
      <c r="G633" s="1">
        <f t="shared" si="19"/>
        <v>0</v>
      </c>
      <c r="H633" t="e">
        <f>VLOOKUP($A633,'TCD justif frs'!$A$5:$C$297,1,0)</f>
        <v>#N/A</v>
      </c>
    </row>
    <row r="634" spans="1:8" x14ac:dyDescent="0.25">
      <c r="A634" t="s">
        <v>5034</v>
      </c>
      <c r="B634" t="s">
        <v>5035</v>
      </c>
      <c r="C634" s="1">
        <v>0</v>
      </c>
      <c r="D634" s="1">
        <v>675094.15700000001</v>
      </c>
      <c r="E634" s="1">
        <v>675094.15700000001</v>
      </c>
      <c r="F634" s="1">
        <f t="shared" si="18"/>
        <v>0</v>
      </c>
      <c r="G634" s="1">
        <f t="shared" si="19"/>
        <v>0</v>
      </c>
      <c r="H634" t="e">
        <f>VLOOKUP($A634,'TCD justif frs'!$A$5:$C$297,1,0)</f>
        <v>#N/A</v>
      </c>
    </row>
    <row r="635" spans="1:8" x14ac:dyDescent="0.25">
      <c r="A635" t="s">
        <v>6118</v>
      </c>
      <c r="B635" t="s">
        <v>7917</v>
      </c>
      <c r="C635" s="1">
        <v>0</v>
      </c>
      <c r="D635" s="1">
        <v>1560</v>
      </c>
      <c r="E635" s="1">
        <v>1560</v>
      </c>
      <c r="F635" s="1">
        <f t="shared" si="18"/>
        <v>0</v>
      </c>
      <c r="G635" s="1">
        <f t="shared" si="19"/>
        <v>0</v>
      </c>
      <c r="H635" t="str">
        <f>VLOOKUP($A635,'TCD justif frs'!$A$5:$C$297,1,0)</f>
        <v>L50698</v>
      </c>
    </row>
    <row r="636" spans="1:8" x14ac:dyDescent="0.25">
      <c r="A636" t="s">
        <v>6120</v>
      </c>
      <c r="B636" t="s">
        <v>7918</v>
      </c>
      <c r="C636" s="1">
        <v>0</v>
      </c>
      <c r="D636" s="1">
        <v>2408.5</v>
      </c>
      <c r="E636" s="1">
        <v>2408.5</v>
      </c>
      <c r="F636" s="1">
        <f t="shared" si="18"/>
        <v>0</v>
      </c>
      <c r="G636" s="1">
        <f t="shared" si="19"/>
        <v>0</v>
      </c>
      <c r="H636" t="str">
        <f>VLOOKUP($A636,'TCD justif frs'!$A$5:$C$297,1,0)</f>
        <v>L50700</v>
      </c>
    </row>
    <row r="637" spans="1:8" x14ac:dyDescent="0.25">
      <c r="A637" t="s">
        <v>6122</v>
      </c>
      <c r="B637" t="s">
        <v>6123</v>
      </c>
      <c r="C637" s="1">
        <v>0</v>
      </c>
      <c r="D637" s="1">
        <v>138.03</v>
      </c>
      <c r="E637" s="1">
        <v>138.03</v>
      </c>
      <c r="F637" s="1">
        <f t="shared" si="18"/>
        <v>0</v>
      </c>
      <c r="G637" s="1">
        <f t="shared" si="19"/>
        <v>0</v>
      </c>
      <c r="H637" t="e">
        <f>VLOOKUP($A637,'TCD justif frs'!$A$5:$C$297,1,0)</f>
        <v>#N/A</v>
      </c>
    </row>
    <row r="638" spans="1:8" x14ac:dyDescent="0.25">
      <c r="A638" t="s">
        <v>6124</v>
      </c>
      <c r="B638" t="s">
        <v>7919</v>
      </c>
      <c r="C638" s="1">
        <v>0</v>
      </c>
      <c r="D638" s="1">
        <v>12635.8</v>
      </c>
      <c r="E638" s="1">
        <v>16190.8</v>
      </c>
      <c r="F638" s="1">
        <f t="shared" si="18"/>
        <v>-3555</v>
      </c>
      <c r="G638" s="1">
        <f t="shared" si="19"/>
        <v>-3555</v>
      </c>
      <c r="H638" t="str">
        <f>VLOOKUP($A638,'TCD justif frs'!$A$5:$C$297,1,0)</f>
        <v>L50702</v>
      </c>
    </row>
    <row r="639" spans="1:8" x14ac:dyDescent="0.25">
      <c r="A639" t="s">
        <v>6126</v>
      </c>
      <c r="B639" t="s">
        <v>7920</v>
      </c>
      <c r="C639" s="1">
        <v>0</v>
      </c>
      <c r="D639" s="1">
        <v>867.2</v>
      </c>
      <c r="E639" s="1">
        <v>867.2</v>
      </c>
      <c r="F639" s="1">
        <f t="shared" si="18"/>
        <v>0</v>
      </c>
      <c r="G639" s="1">
        <f t="shared" si="19"/>
        <v>0</v>
      </c>
      <c r="H639" t="e">
        <f>VLOOKUP($A639,'TCD justif frs'!$A$5:$C$297,1,0)</f>
        <v>#N/A</v>
      </c>
    </row>
    <row r="640" spans="1:8" x14ac:dyDescent="0.25">
      <c r="A640" t="s">
        <v>6127</v>
      </c>
      <c r="B640" t="s">
        <v>7921</v>
      </c>
      <c r="C640" s="1">
        <v>0</v>
      </c>
      <c r="D640" s="1">
        <v>334.2</v>
      </c>
      <c r="E640" s="1">
        <v>334.2</v>
      </c>
      <c r="F640" s="1">
        <f t="shared" si="18"/>
        <v>0</v>
      </c>
      <c r="G640" s="1">
        <f t="shared" si="19"/>
        <v>0</v>
      </c>
      <c r="H640" t="str">
        <f>VLOOKUP($A640,'TCD justif frs'!$A$5:$C$297,1,0)</f>
        <v>L50704</v>
      </c>
    </row>
    <row r="641" spans="1:8" x14ac:dyDescent="0.25">
      <c r="A641" t="s">
        <v>6129</v>
      </c>
      <c r="B641" t="s">
        <v>7922</v>
      </c>
      <c r="C641" s="1">
        <v>0</v>
      </c>
      <c r="D641" s="1">
        <v>10081.4</v>
      </c>
      <c r="E641" s="1">
        <v>10081.4</v>
      </c>
      <c r="F641" s="1">
        <f t="shared" si="18"/>
        <v>0</v>
      </c>
      <c r="G641" s="1">
        <f t="shared" si="19"/>
        <v>0</v>
      </c>
      <c r="H641" t="e">
        <f>VLOOKUP($A641,'TCD justif frs'!$A$5:$C$297,1,0)</f>
        <v>#N/A</v>
      </c>
    </row>
    <row r="642" spans="1:8" x14ac:dyDescent="0.25">
      <c r="A642" t="s">
        <v>957</v>
      </c>
      <c r="B642" t="s">
        <v>7923</v>
      </c>
      <c r="C642" s="1">
        <v>0</v>
      </c>
      <c r="D642" s="1">
        <v>448169.62800000003</v>
      </c>
      <c r="E642" s="1">
        <v>461341.51500000001</v>
      </c>
      <c r="F642" s="1">
        <f t="shared" si="18"/>
        <v>-13171.886999999988</v>
      </c>
      <c r="G642" s="1">
        <f t="shared" si="19"/>
        <v>-13171.886999999988</v>
      </c>
      <c r="H642" t="str">
        <f>VLOOKUP($A642,'TCD justif frs'!$A$5:$C$297,1,0)</f>
        <v>L50706</v>
      </c>
    </row>
    <row r="643" spans="1:8" x14ac:dyDescent="0.25">
      <c r="A643" t="s">
        <v>6130</v>
      </c>
      <c r="B643" t="s">
        <v>7924</v>
      </c>
      <c r="C643" s="1">
        <v>0</v>
      </c>
      <c r="D643" s="1">
        <v>69303.535000000003</v>
      </c>
      <c r="E643" s="1">
        <v>69303.535000000003</v>
      </c>
      <c r="F643" s="1">
        <f t="shared" ref="F643:F706" si="20">D643-E643</f>
        <v>0</v>
      </c>
      <c r="G643" s="1">
        <f t="shared" ref="G643:G706" si="21">C643+F643</f>
        <v>0</v>
      </c>
      <c r="H643" t="str">
        <f>VLOOKUP($A643,'TCD justif frs'!$A$5:$C$297,1,0)</f>
        <v>L50707</v>
      </c>
    </row>
    <row r="644" spans="1:8" x14ac:dyDescent="0.25">
      <c r="A644" t="s">
        <v>6132</v>
      </c>
      <c r="B644" t="s">
        <v>7925</v>
      </c>
      <c r="C644" s="1">
        <v>0</v>
      </c>
      <c r="D644" s="1">
        <v>18640.857</v>
      </c>
      <c r="E644" s="1">
        <v>18640.857</v>
      </c>
      <c r="F644" s="1">
        <f t="shared" si="20"/>
        <v>0</v>
      </c>
      <c r="G644" s="1">
        <f t="shared" si="21"/>
        <v>0</v>
      </c>
      <c r="H644" t="str">
        <f>VLOOKUP($A644,'TCD justif frs'!$A$5:$C$297,1,0)</f>
        <v>L50708</v>
      </c>
    </row>
    <row r="645" spans="1:8" x14ac:dyDescent="0.25">
      <c r="A645" t="s">
        <v>6133</v>
      </c>
      <c r="B645" t="s">
        <v>6134</v>
      </c>
      <c r="C645" s="1">
        <v>0</v>
      </c>
      <c r="D645" s="1">
        <v>3150</v>
      </c>
      <c r="E645" s="1">
        <v>3150</v>
      </c>
      <c r="F645" s="1">
        <f t="shared" si="20"/>
        <v>0</v>
      </c>
      <c r="G645" s="1">
        <f t="shared" si="21"/>
        <v>0</v>
      </c>
      <c r="H645" t="e">
        <f>VLOOKUP($A645,'TCD justif frs'!$A$5:$C$297,1,0)</f>
        <v>#N/A</v>
      </c>
    </row>
    <row r="646" spans="1:8" x14ac:dyDescent="0.25">
      <c r="A646" t="s">
        <v>6135</v>
      </c>
      <c r="B646" t="s">
        <v>7926</v>
      </c>
      <c r="C646" s="1">
        <v>0</v>
      </c>
      <c r="D646" s="1">
        <v>9528.83</v>
      </c>
      <c r="E646" s="1">
        <v>9528.83</v>
      </c>
      <c r="F646" s="1">
        <f t="shared" si="20"/>
        <v>0</v>
      </c>
      <c r="G646" s="1">
        <f t="shared" si="21"/>
        <v>0</v>
      </c>
      <c r="H646" t="str">
        <f>VLOOKUP($A646,'TCD justif frs'!$A$5:$C$297,1,0)</f>
        <v>L50721</v>
      </c>
    </row>
    <row r="647" spans="1:8" x14ac:dyDescent="0.25">
      <c r="A647" t="s">
        <v>6136</v>
      </c>
      <c r="B647" t="s">
        <v>7927</v>
      </c>
      <c r="C647" s="1">
        <v>0</v>
      </c>
      <c r="D647" s="1">
        <v>1527.72</v>
      </c>
      <c r="E647" s="1">
        <v>1527.72</v>
      </c>
      <c r="F647" s="1">
        <f t="shared" si="20"/>
        <v>0</v>
      </c>
      <c r="G647" s="1">
        <f t="shared" si="21"/>
        <v>0</v>
      </c>
      <c r="H647" t="e">
        <f>VLOOKUP($A647,'TCD justif frs'!$A$5:$C$297,1,0)</f>
        <v>#N/A</v>
      </c>
    </row>
    <row r="648" spans="1:8" x14ac:dyDescent="0.25">
      <c r="A648" t="s">
        <v>6137</v>
      </c>
      <c r="B648" t="s">
        <v>6138</v>
      </c>
      <c r="C648" s="1">
        <v>0</v>
      </c>
      <c r="D648" s="1">
        <v>1216.3989999999999</v>
      </c>
      <c r="E648" s="1">
        <v>1216.3989999999999</v>
      </c>
      <c r="F648" s="1">
        <f t="shared" si="20"/>
        <v>0</v>
      </c>
      <c r="G648" s="1">
        <f t="shared" si="21"/>
        <v>0</v>
      </c>
      <c r="H648" t="e">
        <f>VLOOKUP($A648,'TCD justif frs'!$A$5:$C$297,1,0)</f>
        <v>#N/A</v>
      </c>
    </row>
    <row r="649" spans="1:8" x14ac:dyDescent="0.25">
      <c r="A649" t="s">
        <v>6139</v>
      </c>
      <c r="B649" t="s">
        <v>6140</v>
      </c>
      <c r="C649" s="1">
        <v>0</v>
      </c>
      <c r="D649" s="1">
        <v>1909.15</v>
      </c>
      <c r="E649" s="1">
        <v>2779.85</v>
      </c>
      <c r="F649" s="1">
        <f t="shared" si="20"/>
        <v>-870.69999999999982</v>
      </c>
      <c r="G649" s="1">
        <f t="shared" si="21"/>
        <v>-870.69999999999982</v>
      </c>
      <c r="H649" t="str">
        <f>VLOOKUP($A649,'TCD justif frs'!$A$5:$C$297,1,0)</f>
        <v>L50725</v>
      </c>
    </row>
    <row r="650" spans="1:8" x14ac:dyDescent="0.25">
      <c r="A650" t="s">
        <v>6141</v>
      </c>
      <c r="B650" t="s">
        <v>7928</v>
      </c>
      <c r="C650" s="1">
        <v>0</v>
      </c>
      <c r="D650" s="1">
        <v>130569.83199999999</v>
      </c>
      <c r="E650" s="1">
        <v>130569.83199999999</v>
      </c>
      <c r="F650" s="1">
        <f t="shared" si="20"/>
        <v>0</v>
      </c>
      <c r="G650" s="1">
        <f t="shared" si="21"/>
        <v>0</v>
      </c>
      <c r="H650" t="e">
        <f>VLOOKUP($A650,'TCD justif frs'!$A$5:$C$297,1,0)</f>
        <v>#N/A</v>
      </c>
    </row>
    <row r="651" spans="1:8" x14ac:dyDescent="0.25">
      <c r="A651" t="s">
        <v>6142</v>
      </c>
      <c r="B651" t="s">
        <v>7929</v>
      </c>
      <c r="C651" s="1">
        <v>0</v>
      </c>
      <c r="D651" s="1">
        <v>9600</v>
      </c>
      <c r="E651" s="1">
        <v>9600</v>
      </c>
      <c r="F651" s="1">
        <f t="shared" si="20"/>
        <v>0</v>
      </c>
      <c r="G651" s="1">
        <f t="shared" si="21"/>
        <v>0</v>
      </c>
      <c r="H651" t="e">
        <f>VLOOKUP($A651,'TCD justif frs'!$A$5:$C$297,1,0)</f>
        <v>#N/A</v>
      </c>
    </row>
    <row r="652" spans="1:8" x14ac:dyDescent="0.25">
      <c r="A652" t="s">
        <v>6143</v>
      </c>
      <c r="B652" t="s">
        <v>7930</v>
      </c>
      <c r="C652" s="1">
        <v>0</v>
      </c>
      <c r="D652" s="1">
        <v>1280</v>
      </c>
      <c r="E652" s="1">
        <v>1280</v>
      </c>
      <c r="F652" s="1">
        <f t="shared" si="20"/>
        <v>0</v>
      </c>
      <c r="G652" s="1">
        <f t="shared" si="21"/>
        <v>0</v>
      </c>
      <c r="H652" t="e">
        <f>VLOOKUP($A652,'TCD justif frs'!$A$5:$C$297,1,0)</f>
        <v>#N/A</v>
      </c>
    </row>
    <row r="653" spans="1:8" x14ac:dyDescent="0.25">
      <c r="A653" t="s">
        <v>83</v>
      </c>
      <c r="B653" t="s">
        <v>7931</v>
      </c>
      <c r="C653" s="1">
        <v>0</v>
      </c>
      <c r="D653" s="1">
        <v>245818.18100000001</v>
      </c>
      <c r="E653" s="1">
        <v>230444.524</v>
      </c>
      <c r="F653" s="1">
        <f t="shared" si="20"/>
        <v>15373.657000000007</v>
      </c>
      <c r="G653" s="1">
        <f t="shared" si="21"/>
        <v>15373.657000000007</v>
      </c>
      <c r="H653" t="str">
        <f>VLOOKUP($A653,'TCD justif frs'!$A$5:$C$297,1,0)</f>
        <v>L50737</v>
      </c>
    </row>
    <row r="654" spans="1:8" x14ac:dyDescent="0.25">
      <c r="A654" t="s">
        <v>6144</v>
      </c>
      <c r="B654" t="s">
        <v>6145</v>
      </c>
      <c r="C654" s="1">
        <v>0</v>
      </c>
      <c r="D654" s="1">
        <v>1087.8699999999999</v>
      </c>
      <c r="E654" s="1">
        <v>1087.8699999999999</v>
      </c>
      <c r="F654" s="1">
        <f t="shared" si="20"/>
        <v>0</v>
      </c>
      <c r="G654" s="1">
        <f t="shared" si="21"/>
        <v>0</v>
      </c>
      <c r="H654" t="e">
        <f>VLOOKUP($A654,'TCD justif frs'!$A$5:$C$297,1,0)</f>
        <v>#N/A</v>
      </c>
    </row>
    <row r="655" spans="1:8" x14ac:dyDescent="0.25">
      <c r="A655" t="s">
        <v>6146</v>
      </c>
      <c r="B655" t="s">
        <v>7932</v>
      </c>
      <c r="C655" s="1">
        <v>0</v>
      </c>
      <c r="D655" s="1">
        <v>77.355000000000004</v>
      </c>
      <c r="E655" s="1">
        <v>77.355000000000004</v>
      </c>
      <c r="F655" s="1">
        <f t="shared" si="20"/>
        <v>0</v>
      </c>
      <c r="G655" s="1">
        <f t="shared" si="21"/>
        <v>0</v>
      </c>
      <c r="H655" t="e">
        <f>VLOOKUP($A655,'TCD justif frs'!$A$5:$C$297,1,0)</f>
        <v>#N/A</v>
      </c>
    </row>
    <row r="656" spans="1:8" x14ac:dyDescent="0.25">
      <c r="A656" t="s">
        <v>6147</v>
      </c>
      <c r="B656" t="s">
        <v>7933</v>
      </c>
      <c r="C656" s="1">
        <v>0</v>
      </c>
      <c r="D656" s="1">
        <v>3200</v>
      </c>
      <c r="E656" s="1">
        <v>3200</v>
      </c>
      <c r="F656" s="1">
        <f t="shared" si="20"/>
        <v>0</v>
      </c>
      <c r="G656" s="1">
        <f t="shared" si="21"/>
        <v>0</v>
      </c>
      <c r="H656" t="e">
        <f>VLOOKUP($A656,'TCD justif frs'!$A$5:$C$297,1,0)</f>
        <v>#N/A</v>
      </c>
    </row>
    <row r="657" spans="1:8" x14ac:dyDescent="0.25">
      <c r="A657" t="s">
        <v>6148</v>
      </c>
      <c r="B657" t="s">
        <v>7934</v>
      </c>
      <c r="C657" s="1">
        <v>0</v>
      </c>
      <c r="D657" s="1">
        <v>3923.1</v>
      </c>
      <c r="E657" s="1">
        <v>3923.1</v>
      </c>
      <c r="F657" s="1">
        <f t="shared" si="20"/>
        <v>0</v>
      </c>
      <c r="G657" s="1">
        <f t="shared" si="21"/>
        <v>0</v>
      </c>
      <c r="H657" t="str">
        <f>VLOOKUP($A657,'TCD justif frs'!$A$5:$C$297,1,0)</f>
        <v>L50746</v>
      </c>
    </row>
    <row r="658" spans="1:8" x14ac:dyDescent="0.25">
      <c r="A658" t="s">
        <v>6149</v>
      </c>
      <c r="B658" t="s">
        <v>7935</v>
      </c>
      <c r="C658" s="1">
        <v>0</v>
      </c>
      <c r="D658" s="1">
        <v>625.9</v>
      </c>
      <c r="E658" s="1">
        <v>625.9</v>
      </c>
      <c r="F658" s="1">
        <f t="shared" si="20"/>
        <v>0</v>
      </c>
      <c r="G658" s="1">
        <f t="shared" si="21"/>
        <v>0</v>
      </c>
      <c r="H658" t="e">
        <f>VLOOKUP($A658,'TCD justif frs'!$A$5:$C$297,1,0)</f>
        <v>#N/A</v>
      </c>
    </row>
    <row r="659" spans="1:8" x14ac:dyDescent="0.25">
      <c r="A659" t="s">
        <v>4866</v>
      </c>
      <c r="B659" t="s">
        <v>7936</v>
      </c>
      <c r="C659" s="1">
        <v>0</v>
      </c>
      <c r="D659" s="1">
        <v>178817.617</v>
      </c>
      <c r="E659" s="1">
        <v>152604.67800000001</v>
      </c>
      <c r="F659" s="1">
        <f t="shared" si="20"/>
        <v>26212.938999999984</v>
      </c>
      <c r="G659" s="1">
        <f t="shared" si="21"/>
        <v>26212.938999999984</v>
      </c>
      <c r="H659" t="str">
        <f>VLOOKUP($A659,'TCD justif frs'!$A$5:$C$297,1,0)</f>
        <v>L50748</v>
      </c>
    </row>
    <row r="660" spans="1:8" x14ac:dyDescent="0.25">
      <c r="A660" t="s">
        <v>5006</v>
      </c>
      <c r="B660" t="s">
        <v>7937</v>
      </c>
      <c r="C660" s="1">
        <v>0</v>
      </c>
      <c r="D660" s="1">
        <v>61434.720000000001</v>
      </c>
      <c r="E660" s="1">
        <v>61434.720000000001</v>
      </c>
      <c r="F660" s="1">
        <f t="shared" si="20"/>
        <v>0</v>
      </c>
      <c r="G660" s="1">
        <f t="shared" si="21"/>
        <v>0</v>
      </c>
      <c r="H660" t="str">
        <f>VLOOKUP($A660,'TCD justif frs'!$A$5:$C$297,1,0)</f>
        <v>L50749</v>
      </c>
    </row>
    <row r="661" spans="1:8" x14ac:dyDescent="0.25">
      <c r="A661" t="s">
        <v>6150</v>
      </c>
      <c r="B661" t="s">
        <v>7938</v>
      </c>
      <c r="C661" s="1">
        <v>0</v>
      </c>
      <c r="D661" s="1">
        <v>6264</v>
      </c>
      <c r="E661" s="1">
        <v>6264</v>
      </c>
      <c r="F661" s="1">
        <f t="shared" si="20"/>
        <v>0</v>
      </c>
      <c r="G661" s="1">
        <f t="shared" si="21"/>
        <v>0</v>
      </c>
      <c r="H661" t="str">
        <f>VLOOKUP($A661,'TCD justif frs'!$A$5:$C$297,1,0)</f>
        <v>L50750</v>
      </c>
    </row>
    <row r="662" spans="1:8" x14ac:dyDescent="0.25">
      <c r="A662" t="s">
        <v>84</v>
      </c>
      <c r="B662" t="s">
        <v>85</v>
      </c>
      <c r="C662" s="1">
        <v>0</v>
      </c>
      <c r="D662" s="1">
        <v>385363.18900000001</v>
      </c>
      <c r="E662" s="1">
        <v>385363.16899999999</v>
      </c>
      <c r="F662" s="1">
        <f t="shared" si="20"/>
        <v>2.0000000018626451E-2</v>
      </c>
      <c r="G662" s="1">
        <f t="shared" si="21"/>
        <v>2.0000000018626451E-2</v>
      </c>
      <c r="H662" t="str">
        <f>VLOOKUP($A662,'TCD justif frs'!$A$5:$C$297,1,0)</f>
        <v>L50751</v>
      </c>
    </row>
    <row r="663" spans="1:8" x14ac:dyDescent="0.25">
      <c r="A663" t="s">
        <v>6152</v>
      </c>
      <c r="B663" t="s">
        <v>7939</v>
      </c>
      <c r="C663" s="1">
        <v>0</v>
      </c>
      <c r="D663" s="1">
        <v>71481.676999999996</v>
      </c>
      <c r="E663" s="1">
        <v>71335.183999999994</v>
      </c>
      <c r="F663" s="1">
        <f t="shared" si="20"/>
        <v>146.49300000000221</v>
      </c>
      <c r="G663" s="1">
        <f t="shared" si="21"/>
        <v>146.49300000000221</v>
      </c>
      <c r="H663" t="str">
        <f>VLOOKUP($A663,'TCD justif frs'!$A$5:$C$297,1,0)</f>
        <v>L50754</v>
      </c>
    </row>
    <row r="664" spans="1:8" x14ac:dyDescent="0.25">
      <c r="A664" t="s">
        <v>882</v>
      </c>
      <c r="B664" t="s">
        <v>883</v>
      </c>
      <c r="C664" s="1">
        <v>0</v>
      </c>
      <c r="D664" s="1">
        <v>756648.64</v>
      </c>
      <c r="E664" s="1">
        <v>797466.81799999997</v>
      </c>
      <c r="F664" s="1">
        <f t="shared" si="20"/>
        <v>-40818.177999999956</v>
      </c>
      <c r="G664" s="1">
        <f t="shared" si="21"/>
        <v>-40818.177999999956</v>
      </c>
      <c r="H664" t="str">
        <f>VLOOKUP($A664,'TCD justif frs'!$A$5:$C$297,1,0)</f>
        <v>L50755</v>
      </c>
    </row>
    <row r="665" spans="1:8" x14ac:dyDescent="0.25">
      <c r="A665" t="s">
        <v>6154</v>
      </c>
      <c r="B665" t="s">
        <v>7940</v>
      </c>
      <c r="C665" s="1">
        <v>0</v>
      </c>
      <c r="D665" s="1">
        <v>3325.4</v>
      </c>
      <c r="E665" s="1">
        <v>3325.4</v>
      </c>
      <c r="F665" s="1">
        <f t="shared" si="20"/>
        <v>0</v>
      </c>
      <c r="G665" s="1">
        <f t="shared" si="21"/>
        <v>0</v>
      </c>
      <c r="H665" t="e">
        <f>VLOOKUP($A665,'TCD justif frs'!$A$5:$C$297,1,0)</f>
        <v>#N/A</v>
      </c>
    </row>
    <row r="666" spans="1:8" x14ac:dyDescent="0.25">
      <c r="A666" t="s">
        <v>86</v>
      </c>
      <c r="B666" t="s">
        <v>7941</v>
      </c>
      <c r="C666" s="1">
        <v>0</v>
      </c>
      <c r="D666" s="1">
        <v>366198.636</v>
      </c>
      <c r="E666" s="1">
        <v>346266.56099999999</v>
      </c>
      <c r="F666" s="1">
        <f t="shared" si="20"/>
        <v>19932.075000000012</v>
      </c>
      <c r="G666" s="1">
        <f t="shared" si="21"/>
        <v>19932.075000000012</v>
      </c>
      <c r="H666" t="str">
        <f>VLOOKUP($A666,'TCD justif frs'!$A$5:$C$297,1,0)</f>
        <v>L50759</v>
      </c>
    </row>
    <row r="667" spans="1:8" x14ac:dyDescent="0.25">
      <c r="A667" t="s">
        <v>6155</v>
      </c>
      <c r="B667" t="s">
        <v>6156</v>
      </c>
      <c r="C667" s="1">
        <v>0</v>
      </c>
      <c r="D667" s="1">
        <v>1534</v>
      </c>
      <c r="E667" s="1">
        <v>1534</v>
      </c>
      <c r="F667" s="1">
        <f t="shared" si="20"/>
        <v>0</v>
      </c>
      <c r="G667" s="1">
        <f t="shared" si="21"/>
        <v>0</v>
      </c>
      <c r="H667" t="e">
        <f>VLOOKUP($A667,'TCD justif frs'!$A$5:$C$297,1,0)</f>
        <v>#N/A</v>
      </c>
    </row>
    <row r="668" spans="1:8" x14ac:dyDescent="0.25">
      <c r="A668" t="s">
        <v>884</v>
      </c>
      <c r="B668" t="s">
        <v>7942</v>
      </c>
      <c r="C668" s="1">
        <v>0</v>
      </c>
      <c r="D668" s="1">
        <v>1930</v>
      </c>
      <c r="E668" s="1">
        <v>1930</v>
      </c>
      <c r="F668" s="1">
        <f t="shared" si="20"/>
        <v>0</v>
      </c>
      <c r="G668" s="1">
        <f t="shared" si="21"/>
        <v>0</v>
      </c>
      <c r="H668" t="e">
        <f>VLOOKUP($A668,'TCD justif frs'!$A$5:$C$297,1,0)</f>
        <v>#N/A</v>
      </c>
    </row>
    <row r="669" spans="1:8" x14ac:dyDescent="0.25">
      <c r="A669" t="s">
        <v>88</v>
      </c>
      <c r="B669" t="s">
        <v>89</v>
      </c>
      <c r="C669" s="1">
        <v>0</v>
      </c>
      <c r="D669" s="1">
        <v>485169.30499999999</v>
      </c>
      <c r="E669" s="1">
        <v>485169.29200000002</v>
      </c>
      <c r="F669" s="1">
        <f t="shared" si="20"/>
        <v>1.2999999977182597E-2</v>
      </c>
      <c r="G669" s="1">
        <f t="shared" si="21"/>
        <v>1.2999999977182597E-2</v>
      </c>
      <c r="H669" t="e">
        <f>VLOOKUP($A669,'TCD justif frs'!$A$5:$C$297,1,0)</f>
        <v>#N/A</v>
      </c>
    </row>
    <row r="670" spans="1:8" x14ac:dyDescent="0.25">
      <c r="A670" t="s">
        <v>6157</v>
      </c>
      <c r="B670" t="s">
        <v>7943</v>
      </c>
      <c r="C670" s="1">
        <v>0</v>
      </c>
      <c r="D670" s="1">
        <v>678.14700000000005</v>
      </c>
      <c r="E670" s="1">
        <v>678.14700000000005</v>
      </c>
      <c r="F670" s="1">
        <f t="shared" si="20"/>
        <v>0</v>
      </c>
      <c r="G670" s="1">
        <f t="shared" si="21"/>
        <v>0</v>
      </c>
      <c r="H670" t="e">
        <f>VLOOKUP($A670,'TCD justif frs'!$A$5:$C$297,1,0)</f>
        <v>#N/A</v>
      </c>
    </row>
    <row r="671" spans="1:8" x14ac:dyDescent="0.25">
      <c r="A671" t="s">
        <v>6158</v>
      </c>
      <c r="B671" t="s">
        <v>6159</v>
      </c>
      <c r="C671" s="1">
        <v>0</v>
      </c>
      <c r="D671" s="1">
        <v>530.851</v>
      </c>
      <c r="E671" s="1">
        <v>530.851</v>
      </c>
      <c r="F671" s="1">
        <f t="shared" si="20"/>
        <v>0</v>
      </c>
      <c r="G671" s="1">
        <f t="shared" si="21"/>
        <v>0</v>
      </c>
      <c r="H671" t="e">
        <f>VLOOKUP($A671,'TCD justif frs'!$A$5:$C$297,1,0)</f>
        <v>#N/A</v>
      </c>
    </row>
    <row r="672" spans="1:8" x14ac:dyDescent="0.25">
      <c r="A672" t="s">
        <v>6160</v>
      </c>
      <c r="B672" t="s">
        <v>7944</v>
      </c>
      <c r="C672" s="1">
        <v>0</v>
      </c>
      <c r="D672" s="1">
        <v>290.346</v>
      </c>
      <c r="E672" s="1">
        <v>290.346</v>
      </c>
      <c r="F672" s="1">
        <f t="shared" si="20"/>
        <v>0</v>
      </c>
      <c r="G672" s="1">
        <f t="shared" si="21"/>
        <v>0</v>
      </c>
      <c r="H672" t="e">
        <f>VLOOKUP($A672,'TCD justif frs'!$A$5:$C$297,1,0)</f>
        <v>#N/A</v>
      </c>
    </row>
    <row r="673" spans="1:8" x14ac:dyDescent="0.25">
      <c r="A673" t="s">
        <v>6161</v>
      </c>
      <c r="B673" t="s">
        <v>6162</v>
      </c>
      <c r="C673" s="1">
        <v>0</v>
      </c>
      <c r="D673" s="1">
        <v>6493.5</v>
      </c>
      <c r="E673" s="1">
        <v>6493.5</v>
      </c>
      <c r="F673" s="1">
        <f t="shared" si="20"/>
        <v>0</v>
      </c>
      <c r="G673" s="1">
        <f t="shared" si="21"/>
        <v>0</v>
      </c>
      <c r="H673" t="e">
        <f>VLOOKUP($A673,'TCD justif frs'!$A$5:$C$297,1,0)</f>
        <v>#N/A</v>
      </c>
    </row>
    <row r="674" spans="1:8" x14ac:dyDescent="0.25">
      <c r="A674" t="s">
        <v>4806</v>
      </c>
      <c r="B674" t="s">
        <v>7945</v>
      </c>
      <c r="C674" s="1">
        <v>0</v>
      </c>
      <c r="D674" s="1">
        <v>33515.288</v>
      </c>
      <c r="E674" s="1">
        <v>33515.288</v>
      </c>
      <c r="F674" s="1">
        <f t="shared" si="20"/>
        <v>0</v>
      </c>
      <c r="G674" s="1">
        <f t="shared" si="21"/>
        <v>0</v>
      </c>
      <c r="H674" t="str">
        <f>VLOOKUP($A674,'TCD justif frs'!$A$5:$C$297,1,0)</f>
        <v>L50775</v>
      </c>
    </row>
    <row r="675" spans="1:8" x14ac:dyDescent="0.25">
      <c r="A675" t="s">
        <v>90</v>
      </c>
      <c r="B675" t="s">
        <v>851</v>
      </c>
      <c r="C675" s="1">
        <v>0</v>
      </c>
      <c r="D675" s="1">
        <v>13403.276</v>
      </c>
      <c r="E675" s="1">
        <v>19773.083999999999</v>
      </c>
      <c r="F675" s="1">
        <f t="shared" si="20"/>
        <v>-6369.8079999999991</v>
      </c>
      <c r="G675" s="1">
        <f t="shared" si="21"/>
        <v>-6369.8079999999991</v>
      </c>
      <c r="H675" t="str">
        <f>VLOOKUP($A675,'TCD justif frs'!$A$5:$C$297,1,0)</f>
        <v>L50780</v>
      </c>
    </row>
    <row r="676" spans="1:8" x14ac:dyDescent="0.25">
      <c r="A676" t="s">
        <v>6163</v>
      </c>
      <c r="B676" t="s">
        <v>6164</v>
      </c>
      <c r="C676" s="1">
        <v>0</v>
      </c>
      <c r="D676" s="1">
        <v>918.9</v>
      </c>
      <c r="E676" s="1">
        <v>918.9</v>
      </c>
      <c r="F676" s="1">
        <f t="shared" si="20"/>
        <v>0</v>
      </c>
      <c r="G676" s="1">
        <f t="shared" si="21"/>
        <v>0</v>
      </c>
      <c r="H676" t="e">
        <f>VLOOKUP($A676,'TCD justif frs'!$A$5:$C$297,1,0)</f>
        <v>#N/A</v>
      </c>
    </row>
    <row r="677" spans="1:8" x14ac:dyDescent="0.25">
      <c r="A677" t="s">
        <v>6165</v>
      </c>
      <c r="B677" t="s">
        <v>7946</v>
      </c>
      <c r="C677" s="1">
        <v>0</v>
      </c>
      <c r="D677" s="1">
        <v>1062.5</v>
      </c>
      <c r="E677" s="1">
        <v>1062.5</v>
      </c>
      <c r="F677" s="1">
        <f t="shared" si="20"/>
        <v>0</v>
      </c>
      <c r="G677" s="1">
        <f t="shared" si="21"/>
        <v>0</v>
      </c>
      <c r="H677" t="e">
        <f>VLOOKUP($A677,'TCD justif frs'!$A$5:$C$297,1,0)</f>
        <v>#N/A</v>
      </c>
    </row>
    <row r="678" spans="1:8" x14ac:dyDescent="0.25">
      <c r="A678" t="s">
        <v>6166</v>
      </c>
      <c r="B678" t="s">
        <v>7947</v>
      </c>
      <c r="C678" s="1">
        <v>0</v>
      </c>
      <c r="D678" s="1">
        <v>455</v>
      </c>
      <c r="E678" s="1">
        <v>455</v>
      </c>
      <c r="F678" s="1">
        <f t="shared" si="20"/>
        <v>0</v>
      </c>
      <c r="G678" s="1">
        <f t="shared" si="21"/>
        <v>0</v>
      </c>
      <c r="H678" t="e">
        <f>VLOOKUP($A678,'TCD justif frs'!$A$5:$C$297,1,0)</f>
        <v>#N/A</v>
      </c>
    </row>
    <row r="679" spans="1:8" x14ac:dyDescent="0.25">
      <c r="A679" t="s">
        <v>6167</v>
      </c>
      <c r="B679" t="s">
        <v>6168</v>
      </c>
      <c r="C679" s="1">
        <v>0</v>
      </c>
      <c r="D679" s="1">
        <v>173.9</v>
      </c>
      <c r="E679" s="1">
        <v>173.9</v>
      </c>
      <c r="F679" s="1">
        <f t="shared" si="20"/>
        <v>0</v>
      </c>
      <c r="G679" s="1">
        <f t="shared" si="21"/>
        <v>0</v>
      </c>
      <c r="H679" t="e">
        <f>VLOOKUP($A679,'TCD justif frs'!$A$5:$C$297,1,0)</f>
        <v>#N/A</v>
      </c>
    </row>
    <row r="680" spans="1:8" x14ac:dyDescent="0.25">
      <c r="A680" t="s">
        <v>6169</v>
      </c>
      <c r="B680" t="s">
        <v>7948</v>
      </c>
      <c r="C680" s="1">
        <v>0</v>
      </c>
      <c r="D680" s="1">
        <v>34144.758999999998</v>
      </c>
      <c r="E680" s="1">
        <v>34144.758999999998</v>
      </c>
      <c r="F680" s="1">
        <f t="shared" si="20"/>
        <v>0</v>
      </c>
      <c r="G680" s="1">
        <f t="shared" si="21"/>
        <v>0</v>
      </c>
      <c r="H680" t="e">
        <f>VLOOKUP($A680,'TCD justif frs'!$A$5:$C$297,1,0)</f>
        <v>#N/A</v>
      </c>
    </row>
    <row r="681" spans="1:8" x14ac:dyDescent="0.25">
      <c r="A681" t="s">
        <v>6170</v>
      </c>
      <c r="B681" t="s">
        <v>7949</v>
      </c>
      <c r="C681" s="1">
        <v>0</v>
      </c>
      <c r="D681" s="1">
        <v>4332.6000000000004</v>
      </c>
      <c r="E681" s="1">
        <v>4332.6000000000004</v>
      </c>
      <c r="F681" s="1">
        <f t="shared" si="20"/>
        <v>0</v>
      </c>
      <c r="G681" s="1">
        <f t="shared" si="21"/>
        <v>0</v>
      </c>
      <c r="H681" t="e">
        <f>VLOOKUP($A681,'TCD justif frs'!$A$5:$C$297,1,0)</f>
        <v>#N/A</v>
      </c>
    </row>
    <row r="682" spans="1:8" x14ac:dyDescent="0.25">
      <c r="A682" t="s">
        <v>6171</v>
      </c>
      <c r="B682" t="s">
        <v>6172</v>
      </c>
      <c r="C682" s="1">
        <v>0</v>
      </c>
      <c r="D682" s="1">
        <v>2841.4960000000001</v>
      </c>
      <c r="E682" s="1">
        <v>2841.4960000000001</v>
      </c>
      <c r="F682" s="1">
        <f t="shared" si="20"/>
        <v>0</v>
      </c>
      <c r="G682" s="1">
        <f t="shared" si="21"/>
        <v>0</v>
      </c>
      <c r="H682" t="e">
        <f>VLOOKUP($A682,'TCD justif frs'!$A$5:$C$297,1,0)</f>
        <v>#N/A</v>
      </c>
    </row>
    <row r="683" spans="1:8" x14ac:dyDescent="0.25">
      <c r="A683" t="s">
        <v>6173</v>
      </c>
      <c r="B683" t="s">
        <v>5577</v>
      </c>
      <c r="C683" s="1">
        <v>0</v>
      </c>
      <c r="D683" s="1">
        <v>160172.383</v>
      </c>
      <c r="E683" s="1">
        <v>160172.383</v>
      </c>
      <c r="F683" s="1">
        <f t="shared" si="20"/>
        <v>0</v>
      </c>
      <c r="G683" s="1">
        <f t="shared" si="21"/>
        <v>0</v>
      </c>
      <c r="H683" t="e">
        <f>VLOOKUP($A683,'TCD justif frs'!$A$5:$C$297,1,0)</f>
        <v>#N/A</v>
      </c>
    </row>
    <row r="684" spans="1:8" x14ac:dyDescent="0.25">
      <c r="A684" t="s">
        <v>6174</v>
      </c>
      <c r="B684" t="s">
        <v>7950</v>
      </c>
      <c r="C684" s="1">
        <v>0</v>
      </c>
      <c r="D684" s="1">
        <v>1190</v>
      </c>
      <c r="E684" s="1">
        <v>1190</v>
      </c>
      <c r="F684" s="1">
        <f t="shared" si="20"/>
        <v>0</v>
      </c>
      <c r="G684" s="1">
        <f t="shared" si="21"/>
        <v>0</v>
      </c>
      <c r="H684" t="e">
        <f>VLOOKUP($A684,'TCD justif frs'!$A$5:$C$297,1,0)</f>
        <v>#N/A</v>
      </c>
    </row>
    <row r="685" spans="1:8" x14ac:dyDescent="0.25">
      <c r="A685" t="s">
        <v>6175</v>
      </c>
      <c r="B685" t="s">
        <v>7951</v>
      </c>
      <c r="C685" s="1">
        <v>0</v>
      </c>
      <c r="D685" s="1">
        <v>7823.9</v>
      </c>
      <c r="E685" s="1">
        <v>7823.9</v>
      </c>
      <c r="F685" s="1">
        <f t="shared" si="20"/>
        <v>0</v>
      </c>
      <c r="G685" s="1">
        <f t="shared" si="21"/>
        <v>0</v>
      </c>
      <c r="H685" t="e">
        <f>VLOOKUP($A685,'TCD justif frs'!$A$5:$C$297,1,0)</f>
        <v>#N/A</v>
      </c>
    </row>
    <row r="686" spans="1:8" x14ac:dyDescent="0.25">
      <c r="A686" t="s">
        <v>6176</v>
      </c>
      <c r="B686" t="s">
        <v>6177</v>
      </c>
      <c r="C686" s="1">
        <v>0</v>
      </c>
      <c r="D686" s="1">
        <v>3839.096</v>
      </c>
      <c r="E686" s="1">
        <v>3839.096</v>
      </c>
      <c r="F686" s="1">
        <f t="shared" si="20"/>
        <v>0</v>
      </c>
      <c r="G686" s="1">
        <f t="shared" si="21"/>
        <v>0</v>
      </c>
      <c r="H686" t="e">
        <f>VLOOKUP($A686,'TCD justif frs'!$A$5:$C$297,1,0)</f>
        <v>#N/A</v>
      </c>
    </row>
    <row r="687" spans="1:8" x14ac:dyDescent="0.25">
      <c r="A687" t="s">
        <v>6178</v>
      </c>
      <c r="B687" t="s">
        <v>6179</v>
      </c>
      <c r="C687" s="1">
        <v>0</v>
      </c>
      <c r="D687" s="1">
        <v>12702.6</v>
      </c>
      <c r="E687" s="1">
        <v>12702.6</v>
      </c>
      <c r="F687" s="1">
        <f t="shared" si="20"/>
        <v>0</v>
      </c>
      <c r="G687" s="1">
        <f t="shared" si="21"/>
        <v>0</v>
      </c>
      <c r="H687" t="e">
        <f>VLOOKUP($A687,'TCD justif frs'!$A$5:$C$297,1,0)</f>
        <v>#N/A</v>
      </c>
    </row>
    <row r="688" spans="1:8" x14ac:dyDescent="0.25">
      <c r="A688" t="s">
        <v>6180</v>
      </c>
      <c r="B688" t="s">
        <v>7952</v>
      </c>
      <c r="C688" s="1">
        <v>0</v>
      </c>
      <c r="D688" s="1">
        <v>14106.6</v>
      </c>
      <c r="E688" s="1">
        <v>14106.6</v>
      </c>
      <c r="F688" s="1">
        <f t="shared" si="20"/>
        <v>0</v>
      </c>
      <c r="G688" s="1">
        <f t="shared" si="21"/>
        <v>0</v>
      </c>
      <c r="H688" t="e">
        <f>VLOOKUP($A688,'TCD justif frs'!$A$5:$C$297,1,0)</f>
        <v>#N/A</v>
      </c>
    </row>
    <row r="689" spans="1:8" x14ac:dyDescent="0.25">
      <c r="A689" t="s">
        <v>6181</v>
      </c>
      <c r="B689" t="s">
        <v>7953</v>
      </c>
      <c r="C689" s="1">
        <v>0</v>
      </c>
      <c r="D689" s="1">
        <v>5291.1679999999997</v>
      </c>
      <c r="E689" s="1">
        <v>5291.1679999999997</v>
      </c>
      <c r="F689" s="1">
        <f t="shared" si="20"/>
        <v>0</v>
      </c>
      <c r="G689" s="1">
        <f t="shared" si="21"/>
        <v>0</v>
      </c>
      <c r="H689" t="e">
        <f>VLOOKUP($A689,'TCD justif frs'!$A$5:$C$297,1,0)</f>
        <v>#N/A</v>
      </c>
    </row>
    <row r="690" spans="1:8" x14ac:dyDescent="0.25">
      <c r="A690" t="s">
        <v>91</v>
      </c>
      <c r="B690" t="s">
        <v>7954</v>
      </c>
      <c r="C690" s="1">
        <v>0</v>
      </c>
      <c r="D690" s="1">
        <v>44136.343000000001</v>
      </c>
      <c r="E690" s="1">
        <v>44136.343000000001</v>
      </c>
      <c r="F690" s="1">
        <f t="shared" si="20"/>
        <v>0</v>
      </c>
      <c r="G690" s="1">
        <f t="shared" si="21"/>
        <v>0</v>
      </c>
      <c r="H690" t="str">
        <f>VLOOKUP($A690,'TCD justif frs'!$A$5:$C$297,1,0)</f>
        <v>L50806</v>
      </c>
    </row>
    <row r="691" spans="1:8" x14ac:dyDescent="0.25">
      <c r="A691" t="s">
        <v>6182</v>
      </c>
      <c r="B691" t="s">
        <v>7955</v>
      </c>
      <c r="C691" s="1">
        <v>0</v>
      </c>
      <c r="D691" s="1">
        <v>7119</v>
      </c>
      <c r="E691" s="1">
        <v>7119</v>
      </c>
      <c r="F691" s="1">
        <f t="shared" si="20"/>
        <v>0</v>
      </c>
      <c r="G691" s="1">
        <f t="shared" si="21"/>
        <v>0</v>
      </c>
      <c r="H691" t="e">
        <f>VLOOKUP($A691,'TCD justif frs'!$A$5:$C$297,1,0)</f>
        <v>#N/A</v>
      </c>
    </row>
    <row r="692" spans="1:8" x14ac:dyDescent="0.25">
      <c r="A692" t="s">
        <v>6183</v>
      </c>
      <c r="B692" t="s">
        <v>7956</v>
      </c>
      <c r="C692" s="1">
        <v>0</v>
      </c>
      <c r="D692" s="1">
        <v>14312.587</v>
      </c>
      <c r="E692" s="1">
        <v>14312.587</v>
      </c>
      <c r="F692" s="1">
        <f t="shared" si="20"/>
        <v>0</v>
      </c>
      <c r="G692" s="1">
        <f t="shared" si="21"/>
        <v>0</v>
      </c>
      <c r="H692" t="e">
        <f>VLOOKUP($A692,'TCD justif frs'!$A$5:$C$297,1,0)</f>
        <v>#N/A</v>
      </c>
    </row>
    <row r="693" spans="1:8" x14ac:dyDescent="0.25">
      <c r="A693" t="s">
        <v>6184</v>
      </c>
      <c r="B693" t="s">
        <v>6185</v>
      </c>
      <c r="C693" s="1">
        <v>0</v>
      </c>
      <c r="D693" s="1">
        <v>6899.2</v>
      </c>
      <c r="E693" s="1">
        <v>6899.2</v>
      </c>
      <c r="F693" s="1">
        <f t="shared" si="20"/>
        <v>0</v>
      </c>
      <c r="G693" s="1">
        <f t="shared" si="21"/>
        <v>0</v>
      </c>
      <c r="H693" t="e">
        <f>VLOOKUP($A693,'TCD justif frs'!$A$5:$C$297,1,0)</f>
        <v>#N/A</v>
      </c>
    </row>
    <row r="694" spans="1:8" x14ac:dyDescent="0.25">
      <c r="A694" t="s">
        <v>959</v>
      </c>
      <c r="B694" t="s">
        <v>7957</v>
      </c>
      <c r="C694" s="1">
        <v>0</v>
      </c>
      <c r="D694" s="1">
        <v>46558.1</v>
      </c>
      <c r="E694" s="1">
        <v>45361.55</v>
      </c>
      <c r="F694" s="1">
        <f t="shared" si="20"/>
        <v>1196.5499999999956</v>
      </c>
      <c r="G694" s="1">
        <f t="shared" si="21"/>
        <v>1196.5499999999956</v>
      </c>
      <c r="H694" t="str">
        <f>VLOOKUP($A694,'TCD justif frs'!$A$5:$C$297,1,0)</f>
        <v>L50813</v>
      </c>
    </row>
    <row r="695" spans="1:8" x14ac:dyDescent="0.25">
      <c r="A695" t="s">
        <v>6186</v>
      </c>
      <c r="B695" t="s">
        <v>6187</v>
      </c>
      <c r="C695" s="1">
        <v>0</v>
      </c>
      <c r="D695" s="1">
        <v>34120.798000000003</v>
      </c>
      <c r="E695" s="1">
        <v>34120.798000000003</v>
      </c>
      <c r="F695" s="1">
        <f t="shared" si="20"/>
        <v>0</v>
      </c>
      <c r="G695" s="1">
        <f t="shared" si="21"/>
        <v>0</v>
      </c>
      <c r="H695" t="e">
        <f>VLOOKUP($A695,'TCD justif frs'!$A$5:$C$297,1,0)</f>
        <v>#N/A</v>
      </c>
    </row>
    <row r="696" spans="1:8" x14ac:dyDescent="0.25">
      <c r="A696" t="s">
        <v>6188</v>
      </c>
      <c r="B696" t="s">
        <v>7958</v>
      </c>
      <c r="C696" s="1">
        <v>0</v>
      </c>
      <c r="D696" s="1">
        <v>25772.799999999999</v>
      </c>
      <c r="E696" s="1">
        <v>25772.799999999999</v>
      </c>
      <c r="F696" s="1">
        <f t="shared" si="20"/>
        <v>0</v>
      </c>
      <c r="G696" s="1">
        <f t="shared" si="21"/>
        <v>0</v>
      </c>
      <c r="H696" t="e">
        <f>VLOOKUP($A696,'TCD justif frs'!$A$5:$C$297,1,0)</f>
        <v>#N/A</v>
      </c>
    </row>
    <row r="697" spans="1:8" x14ac:dyDescent="0.25">
      <c r="A697" t="s">
        <v>6189</v>
      </c>
      <c r="B697" t="s">
        <v>6190</v>
      </c>
      <c r="C697" s="1">
        <v>0</v>
      </c>
      <c r="D697" s="1">
        <v>142124.747</v>
      </c>
      <c r="E697" s="1">
        <v>142124.747</v>
      </c>
      <c r="F697" s="1">
        <f t="shared" si="20"/>
        <v>0</v>
      </c>
      <c r="G697" s="1">
        <f t="shared" si="21"/>
        <v>0</v>
      </c>
      <c r="H697" t="e">
        <f>VLOOKUP($A697,'TCD justif frs'!$A$5:$C$297,1,0)</f>
        <v>#N/A</v>
      </c>
    </row>
    <row r="698" spans="1:8" x14ac:dyDescent="0.25">
      <c r="A698" t="s">
        <v>6191</v>
      </c>
      <c r="B698" t="s">
        <v>6192</v>
      </c>
      <c r="C698" s="1">
        <v>0</v>
      </c>
      <c r="D698" s="1">
        <v>291.7</v>
      </c>
      <c r="E698" s="1">
        <v>291.7</v>
      </c>
      <c r="F698" s="1">
        <f t="shared" si="20"/>
        <v>0</v>
      </c>
      <c r="G698" s="1">
        <f t="shared" si="21"/>
        <v>0</v>
      </c>
      <c r="H698" t="e">
        <f>VLOOKUP($A698,'TCD justif frs'!$A$5:$C$297,1,0)</f>
        <v>#N/A</v>
      </c>
    </row>
    <row r="699" spans="1:8" x14ac:dyDescent="0.25">
      <c r="A699" t="s">
        <v>6193</v>
      </c>
      <c r="B699" t="s">
        <v>7959</v>
      </c>
      <c r="C699" s="1">
        <v>0</v>
      </c>
      <c r="D699" s="1">
        <v>43417.42</v>
      </c>
      <c r="E699" s="1">
        <v>43417.42</v>
      </c>
      <c r="F699" s="1">
        <f t="shared" si="20"/>
        <v>0</v>
      </c>
      <c r="G699" s="1">
        <f t="shared" si="21"/>
        <v>0</v>
      </c>
      <c r="H699" t="e">
        <f>VLOOKUP($A699,'TCD justif frs'!$A$5:$C$297,1,0)</f>
        <v>#N/A</v>
      </c>
    </row>
    <row r="700" spans="1:8" x14ac:dyDescent="0.25">
      <c r="A700" t="s">
        <v>6194</v>
      </c>
      <c r="B700" t="s">
        <v>7960</v>
      </c>
      <c r="C700" s="1">
        <v>0</v>
      </c>
      <c r="D700" s="1">
        <v>1180</v>
      </c>
      <c r="E700" s="1">
        <v>1180</v>
      </c>
      <c r="F700" s="1">
        <f t="shared" si="20"/>
        <v>0</v>
      </c>
      <c r="G700" s="1">
        <f t="shared" si="21"/>
        <v>0</v>
      </c>
      <c r="H700" t="e">
        <f>VLOOKUP($A700,'TCD justif frs'!$A$5:$C$297,1,0)</f>
        <v>#N/A</v>
      </c>
    </row>
    <row r="701" spans="1:8" x14ac:dyDescent="0.25">
      <c r="A701" t="s">
        <v>4991</v>
      </c>
      <c r="B701" t="s">
        <v>4992</v>
      </c>
      <c r="C701" s="1">
        <v>0</v>
      </c>
      <c r="D701" s="1">
        <v>36596.248</v>
      </c>
      <c r="E701" s="1">
        <v>37439.578000000001</v>
      </c>
      <c r="F701" s="1">
        <f t="shared" si="20"/>
        <v>-843.33000000000175</v>
      </c>
      <c r="G701" s="1">
        <f t="shared" si="21"/>
        <v>-843.33000000000175</v>
      </c>
      <c r="H701" t="str">
        <f>VLOOKUP($A701,'TCD justif frs'!$A$5:$C$297,1,0)</f>
        <v>L50822</v>
      </c>
    </row>
    <row r="702" spans="1:8" x14ac:dyDescent="0.25">
      <c r="A702" t="s">
        <v>6195</v>
      </c>
      <c r="B702" t="s">
        <v>7961</v>
      </c>
      <c r="C702" s="1">
        <v>0</v>
      </c>
      <c r="D702" s="1">
        <v>450</v>
      </c>
      <c r="E702" s="1">
        <v>450</v>
      </c>
      <c r="F702" s="1">
        <f t="shared" si="20"/>
        <v>0</v>
      </c>
      <c r="G702" s="1">
        <f t="shared" si="21"/>
        <v>0</v>
      </c>
      <c r="H702" t="e">
        <f>VLOOKUP($A702,'TCD justif frs'!$A$5:$C$297,1,0)</f>
        <v>#N/A</v>
      </c>
    </row>
    <row r="703" spans="1:8" x14ac:dyDescent="0.25">
      <c r="A703" t="s">
        <v>6196</v>
      </c>
      <c r="B703" t="s">
        <v>6197</v>
      </c>
      <c r="C703" s="1">
        <v>0</v>
      </c>
      <c r="D703" s="1">
        <v>1730.7190000000001</v>
      </c>
      <c r="E703" s="1">
        <v>1730.7190000000001</v>
      </c>
      <c r="F703" s="1">
        <f t="shared" si="20"/>
        <v>0</v>
      </c>
      <c r="G703" s="1">
        <f t="shared" si="21"/>
        <v>0</v>
      </c>
      <c r="H703" t="e">
        <f>VLOOKUP($A703,'TCD justif frs'!$A$5:$C$297,1,0)</f>
        <v>#N/A</v>
      </c>
    </row>
    <row r="704" spans="1:8" x14ac:dyDescent="0.25">
      <c r="A704" t="s">
        <v>6198</v>
      </c>
      <c r="B704" t="s">
        <v>6199</v>
      </c>
      <c r="C704" s="1">
        <v>0</v>
      </c>
      <c r="D704" s="1">
        <v>537.4</v>
      </c>
      <c r="E704" s="1">
        <v>537.4</v>
      </c>
      <c r="F704" s="1">
        <f t="shared" si="20"/>
        <v>0</v>
      </c>
      <c r="G704" s="1">
        <f t="shared" si="21"/>
        <v>0</v>
      </c>
      <c r="H704" t="e">
        <f>VLOOKUP($A704,'TCD justif frs'!$A$5:$C$297,1,0)</f>
        <v>#N/A</v>
      </c>
    </row>
    <row r="705" spans="1:8" x14ac:dyDescent="0.25">
      <c r="A705" t="s">
        <v>6200</v>
      </c>
      <c r="B705" t="s">
        <v>7962</v>
      </c>
      <c r="C705" s="1">
        <v>0</v>
      </c>
      <c r="D705" s="1">
        <v>16800</v>
      </c>
      <c r="E705" s="1">
        <v>16800</v>
      </c>
      <c r="F705" s="1">
        <f t="shared" si="20"/>
        <v>0</v>
      </c>
      <c r="G705" s="1">
        <f t="shared" si="21"/>
        <v>0</v>
      </c>
      <c r="H705" t="e">
        <f>VLOOKUP($A705,'TCD justif frs'!$A$5:$C$297,1,0)</f>
        <v>#N/A</v>
      </c>
    </row>
    <row r="706" spans="1:8" x14ac:dyDescent="0.25">
      <c r="A706" t="s">
        <v>4533</v>
      </c>
      <c r="B706" t="s">
        <v>4534</v>
      </c>
      <c r="C706" s="1">
        <v>0</v>
      </c>
      <c r="D706" s="1">
        <v>10580.7</v>
      </c>
      <c r="E706" s="1">
        <v>10580.7</v>
      </c>
      <c r="F706" s="1">
        <f t="shared" si="20"/>
        <v>0</v>
      </c>
      <c r="G706" s="1">
        <f t="shared" si="21"/>
        <v>0</v>
      </c>
      <c r="H706" t="e">
        <f>VLOOKUP($A706,'TCD justif frs'!$A$5:$C$297,1,0)</f>
        <v>#N/A</v>
      </c>
    </row>
    <row r="707" spans="1:8" x14ac:dyDescent="0.25">
      <c r="A707" t="s">
        <v>6201</v>
      </c>
      <c r="B707" t="s">
        <v>7719</v>
      </c>
      <c r="C707" s="1">
        <v>0</v>
      </c>
      <c r="D707" s="1">
        <v>1858.8140000000001</v>
      </c>
      <c r="E707" s="1">
        <v>1858.8140000000001</v>
      </c>
      <c r="F707" s="1">
        <f t="shared" ref="F707:F770" si="22">D707-E707</f>
        <v>0</v>
      </c>
      <c r="G707" s="1">
        <f t="shared" ref="G707:G770" si="23">C707+F707</f>
        <v>0</v>
      </c>
      <c r="H707" t="e">
        <f>VLOOKUP($A707,'TCD justif frs'!$A$5:$C$297,1,0)</f>
        <v>#N/A</v>
      </c>
    </row>
    <row r="708" spans="1:8" x14ac:dyDescent="0.25">
      <c r="A708" t="s">
        <v>6202</v>
      </c>
      <c r="B708" t="s">
        <v>7963</v>
      </c>
      <c r="C708" s="1">
        <v>0</v>
      </c>
      <c r="D708" s="1">
        <v>6544.2280000000001</v>
      </c>
      <c r="E708" s="1">
        <v>6544.2280000000001</v>
      </c>
      <c r="F708" s="1">
        <f t="shared" si="22"/>
        <v>0</v>
      </c>
      <c r="G708" s="1">
        <f t="shared" si="23"/>
        <v>0</v>
      </c>
      <c r="H708" t="e">
        <f>VLOOKUP($A708,'TCD justif frs'!$A$5:$C$297,1,0)</f>
        <v>#N/A</v>
      </c>
    </row>
    <row r="709" spans="1:8" x14ac:dyDescent="0.25">
      <c r="A709" t="s">
        <v>6203</v>
      </c>
      <c r="B709" t="s">
        <v>7964</v>
      </c>
      <c r="C709" s="1">
        <v>0</v>
      </c>
      <c r="D709" s="1">
        <v>349575.261</v>
      </c>
      <c r="E709" s="1">
        <v>423492.16100000002</v>
      </c>
      <c r="F709" s="1">
        <f t="shared" si="22"/>
        <v>-73916.900000000023</v>
      </c>
      <c r="G709" s="1">
        <f t="shared" si="23"/>
        <v>-73916.900000000023</v>
      </c>
      <c r="H709" t="str">
        <f>VLOOKUP($A709,'TCD justif frs'!$A$5:$C$297,1,0)</f>
        <v>L50830</v>
      </c>
    </row>
    <row r="710" spans="1:8" x14ac:dyDescent="0.25">
      <c r="A710" t="s">
        <v>5075</v>
      </c>
      <c r="B710" t="s">
        <v>7965</v>
      </c>
      <c r="C710" s="1">
        <v>0</v>
      </c>
      <c r="D710" s="1">
        <v>26848.338</v>
      </c>
      <c r="E710" s="1">
        <v>27767.018</v>
      </c>
      <c r="F710" s="1">
        <f t="shared" si="22"/>
        <v>-918.68000000000029</v>
      </c>
      <c r="G710" s="1">
        <f t="shared" si="23"/>
        <v>-918.68000000000029</v>
      </c>
      <c r="H710" t="str">
        <f>VLOOKUP($A710,'TCD justif frs'!$A$5:$C$297,1,0)</f>
        <v>L50831</v>
      </c>
    </row>
    <row r="711" spans="1:8" x14ac:dyDescent="0.25">
      <c r="A711" t="s">
        <v>92</v>
      </c>
      <c r="B711" t="s">
        <v>7966</v>
      </c>
      <c r="C711" s="1">
        <v>0</v>
      </c>
      <c r="D711" s="1">
        <v>40936.635000000002</v>
      </c>
      <c r="E711" s="1">
        <v>41377.633000000002</v>
      </c>
      <c r="F711" s="1">
        <f t="shared" si="22"/>
        <v>-440.99799999999959</v>
      </c>
      <c r="G711" s="1">
        <f t="shared" si="23"/>
        <v>-440.99799999999959</v>
      </c>
      <c r="H711" t="str">
        <f>VLOOKUP($A711,'TCD justif frs'!$A$5:$C$297,1,0)</f>
        <v>L50832</v>
      </c>
    </row>
    <row r="712" spans="1:8" x14ac:dyDescent="0.25">
      <c r="A712" t="s">
        <v>6205</v>
      </c>
      <c r="B712" t="s">
        <v>6206</v>
      </c>
      <c r="C712" s="1">
        <v>0</v>
      </c>
      <c r="D712" s="1">
        <v>4673.3</v>
      </c>
      <c r="E712" s="1">
        <v>4673.3</v>
      </c>
      <c r="F712" s="1">
        <f t="shared" si="22"/>
        <v>0</v>
      </c>
      <c r="G712" s="1">
        <f t="shared" si="23"/>
        <v>0</v>
      </c>
      <c r="H712" t="e">
        <f>VLOOKUP($A712,'TCD justif frs'!$A$5:$C$297,1,0)</f>
        <v>#N/A</v>
      </c>
    </row>
    <row r="713" spans="1:8" x14ac:dyDescent="0.25">
      <c r="A713" t="s">
        <v>6207</v>
      </c>
      <c r="B713" t="s">
        <v>6208</v>
      </c>
      <c r="C713" s="1">
        <v>0</v>
      </c>
      <c r="D713" s="1">
        <v>8083.32</v>
      </c>
      <c r="E713" s="1">
        <v>8083.32</v>
      </c>
      <c r="F713" s="1">
        <f t="shared" si="22"/>
        <v>0</v>
      </c>
      <c r="G713" s="1">
        <f t="shared" si="23"/>
        <v>0</v>
      </c>
      <c r="H713" t="e">
        <f>VLOOKUP($A713,'TCD justif frs'!$A$5:$C$297,1,0)</f>
        <v>#N/A</v>
      </c>
    </row>
    <row r="714" spans="1:8" x14ac:dyDescent="0.25">
      <c r="A714" t="s">
        <v>6209</v>
      </c>
      <c r="B714" t="s">
        <v>7967</v>
      </c>
      <c r="C714" s="1">
        <v>0</v>
      </c>
      <c r="D714" s="1">
        <v>420.5</v>
      </c>
      <c r="E714" s="1">
        <v>420.5</v>
      </c>
      <c r="F714" s="1">
        <f t="shared" si="22"/>
        <v>0</v>
      </c>
      <c r="G714" s="1">
        <f t="shared" si="23"/>
        <v>0</v>
      </c>
      <c r="H714" t="e">
        <f>VLOOKUP($A714,'TCD justif frs'!$A$5:$C$297,1,0)</f>
        <v>#N/A</v>
      </c>
    </row>
    <row r="715" spans="1:8" x14ac:dyDescent="0.25">
      <c r="A715" t="s">
        <v>6210</v>
      </c>
      <c r="B715" t="s">
        <v>7968</v>
      </c>
      <c r="C715" s="1">
        <v>0</v>
      </c>
      <c r="D715" s="1">
        <v>643.41999999999996</v>
      </c>
      <c r="E715" s="1">
        <v>643.41999999999996</v>
      </c>
      <c r="F715" s="1">
        <f t="shared" si="22"/>
        <v>0</v>
      </c>
      <c r="G715" s="1">
        <f t="shared" si="23"/>
        <v>0</v>
      </c>
      <c r="H715" t="e">
        <f>VLOOKUP($A715,'TCD justif frs'!$A$5:$C$297,1,0)</f>
        <v>#N/A</v>
      </c>
    </row>
    <row r="716" spans="1:8" x14ac:dyDescent="0.25">
      <c r="A716" t="s">
        <v>6211</v>
      </c>
      <c r="B716" t="s">
        <v>7969</v>
      </c>
      <c r="C716" s="1">
        <v>0</v>
      </c>
      <c r="D716" s="1">
        <v>2986.4</v>
      </c>
      <c r="E716" s="1">
        <v>2986.4</v>
      </c>
      <c r="F716" s="1">
        <f t="shared" si="22"/>
        <v>0</v>
      </c>
      <c r="G716" s="1">
        <f t="shared" si="23"/>
        <v>0</v>
      </c>
      <c r="H716" t="e">
        <f>VLOOKUP($A716,'TCD justif frs'!$A$5:$C$297,1,0)</f>
        <v>#N/A</v>
      </c>
    </row>
    <row r="717" spans="1:8" x14ac:dyDescent="0.25">
      <c r="A717" t="s">
        <v>6212</v>
      </c>
      <c r="B717" t="s">
        <v>6213</v>
      </c>
      <c r="C717" s="1">
        <v>0</v>
      </c>
      <c r="D717" s="1">
        <v>3453.3789999999999</v>
      </c>
      <c r="E717" s="1">
        <v>3453.3789999999999</v>
      </c>
      <c r="F717" s="1">
        <f t="shared" si="22"/>
        <v>0</v>
      </c>
      <c r="G717" s="1">
        <f t="shared" si="23"/>
        <v>0</v>
      </c>
      <c r="H717" t="e">
        <f>VLOOKUP($A717,'TCD justif frs'!$A$5:$C$297,1,0)</f>
        <v>#N/A</v>
      </c>
    </row>
    <row r="718" spans="1:8" x14ac:dyDescent="0.25">
      <c r="A718" t="s">
        <v>6214</v>
      </c>
      <c r="B718" t="s">
        <v>7970</v>
      </c>
      <c r="C718" s="1">
        <v>0</v>
      </c>
      <c r="D718" s="1">
        <v>525.4</v>
      </c>
      <c r="E718" s="1">
        <v>525.4</v>
      </c>
      <c r="F718" s="1">
        <f t="shared" si="22"/>
        <v>0</v>
      </c>
      <c r="G718" s="1">
        <f t="shared" si="23"/>
        <v>0</v>
      </c>
      <c r="H718" t="e">
        <f>VLOOKUP($A718,'TCD justif frs'!$A$5:$C$297,1,0)</f>
        <v>#N/A</v>
      </c>
    </row>
    <row r="719" spans="1:8" x14ac:dyDescent="0.25">
      <c r="A719" t="s">
        <v>4547</v>
      </c>
      <c r="B719" t="s">
        <v>4548</v>
      </c>
      <c r="C719" s="1">
        <v>0</v>
      </c>
      <c r="D719" s="1">
        <v>833948.36199999996</v>
      </c>
      <c r="E719" s="1">
        <v>833948.36199999996</v>
      </c>
      <c r="F719" s="1">
        <f t="shared" si="22"/>
        <v>0</v>
      </c>
      <c r="G719" s="1">
        <f t="shared" si="23"/>
        <v>0</v>
      </c>
      <c r="H719" t="e">
        <f>VLOOKUP($A719,'TCD justif frs'!$A$5:$C$297,1,0)</f>
        <v>#N/A</v>
      </c>
    </row>
    <row r="720" spans="1:8" x14ac:dyDescent="0.25">
      <c r="A720" t="s">
        <v>6215</v>
      </c>
      <c r="B720" t="s">
        <v>6216</v>
      </c>
      <c r="C720" s="1">
        <v>0</v>
      </c>
      <c r="D720" s="1">
        <v>800</v>
      </c>
      <c r="E720" s="1">
        <v>800</v>
      </c>
      <c r="F720" s="1">
        <f t="shared" si="22"/>
        <v>0</v>
      </c>
      <c r="G720" s="1">
        <f t="shared" si="23"/>
        <v>0</v>
      </c>
      <c r="H720" t="e">
        <f>VLOOKUP($A720,'TCD justif frs'!$A$5:$C$297,1,0)</f>
        <v>#N/A</v>
      </c>
    </row>
    <row r="721" spans="1:8" x14ac:dyDescent="0.25">
      <c r="A721" t="s">
        <v>6217</v>
      </c>
      <c r="B721" t="s">
        <v>7971</v>
      </c>
      <c r="C721" s="1">
        <v>0</v>
      </c>
      <c r="D721" s="1">
        <v>985.8</v>
      </c>
      <c r="E721" s="1">
        <v>985.8</v>
      </c>
      <c r="F721" s="1">
        <f t="shared" si="22"/>
        <v>0</v>
      </c>
      <c r="G721" s="1">
        <f t="shared" si="23"/>
        <v>0</v>
      </c>
      <c r="H721" t="e">
        <f>VLOOKUP($A721,'TCD justif frs'!$A$5:$C$297,1,0)</f>
        <v>#N/A</v>
      </c>
    </row>
    <row r="722" spans="1:8" x14ac:dyDescent="0.25">
      <c r="A722" t="s">
        <v>6218</v>
      </c>
      <c r="B722" t="s">
        <v>7972</v>
      </c>
      <c r="C722" s="1">
        <v>0</v>
      </c>
      <c r="D722" s="1">
        <v>14624.65</v>
      </c>
      <c r="E722" s="1">
        <v>14624.65</v>
      </c>
      <c r="F722" s="1">
        <f t="shared" si="22"/>
        <v>0</v>
      </c>
      <c r="G722" s="1">
        <f t="shared" si="23"/>
        <v>0</v>
      </c>
      <c r="H722" t="e">
        <f>VLOOKUP($A722,'TCD justif frs'!$A$5:$C$297,1,0)</f>
        <v>#N/A</v>
      </c>
    </row>
    <row r="723" spans="1:8" x14ac:dyDescent="0.25">
      <c r="A723" t="s">
        <v>6219</v>
      </c>
      <c r="B723" t="s">
        <v>7973</v>
      </c>
      <c r="C723" s="1">
        <v>0</v>
      </c>
      <c r="D723" s="1">
        <v>2106.009</v>
      </c>
      <c r="E723" s="1">
        <v>3175.759</v>
      </c>
      <c r="F723" s="1">
        <f t="shared" si="22"/>
        <v>-1069.75</v>
      </c>
      <c r="G723" s="1">
        <f t="shared" si="23"/>
        <v>-1069.75</v>
      </c>
      <c r="H723" t="str">
        <f>VLOOKUP($A723,'TCD justif frs'!$A$5:$C$297,1,0)</f>
        <v>L50851</v>
      </c>
    </row>
    <row r="724" spans="1:8" x14ac:dyDescent="0.25">
      <c r="A724" t="s">
        <v>6221</v>
      </c>
      <c r="B724" t="s">
        <v>7974</v>
      </c>
      <c r="C724" s="1">
        <v>0</v>
      </c>
      <c r="D724" s="1">
        <v>7058.81</v>
      </c>
      <c r="E724" s="1">
        <v>7058.81</v>
      </c>
      <c r="F724" s="1">
        <f t="shared" si="22"/>
        <v>0</v>
      </c>
      <c r="G724" s="1">
        <f t="shared" si="23"/>
        <v>0</v>
      </c>
      <c r="H724" t="e">
        <f>VLOOKUP($A724,'TCD justif frs'!$A$5:$C$297,1,0)</f>
        <v>#N/A</v>
      </c>
    </row>
    <row r="725" spans="1:8" x14ac:dyDescent="0.25">
      <c r="A725" t="s">
        <v>6222</v>
      </c>
      <c r="B725" t="s">
        <v>7975</v>
      </c>
      <c r="C725" s="1">
        <v>0</v>
      </c>
      <c r="D725" s="1">
        <v>6470.58</v>
      </c>
      <c r="E725" s="1">
        <v>6470.58</v>
      </c>
      <c r="F725" s="1">
        <f t="shared" si="22"/>
        <v>0</v>
      </c>
      <c r="G725" s="1">
        <f t="shared" si="23"/>
        <v>0</v>
      </c>
      <c r="H725" t="e">
        <f>VLOOKUP($A725,'TCD justif frs'!$A$5:$C$297,1,0)</f>
        <v>#N/A</v>
      </c>
    </row>
    <row r="726" spans="1:8" x14ac:dyDescent="0.25">
      <c r="A726" t="s">
        <v>6223</v>
      </c>
      <c r="B726" t="s">
        <v>7976</v>
      </c>
      <c r="C726" s="1">
        <v>0</v>
      </c>
      <c r="D726" s="1">
        <v>674.67100000000005</v>
      </c>
      <c r="E726" s="1">
        <v>674.67100000000005</v>
      </c>
      <c r="F726" s="1">
        <f t="shared" si="22"/>
        <v>0</v>
      </c>
      <c r="G726" s="1">
        <f t="shared" si="23"/>
        <v>0</v>
      </c>
      <c r="H726" t="str">
        <f>VLOOKUP($A726,'TCD justif frs'!$A$5:$C$297,1,0)</f>
        <v>L50860</v>
      </c>
    </row>
    <row r="727" spans="1:8" x14ac:dyDescent="0.25">
      <c r="A727" t="s">
        <v>5036</v>
      </c>
      <c r="B727" t="s">
        <v>5037</v>
      </c>
      <c r="C727" s="1">
        <v>0</v>
      </c>
      <c r="D727" s="1">
        <v>137151.76699999999</v>
      </c>
      <c r="E727" s="1">
        <v>136841.76699999999</v>
      </c>
      <c r="F727" s="1">
        <f t="shared" si="22"/>
        <v>310</v>
      </c>
      <c r="G727" s="1">
        <f t="shared" si="23"/>
        <v>310</v>
      </c>
      <c r="H727" t="str">
        <f>VLOOKUP($A727,'TCD justif frs'!$A$5:$C$297,1,0)</f>
        <v>L50861</v>
      </c>
    </row>
    <row r="728" spans="1:8" x14ac:dyDescent="0.25">
      <c r="A728" t="s">
        <v>6224</v>
      </c>
      <c r="B728" t="s">
        <v>6225</v>
      </c>
      <c r="C728" s="1">
        <v>0</v>
      </c>
      <c r="D728" s="1">
        <v>1003.5</v>
      </c>
      <c r="E728" s="1">
        <v>1003.5</v>
      </c>
      <c r="F728" s="1">
        <f t="shared" si="22"/>
        <v>0</v>
      </c>
      <c r="G728" s="1">
        <f t="shared" si="23"/>
        <v>0</v>
      </c>
      <c r="H728" t="e">
        <f>VLOOKUP($A728,'TCD justif frs'!$A$5:$C$297,1,0)</f>
        <v>#N/A</v>
      </c>
    </row>
    <row r="729" spans="1:8" x14ac:dyDescent="0.25">
      <c r="A729" t="s">
        <v>6226</v>
      </c>
      <c r="B729" t="s">
        <v>6227</v>
      </c>
      <c r="C729" s="1">
        <v>0</v>
      </c>
      <c r="D729" s="1">
        <v>145702.193</v>
      </c>
      <c r="E729" s="1">
        <v>145702.193</v>
      </c>
      <c r="F729" s="1">
        <f t="shared" si="22"/>
        <v>0</v>
      </c>
      <c r="G729" s="1">
        <f t="shared" si="23"/>
        <v>0</v>
      </c>
      <c r="H729" t="str">
        <f>VLOOKUP($A729,'TCD justif frs'!$A$5:$C$297,1,0)</f>
        <v>L50870</v>
      </c>
    </row>
    <row r="730" spans="1:8" x14ac:dyDescent="0.25">
      <c r="A730" t="s">
        <v>6228</v>
      </c>
      <c r="B730" t="s">
        <v>7977</v>
      </c>
      <c r="C730" s="1">
        <v>0</v>
      </c>
      <c r="D730" s="1">
        <v>2800</v>
      </c>
      <c r="E730" s="1">
        <v>2800</v>
      </c>
      <c r="F730" s="1">
        <f t="shared" si="22"/>
        <v>0</v>
      </c>
      <c r="G730" s="1">
        <f t="shared" si="23"/>
        <v>0</v>
      </c>
      <c r="H730" t="e">
        <f>VLOOKUP($A730,'TCD justif frs'!$A$5:$C$297,1,0)</f>
        <v>#N/A</v>
      </c>
    </row>
    <row r="731" spans="1:8" x14ac:dyDescent="0.25">
      <c r="A731" t="s">
        <v>6229</v>
      </c>
      <c r="B731" t="s">
        <v>6230</v>
      </c>
      <c r="C731" s="1">
        <v>0</v>
      </c>
      <c r="D731" s="1">
        <v>94585.176999999996</v>
      </c>
      <c r="E731" s="1">
        <v>94585.176000000007</v>
      </c>
      <c r="F731" s="1">
        <f t="shared" si="22"/>
        <v>9.9999998928979039E-4</v>
      </c>
      <c r="G731" s="1">
        <f t="shared" si="23"/>
        <v>9.9999998928979039E-4</v>
      </c>
      <c r="H731" t="str">
        <f>VLOOKUP($A731,'TCD justif frs'!$A$5:$C$297,1,0)</f>
        <v>L50876</v>
      </c>
    </row>
    <row r="732" spans="1:8" x14ac:dyDescent="0.25">
      <c r="A732" t="s">
        <v>6231</v>
      </c>
      <c r="B732" t="s">
        <v>7978</v>
      </c>
      <c r="C732" s="1">
        <v>0</v>
      </c>
      <c r="D732" s="1">
        <v>14457.5</v>
      </c>
      <c r="E732" s="1">
        <v>14457.5</v>
      </c>
      <c r="F732" s="1">
        <f t="shared" si="22"/>
        <v>0</v>
      </c>
      <c r="G732" s="1">
        <f t="shared" si="23"/>
        <v>0</v>
      </c>
      <c r="H732" t="e">
        <f>VLOOKUP($A732,'TCD justif frs'!$A$5:$C$297,1,0)</f>
        <v>#N/A</v>
      </c>
    </row>
    <row r="733" spans="1:8" x14ac:dyDescent="0.25">
      <c r="A733" t="s">
        <v>6232</v>
      </c>
      <c r="B733" t="s">
        <v>6233</v>
      </c>
      <c r="C733" s="1">
        <v>0</v>
      </c>
      <c r="D733" s="1">
        <v>55.37</v>
      </c>
      <c r="E733" s="1">
        <v>55.37</v>
      </c>
      <c r="F733" s="1">
        <f t="shared" si="22"/>
        <v>0</v>
      </c>
      <c r="G733" s="1">
        <f t="shared" si="23"/>
        <v>0</v>
      </c>
      <c r="H733" t="e">
        <f>VLOOKUP($A733,'TCD justif frs'!$A$5:$C$297,1,0)</f>
        <v>#N/A</v>
      </c>
    </row>
    <row r="734" spans="1:8" x14ac:dyDescent="0.25">
      <c r="A734" t="s">
        <v>6234</v>
      </c>
      <c r="B734" t="s">
        <v>6235</v>
      </c>
      <c r="C734" s="1">
        <v>0</v>
      </c>
      <c r="D734" s="1">
        <v>445.1</v>
      </c>
      <c r="E734" s="1">
        <v>445.1</v>
      </c>
      <c r="F734" s="1">
        <f t="shared" si="22"/>
        <v>0</v>
      </c>
      <c r="G734" s="1">
        <f t="shared" si="23"/>
        <v>0</v>
      </c>
      <c r="H734" t="e">
        <f>VLOOKUP($A734,'TCD justif frs'!$A$5:$C$297,1,0)</f>
        <v>#N/A</v>
      </c>
    </row>
    <row r="735" spans="1:8" x14ac:dyDescent="0.25">
      <c r="A735" t="s">
        <v>94</v>
      </c>
      <c r="B735" t="s">
        <v>7979</v>
      </c>
      <c r="C735" s="1">
        <v>0</v>
      </c>
      <c r="D735" s="1">
        <v>27028.269</v>
      </c>
      <c r="E735" s="1">
        <v>27028.269</v>
      </c>
      <c r="F735" s="1">
        <f t="shared" si="22"/>
        <v>0</v>
      </c>
      <c r="G735" s="1">
        <f t="shared" si="23"/>
        <v>0</v>
      </c>
      <c r="H735" t="e">
        <f>VLOOKUP($A735,'TCD justif frs'!$A$5:$C$297,1,0)</f>
        <v>#N/A</v>
      </c>
    </row>
    <row r="736" spans="1:8" x14ac:dyDescent="0.25">
      <c r="A736" t="s">
        <v>7490</v>
      </c>
      <c r="B736" t="s">
        <v>7980</v>
      </c>
      <c r="C736" s="1">
        <v>0</v>
      </c>
      <c r="D736" s="1">
        <v>876.84</v>
      </c>
      <c r="E736" s="1">
        <v>876.84</v>
      </c>
      <c r="F736" s="1">
        <f t="shared" si="22"/>
        <v>0</v>
      </c>
      <c r="G736" s="1">
        <f t="shared" si="23"/>
        <v>0</v>
      </c>
      <c r="H736" t="e">
        <f>VLOOKUP($A736,'TCD justif frs'!$A$5:$C$297,1,0)</f>
        <v>#N/A</v>
      </c>
    </row>
    <row r="737" spans="1:11" x14ac:dyDescent="0.25">
      <c r="A737" t="s">
        <v>6236</v>
      </c>
      <c r="B737" t="s">
        <v>7981</v>
      </c>
      <c r="C737" s="1">
        <v>0</v>
      </c>
      <c r="D737" s="1">
        <v>20109.664000000001</v>
      </c>
      <c r="E737" s="1">
        <v>20109.664000000001</v>
      </c>
      <c r="F737" s="1">
        <f t="shared" si="22"/>
        <v>0</v>
      </c>
      <c r="G737" s="1">
        <f t="shared" si="23"/>
        <v>0</v>
      </c>
      <c r="H737" t="e">
        <f>VLOOKUP($A737,'TCD justif frs'!$A$5:$C$297,1,0)</f>
        <v>#N/A</v>
      </c>
    </row>
    <row r="738" spans="1:11" x14ac:dyDescent="0.25">
      <c r="A738" t="s">
        <v>6237</v>
      </c>
      <c r="B738" t="s">
        <v>6238</v>
      </c>
      <c r="C738" s="1">
        <v>0</v>
      </c>
      <c r="D738" s="1">
        <v>55.37</v>
      </c>
      <c r="E738" s="1">
        <v>55.37</v>
      </c>
      <c r="F738" s="1">
        <f t="shared" si="22"/>
        <v>0</v>
      </c>
      <c r="G738" s="1">
        <f t="shared" si="23"/>
        <v>0</v>
      </c>
      <c r="H738" t="e">
        <f>VLOOKUP($A738,'TCD justif frs'!$A$5:$C$297,1,0)</f>
        <v>#N/A</v>
      </c>
    </row>
    <row r="739" spans="1:11" x14ac:dyDescent="0.25">
      <c r="A739" t="s">
        <v>6239</v>
      </c>
      <c r="B739" t="s">
        <v>7982</v>
      </c>
      <c r="C739" s="1">
        <v>0</v>
      </c>
      <c r="D739" s="1">
        <v>1008.5</v>
      </c>
      <c r="E739" s="1">
        <v>1008.5</v>
      </c>
      <c r="F739" s="1">
        <f t="shared" si="22"/>
        <v>0</v>
      </c>
      <c r="G739" s="1">
        <f t="shared" si="23"/>
        <v>0</v>
      </c>
      <c r="H739" t="e">
        <f>VLOOKUP($A739,'TCD justif frs'!$A$5:$C$297,1,0)</f>
        <v>#N/A</v>
      </c>
    </row>
    <row r="740" spans="1:11" x14ac:dyDescent="0.25">
      <c r="A740" t="s">
        <v>667</v>
      </c>
      <c r="B740" t="s">
        <v>95</v>
      </c>
      <c r="C740" s="1">
        <v>0</v>
      </c>
      <c r="D740" s="1">
        <v>195459.92600000001</v>
      </c>
      <c r="E740" s="1">
        <v>197662.046</v>
      </c>
      <c r="F740" s="1">
        <f t="shared" si="22"/>
        <v>-2202.1199999999953</v>
      </c>
      <c r="G740" s="1">
        <f t="shared" si="23"/>
        <v>-2202.1199999999953</v>
      </c>
      <c r="H740" t="str">
        <f>VLOOKUP($A740,'TCD justif frs'!$A$5:$C$297,1,0)</f>
        <v>L50886</v>
      </c>
    </row>
    <row r="741" spans="1:11" x14ac:dyDescent="0.25">
      <c r="A741" t="s">
        <v>6240</v>
      </c>
      <c r="B741" t="s">
        <v>6241</v>
      </c>
      <c r="C741" s="1">
        <v>0</v>
      </c>
      <c r="D741" s="1">
        <v>10896</v>
      </c>
      <c r="E741" s="1">
        <v>10896</v>
      </c>
      <c r="F741" s="1">
        <f t="shared" si="22"/>
        <v>0</v>
      </c>
      <c r="G741" s="1">
        <f t="shared" si="23"/>
        <v>0</v>
      </c>
      <c r="H741" t="e">
        <f>VLOOKUP($A741,'TCD justif frs'!$A$5:$C$297,1,0)</f>
        <v>#N/A</v>
      </c>
    </row>
    <row r="742" spans="1:11" x14ac:dyDescent="0.25">
      <c r="A742" t="s">
        <v>624</v>
      </c>
      <c r="B742" t="s">
        <v>7983</v>
      </c>
      <c r="C742" s="1">
        <v>0</v>
      </c>
      <c r="D742" s="1">
        <v>1182951.7169999999</v>
      </c>
      <c r="E742" s="1">
        <v>1170644.317</v>
      </c>
      <c r="F742" s="1">
        <f t="shared" si="22"/>
        <v>12307.399999999907</v>
      </c>
      <c r="G742" s="1">
        <f t="shared" si="23"/>
        <v>12307.399999999907</v>
      </c>
      <c r="H742" t="str">
        <f>VLOOKUP($A742,'TCD justif frs'!$A$5:$C$297,1,0)</f>
        <v>L50889</v>
      </c>
      <c r="K742" s="1"/>
    </row>
    <row r="743" spans="1:11" x14ac:dyDescent="0.25">
      <c r="A743" t="s">
        <v>5189</v>
      </c>
      <c r="B743" t="s">
        <v>7984</v>
      </c>
      <c r="C743" s="1">
        <v>0</v>
      </c>
      <c r="D743" s="1">
        <v>8755.3050000000003</v>
      </c>
      <c r="E743" s="1">
        <v>8755.3050000000003</v>
      </c>
      <c r="F743" s="1">
        <f t="shared" si="22"/>
        <v>0</v>
      </c>
      <c r="G743" s="1">
        <f t="shared" si="23"/>
        <v>0</v>
      </c>
      <c r="H743" t="e">
        <f>VLOOKUP($A743,'TCD justif frs'!$A$5:$C$297,1,0)</f>
        <v>#N/A</v>
      </c>
    </row>
    <row r="744" spans="1:11" x14ac:dyDescent="0.25">
      <c r="A744" t="s">
        <v>6242</v>
      </c>
      <c r="B744" t="s">
        <v>6243</v>
      </c>
      <c r="C744" s="1">
        <v>0</v>
      </c>
      <c r="D744" s="1">
        <v>4484.6890000000003</v>
      </c>
      <c r="E744" s="1">
        <v>4484.6890000000003</v>
      </c>
      <c r="F744" s="1">
        <f t="shared" si="22"/>
        <v>0</v>
      </c>
      <c r="G744" s="1">
        <f t="shared" si="23"/>
        <v>0</v>
      </c>
      <c r="H744" t="e">
        <f>VLOOKUP($A744,'TCD justif frs'!$A$5:$C$297,1,0)</f>
        <v>#N/A</v>
      </c>
    </row>
    <row r="745" spans="1:11" x14ac:dyDescent="0.25">
      <c r="A745" t="s">
        <v>6244</v>
      </c>
      <c r="B745" t="s">
        <v>7985</v>
      </c>
      <c r="C745" s="1">
        <v>0</v>
      </c>
      <c r="D745" s="1">
        <v>2976.0360000000001</v>
      </c>
      <c r="E745" s="1">
        <v>2976.0360000000001</v>
      </c>
      <c r="F745" s="1">
        <f t="shared" si="22"/>
        <v>0</v>
      </c>
      <c r="G745" s="1">
        <f t="shared" si="23"/>
        <v>0</v>
      </c>
      <c r="H745" t="e">
        <f>VLOOKUP($A745,'TCD justif frs'!$A$5:$C$297,1,0)</f>
        <v>#N/A</v>
      </c>
    </row>
    <row r="746" spans="1:11" x14ac:dyDescent="0.25">
      <c r="A746" t="s">
        <v>7491</v>
      </c>
      <c r="B746" t="s">
        <v>7492</v>
      </c>
      <c r="C746" s="1">
        <v>0</v>
      </c>
      <c r="D746" s="1">
        <v>1785</v>
      </c>
      <c r="E746" s="1">
        <v>0</v>
      </c>
      <c r="F746" s="1">
        <f t="shared" si="22"/>
        <v>1785</v>
      </c>
      <c r="G746" s="1">
        <f t="shared" si="23"/>
        <v>1785</v>
      </c>
      <c r="H746" t="str">
        <f>VLOOKUP($A746,'TCD justif frs'!$A$5:$C$297,1,0)</f>
        <v>L50893</v>
      </c>
    </row>
    <row r="747" spans="1:11" x14ac:dyDescent="0.25">
      <c r="A747" t="s">
        <v>7493</v>
      </c>
      <c r="B747" t="s">
        <v>7986</v>
      </c>
      <c r="C747" s="1">
        <v>0</v>
      </c>
      <c r="D747" s="1">
        <v>328.5</v>
      </c>
      <c r="E747" s="1">
        <v>328.5</v>
      </c>
      <c r="F747" s="1">
        <f t="shared" si="22"/>
        <v>0</v>
      </c>
      <c r="G747" s="1">
        <f t="shared" si="23"/>
        <v>0</v>
      </c>
      <c r="H747" t="e">
        <f>VLOOKUP($A747,'TCD justif frs'!$A$5:$C$297,1,0)</f>
        <v>#N/A</v>
      </c>
    </row>
    <row r="748" spans="1:11" x14ac:dyDescent="0.25">
      <c r="A748" t="s">
        <v>7448</v>
      </c>
      <c r="B748" t="s">
        <v>7465</v>
      </c>
      <c r="C748" s="1">
        <v>0</v>
      </c>
      <c r="D748" s="1">
        <v>1482.55</v>
      </c>
      <c r="E748" s="1">
        <v>1482.55</v>
      </c>
      <c r="F748" s="1">
        <f t="shared" si="22"/>
        <v>0</v>
      </c>
      <c r="G748" s="1">
        <f t="shared" si="23"/>
        <v>0</v>
      </c>
      <c r="H748" t="str">
        <f>VLOOKUP($A748,'TCD justif frs'!$A$5:$C$297,1,0)</f>
        <v>L50896</v>
      </c>
    </row>
    <row r="749" spans="1:11" x14ac:dyDescent="0.25">
      <c r="A749" t="s">
        <v>6245</v>
      </c>
      <c r="B749" t="s">
        <v>7987</v>
      </c>
      <c r="C749" s="1">
        <v>0</v>
      </c>
      <c r="D749" s="1">
        <v>41630.368000000002</v>
      </c>
      <c r="E749" s="1">
        <v>41630.368000000002</v>
      </c>
      <c r="F749" s="1">
        <f t="shared" si="22"/>
        <v>0</v>
      </c>
      <c r="G749" s="1">
        <f t="shared" si="23"/>
        <v>0</v>
      </c>
      <c r="H749" t="e">
        <f>VLOOKUP($A749,'TCD justif frs'!$A$5:$C$297,1,0)</f>
        <v>#N/A</v>
      </c>
    </row>
    <row r="750" spans="1:11" x14ac:dyDescent="0.25">
      <c r="A750" t="s">
        <v>7451</v>
      </c>
      <c r="B750" t="s">
        <v>7988</v>
      </c>
      <c r="C750" s="1">
        <v>0</v>
      </c>
      <c r="D750" s="1">
        <v>6731.64</v>
      </c>
      <c r="E750" s="1">
        <v>6731.64</v>
      </c>
      <c r="F750" s="1">
        <f t="shared" si="22"/>
        <v>0</v>
      </c>
      <c r="G750" s="1">
        <f t="shared" si="23"/>
        <v>0</v>
      </c>
      <c r="H750" t="str">
        <f>VLOOKUP($A750,'TCD justif frs'!$A$5:$C$297,1,0)</f>
        <v>L50898</v>
      </c>
    </row>
    <row r="751" spans="1:11" x14ac:dyDescent="0.25">
      <c r="A751" t="s">
        <v>6246</v>
      </c>
      <c r="B751" t="s">
        <v>6247</v>
      </c>
      <c r="C751" s="1">
        <v>0</v>
      </c>
      <c r="D751" s="1">
        <v>2832.989</v>
      </c>
      <c r="E751" s="1">
        <v>0</v>
      </c>
      <c r="F751" s="1">
        <f t="shared" si="22"/>
        <v>2832.989</v>
      </c>
      <c r="G751" s="1">
        <f t="shared" si="23"/>
        <v>2832.989</v>
      </c>
      <c r="H751" t="str">
        <f>VLOOKUP($A751,'TCD justif frs'!$A$5:$C$297,1,0)</f>
        <v>L50899</v>
      </c>
    </row>
    <row r="752" spans="1:11" x14ac:dyDescent="0.25">
      <c r="A752" t="s">
        <v>6248</v>
      </c>
      <c r="B752" t="s">
        <v>6249</v>
      </c>
      <c r="C752" s="1">
        <v>0</v>
      </c>
      <c r="D752" s="1">
        <v>2856.5</v>
      </c>
      <c r="E752" s="1">
        <v>2856.5</v>
      </c>
      <c r="F752" s="1">
        <f t="shared" si="22"/>
        <v>0</v>
      </c>
      <c r="G752" s="1">
        <f t="shared" si="23"/>
        <v>0</v>
      </c>
      <c r="H752" t="e">
        <f>VLOOKUP($A752,'TCD justif frs'!$A$5:$C$297,1,0)</f>
        <v>#N/A</v>
      </c>
    </row>
    <row r="753" spans="1:8" x14ac:dyDescent="0.25">
      <c r="A753" t="s">
        <v>6250</v>
      </c>
      <c r="B753" t="s">
        <v>6251</v>
      </c>
      <c r="C753" s="1">
        <v>0</v>
      </c>
      <c r="D753" s="1">
        <v>2634.47</v>
      </c>
      <c r="E753" s="1">
        <v>2634.47</v>
      </c>
      <c r="F753" s="1">
        <f t="shared" si="22"/>
        <v>0</v>
      </c>
      <c r="G753" s="1">
        <f t="shared" si="23"/>
        <v>0</v>
      </c>
      <c r="H753" t="e">
        <f>VLOOKUP($A753,'TCD justif frs'!$A$5:$C$297,1,0)</f>
        <v>#N/A</v>
      </c>
    </row>
    <row r="754" spans="1:8" x14ac:dyDescent="0.25">
      <c r="A754" t="s">
        <v>6252</v>
      </c>
      <c r="B754" t="s">
        <v>7989</v>
      </c>
      <c r="C754" s="1">
        <v>0</v>
      </c>
      <c r="D754" s="1">
        <v>2737.46</v>
      </c>
      <c r="E754" s="1">
        <v>2737.46</v>
      </c>
      <c r="F754" s="1">
        <f t="shared" si="22"/>
        <v>0</v>
      </c>
      <c r="G754" s="1">
        <f t="shared" si="23"/>
        <v>0</v>
      </c>
      <c r="H754" t="e">
        <f>VLOOKUP($A754,'TCD justif frs'!$A$5:$C$297,1,0)</f>
        <v>#N/A</v>
      </c>
    </row>
    <row r="755" spans="1:8" x14ac:dyDescent="0.25">
      <c r="A755" t="s">
        <v>5038</v>
      </c>
      <c r="B755" t="s">
        <v>5039</v>
      </c>
      <c r="C755" s="1">
        <v>0</v>
      </c>
      <c r="D755" s="1">
        <v>557235.05099999998</v>
      </c>
      <c r="E755" s="1">
        <v>543087.13600000006</v>
      </c>
      <c r="F755" s="1">
        <f t="shared" si="22"/>
        <v>14147.914999999921</v>
      </c>
      <c r="G755" s="1">
        <f t="shared" si="23"/>
        <v>14147.914999999921</v>
      </c>
      <c r="H755" t="str">
        <f>VLOOKUP($A755,'TCD justif frs'!$A$5:$C$297,1,0)</f>
        <v>L50903</v>
      </c>
    </row>
    <row r="756" spans="1:8" x14ac:dyDescent="0.25">
      <c r="A756" t="s">
        <v>6253</v>
      </c>
      <c r="B756" t="s">
        <v>6254</v>
      </c>
      <c r="C756" s="1">
        <v>0</v>
      </c>
      <c r="D756" s="1">
        <v>238.6</v>
      </c>
      <c r="E756" s="1">
        <v>238.6</v>
      </c>
      <c r="F756" s="1">
        <f t="shared" si="22"/>
        <v>0</v>
      </c>
      <c r="G756" s="1">
        <f t="shared" si="23"/>
        <v>0</v>
      </c>
      <c r="H756" t="e">
        <f>VLOOKUP($A756,'TCD justif frs'!$A$5:$C$297,1,0)</f>
        <v>#N/A</v>
      </c>
    </row>
    <row r="757" spans="1:8" x14ac:dyDescent="0.25">
      <c r="A757" t="s">
        <v>6255</v>
      </c>
      <c r="B757" t="s">
        <v>7990</v>
      </c>
      <c r="C757" s="1">
        <v>0</v>
      </c>
      <c r="D757" s="1">
        <v>9937.6</v>
      </c>
      <c r="E757" s="1">
        <v>1428.6</v>
      </c>
      <c r="F757" s="1">
        <f t="shared" si="22"/>
        <v>8509</v>
      </c>
      <c r="G757" s="1">
        <f t="shared" si="23"/>
        <v>8509</v>
      </c>
      <c r="H757" t="str">
        <f>VLOOKUP($A757,'TCD justif frs'!$A$5:$C$297,1,0)</f>
        <v>L50905</v>
      </c>
    </row>
    <row r="758" spans="1:8" x14ac:dyDescent="0.25">
      <c r="A758" t="s">
        <v>5077</v>
      </c>
      <c r="B758" t="s">
        <v>7991</v>
      </c>
      <c r="C758" s="1">
        <v>0</v>
      </c>
      <c r="D758" s="1">
        <v>10586.25</v>
      </c>
      <c r="E758" s="1">
        <v>10586.25</v>
      </c>
      <c r="F758" s="1">
        <f t="shared" si="22"/>
        <v>0</v>
      </c>
      <c r="G758" s="1">
        <f t="shared" si="23"/>
        <v>0</v>
      </c>
      <c r="H758" t="e">
        <f>VLOOKUP($A758,'TCD justif frs'!$A$5:$C$297,1,0)</f>
        <v>#N/A</v>
      </c>
    </row>
    <row r="759" spans="1:8" x14ac:dyDescent="0.25">
      <c r="A759" t="s">
        <v>6257</v>
      </c>
      <c r="B759" t="s">
        <v>7992</v>
      </c>
      <c r="C759" s="1">
        <v>0</v>
      </c>
      <c r="D759" s="1">
        <v>476.6</v>
      </c>
      <c r="E759" s="1">
        <v>476.6</v>
      </c>
      <c r="F759" s="1">
        <f t="shared" si="22"/>
        <v>0</v>
      </c>
      <c r="G759" s="1">
        <f t="shared" si="23"/>
        <v>0</v>
      </c>
      <c r="H759" t="e">
        <f>VLOOKUP($A759,'TCD justif frs'!$A$5:$C$297,1,0)</f>
        <v>#N/A</v>
      </c>
    </row>
    <row r="760" spans="1:8" x14ac:dyDescent="0.25">
      <c r="A760" t="s">
        <v>6258</v>
      </c>
      <c r="B760" t="s">
        <v>7993</v>
      </c>
      <c r="C760" s="1">
        <v>0</v>
      </c>
      <c r="D760" s="1">
        <v>19851.079000000002</v>
      </c>
      <c r="E760" s="1">
        <v>19851.079000000002</v>
      </c>
      <c r="F760" s="1">
        <f t="shared" si="22"/>
        <v>0</v>
      </c>
      <c r="G760" s="1">
        <f t="shared" si="23"/>
        <v>0</v>
      </c>
      <c r="H760" t="e">
        <f>VLOOKUP($A760,'TCD justif frs'!$A$5:$C$297,1,0)</f>
        <v>#N/A</v>
      </c>
    </row>
    <row r="761" spans="1:8" x14ac:dyDescent="0.25">
      <c r="A761" t="s">
        <v>6259</v>
      </c>
      <c r="B761" t="s">
        <v>6260</v>
      </c>
      <c r="C761" s="1">
        <v>0</v>
      </c>
      <c r="D761" s="1">
        <v>10261.290000000001</v>
      </c>
      <c r="E761" s="1">
        <v>10261.290000000001</v>
      </c>
      <c r="F761" s="1">
        <f t="shared" si="22"/>
        <v>0</v>
      </c>
      <c r="G761" s="1">
        <f t="shared" si="23"/>
        <v>0</v>
      </c>
      <c r="H761" t="e">
        <f>VLOOKUP($A761,'TCD justif frs'!$A$5:$C$297,1,0)</f>
        <v>#N/A</v>
      </c>
    </row>
    <row r="762" spans="1:8" x14ac:dyDescent="0.25">
      <c r="A762" t="s">
        <v>5078</v>
      </c>
      <c r="B762" t="s">
        <v>7994</v>
      </c>
      <c r="C762" s="1">
        <v>0</v>
      </c>
      <c r="D762" s="1">
        <v>3070.8</v>
      </c>
      <c r="E762" s="1">
        <v>3070.8</v>
      </c>
      <c r="F762" s="1">
        <f t="shared" si="22"/>
        <v>0</v>
      </c>
      <c r="G762" s="1">
        <f t="shared" si="23"/>
        <v>0</v>
      </c>
      <c r="H762" t="e">
        <f>VLOOKUP($A762,'TCD justif frs'!$A$5:$C$297,1,0)</f>
        <v>#N/A</v>
      </c>
    </row>
    <row r="763" spans="1:8" x14ac:dyDescent="0.25">
      <c r="A763" t="s">
        <v>6261</v>
      </c>
      <c r="B763" t="s">
        <v>886</v>
      </c>
      <c r="C763" s="1">
        <v>0</v>
      </c>
      <c r="D763" s="1">
        <v>21379.8</v>
      </c>
      <c r="E763" s="1">
        <v>21380.799999999999</v>
      </c>
      <c r="F763" s="1">
        <f t="shared" si="22"/>
        <v>-1</v>
      </c>
      <c r="G763" s="1">
        <f t="shared" si="23"/>
        <v>-1</v>
      </c>
      <c r="H763" t="str">
        <f>VLOOKUP($A763,'TCD justif frs'!$A$5:$C$297,1,0)</f>
        <v>L50912</v>
      </c>
    </row>
    <row r="764" spans="1:8" x14ac:dyDescent="0.25">
      <c r="A764" t="s">
        <v>6262</v>
      </c>
      <c r="B764" t="s">
        <v>7995</v>
      </c>
      <c r="C764" s="1">
        <v>0</v>
      </c>
      <c r="D764" s="1">
        <v>4405</v>
      </c>
      <c r="E764" s="1">
        <v>4405</v>
      </c>
      <c r="F764" s="1">
        <f t="shared" si="22"/>
        <v>0</v>
      </c>
      <c r="G764" s="1">
        <f t="shared" si="23"/>
        <v>0</v>
      </c>
      <c r="H764" t="str">
        <f>VLOOKUP($A764,'TCD justif frs'!$A$5:$C$297,1,0)</f>
        <v>L50913</v>
      </c>
    </row>
    <row r="765" spans="1:8" x14ac:dyDescent="0.25">
      <c r="A765" t="s">
        <v>6264</v>
      </c>
      <c r="B765" t="s">
        <v>6265</v>
      </c>
      <c r="C765" s="1">
        <v>0</v>
      </c>
      <c r="D765" s="1">
        <v>5649.93</v>
      </c>
      <c r="E765" s="1">
        <v>5649.93</v>
      </c>
      <c r="F765" s="1">
        <f t="shared" si="22"/>
        <v>0</v>
      </c>
      <c r="G765" s="1">
        <f t="shared" si="23"/>
        <v>0</v>
      </c>
      <c r="H765" t="e">
        <f>VLOOKUP($A765,'TCD justif frs'!$A$5:$C$297,1,0)</f>
        <v>#N/A</v>
      </c>
    </row>
    <row r="766" spans="1:8" x14ac:dyDescent="0.25">
      <c r="A766" t="s">
        <v>6266</v>
      </c>
      <c r="B766" t="s">
        <v>7996</v>
      </c>
      <c r="C766" s="1">
        <v>0</v>
      </c>
      <c r="D766" s="1">
        <v>5351.2</v>
      </c>
      <c r="E766" s="1">
        <v>5351.2</v>
      </c>
      <c r="F766" s="1">
        <f t="shared" si="22"/>
        <v>0</v>
      </c>
      <c r="G766" s="1">
        <f t="shared" si="23"/>
        <v>0</v>
      </c>
      <c r="H766" t="e">
        <f>VLOOKUP($A766,'TCD justif frs'!$A$5:$C$297,1,0)</f>
        <v>#N/A</v>
      </c>
    </row>
    <row r="767" spans="1:8" x14ac:dyDescent="0.25">
      <c r="A767" t="s">
        <v>6267</v>
      </c>
      <c r="B767" t="s">
        <v>6268</v>
      </c>
      <c r="C767" s="1">
        <v>0</v>
      </c>
      <c r="D767" s="1">
        <v>36855.5</v>
      </c>
      <c r="E767" s="1">
        <v>36855.5</v>
      </c>
      <c r="F767" s="1">
        <f t="shared" si="22"/>
        <v>0</v>
      </c>
      <c r="G767" s="1">
        <f t="shared" si="23"/>
        <v>0</v>
      </c>
      <c r="H767" t="e">
        <f>VLOOKUP($A767,'TCD justif frs'!$A$5:$C$297,1,0)</f>
        <v>#N/A</v>
      </c>
    </row>
    <row r="768" spans="1:8" x14ac:dyDescent="0.25">
      <c r="A768" t="s">
        <v>6269</v>
      </c>
      <c r="B768" t="s">
        <v>6270</v>
      </c>
      <c r="C768" s="1">
        <v>0</v>
      </c>
      <c r="D768" s="1">
        <v>2700</v>
      </c>
      <c r="E768" s="1">
        <v>2700</v>
      </c>
      <c r="F768" s="1">
        <f t="shared" si="22"/>
        <v>0</v>
      </c>
      <c r="G768" s="1">
        <f t="shared" si="23"/>
        <v>0</v>
      </c>
      <c r="H768" t="e">
        <f>VLOOKUP($A768,'TCD justif frs'!$A$5:$C$297,1,0)</f>
        <v>#N/A</v>
      </c>
    </row>
    <row r="769" spans="1:8" x14ac:dyDescent="0.25">
      <c r="A769" t="s">
        <v>6271</v>
      </c>
      <c r="B769" t="s">
        <v>6272</v>
      </c>
      <c r="C769" s="1">
        <v>0</v>
      </c>
      <c r="D769" s="1">
        <v>401.85</v>
      </c>
      <c r="E769" s="1">
        <v>401.85</v>
      </c>
      <c r="F769" s="1">
        <f t="shared" si="22"/>
        <v>0</v>
      </c>
      <c r="G769" s="1">
        <f t="shared" si="23"/>
        <v>0</v>
      </c>
      <c r="H769" t="e">
        <f>VLOOKUP($A769,'TCD justif frs'!$A$5:$C$297,1,0)</f>
        <v>#N/A</v>
      </c>
    </row>
    <row r="770" spans="1:8" x14ac:dyDescent="0.25">
      <c r="A770" t="s">
        <v>6273</v>
      </c>
      <c r="B770" t="s">
        <v>7997</v>
      </c>
      <c r="C770" s="1">
        <v>0</v>
      </c>
      <c r="D770" s="1">
        <v>4636.6499999999996</v>
      </c>
      <c r="E770" s="1">
        <v>7136.65</v>
      </c>
      <c r="F770" s="1">
        <f t="shared" si="22"/>
        <v>-2500</v>
      </c>
      <c r="G770" s="1">
        <f t="shared" si="23"/>
        <v>-2500</v>
      </c>
      <c r="H770" t="str">
        <f>VLOOKUP($A770,'TCD justif frs'!$A$5:$C$297,1,0)</f>
        <v>L50919</v>
      </c>
    </row>
    <row r="771" spans="1:8" x14ac:dyDescent="0.25">
      <c r="A771" t="s">
        <v>6275</v>
      </c>
      <c r="B771" t="s">
        <v>7998</v>
      </c>
      <c r="C771" s="1">
        <v>0</v>
      </c>
      <c r="D771" s="1">
        <v>1060.29</v>
      </c>
      <c r="E771" s="1">
        <v>1060.29</v>
      </c>
      <c r="F771" s="1">
        <f t="shared" ref="F771:F834" si="24">D771-E771</f>
        <v>0</v>
      </c>
      <c r="G771" s="1">
        <f t="shared" ref="G771:G834" si="25">C771+F771</f>
        <v>0</v>
      </c>
      <c r="H771" t="e">
        <f>VLOOKUP($A771,'TCD justif frs'!$A$5:$C$297,1,0)</f>
        <v>#N/A</v>
      </c>
    </row>
    <row r="772" spans="1:8" x14ac:dyDescent="0.25">
      <c r="A772" t="s">
        <v>6276</v>
      </c>
      <c r="B772" t="s">
        <v>7838</v>
      </c>
      <c r="C772" s="1">
        <v>0</v>
      </c>
      <c r="D772" s="1">
        <v>5919.5680000000002</v>
      </c>
      <c r="E772" s="1">
        <v>5919.5680000000002</v>
      </c>
      <c r="F772" s="1">
        <f t="shared" si="24"/>
        <v>0</v>
      </c>
      <c r="G772" s="1">
        <f t="shared" si="25"/>
        <v>0</v>
      </c>
      <c r="H772" t="e">
        <f>VLOOKUP($A772,'TCD justif frs'!$A$5:$C$297,1,0)</f>
        <v>#N/A</v>
      </c>
    </row>
    <row r="773" spans="1:8" x14ac:dyDescent="0.25">
      <c r="A773" t="s">
        <v>6277</v>
      </c>
      <c r="B773" t="s">
        <v>7999</v>
      </c>
      <c r="C773" s="1">
        <v>0</v>
      </c>
      <c r="D773" s="1">
        <v>4764.7039999999997</v>
      </c>
      <c r="E773" s="1">
        <v>4764.7039999999997</v>
      </c>
      <c r="F773" s="1">
        <f t="shared" si="24"/>
        <v>0</v>
      </c>
      <c r="G773" s="1">
        <f t="shared" si="25"/>
        <v>0</v>
      </c>
      <c r="H773" t="e">
        <f>VLOOKUP($A773,'TCD justif frs'!$A$5:$C$297,1,0)</f>
        <v>#N/A</v>
      </c>
    </row>
    <row r="774" spans="1:8" x14ac:dyDescent="0.25">
      <c r="A774" t="s">
        <v>6278</v>
      </c>
      <c r="B774" t="s">
        <v>6279</v>
      </c>
      <c r="C774" s="1">
        <v>0</v>
      </c>
      <c r="D774" s="1">
        <v>668.19500000000005</v>
      </c>
      <c r="E774" s="1">
        <v>668.19500000000005</v>
      </c>
      <c r="F774" s="1">
        <f t="shared" si="24"/>
        <v>0</v>
      </c>
      <c r="G774" s="1">
        <f t="shared" si="25"/>
        <v>0</v>
      </c>
      <c r="H774" t="e">
        <f>VLOOKUP($A774,'TCD justif frs'!$A$5:$C$297,1,0)</f>
        <v>#N/A</v>
      </c>
    </row>
    <row r="775" spans="1:8" x14ac:dyDescent="0.25">
      <c r="A775" t="s">
        <v>6280</v>
      </c>
      <c r="B775" t="s">
        <v>8000</v>
      </c>
      <c r="C775" s="1">
        <v>0</v>
      </c>
      <c r="D775" s="1">
        <v>11795</v>
      </c>
      <c r="E775" s="1">
        <v>11795</v>
      </c>
      <c r="F775" s="1">
        <f t="shared" si="24"/>
        <v>0</v>
      </c>
      <c r="G775" s="1">
        <f t="shared" si="25"/>
        <v>0</v>
      </c>
      <c r="H775" t="e">
        <f>VLOOKUP($A775,'TCD justif frs'!$A$5:$C$297,1,0)</f>
        <v>#N/A</v>
      </c>
    </row>
    <row r="776" spans="1:8" x14ac:dyDescent="0.25">
      <c r="A776" t="s">
        <v>5079</v>
      </c>
      <c r="B776" t="s">
        <v>8001</v>
      </c>
      <c r="C776" s="1">
        <v>0</v>
      </c>
      <c r="D776" s="1">
        <v>9996.6</v>
      </c>
      <c r="E776" s="1">
        <v>12555.1</v>
      </c>
      <c r="F776" s="1">
        <f t="shared" si="24"/>
        <v>-2558.5</v>
      </c>
      <c r="G776" s="1">
        <f t="shared" si="25"/>
        <v>-2558.5</v>
      </c>
      <c r="H776" t="str">
        <f>VLOOKUP($A776,'TCD justif frs'!$A$5:$C$297,1,0)</f>
        <v>L50925</v>
      </c>
    </row>
    <row r="777" spans="1:8" x14ac:dyDescent="0.25">
      <c r="A777" t="s">
        <v>6281</v>
      </c>
      <c r="B777" t="s">
        <v>8002</v>
      </c>
      <c r="C777" s="1">
        <v>0</v>
      </c>
      <c r="D777" s="1">
        <v>8500</v>
      </c>
      <c r="E777" s="1">
        <v>8500</v>
      </c>
      <c r="F777" s="1">
        <f t="shared" si="24"/>
        <v>0</v>
      </c>
      <c r="G777" s="1">
        <f t="shared" si="25"/>
        <v>0</v>
      </c>
      <c r="H777" t="e">
        <f>VLOOKUP($A777,'TCD justif frs'!$A$5:$C$297,1,0)</f>
        <v>#N/A</v>
      </c>
    </row>
    <row r="778" spans="1:8" x14ac:dyDescent="0.25">
      <c r="A778" t="s">
        <v>6282</v>
      </c>
      <c r="B778" t="s">
        <v>59</v>
      </c>
      <c r="C778" s="1">
        <v>0</v>
      </c>
      <c r="D778" s="1">
        <v>55513.851999999999</v>
      </c>
      <c r="E778" s="1">
        <v>55513.851999999999</v>
      </c>
      <c r="F778" s="1">
        <f t="shared" si="24"/>
        <v>0</v>
      </c>
      <c r="G778" s="1">
        <f t="shared" si="25"/>
        <v>0</v>
      </c>
      <c r="H778" t="str">
        <f>VLOOKUP($A778,'TCD justif frs'!$A$5:$C$297,1,0)</f>
        <v>L50927</v>
      </c>
    </row>
    <row r="779" spans="1:8" x14ac:dyDescent="0.25">
      <c r="A779" t="s">
        <v>6283</v>
      </c>
      <c r="B779" t="s">
        <v>8003</v>
      </c>
      <c r="C779" s="1">
        <v>0</v>
      </c>
      <c r="D779" s="1">
        <v>2380</v>
      </c>
      <c r="E779" s="1">
        <v>2380</v>
      </c>
      <c r="F779" s="1">
        <f t="shared" si="24"/>
        <v>0</v>
      </c>
      <c r="G779" s="1">
        <f t="shared" si="25"/>
        <v>0</v>
      </c>
      <c r="H779" t="e">
        <f>VLOOKUP($A779,'TCD justif frs'!$A$5:$C$297,1,0)</f>
        <v>#N/A</v>
      </c>
    </row>
    <row r="780" spans="1:8" x14ac:dyDescent="0.25">
      <c r="A780" t="s">
        <v>6284</v>
      </c>
      <c r="B780" t="s">
        <v>8004</v>
      </c>
      <c r="C780" s="1">
        <v>0</v>
      </c>
      <c r="D780" s="1">
        <v>1300</v>
      </c>
      <c r="E780" s="1">
        <v>1300</v>
      </c>
      <c r="F780" s="1">
        <f t="shared" si="24"/>
        <v>0</v>
      </c>
      <c r="G780" s="1">
        <f t="shared" si="25"/>
        <v>0</v>
      </c>
      <c r="H780" t="e">
        <f>VLOOKUP($A780,'TCD justif frs'!$A$5:$C$297,1,0)</f>
        <v>#N/A</v>
      </c>
    </row>
    <row r="781" spans="1:8" x14ac:dyDescent="0.25">
      <c r="A781" t="s">
        <v>668</v>
      </c>
      <c r="B781" t="s">
        <v>669</v>
      </c>
      <c r="C781" s="1">
        <v>0</v>
      </c>
      <c r="D781" s="1">
        <v>108043.726</v>
      </c>
      <c r="E781" s="1">
        <v>112517.27800000001</v>
      </c>
      <c r="F781" s="1">
        <f t="shared" si="24"/>
        <v>-4473.5520000000106</v>
      </c>
      <c r="G781" s="1">
        <f t="shared" si="25"/>
        <v>-4473.5520000000106</v>
      </c>
      <c r="H781" t="str">
        <f>VLOOKUP($A781,'TCD justif frs'!$A$5:$C$297,1,0)</f>
        <v>L50930</v>
      </c>
    </row>
    <row r="782" spans="1:8" x14ac:dyDescent="0.25">
      <c r="A782" t="s">
        <v>6285</v>
      </c>
      <c r="B782" t="s">
        <v>8005</v>
      </c>
      <c r="C782" s="1">
        <v>0</v>
      </c>
      <c r="D782" s="1">
        <v>44209.4</v>
      </c>
      <c r="E782" s="1">
        <v>44209.4</v>
      </c>
      <c r="F782" s="1">
        <f t="shared" si="24"/>
        <v>0</v>
      </c>
      <c r="G782" s="1">
        <f t="shared" si="25"/>
        <v>0</v>
      </c>
      <c r="H782" t="e">
        <f>VLOOKUP($A782,'TCD justif frs'!$A$5:$C$297,1,0)</f>
        <v>#N/A</v>
      </c>
    </row>
    <row r="783" spans="1:8" x14ac:dyDescent="0.25">
      <c r="A783" t="s">
        <v>6286</v>
      </c>
      <c r="B783" t="s">
        <v>6287</v>
      </c>
      <c r="C783" s="1">
        <v>0</v>
      </c>
      <c r="D783" s="1">
        <v>1413</v>
      </c>
      <c r="E783" s="1">
        <v>1413</v>
      </c>
      <c r="F783" s="1">
        <f t="shared" si="24"/>
        <v>0</v>
      </c>
      <c r="G783" s="1">
        <f t="shared" si="25"/>
        <v>0</v>
      </c>
      <c r="H783" t="e">
        <f>VLOOKUP($A783,'TCD justif frs'!$A$5:$C$297,1,0)</f>
        <v>#N/A</v>
      </c>
    </row>
    <row r="784" spans="1:8" x14ac:dyDescent="0.25">
      <c r="A784" t="s">
        <v>6288</v>
      </c>
      <c r="B784" t="s">
        <v>6289</v>
      </c>
      <c r="C784" s="1">
        <v>0</v>
      </c>
      <c r="D784" s="1">
        <v>2260.6</v>
      </c>
      <c r="E784" s="1">
        <v>2260.6</v>
      </c>
      <c r="F784" s="1">
        <f t="shared" si="24"/>
        <v>0</v>
      </c>
      <c r="G784" s="1">
        <f t="shared" si="25"/>
        <v>0</v>
      </c>
      <c r="H784" t="e">
        <f>VLOOKUP($A784,'TCD justif frs'!$A$5:$C$297,1,0)</f>
        <v>#N/A</v>
      </c>
    </row>
    <row r="785" spans="1:8" x14ac:dyDescent="0.25">
      <c r="A785" t="s">
        <v>6290</v>
      </c>
      <c r="B785" t="s">
        <v>8006</v>
      </c>
      <c r="C785" s="1">
        <v>0</v>
      </c>
      <c r="D785" s="1">
        <v>1060.7</v>
      </c>
      <c r="E785" s="1">
        <v>583.70000000000005</v>
      </c>
      <c r="F785" s="1">
        <f t="shared" si="24"/>
        <v>477</v>
      </c>
      <c r="G785" s="1">
        <f t="shared" si="25"/>
        <v>477</v>
      </c>
      <c r="H785" t="str">
        <f>VLOOKUP($A785,'TCD justif frs'!$A$5:$C$297,1,0)</f>
        <v>L50934</v>
      </c>
    </row>
    <row r="786" spans="1:8" x14ac:dyDescent="0.25">
      <c r="A786" t="s">
        <v>821</v>
      </c>
      <c r="B786" t="s">
        <v>8007</v>
      </c>
      <c r="C786" s="1">
        <v>0</v>
      </c>
      <c r="D786" s="1">
        <v>39008.317000000003</v>
      </c>
      <c r="E786" s="1">
        <v>43342.572999999997</v>
      </c>
      <c r="F786" s="1">
        <f t="shared" si="24"/>
        <v>-4334.2559999999939</v>
      </c>
      <c r="G786" s="1">
        <f t="shared" si="25"/>
        <v>-4334.2559999999939</v>
      </c>
      <c r="H786" t="str">
        <f>VLOOKUP($A786,'TCD justif frs'!$A$5:$C$297,1,0)</f>
        <v>L50935</v>
      </c>
    </row>
    <row r="787" spans="1:8" x14ac:dyDescent="0.25">
      <c r="A787" t="s">
        <v>823</v>
      </c>
      <c r="B787" t="s">
        <v>8008</v>
      </c>
      <c r="C787" s="1">
        <v>0</v>
      </c>
      <c r="D787" s="1">
        <v>16272.6</v>
      </c>
      <c r="E787" s="1">
        <v>16272.6</v>
      </c>
      <c r="F787" s="1">
        <f t="shared" si="24"/>
        <v>0</v>
      </c>
      <c r="G787" s="1">
        <f t="shared" si="25"/>
        <v>0</v>
      </c>
      <c r="H787" t="e">
        <f>VLOOKUP($A787,'TCD justif frs'!$A$5:$C$297,1,0)</f>
        <v>#N/A</v>
      </c>
    </row>
    <row r="788" spans="1:8" x14ac:dyDescent="0.25">
      <c r="A788" t="s">
        <v>6292</v>
      </c>
      <c r="B788" t="s">
        <v>8009</v>
      </c>
      <c r="C788" s="1">
        <v>0</v>
      </c>
      <c r="D788" s="1">
        <v>5573</v>
      </c>
      <c r="E788" s="1">
        <v>5573</v>
      </c>
      <c r="F788" s="1">
        <f t="shared" si="24"/>
        <v>0</v>
      </c>
      <c r="G788" s="1">
        <f t="shared" si="25"/>
        <v>0</v>
      </c>
      <c r="H788" t="str">
        <f>VLOOKUP($A788,'TCD justif frs'!$A$5:$C$297,1,0)</f>
        <v>L50937</v>
      </c>
    </row>
    <row r="789" spans="1:8" x14ac:dyDescent="0.25">
      <c r="A789" t="s">
        <v>867</v>
      </c>
      <c r="B789" t="s">
        <v>868</v>
      </c>
      <c r="C789" s="1">
        <v>0</v>
      </c>
      <c r="D789" s="1">
        <v>69963.45</v>
      </c>
      <c r="E789" s="1">
        <v>68277.570000000007</v>
      </c>
      <c r="F789" s="1">
        <f t="shared" si="24"/>
        <v>1685.8799999999901</v>
      </c>
      <c r="G789" s="1">
        <f t="shared" si="25"/>
        <v>1685.8799999999901</v>
      </c>
      <c r="H789" t="str">
        <f>VLOOKUP($A789,'TCD justif frs'!$A$5:$C$297,1,0)</f>
        <v>L50938</v>
      </c>
    </row>
    <row r="790" spans="1:8" x14ac:dyDescent="0.25">
      <c r="A790" t="s">
        <v>838</v>
      </c>
      <c r="B790" t="s">
        <v>8010</v>
      </c>
      <c r="C790" s="1">
        <v>0</v>
      </c>
      <c r="D790" s="1">
        <v>31628.25</v>
      </c>
      <c r="E790" s="1">
        <v>31628.25</v>
      </c>
      <c r="F790" s="1">
        <f t="shared" si="24"/>
        <v>0</v>
      </c>
      <c r="G790" s="1">
        <f t="shared" si="25"/>
        <v>0</v>
      </c>
      <c r="H790" t="e">
        <f>VLOOKUP($A790,'TCD justif frs'!$A$5:$C$297,1,0)</f>
        <v>#N/A</v>
      </c>
    </row>
    <row r="791" spans="1:8" x14ac:dyDescent="0.25">
      <c r="A791" t="s">
        <v>6294</v>
      </c>
      <c r="B791" t="s">
        <v>6295</v>
      </c>
      <c r="C791" s="1">
        <v>0</v>
      </c>
      <c r="D791" s="1">
        <v>9996.6</v>
      </c>
      <c r="E791" s="1">
        <v>9996.6</v>
      </c>
      <c r="F791" s="1">
        <f t="shared" si="24"/>
        <v>0</v>
      </c>
      <c r="G791" s="1">
        <f t="shared" si="25"/>
        <v>0</v>
      </c>
      <c r="H791" t="e">
        <f>VLOOKUP($A791,'TCD justif frs'!$A$5:$C$297,1,0)</f>
        <v>#N/A</v>
      </c>
    </row>
    <row r="792" spans="1:8" x14ac:dyDescent="0.25">
      <c r="A792" t="s">
        <v>6296</v>
      </c>
      <c r="B792" t="s">
        <v>8011</v>
      </c>
      <c r="C792" s="1">
        <v>0</v>
      </c>
      <c r="D792" s="1">
        <v>7549.31</v>
      </c>
      <c r="E792" s="1">
        <v>7549.31</v>
      </c>
      <c r="F792" s="1">
        <f t="shared" si="24"/>
        <v>0</v>
      </c>
      <c r="G792" s="1">
        <f t="shared" si="25"/>
        <v>0</v>
      </c>
      <c r="H792" t="str">
        <f>VLOOKUP($A792,'TCD justif frs'!$A$5:$C$297,1,0)</f>
        <v>L50941</v>
      </c>
    </row>
    <row r="793" spans="1:8" x14ac:dyDescent="0.25">
      <c r="A793" t="s">
        <v>6297</v>
      </c>
      <c r="B793" t="s">
        <v>8012</v>
      </c>
      <c r="C793" s="1">
        <v>0</v>
      </c>
      <c r="D793" s="1">
        <v>2484.8000000000002</v>
      </c>
      <c r="E793" s="1">
        <v>2484.8000000000002</v>
      </c>
      <c r="F793" s="1">
        <f t="shared" si="24"/>
        <v>0</v>
      </c>
      <c r="G793" s="1">
        <f t="shared" si="25"/>
        <v>0</v>
      </c>
      <c r="H793" t="e">
        <f>VLOOKUP($A793,'TCD justif frs'!$A$5:$C$297,1,0)</f>
        <v>#N/A</v>
      </c>
    </row>
    <row r="794" spans="1:8" x14ac:dyDescent="0.25">
      <c r="A794" t="s">
        <v>6298</v>
      </c>
      <c r="B794" t="s">
        <v>6299</v>
      </c>
      <c r="C794" s="1">
        <v>0</v>
      </c>
      <c r="D794" s="1">
        <v>17005.304</v>
      </c>
      <c r="E794" s="1">
        <v>11166.494000000001</v>
      </c>
      <c r="F794" s="1">
        <f t="shared" si="24"/>
        <v>5838.8099999999995</v>
      </c>
      <c r="G794" s="1">
        <f t="shared" si="25"/>
        <v>5838.8099999999995</v>
      </c>
      <c r="H794" t="str">
        <f>VLOOKUP($A794,'TCD justif frs'!$A$5:$C$297,1,0)</f>
        <v>L50943</v>
      </c>
    </row>
    <row r="795" spans="1:8" x14ac:dyDescent="0.25">
      <c r="A795" t="s">
        <v>6300</v>
      </c>
      <c r="B795" t="s">
        <v>8013</v>
      </c>
      <c r="C795" s="1">
        <v>0</v>
      </c>
      <c r="D795" s="1">
        <v>7459.3829999999998</v>
      </c>
      <c r="E795" s="1">
        <v>7459.3829999999998</v>
      </c>
      <c r="F795" s="1">
        <f t="shared" si="24"/>
        <v>0</v>
      </c>
      <c r="G795" s="1">
        <f t="shared" si="25"/>
        <v>0</v>
      </c>
      <c r="H795" t="str">
        <f>VLOOKUP($A795,'TCD justif frs'!$A$5:$C$297,1,0)</f>
        <v>L50944</v>
      </c>
    </row>
    <row r="796" spans="1:8" x14ac:dyDescent="0.25">
      <c r="A796" t="s">
        <v>6302</v>
      </c>
      <c r="B796" t="s">
        <v>6303</v>
      </c>
      <c r="C796" s="1">
        <v>0</v>
      </c>
      <c r="D796" s="1">
        <v>168.86600000000001</v>
      </c>
      <c r="E796" s="1">
        <v>168.86600000000001</v>
      </c>
      <c r="F796" s="1">
        <f t="shared" si="24"/>
        <v>0</v>
      </c>
      <c r="G796" s="1">
        <f t="shared" si="25"/>
        <v>0</v>
      </c>
      <c r="H796" t="e">
        <f>VLOOKUP($A796,'TCD justif frs'!$A$5:$C$297,1,0)</f>
        <v>#N/A</v>
      </c>
    </row>
    <row r="797" spans="1:8" x14ac:dyDescent="0.25">
      <c r="A797" t="s">
        <v>6304</v>
      </c>
      <c r="B797" t="s">
        <v>6305</v>
      </c>
      <c r="C797" s="1">
        <v>0</v>
      </c>
      <c r="D797" s="1">
        <v>13090.6</v>
      </c>
      <c r="E797" s="1">
        <v>13090.6</v>
      </c>
      <c r="F797" s="1">
        <f t="shared" si="24"/>
        <v>0</v>
      </c>
      <c r="G797" s="1">
        <f t="shared" si="25"/>
        <v>0</v>
      </c>
      <c r="H797" t="e">
        <f>VLOOKUP($A797,'TCD justif frs'!$A$5:$C$297,1,0)</f>
        <v>#N/A</v>
      </c>
    </row>
    <row r="798" spans="1:8" x14ac:dyDescent="0.25">
      <c r="A798" t="s">
        <v>6306</v>
      </c>
      <c r="B798" t="s">
        <v>8014</v>
      </c>
      <c r="C798" s="1">
        <v>0</v>
      </c>
      <c r="D798" s="1">
        <v>4237.723</v>
      </c>
      <c r="E798" s="1">
        <v>4237.723</v>
      </c>
      <c r="F798" s="1">
        <f t="shared" si="24"/>
        <v>0</v>
      </c>
      <c r="G798" s="1">
        <f t="shared" si="25"/>
        <v>0</v>
      </c>
      <c r="H798" t="e">
        <f>VLOOKUP($A798,'TCD justif frs'!$A$5:$C$297,1,0)</f>
        <v>#N/A</v>
      </c>
    </row>
    <row r="799" spans="1:8" x14ac:dyDescent="0.25">
      <c r="A799" t="s">
        <v>6307</v>
      </c>
      <c r="B799" t="s">
        <v>6308</v>
      </c>
      <c r="C799" s="1">
        <v>0</v>
      </c>
      <c r="D799" s="1">
        <v>5090.5870000000004</v>
      </c>
      <c r="E799" s="1">
        <v>5090.5870000000004</v>
      </c>
      <c r="F799" s="1">
        <f t="shared" si="24"/>
        <v>0</v>
      </c>
      <c r="G799" s="1">
        <f t="shared" si="25"/>
        <v>0</v>
      </c>
      <c r="H799" t="e">
        <f>VLOOKUP($A799,'TCD justif frs'!$A$5:$C$297,1,0)</f>
        <v>#N/A</v>
      </c>
    </row>
    <row r="800" spans="1:8" x14ac:dyDescent="0.25">
      <c r="A800" t="s">
        <v>6309</v>
      </c>
      <c r="B800" t="s">
        <v>8015</v>
      </c>
      <c r="C800" s="1">
        <v>0</v>
      </c>
      <c r="D800" s="1">
        <v>82680.078999999998</v>
      </c>
      <c r="E800" s="1">
        <v>82680.078999999998</v>
      </c>
      <c r="F800" s="1">
        <f t="shared" si="24"/>
        <v>0</v>
      </c>
      <c r="G800" s="1">
        <f t="shared" si="25"/>
        <v>0</v>
      </c>
      <c r="H800" t="e">
        <f>VLOOKUP($A800,'TCD justif frs'!$A$5:$C$297,1,0)</f>
        <v>#N/A</v>
      </c>
    </row>
    <row r="801" spans="1:8" x14ac:dyDescent="0.25">
      <c r="A801" t="s">
        <v>6310</v>
      </c>
      <c r="B801" t="s">
        <v>6311</v>
      </c>
      <c r="C801" s="1">
        <v>0</v>
      </c>
      <c r="D801" s="1">
        <v>772.08199999999999</v>
      </c>
      <c r="E801" s="1">
        <v>772.08199999999999</v>
      </c>
      <c r="F801" s="1">
        <f t="shared" si="24"/>
        <v>0</v>
      </c>
      <c r="G801" s="1">
        <f t="shared" si="25"/>
        <v>0</v>
      </c>
      <c r="H801" t="e">
        <f>VLOOKUP($A801,'TCD justif frs'!$A$5:$C$297,1,0)</f>
        <v>#N/A</v>
      </c>
    </row>
    <row r="802" spans="1:8" x14ac:dyDescent="0.25">
      <c r="A802" t="s">
        <v>6312</v>
      </c>
      <c r="B802" t="s">
        <v>8016</v>
      </c>
      <c r="C802" s="1">
        <v>0</v>
      </c>
      <c r="D802" s="1">
        <v>2088.366</v>
      </c>
      <c r="E802" s="1">
        <v>2088.366</v>
      </c>
      <c r="F802" s="1">
        <f t="shared" si="24"/>
        <v>0</v>
      </c>
      <c r="G802" s="1">
        <f t="shared" si="25"/>
        <v>0</v>
      </c>
      <c r="H802" t="e">
        <f>VLOOKUP($A802,'TCD justif frs'!$A$5:$C$297,1,0)</f>
        <v>#N/A</v>
      </c>
    </row>
    <row r="803" spans="1:8" x14ac:dyDescent="0.25">
      <c r="A803" t="s">
        <v>6313</v>
      </c>
      <c r="B803" t="s">
        <v>6314</v>
      </c>
      <c r="C803" s="1">
        <v>0</v>
      </c>
      <c r="D803" s="1">
        <v>16856.37</v>
      </c>
      <c r="E803" s="1">
        <v>16856.37</v>
      </c>
      <c r="F803" s="1">
        <f t="shared" si="24"/>
        <v>0</v>
      </c>
      <c r="G803" s="1">
        <f t="shared" si="25"/>
        <v>0</v>
      </c>
      <c r="H803" t="e">
        <f>VLOOKUP($A803,'TCD justif frs'!$A$5:$C$297,1,0)</f>
        <v>#N/A</v>
      </c>
    </row>
    <row r="804" spans="1:8" x14ac:dyDescent="0.25">
      <c r="A804" t="s">
        <v>6315</v>
      </c>
      <c r="B804" t="s">
        <v>7908</v>
      </c>
      <c r="C804" s="1">
        <v>0</v>
      </c>
      <c r="D804" s="1">
        <v>3500</v>
      </c>
      <c r="E804" s="1">
        <v>3500</v>
      </c>
      <c r="F804" s="1">
        <f t="shared" si="24"/>
        <v>0</v>
      </c>
      <c r="G804" s="1">
        <f t="shared" si="25"/>
        <v>0</v>
      </c>
      <c r="H804" t="e">
        <f>VLOOKUP($A804,'TCD justif frs'!$A$5:$C$297,1,0)</f>
        <v>#N/A</v>
      </c>
    </row>
    <row r="805" spans="1:8" x14ac:dyDescent="0.25">
      <c r="A805" t="s">
        <v>6316</v>
      </c>
      <c r="B805" t="s">
        <v>8017</v>
      </c>
      <c r="C805" s="1">
        <v>0</v>
      </c>
      <c r="D805" s="1">
        <v>4254.723</v>
      </c>
      <c r="E805" s="1">
        <v>4254.723</v>
      </c>
      <c r="F805" s="1">
        <f t="shared" si="24"/>
        <v>0</v>
      </c>
      <c r="G805" s="1">
        <f t="shared" si="25"/>
        <v>0</v>
      </c>
      <c r="H805" t="e">
        <f>VLOOKUP($A805,'TCD justif frs'!$A$5:$C$297,1,0)</f>
        <v>#N/A</v>
      </c>
    </row>
    <row r="806" spans="1:8" x14ac:dyDescent="0.25">
      <c r="A806" t="s">
        <v>6317</v>
      </c>
      <c r="B806" t="s">
        <v>8018</v>
      </c>
      <c r="C806" s="1">
        <v>0</v>
      </c>
      <c r="D806" s="1">
        <v>13961.08</v>
      </c>
      <c r="E806" s="1">
        <v>13961.08</v>
      </c>
      <c r="F806" s="1">
        <f t="shared" si="24"/>
        <v>0</v>
      </c>
      <c r="G806" s="1">
        <f t="shared" si="25"/>
        <v>0</v>
      </c>
      <c r="H806" t="e">
        <f>VLOOKUP($A806,'TCD justif frs'!$A$5:$C$297,1,0)</f>
        <v>#N/A</v>
      </c>
    </row>
    <row r="807" spans="1:8" x14ac:dyDescent="0.25">
      <c r="A807" t="s">
        <v>6318</v>
      </c>
      <c r="B807" t="s">
        <v>8019</v>
      </c>
      <c r="C807" s="1">
        <v>0</v>
      </c>
      <c r="D807" s="1">
        <v>1622.8520000000001</v>
      </c>
      <c r="E807" s="1">
        <v>1384.518</v>
      </c>
      <c r="F807" s="1">
        <f t="shared" si="24"/>
        <v>238.33400000000006</v>
      </c>
      <c r="G807" s="1">
        <f t="shared" si="25"/>
        <v>238.33400000000006</v>
      </c>
      <c r="H807" t="str">
        <f>VLOOKUP($A807,'TCD justif frs'!$A$5:$C$297,1,0)</f>
        <v>L50957</v>
      </c>
    </row>
    <row r="808" spans="1:8" x14ac:dyDescent="0.25">
      <c r="A808" t="s">
        <v>6320</v>
      </c>
      <c r="B808" t="s">
        <v>6321</v>
      </c>
      <c r="C808" s="1">
        <v>0</v>
      </c>
      <c r="D808" s="1">
        <v>1144.8</v>
      </c>
      <c r="E808" s="1">
        <v>1144.8</v>
      </c>
      <c r="F808" s="1">
        <f t="shared" si="24"/>
        <v>0</v>
      </c>
      <c r="G808" s="1">
        <f t="shared" si="25"/>
        <v>0</v>
      </c>
      <c r="H808" t="e">
        <f>VLOOKUP($A808,'TCD justif frs'!$A$5:$C$297,1,0)</f>
        <v>#N/A</v>
      </c>
    </row>
    <row r="809" spans="1:8" x14ac:dyDescent="0.25">
      <c r="A809" t="s">
        <v>6322</v>
      </c>
      <c r="B809" t="s">
        <v>6323</v>
      </c>
      <c r="C809" s="1">
        <v>0</v>
      </c>
      <c r="D809" s="1">
        <v>5772.7</v>
      </c>
      <c r="E809" s="1">
        <v>5772.7</v>
      </c>
      <c r="F809" s="1">
        <f t="shared" si="24"/>
        <v>0</v>
      </c>
      <c r="G809" s="1">
        <f t="shared" si="25"/>
        <v>0</v>
      </c>
      <c r="H809" t="e">
        <f>VLOOKUP($A809,'TCD justif frs'!$A$5:$C$297,1,0)</f>
        <v>#N/A</v>
      </c>
    </row>
    <row r="810" spans="1:8" x14ac:dyDescent="0.25">
      <c r="A810" t="s">
        <v>6324</v>
      </c>
      <c r="B810" t="s">
        <v>6325</v>
      </c>
      <c r="C810" s="1">
        <v>0</v>
      </c>
      <c r="D810" s="1">
        <v>29296.89</v>
      </c>
      <c r="E810" s="1">
        <v>29296.89</v>
      </c>
      <c r="F810" s="1">
        <f t="shared" si="24"/>
        <v>0</v>
      </c>
      <c r="G810" s="1">
        <f t="shared" si="25"/>
        <v>0</v>
      </c>
      <c r="H810" t="e">
        <f>VLOOKUP($A810,'TCD justif frs'!$A$5:$C$297,1,0)</f>
        <v>#N/A</v>
      </c>
    </row>
    <row r="811" spans="1:8" x14ac:dyDescent="0.25">
      <c r="A811" t="s">
        <v>5080</v>
      </c>
      <c r="B811" t="s">
        <v>8020</v>
      </c>
      <c r="C811" s="1">
        <v>0</v>
      </c>
      <c r="D811" s="1">
        <v>120863.51300000001</v>
      </c>
      <c r="E811" s="1">
        <v>120863.49400000001</v>
      </c>
      <c r="F811" s="1">
        <f t="shared" si="24"/>
        <v>1.9000000000232831E-2</v>
      </c>
      <c r="G811" s="1">
        <f t="shared" si="25"/>
        <v>1.9000000000232831E-2</v>
      </c>
      <c r="H811" t="e">
        <f>VLOOKUP($A811,'TCD justif frs'!$A$5:$C$297,1,0)</f>
        <v>#N/A</v>
      </c>
    </row>
    <row r="812" spans="1:8" x14ac:dyDescent="0.25">
      <c r="A812" t="s">
        <v>5007</v>
      </c>
      <c r="B812" t="s">
        <v>8021</v>
      </c>
      <c r="C812" s="1">
        <v>0</v>
      </c>
      <c r="D812" s="1">
        <v>76066</v>
      </c>
      <c r="E812" s="1">
        <v>76066</v>
      </c>
      <c r="F812" s="1">
        <f t="shared" si="24"/>
        <v>0</v>
      </c>
      <c r="G812" s="1">
        <f t="shared" si="25"/>
        <v>0</v>
      </c>
      <c r="H812" t="e">
        <f>VLOOKUP($A812,'TCD justif frs'!$A$5:$C$297,1,0)</f>
        <v>#N/A</v>
      </c>
    </row>
    <row r="813" spans="1:8" x14ac:dyDescent="0.25">
      <c r="A813" t="s">
        <v>4808</v>
      </c>
      <c r="B813" t="s">
        <v>8022</v>
      </c>
      <c r="C813" s="1">
        <v>0</v>
      </c>
      <c r="D813" s="1">
        <v>14702.174999999999</v>
      </c>
      <c r="E813" s="1">
        <v>16484.580000000002</v>
      </c>
      <c r="F813" s="1">
        <f t="shared" si="24"/>
        <v>-1782.4050000000025</v>
      </c>
      <c r="G813" s="1">
        <f t="shared" si="25"/>
        <v>-1782.4050000000025</v>
      </c>
      <c r="H813" t="str">
        <f>VLOOKUP($A813,'TCD justif frs'!$A$5:$C$297,1,0)</f>
        <v>L50963</v>
      </c>
    </row>
    <row r="814" spans="1:8" x14ac:dyDescent="0.25">
      <c r="A814" t="s">
        <v>6326</v>
      </c>
      <c r="B814" t="s">
        <v>8023</v>
      </c>
      <c r="C814" s="1">
        <v>0</v>
      </c>
      <c r="D814" s="1">
        <v>3808.6</v>
      </c>
      <c r="E814" s="1">
        <v>3808.6</v>
      </c>
      <c r="F814" s="1">
        <f t="shared" si="24"/>
        <v>0</v>
      </c>
      <c r="G814" s="1">
        <f t="shared" si="25"/>
        <v>0</v>
      </c>
      <c r="H814" t="e">
        <f>VLOOKUP($A814,'TCD justif frs'!$A$5:$C$297,1,0)</f>
        <v>#N/A</v>
      </c>
    </row>
    <row r="815" spans="1:8" x14ac:dyDescent="0.25">
      <c r="A815" t="s">
        <v>4810</v>
      </c>
      <c r="B815" t="s">
        <v>4811</v>
      </c>
      <c r="C815" s="1">
        <v>0</v>
      </c>
      <c r="D815" s="1">
        <v>3712.7890000000002</v>
      </c>
      <c r="E815" s="1">
        <v>3712.788</v>
      </c>
      <c r="F815" s="1">
        <f t="shared" si="24"/>
        <v>1.0000000002037268E-3</v>
      </c>
      <c r="G815" s="1">
        <f t="shared" si="25"/>
        <v>1.0000000002037268E-3</v>
      </c>
      <c r="H815" t="e">
        <f>VLOOKUP($A815,'TCD justif frs'!$A$5:$C$297,1,0)</f>
        <v>#N/A</v>
      </c>
    </row>
    <row r="816" spans="1:8" x14ac:dyDescent="0.25">
      <c r="A816" t="s">
        <v>6327</v>
      </c>
      <c r="B816" t="s">
        <v>8024</v>
      </c>
      <c r="C816" s="1">
        <v>0</v>
      </c>
      <c r="D816" s="1">
        <v>900</v>
      </c>
      <c r="E816" s="1">
        <v>900</v>
      </c>
      <c r="F816" s="1">
        <f t="shared" si="24"/>
        <v>0</v>
      </c>
      <c r="G816" s="1">
        <f t="shared" si="25"/>
        <v>0</v>
      </c>
      <c r="H816" t="e">
        <f>VLOOKUP($A816,'TCD justif frs'!$A$5:$C$297,1,0)</f>
        <v>#N/A</v>
      </c>
    </row>
    <row r="817" spans="1:8" x14ac:dyDescent="0.25">
      <c r="A817" t="s">
        <v>5081</v>
      </c>
      <c r="B817" t="s">
        <v>5008</v>
      </c>
      <c r="C817" s="1">
        <v>0</v>
      </c>
      <c r="D817" s="1">
        <v>11956.555</v>
      </c>
      <c r="E817" s="1">
        <v>11956.555</v>
      </c>
      <c r="F817" s="1">
        <f t="shared" si="24"/>
        <v>0</v>
      </c>
      <c r="G817" s="1">
        <f t="shared" si="25"/>
        <v>0</v>
      </c>
      <c r="H817" t="e">
        <f>VLOOKUP($A817,'TCD justif frs'!$A$5:$C$297,1,0)</f>
        <v>#N/A</v>
      </c>
    </row>
    <row r="818" spans="1:8" x14ac:dyDescent="0.25">
      <c r="A818" t="s">
        <v>4812</v>
      </c>
      <c r="B818" t="s">
        <v>8025</v>
      </c>
      <c r="C818" s="1">
        <v>0</v>
      </c>
      <c r="D818" s="1">
        <v>25635.200000000001</v>
      </c>
      <c r="E818" s="1">
        <v>26709.200000000001</v>
      </c>
      <c r="F818" s="1">
        <f t="shared" si="24"/>
        <v>-1074</v>
      </c>
      <c r="G818" s="1">
        <f t="shared" si="25"/>
        <v>-1074</v>
      </c>
      <c r="H818" t="str">
        <f>VLOOKUP($A818,'TCD justif frs'!$A$5:$C$297,1,0)</f>
        <v>L50968</v>
      </c>
    </row>
    <row r="819" spans="1:8" x14ac:dyDescent="0.25">
      <c r="A819" t="s">
        <v>4830</v>
      </c>
      <c r="B819" t="s">
        <v>8026</v>
      </c>
      <c r="C819" s="1">
        <v>0</v>
      </c>
      <c r="D819" s="1">
        <v>52.96</v>
      </c>
      <c r="E819" s="1">
        <v>0</v>
      </c>
      <c r="F819" s="1">
        <f t="shared" si="24"/>
        <v>52.96</v>
      </c>
      <c r="G819" s="1">
        <f t="shared" si="25"/>
        <v>52.96</v>
      </c>
      <c r="H819" t="str">
        <f>VLOOKUP($A819,'TCD justif frs'!$A$5:$C$297,1,0)</f>
        <v>L50969</v>
      </c>
    </row>
    <row r="820" spans="1:8" x14ac:dyDescent="0.25">
      <c r="A820" t="s">
        <v>4832</v>
      </c>
      <c r="B820" t="s">
        <v>8027</v>
      </c>
      <c r="C820" s="1">
        <v>0</v>
      </c>
      <c r="D820" s="1">
        <v>21988.95</v>
      </c>
      <c r="E820" s="1">
        <v>22790.95</v>
      </c>
      <c r="F820" s="1">
        <f t="shared" si="24"/>
        <v>-802</v>
      </c>
      <c r="G820" s="1">
        <f t="shared" si="25"/>
        <v>-802</v>
      </c>
      <c r="H820" t="str">
        <f>VLOOKUP($A820,'TCD justif frs'!$A$5:$C$297,1,0)</f>
        <v>L50970</v>
      </c>
    </row>
    <row r="821" spans="1:8" x14ac:dyDescent="0.25">
      <c r="A821" t="s">
        <v>6328</v>
      </c>
      <c r="B821" t="s">
        <v>8028</v>
      </c>
      <c r="C821" s="1">
        <v>0</v>
      </c>
      <c r="D821" s="1">
        <v>28685.759999999998</v>
      </c>
      <c r="E821" s="1">
        <v>28685.759999999998</v>
      </c>
      <c r="F821" s="1">
        <f t="shared" si="24"/>
        <v>0</v>
      </c>
      <c r="G821" s="1">
        <f t="shared" si="25"/>
        <v>0</v>
      </c>
      <c r="H821" t="e">
        <f>VLOOKUP($A821,'TCD justif frs'!$A$5:$C$297,1,0)</f>
        <v>#N/A</v>
      </c>
    </row>
    <row r="822" spans="1:8" x14ac:dyDescent="0.25">
      <c r="A822" t="s">
        <v>5009</v>
      </c>
      <c r="B822" t="s">
        <v>8029</v>
      </c>
      <c r="C822" s="1">
        <v>0</v>
      </c>
      <c r="D822" s="1">
        <v>11497.743</v>
      </c>
      <c r="E822" s="1">
        <v>11603.703</v>
      </c>
      <c r="F822" s="1">
        <f t="shared" si="24"/>
        <v>-105.95999999999913</v>
      </c>
      <c r="G822" s="1">
        <f t="shared" si="25"/>
        <v>-105.95999999999913</v>
      </c>
      <c r="H822" t="str">
        <f>VLOOKUP($A822,'TCD justif frs'!$A$5:$C$297,1,0)</f>
        <v>L50972</v>
      </c>
    </row>
    <row r="823" spans="1:8" x14ac:dyDescent="0.25">
      <c r="A823" t="s">
        <v>6329</v>
      </c>
      <c r="B823" t="s">
        <v>6330</v>
      </c>
      <c r="C823" s="1">
        <v>0</v>
      </c>
      <c r="D823" s="1">
        <v>61447.184999999998</v>
      </c>
      <c r="E823" s="1">
        <v>61942.035000000003</v>
      </c>
      <c r="F823" s="1">
        <f t="shared" si="24"/>
        <v>-494.85000000000582</v>
      </c>
      <c r="G823" s="1">
        <f t="shared" si="25"/>
        <v>-494.85000000000582</v>
      </c>
      <c r="H823" t="str">
        <f>VLOOKUP($A823,'TCD justif frs'!$A$5:$C$297,1,0)</f>
        <v>L50973</v>
      </c>
    </row>
    <row r="824" spans="1:8" x14ac:dyDescent="0.25">
      <c r="A824" t="s">
        <v>5010</v>
      </c>
      <c r="B824" t="s">
        <v>8030</v>
      </c>
      <c r="C824" s="1">
        <v>0</v>
      </c>
      <c r="D824" s="1">
        <v>13062.3</v>
      </c>
      <c r="E824" s="1">
        <v>13062.3</v>
      </c>
      <c r="F824" s="1">
        <f t="shared" si="24"/>
        <v>0</v>
      </c>
      <c r="G824" s="1">
        <f t="shared" si="25"/>
        <v>0</v>
      </c>
      <c r="H824" t="str">
        <f>VLOOKUP($A824,'TCD justif frs'!$A$5:$C$297,1,0)</f>
        <v>L50974</v>
      </c>
    </row>
    <row r="825" spans="1:8" x14ac:dyDescent="0.25">
      <c r="A825" t="s">
        <v>6331</v>
      </c>
      <c r="B825" t="s">
        <v>6332</v>
      </c>
      <c r="C825" s="1">
        <v>0</v>
      </c>
      <c r="D825" s="1">
        <v>14462.11</v>
      </c>
      <c r="E825" s="1">
        <v>14462.11</v>
      </c>
      <c r="F825" s="1">
        <f t="shared" si="24"/>
        <v>0</v>
      </c>
      <c r="G825" s="1">
        <f t="shared" si="25"/>
        <v>0</v>
      </c>
      <c r="H825" t="e">
        <f>VLOOKUP($A825,'TCD justif frs'!$A$5:$C$297,1,0)</f>
        <v>#N/A</v>
      </c>
    </row>
    <row r="826" spans="1:8" x14ac:dyDescent="0.25">
      <c r="A826" t="s">
        <v>6333</v>
      </c>
      <c r="B826" t="s">
        <v>6334</v>
      </c>
      <c r="C826" s="1">
        <v>0</v>
      </c>
      <c r="D826" s="1">
        <v>2381.248</v>
      </c>
      <c r="E826" s="1">
        <v>3752.8310000000001</v>
      </c>
      <c r="F826" s="1">
        <f t="shared" si="24"/>
        <v>-1371.5830000000001</v>
      </c>
      <c r="G826" s="1">
        <f t="shared" si="25"/>
        <v>-1371.5830000000001</v>
      </c>
      <c r="H826" t="str">
        <f>VLOOKUP($A826,'TCD justif frs'!$A$5:$C$297,1,0)</f>
        <v>L50976</v>
      </c>
    </row>
    <row r="827" spans="1:8" x14ac:dyDescent="0.25">
      <c r="A827" t="s">
        <v>6335</v>
      </c>
      <c r="B827" t="s">
        <v>8031</v>
      </c>
      <c r="C827" s="1">
        <v>0</v>
      </c>
      <c r="D827" s="1">
        <v>914.78300000000002</v>
      </c>
      <c r="E827" s="1">
        <v>914.78300000000002</v>
      </c>
      <c r="F827" s="1">
        <f t="shared" si="24"/>
        <v>0</v>
      </c>
      <c r="G827" s="1">
        <f t="shared" si="25"/>
        <v>0</v>
      </c>
      <c r="H827" t="e">
        <f>VLOOKUP($A827,'TCD justif frs'!$A$5:$C$297,1,0)</f>
        <v>#N/A</v>
      </c>
    </row>
    <row r="828" spans="1:8" x14ac:dyDescent="0.25">
      <c r="A828" t="s">
        <v>6336</v>
      </c>
      <c r="B828" t="s">
        <v>8032</v>
      </c>
      <c r="C828" s="1">
        <v>0</v>
      </c>
      <c r="D828" s="1">
        <v>19140.657999999999</v>
      </c>
      <c r="E828" s="1">
        <v>19140.657999999999</v>
      </c>
      <c r="F828" s="1">
        <f t="shared" si="24"/>
        <v>0</v>
      </c>
      <c r="G828" s="1">
        <f t="shared" si="25"/>
        <v>0</v>
      </c>
      <c r="H828" t="e">
        <f>VLOOKUP($A828,'TCD justif frs'!$A$5:$C$297,1,0)</f>
        <v>#N/A</v>
      </c>
    </row>
    <row r="829" spans="1:8" x14ac:dyDescent="0.25">
      <c r="A829" t="s">
        <v>6337</v>
      </c>
      <c r="B829" t="s">
        <v>8033</v>
      </c>
      <c r="C829" s="1">
        <v>0</v>
      </c>
      <c r="D829" s="1">
        <v>2600</v>
      </c>
      <c r="E829" s="1">
        <v>2600</v>
      </c>
      <c r="F829" s="1">
        <f t="shared" si="24"/>
        <v>0</v>
      </c>
      <c r="G829" s="1">
        <f t="shared" si="25"/>
        <v>0</v>
      </c>
      <c r="H829" t="e">
        <f>VLOOKUP($A829,'TCD justif frs'!$A$5:$C$297,1,0)</f>
        <v>#N/A</v>
      </c>
    </row>
    <row r="830" spans="1:8" x14ac:dyDescent="0.25">
      <c r="A830" t="s">
        <v>6338</v>
      </c>
      <c r="B830" t="s">
        <v>6339</v>
      </c>
      <c r="C830" s="1">
        <v>0</v>
      </c>
      <c r="D830" s="1">
        <v>400</v>
      </c>
      <c r="E830" s="1">
        <v>400</v>
      </c>
      <c r="F830" s="1">
        <f t="shared" si="24"/>
        <v>0</v>
      </c>
      <c r="G830" s="1">
        <f t="shared" si="25"/>
        <v>0</v>
      </c>
      <c r="H830" t="e">
        <f>VLOOKUP($A830,'TCD justif frs'!$A$5:$C$297,1,0)</f>
        <v>#N/A</v>
      </c>
    </row>
    <row r="831" spans="1:8" x14ac:dyDescent="0.25">
      <c r="A831" t="s">
        <v>6340</v>
      </c>
      <c r="B831" t="s">
        <v>8034</v>
      </c>
      <c r="C831" s="1">
        <v>0</v>
      </c>
      <c r="D831" s="1">
        <v>15843.27</v>
      </c>
      <c r="E831" s="1">
        <v>15843.27</v>
      </c>
      <c r="F831" s="1">
        <f t="shared" si="24"/>
        <v>0</v>
      </c>
      <c r="G831" s="1">
        <f t="shared" si="25"/>
        <v>0</v>
      </c>
      <c r="H831" t="e">
        <f>VLOOKUP($A831,'TCD justif frs'!$A$5:$C$297,1,0)</f>
        <v>#N/A</v>
      </c>
    </row>
    <row r="832" spans="1:8" x14ac:dyDescent="0.25">
      <c r="A832" t="s">
        <v>6341</v>
      </c>
      <c r="B832" t="s">
        <v>6342</v>
      </c>
      <c r="C832" s="1">
        <v>0</v>
      </c>
      <c r="D832" s="1">
        <v>9931.75</v>
      </c>
      <c r="E832" s="1">
        <v>9931.75</v>
      </c>
      <c r="F832" s="1">
        <f t="shared" si="24"/>
        <v>0</v>
      </c>
      <c r="G832" s="1">
        <f t="shared" si="25"/>
        <v>0</v>
      </c>
      <c r="H832" t="e">
        <f>VLOOKUP($A832,'TCD justif frs'!$A$5:$C$297,1,0)</f>
        <v>#N/A</v>
      </c>
    </row>
    <row r="833" spans="1:8" x14ac:dyDescent="0.25">
      <c r="A833" t="s">
        <v>6343</v>
      </c>
      <c r="B833" t="s">
        <v>6344</v>
      </c>
      <c r="C833" s="1">
        <v>0</v>
      </c>
      <c r="D833" s="1">
        <v>1000.2</v>
      </c>
      <c r="E833" s="1">
        <v>1000.2</v>
      </c>
      <c r="F833" s="1">
        <f t="shared" si="24"/>
        <v>0</v>
      </c>
      <c r="G833" s="1">
        <f t="shared" si="25"/>
        <v>0</v>
      </c>
      <c r="H833" t="e">
        <f>VLOOKUP($A833,'TCD justif frs'!$A$5:$C$297,1,0)</f>
        <v>#N/A</v>
      </c>
    </row>
    <row r="834" spans="1:8" x14ac:dyDescent="0.25">
      <c r="A834" t="s">
        <v>5011</v>
      </c>
      <c r="B834" t="s">
        <v>5012</v>
      </c>
      <c r="C834" s="1">
        <v>0</v>
      </c>
      <c r="D834" s="1">
        <v>23000.919000000002</v>
      </c>
      <c r="E834" s="1">
        <v>22820.51</v>
      </c>
      <c r="F834" s="1">
        <f t="shared" si="24"/>
        <v>180.40900000000329</v>
      </c>
      <c r="G834" s="1">
        <f t="shared" si="25"/>
        <v>180.40900000000329</v>
      </c>
      <c r="H834" t="str">
        <f>VLOOKUP($A834,'TCD justif frs'!$A$5:$C$297,1,0)</f>
        <v>L50984</v>
      </c>
    </row>
    <row r="835" spans="1:8" x14ac:dyDescent="0.25">
      <c r="A835" t="s">
        <v>6345</v>
      </c>
      <c r="B835" t="s">
        <v>6346</v>
      </c>
      <c r="C835" s="1">
        <v>0</v>
      </c>
      <c r="D835" s="1">
        <v>15325.42</v>
      </c>
      <c r="E835" s="1">
        <v>15325.42</v>
      </c>
      <c r="F835" s="1">
        <f t="shared" ref="F835:F898" si="26">D835-E835</f>
        <v>0</v>
      </c>
      <c r="G835" s="1">
        <f t="shared" ref="G835:G898" si="27">C835+F835</f>
        <v>0</v>
      </c>
      <c r="H835" t="e">
        <f>VLOOKUP($A835,'TCD justif frs'!$A$5:$C$297,1,0)</f>
        <v>#N/A</v>
      </c>
    </row>
    <row r="836" spans="1:8" x14ac:dyDescent="0.25">
      <c r="A836" t="s">
        <v>6347</v>
      </c>
      <c r="B836" t="s">
        <v>6348</v>
      </c>
      <c r="C836" s="1">
        <v>0</v>
      </c>
      <c r="D836" s="1">
        <v>988.3</v>
      </c>
      <c r="E836" s="1">
        <v>988.3</v>
      </c>
      <c r="F836" s="1">
        <f t="shared" si="26"/>
        <v>0</v>
      </c>
      <c r="G836" s="1">
        <f t="shared" si="27"/>
        <v>0</v>
      </c>
      <c r="H836" t="e">
        <f>VLOOKUP($A836,'TCD justif frs'!$A$5:$C$297,1,0)</f>
        <v>#N/A</v>
      </c>
    </row>
    <row r="837" spans="1:8" x14ac:dyDescent="0.25">
      <c r="A837" t="s">
        <v>4879</v>
      </c>
      <c r="B837" t="s">
        <v>8035</v>
      </c>
      <c r="C837" s="1">
        <v>0</v>
      </c>
      <c r="D837" s="1">
        <v>235232.89</v>
      </c>
      <c r="E837" s="1">
        <v>238515.75</v>
      </c>
      <c r="F837" s="1">
        <f t="shared" si="26"/>
        <v>-3282.859999999986</v>
      </c>
      <c r="G837" s="1">
        <f t="shared" si="27"/>
        <v>-3282.859999999986</v>
      </c>
      <c r="H837" t="str">
        <f>VLOOKUP($A837,'TCD justif frs'!$A$5:$C$297,1,0)</f>
        <v>L50987</v>
      </c>
    </row>
    <row r="838" spans="1:8" x14ac:dyDescent="0.25">
      <c r="A838" t="s">
        <v>6349</v>
      </c>
      <c r="B838" t="s">
        <v>8036</v>
      </c>
      <c r="C838" s="1">
        <v>0</v>
      </c>
      <c r="D838" s="1">
        <v>19630</v>
      </c>
      <c r="E838" s="1">
        <v>19630</v>
      </c>
      <c r="F838" s="1">
        <f t="shared" si="26"/>
        <v>0</v>
      </c>
      <c r="G838" s="1">
        <f t="shared" si="27"/>
        <v>0</v>
      </c>
      <c r="H838" t="str">
        <f>VLOOKUP($A838,'TCD justif frs'!$A$5:$C$297,1,0)</f>
        <v>L50988</v>
      </c>
    </row>
    <row r="839" spans="1:8" x14ac:dyDescent="0.25">
      <c r="A839" t="s">
        <v>4887</v>
      </c>
      <c r="B839" t="s">
        <v>8037</v>
      </c>
      <c r="C839" s="1">
        <v>0</v>
      </c>
      <c r="D839" s="1">
        <v>1815.6880000000001</v>
      </c>
      <c r="E839" s="1">
        <v>3571.2</v>
      </c>
      <c r="F839" s="1">
        <f t="shared" si="26"/>
        <v>-1755.5119999999997</v>
      </c>
      <c r="G839" s="1">
        <f t="shared" si="27"/>
        <v>-1755.5119999999997</v>
      </c>
      <c r="H839" t="str">
        <f>VLOOKUP($A839,'TCD justif frs'!$A$5:$C$297,1,0)</f>
        <v>L50989</v>
      </c>
    </row>
    <row r="840" spans="1:8" x14ac:dyDescent="0.25">
      <c r="A840" t="s">
        <v>6351</v>
      </c>
      <c r="B840" t="s">
        <v>6352</v>
      </c>
      <c r="C840" s="1">
        <v>0</v>
      </c>
      <c r="D840" s="1">
        <v>67979.47</v>
      </c>
      <c r="E840" s="1">
        <v>73585.37</v>
      </c>
      <c r="F840" s="1">
        <f t="shared" si="26"/>
        <v>-5605.8999999999942</v>
      </c>
      <c r="G840" s="1">
        <f t="shared" si="27"/>
        <v>-5605.8999999999942</v>
      </c>
      <c r="H840" t="str">
        <f>VLOOKUP($A840,'TCD justif frs'!$A$5:$C$297,1,0)</f>
        <v>L50990</v>
      </c>
    </row>
    <row r="841" spans="1:8" x14ac:dyDescent="0.25">
      <c r="A841" t="s">
        <v>6353</v>
      </c>
      <c r="B841" t="s">
        <v>8038</v>
      </c>
      <c r="C841" s="1">
        <v>0</v>
      </c>
      <c r="D841" s="1">
        <v>3273.1</v>
      </c>
      <c r="E841" s="1">
        <v>3273.1</v>
      </c>
      <c r="F841" s="1">
        <f t="shared" si="26"/>
        <v>0</v>
      </c>
      <c r="G841" s="1">
        <f t="shared" si="27"/>
        <v>0</v>
      </c>
      <c r="H841" t="e">
        <f>VLOOKUP($A841,'TCD justif frs'!$A$5:$C$297,1,0)</f>
        <v>#N/A</v>
      </c>
    </row>
    <row r="842" spans="1:8" x14ac:dyDescent="0.25">
      <c r="A842" t="s">
        <v>5013</v>
      </c>
      <c r="B842" t="s">
        <v>8039</v>
      </c>
      <c r="C842" s="1">
        <v>0</v>
      </c>
      <c r="D842" s="1">
        <v>11167.974</v>
      </c>
      <c r="E842" s="1">
        <v>13419.35</v>
      </c>
      <c r="F842" s="1">
        <f t="shared" si="26"/>
        <v>-2251.3760000000002</v>
      </c>
      <c r="G842" s="1">
        <f t="shared" si="27"/>
        <v>-2251.3760000000002</v>
      </c>
      <c r="H842" t="str">
        <f>VLOOKUP($A842,'TCD justif frs'!$A$5:$C$297,1,0)</f>
        <v>L50992</v>
      </c>
    </row>
    <row r="843" spans="1:8" x14ac:dyDescent="0.25">
      <c r="A843" t="s">
        <v>5082</v>
      </c>
      <c r="B843" t="s">
        <v>8040</v>
      </c>
      <c r="C843" s="1">
        <v>0</v>
      </c>
      <c r="D843" s="1">
        <v>23926.6</v>
      </c>
      <c r="E843" s="1">
        <v>26079</v>
      </c>
      <c r="F843" s="1">
        <f t="shared" si="26"/>
        <v>-2152.4000000000015</v>
      </c>
      <c r="G843" s="1">
        <f t="shared" si="27"/>
        <v>-2152.4000000000015</v>
      </c>
      <c r="H843" t="str">
        <f>VLOOKUP($A843,'TCD justif frs'!$A$5:$C$297,1,0)</f>
        <v>L50993</v>
      </c>
    </row>
    <row r="844" spans="1:8" x14ac:dyDescent="0.25">
      <c r="A844" t="s">
        <v>6354</v>
      </c>
      <c r="B844" t="s">
        <v>6355</v>
      </c>
      <c r="C844" s="1">
        <v>0</v>
      </c>
      <c r="D844" s="1">
        <v>1746.2570000000001</v>
      </c>
      <c r="E844" s="1">
        <v>1746.2570000000001</v>
      </c>
      <c r="F844" s="1">
        <f t="shared" si="26"/>
        <v>0</v>
      </c>
      <c r="G844" s="1">
        <f t="shared" si="27"/>
        <v>0</v>
      </c>
      <c r="H844" t="str">
        <f>VLOOKUP($A844,'TCD justif frs'!$A$5:$C$297,1,0)</f>
        <v>L50994</v>
      </c>
    </row>
    <row r="845" spans="1:8" x14ac:dyDescent="0.25">
      <c r="A845" t="s">
        <v>5015</v>
      </c>
      <c r="B845" t="s">
        <v>8041</v>
      </c>
      <c r="C845" s="1">
        <v>0</v>
      </c>
      <c r="D845" s="1">
        <v>13100.424000000001</v>
      </c>
      <c r="E845" s="1">
        <v>12280.266</v>
      </c>
      <c r="F845" s="1">
        <f t="shared" si="26"/>
        <v>820.15800000000127</v>
      </c>
      <c r="G845" s="1">
        <f t="shared" si="27"/>
        <v>820.15800000000127</v>
      </c>
      <c r="H845" t="str">
        <f>VLOOKUP($A845,'TCD justif frs'!$A$5:$C$297,1,0)</f>
        <v>L50995</v>
      </c>
    </row>
    <row r="846" spans="1:8" x14ac:dyDescent="0.25">
      <c r="A846" t="s">
        <v>6356</v>
      </c>
      <c r="B846" t="s">
        <v>6352</v>
      </c>
      <c r="C846" s="1">
        <v>0</v>
      </c>
      <c r="D846" s="1">
        <v>10316.719999999999</v>
      </c>
      <c r="E846" s="1">
        <v>10316.719999999999</v>
      </c>
      <c r="F846" s="1">
        <f t="shared" si="26"/>
        <v>0</v>
      </c>
      <c r="G846" s="1">
        <f t="shared" si="27"/>
        <v>0</v>
      </c>
      <c r="H846" t="e">
        <f>VLOOKUP($A846,'TCD justif frs'!$A$5:$C$297,1,0)</f>
        <v>#N/A</v>
      </c>
    </row>
    <row r="847" spans="1:8" x14ac:dyDescent="0.25">
      <c r="A847" t="s">
        <v>6357</v>
      </c>
      <c r="B847" t="s">
        <v>8042</v>
      </c>
      <c r="C847" s="1">
        <v>0</v>
      </c>
      <c r="D847" s="1">
        <v>2120.1390000000001</v>
      </c>
      <c r="E847" s="1">
        <v>2120.1390000000001</v>
      </c>
      <c r="F847" s="1">
        <f t="shared" si="26"/>
        <v>0</v>
      </c>
      <c r="G847" s="1">
        <f t="shared" si="27"/>
        <v>0</v>
      </c>
      <c r="H847" t="e">
        <f>VLOOKUP($A847,'TCD justif frs'!$A$5:$C$297,1,0)</f>
        <v>#N/A</v>
      </c>
    </row>
    <row r="848" spans="1:8" x14ac:dyDescent="0.25">
      <c r="A848" t="s">
        <v>6358</v>
      </c>
      <c r="B848" t="s">
        <v>8043</v>
      </c>
      <c r="C848" s="1">
        <v>0</v>
      </c>
      <c r="D848" s="1">
        <v>25347.599999999999</v>
      </c>
      <c r="E848" s="1">
        <v>25347.599999999999</v>
      </c>
      <c r="F848" s="1">
        <f t="shared" si="26"/>
        <v>0</v>
      </c>
      <c r="G848" s="1">
        <f t="shared" si="27"/>
        <v>0</v>
      </c>
      <c r="H848" t="e">
        <f>VLOOKUP($A848,'TCD justif frs'!$A$5:$C$297,1,0)</f>
        <v>#N/A</v>
      </c>
    </row>
    <row r="849" spans="1:8" x14ac:dyDescent="0.25">
      <c r="A849" t="s">
        <v>6359</v>
      </c>
      <c r="B849" t="s">
        <v>8044</v>
      </c>
      <c r="C849" s="1">
        <v>0</v>
      </c>
      <c r="D849" s="1">
        <v>36885</v>
      </c>
      <c r="E849" s="1">
        <v>36885</v>
      </c>
      <c r="F849" s="1">
        <f t="shared" si="26"/>
        <v>0</v>
      </c>
      <c r="G849" s="1">
        <f t="shared" si="27"/>
        <v>0</v>
      </c>
      <c r="H849" t="e">
        <f>VLOOKUP($A849,'TCD justif frs'!$A$5:$C$297,1,0)</f>
        <v>#N/A</v>
      </c>
    </row>
    <row r="850" spans="1:8" x14ac:dyDescent="0.25">
      <c r="A850" t="s">
        <v>6360</v>
      </c>
      <c r="B850" t="s">
        <v>8045</v>
      </c>
      <c r="C850" s="1">
        <v>0</v>
      </c>
      <c r="D850" s="1">
        <v>32221.614000000001</v>
      </c>
      <c r="E850" s="1">
        <v>32221.614000000001</v>
      </c>
      <c r="F850" s="1">
        <f t="shared" si="26"/>
        <v>0</v>
      </c>
      <c r="G850" s="1">
        <f t="shared" si="27"/>
        <v>0</v>
      </c>
      <c r="H850" t="e">
        <f>VLOOKUP($A850,'TCD justif frs'!$A$5:$C$297,1,0)</f>
        <v>#N/A</v>
      </c>
    </row>
    <row r="851" spans="1:8" x14ac:dyDescent="0.25">
      <c r="A851" t="s">
        <v>6361</v>
      </c>
      <c r="B851" t="s">
        <v>8046</v>
      </c>
      <c r="C851" s="1">
        <v>0</v>
      </c>
      <c r="D851" s="1">
        <v>53049.11</v>
      </c>
      <c r="E851" s="1">
        <v>53049.11</v>
      </c>
      <c r="F851" s="1">
        <f t="shared" si="26"/>
        <v>0</v>
      </c>
      <c r="G851" s="1">
        <f t="shared" si="27"/>
        <v>0</v>
      </c>
      <c r="H851" t="e">
        <f>VLOOKUP($A851,'TCD justif frs'!$A$5:$C$297,1,0)</f>
        <v>#N/A</v>
      </c>
    </row>
    <row r="852" spans="1:8" x14ac:dyDescent="0.25">
      <c r="A852" t="s">
        <v>6362</v>
      </c>
      <c r="B852" t="s">
        <v>6363</v>
      </c>
      <c r="C852" s="1">
        <v>0</v>
      </c>
      <c r="D852" s="1">
        <v>776.20799999999997</v>
      </c>
      <c r="E852" s="1">
        <v>776.20799999999997</v>
      </c>
      <c r="F852" s="1">
        <f t="shared" si="26"/>
        <v>0</v>
      </c>
      <c r="G852" s="1">
        <f t="shared" si="27"/>
        <v>0</v>
      </c>
      <c r="H852" t="e">
        <f>VLOOKUP($A852,'TCD justif frs'!$A$5:$C$297,1,0)</f>
        <v>#N/A</v>
      </c>
    </row>
    <row r="853" spans="1:8" x14ac:dyDescent="0.25">
      <c r="A853" t="s">
        <v>96</v>
      </c>
      <c r="B853" t="s">
        <v>97</v>
      </c>
      <c r="C853" s="1">
        <v>0</v>
      </c>
      <c r="D853" s="1">
        <v>32679.002</v>
      </c>
      <c r="E853" s="1">
        <v>32679.012999999999</v>
      </c>
      <c r="F853" s="1">
        <f t="shared" si="26"/>
        <v>-1.0999999998603016E-2</v>
      </c>
      <c r="G853" s="1">
        <f t="shared" si="27"/>
        <v>-1.0999999998603016E-2</v>
      </c>
      <c r="H853" t="e">
        <f>VLOOKUP($A853,'TCD justif frs'!$A$5:$C$297,1,0)</f>
        <v>#N/A</v>
      </c>
    </row>
    <row r="854" spans="1:8" x14ac:dyDescent="0.25">
      <c r="A854" t="s">
        <v>98</v>
      </c>
      <c r="B854" t="s">
        <v>8047</v>
      </c>
      <c r="C854" s="1">
        <v>0</v>
      </c>
      <c r="D854" s="1">
        <v>286250.97100000002</v>
      </c>
      <c r="E854" s="1">
        <v>295597.76699999999</v>
      </c>
      <c r="F854" s="1">
        <f t="shared" si="26"/>
        <v>-9346.795999999973</v>
      </c>
      <c r="G854" s="1">
        <f t="shared" si="27"/>
        <v>-9346.795999999973</v>
      </c>
      <c r="H854" t="str">
        <f>VLOOKUP($A854,'TCD justif frs'!$A$5:$C$297,1,0)</f>
        <v>L60006</v>
      </c>
    </row>
    <row r="855" spans="1:8" x14ac:dyDescent="0.25">
      <c r="A855" t="s">
        <v>6364</v>
      </c>
      <c r="B855" t="s">
        <v>6365</v>
      </c>
      <c r="C855" s="1">
        <v>0</v>
      </c>
      <c r="D855" s="1">
        <v>863.29600000000005</v>
      </c>
      <c r="E855" s="1">
        <v>863.29600000000005</v>
      </c>
      <c r="F855" s="1">
        <f t="shared" si="26"/>
        <v>0</v>
      </c>
      <c r="G855" s="1">
        <f t="shared" si="27"/>
        <v>0</v>
      </c>
      <c r="H855" t="e">
        <f>VLOOKUP($A855,'TCD justif frs'!$A$5:$C$297,1,0)</f>
        <v>#N/A</v>
      </c>
    </row>
    <row r="856" spans="1:8" x14ac:dyDescent="0.25">
      <c r="A856" t="s">
        <v>6366</v>
      </c>
      <c r="B856" t="s">
        <v>6367</v>
      </c>
      <c r="C856" s="1">
        <v>0</v>
      </c>
      <c r="D856" s="1">
        <v>449.30099999999999</v>
      </c>
      <c r="E856" s="1">
        <v>449.30099999999999</v>
      </c>
      <c r="F856" s="1">
        <f t="shared" si="26"/>
        <v>0</v>
      </c>
      <c r="G856" s="1">
        <f t="shared" si="27"/>
        <v>0</v>
      </c>
      <c r="H856" t="e">
        <f>VLOOKUP($A856,'TCD justif frs'!$A$5:$C$297,1,0)</f>
        <v>#N/A</v>
      </c>
    </row>
    <row r="857" spans="1:8" x14ac:dyDescent="0.25">
      <c r="A857" t="s">
        <v>5040</v>
      </c>
      <c r="B857" t="s">
        <v>8048</v>
      </c>
      <c r="C857" s="1">
        <v>0</v>
      </c>
      <c r="D857" s="1">
        <v>1995.4839999999999</v>
      </c>
      <c r="E857" s="1">
        <v>1995.4839999999999</v>
      </c>
      <c r="F857" s="1">
        <f t="shared" si="26"/>
        <v>0</v>
      </c>
      <c r="G857" s="1">
        <f t="shared" si="27"/>
        <v>0</v>
      </c>
      <c r="H857" t="e">
        <f>VLOOKUP($A857,'TCD justif frs'!$A$5:$C$297,1,0)</f>
        <v>#N/A</v>
      </c>
    </row>
    <row r="858" spans="1:8" x14ac:dyDescent="0.25">
      <c r="A858" t="s">
        <v>6368</v>
      </c>
      <c r="B858" t="s">
        <v>6369</v>
      </c>
      <c r="C858" s="1">
        <v>0</v>
      </c>
      <c r="D858" s="1">
        <v>4696.2070000000003</v>
      </c>
      <c r="E858" s="1">
        <v>4696.2070000000003</v>
      </c>
      <c r="F858" s="1">
        <f t="shared" si="26"/>
        <v>0</v>
      </c>
      <c r="G858" s="1">
        <f t="shared" si="27"/>
        <v>0</v>
      </c>
      <c r="H858" t="e">
        <f>VLOOKUP($A858,'TCD justif frs'!$A$5:$C$297,1,0)</f>
        <v>#N/A</v>
      </c>
    </row>
    <row r="859" spans="1:8" x14ac:dyDescent="0.25">
      <c r="A859" t="s">
        <v>6370</v>
      </c>
      <c r="B859" t="s">
        <v>8049</v>
      </c>
      <c r="C859" s="1">
        <v>0</v>
      </c>
      <c r="D859" s="1">
        <v>4638.1220000000003</v>
      </c>
      <c r="E859" s="1">
        <v>4638.1220000000003</v>
      </c>
      <c r="F859" s="1">
        <f t="shared" si="26"/>
        <v>0</v>
      </c>
      <c r="G859" s="1">
        <f t="shared" si="27"/>
        <v>0</v>
      </c>
      <c r="H859" t="e">
        <f>VLOOKUP($A859,'TCD justif frs'!$A$5:$C$297,1,0)</f>
        <v>#N/A</v>
      </c>
    </row>
    <row r="860" spans="1:8" x14ac:dyDescent="0.25">
      <c r="A860" t="s">
        <v>99</v>
      </c>
      <c r="B860" t="s">
        <v>8050</v>
      </c>
      <c r="C860" s="1">
        <v>0</v>
      </c>
      <c r="D860" s="1">
        <v>143701.04999999999</v>
      </c>
      <c r="E860" s="1">
        <v>146210.42499999999</v>
      </c>
      <c r="F860" s="1">
        <f t="shared" si="26"/>
        <v>-2509.375</v>
      </c>
      <c r="G860" s="1">
        <f t="shared" si="27"/>
        <v>-2509.375</v>
      </c>
      <c r="H860" t="str">
        <f>VLOOKUP($A860,'TCD justif frs'!$A$5:$C$297,1,0)</f>
        <v>L60025</v>
      </c>
    </row>
    <row r="861" spans="1:8" x14ac:dyDescent="0.25">
      <c r="A861" t="s">
        <v>6371</v>
      </c>
      <c r="B861" t="s">
        <v>6372</v>
      </c>
      <c r="C861" s="1">
        <v>0</v>
      </c>
      <c r="D861" s="1">
        <v>17238.168000000001</v>
      </c>
      <c r="E861" s="1">
        <v>17238.168000000001</v>
      </c>
      <c r="F861" s="1">
        <f t="shared" si="26"/>
        <v>0</v>
      </c>
      <c r="G861" s="1">
        <f t="shared" si="27"/>
        <v>0</v>
      </c>
      <c r="H861" t="e">
        <f>VLOOKUP($A861,'TCD justif frs'!$A$5:$C$297,1,0)</f>
        <v>#N/A</v>
      </c>
    </row>
    <row r="862" spans="1:8" x14ac:dyDescent="0.25">
      <c r="A862" t="s">
        <v>6373</v>
      </c>
      <c r="B862" t="s">
        <v>6374</v>
      </c>
      <c r="C862" s="1">
        <v>0</v>
      </c>
      <c r="D862" s="1">
        <v>3711.5189999999998</v>
      </c>
      <c r="E862" s="1">
        <v>3711.5189999999998</v>
      </c>
      <c r="F862" s="1">
        <f t="shared" si="26"/>
        <v>0</v>
      </c>
      <c r="G862" s="1">
        <f t="shared" si="27"/>
        <v>0</v>
      </c>
      <c r="H862" t="e">
        <f>VLOOKUP($A862,'TCD justif frs'!$A$5:$C$297,1,0)</f>
        <v>#N/A</v>
      </c>
    </row>
    <row r="863" spans="1:8" x14ac:dyDescent="0.25">
      <c r="A863" t="s">
        <v>100</v>
      </c>
      <c r="B863" t="s">
        <v>8051</v>
      </c>
      <c r="C863" s="1">
        <v>0</v>
      </c>
      <c r="D863" s="1">
        <v>73512.365000000005</v>
      </c>
      <c r="E863" s="1">
        <v>74168.388999999996</v>
      </c>
      <c r="F863" s="1">
        <f t="shared" si="26"/>
        <v>-656.02399999999034</v>
      </c>
      <c r="G863" s="1">
        <f t="shared" si="27"/>
        <v>-656.02399999999034</v>
      </c>
      <c r="H863" t="e">
        <f>VLOOKUP($A863,'TCD justif frs'!$A$5:$C$297,1,0)</f>
        <v>#N/A</v>
      </c>
    </row>
    <row r="864" spans="1:8" x14ac:dyDescent="0.25">
      <c r="A864" t="s">
        <v>6375</v>
      </c>
      <c r="B864" t="s">
        <v>8052</v>
      </c>
      <c r="C864" s="1">
        <v>0</v>
      </c>
      <c r="D864" s="1">
        <v>13270.564</v>
      </c>
      <c r="E864" s="1">
        <v>13270.564</v>
      </c>
      <c r="F864" s="1">
        <f t="shared" si="26"/>
        <v>0</v>
      </c>
      <c r="G864" s="1">
        <f t="shared" si="27"/>
        <v>0</v>
      </c>
      <c r="H864" t="e">
        <f>VLOOKUP($A864,'TCD justif frs'!$A$5:$C$297,1,0)</f>
        <v>#N/A</v>
      </c>
    </row>
    <row r="865" spans="1:8" x14ac:dyDescent="0.25">
      <c r="A865" t="s">
        <v>6376</v>
      </c>
      <c r="B865" t="s">
        <v>6377</v>
      </c>
      <c r="C865" s="1">
        <v>0</v>
      </c>
      <c r="D865" s="1">
        <v>15085.966</v>
      </c>
      <c r="E865" s="1">
        <v>15085.966</v>
      </c>
      <c r="F865" s="1">
        <f t="shared" si="26"/>
        <v>0</v>
      </c>
      <c r="G865" s="1">
        <f t="shared" si="27"/>
        <v>0</v>
      </c>
      <c r="H865" t="e">
        <f>VLOOKUP($A865,'TCD justif frs'!$A$5:$C$297,1,0)</f>
        <v>#N/A</v>
      </c>
    </row>
    <row r="866" spans="1:8" x14ac:dyDescent="0.25">
      <c r="A866" t="s">
        <v>6378</v>
      </c>
      <c r="B866" t="s">
        <v>6379</v>
      </c>
      <c r="C866" s="1">
        <v>0</v>
      </c>
      <c r="D866" s="1">
        <v>23755.079000000002</v>
      </c>
      <c r="E866" s="1">
        <v>23755.079000000002</v>
      </c>
      <c r="F866" s="1">
        <f t="shared" si="26"/>
        <v>0</v>
      </c>
      <c r="G866" s="1">
        <f t="shared" si="27"/>
        <v>0</v>
      </c>
      <c r="H866" t="e">
        <f>VLOOKUP($A866,'TCD justif frs'!$A$5:$C$297,1,0)</f>
        <v>#N/A</v>
      </c>
    </row>
    <row r="867" spans="1:8" x14ac:dyDescent="0.25">
      <c r="A867" t="s">
        <v>101</v>
      </c>
      <c r="B867" t="s">
        <v>8053</v>
      </c>
      <c r="C867" s="1">
        <v>0</v>
      </c>
      <c r="D867" s="1">
        <v>16736.780999999999</v>
      </c>
      <c r="E867" s="1">
        <v>18002.155999999999</v>
      </c>
      <c r="F867" s="1">
        <f t="shared" si="26"/>
        <v>-1265.375</v>
      </c>
      <c r="G867" s="1">
        <f t="shared" si="27"/>
        <v>-1265.375</v>
      </c>
      <c r="H867" t="e">
        <f>VLOOKUP($A867,'TCD justif frs'!$A$5:$C$297,1,0)</f>
        <v>#N/A</v>
      </c>
    </row>
    <row r="868" spans="1:8" x14ac:dyDescent="0.25">
      <c r="A868" t="s">
        <v>6381</v>
      </c>
      <c r="B868" t="s">
        <v>8054</v>
      </c>
      <c r="C868" s="1">
        <v>0</v>
      </c>
      <c r="D868" s="1">
        <v>195.52199999999999</v>
      </c>
      <c r="E868" s="1">
        <v>195.52199999999999</v>
      </c>
      <c r="F868" s="1">
        <f t="shared" si="26"/>
        <v>0</v>
      </c>
      <c r="G868" s="1">
        <f t="shared" si="27"/>
        <v>0</v>
      </c>
      <c r="H868" t="e">
        <f>VLOOKUP($A868,'TCD justif frs'!$A$5:$C$297,1,0)</f>
        <v>#N/A</v>
      </c>
    </row>
    <row r="869" spans="1:8" x14ac:dyDescent="0.25">
      <c r="A869" t="s">
        <v>6382</v>
      </c>
      <c r="B869" t="s">
        <v>6383</v>
      </c>
      <c r="C869" s="1">
        <v>0</v>
      </c>
      <c r="D869" s="1">
        <v>41527.974000000002</v>
      </c>
      <c r="E869" s="1">
        <v>41527.974000000002</v>
      </c>
      <c r="F869" s="1">
        <f t="shared" si="26"/>
        <v>0</v>
      </c>
      <c r="G869" s="1">
        <f t="shared" si="27"/>
        <v>0</v>
      </c>
      <c r="H869" t="e">
        <f>VLOOKUP($A869,'TCD justif frs'!$A$5:$C$297,1,0)</f>
        <v>#N/A</v>
      </c>
    </row>
    <row r="870" spans="1:8" x14ac:dyDescent="0.25">
      <c r="A870" t="s">
        <v>102</v>
      </c>
      <c r="B870" t="s">
        <v>852</v>
      </c>
      <c r="C870" s="1">
        <v>0</v>
      </c>
      <c r="D870" s="1">
        <v>3746712.2940000002</v>
      </c>
      <c r="E870" s="1">
        <v>3754932.497</v>
      </c>
      <c r="F870" s="1">
        <f t="shared" si="26"/>
        <v>-8220.2029999997467</v>
      </c>
      <c r="G870" s="1">
        <f t="shared" si="27"/>
        <v>-8220.2029999997467</v>
      </c>
      <c r="H870" t="e">
        <f>VLOOKUP($A870,'TCD justif frs'!$A$5:$C$297,1,0)</f>
        <v>#N/A</v>
      </c>
    </row>
    <row r="871" spans="1:8" x14ac:dyDescent="0.25">
      <c r="A871" t="s">
        <v>6384</v>
      </c>
      <c r="B871" t="s">
        <v>6385</v>
      </c>
      <c r="C871" s="1">
        <v>0</v>
      </c>
      <c r="D871" s="1">
        <v>391.02499999999998</v>
      </c>
      <c r="E871" s="1">
        <v>391.02499999999998</v>
      </c>
      <c r="F871" s="1">
        <f t="shared" si="26"/>
        <v>0</v>
      </c>
      <c r="G871" s="1">
        <f t="shared" si="27"/>
        <v>0</v>
      </c>
      <c r="H871" t="e">
        <f>VLOOKUP($A871,'TCD justif frs'!$A$5:$C$297,1,0)</f>
        <v>#N/A</v>
      </c>
    </row>
    <row r="872" spans="1:8" x14ac:dyDescent="0.25">
      <c r="A872" t="s">
        <v>6386</v>
      </c>
      <c r="B872" t="s">
        <v>6387</v>
      </c>
      <c r="C872" s="1">
        <v>0</v>
      </c>
      <c r="D872" s="1">
        <v>4169.5420000000004</v>
      </c>
      <c r="E872" s="1">
        <v>4169.5420000000004</v>
      </c>
      <c r="F872" s="1">
        <f t="shared" si="26"/>
        <v>0</v>
      </c>
      <c r="G872" s="1">
        <f t="shared" si="27"/>
        <v>0</v>
      </c>
      <c r="H872" t="e">
        <f>VLOOKUP($A872,'TCD justif frs'!$A$5:$C$297,1,0)</f>
        <v>#N/A</v>
      </c>
    </row>
    <row r="873" spans="1:8" x14ac:dyDescent="0.25">
      <c r="A873" t="s">
        <v>6388</v>
      </c>
      <c r="B873" t="s">
        <v>6389</v>
      </c>
      <c r="C873" s="1">
        <v>0</v>
      </c>
      <c r="D873" s="1">
        <v>655.375</v>
      </c>
      <c r="E873" s="1">
        <v>655.375</v>
      </c>
      <c r="F873" s="1">
        <f t="shared" si="26"/>
        <v>0</v>
      </c>
      <c r="G873" s="1">
        <f t="shared" si="27"/>
        <v>0</v>
      </c>
      <c r="H873" t="e">
        <f>VLOOKUP($A873,'TCD justif frs'!$A$5:$C$297,1,0)</f>
        <v>#N/A</v>
      </c>
    </row>
    <row r="874" spans="1:8" x14ac:dyDescent="0.25">
      <c r="A874" t="s">
        <v>6390</v>
      </c>
      <c r="B874" t="s">
        <v>6391</v>
      </c>
      <c r="C874" s="1">
        <v>0</v>
      </c>
      <c r="D874" s="1">
        <v>4818.0720000000001</v>
      </c>
      <c r="E874" s="1">
        <v>4818.0720000000001</v>
      </c>
      <c r="F874" s="1">
        <f t="shared" si="26"/>
        <v>0</v>
      </c>
      <c r="G874" s="1">
        <f t="shared" si="27"/>
        <v>0</v>
      </c>
      <c r="H874" t="e">
        <f>VLOOKUP($A874,'TCD justif frs'!$A$5:$C$297,1,0)</f>
        <v>#N/A</v>
      </c>
    </row>
    <row r="875" spans="1:8" x14ac:dyDescent="0.25">
      <c r="A875" t="s">
        <v>103</v>
      </c>
      <c r="B875" t="s">
        <v>6392</v>
      </c>
      <c r="C875" s="1">
        <v>0</v>
      </c>
      <c r="D875" s="1">
        <v>133056.29</v>
      </c>
      <c r="E875" s="1">
        <v>138791.15900000001</v>
      </c>
      <c r="F875" s="1">
        <f t="shared" si="26"/>
        <v>-5734.8690000000061</v>
      </c>
      <c r="G875" s="1">
        <f t="shared" si="27"/>
        <v>-5734.8690000000061</v>
      </c>
      <c r="H875" t="e">
        <f>VLOOKUP($A875,'TCD justif frs'!$A$5:$C$297,1,0)</f>
        <v>#N/A</v>
      </c>
    </row>
    <row r="876" spans="1:8" x14ac:dyDescent="0.25">
      <c r="A876" t="s">
        <v>6393</v>
      </c>
      <c r="B876" t="s">
        <v>8055</v>
      </c>
      <c r="C876" s="1">
        <v>0</v>
      </c>
      <c r="D876" s="1">
        <v>491.7</v>
      </c>
      <c r="E876" s="1">
        <v>491.7</v>
      </c>
      <c r="F876" s="1">
        <f t="shared" si="26"/>
        <v>0</v>
      </c>
      <c r="G876" s="1">
        <f t="shared" si="27"/>
        <v>0</v>
      </c>
      <c r="H876" t="e">
        <f>VLOOKUP($A876,'TCD justif frs'!$A$5:$C$297,1,0)</f>
        <v>#N/A</v>
      </c>
    </row>
    <row r="877" spans="1:8" x14ac:dyDescent="0.25">
      <c r="A877" t="s">
        <v>104</v>
      </c>
      <c r="B877" t="s">
        <v>8056</v>
      </c>
      <c r="C877" s="1">
        <v>0</v>
      </c>
      <c r="D877" s="1">
        <v>125988.65</v>
      </c>
      <c r="E877" s="1">
        <v>128635.79399999999</v>
      </c>
      <c r="F877" s="1">
        <f t="shared" si="26"/>
        <v>-2647.1440000000002</v>
      </c>
      <c r="G877" s="1">
        <f t="shared" si="27"/>
        <v>-2647.1440000000002</v>
      </c>
      <c r="H877" t="e">
        <f>VLOOKUP($A877,'TCD justif frs'!$A$5:$C$297,1,0)</f>
        <v>#N/A</v>
      </c>
    </row>
    <row r="878" spans="1:8" x14ac:dyDescent="0.25">
      <c r="A878" t="s">
        <v>6394</v>
      </c>
      <c r="B878" t="s">
        <v>6395</v>
      </c>
      <c r="C878" s="1">
        <v>0</v>
      </c>
      <c r="D878" s="1">
        <v>831.12599999999998</v>
      </c>
      <c r="E878" s="1">
        <v>831.12599999999998</v>
      </c>
      <c r="F878" s="1">
        <f t="shared" si="26"/>
        <v>0</v>
      </c>
      <c r="G878" s="1">
        <f t="shared" si="27"/>
        <v>0</v>
      </c>
      <c r="H878" t="e">
        <f>VLOOKUP($A878,'TCD justif frs'!$A$5:$C$297,1,0)</f>
        <v>#N/A</v>
      </c>
    </row>
    <row r="879" spans="1:8" x14ac:dyDescent="0.25">
      <c r="A879" t="s">
        <v>105</v>
      </c>
      <c r="B879" t="s">
        <v>887</v>
      </c>
      <c r="C879" s="1">
        <v>0</v>
      </c>
      <c r="D879" s="1">
        <v>151542.88099999999</v>
      </c>
      <c r="E879" s="1">
        <v>151542.88099999999</v>
      </c>
      <c r="F879" s="1">
        <f t="shared" si="26"/>
        <v>0</v>
      </c>
      <c r="G879" s="1">
        <f t="shared" si="27"/>
        <v>0</v>
      </c>
      <c r="H879" t="e">
        <f>VLOOKUP($A879,'TCD justif frs'!$A$5:$C$297,1,0)</f>
        <v>#N/A</v>
      </c>
    </row>
    <row r="880" spans="1:8" x14ac:dyDescent="0.25">
      <c r="A880" t="s">
        <v>6396</v>
      </c>
      <c r="B880" t="s">
        <v>8057</v>
      </c>
      <c r="C880" s="1">
        <v>0</v>
      </c>
      <c r="D880" s="1">
        <v>13793.335999999999</v>
      </c>
      <c r="E880" s="1">
        <v>13793.335999999999</v>
      </c>
      <c r="F880" s="1">
        <f t="shared" si="26"/>
        <v>0</v>
      </c>
      <c r="G880" s="1">
        <f t="shared" si="27"/>
        <v>0</v>
      </c>
      <c r="H880" t="e">
        <f>VLOOKUP($A880,'TCD justif frs'!$A$5:$C$297,1,0)</f>
        <v>#N/A</v>
      </c>
    </row>
    <row r="881" spans="1:8" x14ac:dyDescent="0.25">
      <c r="A881" t="s">
        <v>106</v>
      </c>
      <c r="B881" t="s">
        <v>107</v>
      </c>
      <c r="C881" s="1">
        <v>0</v>
      </c>
      <c r="D881" s="1">
        <v>286787.67099999997</v>
      </c>
      <c r="E881" s="1">
        <v>290276.42099999997</v>
      </c>
      <c r="F881" s="1">
        <f t="shared" si="26"/>
        <v>-3488.75</v>
      </c>
      <c r="G881" s="1">
        <f t="shared" si="27"/>
        <v>-3488.75</v>
      </c>
      <c r="H881" t="e">
        <f>VLOOKUP($A881,'TCD justif frs'!$A$5:$C$297,1,0)</f>
        <v>#N/A</v>
      </c>
    </row>
    <row r="882" spans="1:8" x14ac:dyDescent="0.25">
      <c r="A882" t="s">
        <v>6397</v>
      </c>
      <c r="B882" t="s">
        <v>6398</v>
      </c>
      <c r="C882" s="1">
        <v>0</v>
      </c>
      <c r="D882" s="1">
        <v>6404.0119999999997</v>
      </c>
      <c r="E882" s="1">
        <v>6404.0119999999997</v>
      </c>
      <c r="F882" s="1">
        <f t="shared" si="26"/>
        <v>0</v>
      </c>
      <c r="G882" s="1">
        <f t="shared" si="27"/>
        <v>0</v>
      </c>
      <c r="H882" t="e">
        <f>VLOOKUP($A882,'TCD justif frs'!$A$5:$C$297,1,0)</f>
        <v>#N/A</v>
      </c>
    </row>
    <row r="883" spans="1:8" x14ac:dyDescent="0.25">
      <c r="A883" t="s">
        <v>6399</v>
      </c>
      <c r="B883" t="s">
        <v>8058</v>
      </c>
      <c r="C883" s="1">
        <v>0</v>
      </c>
      <c r="D883" s="1">
        <v>1203.2</v>
      </c>
      <c r="E883" s="1">
        <v>1203.2</v>
      </c>
      <c r="F883" s="1">
        <f t="shared" si="26"/>
        <v>0</v>
      </c>
      <c r="G883" s="1">
        <f t="shared" si="27"/>
        <v>0</v>
      </c>
      <c r="H883" t="e">
        <f>VLOOKUP($A883,'TCD justif frs'!$A$5:$C$297,1,0)</f>
        <v>#N/A</v>
      </c>
    </row>
    <row r="884" spans="1:8" x14ac:dyDescent="0.25">
      <c r="A884" t="s">
        <v>6400</v>
      </c>
      <c r="B884" t="s">
        <v>8059</v>
      </c>
      <c r="C884" s="1">
        <v>0</v>
      </c>
      <c r="D884" s="1">
        <v>698.72799999999995</v>
      </c>
      <c r="E884" s="1">
        <v>698.72799999999995</v>
      </c>
      <c r="F884" s="1">
        <f t="shared" si="26"/>
        <v>0</v>
      </c>
      <c r="G884" s="1">
        <f t="shared" si="27"/>
        <v>0</v>
      </c>
      <c r="H884" t="e">
        <f>VLOOKUP($A884,'TCD justif frs'!$A$5:$C$297,1,0)</f>
        <v>#N/A</v>
      </c>
    </row>
    <row r="885" spans="1:8" x14ac:dyDescent="0.25">
      <c r="A885" t="s">
        <v>6401</v>
      </c>
      <c r="B885" t="s">
        <v>6402</v>
      </c>
      <c r="C885" s="1">
        <v>0</v>
      </c>
      <c r="D885" s="1">
        <v>7167.33</v>
      </c>
      <c r="E885" s="1">
        <v>7167.33</v>
      </c>
      <c r="F885" s="1">
        <f t="shared" si="26"/>
        <v>0</v>
      </c>
      <c r="G885" s="1">
        <f t="shared" si="27"/>
        <v>0</v>
      </c>
      <c r="H885" t="e">
        <f>VLOOKUP($A885,'TCD justif frs'!$A$5:$C$297,1,0)</f>
        <v>#N/A</v>
      </c>
    </row>
    <row r="886" spans="1:8" x14ac:dyDescent="0.25">
      <c r="A886" t="s">
        <v>6403</v>
      </c>
      <c r="B886" t="s">
        <v>6404</v>
      </c>
      <c r="C886" s="1">
        <v>0</v>
      </c>
      <c r="D886" s="1">
        <v>4006.4940000000001</v>
      </c>
      <c r="E886" s="1">
        <v>4006.4940000000001</v>
      </c>
      <c r="F886" s="1">
        <f t="shared" si="26"/>
        <v>0</v>
      </c>
      <c r="G886" s="1">
        <f t="shared" si="27"/>
        <v>0</v>
      </c>
      <c r="H886" t="e">
        <f>VLOOKUP($A886,'TCD justif frs'!$A$5:$C$297,1,0)</f>
        <v>#N/A</v>
      </c>
    </row>
    <row r="887" spans="1:8" x14ac:dyDescent="0.25">
      <c r="A887" t="s">
        <v>6405</v>
      </c>
      <c r="B887" t="s">
        <v>6406</v>
      </c>
      <c r="C887" s="1">
        <v>0</v>
      </c>
      <c r="D887" s="1">
        <v>1846.2090000000001</v>
      </c>
      <c r="E887" s="1">
        <v>1846.2090000000001</v>
      </c>
      <c r="F887" s="1">
        <f t="shared" si="26"/>
        <v>0</v>
      </c>
      <c r="G887" s="1">
        <f t="shared" si="27"/>
        <v>0</v>
      </c>
      <c r="H887" t="e">
        <f>VLOOKUP($A887,'TCD justif frs'!$A$5:$C$297,1,0)</f>
        <v>#N/A</v>
      </c>
    </row>
    <row r="888" spans="1:8" x14ac:dyDescent="0.25">
      <c r="A888" t="s">
        <v>888</v>
      </c>
      <c r="B888" t="s">
        <v>8060</v>
      </c>
      <c r="C888" s="1">
        <v>0</v>
      </c>
      <c r="D888" s="1">
        <v>2842.2249999999999</v>
      </c>
      <c r="E888" s="1">
        <v>1896.173</v>
      </c>
      <c r="F888" s="1">
        <f t="shared" si="26"/>
        <v>946.05199999999991</v>
      </c>
      <c r="G888" s="1">
        <f t="shared" si="27"/>
        <v>946.05199999999991</v>
      </c>
      <c r="H888" t="e">
        <f>VLOOKUP($A888,'TCD justif frs'!$A$5:$C$297,1,0)</f>
        <v>#N/A</v>
      </c>
    </row>
    <row r="889" spans="1:8" x14ac:dyDescent="0.25">
      <c r="A889" t="s">
        <v>961</v>
      </c>
      <c r="B889" t="s">
        <v>5212</v>
      </c>
      <c r="C889" s="1">
        <v>0</v>
      </c>
      <c r="D889" s="1">
        <v>94388.210999999996</v>
      </c>
      <c r="E889" s="1">
        <v>94388.213000000003</v>
      </c>
      <c r="F889" s="1">
        <f t="shared" si="26"/>
        <v>-2.0000000076834112E-3</v>
      </c>
      <c r="G889" s="1">
        <f t="shared" si="27"/>
        <v>-2.0000000076834112E-3</v>
      </c>
      <c r="H889" t="e">
        <f>VLOOKUP($A889,'TCD justif frs'!$A$5:$C$297,1,0)</f>
        <v>#N/A</v>
      </c>
    </row>
    <row r="890" spans="1:8" x14ac:dyDescent="0.25">
      <c r="A890" t="s">
        <v>6407</v>
      </c>
      <c r="B890" t="s">
        <v>6408</v>
      </c>
      <c r="C890" s="1">
        <v>0</v>
      </c>
      <c r="D890" s="1">
        <v>217.55500000000001</v>
      </c>
      <c r="E890" s="1">
        <v>217.55500000000001</v>
      </c>
      <c r="F890" s="1">
        <f t="shared" si="26"/>
        <v>0</v>
      </c>
      <c r="G890" s="1">
        <f t="shared" si="27"/>
        <v>0</v>
      </c>
      <c r="H890" t="e">
        <f>VLOOKUP($A890,'TCD justif frs'!$A$5:$C$297,1,0)</f>
        <v>#N/A</v>
      </c>
    </row>
    <row r="891" spans="1:8" x14ac:dyDescent="0.25">
      <c r="A891" t="s">
        <v>962</v>
      </c>
      <c r="B891" t="s">
        <v>8061</v>
      </c>
      <c r="C891" s="1">
        <v>0</v>
      </c>
      <c r="D891" s="1">
        <v>36416.82</v>
      </c>
      <c r="E891" s="1">
        <v>37927.93</v>
      </c>
      <c r="F891" s="1">
        <f t="shared" si="26"/>
        <v>-1511.1100000000006</v>
      </c>
      <c r="G891" s="1">
        <f t="shared" si="27"/>
        <v>-1511.1100000000006</v>
      </c>
      <c r="H891" t="e">
        <f>VLOOKUP($A891,'TCD justif frs'!$A$5:$C$297,1,0)</f>
        <v>#N/A</v>
      </c>
    </row>
    <row r="892" spans="1:8" x14ac:dyDescent="0.25">
      <c r="A892" t="s">
        <v>108</v>
      </c>
      <c r="B892" t="s">
        <v>109</v>
      </c>
      <c r="C892" s="1">
        <v>0</v>
      </c>
      <c r="D892" s="1">
        <v>65979.349000000002</v>
      </c>
      <c r="E892" s="1">
        <v>66211.044999999998</v>
      </c>
      <c r="F892" s="1">
        <f t="shared" si="26"/>
        <v>-231.69599999999627</v>
      </c>
      <c r="G892" s="1">
        <f t="shared" si="27"/>
        <v>-231.69599999999627</v>
      </c>
      <c r="H892" t="e">
        <f>VLOOKUP($A892,'TCD justif frs'!$A$5:$C$297,1,0)</f>
        <v>#N/A</v>
      </c>
    </row>
    <row r="893" spans="1:8" x14ac:dyDescent="0.25">
      <c r="A893" t="s">
        <v>6409</v>
      </c>
      <c r="B893" t="s">
        <v>8062</v>
      </c>
      <c r="C893" s="1">
        <v>0</v>
      </c>
      <c r="D893" s="1">
        <v>1187.6759999999999</v>
      </c>
      <c r="E893" s="1">
        <v>1187.6759999999999</v>
      </c>
      <c r="F893" s="1">
        <f t="shared" si="26"/>
        <v>0</v>
      </c>
      <c r="G893" s="1">
        <f t="shared" si="27"/>
        <v>0</v>
      </c>
      <c r="H893" t="e">
        <f>VLOOKUP($A893,'TCD justif frs'!$A$5:$C$297,1,0)</f>
        <v>#N/A</v>
      </c>
    </row>
    <row r="894" spans="1:8" x14ac:dyDescent="0.25">
      <c r="A894" t="s">
        <v>110</v>
      </c>
      <c r="B894" t="s">
        <v>111</v>
      </c>
      <c r="C894" s="1">
        <v>0</v>
      </c>
      <c r="D894" s="1">
        <v>47345.135000000002</v>
      </c>
      <c r="E894" s="1">
        <v>53829.421000000002</v>
      </c>
      <c r="F894" s="1">
        <f t="shared" si="26"/>
        <v>-6484.2860000000001</v>
      </c>
      <c r="G894" s="1">
        <f t="shared" si="27"/>
        <v>-6484.2860000000001</v>
      </c>
      <c r="H894" t="e">
        <f>VLOOKUP($A894,'TCD justif frs'!$A$5:$C$297,1,0)</f>
        <v>#N/A</v>
      </c>
    </row>
    <row r="895" spans="1:8" x14ac:dyDescent="0.25">
      <c r="A895" t="s">
        <v>112</v>
      </c>
      <c r="B895" t="s">
        <v>113</v>
      </c>
      <c r="C895" s="1">
        <v>0</v>
      </c>
      <c r="D895" s="1">
        <v>223004.03400000001</v>
      </c>
      <c r="E895" s="1">
        <v>229182.52100000001</v>
      </c>
      <c r="F895" s="1">
        <f t="shared" si="26"/>
        <v>-6178.4869999999937</v>
      </c>
      <c r="G895" s="1">
        <f t="shared" si="27"/>
        <v>-6178.4869999999937</v>
      </c>
      <c r="H895" t="e">
        <f>VLOOKUP($A895,'TCD justif frs'!$A$5:$C$297,1,0)</f>
        <v>#N/A</v>
      </c>
    </row>
    <row r="896" spans="1:8" x14ac:dyDescent="0.25">
      <c r="A896" t="s">
        <v>6410</v>
      </c>
      <c r="B896" t="s">
        <v>8063</v>
      </c>
      <c r="C896" s="1">
        <v>0</v>
      </c>
      <c r="D896" s="1">
        <v>13610.871999999999</v>
      </c>
      <c r="E896" s="1">
        <v>13610.871999999999</v>
      </c>
      <c r="F896" s="1">
        <f t="shared" si="26"/>
        <v>0</v>
      </c>
      <c r="G896" s="1">
        <f t="shared" si="27"/>
        <v>0</v>
      </c>
      <c r="H896" t="e">
        <f>VLOOKUP($A896,'TCD justif frs'!$A$5:$C$297,1,0)</f>
        <v>#N/A</v>
      </c>
    </row>
    <row r="897" spans="1:8" x14ac:dyDescent="0.25">
      <c r="A897" t="s">
        <v>114</v>
      </c>
      <c r="B897" t="s">
        <v>115</v>
      </c>
      <c r="C897" s="1">
        <v>0</v>
      </c>
      <c r="D897" s="1">
        <v>229299.23</v>
      </c>
      <c r="E897" s="1">
        <v>229299.22899999999</v>
      </c>
      <c r="F897" s="1">
        <f t="shared" si="26"/>
        <v>1.0000000183936208E-3</v>
      </c>
      <c r="G897" s="1">
        <f t="shared" si="27"/>
        <v>1.0000000183936208E-3</v>
      </c>
      <c r="H897" t="e">
        <f>VLOOKUP($A897,'TCD justif frs'!$A$5:$C$297,1,0)</f>
        <v>#N/A</v>
      </c>
    </row>
    <row r="898" spans="1:8" x14ac:dyDescent="0.25">
      <c r="A898" t="s">
        <v>6412</v>
      </c>
      <c r="B898" t="s">
        <v>6413</v>
      </c>
      <c r="C898" s="1">
        <v>0</v>
      </c>
      <c r="D898" s="1">
        <v>4300.5309999999999</v>
      </c>
      <c r="E898" s="1">
        <v>4300.5309999999999</v>
      </c>
      <c r="F898" s="1">
        <f t="shared" si="26"/>
        <v>0</v>
      </c>
      <c r="G898" s="1">
        <f t="shared" si="27"/>
        <v>0</v>
      </c>
      <c r="H898" t="e">
        <f>VLOOKUP($A898,'TCD justif frs'!$A$5:$C$297,1,0)</f>
        <v>#N/A</v>
      </c>
    </row>
    <row r="899" spans="1:8" x14ac:dyDescent="0.25">
      <c r="A899" t="s">
        <v>890</v>
      </c>
      <c r="B899" t="s">
        <v>8064</v>
      </c>
      <c r="C899" s="1">
        <v>0</v>
      </c>
      <c r="D899" s="1">
        <v>22953.838</v>
      </c>
      <c r="E899" s="1">
        <v>22953.838</v>
      </c>
      <c r="F899" s="1">
        <f t="shared" ref="F899:F962" si="28">D899-E899</f>
        <v>0</v>
      </c>
      <c r="G899" s="1">
        <f t="shared" ref="G899:G962" si="29">C899+F899</f>
        <v>0</v>
      </c>
      <c r="H899" t="e">
        <f>VLOOKUP($A899,'TCD justif frs'!$A$5:$C$297,1,0)</f>
        <v>#N/A</v>
      </c>
    </row>
    <row r="900" spans="1:8" x14ac:dyDescent="0.25">
      <c r="A900" t="s">
        <v>6414</v>
      </c>
      <c r="B900" t="s">
        <v>6415</v>
      </c>
      <c r="C900" s="1">
        <v>0</v>
      </c>
      <c r="D900" s="1">
        <v>54939.851000000002</v>
      </c>
      <c r="E900" s="1">
        <v>54939.851000000002</v>
      </c>
      <c r="F900" s="1">
        <f t="shared" si="28"/>
        <v>0</v>
      </c>
      <c r="G900" s="1">
        <f t="shared" si="29"/>
        <v>0</v>
      </c>
      <c r="H900" t="e">
        <f>VLOOKUP($A900,'TCD justif frs'!$A$5:$C$297,1,0)</f>
        <v>#N/A</v>
      </c>
    </row>
    <row r="901" spans="1:8" x14ac:dyDescent="0.25">
      <c r="A901" t="s">
        <v>6416</v>
      </c>
      <c r="B901" t="s">
        <v>8065</v>
      </c>
      <c r="C901" s="1">
        <v>0</v>
      </c>
      <c r="D901" s="1">
        <v>366.98</v>
      </c>
      <c r="E901" s="1">
        <v>366.98</v>
      </c>
      <c r="F901" s="1">
        <f t="shared" si="28"/>
        <v>0</v>
      </c>
      <c r="G901" s="1">
        <f t="shared" si="29"/>
        <v>0</v>
      </c>
      <c r="H901" t="e">
        <f>VLOOKUP($A901,'TCD justif frs'!$A$5:$C$297,1,0)</f>
        <v>#N/A</v>
      </c>
    </row>
    <row r="902" spans="1:8" x14ac:dyDescent="0.25">
      <c r="A902" t="s">
        <v>116</v>
      </c>
      <c r="B902" t="s">
        <v>117</v>
      </c>
      <c r="C902" s="1">
        <v>0</v>
      </c>
      <c r="D902" s="1">
        <v>649748.35100000002</v>
      </c>
      <c r="E902" s="1">
        <v>661692.22400000005</v>
      </c>
      <c r="F902" s="1">
        <f t="shared" si="28"/>
        <v>-11943.873000000021</v>
      </c>
      <c r="G902" s="1">
        <f t="shared" si="29"/>
        <v>-11943.873000000021</v>
      </c>
      <c r="H902" t="e">
        <f>VLOOKUP($A902,'TCD justif frs'!$A$5:$C$297,1,0)</f>
        <v>#N/A</v>
      </c>
    </row>
    <row r="903" spans="1:8" x14ac:dyDescent="0.25">
      <c r="A903" t="s">
        <v>118</v>
      </c>
      <c r="B903" t="s">
        <v>8066</v>
      </c>
      <c r="C903" s="1">
        <v>0</v>
      </c>
      <c r="D903" s="1">
        <v>21014.274000000001</v>
      </c>
      <c r="E903" s="1">
        <v>23648.605</v>
      </c>
      <c r="F903" s="1">
        <f t="shared" si="28"/>
        <v>-2634.3309999999983</v>
      </c>
      <c r="G903" s="1">
        <f t="shared" si="29"/>
        <v>-2634.3309999999983</v>
      </c>
      <c r="H903" t="e">
        <f>VLOOKUP($A903,'TCD justif frs'!$A$5:$C$297,1,0)</f>
        <v>#N/A</v>
      </c>
    </row>
    <row r="904" spans="1:8" x14ac:dyDescent="0.25">
      <c r="A904" t="s">
        <v>6417</v>
      </c>
      <c r="B904" t="s">
        <v>6418</v>
      </c>
      <c r="C904" s="1">
        <v>0</v>
      </c>
      <c r="D904" s="1">
        <v>4326.34</v>
      </c>
      <c r="E904" s="1">
        <v>4326.34</v>
      </c>
      <c r="F904" s="1">
        <f t="shared" si="28"/>
        <v>0</v>
      </c>
      <c r="G904" s="1">
        <f t="shared" si="29"/>
        <v>0</v>
      </c>
      <c r="H904" t="e">
        <f>VLOOKUP($A904,'TCD justif frs'!$A$5:$C$297,1,0)</f>
        <v>#N/A</v>
      </c>
    </row>
    <row r="905" spans="1:8" x14ac:dyDescent="0.25">
      <c r="A905" t="s">
        <v>6419</v>
      </c>
      <c r="B905" t="s">
        <v>6420</v>
      </c>
      <c r="C905" s="1">
        <v>0</v>
      </c>
      <c r="D905" s="1">
        <v>30859.098000000002</v>
      </c>
      <c r="E905" s="1">
        <v>30859.098000000002</v>
      </c>
      <c r="F905" s="1">
        <f t="shared" si="28"/>
        <v>0</v>
      </c>
      <c r="G905" s="1">
        <f t="shared" si="29"/>
        <v>0</v>
      </c>
      <c r="H905" t="e">
        <f>VLOOKUP($A905,'TCD justif frs'!$A$5:$C$297,1,0)</f>
        <v>#N/A</v>
      </c>
    </row>
    <row r="906" spans="1:8" x14ac:dyDescent="0.25">
      <c r="A906" t="s">
        <v>6421</v>
      </c>
      <c r="B906" t="s">
        <v>6422</v>
      </c>
      <c r="C906" s="1">
        <v>0</v>
      </c>
      <c r="D906" s="1">
        <v>6473.7089999999998</v>
      </c>
      <c r="E906" s="1">
        <v>6473.7089999999998</v>
      </c>
      <c r="F906" s="1">
        <f t="shared" si="28"/>
        <v>0</v>
      </c>
      <c r="G906" s="1">
        <f t="shared" si="29"/>
        <v>0</v>
      </c>
      <c r="H906" t="e">
        <f>VLOOKUP($A906,'TCD justif frs'!$A$5:$C$297,1,0)</f>
        <v>#N/A</v>
      </c>
    </row>
    <row r="907" spans="1:8" x14ac:dyDescent="0.25">
      <c r="A907" t="s">
        <v>6423</v>
      </c>
      <c r="B907" t="s">
        <v>6424</v>
      </c>
      <c r="C907" s="1">
        <v>0</v>
      </c>
      <c r="D907" s="1">
        <v>8984.1730000000007</v>
      </c>
      <c r="E907" s="1">
        <v>8984.1730000000007</v>
      </c>
      <c r="F907" s="1">
        <f t="shared" si="28"/>
        <v>0</v>
      </c>
      <c r="G907" s="1">
        <f t="shared" si="29"/>
        <v>0</v>
      </c>
      <c r="H907" t="e">
        <f>VLOOKUP($A907,'TCD justif frs'!$A$5:$C$297,1,0)</f>
        <v>#N/A</v>
      </c>
    </row>
    <row r="908" spans="1:8" x14ac:dyDescent="0.25">
      <c r="A908" t="s">
        <v>6425</v>
      </c>
      <c r="B908" t="s">
        <v>6426</v>
      </c>
      <c r="C908" s="1">
        <v>0</v>
      </c>
      <c r="D908" s="1">
        <v>7511.41</v>
      </c>
      <c r="E908" s="1">
        <v>7511.41</v>
      </c>
      <c r="F908" s="1">
        <f t="shared" si="28"/>
        <v>0</v>
      </c>
      <c r="G908" s="1">
        <f t="shared" si="29"/>
        <v>0</v>
      </c>
      <c r="H908" t="e">
        <f>VLOOKUP($A908,'TCD justif frs'!$A$5:$C$297,1,0)</f>
        <v>#N/A</v>
      </c>
    </row>
    <row r="909" spans="1:8" x14ac:dyDescent="0.25">
      <c r="A909" t="s">
        <v>6427</v>
      </c>
      <c r="B909" t="s">
        <v>6428</v>
      </c>
      <c r="C909" s="1">
        <v>0</v>
      </c>
      <c r="D909" s="1">
        <v>58460.071000000004</v>
      </c>
      <c r="E909" s="1">
        <v>58460.071000000004</v>
      </c>
      <c r="F909" s="1">
        <f t="shared" si="28"/>
        <v>0</v>
      </c>
      <c r="G909" s="1">
        <f t="shared" si="29"/>
        <v>0</v>
      </c>
      <c r="H909" t="e">
        <f>VLOOKUP($A909,'TCD justif frs'!$A$5:$C$297,1,0)</f>
        <v>#N/A</v>
      </c>
    </row>
    <row r="910" spans="1:8" x14ac:dyDescent="0.25">
      <c r="A910" t="s">
        <v>6429</v>
      </c>
      <c r="B910" t="s">
        <v>6430</v>
      </c>
      <c r="C910" s="1">
        <v>0</v>
      </c>
      <c r="D910" s="1">
        <v>2018.077</v>
      </c>
      <c r="E910" s="1">
        <v>2018.077</v>
      </c>
      <c r="F910" s="1">
        <f t="shared" si="28"/>
        <v>0</v>
      </c>
      <c r="G910" s="1">
        <f t="shared" si="29"/>
        <v>0</v>
      </c>
      <c r="H910" t="e">
        <f>VLOOKUP($A910,'TCD justif frs'!$A$5:$C$297,1,0)</f>
        <v>#N/A</v>
      </c>
    </row>
    <row r="911" spans="1:8" x14ac:dyDescent="0.25">
      <c r="A911" t="s">
        <v>6431</v>
      </c>
      <c r="B911" t="s">
        <v>6432</v>
      </c>
      <c r="C911" s="1">
        <v>0</v>
      </c>
      <c r="D911" s="1">
        <v>12634.712</v>
      </c>
      <c r="E911" s="1">
        <v>12634.712</v>
      </c>
      <c r="F911" s="1">
        <f t="shared" si="28"/>
        <v>0</v>
      </c>
      <c r="G911" s="1">
        <f t="shared" si="29"/>
        <v>0</v>
      </c>
      <c r="H911" t="e">
        <f>VLOOKUP($A911,'TCD justif frs'!$A$5:$C$297,1,0)</f>
        <v>#N/A</v>
      </c>
    </row>
    <row r="912" spans="1:8" x14ac:dyDescent="0.25">
      <c r="A912" t="s">
        <v>119</v>
      </c>
      <c r="B912" t="s">
        <v>8067</v>
      </c>
      <c r="C912" s="1">
        <v>0</v>
      </c>
      <c r="D912" s="1">
        <v>144236.18700000001</v>
      </c>
      <c r="E912" s="1">
        <v>144718.68</v>
      </c>
      <c r="F912" s="1">
        <f t="shared" si="28"/>
        <v>-482.49299999998766</v>
      </c>
      <c r="G912" s="1">
        <f t="shared" si="29"/>
        <v>-482.49299999998766</v>
      </c>
      <c r="H912" t="e">
        <f>VLOOKUP($A912,'TCD justif frs'!$A$5:$C$297,1,0)</f>
        <v>#N/A</v>
      </c>
    </row>
    <row r="913" spans="1:8" x14ac:dyDescent="0.25">
      <c r="A913" t="s">
        <v>6433</v>
      </c>
      <c r="B913" t="s">
        <v>8068</v>
      </c>
      <c r="C913" s="1">
        <v>0</v>
      </c>
      <c r="D913" s="1">
        <v>749.29399999999998</v>
      </c>
      <c r="E913" s="1">
        <v>749.29399999999998</v>
      </c>
      <c r="F913" s="1">
        <f t="shared" si="28"/>
        <v>0</v>
      </c>
      <c r="G913" s="1">
        <f t="shared" si="29"/>
        <v>0</v>
      </c>
      <c r="H913" t="e">
        <f>VLOOKUP($A913,'TCD justif frs'!$A$5:$C$297,1,0)</f>
        <v>#N/A</v>
      </c>
    </row>
    <row r="914" spans="1:8" x14ac:dyDescent="0.25">
      <c r="A914" t="s">
        <v>6434</v>
      </c>
      <c r="B914" t="s">
        <v>8069</v>
      </c>
      <c r="C914" s="1">
        <v>0</v>
      </c>
      <c r="D914" s="1">
        <v>2418.585</v>
      </c>
      <c r="E914" s="1">
        <v>2418.585</v>
      </c>
      <c r="F914" s="1">
        <f t="shared" si="28"/>
        <v>0</v>
      </c>
      <c r="G914" s="1">
        <f t="shared" si="29"/>
        <v>0</v>
      </c>
      <c r="H914" t="e">
        <f>VLOOKUP($A914,'TCD justif frs'!$A$5:$C$297,1,0)</f>
        <v>#N/A</v>
      </c>
    </row>
    <row r="915" spans="1:8" x14ac:dyDescent="0.25">
      <c r="A915" t="s">
        <v>6435</v>
      </c>
      <c r="B915" t="s">
        <v>8070</v>
      </c>
      <c r="C915" s="1">
        <v>0</v>
      </c>
      <c r="D915" s="1">
        <v>15.31</v>
      </c>
      <c r="E915" s="1">
        <v>15.31</v>
      </c>
      <c r="F915" s="1">
        <f t="shared" si="28"/>
        <v>0</v>
      </c>
      <c r="G915" s="1">
        <f t="shared" si="29"/>
        <v>0</v>
      </c>
      <c r="H915" t="e">
        <f>VLOOKUP($A915,'TCD justif frs'!$A$5:$C$297,1,0)</f>
        <v>#N/A</v>
      </c>
    </row>
    <row r="916" spans="1:8" x14ac:dyDescent="0.25">
      <c r="A916" t="s">
        <v>6436</v>
      </c>
      <c r="B916" t="s">
        <v>6437</v>
      </c>
      <c r="C916" s="1">
        <v>0</v>
      </c>
      <c r="D916" s="1">
        <v>91582.207999999999</v>
      </c>
      <c r="E916" s="1">
        <v>91582.207999999999</v>
      </c>
      <c r="F916" s="1">
        <f t="shared" si="28"/>
        <v>0</v>
      </c>
      <c r="G916" s="1">
        <f t="shared" si="29"/>
        <v>0</v>
      </c>
      <c r="H916" t="e">
        <f>VLOOKUP($A916,'TCD justif frs'!$A$5:$C$297,1,0)</f>
        <v>#N/A</v>
      </c>
    </row>
    <row r="917" spans="1:8" x14ac:dyDescent="0.25">
      <c r="A917" t="s">
        <v>6438</v>
      </c>
      <c r="B917" t="s">
        <v>6439</v>
      </c>
      <c r="C917" s="1">
        <v>0</v>
      </c>
      <c r="D917" s="1">
        <v>3901.5949999999998</v>
      </c>
      <c r="E917" s="1">
        <v>3901.5949999999998</v>
      </c>
      <c r="F917" s="1">
        <f t="shared" si="28"/>
        <v>0</v>
      </c>
      <c r="G917" s="1">
        <f t="shared" si="29"/>
        <v>0</v>
      </c>
      <c r="H917" t="e">
        <f>VLOOKUP($A917,'TCD justif frs'!$A$5:$C$297,1,0)</f>
        <v>#N/A</v>
      </c>
    </row>
    <row r="918" spans="1:8" x14ac:dyDescent="0.25">
      <c r="A918" t="s">
        <v>6440</v>
      </c>
      <c r="B918" t="s">
        <v>8071</v>
      </c>
      <c r="C918" s="1">
        <v>0</v>
      </c>
      <c r="D918" s="1">
        <v>3186.116</v>
      </c>
      <c r="E918" s="1">
        <v>3186.116</v>
      </c>
      <c r="F918" s="1">
        <f t="shared" si="28"/>
        <v>0</v>
      </c>
      <c r="G918" s="1">
        <f t="shared" si="29"/>
        <v>0</v>
      </c>
      <c r="H918" t="e">
        <f>VLOOKUP($A918,'TCD justif frs'!$A$5:$C$297,1,0)</f>
        <v>#N/A</v>
      </c>
    </row>
    <row r="919" spans="1:8" x14ac:dyDescent="0.25">
      <c r="A919" t="s">
        <v>6441</v>
      </c>
      <c r="B919" t="s">
        <v>8072</v>
      </c>
      <c r="C919" s="1">
        <v>0</v>
      </c>
      <c r="D919" s="1">
        <v>2219</v>
      </c>
      <c r="E919" s="1">
        <v>2219</v>
      </c>
      <c r="F919" s="1">
        <f t="shared" si="28"/>
        <v>0</v>
      </c>
      <c r="G919" s="1">
        <f t="shared" si="29"/>
        <v>0</v>
      </c>
      <c r="H919" t="e">
        <f>VLOOKUP($A919,'TCD justif frs'!$A$5:$C$297,1,0)</f>
        <v>#N/A</v>
      </c>
    </row>
    <row r="920" spans="1:8" x14ac:dyDescent="0.25">
      <c r="A920" t="s">
        <v>6442</v>
      </c>
      <c r="B920" t="s">
        <v>6443</v>
      </c>
      <c r="C920" s="1">
        <v>0</v>
      </c>
      <c r="D920" s="1">
        <v>757.61599999999999</v>
      </c>
      <c r="E920" s="1">
        <v>757.61599999999999</v>
      </c>
      <c r="F920" s="1">
        <f t="shared" si="28"/>
        <v>0</v>
      </c>
      <c r="G920" s="1">
        <f t="shared" si="29"/>
        <v>0</v>
      </c>
      <c r="H920" t="e">
        <f>VLOOKUP($A920,'TCD justif frs'!$A$5:$C$297,1,0)</f>
        <v>#N/A</v>
      </c>
    </row>
    <row r="921" spans="1:8" x14ac:dyDescent="0.25">
      <c r="A921" t="s">
        <v>6444</v>
      </c>
      <c r="B921" t="s">
        <v>8073</v>
      </c>
      <c r="C921" s="1">
        <v>0</v>
      </c>
      <c r="D921" s="1">
        <v>4758.3</v>
      </c>
      <c r="E921" s="1">
        <v>4758.3</v>
      </c>
      <c r="F921" s="1">
        <f t="shared" si="28"/>
        <v>0</v>
      </c>
      <c r="G921" s="1">
        <f t="shared" si="29"/>
        <v>0</v>
      </c>
      <c r="H921" t="e">
        <f>VLOOKUP($A921,'TCD justif frs'!$A$5:$C$297,1,0)</f>
        <v>#N/A</v>
      </c>
    </row>
    <row r="922" spans="1:8" x14ac:dyDescent="0.25">
      <c r="A922" t="s">
        <v>6445</v>
      </c>
      <c r="B922" t="s">
        <v>8074</v>
      </c>
      <c r="C922" s="1">
        <v>0</v>
      </c>
      <c r="D922" s="1">
        <v>1652.2049999999999</v>
      </c>
      <c r="E922" s="1">
        <v>1652.2049999999999</v>
      </c>
      <c r="F922" s="1">
        <f t="shared" si="28"/>
        <v>0</v>
      </c>
      <c r="G922" s="1">
        <f t="shared" si="29"/>
        <v>0</v>
      </c>
      <c r="H922" t="e">
        <f>VLOOKUP($A922,'TCD justif frs'!$A$5:$C$297,1,0)</f>
        <v>#N/A</v>
      </c>
    </row>
    <row r="923" spans="1:8" x14ac:dyDescent="0.25">
      <c r="A923" t="s">
        <v>6446</v>
      </c>
      <c r="B923" t="s">
        <v>6447</v>
      </c>
      <c r="C923" s="1">
        <v>0</v>
      </c>
      <c r="D923" s="1">
        <v>7273.0339999999997</v>
      </c>
      <c r="E923" s="1">
        <v>7273.0339999999997</v>
      </c>
      <c r="F923" s="1">
        <f t="shared" si="28"/>
        <v>0</v>
      </c>
      <c r="G923" s="1">
        <f t="shared" si="29"/>
        <v>0</v>
      </c>
      <c r="H923" t="e">
        <f>VLOOKUP($A923,'TCD justif frs'!$A$5:$C$297,1,0)</f>
        <v>#N/A</v>
      </c>
    </row>
    <row r="924" spans="1:8" x14ac:dyDescent="0.25">
      <c r="A924" t="s">
        <v>6448</v>
      </c>
      <c r="B924" t="s">
        <v>6449</v>
      </c>
      <c r="C924" s="1">
        <v>0</v>
      </c>
      <c r="D924" s="1">
        <v>836.05399999999997</v>
      </c>
      <c r="E924" s="1">
        <v>836.05399999999997</v>
      </c>
      <c r="F924" s="1">
        <f t="shared" si="28"/>
        <v>0</v>
      </c>
      <c r="G924" s="1">
        <f t="shared" si="29"/>
        <v>0</v>
      </c>
      <c r="H924" t="e">
        <f>VLOOKUP($A924,'TCD justif frs'!$A$5:$C$297,1,0)</f>
        <v>#N/A</v>
      </c>
    </row>
    <row r="925" spans="1:8" x14ac:dyDescent="0.25">
      <c r="A925" t="s">
        <v>6450</v>
      </c>
      <c r="B925" t="s">
        <v>8075</v>
      </c>
      <c r="C925" s="1">
        <v>0</v>
      </c>
      <c r="D925" s="1">
        <v>211.172</v>
      </c>
      <c r="E925" s="1">
        <v>211.172</v>
      </c>
      <c r="F925" s="1">
        <f t="shared" si="28"/>
        <v>0</v>
      </c>
      <c r="G925" s="1">
        <f t="shared" si="29"/>
        <v>0</v>
      </c>
      <c r="H925" t="e">
        <f>VLOOKUP($A925,'TCD justif frs'!$A$5:$C$297,1,0)</f>
        <v>#N/A</v>
      </c>
    </row>
    <row r="926" spans="1:8" x14ac:dyDescent="0.25">
      <c r="A926" t="s">
        <v>6451</v>
      </c>
      <c r="B926" t="s">
        <v>8076</v>
      </c>
      <c r="C926" s="1">
        <v>0</v>
      </c>
      <c r="D926" s="1">
        <v>374.90199999999999</v>
      </c>
      <c r="E926" s="1">
        <v>374.90199999999999</v>
      </c>
      <c r="F926" s="1">
        <f t="shared" si="28"/>
        <v>0</v>
      </c>
      <c r="G926" s="1">
        <f t="shared" si="29"/>
        <v>0</v>
      </c>
      <c r="H926" t="e">
        <f>VLOOKUP($A926,'TCD justif frs'!$A$5:$C$297,1,0)</f>
        <v>#N/A</v>
      </c>
    </row>
    <row r="927" spans="1:8" x14ac:dyDescent="0.25">
      <c r="A927" t="s">
        <v>5262</v>
      </c>
      <c r="B927" t="s">
        <v>5263</v>
      </c>
      <c r="C927" s="1">
        <v>0</v>
      </c>
      <c r="D927" s="1">
        <v>22653.673999999999</v>
      </c>
      <c r="E927" s="1">
        <v>23505.968000000001</v>
      </c>
      <c r="F927" s="1">
        <f t="shared" si="28"/>
        <v>-852.29400000000169</v>
      </c>
      <c r="G927" s="1">
        <f t="shared" si="29"/>
        <v>-852.29400000000169</v>
      </c>
      <c r="H927" t="e">
        <f>VLOOKUP($A927,'TCD justif frs'!$A$5:$C$297,1,0)</f>
        <v>#N/A</v>
      </c>
    </row>
    <row r="928" spans="1:8" x14ac:dyDescent="0.25">
      <c r="A928" t="s">
        <v>6452</v>
      </c>
      <c r="B928" t="s">
        <v>8077</v>
      </c>
      <c r="C928" s="1">
        <v>0</v>
      </c>
      <c r="D928" s="1">
        <v>223.08799999999999</v>
      </c>
      <c r="E928" s="1">
        <v>223.08799999999999</v>
      </c>
      <c r="F928" s="1">
        <f t="shared" si="28"/>
        <v>0</v>
      </c>
      <c r="G928" s="1">
        <f t="shared" si="29"/>
        <v>0</v>
      </c>
      <c r="H928" t="e">
        <f>VLOOKUP($A928,'TCD justif frs'!$A$5:$C$297,1,0)</f>
        <v>#N/A</v>
      </c>
    </row>
    <row r="929" spans="1:8" x14ac:dyDescent="0.25">
      <c r="A929" t="s">
        <v>6453</v>
      </c>
      <c r="B929" t="s">
        <v>6454</v>
      </c>
      <c r="C929" s="1">
        <v>0</v>
      </c>
      <c r="D929" s="1">
        <v>7692.9160000000002</v>
      </c>
      <c r="E929" s="1">
        <v>7692.9160000000002</v>
      </c>
      <c r="F929" s="1">
        <f t="shared" si="28"/>
        <v>0</v>
      </c>
      <c r="G929" s="1">
        <f t="shared" si="29"/>
        <v>0</v>
      </c>
      <c r="H929" t="e">
        <f>VLOOKUP($A929,'TCD justif frs'!$A$5:$C$297,1,0)</f>
        <v>#N/A</v>
      </c>
    </row>
    <row r="930" spans="1:8" x14ac:dyDescent="0.25">
      <c r="A930" t="s">
        <v>6455</v>
      </c>
      <c r="B930" t="s">
        <v>8078</v>
      </c>
      <c r="C930" s="1">
        <v>0</v>
      </c>
      <c r="D930" s="1">
        <v>15755.7</v>
      </c>
      <c r="E930" s="1">
        <v>15755.7</v>
      </c>
      <c r="F930" s="1">
        <f t="shared" si="28"/>
        <v>0</v>
      </c>
      <c r="G930" s="1">
        <f t="shared" si="29"/>
        <v>0</v>
      </c>
      <c r="H930" t="e">
        <f>VLOOKUP($A930,'TCD justif frs'!$A$5:$C$297,1,0)</f>
        <v>#N/A</v>
      </c>
    </row>
    <row r="931" spans="1:8" x14ac:dyDescent="0.25">
      <c r="A931" t="s">
        <v>6456</v>
      </c>
      <c r="B931" t="s">
        <v>6457</v>
      </c>
      <c r="C931" s="1">
        <v>0</v>
      </c>
      <c r="D931" s="1">
        <v>1295.326</v>
      </c>
      <c r="E931" s="1">
        <v>1295.326</v>
      </c>
      <c r="F931" s="1">
        <f t="shared" si="28"/>
        <v>0</v>
      </c>
      <c r="G931" s="1">
        <f t="shared" si="29"/>
        <v>0</v>
      </c>
      <c r="H931" t="e">
        <f>VLOOKUP($A931,'TCD justif frs'!$A$5:$C$297,1,0)</f>
        <v>#N/A</v>
      </c>
    </row>
    <row r="932" spans="1:8" x14ac:dyDescent="0.25">
      <c r="A932" t="s">
        <v>120</v>
      </c>
      <c r="B932" t="s">
        <v>8079</v>
      </c>
      <c r="C932" s="1">
        <v>0</v>
      </c>
      <c r="D932" s="1">
        <v>57268.728999999999</v>
      </c>
      <c r="E932" s="1">
        <v>59377.805</v>
      </c>
      <c r="F932" s="1">
        <f t="shared" si="28"/>
        <v>-2109.0760000000009</v>
      </c>
      <c r="G932" s="1">
        <f t="shared" si="29"/>
        <v>-2109.0760000000009</v>
      </c>
      <c r="H932" t="e">
        <f>VLOOKUP($A932,'TCD justif frs'!$A$5:$C$297,1,0)</f>
        <v>#N/A</v>
      </c>
    </row>
    <row r="933" spans="1:8" x14ac:dyDescent="0.25">
      <c r="A933" t="s">
        <v>6458</v>
      </c>
      <c r="B933" t="s">
        <v>6459</v>
      </c>
      <c r="C933" s="1">
        <v>0</v>
      </c>
      <c r="D933" s="1">
        <v>76333.293999999994</v>
      </c>
      <c r="E933" s="1">
        <v>76333.293999999994</v>
      </c>
      <c r="F933" s="1">
        <f t="shared" si="28"/>
        <v>0</v>
      </c>
      <c r="G933" s="1">
        <f t="shared" si="29"/>
        <v>0</v>
      </c>
      <c r="H933" t="e">
        <f>VLOOKUP($A933,'TCD justif frs'!$A$5:$C$297,1,0)</f>
        <v>#N/A</v>
      </c>
    </row>
    <row r="934" spans="1:8" x14ac:dyDescent="0.25">
      <c r="A934" t="s">
        <v>6460</v>
      </c>
      <c r="B934" t="s">
        <v>6461</v>
      </c>
      <c r="C934" s="1">
        <v>0</v>
      </c>
      <c r="D934" s="1">
        <v>808.02</v>
      </c>
      <c r="E934" s="1">
        <v>808.02</v>
      </c>
      <c r="F934" s="1">
        <f t="shared" si="28"/>
        <v>0</v>
      </c>
      <c r="G934" s="1">
        <f t="shared" si="29"/>
        <v>0</v>
      </c>
      <c r="H934" t="e">
        <f>VLOOKUP($A934,'TCD justif frs'!$A$5:$C$297,1,0)</f>
        <v>#N/A</v>
      </c>
    </row>
    <row r="935" spans="1:8" x14ac:dyDescent="0.25">
      <c r="A935" t="s">
        <v>6462</v>
      </c>
      <c r="B935" t="s">
        <v>8080</v>
      </c>
      <c r="C935" s="1">
        <v>0</v>
      </c>
      <c r="D935" s="1">
        <v>762.96699999999998</v>
      </c>
      <c r="E935" s="1">
        <v>762.96699999999998</v>
      </c>
      <c r="F935" s="1">
        <f t="shared" si="28"/>
        <v>0</v>
      </c>
      <c r="G935" s="1">
        <f t="shared" si="29"/>
        <v>0</v>
      </c>
      <c r="H935" t="e">
        <f>VLOOKUP($A935,'TCD justif frs'!$A$5:$C$297,1,0)</f>
        <v>#N/A</v>
      </c>
    </row>
    <row r="936" spans="1:8" x14ac:dyDescent="0.25">
      <c r="A936" t="s">
        <v>6463</v>
      </c>
      <c r="B936" t="s">
        <v>8081</v>
      </c>
      <c r="C936" s="1">
        <v>0</v>
      </c>
      <c r="D936" s="1">
        <v>123825.171</v>
      </c>
      <c r="E936" s="1">
        <v>123825.171</v>
      </c>
      <c r="F936" s="1">
        <f t="shared" si="28"/>
        <v>0</v>
      </c>
      <c r="G936" s="1">
        <f t="shared" si="29"/>
        <v>0</v>
      </c>
      <c r="H936" t="e">
        <f>VLOOKUP($A936,'TCD justif frs'!$A$5:$C$297,1,0)</f>
        <v>#N/A</v>
      </c>
    </row>
    <row r="937" spans="1:8" x14ac:dyDescent="0.25">
      <c r="A937" t="s">
        <v>6464</v>
      </c>
      <c r="B937" t="s">
        <v>6465</v>
      </c>
      <c r="C937" s="1">
        <v>0</v>
      </c>
      <c r="D937" s="1">
        <v>146.32499999999999</v>
      </c>
      <c r="E937" s="1">
        <v>146.32499999999999</v>
      </c>
      <c r="F937" s="1">
        <f t="shared" si="28"/>
        <v>0</v>
      </c>
      <c r="G937" s="1">
        <f t="shared" si="29"/>
        <v>0</v>
      </c>
      <c r="H937" t="e">
        <f>VLOOKUP($A937,'TCD justif frs'!$A$5:$C$297,1,0)</f>
        <v>#N/A</v>
      </c>
    </row>
    <row r="938" spans="1:8" x14ac:dyDescent="0.25">
      <c r="A938" t="s">
        <v>6466</v>
      </c>
      <c r="B938" t="s">
        <v>8082</v>
      </c>
      <c r="C938" s="1">
        <v>0</v>
      </c>
      <c r="D938" s="1">
        <v>4253.7219999999998</v>
      </c>
      <c r="E938" s="1">
        <v>4253.7219999999998</v>
      </c>
      <c r="F938" s="1">
        <f t="shared" si="28"/>
        <v>0</v>
      </c>
      <c r="G938" s="1">
        <f t="shared" si="29"/>
        <v>0</v>
      </c>
      <c r="H938" t="e">
        <f>VLOOKUP($A938,'TCD justif frs'!$A$5:$C$297,1,0)</f>
        <v>#N/A</v>
      </c>
    </row>
    <row r="939" spans="1:8" x14ac:dyDescent="0.25">
      <c r="A939" t="s">
        <v>6467</v>
      </c>
      <c r="B939" t="s">
        <v>8083</v>
      </c>
      <c r="C939" s="1">
        <v>0</v>
      </c>
      <c r="D939" s="1">
        <v>254.78200000000001</v>
      </c>
      <c r="E939" s="1">
        <v>254.78200000000001</v>
      </c>
      <c r="F939" s="1">
        <f t="shared" si="28"/>
        <v>0</v>
      </c>
      <c r="G939" s="1">
        <f t="shared" si="29"/>
        <v>0</v>
      </c>
      <c r="H939" t="e">
        <f>VLOOKUP($A939,'TCD justif frs'!$A$5:$C$297,1,0)</f>
        <v>#N/A</v>
      </c>
    </row>
    <row r="940" spans="1:8" x14ac:dyDescent="0.25">
      <c r="A940" t="s">
        <v>6468</v>
      </c>
      <c r="B940" t="s">
        <v>8084</v>
      </c>
      <c r="C940" s="1">
        <v>0</v>
      </c>
      <c r="D940" s="1">
        <v>1050.502</v>
      </c>
      <c r="E940" s="1">
        <v>1050.502</v>
      </c>
      <c r="F940" s="1">
        <f t="shared" si="28"/>
        <v>0</v>
      </c>
      <c r="G940" s="1">
        <f t="shared" si="29"/>
        <v>0</v>
      </c>
      <c r="H940" t="e">
        <f>VLOOKUP($A940,'TCD justif frs'!$A$5:$C$297,1,0)</f>
        <v>#N/A</v>
      </c>
    </row>
    <row r="941" spans="1:8" x14ac:dyDescent="0.25">
      <c r="A941" t="s">
        <v>6469</v>
      </c>
      <c r="B941" t="s">
        <v>8085</v>
      </c>
      <c r="C941" s="1">
        <v>0</v>
      </c>
      <c r="D941" s="1">
        <v>2581.5439999999999</v>
      </c>
      <c r="E941" s="1">
        <v>2581.5439999999999</v>
      </c>
      <c r="F941" s="1">
        <f t="shared" si="28"/>
        <v>0</v>
      </c>
      <c r="G941" s="1">
        <f t="shared" si="29"/>
        <v>0</v>
      </c>
      <c r="H941" t="e">
        <f>VLOOKUP($A941,'TCD justif frs'!$A$5:$C$297,1,0)</f>
        <v>#N/A</v>
      </c>
    </row>
    <row r="942" spans="1:8" x14ac:dyDescent="0.25">
      <c r="A942" t="s">
        <v>6470</v>
      </c>
      <c r="B942" t="s">
        <v>8086</v>
      </c>
      <c r="C942" s="1">
        <v>0</v>
      </c>
      <c r="D942" s="1">
        <v>3104.672</v>
      </c>
      <c r="E942" s="1">
        <v>3104.672</v>
      </c>
      <c r="F942" s="1">
        <f t="shared" si="28"/>
        <v>0</v>
      </c>
      <c r="G942" s="1">
        <f t="shared" si="29"/>
        <v>0</v>
      </c>
      <c r="H942" t="e">
        <f>VLOOKUP($A942,'TCD justif frs'!$A$5:$C$297,1,0)</f>
        <v>#N/A</v>
      </c>
    </row>
    <row r="943" spans="1:8" x14ac:dyDescent="0.25">
      <c r="A943" t="s">
        <v>6471</v>
      </c>
      <c r="B943" t="s">
        <v>6472</v>
      </c>
      <c r="C943" s="1">
        <v>0</v>
      </c>
      <c r="D943" s="1">
        <v>243474.32199999999</v>
      </c>
      <c r="E943" s="1">
        <v>243474.32199999999</v>
      </c>
      <c r="F943" s="1">
        <f t="shared" si="28"/>
        <v>0</v>
      </c>
      <c r="G943" s="1">
        <f t="shared" si="29"/>
        <v>0</v>
      </c>
      <c r="H943" t="e">
        <f>VLOOKUP($A943,'TCD justif frs'!$A$5:$C$297,1,0)</f>
        <v>#N/A</v>
      </c>
    </row>
    <row r="944" spans="1:8" x14ac:dyDescent="0.25">
      <c r="A944" t="s">
        <v>6473</v>
      </c>
      <c r="B944" t="s">
        <v>8087</v>
      </c>
      <c r="C944" s="1">
        <v>0</v>
      </c>
      <c r="D944" s="1">
        <v>590</v>
      </c>
      <c r="E944" s="1">
        <v>590</v>
      </c>
      <c r="F944" s="1">
        <f t="shared" si="28"/>
        <v>0</v>
      </c>
      <c r="G944" s="1">
        <f t="shared" si="29"/>
        <v>0</v>
      </c>
      <c r="H944" t="e">
        <f>VLOOKUP($A944,'TCD justif frs'!$A$5:$C$297,1,0)</f>
        <v>#N/A</v>
      </c>
    </row>
    <row r="945" spans="1:8" x14ac:dyDescent="0.25">
      <c r="A945" t="s">
        <v>6474</v>
      </c>
      <c r="B945" t="s">
        <v>8088</v>
      </c>
      <c r="C945" s="1">
        <v>0</v>
      </c>
      <c r="D945" s="1">
        <v>53.423999999999999</v>
      </c>
      <c r="E945" s="1">
        <v>53.423999999999999</v>
      </c>
      <c r="F945" s="1">
        <f t="shared" si="28"/>
        <v>0</v>
      </c>
      <c r="G945" s="1">
        <f t="shared" si="29"/>
        <v>0</v>
      </c>
      <c r="H945" t="e">
        <f>VLOOKUP($A945,'TCD justif frs'!$A$5:$C$297,1,0)</f>
        <v>#N/A</v>
      </c>
    </row>
    <row r="946" spans="1:8" x14ac:dyDescent="0.25">
      <c r="A946" t="s">
        <v>6475</v>
      </c>
      <c r="B946" t="s">
        <v>6476</v>
      </c>
      <c r="C946" s="1">
        <v>0</v>
      </c>
      <c r="D946" s="1">
        <v>4860.808</v>
      </c>
      <c r="E946" s="1">
        <v>4860.808</v>
      </c>
      <c r="F946" s="1">
        <f t="shared" si="28"/>
        <v>0</v>
      </c>
      <c r="G946" s="1">
        <f t="shared" si="29"/>
        <v>0</v>
      </c>
      <c r="H946" t="e">
        <f>VLOOKUP($A946,'TCD justif frs'!$A$5:$C$297,1,0)</f>
        <v>#N/A</v>
      </c>
    </row>
    <row r="947" spans="1:8" x14ac:dyDescent="0.25">
      <c r="A947" t="s">
        <v>6477</v>
      </c>
      <c r="B947" t="s">
        <v>6478</v>
      </c>
      <c r="C947" s="1">
        <v>0</v>
      </c>
      <c r="D947" s="1">
        <v>18560.556</v>
      </c>
      <c r="E947" s="1">
        <v>18560.556</v>
      </c>
      <c r="F947" s="1">
        <f t="shared" si="28"/>
        <v>0</v>
      </c>
      <c r="G947" s="1">
        <f t="shared" si="29"/>
        <v>0</v>
      </c>
      <c r="H947" t="e">
        <f>VLOOKUP($A947,'TCD justif frs'!$A$5:$C$297,1,0)</f>
        <v>#N/A</v>
      </c>
    </row>
    <row r="948" spans="1:8" x14ac:dyDescent="0.25">
      <c r="A948" t="s">
        <v>121</v>
      </c>
      <c r="B948" t="s">
        <v>8089</v>
      </c>
      <c r="C948" s="1">
        <v>0</v>
      </c>
      <c r="D948" s="1">
        <v>180342.86900000001</v>
      </c>
      <c r="E948" s="1">
        <v>181746.05300000001</v>
      </c>
      <c r="F948" s="1">
        <f t="shared" si="28"/>
        <v>-1403.1840000000084</v>
      </c>
      <c r="G948" s="1">
        <f t="shared" si="29"/>
        <v>-1403.1840000000084</v>
      </c>
      <c r="H948" t="e">
        <f>VLOOKUP($A948,'TCD justif frs'!$A$5:$C$297,1,0)</f>
        <v>#N/A</v>
      </c>
    </row>
    <row r="949" spans="1:8" x14ac:dyDescent="0.25">
      <c r="A949" t="s">
        <v>6479</v>
      </c>
      <c r="B949" t="s">
        <v>6480</v>
      </c>
      <c r="C949" s="1">
        <v>0</v>
      </c>
      <c r="D949" s="1">
        <v>16684.82</v>
      </c>
      <c r="E949" s="1">
        <v>16684.82</v>
      </c>
      <c r="F949" s="1">
        <f t="shared" si="28"/>
        <v>0</v>
      </c>
      <c r="G949" s="1">
        <f t="shared" si="29"/>
        <v>0</v>
      </c>
      <c r="H949" t="e">
        <f>VLOOKUP($A949,'TCD justif frs'!$A$5:$C$297,1,0)</f>
        <v>#N/A</v>
      </c>
    </row>
    <row r="950" spans="1:8" x14ac:dyDescent="0.25">
      <c r="A950" t="s">
        <v>6481</v>
      </c>
      <c r="B950" t="s">
        <v>6482</v>
      </c>
      <c r="C950" s="1">
        <v>0</v>
      </c>
      <c r="D950" s="1">
        <v>19715.196</v>
      </c>
      <c r="E950" s="1">
        <v>19715.196</v>
      </c>
      <c r="F950" s="1">
        <f t="shared" si="28"/>
        <v>0</v>
      </c>
      <c r="G950" s="1">
        <f t="shared" si="29"/>
        <v>0</v>
      </c>
      <c r="H950" t="e">
        <f>VLOOKUP($A950,'TCD justif frs'!$A$5:$C$297,1,0)</f>
        <v>#N/A</v>
      </c>
    </row>
    <row r="951" spans="1:8" x14ac:dyDescent="0.25">
      <c r="A951" t="s">
        <v>964</v>
      </c>
      <c r="B951" t="s">
        <v>965</v>
      </c>
      <c r="C951" s="1">
        <v>0</v>
      </c>
      <c r="D951" s="1">
        <v>12699.017</v>
      </c>
      <c r="E951" s="1">
        <v>12698.995000000001</v>
      </c>
      <c r="F951" s="1">
        <f t="shared" si="28"/>
        <v>2.1999999999025022E-2</v>
      </c>
      <c r="G951" s="1">
        <f t="shared" si="29"/>
        <v>2.1999999999025022E-2</v>
      </c>
      <c r="H951" t="e">
        <f>VLOOKUP($A951,'TCD justif frs'!$A$5:$C$297,1,0)</f>
        <v>#N/A</v>
      </c>
    </row>
    <row r="952" spans="1:8" x14ac:dyDescent="0.25">
      <c r="A952" t="s">
        <v>892</v>
      </c>
      <c r="B952" t="s">
        <v>8090</v>
      </c>
      <c r="C952" s="1">
        <v>0</v>
      </c>
      <c r="D952" s="1">
        <v>5470.3760000000002</v>
      </c>
      <c r="E952" s="1">
        <v>5493.4620000000004</v>
      </c>
      <c r="F952" s="1">
        <f t="shared" si="28"/>
        <v>-23.08600000000024</v>
      </c>
      <c r="G952" s="1">
        <f t="shared" si="29"/>
        <v>-23.08600000000024</v>
      </c>
      <c r="H952" t="e">
        <f>VLOOKUP($A952,'TCD justif frs'!$A$5:$C$297,1,0)</f>
        <v>#N/A</v>
      </c>
    </row>
    <row r="953" spans="1:8" x14ac:dyDescent="0.25">
      <c r="A953" t="s">
        <v>6483</v>
      </c>
      <c r="B953" t="s">
        <v>8091</v>
      </c>
      <c r="C953" s="1">
        <v>0</v>
      </c>
      <c r="D953" s="1">
        <v>790.60500000000002</v>
      </c>
      <c r="E953" s="1">
        <v>790.60500000000002</v>
      </c>
      <c r="F953" s="1">
        <f t="shared" si="28"/>
        <v>0</v>
      </c>
      <c r="G953" s="1">
        <f t="shared" si="29"/>
        <v>0</v>
      </c>
      <c r="H953" t="e">
        <f>VLOOKUP($A953,'TCD justif frs'!$A$5:$C$297,1,0)</f>
        <v>#N/A</v>
      </c>
    </row>
    <row r="954" spans="1:8" x14ac:dyDescent="0.25">
      <c r="A954" t="s">
        <v>6484</v>
      </c>
      <c r="B954" t="s">
        <v>8092</v>
      </c>
      <c r="C954" s="1">
        <v>0</v>
      </c>
      <c r="D954" s="1">
        <v>6427.7520000000004</v>
      </c>
      <c r="E954" s="1">
        <v>6427.7520000000004</v>
      </c>
      <c r="F954" s="1">
        <f t="shared" si="28"/>
        <v>0</v>
      </c>
      <c r="G954" s="1">
        <f t="shared" si="29"/>
        <v>0</v>
      </c>
      <c r="H954" t="e">
        <f>VLOOKUP($A954,'TCD justif frs'!$A$5:$C$297,1,0)</f>
        <v>#N/A</v>
      </c>
    </row>
    <row r="955" spans="1:8" x14ac:dyDescent="0.25">
      <c r="A955" t="s">
        <v>122</v>
      </c>
      <c r="B955" t="s">
        <v>123</v>
      </c>
      <c r="C955" s="1">
        <v>0</v>
      </c>
      <c r="D955" s="1">
        <v>44077.042999999998</v>
      </c>
      <c r="E955" s="1">
        <v>44677.817999999999</v>
      </c>
      <c r="F955" s="1">
        <f t="shared" si="28"/>
        <v>-600.77500000000146</v>
      </c>
      <c r="G955" s="1">
        <f t="shared" si="29"/>
        <v>-600.77500000000146</v>
      </c>
      <c r="H955" t="e">
        <f>VLOOKUP($A955,'TCD justif frs'!$A$5:$C$297,1,0)</f>
        <v>#N/A</v>
      </c>
    </row>
    <row r="956" spans="1:8" x14ac:dyDescent="0.25">
      <c r="A956" t="s">
        <v>6485</v>
      </c>
      <c r="B956" t="s">
        <v>6486</v>
      </c>
      <c r="C956" s="1">
        <v>0</v>
      </c>
      <c r="D956" s="1">
        <v>3433.23</v>
      </c>
      <c r="E956" s="1">
        <v>3433.23</v>
      </c>
      <c r="F956" s="1">
        <f t="shared" si="28"/>
        <v>0</v>
      </c>
      <c r="G956" s="1">
        <f t="shared" si="29"/>
        <v>0</v>
      </c>
      <c r="H956" t="e">
        <f>VLOOKUP($A956,'TCD justif frs'!$A$5:$C$297,1,0)</f>
        <v>#N/A</v>
      </c>
    </row>
    <row r="957" spans="1:8" x14ac:dyDescent="0.25">
      <c r="A957" t="s">
        <v>4993</v>
      </c>
      <c r="B957" t="s">
        <v>8093</v>
      </c>
      <c r="C957" s="1">
        <v>0</v>
      </c>
      <c r="D957" s="1">
        <v>564749.23699999996</v>
      </c>
      <c r="E957" s="1">
        <v>564749.23699999996</v>
      </c>
      <c r="F957" s="1">
        <f t="shared" si="28"/>
        <v>0</v>
      </c>
      <c r="G957" s="1">
        <f t="shared" si="29"/>
        <v>0</v>
      </c>
      <c r="H957" t="e">
        <f>VLOOKUP($A957,'TCD justif frs'!$A$5:$C$297,1,0)</f>
        <v>#N/A</v>
      </c>
    </row>
    <row r="958" spans="1:8" x14ac:dyDescent="0.25">
      <c r="A958" t="s">
        <v>670</v>
      </c>
      <c r="B958" t="s">
        <v>8094</v>
      </c>
      <c r="C958" s="1">
        <v>0</v>
      </c>
      <c r="D958" s="1">
        <v>25186.447</v>
      </c>
      <c r="E958" s="1">
        <v>25186.447</v>
      </c>
      <c r="F958" s="1">
        <f t="shared" si="28"/>
        <v>0</v>
      </c>
      <c r="G958" s="1">
        <f t="shared" si="29"/>
        <v>0</v>
      </c>
      <c r="H958" t="e">
        <f>VLOOKUP($A958,'TCD justif frs'!$A$5:$C$297,1,0)</f>
        <v>#N/A</v>
      </c>
    </row>
    <row r="959" spans="1:8" x14ac:dyDescent="0.25">
      <c r="A959" t="s">
        <v>6487</v>
      </c>
      <c r="B959" t="s">
        <v>6488</v>
      </c>
      <c r="C959" s="1">
        <v>0</v>
      </c>
      <c r="D959" s="1">
        <v>548.82799999999997</v>
      </c>
      <c r="E959" s="1">
        <v>548.82799999999997</v>
      </c>
      <c r="F959" s="1">
        <f t="shared" si="28"/>
        <v>0</v>
      </c>
      <c r="G959" s="1">
        <f t="shared" si="29"/>
        <v>0</v>
      </c>
      <c r="H959" t="e">
        <f>VLOOKUP($A959,'TCD justif frs'!$A$5:$C$297,1,0)</f>
        <v>#N/A</v>
      </c>
    </row>
    <row r="960" spans="1:8" x14ac:dyDescent="0.25">
      <c r="A960" t="s">
        <v>6489</v>
      </c>
      <c r="B960" t="s">
        <v>6490</v>
      </c>
      <c r="C960" s="1">
        <v>0</v>
      </c>
      <c r="D960" s="1">
        <v>1577.624</v>
      </c>
      <c r="E960" s="1">
        <v>1577.624</v>
      </c>
      <c r="F960" s="1">
        <f t="shared" si="28"/>
        <v>0</v>
      </c>
      <c r="G960" s="1">
        <f t="shared" si="29"/>
        <v>0</v>
      </c>
      <c r="H960" t="e">
        <f>VLOOKUP($A960,'TCD justif frs'!$A$5:$C$297,1,0)</f>
        <v>#N/A</v>
      </c>
    </row>
    <row r="961" spans="1:8" x14ac:dyDescent="0.25">
      <c r="A961" t="s">
        <v>6491</v>
      </c>
      <c r="B961" t="s">
        <v>8095</v>
      </c>
      <c r="C961" s="1">
        <v>0</v>
      </c>
      <c r="D961" s="1">
        <v>1282.08</v>
      </c>
      <c r="E961" s="1">
        <v>1282.08</v>
      </c>
      <c r="F961" s="1">
        <f t="shared" si="28"/>
        <v>0</v>
      </c>
      <c r="G961" s="1">
        <f t="shared" si="29"/>
        <v>0</v>
      </c>
      <c r="H961" t="e">
        <f>VLOOKUP($A961,'TCD justif frs'!$A$5:$C$297,1,0)</f>
        <v>#N/A</v>
      </c>
    </row>
    <row r="962" spans="1:8" x14ac:dyDescent="0.25">
      <c r="A962" t="s">
        <v>6492</v>
      </c>
      <c r="B962" t="s">
        <v>8096</v>
      </c>
      <c r="C962" s="1">
        <v>0</v>
      </c>
      <c r="D962" s="1">
        <v>3522.828</v>
      </c>
      <c r="E962" s="1">
        <v>3522.828</v>
      </c>
      <c r="F962" s="1">
        <f t="shared" si="28"/>
        <v>0</v>
      </c>
      <c r="G962" s="1">
        <f t="shared" si="29"/>
        <v>0</v>
      </c>
      <c r="H962" t="e">
        <f>VLOOKUP($A962,'TCD justif frs'!$A$5:$C$297,1,0)</f>
        <v>#N/A</v>
      </c>
    </row>
    <row r="963" spans="1:8" x14ac:dyDescent="0.25">
      <c r="A963" t="s">
        <v>6493</v>
      </c>
      <c r="B963" t="s">
        <v>8097</v>
      </c>
      <c r="C963" s="1">
        <v>0</v>
      </c>
      <c r="D963" s="1">
        <v>200</v>
      </c>
      <c r="E963" s="1">
        <v>200</v>
      </c>
      <c r="F963" s="1">
        <f t="shared" ref="F963:F1026" si="30">D963-E963</f>
        <v>0</v>
      </c>
      <c r="G963" s="1">
        <f t="shared" ref="G963:G1026" si="31">C963+F963</f>
        <v>0</v>
      </c>
      <c r="H963" t="e">
        <f>VLOOKUP($A963,'TCD justif frs'!$A$5:$C$297,1,0)</f>
        <v>#N/A</v>
      </c>
    </row>
    <row r="964" spans="1:8" x14ac:dyDescent="0.25">
      <c r="A964" t="s">
        <v>6494</v>
      </c>
      <c r="B964" t="s">
        <v>6495</v>
      </c>
      <c r="C964" s="1">
        <v>0</v>
      </c>
      <c r="D964" s="1">
        <v>2920.97</v>
      </c>
      <c r="E964" s="1">
        <v>2920.97</v>
      </c>
      <c r="F964" s="1">
        <f t="shared" si="30"/>
        <v>0</v>
      </c>
      <c r="G964" s="1">
        <f t="shared" si="31"/>
        <v>0</v>
      </c>
      <c r="H964" t="e">
        <f>VLOOKUP($A964,'TCD justif frs'!$A$5:$C$297,1,0)</f>
        <v>#N/A</v>
      </c>
    </row>
    <row r="965" spans="1:8" x14ac:dyDescent="0.25">
      <c r="A965" t="s">
        <v>6496</v>
      </c>
      <c r="B965" t="s">
        <v>6497</v>
      </c>
      <c r="C965" s="1">
        <v>0</v>
      </c>
      <c r="D965" s="1">
        <v>785.55200000000002</v>
      </c>
      <c r="E965" s="1">
        <v>785.55200000000002</v>
      </c>
      <c r="F965" s="1">
        <f t="shared" si="30"/>
        <v>0</v>
      </c>
      <c r="G965" s="1">
        <f t="shared" si="31"/>
        <v>0</v>
      </c>
      <c r="H965" t="e">
        <f>VLOOKUP($A965,'TCD justif frs'!$A$5:$C$297,1,0)</f>
        <v>#N/A</v>
      </c>
    </row>
    <row r="966" spans="1:8" x14ac:dyDescent="0.25">
      <c r="A966" t="s">
        <v>6498</v>
      </c>
      <c r="B966" t="s">
        <v>7907</v>
      </c>
      <c r="C966" s="1">
        <v>0</v>
      </c>
      <c r="D966" s="1">
        <v>2832.0619999999999</v>
      </c>
      <c r="E966" s="1">
        <v>2832.0619999999999</v>
      </c>
      <c r="F966" s="1">
        <f t="shared" si="30"/>
        <v>0</v>
      </c>
      <c r="G966" s="1">
        <f t="shared" si="31"/>
        <v>0</v>
      </c>
      <c r="H966" t="e">
        <f>VLOOKUP($A966,'TCD justif frs'!$A$5:$C$297,1,0)</f>
        <v>#N/A</v>
      </c>
    </row>
    <row r="967" spans="1:8" x14ac:dyDescent="0.25">
      <c r="A967" t="s">
        <v>6499</v>
      </c>
      <c r="B967" t="s">
        <v>8098</v>
      </c>
      <c r="C967" s="1">
        <v>0</v>
      </c>
      <c r="D967" s="1">
        <v>20618.231</v>
      </c>
      <c r="E967" s="1">
        <v>20618.231</v>
      </c>
      <c r="F967" s="1">
        <f t="shared" si="30"/>
        <v>0</v>
      </c>
      <c r="G967" s="1">
        <f t="shared" si="31"/>
        <v>0</v>
      </c>
      <c r="H967" t="e">
        <f>VLOOKUP($A967,'TCD justif frs'!$A$5:$C$297,1,0)</f>
        <v>#N/A</v>
      </c>
    </row>
    <row r="968" spans="1:8" x14ac:dyDescent="0.25">
      <c r="A968" t="s">
        <v>6500</v>
      </c>
      <c r="B968" t="s">
        <v>8099</v>
      </c>
      <c r="C968" s="1">
        <v>0</v>
      </c>
      <c r="D968" s="1">
        <v>511.40899999999999</v>
      </c>
      <c r="E968" s="1">
        <v>511.40899999999999</v>
      </c>
      <c r="F968" s="1">
        <f t="shared" si="30"/>
        <v>0</v>
      </c>
      <c r="G968" s="1">
        <f t="shared" si="31"/>
        <v>0</v>
      </c>
      <c r="H968" t="e">
        <f>VLOOKUP($A968,'TCD justif frs'!$A$5:$C$297,1,0)</f>
        <v>#N/A</v>
      </c>
    </row>
    <row r="969" spans="1:8" x14ac:dyDescent="0.25">
      <c r="A969" t="s">
        <v>6501</v>
      </c>
      <c r="B969" t="s">
        <v>6502</v>
      </c>
      <c r="C969" s="1">
        <v>0</v>
      </c>
      <c r="D969" s="1">
        <v>1428.91</v>
      </c>
      <c r="E969" s="1">
        <v>1428.91</v>
      </c>
      <c r="F969" s="1">
        <f t="shared" si="30"/>
        <v>0</v>
      </c>
      <c r="G969" s="1">
        <f t="shared" si="31"/>
        <v>0</v>
      </c>
      <c r="H969" t="e">
        <f>VLOOKUP($A969,'TCD justif frs'!$A$5:$C$297,1,0)</f>
        <v>#N/A</v>
      </c>
    </row>
    <row r="970" spans="1:8" x14ac:dyDescent="0.25">
      <c r="A970" t="s">
        <v>6503</v>
      </c>
      <c r="B970" t="s">
        <v>8100</v>
      </c>
      <c r="C970" s="1">
        <v>0</v>
      </c>
      <c r="D970" s="1">
        <v>2091.0390000000002</v>
      </c>
      <c r="E970" s="1">
        <v>2091.0390000000002</v>
      </c>
      <c r="F970" s="1">
        <f t="shared" si="30"/>
        <v>0</v>
      </c>
      <c r="G970" s="1">
        <f t="shared" si="31"/>
        <v>0</v>
      </c>
      <c r="H970" t="e">
        <f>VLOOKUP($A970,'TCD justif frs'!$A$5:$C$297,1,0)</f>
        <v>#N/A</v>
      </c>
    </row>
    <row r="971" spans="1:8" x14ac:dyDescent="0.25">
      <c r="A971" t="s">
        <v>124</v>
      </c>
      <c r="B971" t="s">
        <v>125</v>
      </c>
      <c r="C971" s="1">
        <v>0</v>
      </c>
      <c r="D971" s="1">
        <v>19886.395</v>
      </c>
      <c r="E971" s="1">
        <v>21644.435000000001</v>
      </c>
      <c r="F971" s="1">
        <f t="shared" si="30"/>
        <v>-1758.0400000000009</v>
      </c>
      <c r="G971" s="1">
        <f t="shared" si="31"/>
        <v>-1758.0400000000009</v>
      </c>
      <c r="H971" t="e">
        <f>VLOOKUP($A971,'TCD justif frs'!$A$5:$C$297,1,0)</f>
        <v>#N/A</v>
      </c>
    </row>
    <row r="972" spans="1:8" x14ac:dyDescent="0.25">
      <c r="A972" t="s">
        <v>126</v>
      </c>
      <c r="B972" t="s">
        <v>8101</v>
      </c>
      <c r="C972" s="1">
        <v>0</v>
      </c>
      <c r="D972" s="1">
        <v>12287.744000000001</v>
      </c>
      <c r="E972" s="1">
        <v>12287.744000000001</v>
      </c>
      <c r="F972" s="1">
        <f t="shared" si="30"/>
        <v>0</v>
      </c>
      <c r="G972" s="1">
        <f t="shared" si="31"/>
        <v>0</v>
      </c>
      <c r="H972" t="e">
        <f>VLOOKUP($A972,'TCD justif frs'!$A$5:$C$297,1,0)</f>
        <v>#N/A</v>
      </c>
    </row>
    <row r="973" spans="1:8" x14ac:dyDescent="0.25">
      <c r="A973" t="s">
        <v>6504</v>
      </c>
      <c r="B973" t="s">
        <v>8102</v>
      </c>
      <c r="C973" s="1">
        <v>0</v>
      </c>
      <c r="D973" s="1">
        <v>894.48800000000006</v>
      </c>
      <c r="E973" s="1">
        <v>894.48800000000006</v>
      </c>
      <c r="F973" s="1">
        <f t="shared" si="30"/>
        <v>0</v>
      </c>
      <c r="G973" s="1">
        <f t="shared" si="31"/>
        <v>0</v>
      </c>
      <c r="H973" t="e">
        <f>VLOOKUP($A973,'TCD justif frs'!$A$5:$C$297,1,0)</f>
        <v>#N/A</v>
      </c>
    </row>
    <row r="974" spans="1:8" x14ac:dyDescent="0.25">
      <c r="A974" t="s">
        <v>6505</v>
      </c>
      <c r="B974" t="s">
        <v>6506</v>
      </c>
      <c r="C974" s="1">
        <v>0</v>
      </c>
      <c r="D974" s="1">
        <v>495.53699999999998</v>
      </c>
      <c r="E974" s="1">
        <v>495.53699999999998</v>
      </c>
      <c r="F974" s="1">
        <f t="shared" si="30"/>
        <v>0</v>
      </c>
      <c r="G974" s="1">
        <f t="shared" si="31"/>
        <v>0</v>
      </c>
      <c r="H974" t="e">
        <f>VLOOKUP($A974,'TCD justif frs'!$A$5:$C$297,1,0)</f>
        <v>#N/A</v>
      </c>
    </row>
    <row r="975" spans="1:8" x14ac:dyDescent="0.25">
      <c r="A975" t="s">
        <v>6507</v>
      </c>
      <c r="B975" t="s">
        <v>6508</v>
      </c>
      <c r="C975" s="1">
        <v>0</v>
      </c>
      <c r="D975" s="1">
        <v>3839.32</v>
      </c>
      <c r="E975" s="1">
        <v>3839.32</v>
      </c>
      <c r="F975" s="1">
        <f t="shared" si="30"/>
        <v>0</v>
      </c>
      <c r="G975" s="1">
        <f t="shared" si="31"/>
        <v>0</v>
      </c>
      <c r="H975" t="e">
        <f>VLOOKUP($A975,'TCD justif frs'!$A$5:$C$297,1,0)</f>
        <v>#N/A</v>
      </c>
    </row>
    <row r="976" spans="1:8" x14ac:dyDescent="0.25">
      <c r="A976" t="s">
        <v>6509</v>
      </c>
      <c r="B976" t="s">
        <v>6510</v>
      </c>
      <c r="C976" s="1">
        <v>0</v>
      </c>
      <c r="D976" s="1">
        <v>10567.502</v>
      </c>
      <c r="E976" s="1">
        <v>10567.502</v>
      </c>
      <c r="F976" s="1">
        <f t="shared" si="30"/>
        <v>0</v>
      </c>
      <c r="G976" s="1">
        <f t="shared" si="31"/>
        <v>0</v>
      </c>
      <c r="H976" t="e">
        <f>VLOOKUP($A976,'TCD justif frs'!$A$5:$C$297,1,0)</f>
        <v>#N/A</v>
      </c>
    </row>
    <row r="977" spans="1:8" x14ac:dyDescent="0.25">
      <c r="A977" t="s">
        <v>6511</v>
      </c>
      <c r="B977" t="s">
        <v>8103</v>
      </c>
      <c r="C977" s="1">
        <v>0</v>
      </c>
      <c r="D977" s="1">
        <v>3371.2689999999998</v>
      </c>
      <c r="E977" s="1">
        <v>3371.2689999999998</v>
      </c>
      <c r="F977" s="1">
        <f t="shared" si="30"/>
        <v>0</v>
      </c>
      <c r="G977" s="1">
        <f t="shared" si="31"/>
        <v>0</v>
      </c>
      <c r="H977" t="e">
        <f>VLOOKUP($A977,'TCD justif frs'!$A$5:$C$297,1,0)</f>
        <v>#N/A</v>
      </c>
    </row>
    <row r="978" spans="1:8" x14ac:dyDescent="0.25">
      <c r="A978" t="s">
        <v>6512</v>
      </c>
      <c r="B978" t="s">
        <v>6513</v>
      </c>
      <c r="C978" s="1">
        <v>0</v>
      </c>
      <c r="D978" s="1">
        <v>895.83</v>
      </c>
      <c r="E978" s="1">
        <v>895.83</v>
      </c>
      <c r="F978" s="1">
        <f t="shared" si="30"/>
        <v>0</v>
      </c>
      <c r="G978" s="1">
        <f t="shared" si="31"/>
        <v>0</v>
      </c>
      <c r="H978" t="e">
        <f>VLOOKUP($A978,'TCD justif frs'!$A$5:$C$297,1,0)</f>
        <v>#N/A</v>
      </c>
    </row>
    <row r="979" spans="1:8" x14ac:dyDescent="0.25">
      <c r="A979" t="s">
        <v>6514</v>
      </c>
      <c r="B979" t="s">
        <v>8104</v>
      </c>
      <c r="C979" s="1">
        <v>0</v>
      </c>
      <c r="D979" s="1">
        <v>4517.53</v>
      </c>
      <c r="E979" s="1">
        <v>4517.53</v>
      </c>
      <c r="F979" s="1">
        <f t="shared" si="30"/>
        <v>0</v>
      </c>
      <c r="G979" s="1">
        <f t="shared" si="31"/>
        <v>0</v>
      </c>
      <c r="H979" t="e">
        <f>VLOOKUP($A979,'TCD justif frs'!$A$5:$C$297,1,0)</f>
        <v>#N/A</v>
      </c>
    </row>
    <row r="980" spans="1:8" x14ac:dyDescent="0.25">
      <c r="A980" t="s">
        <v>127</v>
      </c>
      <c r="B980" t="s">
        <v>8105</v>
      </c>
      <c r="C980" s="1">
        <v>0</v>
      </c>
      <c r="D980" s="1">
        <v>31223.191999999999</v>
      </c>
      <c r="E980" s="1">
        <v>31223.191999999999</v>
      </c>
      <c r="F980" s="1">
        <f t="shared" si="30"/>
        <v>0</v>
      </c>
      <c r="G980" s="1">
        <f t="shared" si="31"/>
        <v>0</v>
      </c>
      <c r="H980" t="e">
        <f>VLOOKUP($A980,'TCD justif frs'!$A$5:$C$297,1,0)</f>
        <v>#N/A</v>
      </c>
    </row>
    <row r="981" spans="1:8" x14ac:dyDescent="0.25">
      <c r="A981" t="s">
        <v>6515</v>
      </c>
      <c r="B981" t="s">
        <v>8106</v>
      </c>
      <c r="C981" s="1">
        <v>0</v>
      </c>
      <c r="D981" s="1">
        <v>626.79999999999995</v>
      </c>
      <c r="E981" s="1">
        <v>626.79999999999995</v>
      </c>
      <c r="F981" s="1">
        <f t="shared" si="30"/>
        <v>0</v>
      </c>
      <c r="G981" s="1">
        <f t="shared" si="31"/>
        <v>0</v>
      </c>
      <c r="H981" t="e">
        <f>VLOOKUP($A981,'TCD justif frs'!$A$5:$C$297,1,0)</f>
        <v>#N/A</v>
      </c>
    </row>
    <row r="982" spans="1:8" x14ac:dyDescent="0.25">
      <c r="A982" t="s">
        <v>6516</v>
      </c>
      <c r="B982" t="s">
        <v>8107</v>
      </c>
      <c r="C982" s="1">
        <v>0</v>
      </c>
      <c r="D982" s="1">
        <v>6867.6</v>
      </c>
      <c r="E982" s="1">
        <v>6867.6</v>
      </c>
      <c r="F982" s="1">
        <f t="shared" si="30"/>
        <v>0</v>
      </c>
      <c r="G982" s="1">
        <f t="shared" si="31"/>
        <v>0</v>
      </c>
      <c r="H982" t="e">
        <f>VLOOKUP($A982,'TCD justif frs'!$A$5:$C$297,1,0)</f>
        <v>#N/A</v>
      </c>
    </row>
    <row r="983" spans="1:8" x14ac:dyDescent="0.25">
      <c r="A983" t="s">
        <v>129</v>
      </c>
      <c r="B983" t="s">
        <v>855</v>
      </c>
      <c r="C983" s="1">
        <v>0</v>
      </c>
      <c r="D983" s="1">
        <v>66732.654999999999</v>
      </c>
      <c r="E983" s="1">
        <v>66732.654999999999</v>
      </c>
      <c r="F983" s="1">
        <f t="shared" si="30"/>
        <v>0</v>
      </c>
      <c r="G983" s="1">
        <f t="shared" si="31"/>
        <v>0</v>
      </c>
      <c r="H983" t="e">
        <f>VLOOKUP($A983,'TCD justif frs'!$A$5:$C$297,1,0)</f>
        <v>#N/A</v>
      </c>
    </row>
    <row r="984" spans="1:8" x14ac:dyDescent="0.25">
      <c r="A984" t="s">
        <v>6517</v>
      </c>
      <c r="B984" t="s">
        <v>6518</v>
      </c>
      <c r="C984" s="1">
        <v>0</v>
      </c>
      <c r="D984" s="1">
        <v>477.62</v>
      </c>
      <c r="E984" s="1">
        <v>477.62</v>
      </c>
      <c r="F984" s="1">
        <f t="shared" si="30"/>
        <v>0</v>
      </c>
      <c r="G984" s="1">
        <f t="shared" si="31"/>
        <v>0</v>
      </c>
      <c r="H984" t="e">
        <f>VLOOKUP($A984,'TCD justif frs'!$A$5:$C$297,1,0)</f>
        <v>#N/A</v>
      </c>
    </row>
    <row r="985" spans="1:8" x14ac:dyDescent="0.25">
      <c r="A985" t="s">
        <v>6519</v>
      </c>
      <c r="B985" t="s">
        <v>8108</v>
      </c>
      <c r="C985" s="1">
        <v>0</v>
      </c>
      <c r="D985" s="1">
        <v>472</v>
      </c>
      <c r="E985" s="1">
        <v>472</v>
      </c>
      <c r="F985" s="1">
        <f t="shared" si="30"/>
        <v>0</v>
      </c>
      <c r="G985" s="1">
        <f t="shared" si="31"/>
        <v>0</v>
      </c>
      <c r="H985" t="e">
        <f>VLOOKUP($A985,'TCD justif frs'!$A$5:$C$297,1,0)</f>
        <v>#N/A</v>
      </c>
    </row>
    <row r="986" spans="1:8" x14ac:dyDescent="0.25">
      <c r="A986" t="s">
        <v>6520</v>
      </c>
      <c r="B986" t="s">
        <v>6521</v>
      </c>
      <c r="C986" s="1">
        <v>0</v>
      </c>
      <c r="D986" s="1">
        <v>6486.3289999999997</v>
      </c>
      <c r="E986" s="1">
        <v>6486.3289999999997</v>
      </c>
      <c r="F986" s="1">
        <f t="shared" si="30"/>
        <v>0</v>
      </c>
      <c r="G986" s="1">
        <f t="shared" si="31"/>
        <v>0</v>
      </c>
      <c r="H986" t="e">
        <f>VLOOKUP($A986,'TCD justif frs'!$A$5:$C$297,1,0)</f>
        <v>#N/A</v>
      </c>
    </row>
    <row r="987" spans="1:8" x14ac:dyDescent="0.25">
      <c r="A987" t="s">
        <v>6522</v>
      </c>
      <c r="B987" t="s">
        <v>6523</v>
      </c>
      <c r="C987" s="1">
        <v>0</v>
      </c>
      <c r="D987" s="1">
        <v>312.7</v>
      </c>
      <c r="E987" s="1">
        <v>312.7</v>
      </c>
      <c r="F987" s="1">
        <f t="shared" si="30"/>
        <v>0</v>
      </c>
      <c r="G987" s="1">
        <f t="shared" si="31"/>
        <v>0</v>
      </c>
      <c r="H987" t="e">
        <f>VLOOKUP($A987,'TCD justif frs'!$A$5:$C$297,1,0)</f>
        <v>#N/A</v>
      </c>
    </row>
    <row r="988" spans="1:8" x14ac:dyDescent="0.25">
      <c r="A988" t="s">
        <v>6524</v>
      </c>
      <c r="B988" t="s">
        <v>6525</v>
      </c>
      <c r="C988" s="1">
        <v>0</v>
      </c>
      <c r="D988" s="1">
        <v>414.24</v>
      </c>
      <c r="E988" s="1">
        <v>414.24</v>
      </c>
      <c r="F988" s="1">
        <f t="shared" si="30"/>
        <v>0</v>
      </c>
      <c r="G988" s="1">
        <f t="shared" si="31"/>
        <v>0</v>
      </c>
      <c r="H988" t="e">
        <f>VLOOKUP($A988,'TCD justif frs'!$A$5:$C$297,1,0)</f>
        <v>#N/A</v>
      </c>
    </row>
    <row r="989" spans="1:8" x14ac:dyDescent="0.25">
      <c r="A989" t="s">
        <v>6526</v>
      </c>
      <c r="B989" t="s">
        <v>6101</v>
      </c>
      <c r="C989" s="1">
        <v>0</v>
      </c>
      <c r="D989" s="1">
        <v>33830.991000000002</v>
      </c>
      <c r="E989" s="1">
        <v>33830.991000000002</v>
      </c>
      <c r="F989" s="1">
        <f t="shared" si="30"/>
        <v>0</v>
      </c>
      <c r="G989" s="1">
        <f t="shared" si="31"/>
        <v>0</v>
      </c>
      <c r="H989" t="e">
        <f>VLOOKUP($A989,'TCD justif frs'!$A$5:$C$297,1,0)</f>
        <v>#N/A</v>
      </c>
    </row>
    <row r="990" spans="1:8" x14ac:dyDescent="0.25">
      <c r="A990" t="s">
        <v>6527</v>
      </c>
      <c r="B990" t="s">
        <v>8109</v>
      </c>
      <c r="C990" s="1">
        <v>0</v>
      </c>
      <c r="D990" s="1">
        <v>6130629.6220000004</v>
      </c>
      <c r="E990" s="1">
        <v>6130629.6220000004</v>
      </c>
      <c r="F990" s="1">
        <f t="shared" si="30"/>
        <v>0</v>
      </c>
      <c r="G990" s="1">
        <f t="shared" si="31"/>
        <v>0</v>
      </c>
      <c r="H990" t="e">
        <f>VLOOKUP($A990,'TCD justif frs'!$A$5:$C$297,1,0)</f>
        <v>#N/A</v>
      </c>
    </row>
    <row r="991" spans="1:8" x14ac:dyDescent="0.25">
      <c r="A991" t="s">
        <v>6528</v>
      </c>
      <c r="B991" t="s">
        <v>6529</v>
      </c>
      <c r="C991" s="1">
        <v>0</v>
      </c>
      <c r="D991" s="1">
        <v>3195.7959999999998</v>
      </c>
      <c r="E991" s="1">
        <v>3195.7959999999998</v>
      </c>
      <c r="F991" s="1">
        <f t="shared" si="30"/>
        <v>0</v>
      </c>
      <c r="G991" s="1">
        <f t="shared" si="31"/>
        <v>0</v>
      </c>
      <c r="H991" t="e">
        <f>VLOOKUP($A991,'TCD justif frs'!$A$5:$C$297,1,0)</f>
        <v>#N/A</v>
      </c>
    </row>
    <row r="992" spans="1:8" x14ac:dyDescent="0.25">
      <c r="A992" t="s">
        <v>6530</v>
      </c>
      <c r="B992" t="s">
        <v>6531</v>
      </c>
      <c r="C992" s="1">
        <v>0</v>
      </c>
      <c r="D992" s="1">
        <v>485.39600000000002</v>
      </c>
      <c r="E992" s="1">
        <v>485.39600000000002</v>
      </c>
      <c r="F992" s="1">
        <f t="shared" si="30"/>
        <v>0</v>
      </c>
      <c r="G992" s="1">
        <f t="shared" si="31"/>
        <v>0</v>
      </c>
      <c r="H992" t="e">
        <f>VLOOKUP($A992,'TCD justif frs'!$A$5:$C$297,1,0)</f>
        <v>#N/A</v>
      </c>
    </row>
    <row r="993" spans="1:8" x14ac:dyDescent="0.25">
      <c r="A993" t="s">
        <v>6532</v>
      </c>
      <c r="B993" t="s">
        <v>8110</v>
      </c>
      <c r="C993" s="1">
        <v>0</v>
      </c>
      <c r="D993" s="1">
        <v>702.24300000000005</v>
      </c>
      <c r="E993" s="1">
        <v>702.24300000000005</v>
      </c>
      <c r="F993" s="1">
        <f t="shared" si="30"/>
        <v>0</v>
      </c>
      <c r="G993" s="1">
        <f t="shared" si="31"/>
        <v>0</v>
      </c>
      <c r="H993" t="e">
        <f>VLOOKUP($A993,'TCD justif frs'!$A$5:$C$297,1,0)</f>
        <v>#N/A</v>
      </c>
    </row>
    <row r="994" spans="1:8" x14ac:dyDescent="0.25">
      <c r="A994" t="s">
        <v>6533</v>
      </c>
      <c r="B994" t="s">
        <v>6534</v>
      </c>
      <c r="C994" s="1">
        <v>0</v>
      </c>
      <c r="D994" s="1">
        <v>6325.6750000000002</v>
      </c>
      <c r="E994" s="1">
        <v>6325.6750000000002</v>
      </c>
      <c r="F994" s="1">
        <f t="shared" si="30"/>
        <v>0</v>
      </c>
      <c r="G994" s="1">
        <f t="shared" si="31"/>
        <v>0</v>
      </c>
      <c r="H994" t="e">
        <f>VLOOKUP($A994,'TCD justif frs'!$A$5:$C$297,1,0)</f>
        <v>#N/A</v>
      </c>
    </row>
    <row r="995" spans="1:8" x14ac:dyDescent="0.25">
      <c r="A995" t="s">
        <v>6535</v>
      </c>
      <c r="B995" t="s">
        <v>6536</v>
      </c>
      <c r="C995" s="1">
        <v>0</v>
      </c>
      <c r="D995" s="1">
        <v>15332.675999999999</v>
      </c>
      <c r="E995" s="1">
        <v>15332.696</v>
      </c>
      <c r="F995" s="1">
        <f t="shared" si="30"/>
        <v>-2.0000000000436557E-2</v>
      </c>
      <c r="G995" s="1">
        <f t="shared" si="31"/>
        <v>-2.0000000000436557E-2</v>
      </c>
      <c r="H995" t="e">
        <f>VLOOKUP($A995,'TCD justif frs'!$A$5:$C$297,1,0)</f>
        <v>#N/A</v>
      </c>
    </row>
    <row r="996" spans="1:8" x14ac:dyDescent="0.25">
      <c r="A996" t="s">
        <v>6537</v>
      </c>
      <c r="B996" t="s">
        <v>6538</v>
      </c>
      <c r="C996" s="1">
        <v>0</v>
      </c>
      <c r="D996" s="1">
        <v>4767.7</v>
      </c>
      <c r="E996" s="1">
        <v>4767.7</v>
      </c>
      <c r="F996" s="1">
        <f t="shared" si="30"/>
        <v>0</v>
      </c>
      <c r="G996" s="1">
        <f t="shared" si="31"/>
        <v>0</v>
      </c>
      <c r="H996" t="e">
        <f>VLOOKUP($A996,'TCD justif frs'!$A$5:$C$297,1,0)</f>
        <v>#N/A</v>
      </c>
    </row>
    <row r="997" spans="1:8" x14ac:dyDescent="0.25">
      <c r="A997" t="s">
        <v>130</v>
      </c>
      <c r="B997" t="s">
        <v>131</v>
      </c>
      <c r="C997" s="1">
        <v>0</v>
      </c>
      <c r="D997" s="1">
        <v>15317.271000000001</v>
      </c>
      <c r="E997" s="1">
        <v>15369.862999999999</v>
      </c>
      <c r="F997" s="1">
        <f t="shared" si="30"/>
        <v>-52.591999999998734</v>
      </c>
      <c r="G997" s="1">
        <f t="shared" si="31"/>
        <v>-52.591999999998734</v>
      </c>
      <c r="H997" t="e">
        <f>VLOOKUP($A997,'TCD justif frs'!$A$5:$C$297,1,0)</f>
        <v>#N/A</v>
      </c>
    </row>
    <row r="998" spans="1:8" x14ac:dyDescent="0.25">
      <c r="A998" t="s">
        <v>6539</v>
      </c>
      <c r="B998" t="s">
        <v>6540</v>
      </c>
      <c r="C998" s="1">
        <v>0</v>
      </c>
      <c r="D998" s="1">
        <v>1442.5119999999999</v>
      </c>
      <c r="E998" s="1">
        <v>1442.5119999999999</v>
      </c>
      <c r="F998" s="1">
        <f t="shared" si="30"/>
        <v>0</v>
      </c>
      <c r="G998" s="1">
        <f t="shared" si="31"/>
        <v>0</v>
      </c>
      <c r="H998" t="e">
        <f>VLOOKUP($A998,'TCD justif frs'!$A$5:$C$297,1,0)</f>
        <v>#N/A</v>
      </c>
    </row>
    <row r="999" spans="1:8" x14ac:dyDescent="0.25">
      <c r="A999" t="s">
        <v>6541</v>
      </c>
      <c r="B999" t="s">
        <v>8111</v>
      </c>
      <c r="C999" s="1">
        <v>0</v>
      </c>
      <c r="D999" s="1">
        <v>410</v>
      </c>
      <c r="E999" s="1">
        <v>410</v>
      </c>
      <c r="F999" s="1">
        <f t="shared" si="30"/>
        <v>0</v>
      </c>
      <c r="G999" s="1">
        <f t="shared" si="31"/>
        <v>0</v>
      </c>
      <c r="H999" t="e">
        <f>VLOOKUP($A999,'TCD justif frs'!$A$5:$C$297,1,0)</f>
        <v>#N/A</v>
      </c>
    </row>
    <row r="1000" spans="1:8" x14ac:dyDescent="0.25">
      <c r="A1000" t="s">
        <v>6542</v>
      </c>
      <c r="B1000" t="s">
        <v>8112</v>
      </c>
      <c r="C1000" s="1">
        <v>0</v>
      </c>
      <c r="D1000" s="1">
        <v>2461.7620000000002</v>
      </c>
      <c r="E1000" s="1">
        <v>2461.7620000000002</v>
      </c>
      <c r="F1000" s="1">
        <f t="shared" si="30"/>
        <v>0</v>
      </c>
      <c r="G1000" s="1">
        <f t="shared" si="31"/>
        <v>0</v>
      </c>
      <c r="H1000" t="e">
        <f>VLOOKUP($A1000,'TCD justif frs'!$A$5:$C$297,1,0)</f>
        <v>#N/A</v>
      </c>
    </row>
    <row r="1001" spans="1:8" x14ac:dyDescent="0.25">
      <c r="A1001" t="s">
        <v>6543</v>
      </c>
      <c r="B1001" t="s">
        <v>6544</v>
      </c>
      <c r="C1001" s="1">
        <v>0</v>
      </c>
      <c r="D1001" s="1">
        <v>451.358</v>
      </c>
      <c r="E1001" s="1">
        <v>451.358</v>
      </c>
      <c r="F1001" s="1">
        <f t="shared" si="30"/>
        <v>0</v>
      </c>
      <c r="G1001" s="1">
        <f t="shared" si="31"/>
        <v>0</v>
      </c>
      <c r="H1001" t="e">
        <f>VLOOKUP($A1001,'TCD justif frs'!$A$5:$C$297,1,0)</f>
        <v>#N/A</v>
      </c>
    </row>
    <row r="1002" spans="1:8" x14ac:dyDescent="0.25">
      <c r="A1002" t="s">
        <v>6545</v>
      </c>
      <c r="B1002" t="s">
        <v>8113</v>
      </c>
      <c r="C1002" s="1">
        <v>0</v>
      </c>
      <c r="D1002" s="1">
        <v>10821.303</v>
      </c>
      <c r="E1002" s="1">
        <v>10821.303</v>
      </c>
      <c r="F1002" s="1">
        <f t="shared" si="30"/>
        <v>0</v>
      </c>
      <c r="G1002" s="1">
        <f t="shared" si="31"/>
        <v>0</v>
      </c>
      <c r="H1002" t="e">
        <f>VLOOKUP($A1002,'TCD justif frs'!$A$5:$C$297,1,0)</f>
        <v>#N/A</v>
      </c>
    </row>
    <row r="1003" spans="1:8" x14ac:dyDescent="0.25">
      <c r="A1003" t="s">
        <v>6546</v>
      </c>
      <c r="B1003" t="s">
        <v>6547</v>
      </c>
      <c r="C1003" s="1">
        <v>0</v>
      </c>
      <c r="D1003" s="1">
        <v>3969.1060000000002</v>
      </c>
      <c r="E1003" s="1">
        <v>3969.1060000000002</v>
      </c>
      <c r="F1003" s="1">
        <f t="shared" si="30"/>
        <v>0</v>
      </c>
      <c r="G1003" s="1">
        <f t="shared" si="31"/>
        <v>0</v>
      </c>
      <c r="H1003" t="e">
        <f>VLOOKUP($A1003,'TCD justif frs'!$A$5:$C$297,1,0)</f>
        <v>#N/A</v>
      </c>
    </row>
    <row r="1004" spans="1:8" x14ac:dyDescent="0.25">
      <c r="A1004" t="s">
        <v>6548</v>
      </c>
      <c r="B1004" t="s">
        <v>8114</v>
      </c>
      <c r="C1004" s="1">
        <v>0</v>
      </c>
      <c r="D1004" s="1">
        <v>358.04</v>
      </c>
      <c r="E1004" s="1">
        <v>358.04</v>
      </c>
      <c r="F1004" s="1">
        <f t="shared" si="30"/>
        <v>0</v>
      </c>
      <c r="G1004" s="1">
        <f t="shared" si="31"/>
        <v>0</v>
      </c>
      <c r="H1004" t="e">
        <f>VLOOKUP($A1004,'TCD justif frs'!$A$5:$C$297,1,0)</f>
        <v>#N/A</v>
      </c>
    </row>
    <row r="1005" spans="1:8" x14ac:dyDescent="0.25">
      <c r="A1005" t="s">
        <v>6549</v>
      </c>
      <c r="B1005" t="s">
        <v>8115</v>
      </c>
      <c r="C1005" s="1">
        <v>0</v>
      </c>
      <c r="D1005" s="1">
        <v>244.381</v>
      </c>
      <c r="E1005" s="1">
        <v>244.381</v>
      </c>
      <c r="F1005" s="1">
        <f t="shared" si="30"/>
        <v>0</v>
      </c>
      <c r="G1005" s="1">
        <f t="shared" si="31"/>
        <v>0</v>
      </c>
      <c r="H1005" t="e">
        <f>VLOOKUP($A1005,'TCD justif frs'!$A$5:$C$297,1,0)</f>
        <v>#N/A</v>
      </c>
    </row>
    <row r="1006" spans="1:8" x14ac:dyDescent="0.25">
      <c r="A1006" t="s">
        <v>6550</v>
      </c>
      <c r="B1006" t="s">
        <v>6551</v>
      </c>
      <c r="C1006" s="1">
        <v>0</v>
      </c>
      <c r="D1006" s="1">
        <v>1566.4770000000001</v>
      </c>
      <c r="E1006" s="1">
        <v>1566.4770000000001</v>
      </c>
      <c r="F1006" s="1">
        <f t="shared" si="30"/>
        <v>0</v>
      </c>
      <c r="G1006" s="1">
        <f t="shared" si="31"/>
        <v>0</v>
      </c>
      <c r="H1006" t="e">
        <f>VLOOKUP($A1006,'TCD justif frs'!$A$5:$C$297,1,0)</f>
        <v>#N/A</v>
      </c>
    </row>
    <row r="1007" spans="1:8" x14ac:dyDescent="0.25">
      <c r="A1007" t="s">
        <v>6552</v>
      </c>
      <c r="B1007" t="s">
        <v>6553</v>
      </c>
      <c r="C1007" s="1">
        <v>0</v>
      </c>
      <c r="D1007" s="1">
        <v>882.43200000000002</v>
      </c>
      <c r="E1007" s="1">
        <v>882.43200000000002</v>
      </c>
      <c r="F1007" s="1">
        <f t="shared" si="30"/>
        <v>0</v>
      </c>
      <c r="G1007" s="1">
        <f t="shared" si="31"/>
        <v>0</v>
      </c>
      <c r="H1007" t="e">
        <f>VLOOKUP($A1007,'TCD justif frs'!$A$5:$C$297,1,0)</f>
        <v>#N/A</v>
      </c>
    </row>
    <row r="1008" spans="1:8" x14ac:dyDescent="0.25">
      <c r="A1008" t="s">
        <v>6554</v>
      </c>
      <c r="B1008" t="s">
        <v>6555</v>
      </c>
      <c r="C1008" s="1">
        <v>0</v>
      </c>
      <c r="D1008" s="1">
        <v>1500.15</v>
      </c>
      <c r="E1008" s="1">
        <v>1500.15</v>
      </c>
      <c r="F1008" s="1">
        <f t="shared" si="30"/>
        <v>0</v>
      </c>
      <c r="G1008" s="1">
        <f t="shared" si="31"/>
        <v>0</v>
      </c>
      <c r="H1008" t="e">
        <f>VLOOKUP($A1008,'TCD justif frs'!$A$5:$C$297,1,0)</f>
        <v>#N/A</v>
      </c>
    </row>
    <row r="1009" spans="1:8" x14ac:dyDescent="0.25">
      <c r="A1009" t="s">
        <v>6556</v>
      </c>
      <c r="B1009" t="s">
        <v>6557</v>
      </c>
      <c r="C1009" s="1">
        <v>0</v>
      </c>
      <c r="D1009" s="1">
        <v>551.97799999999995</v>
      </c>
      <c r="E1009" s="1">
        <v>551.97799999999995</v>
      </c>
      <c r="F1009" s="1">
        <f t="shared" si="30"/>
        <v>0</v>
      </c>
      <c r="G1009" s="1">
        <f t="shared" si="31"/>
        <v>0</v>
      </c>
      <c r="H1009" t="e">
        <f>VLOOKUP($A1009,'TCD justif frs'!$A$5:$C$297,1,0)</f>
        <v>#N/A</v>
      </c>
    </row>
    <row r="1010" spans="1:8" x14ac:dyDescent="0.25">
      <c r="A1010" t="s">
        <v>6558</v>
      </c>
      <c r="B1010" t="s">
        <v>6559</v>
      </c>
      <c r="C1010" s="1">
        <v>0</v>
      </c>
      <c r="D1010" s="1">
        <v>4098.58</v>
      </c>
      <c r="E1010" s="1">
        <v>4098.58</v>
      </c>
      <c r="F1010" s="1">
        <f t="shared" si="30"/>
        <v>0</v>
      </c>
      <c r="G1010" s="1">
        <f t="shared" si="31"/>
        <v>0</v>
      </c>
      <c r="H1010" t="e">
        <f>VLOOKUP($A1010,'TCD justif frs'!$A$5:$C$297,1,0)</f>
        <v>#N/A</v>
      </c>
    </row>
    <row r="1011" spans="1:8" x14ac:dyDescent="0.25">
      <c r="A1011" t="s">
        <v>6560</v>
      </c>
      <c r="B1011" t="s">
        <v>6561</v>
      </c>
      <c r="C1011" s="1">
        <v>0</v>
      </c>
      <c r="D1011" s="1">
        <v>277.41199999999998</v>
      </c>
      <c r="E1011" s="1">
        <v>277.41199999999998</v>
      </c>
      <c r="F1011" s="1">
        <f t="shared" si="30"/>
        <v>0</v>
      </c>
      <c r="G1011" s="1">
        <f t="shared" si="31"/>
        <v>0</v>
      </c>
      <c r="H1011" t="e">
        <f>VLOOKUP($A1011,'TCD justif frs'!$A$5:$C$297,1,0)</f>
        <v>#N/A</v>
      </c>
    </row>
    <row r="1012" spans="1:8" x14ac:dyDescent="0.25">
      <c r="A1012" t="s">
        <v>856</v>
      </c>
      <c r="B1012" t="s">
        <v>857</v>
      </c>
      <c r="C1012" s="1">
        <v>0</v>
      </c>
      <c r="D1012" s="1">
        <v>1683.364</v>
      </c>
      <c r="E1012" s="1">
        <v>1683.364</v>
      </c>
      <c r="F1012" s="1">
        <f t="shared" si="30"/>
        <v>0</v>
      </c>
      <c r="G1012" s="1">
        <f t="shared" si="31"/>
        <v>0</v>
      </c>
      <c r="H1012" t="e">
        <f>VLOOKUP($A1012,'TCD justif frs'!$A$5:$C$297,1,0)</f>
        <v>#N/A</v>
      </c>
    </row>
    <row r="1013" spans="1:8" x14ac:dyDescent="0.25">
      <c r="A1013" t="s">
        <v>6562</v>
      </c>
      <c r="B1013" t="s">
        <v>8116</v>
      </c>
      <c r="C1013" s="1">
        <v>0</v>
      </c>
      <c r="D1013" s="1">
        <v>3041.8270000000002</v>
      </c>
      <c r="E1013" s="1">
        <v>3041.8270000000002</v>
      </c>
      <c r="F1013" s="1">
        <f t="shared" si="30"/>
        <v>0</v>
      </c>
      <c r="G1013" s="1">
        <f t="shared" si="31"/>
        <v>0</v>
      </c>
      <c r="H1013" t="e">
        <f>VLOOKUP($A1013,'TCD justif frs'!$A$5:$C$297,1,0)</f>
        <v>#N/A</v>
      </c>
    </row>
    <row r="1014" spans="1:8" x14ac:dyDescent="0.25">
      <c r="A1014" t="s">
        <v>6563</v>
      </c>
      <c r="B1014" t="s">
        <v>8117</v>
      </c>
      <c r="C1014" s="1">
        <v>0</v>
      </c>
      <c r="D1014" s="1">
        <v>645.46</v>
      </c>
      <c r="E1014" s="1">
        <v>645.46</v>
      </c>
      <c r="F1014" s="1">
        <f t="shared" si="30"/>
        <v>0</v>
      </c>
      <c r="G1014" s="1">
        <f t="shared" si="31"/>
        <v>0</v>
      </c>
      <c r="H1014" t="e">
        <f>VLOOKUP($A1014,'TCD justif frs'!$A$5:$C$297,1,0)</f>
        <v>#N/A</v>
      </c>
    </row>
    <row r="1015" spans="1:8" x14ac:dyDescent="0.25">
      <c r="A1015" t="s">
        <v>6564</v>
      </c>
      <c r="B1015" t="s">
        <v>8118</v>
      </c>
      <c r="C1015" s="1">
        <v>0</v>
      </c>
      <c r="D1015" s="1">
        <v>3517.4209999999998</v>
      </c>
      <c r="E1015" s="1">
        <v>3517.4209999999998</v>
      </c>
      <c r="F1015" s="1">
        <f t="shared" si="30"/>
        <v>0</v>
      </c>
      <c r="G1015" s="1">
        <f t="shared" si="31"/>
        <v>0</v>
      </c>
      <c r="H1015" t="e">
        <f>VLOOKUP($A1015,'TCD justif frs'!$A$5:$C$297,1,0)</f>
        <v>#N/A</v>
      </c>
    </row>
    <row r="1016" spans="1:8" x14ac:dyDescent="0.25">
      <c r="A1016" t="s">
        <v>6565</v>
      </c>
      <c r="B1016" t="s">
        <v>6566</v>
      </c>
      <c r="C1016" s="1">
        <v>0</v>
      </c>
      <c r="D1016" s="1">
        <v>159.667</v>
      </c>
      <c r="E1016" s="1">
        <v>159.667</v>
      </c>
      <c r="F1016" s="1">
        <f t="shared" si="30"/>
        <v>0</v>
      </c>
      <c r="G1016" s="1">
        <f t="shared" si="31"/>
        <v>0</v>
      </c>
      <c r="H1016" t="e">
        <f>VLOOKUP($A1016,'TCD justif frs'!$A$5:$C$297,1,0)</f>
        <v>#N/A</v>
      </c>
    </row>
    <row r="1017" spans="1:8" x14ac:dyDescent="0.25">
      <c r="A1017" t="s">
        <v>6567</v>
      </c>
      <c r="B1017" t="s">
        <v>6568</v>
      </c>
      <c r="C1017" s="1">
        <v>0</v>
      </c>
      <c r="D1017" s="1">
        <v>75.504000000000005</v>
      </c>
      <c r="E1017" s="1">
        <v>75.504000000000005</v>
      </c>
      <c r="F1017" s="1">
        <f t="shared" si="30"/>
        <v>0</v>
      </c>
      <c r="G1017" s="1">
        <f t="shared" si="31"/>
        <v>0</v>
      </c>
      <c r="H1017" t="e">
        <f>VLOOKUP($A1017,'TCD justif frs'!$A$5:$C$297,1,0)</f>
        <v>#N/A</v>
      </c>
    </row>
    <row r="1018" spans="1:8" x14ac:dyDescent="0.25">
      <c r="A1018" t="s">
        <v>6569</v>
      </c>
      <c r="B1018" t="s">
        <v>6570</v>
      </c>
      <c r="C1018" s="1">
        <v>0</v>
      </c>
      <c r="D1018" s="1">
        <v>348.50099999999998</v>
      </c>
      <c r="E1018" s="1">
        <v>348.50099999999998</v>
      </c>
      <c r="F1018" s="1">
        <f t="shared" si="30"/>
        <v>0</v>
      </c>
      <c r="G1018" s="1">
        <f t="shared" si="31"/>
        <v>0</v>
      </c>
      <c r="H1018" t="e">
        <f>VLOOKUP($A1018,'TCD justif frs'!$A$5:$C$297,1,0)</f>
        <v>#N/A</v>
      </c>
    </row>
    <row r="1019" spans="1:8" x14ac:dyDescent="0.25">
      <c r="A1019" t="s">
        <v>6571</v>
      </c>
      <c r="B1019" t="s">
        <v>6572</v>
      </c>
      <c r="C1019" s="1">
        <v>0</v>
      </c>
      <c r="D1019" s="1">
        <v>12718.614</v>
      </c>
      <c r="E1019" s="1">
        <v>12718.614</v>
      </c>
      <c r="F1019" s="1">
        <f t="shared" si="30"/>
        <v>0</v>
      </c>
      <c r="G1019" s="1">
        <f t="shared" si="31"/>
        <v>0</v>
      </c>
      <c r="H1019" t="e">
        <f>VLOOKUP($A1019,'TCD justif frs'!$A$5:$C$297,1,0)</f>
        <v>#N/A</v>
      </c>
    </row>
    <row r="1020" spans="1:8" x14ac:dyDescent="0.25">
      <c r="A1020" t="s">
        <v>6573</v>
      </c>
      <c r="B1020" t="s">
        <v>6574</v>
      </c>
      <c r="C1020" s="1">
        <v>0</v>
      </c>
      <c r="D1020" s="1">
        <v>4638.8239999999996</v>
      </c>
      <c r="E1020" s="1">
        <v>4638.8239999999996</v>
      </c>
      <c r="F1020" s="1">
        <f t="shared" si="30"/>
        <v>0</v>
      </c>
      <c r="G1020" s="1">
        <f t="shared" si="31"/>
        <v>0</v>
      </c>
      <c r="H1020" t="e">
        <f>VLOOKUP($A1020,'TCD justif frs'!$A$5:$C$297,1,0)</f>
        <v>#N/A</v>
      </c>
    </row>
    <row r="1021" spans="1:8" x14ac:dyDescent="0.25">
      <c r="A1021" t="s">
        <v>6575</v>
      </c>
      <c r="B1021" t="s">
        <v>6576</v>
      </c>
      <c r="C1021" s="1">
        <v>0</v>
      </c>
      <c r="D1021" s="1">
        <v>451.26</v>
      </c>
      <c r="E1021" s="1">
        <v>451.26</v>
      </c>
      <c r="F1021" s="1">
        <f t="shared" si="30"/>
        <v>0</v>
      </c>
      <c r="G1021" s="1">
        <f t="shared" si="31"/>
        <v>0</v>
      </c>
      <c r="H1021" t="e">
        <f>VLOOKUP($A1021,'TCD justif frs'!$A$5:$C$297,1,0)</f>
        <v>#N/A</v>
      </c>
    </row>
    <row r="1022" spans="1:8" x14ac:dyDescent="0.25">
      <c r="A1022" t="s">
        <v>6577</v>
      </c>
      <c r="B1022" t="s">
        <v>6578</v>
      </c>
      <c r="C1022" s="1">
        <v>0</v>
      </c>
      <c r="D1022" s="1">
        <v>16832.237000000001</v>
      </c>
      <c r="E1022" s="1">
        <v>16832.237000000001</v>
      </c>
      <c r="F1022" s="1">
        <f t="shared" si="30"/>
        <v>0</v>
      </c>
      <c r="G1022" s="1">
        <f t="shared" si="31"/>
        <v>0</v>
      </c>
      <c r="H1022" t="e">
        <f>VLOOKUP($A1022,'TCD justif frs'!$A$5:$C$297,1,0)</f>
        <v>#N/A</v>
      </c>
    </row>
    <row r="1023" spans="1:8" x14ac:dyDescent="0.25">
      <c r="A1023" t="s">
        <v>132</v>
      </c>
      <c r="B1023" t="s">
        <v>8047</v>
      </c>
      <c r="C1023" s="1">
        <v>0</v>
      </c>
      <c r="D1023" s="1">
        <v>33331.510999999999</v>
      </c>
      <c r="E1023" s="1">
        <v>34573.349000000002</v>
      </c>
      <c r="F1023" s="1">
        <f t="shared" si="30"/>
        <v>-1241.8380000000034</v>
      </c>
      <c r="G1023" s="1">
        <f t="shared" si="31"/>
        <v>-1241.8380000000034</v>
      </c>
      <c r="H1023" t="e">
        <f>VLOOKUP($A1023,'TCD justif frs'!$A$5:$C$297,1,0)</f>
        <v>#N/A</v>
      </c>
    </row>
    <row r="1024" spans="1:8" x14ac:dyDescent="0.25">
      <c r="A1024" t="s">
        <v>6579</v>
      </c>
      <c r="B1024" t="s">
        <v>6580</v>
      </c>
      <c r="C1024" s="1">
        <v>0</v>
      </c>
      <c r="D1024" s="1">
        <v>413.5</v>
      </c>
      <c r="E1024" s="1">
        <v>413.5</v>
      </c>
      <c r="F1024" s="1">
        <f t="shared" si="30"/>
        <v>0</v>
      </c>
      <c r="G1024" s="1">
        <f t="shared" si="31"/>
        <v>0</v>
      </c>
      <c r="H1024" t="e">
        <f>VLOOKUP($A1024,'TCD justif frs'!$A$5:$C$297,1,0)</f>
        <v>#N/A</v>
      </c>
    </row>
    <row r="1025" spans="1:8" x14ac:dyDescent="0.25">
      <c r="A1025" t="s">
        <v>6581</v>
      </c>
      <c r="B1025" t="s">
        <v>8119</v>
      </c>
      <c r="C1025" s="1">
        <v>0</v>
      </c>
      <c r="D1025" s="1">
        <v>399.49299999999999</v>
      </c>
      <c r="E1025" s="1">
        <v>399.49299999999999</v>
      </c>
      <c r="F1025" s="1">
        <f t="shared" si="30"/>
        <v>0</v>
      </c>
      <c r="G1025" s="1">
        <f t="shared" si="31"/>
        <v>0</v>
      </c>
      <c r="H1025" t="e">
        <f>VLOOKUP($A1025,'TCD justif frs'!$A$5:$C$297,1,0)</f>
        <v>#N/A</v>
      </c>
    </row>
    <row r="1026" spans="1:8" x14ac:dyDescent="0.25">
      <c r="A1026" t="s">
        <v>6582</v>
      </c>
      <c r="B1026" t="s">
        <v>6583</v>
      </c>
      <c r="C1026" s="1">
        <v>0</v>
      </c>
      <c r="D1026" s="1">
        <v>1340.5519999999999</v>
      </c>
      <c r="E1026" s="1">
        <v>1340.5519999999999</v>
      </c>
      <c r="F1026" s="1">
        <f t="shared" si="30"/>
        <v>0</v>
      </c>
      <c r="G1026" s="1">
        <f t="shared" si="31"/>
        <v>0</v>
      </c>
      <c r="H1026" t="e">
        <f>VLOOKUP($A1026,'TCD justif frs'!$A$5:$C$297,1,0)</f>
        <v>#N/A</v>
      </c>
    </row>
    <row r="1027" spans="1:8" x14ac:dyDescent="0.25">
      <c r="A1027" t="s">
        <v>133</v>
      </c>
      <c r="B1027" t="s">
        <v>134</v>
      </c>
      <c r="C1027" s="1">
        <v>0</v>
      </c>
      <c r="D1027" s="1">
        <v>94407.794999999998</v>
      </c>
      <c r="E1027" s="1">
        <v>94407.794999999998</v>
      </c>
      <c r="F1027" s="1">
        <f t="shared" ref="F1027:F1090" si="32">D1027-E1027</f>
        <v>0</v>
      </c>
      <c r="G1027" s="1">
        <f t="shared" ref="G1027:G1090" si="33">C1027+F1027</f>
        <v>0</v>
      </c>
      <c r="H1027" t="e">
        <f>VLOOKUP($A1027,'TCD justif frs'!$A$5:$C$297,1,0)</f>
        <v>#N/A</v>
      </c>
    </row>
    <row r="1028" spans="1:8" x14ac:dyDescent="0.25">
      <c r="A1028" t="s">
        <v>6584</v>
      </c>
      <c r="B1028" t="s">
        <v>6585</v>
      </c>
      <c r="C1028" s="1">
        <v>0</v>
      </c>
      <c r="D1028" s="1">
        <v>5043.4790000000003</v>
      </c>
      <c r="E1028" s="1">
        <v>5043.4790000000003</v>
      </c>
      <c r="F1028" s="1">
        <f t="shared" si="32"/>
        <v>0</v>
      </c>
      <c r="G1028" s="1">
        <f t="shared" si="33"/>
        <v>0</v>
      </c>
      <c r="H1028" t="e">
        <f>VLOOKUP($A1028,'TCD justif frs'!$A$5:$C$297,1,0)</f>
        <v>#N/A</v>
      </c>
    </row>
    <row r="1029" spans="1:8" x14ac:dyDescent="0.25">
      <c r="A1029" t="s">
        <v>6586</v>
      </c>
      <c r="B1029" t="s">
        <v>8120</v>
      </c>
      <c r="C1029" s="1">
        <v>0</v>
      </c>
      <c r="D1029" s="1">
        <v>612.38599999999997</v>
      </c>
      <c r="E1029" s="1">
        <v>612.38599999999997</v>
      </c>
      <c r="F1029" s="1">
        <f t="shared" si="32"/>
        <v>0</v>
      </c>
      <c r="G1029" s="1">
        <f t="shared" si="33"/>
        <v>0</v>
      </c>
      <c r="H1029" t="e">
        <f>VLOOKUP($A1029,'TCD justif frs'!$A$5:$C$297,1,0)</f>
        <v>#N/A</v>
      </c>
    </row>
    <row r="1030" spans="1:8" x14ac:dyDescent="0.25">
      <c r="A1030" t="s">
        <v>6587</v>
      </c>
      <c r="B1030" t="s">
        <v>6588</v>
      </c>
      <c r="C1030" s="1">
        <v>0</v>
      </c>
      <c r="D1030" s="1">
        <v>122.35599999999999</v>
      </c>
      <c r="E1030" s="1">
        <v>122.35599999999999</v>
      </c>
      <c r="F1030" s="1">
        <f t="shared" si="32"/>
        <v>0</v>
      </c>
      <c r="G1030" s="1">
        <f t="shared" si="33"/>
        <v>0</v>
      </c>
      <c r="H1030" t="e">
        <f>VLOOKUP($A1030,'TCD justif frs'!$A$5:$C$297,1,0)</f>
        <v>#N/A</v>
      </c>
    </row>
    <row r="1031" spans="1:8" x14ac:dyDescent="0.25">
      <c r="A1031" t="s">
        <v>6589</v>
      </c>
      <c r="B1031" t="s">
        <v>6590</v>
      </c>
      <c r="C1031" s="1">
        <v>0</v>
      </c>
      <c r="D1031" s="1">
        <v>1246.6400000000001</v>
      </c>
      <c r="E1031" s="1">
        <v>1246.6400000000001</v>
      </c>
      <c r="F1031" s="1">
        <f t="shared" si="32"/>
        <v>0</v>
      </c>
      <c r="G1031" s="1">
        <f t="shared" si="33"/>
        <v>0</v>
      </c>
      <c r="H1031" t="e">
        <f>VLOOKUP($A1031,'TCD justif frs'!$A$5:$C$297,1,0)</f>
        <v>#N/A</v>
      </c>
    </row>
    <row r="1032" spans="1:8" x14ac:dyDescent="0.25">
      <c r="A1032" t="s">
        <v>6591</v>
      </c>
      <c r="B1032" t="s">
        <v>6592</v>
      </c>
      <c r="C1032" s="1">
        <v>0</v>
      </c>
      <c r="D1032" s="1">
        <v>228.5</v>
      </c>
      <c r="E1032" s="1">
        <v>228.5</v>
      </c>
      <c r="F1032" s="1">
        <f t="shared" si="32"/>
        <v>0</v>
      </c>
      <c r="G1032" s="1">
        <f t="shared" si="33"/>
        <v>0</v>
      </c>
      <c r="H1032" t="e">
        <f>VLOOKUP($A1032,'TCD justif frs'!$A$5:$C$297,1,0)</f>
        <v>#N/A</v>
      </c>
    </row>
    <row r="1033" spans="1:8" x14ac:dyDescent="0.25">
      <c r="A1033" t="s">
        <v>6593</v>
      </c>
      <c r="B1033" t="s">
        <v>6594</v>
      </c>
      <c r="C1033" s="1">
        <v>0</v>
      </c>
      <c r="D1033" s="1">
        <v>2745.1909999999998</v>
      </c>
      <c r="E1033" s="1">
        <v>2745.1909999999998</v>
      </c>
      <c r="F1033" s="1">
        <f t="shared" si="32"/>
        <v>0</v>
      </c>
      <c r="G1033" s="1">
        <f t="shared" si="33"/>
        <v>0</v>
      </c>
      <c r="H1033" t="e">
        <f>VLOOKUP($A1033,'TCD justif frs'!$A$5:$C$297,1,0)</f>
        <v>#N/A</v>
      </c>
    </row>
    <row r="1034" spans="1:8" x14ac:dyDescent="0.25">
      <c r="A1034" t="s">
        <v>869</v>
      </c>
      <c r="B1034" t="s">
        <v>8121</v>
      </c>
      <c r="C1034" s="1">
        <v>0</v>
      </c>
      <c r="D1034" s="1">
        <v>9539.2540000000008</v>
      </c>
      <c r="E1034" s="1">
        <v>9539.2540000000008</v>
      </c>
      <c r="F1034" s="1">
        <f t="shared" si="32"/>
        <v>0</v>
      </c>
      <c r="G1034" s="1">
        <f t="shared" si="33"/>
        <v>0</v>
      </c>
      <c r="H1034" t="e">
        <f>VLOOKUP($A1034,'TCD justif frs'!$A$5:$C$297,1,0)</f>
        <v>#N/A</v>
      </c>
    </row>
    <row r="1035" spans="1:8" x14ac:dyDescent="0.25">
      <c r="A1035" t="s">
        <v>6595</v>
      </c>
      <c r="B1035" t="s">
        <v>6596</v>
      </c>
      <c r="C1035" s="1">
        <v>0</v>
      </c>
      <c r="D1035" s="1">
        <v>631.9</v>
      </c>
      <c r="E1035" s="1">
        <v>631.9</v>
      </c>
      <c r="F1035" s="1">
        <f t="shared" si="32"/>
        <v>0</v>
      </c>
      <c r="G1035" s="1">
        <f t="shared" si="33"/>
        <v>0</v>
      </c>
      <c r="H1035" t="e">
        <f>VLOOKUP($A1035,'TCD justif frs'!$A$5:$C$297,1,0)</f>
        <v>#N/A</v>
      </c>
    </row>
    <row r="1036" spans="1:8" x14ac:dyDescent="0.25">
      <c r="A1036" t="s">
        <v>135</v>
      </c>
      <c r="B1036" t="s">
        <v>8122</v>
      </c>
      <c r="C1036" s="1">
        <v>0</v>
      </c>
      <c r="D1036" s="1">
        <v>61250.75</v>
      </c>
      <c r="E1036" s="1">
        <v>61923.482000000004</v>
      </c>
      <c r="F1036" s="1">
        <f t="shared" si="32"/>
        <v>-672.73200000000361</v>
      </c>
      <c r="G1036" s="1">
        <f t="shared" si="33"/>
        <v>-672.73200000000361</v>
      </c>
      <c r="H1036" t="e">
        <f>VLOOKUP($A1036,'TCD justif frs'!$A$5:$C$297,1,0)</f>
        <v>#N/A</v>
      </c>
    </row>
    <row r="1037" spans="1:8" x14ac:dyDescent="0.25">
      <c r="A1037" t="s">
        <v>6597</v>
      </c>
      <c r="B1037" t="s">
        <v>8123</v>
      </c>
      <c r="C1037" s="1">
        <v>0</v>
      </c>
      <c r="D1037" s="1">
        <v>804.625</v>
      </c>
      <c r="E1037" s="1">
        <v>804.625</v>
      </c>
      <c r="F1037" s="1">
        <f t="shared" si="32"/>
        <v>0</v>
      </c>
      <c r="G1037" s="1">
        <f t="shared" si="33"/>
        <v>0</v>
      </c>
      <c r="H1037" t="e">
        <f>VLOOKUP($A1037,'TCD justif frs'!$A$5:$C$297,1,0)</f>
        <v>#N/A</v>
      </c>
    </row>
    <row r="1038" spans="1:8" x14ac:dyDescent="0.25">
      <c r="A1038" t="s">
        <v>6598</v>
      </c>
      <c r="B1038" t="s">
        <v>8124</v>
      </c>
      <c r="C1038" s="1">
        <v>0</v>
      </c>
      <c r="D1038" s="1">
        <v>5635.8419999999996</v>
      </c>
      <c r="E1038" s="1">
        <v>5635.8419999999996</v>
      </c>
      <c r="F1038" s="1">
        <f t="shared" si="32"/>
        <v>0</v>
      </c>
      <c r="G1038" s="1">
        <f t="shared" si="33"/>
        <v>0</v>
      </c>
      <c r="H1038" t="e">
        <f>VLOOKUP($A1038,'TCD justif frs'!$A$5:$C$297,1,0)</f>
        <v>#N/A</v>
      </c>
    </row>
    <row r="1039" spans="1:8" x14ac:dyDescent="0.25">
      <c r="A1039" t="s">
        <v>136</v>
      </c>
      <c r="B1039" t="s">
        <v>137</v>
      </c>
      <c r="C1039" s="1">
        <v>0</v>
      </c>
      <c r="D1039" s="1">
        <v>142121.234</v>
      </c>
      <c r="E1039" s="1">
        <v>142121.31099999999</v>
      </c>
      <c r="F1039" s="1">
        <f t="shared" si="32"/>
        <v>-7.6999999990221113E-2</v>
      </c>
      <c r="G1039" s="1">
        <f t="shared" si="33"/>
        <v>-7.6999999990221113E-2</v>
      </c>
      <c r="H1039" t="e">
        <f>VLOOKUP($A1039,'TCD justif frs'!$A$5:$C$297,1,0)</f>
        <v>#N/A</v>
      </c>
    </row>
    <row r="1040" spans="1:8" x14ac:dyDescent="0.25">
      <c r="A1040" t="s">
        <v>6599</v>
      </c>
      <c r="B1040" t="s">
        <v>8125</v>
      </c>
      <c r="C1040" s="1">
        <v>0</v>
      </c>
      <c r="D1040" s="1">
        <v>3795.3</v>
      </c>
      <c r="E1040" s="1">
        <v>3795.3</v>
      </c>
      <c r="F1040" s="1">
        <f t="shared" si="32"/>
        <v>0</v>
      </c>
      <c r="G1040" s="1">
        <f t="shared" si="33"/>
        <v>0</v>
      </c>
      <c r="H1040" t="e">
        <f>VLOOKUP($A1040,'TCD justif frs'!$A$5:$C$297,1,0)</f>
        <v>#N/A</v>
      </c>
    </row>
    <row r="1041" spans="1:8" x14ac:dyDescent="0.25">
      <c r="A1041" t="s">
        <v>6600</v>
      </c>
      <c r="B1041" t="s">
        <v>6601</v>
      </c>
      <c r="C1041" s="1">
        <v>0</v>
      </c>
      <c r="D1041" s="1">
        <v>231.94300000000001</v>
      </c>
      <c r="E1041" s="1">
        <v>231.94300000000001</v>
      </c>
      <c r="F1041" s="1">
        <f t="shared" si="32"/>
        <v>0</v>
      </c>
      <c r="G1041" s="1">
        <f t="shared" si="33"/>
        <v>0</v>
      </c>
      <c r="H1041" t="e">
        <f>VLOOKUP($A1041,'TCD justif frs'!$A$5:$C$297,1,0)</f>
        <v>#N/A</v>
      </c>
    </row>
    <row r="1042" spans="1:8" x14ac:dyDescent="0.25">
      <c r="A1042" t="s">
        <v>6602</v>
      </c>
      <c r="B1042" t="s">
        <v>8126</v>
      </c>
      <c r="C1042" s="1">
        <v>0</v>
      </c>
      <c r="D1042" s="1">
        <v>14001.245000000001</v>
      </c>
      <c r="E1042" s="1">
        <v>14001.245000000001</v>
      </c>
      <c r="F1042" s="1">
        <f t="shared" si="32"/>
        <v>0</v>
      </c>
      <c r="G1042" s="1">
        <f t="shared" si="33"/>
        <v>0</v>
      </c>
      <c r="H1042" t="e">
        <f>VLOOKUP($A1042,'TCD justif frs'!$A$5:$C$297,1,0)</f>
        <v>#N/A</v>
      </c>
    </row>
    <row r="1043" spans="1:8" x14ac:dyDescent="0.25">
      <c r="A1043" t="s">
        <v>6603</v>
      </c>
      <c r="B1043" t="s">
        <v>6604</v>
      </c>
      <c r="C1043" s="1">
        <v>0</v>
      </c>
      <c r="D1043" s="1">
        <v>3076.94</v>
      </c>
      <c r="E1043" s="1">
        <v>3076.94</v>
      </c>
      <c r="F1043" s="1">
        <f t="shared" si="32"/>
        <v>0</v>
      </c>
      <c r="G1043" s="1">
        <f t="shared" si="33"/>
        <v>0</v>
      </c>
      <c r="H1043" t="e">
        <f>VLOOKUP($A1043,'TCD justif frs'!$A$5:$C$297,1,0)</f>
        <v>#N/A</v>
      </c>
    </row>
    <row r="1044" spans="1:8" x14ac:dyDescent="0.25">
      <c r="A1044" t="s">
        <v>5264</v>
      </c>
      <c r="B1044" t="s">
        <v>895</v>
      </c>
      <c r="C1044" s="1">
        <v>0</v>
      </c>
      <c r="D1044" s="1">
        <v>65914.176999999996</v>
      </c>
      <c r="E1044" s="1">
        <v>65914.176999999996</v>
      </c>
      <c r="F1044" s="1">
        <f t="shared" si="32"/>
        <v>0</v>
      </c>
      <c r="G1044" s="1">
        <f t="shared" si="33"/>
        <v>0</v>
      </c>
      <c r="H1044" t="e">
        <f>VLOOKUP($A1044,'TCD justif frs'!$A$5:$C$297,1,0)</f>
        <v>#N/A</v>
      </c>
    </row>
    <row r="1045" spans="1:8" x14ac:dyDescent="0.25">
      <c r="A1045" t="s">
        <v>6605</v>
      </c>
      <c r="B1045" t="s">
        <v>6606</v>
      </c>
      <c r="C1045" s="1">
        <v>0</v>
      </c>
      <c r="D1045" s="1">
        <v>1281.508</v>
      </c>
      <c r="E1045" s="1">
        <v>1281.508</v>
      </c>
      <c r="F1045" s="1">
        <f t="shared" si="32"/>
        <v>0</v>
      </c>
      <c r="G1045" s="1">
        <f t="shared" si="33"/>
        <v>0</v>
      </c>
      <c r="H1045" t="e">
        <f>VLOOKUP($A1045,'TCD justif frs'!$A$5:$C$297,1,0)</f>
        <v>#N/A</v>
      </c>
    </row>
    <row r="1046" spans="1:8" x14ac:dyDescent="0.25">
      <c r="A1046" t="s">
        <v>6607</v>
      </c>
      <c r="B1046" t="s">
        <v>6608</v>
      </c>
      <c r="C1046" s="1">
        <v>0</v>
      </c>
      <c r="D1046" s="1">
        <v>3592.4789999999998</v>
      </c>
      <c r="E1046" s="1">
        <v>3592.4789999999998</v>
      </c>
      <c r="F1046" s="1">
        <f t="shared" si="32"/>
        <v>0</v>
      </c>
      <c r="G1046" s="1">
        <f t="shared" si="33"/>
        <v>0</v>
      </c>
      <c r="H1046" t="e">
        <f>VLOOKUP($A1046,'TCD justif frs'!$A$5:$C$297,1,0)</f>
        <v>#N/A</v>
      </c>
    </row>
    <row r="1047" spans="1:8" x14ac:dyDescent="0.25">
      <c r="A1047" t="s">
        <v>6609</v>
      </c>
      <c r="B1047" t="s">
        <v>6610</v>
      </c>
      <c r="C1047" s="1">
        <v>0</v>
      </c>
      <c r="D1047" s="1">
        <v>3125.616</v>
      </c>
      <c r="E1047" s="1">
        <v>3125.616</v>
      </c>
      <c r="F1047" s="1">
        <f t="shared" si="32"/>
        <v>0</v>
      </c>
      <c r="G1047" s="1">
        <f t="shared" si="33"/>
        <v>0</v>
      </c>
      <c r="H1047" t="e">
        <f>VLOOKUP($A1047,'TCD justif frs'!$A$5:$C$297,1,0)</f>
        <v>#N/A</v>
      </c>
    </row>
    <row r="1048" spans="1:8" x14ac:dyDescent="0.25">
      <c r="A1048" t="s">
        <v>6611</v>
      </c>
      <c r="B1048" t="s">
        <v>6612</v>
      </c>
      <c r="C1048" s="1">
        <v>0</v>
      </c>
      <c r="D1048" s="1">
        <v>1033.008</v>
      </c>
      <c r="E1048" s="1">
        <v>1033.008</v>
      </c>
      <c r="F1048" s="1">
        <f t="shared" si="32"/>
        <v>0</v>
      </c>
      <c r="G1048" s="1">
        <f t="shared" si="33"/>
        <v>0</v>
      </c>
      <c r="H1048" t="e">
        <f>VLOOKUP($A1048,'TCD justif frs'!$A$5:$C$297,1,0)</f>
        <v>#N/A</v>
      </c>
    </row>
    <row r="1049" spans="1:8" x14ac:dyDescent="0.25">
      <c r="A1049" t="s">
        <v>6613</v>
      </c>
      <c r="B1049" t="s">
        <v>6614</v>
      </c>
      <c r="C1049" s="1">
        <v>0</v>
      </c>
      <c r="D1049" s="1">
        <v>982.86400000000003</v>
      </c>
      <c r="E1049" s="1">
        <v>982.86400000000003</v>
      </c>
      <c r="F1049" s="1">
        <f t="shared" si="32"/>
        <v>0</v>
      </c>
      <c r="G1049" s="1">
        <f t="shared" si="33"/>
        <v>0</v>
      </c>
      <c r="H1049" t="e">
        <f>VLOOKUP($A1049,'TCD justif frs'!$A$5:$C$297,1,0)</f>
        <v>#N/A</v>
      </c>
    </row>
    <row r="1050" spans="1:8" x14ac:dyDescent="0.25">
      <c r="A1050" t="s">
        <v>6615</v>
      </c>
      <c r="B1050" t="s">
        <v>6616</v>
      </c>
      <c r="C1050" s="1">
        <v>0</v>
      </c>
      <c r="D1050" s="1">
        <v>3622.357</v>
      </c>
      <c r="E1050" s="1">
        <v>3622.357</v>
      </c>
      <c r="F1050" s="1">
        <f t="shared" si="32"/>
        <v>0</v>
      </c>
      <c r="G1050" s="1">
        <f t="shared" si="33"/>
        <v>0</v>
      </c>
      <c r="H1050" t="e">
        <f>VLOOKUP($A1050,'TCD justif frs'!$A$5:$C$297,1,0)</f>
        <v>#N/A</v>
      </c>
    </row>
    <row r="1051" spans="1:8" x14ac:dyDescent="0.25">
      <c r="A1051" t="s">
        <v>6617</v>
      </c>
      <c r="B1051" t="s">
        <v>8127</v>
      </c>
      <c r="C1051" s="1">
        <v>0</v>
      </c>
      <c r="D1051" s="1">
        <v>13776.566000000001</v>
      </c>
      <c r="E1051" s="1">
        <v>13776.566000000001</v>
      </c>
      <c r="F1051" s="1">
        <f t="shared" si="32"/>
        <v>0</v>
      </c>
      <c r="G1051" s="1">
        <f t="shared" si="33"/>
        <v>0</v>
      </c>
      <c r="H1051" t="e">
        <f>VLOOKUP($A1051,'TCD justif frs'!$A$5:$C$297,1,0)</f>
        <v>#N/A</v>
      </c>
    </row>
    <row r="1052" spans="1:8" x14ac:dyDescent="0.25">
      <c r="A1052" t="s">
        <v>6618</v>
      </c>
      <c r="B1052" t="s">
        <v>8128</v>
      </c>
      <c r="C1052" s="1">
        <v>0</v>
      </c>
      <c r="D1052" s="1">
        <v>14964.771000000001</v>
      </c>
      <c r="E1052" s="1">
        <v>14964.771000000001</v>
      </c>
      <c r="F1052" s="1">
        <f t="shared" si="32"/>
        <v>0</v>
      </c>
      <c r="G1052" s="1">
        <f t="shared" si="33"/>
        <v>0</v>
      </c>
      <c r="H1052" t="e">
        <f>VLOOKUP($A1052,'TCD justif frs'!$A$5:$C$297,1,0)</f>
        <v>#N/A</v>
      </c>
    </row>
    <row r="1053" spans="1:8" x14ac:dyDescent="0.25">
      <c r="A1053" t="s">
        <v>138</v>
      </c>
      <c r="B1053" t="s">
        <v>859</v>
      </c>
      <c r="C1053" s="1">
        <v>0</v>
      </c>
      <c r="D1053" s="1">
        <v>123962.837</v>
      </c>
      <c r="E1053" s="1">
        <v>123962.837</v>
      </c>
      <c r="F1053" s="1">
        <f t="shared" si="32"/>
        <v>0</v>
      </c>
      <c r="G1053" s="1">
        <f t="shared" si="33"/>
        <v>0</v>
      </c>
      <c r="H1053" t="e">
        <f>VLOOKUP($A1053,'TCD justif frs'!$A$5:$C$297,1,0)</f>
        <v>#N/A</v>
      </c>
    </row>
    <row r="1054" spans="1:8" x14ac:dyDescent="0.25">
      <c r="A1054" t="s">
        <v>139</v>
      </c>
      <c r="B1054" t="s">
        <v>8129</v>
      </c>
      <c r="C1054" s="1">
        <v>0</v>
      </c>
      <c r="D1054" s="1">
        <v>37566.716999999997</v>
      </c>
      <c r="E1054" s="1">
        <v>38186.517</v>
      </c>
      <c r="F1054" s="1">
        <f t="shared" si="32"/>
        <v>-619.80000000000291</v>
      </c>
      <c r="G1054" s="1">
        <f t="shared" si="33"/>
        <v>-619.80000000000291</v>
      </c>
      <c r="H1054" t="e">
        <f>VLOOKUP($A1054,'TCD justif frs'!$A$5:$C$297,1,0)</f>
        <v>#N/A</v>
      </c>
    </row>
    <row r="1055" spans="1:8" x14ac:dyDescent="0.25">
      <c r="A1055" t="s">
        <v>6620</v>
      </c>
      <c r="B1055" t="s">
        <v>8130</v>
      </c>
      <c r="C1055" s="1">
        <v>0</v>
      </c>
      <c r="D1055" s="1">
        <v>475.26100000000002</v>
      </c>
      <c r="E1055" s="1">
        <v>475.26100000000002</v>
      </c>
      <c r="F1055" s="1">
        <f t="shared" si="32"/>
        <v>0</v>
      </c>
      <c r="G1055" s="1">
        <f t="shared" si="33"/>
        <v>0</v>
      </c>
      <c r="H1055" t="e">
        <f>VLOOKUP($A1055,'TCD justif frs'!$A$5:$C$297,1,0)</f>
        <v>#N/A</v>
      </c>
    </row>
    <row r="1056" spans="1:8" x14ac:dyDescent="0.25">
      <c r="A1056" t="s">
        <v>6621</v>
      </c>
      <c r="B1056" t="s">
        <v>6454</v>
      </c>
      <c r="C1056" s="1">
        <v>0</v>
      </c>
      <c r="D1056" s="1">
        <v>801.39</v>
      </c>
      <c r="E1056" s="1">
        <v>801.39</v>
      </c>
      <c r="F1056" s="1">
        <f t="shared" si="32"/>
        <v>0</v>
      </c>
      <c r="G1056" s="1">
        <f t="shared" si="33"/>
        <v>0</v>
      </c>
      <c r="H1056" t="e">
        <f>VLOOKUP($A1056,'TCD justif frs'!$A$5:$C$297,1,0)</f>
        <v>#N/A</v>
      </c>
    </row>
    <row r="1057" spans="1:8" x14ac:dyDescent="0.25">
      <c r="A1057" t="s">
        <v>6622</v>
      </c>
      <c r="B1057" t="s">
        <v>8131</v>
      </c>
      <c r="C1057" s="1">
        <v>0</v>
      </c>
      <c r="D1057" s="1">
        <v>611.25800000000004</v>
      </c>
      <c r="E1057" s="1">
        <v>611.25800000000004</v>
      </c>
      <c r="F1057" s="1">
        <f t="shared" si="32"/>
        <v>0</v>
      </c>
      <c r="G1057" s="1">
        <f t="shared" si="33"/>
        <v>0</v>
      </c>
      <c r="H1057" t="e">
        <f>VLOOKUP($A1057,'TCD justif frs'!$A$5:$C$297,1,0)</f>
        <v>#N/A</v>
      </c>
    </row>
    <row r="1058" spans="1:8" x14ac:dyDescent="0.25">
      <c r="A1058" t="s">
        <v>6623</v>
      </c>
      <c r="B1058" t="s">
        <v>8132</v>
      </c>
      <c r="C1058" s="1">
        <v>0</v>
      </c>
      <c r="D1058" s="1">
        <v>2361.5300000000002</v>
      </c>
      <c r="E1058" s="1">
        <v>2361.5300000000002</v>
      </c>
      <c r="F1058" s="1">
        <f t="shared" si="32"/>
        <v>0</v>
      </c>
      <c r="G1058" s="1">
        <f t="shared" si="33"/>
        <v>0</v>
      </c>
      <c r="H1058" t="e">
        <f>VLOOKUP($A1058,'TCD justif frs'!$A$5:$C$297,1,0)</f>
        <v>#N/A</v>
      </c>
    </row>
    <row r="1059" spans="1:8" x14ac:dyDescent="0.25">
      <c r="A1059" t="s">
        <v>6624</v>
      </c>
      <c r="B1059" t="s">
        <v>6625</v>
      </c>
      <c r="C1059" s="1">
        <v>0</v>
      </c>
      <c r="D1059" s="1">
        <v>854.95299999999997</v>
      </c>
      <c r="E1059" s="1">
        <v>854.95299999999997</v>
      </c>
      <c r="F1059" s="1">
        <f t="shared" si="32"/>
        <v>0</v>
      </c>
      <c r="G1059" s="1">
        <f t="shared" si="33"/>
        <v>0</v>
      </c>
      <c r="H1059" t="e">
        <f>VLOOKUP($A1059,'TCD justif frs'!$A$5:$C$297,1,0)</f>
        <v>#N/A</v>
      </c>
    </row>
    <row r="1060" spans="1:8" x14ac:dyDescent="0.25">
      <c r="A1060" t="s">
        <v>6626</v>
      </c>
      <c r="B1060" t="s">
        <v>8133</v>
      </c>
      <c r="C1060" s="1">
        <v>0</v>
      </c>
      <c r="D1060" s="1">
        <v>1218.423</v>
      </c>
      <c r="E1060" s="1">
        <v>1218.423</v>
      </c>
      <c r="F1060" s="1">
        <f t="shared" si="32"/>
        <v>0</v>
      </c>
      <c r="G1060" s="1">
        <f t="shared" si="33"/>
        <v>0</v>
      </c>
      <c r="H1060" t="e">
        <f>VLOOKUP($A1060,'TCD justif frs'!$A$5:$C$297,1,0)</f>
        <v>#N/A</v>
      </c>
    </row>
    <row r="1061" spans="1:8" x14ac:dyDescent="0.25">
      <c r="A1061" t="s">
        <v>140</v>
      </c>
      <c r="B1061" t="s">
        <v>141</v>
      </c>
      <c r="C1061" s="1">
        <v>0</v>
      </c>
      <c r="D1061" s="1">
        <v>20213.531999999999</v>
      </c>
      <c r="E1061" s="1">
        <v>23860.166000000001</v>
      </c>
      <c r="F1061" s="1">
        <f t="shared" si="32"/>
        <v>-3646.6340000000018</v>
      </c>
      <c r="G1061" s="1">
        <f t="shared" si="33"/>
        <v>-3646.6340000000018</v>
      </c>
      <c r="H1061" t="e">
        <f>VLOOKUP($A1061,'TCD justif frs'!$A$5:$C$297,1,0)</f>
        <v>#N/A</v>
      </c>
    </row>
    <row r="1062" spans="1:8" x14ac:dyDescent="0.25">
      <c r="A1062" t="s">
        <v>6627</v>
      </c>
      <c r="B1062" t="s">
        <v>8134</v>
      </c>
      <c r="C1062" s="1">
        <v>0</v>
      </c>
      <c r="D1062" s="1">
        <v>4616.8180000000002</v>
      </c>
      <c r="E1062" s="1">
        <v>4616.8180000000002</v>
      </c>
      <c r="F1062" s="1">
        <f t="shared" si="32"/>
        <v>0</v>
      </c>
      <c r="G1062" s="1">
        <f t="shared" si="33"/>
        <v>0</v>
      </c>
      <c r="H1062" t="e">
        <f>VLOOKUP($A1062,'TCD justif frs'!$A$5:$C$297,1,0)</f>
        <v>#N/A</v>
      </c>
    </row>
    <row r="1063" spans="1:8" x14ac:dyDescent="0.25">
      <c r="A1063" t="s">
        <v>6628</v>
      </c>
      <c r="B1063" t="s">
        <v>5712</v>
      </c>
      <c r="C1063" s="1">
        <v>0</v>
      </c>
      <c r="D1063" s="1">
        <v>1795.8789999999999</v>
      </c>
      <c r="E1063" s="1">
        <v>1597.9090000000001</v>
      </c>
      <c r="F1063" s="1">
        <f t="shared" si="32"/>
        <v>197.9699999999998</v>
      </c>
      <c r="G1063" s="1">
        <f t="shared" si="33"/>
        <v>197.9699999999998</v>
      </c>
      <c r="H1063" t="e">
        <f>VLOOKUP($A1063,'TCD justif frs'!$A$5:$C$297,1,0)</f>
        <v>#N/A</v>
      </c>
    </row>
    <row r="1064" spans="1:8" x14ac:dyDescent="0.25">
      <c r="A1064" t="s">
        <v>6629</v>
      </c>
      <c r="B1064" t="s">
        <v>6630</v>
      </c>
      <c r="C1064" s="1">
        <v>0</v>
      </c>
      <c r="D1064" s="1">
        <v>750.8</v>
      </c>
      <c r="E1064" s="1">
        <v>750.8</v>
      </c>
      <c r="F1064" s="1">
        <f t="shared" si="32"/>
        <v>0</v>
      </c>
      <c r="G1064" s="1">
        <f t="shared" si="33"/>
        <v>0</v>
      </c>
      <c r="H1064" t="e">
        <f>VLOOKUP($A1064,'TCD justif frs'!$A$5:$C$297,1,0)</f>
        <v>#N/A</v>
      </c>
    </row>
    <row r="1065" spans="1:8" x14ac:dyDescent="0.25">
      <c r="A1065" t="s">
        <v>6631</v>
      </c>
      <c r="B1065" t="s">
        <v>6632</v>
      </c>
      <c r="C1065" s="1">
        <v>0</v>
      </c>
      <c r="D1065" s="1">
        <v>3165.9279999999999</v>
      </c>
      <c r="E1065" s="1">
        <v>3165.9279999999999</v>
      </c>
      <c r="F1065" s="1">
        <f t="shared" si="32"/>
        <v>0</v>
      </c>
      <c r="G1065" s="1">
        <f t="shared" si="33"/>
        <v>0</v>
      </c>
      <c r="H1065" t="e">
        <f>VLOOKUP($A1065,'TCD justif frs'!$A$5:$C$297,1,0)</f>
        <v>#N/A</v>
      </c>
    </row>
    <row r="1066" spans="1:8" x14ac:dyDescent="0.25">
      <c r="A1066" t="s">
        <v>6633</v>
      </c>
      <c r="B1066" t="s">
        <v>6634</v>
      </c>
      <c r="C1066" s="1">
        <v>0</v>
      </c>
      <c r="D1066" s="1">
        <v>25065.054</v>
      </c>
      <c r="E1066" s="1">
        <v>25065.054</v>
      </c>
      <c r="F1066" s="1">
        <f t="shared" si="32"/>
        <v>0</v>
      </c>
      <c r="G1066" s="1">
        <f t="shared" si="33"/>
        <v>0</v>
      </c>
      <c r="H1066" t="e">
        <f>VLOOKUP($A1066,'TCD justif frs'!$A$5:$C$297,1,0)</f>
        <v>#N/A</v>
      </c>
    </row>
    <row r="1067" spans="1:8" x14ac:dyDescent="0.25">
      <c r="A1067" t="s">
        <v>642</v>
      </c>
      <c r="B1067" t="s">
        <v>8135</v>
      </c>
      <c r="C1067" s="1">
        <v>0</v>
      </c>
      <c r="D1067" s="1">
        <v>290691.554</v>
      </c>
      <c r="E1067" s="1">
        <v>291499.00300000003</v>
      </c>
      <c r="F1067" s="1">
        <f t="shared" si="32"/>
        <v>-807.44900000002235</v>
      </c>
      <c r="G1067" s="1">
        <f t="shared" si="33"/>
        <v>-807.44900000002235</v>
      </c>
      <c r="H1067" t="e">
        <f>VLOOKUP($A1067,'TCD justif frs'!$A$5:$C$297,1,0)</f>
        <v>#N/A</v>
      </c>
    </row>
    <row r="1068" spans="1:8" x14ac:dyDescent="0.25">
      <c r="A1068" t="s">
        <v>6635</v>
      </c>
      <c r="B1068" t="s">
        <v>947</v>
      </c>
      <c r="C1068" s="1">
        <v>0</v>
      </c>
      <c r="D1068" s="1">
        <v>1036.0360000000001</v>
      </c>
      <c r="E1068" s="1">
        <v>1036.0360000000001</v>
      </c>
      <c r="F1068" s="1">
        <f t="shared" si="32"/>
        <v>0</v>
      </c>
      <c r="G1068" s="1">
        <f t="shared" si="33"/>
        <v>0</v>
      </c>
      <c r="H1068" t="e">
        <f>VLOOKUP($A1068,'TCD justif frs'!$A$5:$C$297,1,0)</f>
        <v>#N/A</v>
      </c>
    </row>
    <row r="1069" spans="1:8" x14ac:dyDescent="0.25">
      <c r="A1069" t="s">
        <v>671</v>
      </c>
      <c r="B1069" t="s">
        <v>896</v>
      </c>
      <c r="C1069" s="1">
        <v>0</v>
      </c>
      <c r="D1069" s="1">
        <v>12250.300999999999</v>
      </c>
      <c r="E1069" s="1">
        <v>12250.300999999999</v>
      </c>
      <c r="F1069" s="1">
        <f t="shared" si="32"/>
        <v>0</v>
      </c>
      <c r="G1069" s="1">
        <f t="shared" si="33"/>
        <v>0</v>
      </c>
      <c r="H1069" t="e">
        <f>VLOOKUP($A1069,'TCD justif frs'!$A$5:$C$297,1,0)</f>
        <v>#N/A</v>
      </c>
    </row>
    <row r="1070" spans="1:8" x14ac:dyDescent="0.25">
      <c r="A1070" t="s">
        <v>6636</v>
      </c>
      <c r="B1070" t="s">
        <v>6637</v>
      </c>
      <c r="C1070" s="1">
        <v>0</v>
      </c>
      <c r="D1070" s="1">
        <v>8583.7659999999996</v>
      </c>
      <c r="E1070" s="1">
        <v>8583.7659999999996</v>
      </c>
      <c r="F1070" s="1">
        <f t="shared" si="32"/>
        <v>0</v>
      </c>
      <c r="G1070" s="1">
        <f t="shared" si="33"/>
        <v>0</v>
      </c>
      <c r="H1070" t="e">
        <f>VLOOKUP($A1070,'TCD justif frs'!$A$5:$C$297,1,0)</f>
        <v>#N/A</v>
      </c>
    </row>
    <row r="1071" spans="1:8" x14ac:dyDescent="0.25">
      <c r="A1071" t="s">
        <v>6638</v>
      </c>
      <c r="B1071" t="s">
        <v>6639</v>
      </c>
      <c r="C1071" s="1">
        <v>0</v>
      </c>
      <c r="D1071" s="1">
        <v>190.619</v>
      </c>
      <c r="E1071" s="1">
        <v>190.619</v>
      </c>
      <c r="F1071" s="1">
        <f t="shared" si="32"/>
        <v>0</v>
      </c>
      <c r="G1071" s="1">
        <f t="shared" si="33"/>
        <v>0</v>
      </c>
      <c r="H1071" t="e">
        <f>VLOOKUP($A1071,'TCD justif frs'!$A$5:$C$297,1,0)</f>
        <v>#N/A</v>
      </c>
    </row>
    <row r="1072" spans="1:8" x14ac:dyDescent="0.25">
      <c r="A1072" t="s">
        <v>6640</v>
      </c>
      <c r="B1072" t="s">
        <v>8136</v>
      </c>
      <c r="C1072" s="1">
        <v>0</v>
      </c>
      <c r="D1072" s="1">
        <v>115.97499999999999</v>
      </c>
      <c r="E1072" s="1">
        <v>115.97499999999999</v>
      </c>
      <c r="F1072" s="1">
        <f t="shared" si="32"/>
        <v>0</v>
      </c>
      <c r="G1072" s="1">
        <f t="shared" si="33"/>
        <v>0</v>
      </c>
      <c r="H1072" t="e">
        <f>VLOOKUP($A1072,'TCD justif frs'!$A$5:$C$297,1,0)</f>
        <v>#N/A</v>
      </c>
    </row>
    <row r="1073" spans="1:8" x14ac:dyDescent="0.25">
      <c r="A1073" t="s">
        <v>6641</v>
      </c>
      <c r="B1073" t="s">
        <v>8137</v>
      </c>
      <c r="C1073" s="1">
        <v>0</v>
      </c>
      <c r="D1073" s="1">
        <v>1510.4590000000001</v>
      </c>
      <c r="E1073" s="1">
        <v>1510.4590000000001</v>
      </c>
      <c r="F1073" s="1">
        <f t="shared" si="32"/>
        <v>0</v>
      </c>
      <c r="G1073" s="1">
        <f t="shared" si="33"/>
        <v>0</v>
      </c>
      <c r="H1073" t="e">
        <f>VLOOKUP($A1073,'TCD justif frs'!$A$5:$C$297,1,0)</f>
        <v>#N/A</v>
      </c>
    </row>
    <row r="1074" spans="1:8" x14ac:dyDescent="0.25">
      <c r="A1074" t="s">
        <v>6642</v>
      </c>
      <c r="B1074" t="s">
        <v>8138</v>
      </c>
      <c r="C1074" s="1">
        <v>0</v>
      </c>
      <c r="D1074" s="1">
        <v>2547.306</v>
      </c>
      <c r="E1074" s="1">
        <v>2547.306</v>
      </c>
      <c r="F1074" s="1">
        <f t="shared" si="32"/>
        <v>0</v>
      </c>
      <c r="G1074" s="1">
        <f t="shared" si="33"/>
        <v>0</v>
      </c>
      <c r="H1074" t="e">
        <f>VLOOKUP($A1074,'TCD justif frs'!$A$5:$C$297,1,0)</f>
        <v>#N/A</v>
      </c>
    </row>
    <row r="1075" spans="1:8" x14ac:dyDescent="0.25">
      <c r="A1075" t="s">
        <v>672</v>
      </c>
      <c r="B1075" t="s">
        <v>8139</v>
      </c>
      <c r="C1075" s="1">
        <v>0</v>
      </c>
      <c r="D1075" s="1">
        <v>1825.318</v>
      </c>
      <c r="E1075" s="1">
        <v>1826.4079999999999</v>
      </c>
      <c r="F1075" s="1">
        <f t="shared" si="32"/>
        <v>-1.0899999999999181</v>
      </c>
      <c r="G1075" s="1">
        <f t="shared" si="33"/>
        <v>-1.0899999999999181</v>
      </c>
      <c r="H1075" t="e">
        <f>VLOOKUP($A1075,'TCD justif frs'!$A$5:$C$297,1,0)</f>
        <v>#N/A</v>
      </c>
    </row>
    <row r="1076" spans="1:8" x14ac:dyDescent="0.25">
      <c r="A1076" t="s">
        <v>6643</v>
      </c>
      <c r="B1076" t="s">
        <v>6644</v>
      </c>
      <c r="C1076" s="1">
        <v>0</v>
      </c>
      <c r="D1076" s="1">
        <v>595.6</v>
      </c>
      <c r="E1076" s="1">
        <v>595.6</v>
      </c>
      <c r="F1076" s="1">
        <f t="shared" si="32"/>
        <v>0</v>
      </c>
      <c r="G1076" s="1">
        <f t="shared" si="33"/>
        <v>0</v>
      </c>
      <c r="H1076" t="e">
        <f>VLOOKUP($A1076,'TCD justif frs'!$A$5:$C$297,1,0)</f>
        <v>#N/A</v>
      </c>
    </row>
    <row r="1077" spans="1:8" x14ac:dyDescent="0.25">
      <c r="A1077" t="s">
        <v>673</v>
      </c>
      <c r="B1077" t="s">
        <v>8140</v>
      </c>
      <c r="C1077" s="1">
        <v>0</v>
      </c>
      <c r="D1077" s="1">
        <v>188044.21400000001</v>
      </c>
      <c r="E1077" s="1">
        <v>191448.22700000001</v>
      </c>
      <c r="F1077" s="1">
        <f t="shared" si="32"/>
        <v>-3404.0130000000063</v>
      </c>
      <c r="G1077" s="1">
        <f t="shared" si="33"/>
        <v>-3404.0130000000063</v>
      </c>
      <c r="H1077" t="e">
        <f>VLOOKUP($A1077,'TCD justif frs'!$A$5:$C$297,1,0)</f>
        <v>#N/A</v>
      </c>
    </row>
    <row r="1078" spans="1:8" x14ac:dyDescent="0.25">
      <c r="A1078" t="s">
        <v>6645</v>
      </c>
      <c r="B1078" t="s">
        <v>8141</v>
      </c>
      <c r="C1078" s="1">
        <v>0</v>
      </c>
      <c r="D1078" s="1">
        <v>2696.2</v>
      </c>
      <c r="E1078" s="1">
        <v>2696.2</v>
      </c>
      <c r="F1078" s="1">
        <f t="shared" si="32"/>
        <v>0</v>
      </c>
      <c r="G1078" s="1">
        <f t="shared" si="33"/>
        <v>0</v>
      </c>
      <c r="H1078" t="e">
        <f>VLOOKUP($A1078,'TCD justif frs'!$A$5:$C$297,1,0)</f>
        <v>#N/A</v>
      </c>
    </row>
    <row r="1079" spans="1:8" x14ac:dyDescent="0.25">
      <c r="A1079" t="s">
        <v>674</v>
      </c>
      <c r="B1079" t="s">
        <v>8142</v>
      </c>
      <c r="C1079" s="1">
        <v>0</v>
      </c>
      <c r="D1079" s="1">
        <v>32972.269</v>
      </c>
      <c r="E1079" s="1">
        <v>32971.188999999998</v>
      </c>
      <c r="F1079" s="1">
        <f t="shared" si="32"/>
        <v>1.0800000000017462</v>
      </c>
      <c r="G1079" s="1">
        <f t="shared" si="33"/>
        <v>1.0800000000017462</v>
      </c>
      <c r="H1079" t="e">
        <f>VLOOKUP($A1079,'TCD justif frs'!$A$5:$C$297,1,0)</f>
        <v>#N/A</v>
      </c>
    </row>
    <row r="1080" spans="1:8" x14ac:dyDescent="0.25">
      <c r="A1080" t="s">
        <v>6646</v>
      </c>
      <c r="B1080" t="s">
        <v>8143</v>
      </c>
      <c r="C1080" s="1">
        <v>0</v>
      </c>
      <c r="D1080" s="1">
        <v>8401.018</v>
      </c>
      <c r="E1080" s="1">
        <v>8401.018</v>
      </c>
      <c r="F1080" s="1">
        <f t="shared" si="32"/>
        <v>0</v>
      </c>
      <c r="G1080" s="1">
        <f t="shared" si="33"/>
        <v>0</v>
      </c>
      <c r="H1080" t="e">
        <f>VLOOKUP($A1080,'TCD justif frs'!$A$5:$C$297,1,0)</f>
        <v>#N/A</v>
      </c>
    </row>
    <row r="1081" spans="1:8" x14ac:dyDescent="0.25">
      <c r="A1081" t="s">
        <v>6647</v>
      </c>
      <c r="B1081" t="s">
        <v>6648</v>
      </c>
      <c r="C1081" s="1">
        <v>0</v>
      </c>
      <c r="D1081" s="1">
        <v>7996.5230000000001</v>
      </c>
      <c r="E1081" s="1">
        <v>7996.5230000000001</v>
      </c>
      <c r="F1081" s="1">
        <f t="shared" si="32"/>
        <v>0</v>
      </c>
      <c r="G1081" s="1">
        <f t="shared" si="33"/>
        <v>0</v>
      </c>
      <c r="H1081" t="e">
        <f>VLOOKUP($A1081,'TCD justif frs'!$A$5:$C$297,1,0)</f>
        <v>#N/A</v>
      </c>
    </row>
    <row r="1082" spans="1:8" x14ac:dyDescent="0.25">
      <c r="A1082" t="s">
        <v>6649</v>
      </c>
      <c r="B1082" t="s">
        <v>6650</v>
      </c>
      <c r="C1082" s="1">
        <v>0</v>
      </c>
      <c r="D1082" s="1">
        <v>433.39100000000002</v>
      </c>
      <c r="E1082" s="1">
        <v>433.39100000000002</v>
      </c>
      <c r="F1082" s="1">
        <f t="shared" si="32"/>
        <v>0</v>
      </c>
      <c r="G1082" s="1">
        <f t="shared" si="33"/>
        <v>0</v>
      </c>
      <c r="H1082" t="e">
        <f>VLOOKUP($A1082,'TCD justif frs'!$A$5:$C$297,1,0)</f>
        <v>#N/A</v>
      </c>
    </row>
    <row r="1083" spans="1:8" x14ac:dyDescent="0.25">
      <c r="A1083" t="s">
        <v>6651</v>
      </c>
      <c r="B1083" t="s">
        <v>6652</v>
      </c>
      <c r="C1083" s="1">
        <v>0</v>
      </c>
      <c r="D1083" s="1">
        <v>1558.1859999999999</v>
      </c>
      <c r="E1083" s="1">
        <v>1558.1859999999999</v>
      </c>
      <c r="F1083" s="1">
        <f t="shared" si="32"/>
        <v>0</v>
      </c>
      <c r="G1083" s="1">
        <f t="shared" si="33"/>
        <v>0</v>
      </c>
      <c r="H1083" t="e">
        <f>VLOOKUP($A1083,'TCD justif frs'!$A$5:$C$297,1,0)</f>
        <v>#N/A</v>
      </c>
    </row>
    <row r="1084" spans="1:8" x14ac:dyDescent="0.25">
      <c r="A1084" t="s">
        <v>6653</v>
      </c>
      <c r="B1084" t="s">
        <v>8144</v>
      </c>
      <c r="C1084" s="1">
        <v>0</v>
      </c>
      <c r="D1084" s="1">
        <v>1298.8040000000001</v>
      </c>
      <c r="E1084" s="1">
        <v>1298.8040000000001</v>
      </c>
      <c r="F1084" s="1">
        <f t="shared" si="32"/>
        <v>0</v>
      </c>
      <c r="G1084" s="1">
        <f t="shared" si="33"/>
        <v>0</v>
      </c>
      <c r="H1084" t="e">
        <f>VLOOKUP($A1084,'TCD justif frs'!$A$5:$C$297,1,0)</f>
        <v>#N/A</v>
      </c>
    </row>
    <row r="1085" spans="1:8" x14ac:dyDescent="0.25">
      <c r="A1085" t="s">
        <v>840</v>
      </c>
      <c r="B1085" t="s">
        <v>841</v>
      </c>
      <c r="C1085" s="1">
        <v>0</v>
      </c>
      <c r="D1085" s="1">
        <v>64373.847000000002</v>
      </c>
      <c r="E1085" s="1">
        <v>65455.49</v>
      </c>
      <c r="F1085" s="1">
        <f t="shared" si="32"/>
        <v>-1081.6429999999964</v>
      </c>
      <c r="G1085" s="1">
        <f t="shared" si="33"/>
        <v>-1081.6429999999964</v>
      </c>
      <c r="H1085" t="e">
        <f>VLOOKUP($A1085,'TCD justif frs'!$A$5:$C$297,1,0)</f>
        <v>#N/A</v>
      </c>
    </row>
    <row r="1086" spans="1:8" x14ac:dyDescent="0.25">
      <c r="A1086" t="s">
        <v>6654</v>
      </c>
      <c r="B1086" t="s">
        <v>6655</v>
      </c>
      <c r="C1086" s="1">
        <v>0</v>
      </c>
      <c r="D1086" s="1">
        <v>226.10499999999999</v>
      </c>
      <c r="E1086" s="1">
        <v>226.10499999999999</v>
      </c>
      <c r="F1086" s="1">
        <f t="shared" si="32"/>
        <v>0</v>
      </c>
      <c r="G1086" s="1">
        <f t="shared" si="33"/>
        <v>0</v>
      </c>
      <c r="H1086" t="e">
        <f>VLOOKUP($A1086,'TCD justif frs'!$A$5:$C$297,1,0)</f>
        <v>#N/A</v>
      </c>
    </row>
    <row r="1087" spans="1:8" x14ac:dyDescent="0.25">
      <c r="A1087" t="s">
        <v>6656</v>
      </c>
      <c r="B1087" t="s">
        <v>6657</v>
      </c>
      <c r="C1087" s="1">
        <v>0</v>
      </c>
      <c r="D1087" s="1">
        <v>307.49700000000001</v>
      </c>
      <c r="E1087" s="1">
        <v>307.49700000000001</v>
      </c>
      <c r="F1087" s="1">
        <f t="shared" si="32"/>
        <v>0</v>
      </c>
      <c r="G1087" s="1">
        <f t="shared" si="33"/>
        <v>0</v>
      </c>
      <c r="H1087" t="e">
        <f>VLOOKUP($A1087,'TCD justif frs'!$A$5:$C$297,1,0)</f>
        <v>#N/A</v>
      </c>
    </row>
    <row r="1088" spans="1:8" x14ac:dyDescent="0.25">
      <c r="A1088" t="s">
        <v>966</v>
      </c>
      <c r="B1088" t="s">
        <v>8145</v>
      </c>
      <c r="C1088" s="1">
        <v>0</v>
      </c>
      <c r="D1088" s="1">
        <v>4246.2820000000002</v>
      </c>
      <c r="E1088" s="1">
        <v>2123.1410000000001</v>
      </c>
      <c r="F1088" s="1">
        <f t="shared" si="32"/>
        <v>2123.1410000000001</v>
      </c>
      <c r="G1088" s="1">
        <f t="shared" si="33"/>
        <v>2123.1410000000001</v>
      </c>
      <c r="H1088" t="e">
        <f>VLOOKUP($A1088,'TCD justif frs'!$A$5:$C$297,1,0)</f>
        <v>#N/A</v>
      </c>
    </row>
    <row r="1089" spans="1:8" x14ac:dyDescent="0.25">
      <c r="A1089" t="s">
        <v>910</v>
      </c>
      <c r="B1089" t="s">
        <v>911</v>
      </c>
      <c r="C1089" s="1">
        <v>0</v>
      </c>
      <c r="D1089" s="1">
        <v>40588.794000000002</v>
      </c>
      <c r="E1089" s="1">
        <v>41397.993999999999</v>
      </c>
      <c r="F1089" s="1">
        <f t="shared" si="32"/>
        <v>-809.19999999999709</v>
      </c>
      <c r="G1089" s="1">
        <f t="shared" si="33"/>
        <v>-809.19999999999709</v>
      </c>
      <c r="H1089" t="e">
        <f>VLOOKUP($A1089,'TCD justif frs'!$A$5:$C$297,1,0)</f>
        <v>#N/A</v>
      </c>
    </row>
    <row r="1090" spans="1:8" x14ac:dyDescent="0.25">
      <c r="A1090" t="s">
        <v>6658</v>
      </c>
      <c r="B1090" t="s">
        <v>6659</v>
      </c>
      <c r="C1090" s="1">
        <v>0</v>
      </c>
      <c r="D1090" s="1">
        <v>1786.79</v>
      </c>
      <c r="E1090" s="1">
        <v>1786.79</v>
      </c>
      <c r="F1090" s="1">
        <f t="shared" si="32"/>
        <v>0</v>
      </c>
      <c r="G1090" s="1">
        <f t="shared" si="33"/>
        <v>0</v>
      </c>
      <c r="H1090" t="e">
        <f>VLOOKUP($A1090,'TCD justif frs'!$A$5:$C$297,1,0)</f>
        <v>#N/A</v>
      </c>
    </row>
    <row r="1091" spans="1:8" x14ac:dyDescent="0.25">
      <c r="A1091" t="s">
        <v>6660</v>
      </c>
      <c r="B1091" t="s">
        <v>6661</v>
      </c>
      <c r="C1091" s="1">
        <v>0</v>
      </c>
      <c r="D1091" s="1">
        <v>4853.4840000000004</v>
      </c>
      <c r="E1091" s="1">
        <v>9972.9590000000007</v>
      </c>
      <c r="F1091" s="1">
        <f t="shared" ref="F1091:F1154" si="34">D1091-E1091</f>
        <v>-5119.4750000000004</v>
      </c>
      <c r="G1091" s="1">
        <f t="shared" ref="G1091:G1154" si="35">C1091+F1091</f>
        <v>-5119.4750000000004</v>
      </c>
      <c r="H1091" t="e">
        <f>VLOOKUP($A1091,'TCD justif frs'!$A$5:$C$297,1,0)</f>
        <v>#N/A</v>
      </c>
    </row>
    <row r="1092" spans="1:8" x14ac:dyDescent="0.25">
      <c r="A1092" t="s">
        <v>6662</v>
      </c>
      <c r="B1092" t="s">
        <v>6663</v>
      </c>
      <c r="C1092" s="1">
        <v>0</v>
      </c>
      <c r="D1092" s="1">
        <v>1823.2059999999999</v>
      </c>
      <c r="E1092" s="1">
        <v>1823.2059999999999</v>
      </c>
      <c r="F1092" s="1">
        <f t="shared" si="34"/>
        <v>0</v>
      </c>
      <c r="G1092" s="1">
        <f t="shared" si="35"/>
        <v>0</v>
      </c>
      <c r="H1092" t="e">
        <f>VLOOKUP($A1092,'TCD justif frs'!$A$5:$C$297,1,0)</f>
        <v>#N/A</v>
      </c>
    </row>
    <row r="1093" spans="1:8" x14ac:dyDescent="0.25">
      <c r="A1093" t="s">
        <v>6664</v>
      </c>
      <c r="B1093" t="s">
        <v>8146</v>
      </c>
      <c r="C1093" s="1">
        <v>0</v>
      </c>
      <c r="D1093" s="1">
        <v>4219.1679999999997</v>
      </c>
      <c r="E1093" s="1">
        <v>4219.1679999999997</v>
      </c>
      <c r="F1093" s="1">
        <f t="shared" si="34"/>
        <v>0</v>
      </c>
      <c r="G1093" s="1">
        <f t="shared" si="35"/>
        <v>0</v>
      </c>
      <c r="H1093" t="e">
        <f>VLOOKUP($A1093,'TCD justif frs'!$A$5:$C$297,1,0)</f>
        <v>#N/A</v>
      </c>
    </row>
    <row r="1094" spans="1:8" x14ac:dyDescent="0.25">
      <c r="A1094" t="s">
        <v>6665</v>
      </c>
      <c r="B1094" t="s">
        <v>8147</v>
      </c>
      <c r="C1094" s="1">
        <v>0</v>
      </c>
      <c r="D1094" s="1">
        <v>23991.119999999999</v>
      </c>
      <c r="E1094" s="1">
        <v>23991.119999999999</v>
      </c>
      <c r="F1094" s="1">
        <f t="shared" si="34"/>
        <v>0</v>
      </c>
      <c r="G1094" s="1">
        <f t="shared" si="35"/>
        <v>0</v>
      </c>
      <c r="H1094" t="e">
        <f>VLOOKUP($A1094,'TCD justif frs'!$A$5:$C$297,1,0)</f>
        <v>#N/A</v>
      </c>
    </row>
    <row r="1095" spans="1:8" x14ac:dyDescent="0.25">
      <c r="A1095" t="s">
        <v>6667</v>
      </c>
      <c r="B1095" t="s">
        <v>8148</v>
      </c>
      <c r="C1095" s="1">
        <v>0</v>
      </c>
      <c r="D1095" s="1">
        <v>3919.2150000000001</v>
      </c>
      <c r="E1095" s="1">
        <v>3919.2150000000001</v>
      </c>
      <c r="F1095" s="1">
        <f t="shared" si="34"/>
        <v>0</v>
      </c>
      <c r="G1095" s="1">
        <f t="shared" si="35"/>
        <v>0</v>
      </c>
      <c r="H1095" t="e">
        <f>VLOOKUP($A1095,'TCD justif frs'!$A$5:$C$297,1,0)</f>
        <v>#N/A</v>
      </c>
    </row>
    <row r="1096" spans="1:8" x14ac:dyDescent="0.25">
      <c r="A1096" t="s">
        <v>5083</v>
      </c>
      <c r="B1096" t="s">
        <v>8149</v>
      </c>
      <c r="C1096" s="1">
        <v>0</v>
      </c>
      <c r="D1096" s="1">
        <v>16830.248</v>
      </c>
      <c r="E1096" s="1">
        <v>16830.248</v>
      </c>
      <c r="F1096" s="1">
        <f t="shared" si="34"/>
        <v>0</v>
      </c>
      <c r="G1096" s="1">
        <f t="shared" si="35"/>
        <v>0</v>
      </c>
      <c r="H1096" t="e">
        <f>VLOOKUP($A1096,'TCD justif frs'!$A$5:$C$297,1,0)</f>
        <v>#N/A</v>
      </c>
    </row>
    <row r="1097" spans="1:8" x14ac:dyDescent="0.25">
      <c r="A1097" t="s">
        <v>6668</v>
      </c>
      <c r="B1097" t="s">
        <v>6669</v>
      </c>
      <c r="C1097" s="1">
        <v>0</v>
      </c>
      <c r="D1097" s="1">
        <v>2736.877</v>
      </c>
      <c r="E1097" s="1">
        <v>2736.8719999999998</v>
      </c>
      <c r="F1097" s="1">
        <f t="shared" si="34"/>
        <v>5.0000000001091394E-3</v>
      </c>
      <c r="G1097" s="1">
        <f t="shared" si="35"/>
        <v>5.0000000001091394E-3</v>
      </c>
      <c r="H1097" t="e">
        <f>VLOOKUP($A1097,'TCD justif frs'!$A$5:$C$297,1,0)</f>
        <v>#N/A</v>
      </c>
    </row>
    <row r="1098" spans="1:8" x14ac:dyDescent="0.25">
      <c r="A1098" t="s">
        <v>6670</v>
      </c>
      <c r="B1098" t="s">
        <v>8150</v>
      </c>
      <c r="C1098" s="1">
        <v>0</v>
      </c>
      <c r="D1098" s="1">
        <v>901.572</v>
      </c>
      <c r="E1098" s="1">
        <v>901.572</v>
      </c>
      <c r="F1098" s="1">
        <f t="shared" si="34"/>
        <v>0</v>
      </c>
      <c r="G1098" s="1">
        <f t="shared" si="35"/>
        <v>0</v>
      </c>
      <c r="H1098" t="e">
        <f>VLOOKUP($A1098,'TCD justif frs'!$A$5:$C$297,1,0)</f>
        <v>#N/A</v>
      </c>
    </row>
    <row r="1099" spans="1:8" x14ac:dyDescent="0.25">
      <c r="A1099" t="s">
        <v>6671</v>
      </c>
      <c r="B1099" t="s">
        <v>8151</v>
      </c>
      <c r="C1099" s="1">
        <v>0</v>
      </c>
      <c r="D1099" s="1">
        <v>29718.363000000001</v>
      </c>
      <c r="E1099" s="1">
        <v>29718.363000000001</v>
      </c>
      <c r="F1099" s="1">
        <f t="shared" si="34"/>
        <v>0</v>
      </c>
      <c r="G1099" s="1">
        <f t="shared" si="35"/>
        <v>0</v>
      </c>
      <c r="H1099" t="e">
        <f>VLOOKUP($A1099,'TCD justif frs'!$A$5:$C$297,1,0)</f>
        <v>#N/A</v>
      </c>
    </row>
    <row r="1100" spans="1:8" x14ac:dyDescent="0.25">
      <c r="A1100" t="s">
        <v>5266</v>
      </c>
      <c r="B1100" t="s">
        <v>5267</v>
      </c>
      <c r="C1100" s="1">
        <v>0</v>
      </c>
      <c r="D1100" s="1">
        <v>63541.976999999999</v>
      </c>
      <c r="E1100" s="1">
        <v>63541.976999999999</v>
      </c>
      <c r="F1100" s="1">
        <f t="shared" si="34"/>
        <v>0</v>
      </c>
      <c r="G1100" s="1">
        <f t="shared" si="35"/>
        <v>0</v>
      </c>
      <c r="H1100" t="e">
        <f>VLOOKUP($A1100,'TCD justif frs'!$A$5:$C$297,1,0)</f>
        <v>#N/A</v>
      </c>
    </row>
    <row r="1101" spans="1:8" x14ac:dyDescent="0.25">
      <c r="A1101" t="s">
        <v>1029</v>
      </c>
      <c r="B1101" t="s">
        <v>8152</v>
      </c>
      <c r="C1101" s="1">
        <v>0</v>
      </c>
      <c r="D1101" s="1">
        <v>114719.363</v>
      </c>
      <c r="E1101" s="1">
        <v>114719.363</v>
      </c>
      <c r="F1101" s="1">
        <f t="shared" si="34"/>
        <v>0</v>
      </c>
      <c r="G1101" s="1">
        <f t="shared" si="35"/>
        <v>0</v>
      </c>
      <c r="H1101" t="e">
        <f>VLOOKUP($A1101,'TCD justif frs'!$A$5:$C$297,1,0)</f>
        <v>#N/A</v>
      </c>
    </row>
    <row r="1102" spans="1:8" x14ac:dyDescent="0.25">
      <c r="A1102" t="s">
        <v>6672</v>
      </c>
      <c r="B1102" t="s">
        <v>8153</v>
      </c>
      <c r="C1102" s="1">
        <v>0</v>
      </c>
      <c r="D1102" s="1">
        <v>1763.739</v>
      </c>
      <c r="E1102" s="1">
        <v>1763.739</v>
      </c>
      <c r="F1102" s="1">
        <f t="shared" si="34"/>
        <v>0</v>
      </c>
      <c r="G1102" s="1">
        <f t="shared" si="35"/>
        <v>0</v>
      </c>
      <c r="H1102" t="e">
        <f>VLOOKUP($A1102,'TCD justif frs'!$A$5:$C$297,1,0)</f>
        <v>#N/A</v>
      </c>
    </row>
    <row r="1103" spans="1:8" x14ac:dyDescent="0.25">
      <c r="A1103" t="s">
        <v>6673</v>
      </c>
      <c r="B1103" t="s">
        <v>6674</v>
      </c>
      <c r="C1103" s="1">
        <v>0</v>
      </c>
      <c r="D1103" s="1">
        <v>7299.82</v>
      </c>
      <c r="E1103" s="1">
        <v>7299.82</v>
      </c>
      <c r="F1103" s="1">
        <f t="shared" si="34"/>
        <v>0</v>
      </c>
      <c r="G1103" s="1">
        <f t="shared" si="35"/>
        <v>0</v>
      </c>
      <c r="H1103" t="e">
        <f>VLOOKUP($A1103,'TCD justif frs'!$A$5:$C$297,1,0)</f>
        <v>#N/A</v>
      </c>
    </row>
    <row r="1104" spans="1:8" x14ac:dyDescent="0.25">
      <c r="A1104" t="s">
        <v>1067</v>
      </c>
      <c r="B1104" t="s">
        <v>8154</v>
      </c>
      <c r="C1104" s="1">
        <v>0</v>
      </c>
      <c r="D1104" s="1">
        <v>55501.112000000001</v>
      </c>
      <c r="E1104" s="1">
        <v>55501.112000000001</v>
      </c>
      <c r="F1104" s="1">
        <f t="shared" si="34"/>
        <v>0</v>
      </c>
      <c r="G1104" s="1">
        <f t="shared" si="35"/>
        <v>0</v>
      </c>
      <c r="H1104" t="e">
        <f>VLOOKUP($A1104,'TCD justif frs'!$A$5:$C$297,1,0)</f>
        <v>#N/A</v>
      </c>
    </row>
    <row r="1105" spans="1:12" x14ac:dyDescent="0.25">
      <c r="A1105" t="s">
        <v>1033</v>
      </c>
      <c r="B1105" t="s">
        <v>1034</v>
      </c>
      <c r="C1105" s="1">
        <v>0</v>
      </c>
      <c r="D1105" s="1">
        <v>26952.606</v>
      </c>
      <c r="E1105" s="1">
        <v>27081.934000000001</v>
      </c>
      <c r="F1105" s="1">
        <f t="shared" si="34"/>
        <v>-129.32800000000134</v>
      </c>
      <c r="G1105" s="1">
        <f t="shared" si="35"/>
        <v>-129.32800000000134</v>
      </c>
      <c r="H1105" t="e">
        <f>VLOOKUP($A1105,'TCD justif frs'!$A$5:$C$297,1,0)</f>
        <v>#N/A</v>
      </c>
    </row>
    <row r="1106" spans="1:12" x14ac:dyDescent="0.25">
      <c r="A1106" t="s">
        <v>5016</v>
      </c>
      <c r="B1106" t="s">
        <v>8155</v>
      </c>
      <c r="C1106" s="1">
        <v>0</v>
      </c>
      <c r="D1106" s="1">
        <v>19013.580999999998</v>
      </c>
      <c r="E1106" s="1">
        <v>16660.238000000001</v>
      </c>
      <c r="F1106" s="1">
        <f t="shared" si="34"/>
        <v>2353.3429999999971</v>
      </c>
      <c r="G1106" s="1">
        <f t="shared" si="35"/>
        <v>2353.3429999999971</v>
      </c>
      <c r="H1106" t="e">
        <f>VLOOKUP($A1106,'TCD justif frs'!$A$5:$C$297,1,0)</f>
        <v>#N/A</v>
      </c>
    </row>
    <row r="1107" spans="1:12" x14ac:dyDescent="0.25">
      <c r="A1107" t="s">
        <v>1039</v>
      </c>
      <c r="B1107" t="s">
        <v>8156</v>
      </c>
      <c r="C1107" s="1">
        <v>0</v>
      </c>
      <c r="D1107" s="1">
        <v>107836.745</v>
      </c>
      <c r="E1107" s="1">
        <v>120453.345</v>
      </c>
      <c r="F1107" s="1">
        <f t="shared" si="34"/>
        <v>-12616.600000000006</v>
      </c>
      <c r="G1107" s="1">
        <f t="shared" si="35"/>
        <v>-12616.600000000006</v>
      </c>
      <c r="H1107" t="e">
        <f>VLOOKUP($A1107,'TCD justif frs'!$A$5:$C$297,1,0)</f>
        <v>#N/A</v>
      </c>
    </row>
    <row r="1108" spans="1:12" x14ac:dyDescent="0.25">
      <c r="A1108" t="s">
        <v>1045</v>
      </c>
      <c r="B1108" t="s">
        <v>1046</v>
      </c>
      <c r="C1108" s="1">
        <v>0</v>
      </c>
      <c r="D1108" s="1">
        <v>29854.544999999998</v>
      </c>
      <c r="E1108" s="1">
        <v>29854.544999999998</v>
      </c>
      <c r="F1108" s="1">
        <f t="shared" si="34"/>
        <v>0</v>
      </c>
      <c r="G1108" s="1">
        <f t="shared" si="35"/>
        <v>0</v>
      </c>
      <c r="H1108" t="e">
        <f>VLOOKUP($A1108,'TCD justif frs'!$A$5:$C$297,1,0)</f>
        <v>#N/A</v>
      </c>
    </row>
    <row r="1109" spans="1:12" x14ac:dyDescent="0.25">
      <c r="A1109" t="s">
        <v>6675</v>
      </c>
      <c r="B1109" t="s">
        <v>7719</v>
      </c>
      <c r="C1109" s="1">
        <v>0</v>
      </c>
      <c r="D1109" s="1">
        <v>2069.12</v>
      </c>
      <c r="E1109" s="1">
        <v>2069.12</v>
      </c>
      <c r="F1109" s="1">
        <f t="shared" si="34"/>
        <v>0</v>
      </c>
      <c r="G1109" s="1">
        <f t="shared" si="35"/>
        <v>0</v>
      </c>
      <c r="H1109" t="e">
        <f>VLOOKUP($A1109,'TCD justif frs'!$A$5:$C$297,1,0)</f>
        <v>#N/A</v>
      </c>
    </row>
    <row r="1110" spans="1:12" x14ac:dyDescent="0.25">
      <c r="A1110" t="s">
        <v>4814</v>
      </c>
      <c r="B1110" t="s">
        <v>8157</v>
      </c>
      <c r="C1110" s="1">
        <v>0</v>
      </c>
      <c r="D1110" s="1">
        <v>74152.100000000006</v>
      </c>
      <c r="E1110" s="1">
        <v>77192.800000000003</v>
      </c>
      <c r="F1110" s="1">
        <f t="shared" si="34"/>
        <v>-3040.6999999999971</v>
      </c>
      <c r="G1110" s="1">
        <f t="shared" si="35"/>
        <v>-3040.6999999999971</v>
      </c>
      <c r="H1110" t="e">
        <f>VLOOKUP($A1110,'TCD justif frs'!$A$5:$C$297,1,0)</f>
        <v>#N/A</v>
      </c>
    </row>
    <row r="1111" spans="1:12" x14ac:dyDescent="0.25">
      <c r="A1111" t="s">
        <v>6676</v>
      </c>
      <c r="B1111" t="s">
        <v>6677</v>
      </c>
      <c r="C1111" s="1">
        <v>0</v>
      </c>
      <c r="D1111" s="1">
        <v>627.73</v>
      </c>
      <c r="E1111" s="1">
        <v>627.73</v>
      </c>
      <c r="F1111" s="1">
        <f t="shared" si="34"/>
        <v>0</v>
      </c>
      <c r="G1111" s="1">
        <f t="shared" si="35"/>
        <v>0</v>
      </c>
      <c r="H1111" t="e">
        <f>VLOOKUP($A1111,'TCD justif frs'!$A$5:$C$297,1,0)</f>
        <v>#N/A</v>
      </c>
    </row>
    <row r="1112" spans="1:12" x14ac:dyDescent="0.25">
      <c r="A1112" t="s">
        <v>6678</v>
      </c>
      <c r="B1112" t="s">
        <v>8158</v>
      </c>
      <c r="C1112" s="1">
        <v>0</v>
      </c>
      <c r="D1112" s="1">
        <v>335.30500000000001</v>
      </c>
      <c r="E1112" s="1">
        <v>335.30500000000001</v>
      </c>
      <c r="F1112" s="1">
        <f t="shared" si="34"/>
        <v>0</v>
      </c>
      <c r="G1112" s="1">
        <f t="shared" si="35"/>
        <v>0</v>
      </c>
      <c r="H1112" t="e">
        <f>VLOOKUP($A1112,'TCD justif frs'!$A$5:$C$297,1,0)</f>
        <v>#N/A</v>
      </c>
    </row>
    <row r="1113" spans="1:12" x14ac:dyDescent="0.25">
      <c r="A1113" t="s">
        <v>6679</v>
      </c>
      <c r="B1113" t="s">
        <v>6680</v>
      </c>
      <c r="C1113" s="1">
        <v>0</v>
      </c>
      <c r="D1113" s="1">
        <v>1076.1590000000001</v>
      </c>
      <c r="E1113" s="1">
        <v>1076.1590000000001</v>
      </c>
      <c r="F1113" s="1">
        <f t="shared" si="34"/>
        <v>0</v>
      </c>
      <c r="G1113" s="1">
        <f t="shared" si="35"/>
        <v>0</v>
      </c>
      <c r="H1113" t="e">
        <f>VLOOKUP($A1113,'TCD justif frs'!$A$5:$C$297,1,0)</f>
        <v>#N/A</v>
      </c>
    </row>
    <row r="1114" spans="1:12" x14ac:dyDescent="0.25">
      <c r="A1114" t="s">
        <v>4815</v>
      </c>
      <c r="B1114" t="s">
        <v>4816</v>
      </c>
      <c r="C1114" s="1">
        <v>0</v>
      </c>
      <c r="D1114" s="1">
        <v>240543.58499999999</v>
      </c>
      <c r="E1114" s="1">
        <v>249704.19200000001</v>
      </c>
      <c r="F1114" s="1">
        <f t="shared" si="34"/>
        <v>-9160.6070000000182</v>
      </c>
      <c r="G1114" s="1">
        <f t="shared" si="35"/>
        <v>-9160.6070000000182</v>
      </c>
      <c r="H1114" t="e">
        <f>VLOOKUP($A1114,'TCD justif frs'!$A$5:$C$297,1,0)</f>
        <v>#N/A</v>
      </c>
    </row>
    <row r="1115" spans="1:12" x14ac:dyDescent="0.25">
      <c r="A1115" t="s">
        <v>5017</v>
      </c>
      <c r="B1115" t="s">
        <v>5018</v>
      </c>
      <c r="C1115" s="1">
        <v>0</v>
      </c>
      <c r="D1115" s="1">
        <v>93277.269</v>
      </c>
      <c r="E1115" s="1">
        <v>95451.362999999998</v>
      </c>
      <c r="F1115" s="1">
        <f t="shared" si="34"/>
        <v>-2174.0939999999973</v>
      </c>
      <c r="G1115" s="1">
        <f t="shared" si="35"/>
        <v>-2174.0939999999973</v>
      </c>
      <c r="H1115" t="e">
        <f>VLOOKUP($A1115,'TCD justif frs'!$A$5:$C$297,1,0)</f>
        <v>#N/A</v>
      </c>
      <c r="L1115">
        <f>844.45+71.805</f>
        <v>916.25500000000011</v>
      </c>
    </row>
    <row r="1116" spans="1:12" x14ac:dyDescent="0.25">
      <c r="A1116" t="s">
        <v>6681</v>
      </c>
      <c r="B1116" t="s">
        <v>8159</v>
      </c>
      <c r="C1116" s="1">
        <v>0</v>
      </c>
      <c r="D1116" s="1">
        <v>921.05399999999997</v>
      </c>
      <c r="E1116" s="1">
        <v>921.05399999999997</v>
      </c>
      <c r="F1116" s="1">
        <f t="shared" si="34"/>
        <v>0</v>
      </c>
      <c r="G1116" s="1">
        <f t="shared" si="35"/>
        <v>0</v>
      </c>
      <c r="H1116" t="e">
        <f>VLOOKUP($A1116,'TCD justif frs'!$A$5:$C$297,1,0)</f>
        <v>#N/A</v>
      </c>
    </row>
    <row r="1117" spans="1:12" x14ac:dyDescent="0.25">
      <c r="A1117" t="s">
        <v>6682</v>
      </c>
      <c r="B1117" t="s">
        <v>8160</v>
      </c>
      <c r="C1117" s="1">
        <v>0</v>
      </c>
      <c r="D1117" s="1">
        <v>10267.209999999999</v>
      </c>
      <c r="E1117" s="1">
        <v>10267.209999999999</v>
      </c>
      <c r="F1117" s="1">
        <f t="shared" si="34"/>
        <v>0</v>
      </c>
      <c r="G1117" s="1">
        <f t="shared" si="35"/>
        <v>0</v>
      </c>
      <c r="H1117" t="e">
        <f>VLOOKUP($A1117,'TCD justif frs'!$A$5:$C$297,1,0)</f>
        <v>#N/A</v>
      </c>
    </row>
    <row r="1118" spans="1:12" x14ac:dyDescent="0.25">
      <c r="A1118" t="s">
        <v>4871</v>
      </c>
      <c r="B1118" t="s">
        <v>8161</v>
      </c>
      <c r="C1118" s="1">
        <v>0</v>
      </c>
      <c r="D1118" s="1">
        <v>91871.369000000006</v>
      </c>
      <c r="E1118" s="1">
        <v>94470.618000000002</v>
      </c>
      <c r="F1118" s="1">
        <f t="shared" si="34"/>
        <v>-2599.2489999999962</v>
      </c>
      <c r="G1118" s="1">
        <f t="shared" si="35"/>
        <v>-2599.2489999999962</v>
      </c>
      <c r="H1118" t="e">
        <f>VLOOKUP($A1118,'TCD justif frs'!$A$5:$C$297,1,0)</f>
        <v>#N/A</v>
      </c>
    </row>
    <row r="1119" spans="1:12" x14ac:dyDescent="0.25">
      <c r="A1119" t="s">
        <v>6683</v>
      </c>
      <c r="B1119" t="s">
        <v>6684</v>
      </c>
      <c r="C1119" s="1">
        <v>0</v>
      </c>
      <c r="D1119" s="1">
        <v>2932.6390000000001</v>
      </c>
      <c r="E1119" s="1">
        <v>2932.6390000000001</v>
      </c>
      <c r="F1119" s="1">
        <f t="shared" si="34"/>
        <v>0</v>
      </c>
      <c r="G1119" s="1">
        <f t="shared" si="35"/>
        <v>0</v>
      </c>
      <c r="H1119" t="e">
        <f>VLOOKUP($A1119,'TCD justif frs'!$A$5:$C$297,1,0)</f>
        <v>#N/A</v>
      </c>
    </row>
    <row r="1120" spans="1:12" x14ac:dyDescent="0.25">
      <c r="A1120" t="s">
        <v>6685</v>
      </c>
      <c r="B1120" t="s">
        <v>6686</v>
      </c>
      <c r="C1120" s="1">
        <v>0</v>
      </c>
      <c r="D1120" s="1">
        <v>2086.0889999999999</v>
      </c>
      <c r="E1120" s="1">
        <v>2086.0889999999999</v>
      </c>
      <c r="F1120" s="1">
        <f t="shared" si="34"/>
        <v>0</v>
      </c>
      <c r="G1120" s="1">
        <f t="shared" si="35"/>
        <v>0</v>
      </c>
      <c r="H1120" t="e">
        <f>VLOOKUP($A1120,'TCD justif frs'!$A$5:$C$297,1,0)</f>
        <v>#N/A</v>
      </c>
    </row>
    <row r="1121" spans="1:8" x14ac:dyDescent="0.25">
      <c r="A1121" t="s">
        <v>4889</v>
      </c>
      <c r="B1121" t="s">
        <v>8162</v>
      </c>
      <c r="C1121" s="1">
        <v>0</v>
      </c>
      <c r="D1121" s="1">
        <v>111848.163</v>
      </c>
      <c r="E1121" s="1">
        <v>114817.88800000001</v>
      </c>
      <c r="F1121" s="1">
        <f t="shared" si="34"/>
        <v>-2969.7250000000058</v>
      </c>
      <c r="G1121" s="1">
        <f t="shared" si="35"/>
        <v>-2969.7250000000058</v>
      </c>
      <c r="H1121" t="e">
        <f>VLOOKUP($A1121,'TCD justif frs'!$A$5:$C$297,1,0)</f>
        <v>#N/A</v>
      </c>
    </row>
    <row r="1122" spans="1:8" x14ac:dyDescent="0.25">
      <c r="A1122" t="s">
        <v>6687</v>
      </c>
      <c r="B1122" t="s">
        <v>8163</v>
      </c>
      <c r="C1122" s="1">
        <v>0</v>
      </c>
      <c r="D1122" s="1">
        <v>1041.83</v>
      </c>
      <c r="E1122" s="1">
        <v>1041.83</v>
      </c>
      <c r="F1122" s="1">
        <f t="shared" si="34"/>
        <v>0</v>
      </c>
      <c r="G1122" s="1">
        <f t="shared" si="35"/>
        <v>0</v>
      </c>
      <c r="H1122" t="e">
        <f>VLOOKUP($A1122,'TCD justif frs'!$A$5:$C$297,1,0)</f>
        <v>#N/A</v>
      </c>
    </row>
    <row r="1123" spans="1:8" x14ac:dyDescent="0.25">
      <c r="A1123" t="s">
        <v>5019</v>
      </c>
      <c r="B1123" t="s">
        <v>8164</v>
      </c>
      <c r="C1123" s="1">
        <v>0</v>
      </c>
      <c r="D1123" s="1">
        <v>5819.17</v>
      </c>
      <c r="E1123" s="1">
        <v>5337.6459999999997</v>
      </c>
      <c r="F1123" s="1">
        <f t="shared" si="34"/>
        <v>481.52400000000034</v>
      </c>
      <c r="G1123" s="1">
        <f t="shared" si="35"/>
        <v>481.52400000000034</v>
      </c>
      <c r="H1123" t="e">
        <f>VLOOKUP($A1123,'TCD justif frs'!$A$5:$C$297,1,0)</f>
        <v>#N/A</v>
      </c>
    </row>
    <row r="1124" spans="1:8" x14ac:dyDescent="0.25">
      <c r="A1124" t="s">
        <v>5021</v>
      </c>
      <c r="B1124" t="s">
        <v>8165</v>
      </c>
      <c r="C1124" s="1">
        <v>0</v>
      </c>
      <c r="D1124" s="1">
        <v>305.83499999999998</v>
      </c>
      <c r="E1124" s="1">
        <v>305.83499999999998</v>
      </c>
      <c r="F1124" s="1">
        <f t="shared" si="34"/>
        <v>0</v>
      </c>
      <c r="G1124" s="1">
        <f t="shared" si="35"/>
        <v>0</v>
      </c>
      <c r="H1124" t="e">
        <f>VLOOKUP($A1124,'TCD justif frs'!$A$5:$C$297,1,0)</f>
        <v>#N/A</v>
      </c>
    </row>
    <row r="1125" spans="1:8" x14ac:dyDescent="0.25">
      <c r="A1125" t="s">
        <v>6688</v>
      </c>
      <c r="B1125" t="s">
        <v>8166</v>
      </c>
      <c r="C1125" s="1">
        <v>0</v>
      </c>
      <c r="D1125" s="1">
        <v>4165.6000000000004</v>
      </c>
      <c r="E1125" s="1">
        <v>4165.6000000000004</v>
      </c>
      <c r="F1125" s="1">
        <f t="shared" si="34"/>
        <v>0</v>
      </c>
      <c r="G1125" s="1">
        <f t="shared" si="35"/>
        <v>0</v>
      </c>
      <c r="H1125" t="e">
        <f>VLOOKUP($A1125,'TCD justif frs'!$A$5:$C$297,1,0)</f>
        <v>#N/A</v>
      </c>
    </row>
    <row r="1126" spans="1:8" x14ac:dyDescent="0.25">
      <c r="A1126" t="s">
        <v>6689</v>
      </c>
      <c r="B1126" t="s">
        <v>6690</v>
      </c>
      <c r="C1126" s="1">
        <v>0</v>
      </c>
      <c r="D1126" s="1">
        <v>563.66200000000003</v>
      </c>
      <c r="E1126" s="1">
        <v>803.93499999999995</v>
      </c>
      <c r="F1126" s="1">
        <f t="shared" si="34"/>
        <v>-240.27299999999991</v>
      </c>
      <c r="G1126" s="1">
        <f t="shared" si="35"/>
        <v>-240.27299999999991</v>
      </c>
      <c r="H1126" t="e">
        <f>VLOOKUP($A1126,'TCD justif frs'!$A$5:$C$297,1,0)</f>
        <v>#N/A</v>
      </c>
    </row>
    <row r="1127" spans="1:8" x14ac:dyDescent="0.25">
      <c r="A1127" t="s">
        <v>6691</v>
      </c>
      <c r="B1127" t="s">
        <v>8167</v>
      </c>
      <c r="C1127" s="1">
        <v>0</v>
      </c>
      <c r="D1127" s="1">
        <v>3320.6</v>
      </c>
      <c r="E1127" s="1">
        <v>6319.924</v>
      </c>
      <c r="F1127" s="1">
        <f t="shared" si="34"/>
        <v>-2999.3240000000001</v>
      </c>
      <c r="G1127" s="1">
        <f t="shared" si="35"/>
        <v>-2999.3240000000001</v>
      </c>
      <c r="H1127" t="e">
        <f>VLOOKUP($A1127,'TCD justif frs'!$A$5:$C$297,1,0)</f>
        <v>#N/A</v>
      </c>
    </row>
    <row r="1128" spans="1:8" x14ac:dyDescent="0.25">
      <c r="A1128" t="s">
        <v>6693</v>
      </c>
      <c r="B1128" t="s">
        <v>6694</v>
      </c>
      <c r="C1128" s="1">
        <v>0</v>
      </c>
      <c r="D1128" s="1">
        <v>456.38200000000001</v>
      </c>
      <c r="E1128" s="1">
        <v>456.38200000000001</v>
      </c>
      <c r="F1128" s="1">
        <f t="shared" si="34"/>
        <v>0</v>
      </c>
      <c r="G1128" s="1">
        <f t="shared" si="35"/>
        <v>0</v>
      </c>
      <c r="H1128" t="e">
        <f>VLOOKUP($A1128,'TCD justif frs'!$A$5:$C$297,1,0)</f>
        <v>#N/A</v>
      </c>
    </row>
    <row r="1129" spans="1:8" x14ac:dyDescent="0.25">
      <c r="A1129" t="s">
        <v>6695</v>
      </c>
      <c r="B1129" t="s">
        <v>8168</v>
      </c>
      <c r="C1129" s="1">
        <v>0</v>
      </c>
      <c r="D1129" s="1">
        <v>220.23400000000001</v>
      </c>
      <c r="E1129" s="1">
        <v>220.23400000000001</v>
      </c>
      <c r="F1129" s="1">
        <f t="shared" si="34"/>
        <v>0</v>
      </c>
      <c r="G1129" s="1">
        <f t="shared" si="35"/>
        <v>0</v>
      </c>
      <c r="H1129" t="e">
        <f>VLOOKUP($A1129,'TCD justif frs'!$A$5:$C$297,1,0)</f>
        <v>#N/A</v>
      </c>
    </row>
    <row r="1130" spans="1:8" x14ac:dyDescent="0.25">
      <c r="A1130" t="s">
        <v>5084</v>
      </c>
      <c r="B1130" t="s">
        <v>8169</v>
      </c>
      <c r="C1130" s="1">
        <v>0</v>
      </c>
      <c r="D1130" s="1">
        <v>999.62800000000004</v>
      </c>
      <c r="E1130" s="1">
        <v>999.62599999999998</v>
      </c>
      <c r="F1130" s="1">
        <f t="shared" si="34"/>
        <v>2.0000000000663931E-3</v>
      </c>
      <c r="G1130" s="1">
        <f t="shared" si="35"/>
        <v>2.0000000000663931E-3</v>
      </c>
      <c r="H1130" t="e">
        <f>VLOOKUP($A1130,'TCD justif frs'!$A$5:$C$297,1,0)</f>
        <v>#N/A</v>
      </c>
    </row>
    <row r="1131" spans="1:8" x14ac:dyDescent="0.25">
      <c r="A1131" t="s">
        <v>5233</v>
      </c>
      <c r="B1131" t="s">
        <v>5101</v>
      </c>
      <c r="C1131" s="1">
        <v>0</v>
      </c>
      <c r="D1131" s="1">
        <v>69544.214000000007</v>
      </c>
      <c r="E1131" s="1">
        <v>69544.214000000007</v>
      </c>
      <c r="F1131" s="1">
        <f t="shared" si="34"/>
        <v>0</v>
      </c>
      <c r="G1131" s="1">
        <f t="shared" si="35"/>
        <v>0</v>
      </c>
      <c r="H1131" t="e">
        <f>VLOOKUP($A1131,'TCD justif frs'!$A$5:$C$297,1,0)</f>
        <v>#N/A</v>
      </c>
    </row>
    <row r="1132" spans="1:8" x14ac:dyDescent="0.25">
      <c r="A1132" t="s">
        <v>5085</v>
      </c>
      <c r="B1132" t="s">
        <v>5234</v>
      </c>
      <c r="C1132" s="1">
        <v>0</v>
      </c>
      <c r="D1132" s="1">
        <v>9128.4480000000003</v>
      </c>
      <c r="E1132" s="1">
        <v>9128.4480000000003</v>
      </c>
      <c r="F1132" s="1">
        <f t="shared" si="34"/>
        <v>0</v>
      </c>
      <c r="G1132" s="1">
        <f t="shared" si="35"/>
        <v>0</v>
      </c>
      <c r="H1132" t="e">
        <f>VLOOKUP($A1132,'TCD justif frs'!$A$5:$C$297,1,0)</f>
        <v>#N/A</v>
      </c>
    </row>
    <row r="1133" spans="1:8" x14ac:dyDescent="0.25">
      <c r="A1133" t="s">
        <v>5102</v>
      </c>
      <c r="B1133" t="s">
        <v>8170</v>
      </c>
      <c r="C1133" s="1">
        <v>0</v>
      </c>
      <c r="D1133" s="1">
        <v>12890.977999999999</v>
      </c>
      <c r="E1133" s="1">
        <v>0</v>
      </c>
      <c r="F1133" s="1">
        <f t="shared" si="34"/>
        <v>12890.977999999999</v>
      </c>
      <c r="G1133" s="1">
        <f t="shared" si="35"/>
        <v>12890.977999999999</v>
      </c>
      <c r="H1133" t="e">
        <f>VLOOKUP($A1133,'TCD justif frs'!$A$5:$C$297,1,0)</f>
        <v>#N/A</v>
      </c>
    </row>
    <row r="1134" spans="1:8" x14ac:dyDescent="0.25">
      <c r="A1134" t="s">
        <v>5086</v>
      </c>
      <c r="B1134" t="s">
        <v>8171</v>
      </c>
      <c r="C1134" s="1">
        <v>0</v>
      </c>
      <c r="D1134" s="1">
        <v>69100.134000000005</v>
      </c>
      <c r="E1134" s="1">
        <v>69100.134000000005</v>
      </c>
      <c r="F1134" s="1">
        <f t="shared" si="34"/>
        <v>0</v>
      </c>
      <c r="G1134" s="1">
        <f t="shared" si="35"/>
        <v>0</v>
      </c>
      <c r="H1134" t="e">
        <f>VLOOKUP($A1134,'TCD justif frs'!$A$5:$C$297,1,0)</f>
        <v>#N/A</v>
      </c>
    </row>
    <row r="1135" spans="1:8" x14ac:dyDescent="0.25">
      <c r="A1135" t="s">
        <v>6696</v>
      </c>
      <c r="B1135" t="s">
        <v>8172</v>
      </c>
      <c r="C1135" s="1">
        <v>0</v>
      </c>
      <c r="D1135" s="1">
        <v>64510</v>
      </c>
      <c r="E1135" s="1">
        <v>64510</v>
      </c>
      <c r="F1135" s="1">
        <f t="shared" si="34"/>
        <v>0</v>
      </c>
      <c r="G1135" s="1">
        <f t="shared" si="35"/>
        <v>0</v>
      </c>
      <c r="H1135" t="e">
        <f>VLOOKUP($A1135,'TCD justif frs'!$A$5:$C$297,1,0)</f>
        <v>#N/A</v>
      </c>
    </row>
    <row r="1136" spans="1:8" x14ac:dyDescent="0.25">
      <c r="A1136" t="s">
        <v>6698</v>
      </c>
      <c r="B1136" t="s">
        <v>8173</v>
      </c>
      <c r="C1136" s="1">
        <v>0</v>
      </c>
      <c r="D1136" s="1">
        <v>10007.745999999999</v>
      </c>
      <c r="E1136" s="1">
        <v>13130.331</v>
      </c>
      <c r="F1136" s="1">
        <f t="shared" si="34"/>
        <v>-3122.5850000000009</v>
      </c>
      <c r="G1136" s="1">
        <f t="shared" si="35"/>
        <v>-3122.5850000000009</v>
      </c>
      <c r="H1136" t="e">
        <f>VLOOKUP($A1136,'TCD justif frs'!$A$5:$C$297,1,0)</f>
        <v>#N/A</v>
      </c>
    </row>
    <row r="1137" spans="1:8" x14ac:dyDescent="0.25">
      <c r="A1137" t="s">
        <v>6700</v>
      </c>
      <c r="B1137" t="s">
        <v>8174</v>
      </c>
      <c r="C1137" s="1">
        <v>0</v>
      </c>
      <c r="D1137" s="1">
        <v>3173.5</v>
      </c>
      <c r="E1137" s="1">
        <v>3173.5</v>
      </c>
      <c r="F1137" s="1">
        <f t="shared" si="34"/>
        <v>0</v>
      </c>
      <c r="G1137" s="1">
        <f t="shared" si="35"/>
        <v>0</v>
      </c>
      <c r="H1137" t="e">
        <f>VLOOKUP($A1137,'TCD justif frs'!$A$5:$C$297,1,0)</f>
        <v>#N/A</v>
      </c>
    </row>
    <row r="1138" spans="1:8" x14ac:dyDescent="0.25">
      <c r="A1138" t="s">
        <v>6701</v>
      </c>
      <c r="B1138" t="s">
        <v>8175</v>
      </c>
      <c r="C1138" s="1">
        <v>0</v>
      </c>
      <c r="D1138" s="1">
        <v>3019.5630000000001</v>
      </c>
      <c r="E1138" s="1">
        <v>3827.7159999999999</v>
      </c>
      <c r="F1138" s="1">
        <f t="shared" si="34"/>
        <v>-808.15299999999979</v>
      </c>
      <c r="G1138" s="1">
        <f t="shared" si="35"/>
        <v>-808.15299999999979</v>
      </c>
      <c r="H1138" t="e">
        <f>VLOOKUP($A1138,'TCD justif frs'!$A$5:$C$297,1,0)</f>
        <v>#N/A</v>
      </c>
    </row>
    <row r="1139" spans="1:8" x14ac:dyDescent="0.25">
      <c r="A1139" t="s">
        <v>6703</v>
      </c>
      <c r="B1139" t="s">
        <v>8176</v>
      </c>
      <c r="C1139" s="1">
        <v>0</v>
      </c>
      <c r="D1139" s="1">
        <v>10453.799999999999</v>
      </c>
      <c r="E1139" s="1">
        <v>9591</v>
      </c>
      <c r="F1139" s="1">
        <f t="shared" si="34"/>
        <v>862.79999999999927</v>
      </c>
      <c r="G1139" s="1">
        <f t="shared" si="35"/>
        <v>862.79999999999927</v>
      </c>
      <c r="H1139" t="e">
        <f>VLOOKUP($A1139,'TCD justif frs'!$A$5:$C$297,1,0)</f>
        <v>#N/A</v>
      </c>
    </row>
    <row r="1140" spans="1:8" x14ac:dyDescent="0.25">
      <c r="A1140" t="s">
        <v>6705</v>
      </c>
      <c r="B1140" t="s">
        <v>8177</v>
      </c>
      <c r="C1140" s="1">
        <v>0</v>
      </c>
      <c r="D1140" s="1">
        <v>27844.358</v>
      </c>
      <c r="E1140" s="1">
        <v>27844.358</v>
      </c>
      <c r="F1140" s="1">
        <f t="shared" si="34"/>
        <v>0</v>
      </c>
      <c r="G1140" s="1">
        <f t="shared" si="35"/>
        <v>0</v>
      </c>
      <c r="H1140" t="e">
        <f>VLOOKUP($A1140,'TCD justif frs'!$A$5:$C$297,1,0)</f>
        <v>#N/A</v>
      </c>
    </row>
    <row r="1141" spans="1:8" x14ac:dyDescent="0.25">
      <c r="A1141" t="s">
        <v>6706</v>
      </c>
      <c r="B1141" t="s">
        <v>8178</v>
      </c>
      <c r="C1141" s="1">
        <v>0</v>
      </c>
      <c r="D1141" s="1">
        <v>686.298</v>
      </c>
      <c r="E1141" s="1">
        <v>801.18100000000004</v>
      </c>
      <c r="F1141" s="1">
        <f t="shared" si="34"/>
        <v>-114.88300000000004</v>
      </c>
      <c r="G1141" s="1">
        <f t="shared" si="35"/>
        <v>-114.88300000000004</v>
      </c>
      <c r="H1141" t="e">
        <f>VLOOKUP($A1141,'TCD justif frs'!$A$5:$C$297,1,0)</f>
        <v>#N/A</v>
      </c>
    </row>
    <row r="1142" spans="1:8" x14ac:dyDescent="0.25">
      <c r="A1142" t="s">
        <v>7238</v>
      </c>
      <c r="B1142" t="s">
        <v>8179</v>
      </c>
      <c r="C1142" s="1">
        <v>0</v>
      </c>
      <c r="D1142" s="1">
        <v>4098.076</v>
      </c>
      <c r="E1142" s="1">
        <v>4098.076</v>
      </c>
      <c r="F1142" s="1">
        <f t="shared" si="34"/>
        <v>0</v>
      </c>
      <c r="G1142" s="1">
        <f t="shared" si="35"/>
        <v>0</v>
      </c>
      <c r="H1142" t="e">
        <f>VLOOKUP($A1142,'TCD justif frs'!$A$5:$C$297,1,0)</f>
        <v>#N/A</v>
      </c>
    </row>
    <row r="1143" spans="1:8" x14ac:dyDescent="0.25">
      <c r="A1143" t="s">
        <v>6708</v>
      </c>
      <c r="B1143" t="s">
        <v>8180</v>
      </c>
      <c r="C1143" s="1">
        <v>0</v>
      </c>
      <c r="D1143" s="1">
        <v>13004.272999999999</v>
      </c>
      <c r="E1143" s="1">
        <v>13004.272999999999</v>
      </c>
      <c r="F1143" s="1">
        <f t="shared" si="34"/>
        <v>0</v>
      </c>
      <c r="G1143" s="1">
        <f t="shared" si="35"/>
        <v>0</v>
      </c>
      <c r="H1143" t="e">
        <f>VLOOKUP($A1143,'TCD justif frs'!$A$5:$C$297,1,0)</f>
        <v>#N/A</v>
      </c>
    </row>
    <row r="1144" spans="1:8" x14ac:dyDescent="0.25">
      <c r="A1144" t="s">
        <v>6710</v>
      </c>
      <c r="B1144" t="s">
        <v>8181</v>
      </c>
      <c r="C1144" s="1">
        <v>0</v>
      </c>
      <c r="D1144" s="1">
        <v>603.43799999999999</v>
      </c>
      <c r="E1144" s="1">
        <v>603.43799999999999</v>
      </c>
      <c r="F1144" s="1">
        <f t="shared" si="34"/>
        <v>0</v>
      </c>
      <c r="G1144" s="1">
        <f t="shared" si="35"/>
        <v>0</v>
      </c>
      <c r="H1144" t="e">
        <f>VLOOKUP($A1144,'TCD justif frs'!$A$5:$C$297,1,0)</f>
        <v>#N/A</v>
      </c>
    </row>
    <row r="1145" spans="1:8" x14ac:dyDescent="0.25">
      <c r="A1145" t="s">
        <v>7239</v>
      </c>
      <c r="B1145" t="s">
        <v>7240</v>
      </c>
      <c r="C1145" s="1">
        <v>0</v>
      </c>
      <c r="D1145" s="1">
        <v>822.57500000000005</v>
      </c>
      <c r="E1145" s="1">
        <v>822.57500000000005</v>
      </c>
      <c r="F1145" s="1">
        <f t="shared" si="34"/>
        <v>0</v>
      </c>
      <c r="G1145" s="1">
        <f t="shared" si="35"/>
        <v>0</v>
      </c>
      <c r="H1145" t="e">
        <f>VLOOKUP($A1145,'TCD justif frs'!$A$5:$C$297,1,0)</f>
        <v>#N/A</v>
      </c>
    </row>
    <row r="1146" spans="1:8" x14ac:dyDescent="0.25">
      <c r="A1146" t="s">
        <v>7241</v>
      </c>
      <c r="B1146" t="s">
        <v>8182</v>
      </c>
      <c r="C1146" s="1">
        <v>0</v>
      </c>
      <c r="D1146" s="1">
        <v>3761.4</v>
      </c>
      <c r="E1146" s="1">
        <v>0</v>
      </c>
      <c r="F1146" s="1">
        <f t="shared" si="34"/>
        <v>3761.4</v>
      </c>
      <c r="G1146" s="1">
        <f t="shared" si="35"/>
        <v>3761.4</v>
      </c>
      <c r="H1146" t="e">
        <f>VLOOKUP($A1146,'TCD justif frs'!$A$5:$C$297,1,0)</f>
        <v>#N/A</v>
      </c>
    </row>
    <row r="1147" spans="1:8" x14ac:dyDescent="0.25">
      <c r="A1147" t="s">
        <v>7243</v>
      </c>
      <c r="B1147" t="s">
        <v>7244</v>
      </c>
      <c r="C1147" s="1">
        <v>0</v>
      </c>
      <c r="D1147" s="1">
        <v>5897.9089999999997</v>
      </c>
      <c r="E1147" s="1">
        <v>5897.9089999999997</v>
      </c>
      <c r="F1147" s="1">
        <f t="shared" si="34"/>
        <v>0</v>
      </c>
      <c r="G1147" s="1">
        <f t="shared" si="35"/>
        <v>0</v>
      </c>
      <c r="H1147" t="e">
        <f>VLOOKUP($A1147,'TCD justif frs'!$A$5:$C$297,1,0)</f>
        <v>#N/A</v>
      </c>
    </row>
    <row r="1148" spans="1:8" x14ac:dyDescent="0.25">
      <c r="A1148" t="s">
        <v>7245</v>
      </c>
      <c r="B1148" t="s">
        <v>8183</v>
      </c>
      <c r="C1148" s="1">
        <v>0</v>
      </c>
      <c r="D1148" s="1">
        <v>3578.9349999999999</v>
      </c>
      <c r="E1148" s="1">
        <v>3578.9349999999999</v>
      </c>
      <c r="F1148" s="1">
        <f t="shared" si="34"/>
        <v>0</v>
      </c>
      <c r="G1148" s="1">
        <f t="shared" si="35"/>
        <v>0</v>
      </c>
      <c r="H1148" t="e">
        <f>VLOOKUP($A1148,'TCD justif frs'!$A$5:$C$297,1,0)</f>
        <v>#N/A</v>
      </c>
    </row>
    <row r="1149" spans="1:8" x14ac:dyDescent="0.25">
      <c r="A1149" t="s">
        <v>6711</v>
      </c>
      <c r="B1149" t="s">
        <v>8184</v>
      </c>
      <c r="C1149" s="1">
        <v>0</v>
      </c>
      <c r="D1149" s="1">
        <v>250.5</v>
      </c>
      <c r="E1149" s="1">
        <v>775.1</v>
      </c>
      <c r="F1149" s="1">
        <f t="shared" si="34"/>
        <v>-524.6</v>
      </c>
      <c r="G1149" s="1">
        <f t="shared" si="35"/>
        <v>-524.6</v>
      </c>
      <c r="H1149" t="e">
        <f>VLOOKUP($A1149,'TCD justif frs'!$A$5:$C$297,1,0)</f>
        <v>#N/A</v>
      </c>
    </row>
    <row r="1150" spans="1:8" x14ac:dyDescent="0.25">
      <c r="A1150" t="s">
        <v>5087</v>
      </c>
      <c r="B1150" t="s">
        <v>8185</v>
      </c>
      <c r="C1150" s="1">
        <v>0</v>
      </c>
      <c r="D1150" s="1">
        <v>24095.303</v>
      </c>
      <c r="E1150" s="1">
        <v>27805.178</v>
      </c>
      <c r="F1150" s="1">
        <f t="shared" si="34"/>
        <v>-3709.875</v>
      </c>
      <c r="G1150" s="1">
        <f t="shared" si="35"/>
        <v>-3709.875</v>
      </c>
      <c r="H1150" t="e">
        <f>VLOOKUP($A1150,'TCD justif frs'!$A$5:$C$297,1,0)</f>
        <v>#N/A</v>
      </c>
    </row>
    <row r="1151" spans="1:8" x14ac:dyDescent="0.25">
      <c r="A1151" t="s">
        <v>6713</v>
      </c>
      <c r="B1151" t="s">
        <v>6714</v>
      </c>
      <c r="C1151" s="1">
        <v>0</v>
      </c>
      <c r="D1151" s="1">
        <v>6154.4470000000001</v>
      </c>
      <c r="E1151" s="1">
        <v>6154.4470000000001</v>
      </c>
      <c r="F1151" s="1">
        <f t="shared" si="34"/>
        <v>0</v>
      </c>
      <c r="G1151" s="1">
        <f t="shared" si="35"/>
        <v>0</v>
      </c>
      <c r="H1151" t="e">
        <f>VLOOKUP($A1151,'TCD justif frs'!$A$5:$C$297,1,0)</f>
        <v>#N/A</v>
      </c>
    </row>
    <row r="1152" spans="1:8" x14ac:dyDescent="0.25">
      <c r="A1152" t="s">
        <v>6715</v>
      </c>
      <c r="B1152" t="s">
        <v>6716</v>
      </c>
      <c r="C1152" s="1">
        <v>0</v>
      </c>
      <c r="D1152" s="1">
        <v>1740.076</v>
      </c>
      <c r="E1152" s="1">
        <v>1740.076</v>
      </c>
      <c r="F1152" s="1">
        <f t="shared" si="34"/>
        <v>0</v>
      </c>
      <c r="G1152" s="1">
        <f t="shared" si="35"/>
        <v>0</v>
      </c>
      <c r="H1152" t="e">
        <f>VLOOKUP($A1152,'TCD justif frs'!$A$5:$C$297,1,0)</f>
        <v>#N/A</v>
      </c>
    </row>
    <row r="1153" spans="1:8" x14ac:dyDescent="0.25">
      <c r="A1153" t="s">
        <v>6717</v>
      </c>
      <c r="B1153" t="s">
        <v>8186</v>
      </c>
      <c r="C1153" s="1">
        <v>0</v>
      </c>
      <c r="D1153" s="1">
        <v>509.36500000000001</v>
      </c>
      <c r="E1153" s="1">
        <v>509.36500000000001</v>
      </c>
      <c r="F1153" s="1">
        <f t="shared" si="34"/>
        <v>0</v>
      </c>
      <c r="G1153" s="1">
        <f t="shared" si="35"/>
        <v>0</v>
      </c>
      <c r="H1153" t="e">
        <f>VLOOKUP($A1153,'TCD justif frs'!$A$5:$C$297,1,0)</f>
        <v>#N/A</v>
      </c>
    </row>
    <row r="1154" spans="1:8" x14ac:dyDescent="0.25">
      <c r="A1154" t="s">
        <v>6718</v>
      </c>
      <c r="B1154" t="s">
        <v>6719</v>
      </c>
      <c r="C1154" s="1">
        <v>0</v>
      </c>
      <c r="D1154" s="1">
        <v>1228.9000000000001</v>
      </c>
      <c r="E1154" s="1">
        <v>1228.9000000000001</v>
      </c>
      <c r="F1154" s="1">
        <f t="shared" si="34"/>
        <v>0</v>
      </c>
      <c r="G1154" s="1">
        <f t="shared" si="35"/>
        <v>0</v>
      </c>
      <c r="H1154" t="e">
        <f>VLOOKUP($A1154,'TCD justif frs'!$A$5:$C$297,1,0)</f>
        <v>#N/A</v>
      </c>
    </row>
    <row r="1155" spans="1:8" x14ac:dyDescent="0.25">
      <c r="A1155" t="s">
        <v>142</v>
      </c>
      <c r="B1155" t="s">
        <v>8187</v>
      </c>
      <c r="C1155" s="1">
        <v>0</v>
      </c>
      <c r="D1155" s="1">
        <v>18326.238000000001</v>
      </c>
      <c r="E1155" s="1">
        <v>17731.096000000001</v>
      </c>
      <c r="F1155" s="1">
        <f t="shared" ref="F1155:F1218" si="36">D1155-E1155</f>
        <v>595.14199999999983</v>
      </c>
      <c r="G1155" s="1">
        <f t="shared" ref="G1155:G1218" si="37">C1155+F1155</f>
        <v>595.14199999999983</v>
      </c>
      <c r="H1155" t="e">
        <f>VLOOKUP($A1155,'TCD justif frs'!$A$5:$C$297,1,0)</f>
        <v>#N/A</v>
      </c>
    </row>
    <row r="1156" spans="1:8" x14ac:dyDescent="0.25">
      <c r="A1156" t="s">
        <v>143</v>
      </c>
      <c r="B1156" t="s">
        <v>8188</v>
      </c>
      <c r="C1156" s="1">
        <v>0</v>
      </c>
      <c r="D1156" s="1">
        <v>79799.498999999996</v>
      </c>
      <c r="E1156" s="1">
        <v>80887.357000000004</v>
      </c>
      <c r="F1156" s="1">
        <f t="shared" si="36"/>
        <v>-1087.8580000000075</v>
      </c>
      <c r="G1156" s="1">
        <f t="shared" si="37"/>
        <v>-1087.8580000000075</v>
      </c>
      <c r="H1156" t="e">
        <f>VLOOKUP($A1156,'TCD justif frs'!$A$5:$C$297,1,0)</f>
        <v>#N/A</v>
      </c>
    </row>
    <row r="1157" spans="1:8" x14ac:dyDescent="0.25">
      <c r="A1157" t="s">
        <v>144</v>
      </c>
      <c r="B1157" t="s">
        <v>145</v>
      </c>
      <c r="C1157" s="1">
        <v>0</v>
      </c>
      <c r="D1157" s="1">
        <v>839836.79599999997</v>
      </c>
      <c r="E1157" s="1">
        <v>839826.59600000002</v>
      </c>
      <c r="F1157" s="1">
        <f t="shared" si="36"/>
        <v>10.199999999953434</v>
      </c>
      <c r="G1157" s="1">
        <f t="shared" si="37"/>
        <v>10.199999999953434</v>
      </c>
      <c r="H1157" t="e">
        <f>VLOOKUP($A1157,'TCD justif frs'!$A$5:$C$297,1,0)</f>
        <v>#N/A</v>
      </c>
    </row>
    <row r="1158" spans="1:8" x14ac:dyDescent="0.25">
      <c r="A1158" t="s">
        <v>6720</v>
      </c>
      <c r="B1158" t="s">
        <v>8189</v>
      </c>
      <c r="C1158" s="1">
        <v>0</v>
      </c>
      <c r="D1158" s="1">
        <v>834.84699999999998</v>
      </c>
      <c r="E1158" s="1">
        <v>834.84699999999998</v>
      </c>
      <c r="F1158" s="1">
        <f t="shared" si="36"/>
        <v>0</v>
      </c>
      <c r="G1158" s="1">
        <f t="shared" si="37"/>
        <v>0</v>
      </c>
      <c r="H1158" t="e">
        <f>VLOOKUP($A1158,'TCD justif frs'!$A$5:$C$297,1,0)</f>
        <v>#N/A</v>
      </c>
    </row>
    <row r="1159" spans="1:8" x14ac:dyDescent="0.25">
      <c r="A1159" t="s">
        <v>6721</v>
      </c>
      <c r="B1159" t="s">
        <v>6722</v>
      </c>
      <c r="C1159" s="1">
        <v>0</v>
      </c>
      <c r="D1159" s="1">
        <v>1629</v>
      </c>
      <c r="E1159" s="1">
        <v>1629</v>
      </c>
      <c r="F1159" s="1">
        <f t="shared" si="36"/>
        <v>0</v>
      </c>
      <c r="G1159" s="1">
        <f t="shared" si="37"/>
        <v>0</v>
      </c>
      <c r="H1159" t="e">
        <f>VLOOKUP($A1159,'TCD justif frs'!$A$5:$C$297,1,0)</f>
        <v>#N/A</v>
      </c>
    </row>
    <row r="1160" spans="1:8" x14ac:dyDescent="0.25">
      <c r="A1160" t="s">
        <v>6723</v>
      </c>
      <c r="B1160" t="s">
        <v>6724</v>
      </c>
      <c r="C1160" s="1">
        <v>0</v>
      </c>
      <c r="D1160" s="1">
        <v>5919.4</v>
      </c>
      <c r="E1160" s="1">
        <v>5919.4</v>
      </c>
      <c r="F1160" s="1">
        <f t="shared" si="36"/>
        <v>0</v>
      </c>
      <c r="G1160" s="1">
        <f t="shared" si="37"/>
        <v>0</v>
      </c>
      <c r="H1160" t="e">
        <f>VLOOKUP($A1160,'TCD justif frs'!$A$5:$C$297,1,0)</f>
        <v>#N/A</v>
      </c>
    </row>
    <row r="1161" spans="1:8" x14ac:dyDescent="0.25">
      <c r="A1161" t="s">
        <v>6725</v>
      </c>
      <c r="B1161" t="s">
        <v>6726</v>
      </c>
      <c r="C1161" s="1">
        <v>0</v>
      </c>
      <c r="D1161" s="1">
        <v>4334.7</v>
      </c>
      <c r="E1161" s="1">
        <v>4334.7</v>
      </c>
      <c r="F1161" s="1">
        <f t="shared" si="36"/>
        <v>0</v>
      </c>
      <c r="G1161" s="1">
        <f t="shared" si="37"/>
        <v>0</v>
      </c>
      <c r="H1161" t="e">
        <f>VLOOKUP($A1161,'TCD justif frs'!$A$5:$C$297,1,0)</f>
        <v>#N/A</v>
      </c>
    </row>
    <row r="1162" spans="1:8" x14ac:dyDescent="0.25">
      <c r="A1162" t="s">
        <v>6727</v>
      </c>
      <c r="B1162" t="s">
        <v>6728</v>
      </c>
      <c r="C1162" s="1">
        <v>0</v>
      </c>
      <c r="D1162" s="1">
        <v>4374.5060000000003</v>
      </c>
      <c r="E1162" s="1">
        <v>4374.5060000000003</v>
      </c>
      <c r="F1162" s="1">
        <f t="shared" si="36"/>
        <v>0</v>
      </c>
      <c r="G1162" s="1">
        <f t="shared" si="37"/>
        <v>0</v>
      </c>
      <c r="H1162" t="e">
        <f>VLOOKUP($A1162,'TCD justif frs'!$A$5:$C$297,1,0)</f>
        <v>#N/A</v>
      </c>
    </row>
    <row r="1163" spans="1:8" x14ac:dyDescent="0.25">
      <c r="A1163" t="s">
        <v>6729</v>
      </c>
      <c r="B1163" t="s">
        <v>6730</v>
      </c>
      <c r="C1163" s="1">
        <v>0</v>
      </c>
      <c r="D1163" s="1">
        <v>15104.3</v>
      </c>
      <c r="E1163" s="1">
        <v>15104.3</v>
      </c>
      <c r="F1163" s="1">
        <f t="shared" si="36"/>
        <v>0</v>
      </c>
      <c r="G1163" s="1">
        <f t="shared" si="37"/>
        <v>0</v>
      </c>
      <c r="H1163" t="e">
        <f>VLOOKUP($A1163,'TCD justif frs'!$A$5:$C$297,1,0)</f>
        <v>#N/A</v>
      </c>
    </row>
    <row r="1164" spans="1:8" x14ac:dyDescent="0.25">
      <c r="A1164" t="s">
        <v>6731</v>
      </c>
      <c r="B1164" t="s">
        <v>8190</v>
      </c>
      <c r="C1164" s="1">
        <v>0</v>
      </c>
      <c r="D1164" s="1">
        <v>4888.5050000000001</v>
      </c>
      <c r="E1164" s="1">
        <v>4888.5050000000001</v>
      </c>
      <c r="F1164" s="1">
        <f t="shared" si="36"/>
        <v>0</v>
      </c>
      <c r="G1164" s="1">
        <f t="shared" si="37"/>
        <v>0</v>
      </c>
      <c r="H1164" t="e">
        <f>VLOOKUP($A1164,'TCD justif frs'!$A$5:$C$297,1,0)</f>
        <v>#N/A</v>
      </c>
    </row>
    <row r="1165" spans="1:8" x14ac:dyDescent="0.25">
      <c r="A1165" t="s">
        <v>6732</v>
      </c>
      <c r="B1165" t="s">
        <v>6733</v>
      </c>
      <c r="C1165" s="1">
        <v>0</v>
      </c>
      <c r="D1165" s="1">
        <v>205036.79699999999</v>
      </c>
      <c r="E1165" s="1">
        <v>205036.79699999999</v>
      </c>
      <c r="F1165" s="1">
        <f t="shared" si="36"/>
        <v>0</v>
      </c>
      <c r="G1165" s="1">
        <f t="shared" si="37"/>
        <v>0</v>
      </c>
      <c r="H1165" t="e">
        <f>VLOOKUP($A1165,'TCD justif frs'!$A$5:$C$297,1,0)</f>
        <v>#N/A</v>
      </c>
    </row>
    <row r="1166" spans="1:8" x14ac:dyDescent="0.25">
      <c r="A1166" t="s">
        <v>6734</v>
      </c>
      <c r="B1166" t="s">
        <v>8076</v>
      </c>
      <c r="C1166" s="1">
        <v>0</v>
      </c>
      <c r="D1166" s="1">
        <v>1689.1210000000001</v>
      </c>
      <c r="E1166" s="1">
        <v>1689.1210000000001</v>
      </c>
      <c r="F1166" s="1">
        <f t="shared" si="36"/>
        <v>0</v>
      </c>
      <c r="G1166" s="1">
        <f t="shared" si="37"/>
        <v>0</v>
      </c>
      <c r="H1166" t="e">
        <f>VLOOKUP($A1166,'TCD justif frs'!$A$5:$C$297,1,0)</f>
        <v>#N/A</v>
      </c>
    </row>
    <row r="1167" spans="1:8" x14ac:dyDescent="0.25">
      <c r="A1167" t="s">
        <v>6735</v>
      </c>
      <c r="B1167" t="s">
        <v>6736</v>
      </c>
      <c r="C1167" s="1">
        <v>0</v>
      </c>
      <c r="D1167" s="1">
        <v>2220.9450000000002</v>
      </c>
      <c r="E1167" s="1">
        <v>2220.9450000000002</v>
      </c>
      <c r="F1167" s="1">
        <f t="shared" si="36"/>
        <v>0</v>
      </c>
      <c r="G1167" s="1">
        <f t="shared" si="37"/>
        <v>0</v>
      </c>
      <c r="H1167" t="e">
        <f>VLOOKUP($A1167,'TCD justif frs'!$A$5:$C$297,1,0)</f>
        <v>#N/A</v>
      </c>
    </row>
    <row r="1168" spans="1:8" x14ac:dyDescent="0.25">
      <c r="A1168" t="s">
        <v>6737</v>
      </c>
      <c r="B1168" t="s">
        <v>6738</v>
      </c>
      <c r="C1168" s="1">
        <v>0</v>
      </c>
      <c r="D1168" s="1">
        <v>1071.5920000000001</v>
      </c>
      <c r="E1168" s="1">
        <v>1071.5920000000001</v>
      </c>
      <c r="F1168" s="1">
        <f t="shared" si="36"/>
        <v>0</v>
      </c>
      <c r="G1168" s="1">
        <f t="shared" si="37"/>
        <v>0</v>
      </c>
      <c r="H1168" t="e">
        <f>VLOOKUP($A1168,'TCD justif frs'!$A$5:$C$297,1,0)</f>
        <v>#N/A</v>
      </c>
    </row>
    <row r="1169" spans="1:8" x14ac:dyDescent="0.25">
      <c r="A1169" t="s">
        <v>6739</v>
      </c>
      <c r="B1169" t="s">
        <v>8191</v>
      </c>
      <c r="C1169" s="1">
        <v>0</v>
      </c>
      <c r="D1169" s="1">
        <v>5575.3</v>
      </c>
      <c r="E1169" s="1">
        <v>5575.3</v>
      </c>
      <c r="F1169" s="1">
        <f t="shared" si="36"/>
        <v>0</v>
      </c>
      <c r="G1169" s="1">
        <f t="shared" si="37"/>
        <v>0</v>
      </c>
      <c r="H1169" t="e">
        <f>VLOOKUP($A1169,'TCD justif frs'!$A$5:$C$297,1,0)</f>
        <v>#N/A</v>
      </c>
    </row>
    <row r="1170" spans="1:8" x14ac:dyDescent="0.25">
      <c r="A1170" t="s">
        <v>6740</v>
      </c>
      <c r="B1170" t="s">
        <v>8192</v>
      </c>
      <c r="C1170" s="1">
        <v>0</v>
      </c>
      <c r="D1170" s="1">
        <v>12024.028</v>
      </c>
      <c r="E1170" s="1">
        <v>12024.028</v>
      </c>
      <c r="F1170" s="1">
        <f t="shared" si="36"/>
        <v>0</v>
      </c>
      <c r="G1170" s="1">
        <f t="shared" si="37"/>
        <v>0</v>
      </c>
      <c r="H1170" t="e">
        <f>VLOOKUP($A1170,'TCD justif frs'!$A$5:$C$297,1,0)</f>
        <v>#N/A</v>
      </c>
    </row>
    <row r="1171" spans="1:8" x14ac:dyDescent="0.25">
      <c r="A1171" t="s">
        <v>6741</v>
      </c>
      <c r="B1171" t="s">
        <v>6742</v>
      </c>
      <c r="C1171" s="1">
        <v>0</v>
      </c>
      <c r="D1171" s="1">
        <v>5353.82</v>
      </c>
      <c r="E1171" s="1">
        <v>5353.82</v>
      </c>
      <c r="F1171" s="1">
        <f t="shared" si="36"/>
        <v>0</v>
      </c>
      <c r="G1171" s="1">
        <f t="shared" si="37"/>
        <v>0</v>
      </c>
      <c r="H1171" t="e">
        <f>VLOOKUP($A1171,'TCD justif frs'!$A$5:$C$297,1,0)</f>
        <v>#N/A</v>
      </c>
    </row>
    <row r="1172" spans="1:8" x14ac:dyDescent="0.25">
      <c r="A1172" t="s">
        <v>146</v>
      </c>
      <c r="B1172" t="s">
        <v>8193</v>
      </c>
      <c r="C1172" s="1">
        <v>0</v>
      </c>
      <c r="D1172" s="1">
        <v>247079.095</v>
      </c>
      <c r="E1172" s="1">
        <v>158217.603</v>
      </c>
      <c r="F1172" s="1">
        <f t="shared" si="36"/>
        <v>88861.491999999998</v>
      </c>
      <c r="G1172" s="1">
        <f t="shared" si="37"/>
        <v>88861.491999999998</v>
      </c>
      <c r="H1172" t="e">
        <f>VLOOKUP($A1172,'TCD justif frs'!$A$5:$C$297,1,0)</f>
        <v>#N/A</v>
      </c>
    </row>
    <row r="1173" spans="1:8" x14ac:dyDescent="0.25">
      <c r="A1173" t="s">
        <v>6743</v>
      </c>
      <c r="B1173" t="s">
        <v>8194</v>
      </c>
      <c r="C1173" s="1">
        <v>0</v>
      </c>
      <c r="D1173" s="1">
        <v>20997.893</v>
      </c>
      <c r="E1173" s="1">
        <v>20997.893</v>
      </c>
      <c r="F1173" s="1">
        <f t="shared" si="36"/>
        <v>0</v>
      </c>
      <c r="G1173" s="1">
        <f t="shared" si="37"/>
        <v>0</v>
      </c>
      <c r="H1173" t="e">
        <f>VLOOKUP($A1173,'TCD justif frs'!$A$5:$C$297,1,0)</f>
        <v>#N/A</v>
      </c>
    </row>
    <row r="1174" spans="1:8" x14ac:dyDescent="0.25">
      <c r="A1174" t="s">
        <v>6744</v>
      </c>
      <c r="B1174" t="s">
        <v>6745</v>
      </c>
      <c r="C1174" s="1">
        <v>0</v>
      </c>
      <c r="D1174" s="1">
        <v>7249.335</v>
      </c>
      <c r="E1174" s="1">
        <v>7249.335</v>
      </c>
      <c r="F1174" s="1">
        <f t="shared" si="36"/>
        <v>0</v>
      </c>
      <c r="G1174" s="1">
        <f t="shared" si="37"/>
        <v>0</v>
      </c>
      <c r="H1174" t="e">
        <f>VLOOKUP($A1174,'TCD justif frs'!$A$5:$C$297,1,0)</f>
        <v>#N/A</v>
      </c>
    </row>
    <row r="1175" spans="1:8" x14ac:dyDescent="0.25">
      <c r="A1175" t="s">
        <v>148</v>
      </c>
      <c r="B1175" t="s">
        <v>8195</v>
      </c>
      <c r="C1175" s="1">
        <v>0</v>
      </c>
      <c r="D1175" s="1">
        <v>70666.061000000002</v>
      </c>
      <c r="E1175" s="1">
        <v>70666.061000000002</v>
      </c>
      <c r="F1175" s="1">
        <f t="shared" si="36"/>
        <v>0</v>
      </c>
      <c r="G1175" s="1">
        <f t="shared" si="37"/>
        <v>0</v>
      </c>
      <c r="H1175" t="e">
        <f>VLOOKUP($A1175,'TCD justif frs'!$A$5:$C$297,1,0)</f>
        <v>#N/A</v>
      </c>
    </row>
    <row r="1176" spans="1:8" x14ac:dyDescent="0.25">
      <c r="A1176" t="s">
        <v>6746</v>
      </c>
      <c r="B1176" t="s">
        <v>6747</v>
      </c>
      <c r="C1176" s="1">
        <v>0</v>
      </c>
      <c r="D1176" s="1">
        <v>144719.78899999999</v>
      </c>
      <c r="E1176" s="1">
        <v>144719.78899999999</v>
      </c>
      <c r="F1176" s="1">
        <f t="shared" si="36"/>
        <v>0</v>
      </c>
      <c r="G1176" s="1">
        <f t="shared" si="37"/>
        <v>0</v>
      </c>
      <c r="H1176" t="e">
        <f>VLOOKUP($A1176,'TCD justif frs'!$A$5:$C$297,1,0)</f>
        <v>#N/A</v>
      </c>
    </row>
    <row r="1177" spans="1:8" x14ac:dyDescent="0.25">
      <c r="A1177" t="s">
        <v>6748</v>
      </c>
      <c r="B1177" t="s">
        <v>8196</v>
      </c>
      <c r="C1177" s="1">
        <v>0</v>
      </c>
      <c r="D1177" s="1">
        <v>3009.3</v>
      </c>
      <c r="E1177" s="1">
        <v>3009.3</v>
      </c>
      <c r="F1177" s="1">
        <f t="shared" si="36"/>
        <v>0</v>
      </c>
      <c r="G1177" s="1">
        <f t="shared" si="37"/>
        <v>0</v>
      </c>
      <c r="H1177" t="e">
        <f>VLOOKUP($A1177,'TCD justif frs'!$A$5:$C$297,1,0)</f>
        <v>#N/A</v>
      </c>
    </row>
    <row r="1178" spans="1:8" x14ac:dyDescent="0.25">
      <c r="A1178" t="s">
        <v>6749</v>
      </c>
      <c r="B1178" t="s">
        <v>8197</v>
      </c>
      <c r="C1178" s="1">
        <v>0</v>
      </c>
      <c r="D1178" s="1">
        <v>42757.540999999997</v>
      </c>
      <c r="E1178" s="1">
        <v>42757.540999999997</v>
      </c>
      <c r="F1178" s="1">
        <f t="shared" si="36"/>
        <v>0</v>
      </c>
      <c r="G1178" s="1">
        <f t="shared" si="37"/>
        <v>0</v>
      </c>
      <c r="H1178" t="e">
        <f>VLOOKUP($A1178,'TCD justif frs'!$A$5:$C$297,1,0)</f>
        <v>#N/A</v>
      </c>
    </row>
    <row r="1179" spans="1:8" x14ac:dyDescent="0.25">
      <c r="A1179" t="s">
        <v>6750</v>
      </c>
      <c r="B1179" t="s">
        <v>8198</v>
      </c>
      <c r="C1179" s="1">
        <v>0</v>
      </c>
      <c r="D1179" s="1">
        <v>27684.2</v>
      </c>
      <c r="E1179" s="1">
        <v>27684.2</v>
      </c>
      <c r="F1179" s="1">
        <f t="shared" si="36"/>
        <v>0</v>
      </c>
      <c r="G1179" s="1">
        <f t="shared" si="37"/>
        <v>0</v>
      </c>
      <c r="H1179" t="e">
        <f>VLOOKUP($A1179,'TCD justif frs'!$A$5:$C$297,1,0)</f>
        <v>#N/A</v>
      </c>
    </row>
    <row r="1180" spans="1:8" x14ac:dyDescent="0.25">
      <c r="A1180" t="s">
        <v>6751</v>
      </c>
      <c r="B1180" t="s">
        <v>6752</v>
      </c>
      <c r="C1180" s="1">
        <v>0</v>
      </c>
      <c r="D1180" s="1">
        <v>53592.103000000003</v>
      </c>
      <c r="E1180" s="1">
        <v>53592.103000000003</v>
      </c>
      <c r="F1180" s="1">
        <f t="shared" si="36"/>
        <v>0</v>
      </c>
      <c r="G1180" s="1">
        <f t="shared" si="37"/>
        <v>0</v>
      </c>
      <c r="H1180" t="e">
        <f>VLOOKUP($A1180,'TCD justif frs'!$A$5:$C$297,1,0)</f>
        <v>#N/A</v>
      </c>
    </row>
    <row r="1181" spans="1:8" x14ac:dyDescent="0.25">
      <c r="A1181" t="s">
        <v>6753</v>
      </c>
      <c r="B1181" t="s">
        <v>6754</v>
      </c>
      <c r="C1181" s="1">
        <v>0</v>
      </c>
      <c r="D1181" s="1">
        <v>742.52</v>
      </c>
      <c r="E1181" s="1">
        <v>742.52</v>
      </c>
      <c r="F1181" s="1">
        <f t="shared" si="36"/>
        <v>0</v>
      </c>
      <c r="G1181" s="1">
        <f t="shared" si="37"/>
        <v>0</v>
      </c>
      <c r="H1181" t="e">
        <f>VLOOKUP($A1181,'TCD justif frs'!$A$5:$C$297,1,0)</f>
        <v>#N/A</v>
      </c>
    </row>
    <row r="1182" spans="1:8" x14ac:dyDescent="0.25">
      <c r="A1182" t="s">
        <v>6755</v>
      </c>
      <c r="B1182" t="s">
        <v>6756</v>
      </c>
      <c r="C1182" s="1">
        <v>0</v>
      </c>
      <c r="D1182" s="1">
        <v>23800</v>
      </c>
      <c r="E1182" s="1">
        <v>23800</v>
      </c>
      <c r="F1182" s="1">
        <f t="shared" si="36"/>
        <v>0</v>
      </c>
      <c r="G1182" s="1">
        <f t="shared" si="37"/>
        <v>0</v>
      </c>
      <c r="H1182" t="e">
        <f>VLOOKUP($A1182,'TCD justif frs'!$A$5:$C$297,1,0)</f>
        <v>#N/A</v>
      </c>
    </row>
    <row r="1183" spans="1:8" x14ac:dyDescent="0.25">
      <c r="A1183" t="s">
        <v>6757</v>
      </c>
      <c r="B1183" t="s">
        <v>6758</v>
      </c>
      <c r="C1183" s="1">
        <v>0</v>
      </c>
      <c r="D1183" s="1">
        <v>132.947</v>
      </c>
      <c r="E1183" s="1">
        <v>132.947</v>
      </c>
      <c r="F1183" s="1">
        <f t="shared" si="36"/>
        <v>0</v>
      </c>
      <c r="G1183" s="1">
        <f t="shared" si="37"/>
        <v>0</v>
      </c>
      <c r="H1183" t="e">
        <f>VLOOKUP($A1183,'TCD justif frs'!$A$5:$C$297,1,0)</f>
        <v>#N/A</v>
      </c>
    </row>
    <row r="1184" spans="1:8" x14ac:dyDescent="0.25">
      <c r="A1184" t="s">
        <v>6759</v>
      </c>
      <c r="B1184" t="s">
        <v>8199</v>
      </c>
      <c r="C1184" s="1">
        <v>0</v>
      </c>
      <c r="D1184" s="1">
        <v>31860.84</v>
      </c>
      <c r="E1184" s="1">
        <v>31860.84</v>
      </c>
      <c r="F1184" s="1">
        <f t="shared" si="36"/>
        <v>0</v>
      </c>
      <c r="G1184" s="1">
        <f t="shared" si="37"/>
        <v>0</v>
      </c>
      <c r="H1184" t="e">
        <f>VLOOKUP($A1184,'TCD justif frs'!$A$5:$C$297,1,0)</f>
        <v>#N/A</v>
      </c>
    </row>
    <row r="1185" spans="1:8" x14ac:dyDescent="0.25">
      <c r="A1185" t="s">
        <v>6760</v>
      </c>
      <c r="B1185" t="s">
        <v>8200</v>
      </c>
      <c r="C1185" s="1">
        <v>0</v>
      </c>
      <c r="D1185" s="1">
        <v>1064</v>
      </c>
      <c r="E1185" s="1">
        <v>1064</v>
      </c>
      <c r="F1185" s="1">
        <f t="shared" si="36"/>
        <v>0</v>
      </c>
      <c r="G1185" s="1">
        <f t="shared" si="37"/>
        <v>0</v>
      </c>
      <c r="H1185" t="e">
        <f>VLOOKUP($A1185,'TCD justif frs'!$A$5:$C$297,1,0)</f>
        <v>#N/A</v>
      </c>
    </row>
    <row r="1186" spans="1:8" x14ac:dyDescent="0.25">
      <c r="A1186" t="s">
        <v>6761</v>
      </c>
      <c r="B1186" t="s">
        <v>6762</v>
      </c>
      <c r="C1186" s="1">
        <v>0</v>
      </c>
      <c r="D1186" s="1">
        <v>45694.25</v>
      </c>
      <c r="E1186" s="1">
        <v>45694.25</v>
      </c>
      <c r="F1186" s="1">
        <f t="shared" si="36"/>
        <v>0</v>
      </c>
      <c r="G1186" s="1">
        <f t="shared" si="37"/>
        <v>0</v>
      </c>
      <c r="H1186" t="e">
        <f>VLOOKUP($A1186,'TCD justif frs'!$A$5:$C$297,1,0)</f>
        <v>#N/A</v>
      </c>
    </row>
    <row r="1187" spans="1:8" x14ac:dyDescent="0.25">
      <c r="A1187" t="s">
        <v>6763</v>
      </c>
      <c r="B1187" t="s">
        <v>8201</v>
      </c>
      <c r="C1187" s="1">
        <v>0</v>
      </c>
      <c r="D1187" s="1">
        <v>1870.1</v>
      </c>
      <c r="E1187" s="1">
        <v>1870.1</v>
      </c>
      <c r="F1187" s="1">
        <f t="shared" si="36"/>
        <v>0</v>
      </c>
      <c r="G1187" s="1">
        <f t="shared" si="37"/>
        <v>0</v>
      </c>
      <c r="H1187" t="e">
        <f>VLOOKUP($A1187,'TCD justif frs'!$A$5:$C$297,1,0)</f>
        <v>#N/A</v>
      </c>
    </row>
    <row r="1188" spans="1:8" x14ac:dyDescent="0.25">
      <c r="A1188" t="s">
        <v>6764</v>
      </c>
      <c r="B1188" t="s">
        <v>6765</v>
      </c>
      <c r="C1188" s="1">
        <v>0</v>
      </c>
      <c r="D1188" s="1">
        <v>380.065</v>
      </c>
      <c r="E1188" s="1">
        <v>380.065</v>
      </c>
      <c r="F1188" s="1">
        <f t="shared" si="36"/>
        <v>0</v>
      </c>
      <c r="G1188" s="1">
        <f t="shared" si="37"/>
        <v>0</v>
      </c>
      <c r="H1188" t="e">
        <f>VLOOKUP($A1188,'TCD justif frs'!$A$5:$C$297,1,0)</f>
        <v>#N/A</v>
      </c>
    </row>
    <row r="1189" spans="1:8" x14ac:dyDescent="0.25">
      <c r="A1189" t="s">
        <v>6766</v>
      </c>
      <c r="B1189" t="s">
        <v>6767</v>
      </c>
      <c r="C1189" s="1">
        <v>0</v>
      </c>
      <c r="D1189" s="1">
        <v>14982.453</v>
      </c>
      <c r="E1189" s="1">
        <v>14982.453</v>
      </c>
      <c r="F1189" s="1">
        <f t="shared" si="36"/>
        <v>0</v>
      </c>
      <c r="G1189" s="1">
        <f t="shared" si="37"/>
        <v>0</v>
      </c>
      <c r="H1189" t="e">
        <f>VLOOKUP($A1189,'TCD justif frs'!$A$5:$C$297,1,0)</f>
        <v>#N/A</v>
      </c>
    </row>
    <row r="1190" spans="1:8" x14ac:dyDescent="0.25">
      <c r="A1190" t="s">
        <v>6768</v>
      </c>
      <c r="B1190" t="s">
        <v>8202</v>
      </c>
      <c r="C1190" s="1">
        <v>0</v>
      </c>
      <c r="D1190" s="1">
        <v>3296.0729999999999</v>
      </c>
      <c r="E1190" s="1">
        <v>3296.0729999999999</v>
      </c>
      <c r="F1190" s="1">
        <f t="shared" si="36"/>
        <v>0</v>
      </c>
      <c r="G1190" s="1">
        <f t="shared" si="37"/>
        <v>0</v>
      </c>
      <c r="H1190" t="e">
        <f>VLOOKUP($A1190,'TCD justif frs'!$A$5:$C$297,1,0)</f>
        <v>#N/A</v>
      </c>
    </row>
    <row r="1191" spans="1:8" x14ac:dyDescent="0.25">
      <c r="A1191" t="s">
        <v>6769</v>
      </c>
      <c r="B1191" t="s">
        <v>8203</v>
      </c>
      <c r="C1191" s="1">
        <v>0</v>
      </c>
      <c r="D1191" s="1">
        <v>75.625</v>
      </c>
      <c r="E1191" s="1">
        <v>75.625</v>
      </c>
      <c r="F1191" s="1">
        <f t="shared" si="36"/>
        <v>0</v>
      </c>
      <c r="G1191" s="1">
        <f t="shared" si="37"/>
        <v>0</v>
      </c>
      <c r="H1191" t="e">
        <f>VLOOKUP($A1191,'TCD justif frs'!$A$5:$C$297,1,0)</f>
        <v>#N/A</v>
      </c>
    </row>
    <row r="1192" spans="1:8" x14ac:dyDescent="0.25">
      <c r="A1192" t="s">
        <v>6770</v>
      </c>
      <c r="B1192" t="s">
        <v>8204</v>
      </c>
      <c r="C1192" s="1">
        <v>0</v>
      </c>
      <c r="D1192" s="1">
        <v>6169.2830000000004</v>
      </c>
      <c r="E1192" s="1">
        <v>6169.2830000000004</v>
      </c>
      <c r="F1192" s="1">
        <f t="shared" si="36"/>
        <v>0</v>
      </c>
      <c r="G1192" s="1">
        <f t="shared" si="37"/>
        <v>0</v>
      </c>
      <c r="H1192" t="e">
        <f>VLOOKUP($A1192,'TCD justif frs'!$A$5:$C$297,1,0)</f>
        <v>#N/A</v>
      </c>
    </row>
    <row r="1193" spans="1:8" x14ac:dyDescent="0.25">
      <c r="A1193" t="s">
        <v>6771</v>
      </c>
      <c r="B1193" t="s">
        <v>6772</v>
      </c>
      <c r="C1193" s="1">
        <v>0</v>
      </c>
      <c r="D1193" s="1">
        <v>1829.4</v>
      </c>
      <c r="E1193" s="1">
        <v>1829.4</v>
      </c>
      <c r="F1193" s="1">
        <f t="shared" si="36"/>
        <v>0</v>
      </c>
      <c r="G1193" s="1">
        <f t="shared" si="37"/>
        <v>0</v>
      </c>
      <c r="H1193" t="e">
        <f>VLOOKUP($A1193,'TCD justif frs'!$A$5:$C$297,1,0)</f>
        <v>#N/A</v>
      </c>
    </row>
    <row r="1194" spans="1:8" x14ac:dyDescent="0.25">
      <c r="A1194" t="s">
        <v>149</v>
      </c>
      <c r="B1194" t="s">
        <v>8205</v>
      </c>
      <c r="C1194" s="1">
        <v>0</v>
      </c>
      <c r="D1194" s="1">
        <v>13242.395</v>
      </c>
      <c r="E1194" s="1">
        <v>5151.7790000000005</v>
      </c>
      <c r="F1194" s="1">
        <f t="shared" si="36"/>
        <v>8090.616</v>
      </c>
      <c r="G1194" s="1">
        <f t="shared" si="37"/>
        <v>8090.616</v>
      </c>
      <c r="H1194" t="e">
        <f>VLOOKUP($A1194,'TCD justif frs'!$A$5:$C$297,1,0)</f>
        <v>#N/A</v>
      </c>
    </row>
    <row r="1195" spans="1:8" x14ac:dyDescent="0.25">
      <c r="A1195" t="s">
        <v>6773</v>
      </c>
      <c r="B1195" t="s">
        <v>8206</v>
      </c>
      <c r="C1195" s="1">
        <v>0</v>
      </c>
      <c r="D1195" s="1">
        <v>1700</v>
      </c>
      <c r="E1195" s="1">
        <v>1700</v>
      </c>
      <c r="F1195" s="1">
        <f t="shared" si="36"/>
        <v>0</v>
      </c>
      <c r="G1195" s="1">
        <f t="shared" si="37"/>
        <v>0</v>
      </c>
      <c r="H1195" t="e">
        <f>VLOOKUP($A1195,'TCD justif frs'!$A$5:$C$297,1,0)</f>
        <v>#N/A</v>
      </c>
    </row>
    <row r="1196" spans="1:8" x14ac:dyDescent="0.25">
      <c r="A1196" t="s">
        <v>6774</v>
      </c>
      <c r="B1196" t="s">
        <v>8207</v>
      </c>
      <c r="C1196" s="1">
        <v>0</v>
      </c>
      <c r="D1196" s="1">
        <v>49760.665999999997</v>
      </c>
      <c r="E1196" s="1">
        <v>49760.665999999997</v>
      </c>
      <c r="F1196" s="1">
        <f t="shared" si="36"/>
        <v>0</v>
      </c>
      <c r="G1196" s="1">
        <f t="shared" si="37"/>
        <v>0</v>
      </c>
      <c r="H1196" t="e">
        <f>VLOOKUP($A1196,'TCD justif frs'!$A$5:$C$297,1,0)</f>
        <v>#N/A</v>
      </c>
    </row>
    <row r="1197" spans="1:8" x14ac:dyDescent="0.25">
      <c r="A1197" t="s">
        <v>6775</v>
      </c>
      <c r="B1197" t="s">
        <v>6776</v>
      </c>
      <c r="C1197" s="1">
        <v>0</v>
      </c>
      <c r="D1197" s="1">
        <v>12647.861999999999</v>
      </c>
      <c r="E1197" s="1">
        <v>12647.861999999999</v>
      </c>
      <c r="F1197" s="1">
        <f t="shared" si="36"/>
        <v>0</v>
      </c>
      <c r="G1197" s="1">
        <f t="shared" si="37"/>
        <v>0</v>
      </c>
      <c r="H1197" t="e">
        <f>VLOOKUP($A1197,'TCD justif frs'!$A$5:$C$297,1,0)</f>
        <v>#N/A</v>
      </c>
    </row>
    <row r="1198" spans="1:8" x14ac:dyDescent="0.25">
      <c r="A1198" t="s">
        <v>6777</v>
      </c>
      <c r="B1198" t="s">
        <v>8208</v>
      </c>
      <c r="C1198" s="1">
        <v>0</v>
      </c>
      <c r="D1198" s="1">
        <v>3774.8</v>
      </c>
      <c r="E1198" s="1">
        <v>3774.8</v>
      </c>
      <c r="F1198" s="1">
        <f t="shared" si="36"/>
        <v>0</v>
      </c>
      <c r="G1198" s="1">
        <f t="shared" si="37"/>
        <v>0</v>
      </c>
      <c r="H1198" t="e">
        <f>VLOOKUP($A1198,'TCD justif frs'!$A$5:$C$297,1,0)</f>
        <v>#N/A</v>
      </c>
    </row>
    <row r="1199" spans="1:8" x14ac:dyDescent="0.25">
      <c r="A1199" t="s">
        <v>6778</v>
      </c>
      <c r="B1199" t="s">
        <v>8209</v>
      </c>
      <c r="C1199" s="1">
        <v>0</v>
      </c>
      <c r="D1199" s="1">
        <v>161778.83799999999</v>
      </c>
      <c r="E1199" s="1">
        <v>161778.83799999999</v>
      </c>
      <c r="F1199" s="1">
        <f t="shared" si="36"/>
        <v>0</v>
      </c>
      <c r="G1199" s="1">
        <f t="shared" si="37"/>
        <v>0</v>
      </c>
      <c r="H1199" t="e">
        <f>VLOOKUP($A1199,'TCD justif frs'!$A$5:$C$297,1,0)</f>
        <v>#N/A</v>
      </c>
    </row>
    <row r="1200" spans="1:8" x14ac:dyDescent="0.25">
      <c r="A1200" t="s">
        <v>6779</v>
      </c>
      <c r="B1200" t="s">
        <v>8117</v>
      </c>
      <c r="C1200" s="1">
        <v>0</v>
      </c>
      <c r="D1200" s="1">
        <v>4567.5360000000001</v>
      </c>
      <c r="E1200" s="1">
        <v>4567.5360000000001</v>
      </c>
      <c r="F1200" s="1">
        <f t="shared" si="36"/>
        <v>0</v>
      </c>
      <c r="G1200" s="1">
        <f t="shared" si="37"/>
        <v>0</v>
      </c>
      <c r="H1200" t="e">
        <f>VLOOKUP($A1200,'TCD justif frs'!$A$5:$C$297,1,0)</f>
        <v>#N/A</v>
      </c>
    </row>
    <row r="1201" spans="1:8" x14ac:dyDescent="0.25">
      <c r="A1201" t="s">
        <v>6780</v>
      </c>
      <c r="B1201" t="s">
        <v>6781</v>
      </c>
      <c r="C1201" s="1">
        <v>0</v>
      </c>
      <c r="D1201" s="1">
        <v>9600.5010000000002</v>
      </c>
      <c r="E1201" s="1">
        <v>9600.5010000000002</v>
      </c>
      <c r="F1201" s="1">
        <f t="shared" si="36"/>
        <v>0</v>
      </c>
      <c r="G1201" s="1">
        <f t="shared" si="37"/>
        <v>0</v>
      </c>
      <c r="H1201" t="e">
        <f>VLOOKUP($A1201,'TCD justif frs'!$A$5:$C$297,1,0)</f>
        <v>#N/A</v>
      </c>
    </row>
    <row r="1202" spans="1:8" x14ac:dyDescent="0.25">
      <c r="A1202" t="s">
        <v>6782</v>
      </c>
      <c r="B1202" t="s">
        <v>6783</v>
      </c>
      <c r="C1202" s="1">
        <v>0</v>
      </c>
      <c r="D1202" s="1">
        <v>5134.32</v>
      </c>
      <c r="E1202" s="1">
        <v>5134.32</v>
      </c>
      <c r="F1202" s="1">
        <f t="shared" si="36"/>
        <v>0</v>
      </c>
      <c r="G1202" s="1">
        <f t="shared" si="37"/>
        <v>0</v>
      </c>
      <c r="H1202" t="e">
        <f>VLOOKUP($A1202,'TCD justif frs'!$A$5:$C$297,1,0)</f>
        <v>#N/A</v>
      </c>
    </row>
    <row r="1203" spans="1:8" x14ac:dyDescent="0.25">
      <c r="A1203" t="s">
        <v>6784</v>
      </c>
      <c r="B1203" t="s">
        <v>8210</v>
      </c>
      <c r="C1203" s="1">
        <v>0</v>
      </c>
      <c r="D1203" s="1">
        <v>3311.6489999999999</v>
      </c>
      <c r="E1203" s="1">
        <v>3311.6489999999999</v>
      </c>
      <c r="F1203" s="1">
        <f t="shared" si="36"/>
        <v>0</v>
      </c>
      <c r="G1203" s="1">
        <f t="shared" si="37"/>
        <v>0</v>
      </c>
      <c r="H1203" t="e">
        <f>VLOOKUP($A1203,'TCD justif frs'!$A$5:$C$297,1,0)</f>
        <v>#N/A</v>
      </c>
    </row>
    <row r="1204" spans="1:8" x14ac:dyDescent="0.25">
      <c r="A1204" t="s">
        <v>6785</v>
      </c>
      <c r="B1204" t="s">
        <v>8211</v>
      </c>
      <c r="C1204" s="1">
        <v>0</v>
      </c>
      <c r="D1204" s="1">
        <v>65550</v>
      </c>
      <c r="E1204" s="1">
        <v>65550</v>
      </c>
      <c r="F1204" s="1">
        <f t="shared" si="36"/>
        <v>0</v>
      </c>
      <c r="G1204" s="1">
        <f t="shared" si="37"/>
        <v>0</v>
      </c>
      <c r="H1204" t="e">
        <f>VLOOKUP($A1204,'TCD justif frs'!$A$5:$C$297,1,0)</f>
        <v>#N/A</v>
      </c>
    </row>
    <row r="1205" spans="1:8" x14ac:dyDescent="0.25">
      <c r="A1205" t="s">
        <v>6786</v>
      </c>
      <c r="B1205" t="s">
        <v>6787</v>
      </c>
      <c r="C1205" s="1">
        <v>0</v>
      </c>
      <c r="D1205" s="1">
        <v>240373.08</v>
      </c>
      <c r="E1205" s="1">
        <v>240373.08</v>
      </c>
      <c r="F1205" s="1">
        <f t="shared" si="36"/>
        <v>0</v>
      </c>
      <c r="G1205" s="1">
        <f t="shared" si="37"/>
        <v>0</v>
      </c>
      <c r="H1205" t="e">
        <f>VLOOKUP($A1205,'TCD justif frs'!$A$5:$C$297,1,0)</f>
        <v>#N/A</v>
      </c>
    </row>
    <row r="1206" spans="1:8" x14ac:dyDescent="0.25">
      <c r="A1206" t="s">
        <v>6788</v>
      </c>
      <c r="B1206" t="s">
        <v>6789</v>
      </c>
      <c r="C1206" s="1">
        <v>0</v>
      </c>
      <c r="D1206" s="1">
        <v>17817.91</v>
      </c>
      <c r="E1206" s="1">
        <v>17817.91</v>
      </c>
      <c r="F1206" s="1">
        <f t="shared" si="36"/>
        <v>0</v>
      </c>
      <c r="G1206" s="1">
        <f t="shared" si="37"/>
        <v>0</v>
      </c>
      <c r="H1206" t="e">
        <f>VLOOKUP($A1206,'TCD justif frs'!$A$5:$C$297,1,0)</f>
        <v>#N/A</v>
      </c>
    </row>
    <row r="1207" spans="1:8" x14ac:dyDescent="0.25">
      <c r="A1207" t="s">
        <v>6790</v>
      </c>
      <c r="B1207" t="s">
        <v>23</v>
      </c>
      <c r="C1207" s="1">
        <v>0</v>
      </c>
      <c r="D1207" s="1">
        <v>652776</v>
      </c>
      <c r="E1207" s="1">
        <v>652776</v>
      </c>
      <c r="F1207" s="1">
        <f t="shared" si="36"/>
        <v>0</v>
      </c>
      <c r="G1207" s="1">
        <f t="shared" si="37"/>
        <v>0</v>
      </c>
      <c r="H1207" t="e">
        <f>VLOOKUP($A1207,'TCD justif frs'!$A$5:$C$297,1,0)</f>
        <v>#N/A</v>
      </c>
    </row>
    <row r="1208" spans="1:8" x14ac:dyDescent="0.25">
      <c r="A1208" t="s">
        <v>5042</v>
      </c>
      <c r="B1208" t="s">
        <v>5043</v>
      </c>
      <c r="C1208" s="1">
        <v>0</v>
      </c>
      <c r="D1208" s="1">
        <v>13939.966</v>
      </c>
      <c r="E1208" s="1">
        <v>8967.0570000000007</v>
      </c>
      <c r="F1208" s="1">
        <f t="shared" si="36"/>
        <v>4972.9089999999997</v>
      </c>
      <c r="G1208" s="1">
        <f t="shared" si="37"/>
        <v>4972.9089999999997</v>
      </c>
      <c r="H1208" t="e">
        <f>VLOOKUP($A1208,'TCD justif frs'!$A$5:$C$297,1,0)</f>
        <v>#N/A</v>
      </c>
    </row>
    <row r="1209" spans="1:8" x14ac:dyDescent="0.25">
      <c r="A1209" t="s">
        <v>6791</v>
      </c>
      <c r="B1209" t="s">
        <v>6792</v>
      </c>
      <c r="C1209" s="1">
        <v>0</v>
      </c>
      <c r="D1209" s="1">
        <v>8696.41</v>
      </c>
      <c r="E1209" s="1">
        <v>8696.41</v>
      </c>
      <c r="F1209" s="1">
        <f t="shared" si="36"/>
        <v>0</v>
      </c>
      <c r="G1209" s="1">
        <f t="shared" si="37"/>
        <v>0</v>
      </c>
      <c r="H1209" t="e">
        <f>VLOOKUP($A1209,'TCD justif frs'!$A$5:$C$297,1,0)</f>
        <v>#N/A</v>
      </c>
    </row>
    <row r="1210" spans="1:8" x14ac:dyDescent="0.25">
      <c r="A1210" t="s">
        <v>6793</v>
      </c>
      <c r="B1210" t="s">
        <v>4548</v>
      </c>
      <c r="C1210" s="1">
        <v>0</v>
      </c>
      <c r="D1210" s="1">
        <v>62896.307999999997</v>
      </c>
      <c r="E1210" s="1">
        <v>62896.307999999997</v>
      </c>
      <c r="F1210" s="1">
        <f t="shared" si="36"/>
        <v>0</v>
      </c>
      <c r="G1210" s="1">
        <f t="shared" si="37"/>
        <v>0</v>
      </c>
      <c r="H1210" t="e">
        <f>VLOOKUP($A1210,'TCD justif frs'!$A$5:$C$297,1,0)</f>
        <v>#N/A</v>
      </c>
    </row>
    <row r="1211" spans="1:8" x14ac:dyDescent="0.25">
      <c r="A1211" t="s">
        <v>6794</v>
      </c>
      <c r="B1211" t="s">
        <v>6795</v>
      </c>
      <c r="C1211" s="1">
        <v>0</v>
      </c>
      <c r="D1211" s="1">
        <v>131291.177</v>
      </c>
      <c r="E1211" s="1">
        <v>130290.484</v>
      </c>
      <c r="F1211" s="1">
        <f t="shared" si="36"/>
        <v>1000.6929999999993</v>
      </c>
      <c r="G1211" s="1">
        <f t="shared" si="37"/>
        <v>1000.6929999999993</v>
      </c>
      <c r="H1211" t="e">
        <f>VLOOKUP($A1211,'TCD justif frs'!$A$5:$C$297,1,0)</f>
        <v>#N/A</v>
      </c>
    </row>
    <row r="1212" spans="1:8" x14ac:dyDescent="0.25">
      <c r="A1212" t="s">
        <v>6796</v>
      </c>
      <c r="B1212" t="s">
        <v>8212</v>
      </c>
      <c r="C1212" s="1">
        <v>0</v>
      </c>
      <c r="D1212" s="1">
        <v>13382.099</v>
      </c>
      <c r="E1212" s="1">
        <v>13382.099</v>
      </c>
      <c r="F1212" s="1">
        <f t="shared" si="36"/>
        <v>0</v>
      </c>
      <c r="G1212" s="1">
        <f t="shared" si="37"/>
        <v>0</v>
      </c>
      <c r="H1212" t="e">
        <f>VLOOKUP($A1212,'TCD justif frs'!$A$5:$C$297,1,0)</f>
        <v>#N/A</v>
      </c>
    </row>
    <row r="1213" spans="1:8" x14ac:dyDescent="0.25">
      <c r="A1213" t="s">
        <v>5088</v>
      </c>
      <c r="B1213" t="s">
        <v>5044</v>
      </c>
      <c r="C1213" s="1">
        <v>0</v>
      </c>
      <c r="D1213" s="1">
        <v>12427.2</v>
      </c>
      <c r="E1213" s="1">
        <v>12427.2</v>
      </c>
      <c r="F1213" s="1">
        <f t="shared" si="36"/>
        <v>0</v>
      </c>
      <c r="G1213" s="1">
        <f t="shared" si="37"/>
        <v>0</v>
      </c>
      <c r="H1213" t="e">
        <f>VLOOKUP($A1213,'TCD justif frs'!$A$5:$C$297,1,0)</f>
        <v>#N/A</v>
      </c>
    </row>
    <row r="1214" spans="1:8" x14ac:dyDescent="0.25">
      <c r="A1214" t="s">
        <v>625</v>
      </c>
      <c r="B1214" t="s">
        <v>626</v>
      </c>
      <c r="C1214" s="1">
        <v>0</v>
      </c>
      <c r="D1214" s="1">
        <v>7853.8109999999997</v>
      </c>
      <c r="E1214" s="1">
        <v>7853.8109999999997</v>
      </c>
      <c r="F1214" s="1">
        <f t="shared" si="36"/>
        <v>0</v>
      </c>
      <c r="G1214" s="1">
        <f t="shared" si="37"/>
        <v>0</v>
      </c>
      <c r="H1214" t="e">
        <f>VLOOKUP($A1214,'TCD justif frs'!$A$5:$C$297,1,0)</f>
        <v>#N/A</v>
      </c>
    </row>
    <row r="1215" spans="1:8" x14ac:dyDescent="0.25">
      <c r="A1215" t="s">
        <v>6797</v>
      </c>
      <c r="B1215" t="s">
        <v>6798</v>
      </c>
      <c r="C1215" s="1">
        <v>0</v>
      </c>
      <c r="D1215" s="1">
        <v>4921.402</v>
      </c>
      <c r="E1215" s="1">
        <v>4921.402</v>
      </c>
      <c r="F1215" s="1">
        <f t="shared" si="36"/>
        <v>0</v>
      </c>
      <c r="G1215" s="1">
        <f t="shared" si="37"/>
        <v>0</v>
      </c>
      <c r="H1215" t="e">
        <f>VLOOKUP($A1215,'TCD justif frs'!$A$5:$C$297,1,0)</f>
        <v>#N/A</v>
      </c>
    </row>
    <row r="1216" spans="1:8" x14ac:dyDescent="0.25">
      <c r="A1216" t="s">
        <v>6799</v>
      </c>
      <c r="B1216" t="s">
        <v>6800</v>
      </c>
      <c r="C1216" s="1">
        <v>0</v>
      </c>
      <c r="D1216" s="1">
        <v>7419.05</v>
      </c>
      <c r="E1216" s="1">
        <v>7419.05</v>
      </c>
      <c r="F1216" s="1">
        <f t="shared" si="36"/>
        <v>0</v>
      </c>
      <c r="G1216" s="1">
        <f t="shared" si="37"/>
        <v>0</v>
      </c>
      <c r="H1216" t="e">
        <f>VLOOKUP($A1216,'TCD justif frs'!$A$5:$C$297,1,0)</f>
        <v>#N/A</v>
      </c>
    </row>
    <row r="1217" spans="1:8" x14ac:dyDescent="0.25">
      <c r="A1217" t="s">
        <v>6801</v>
      </c>
      <c r="B1217" t="s">
        <v>8201</v>
      </c>
      <c r="C1217" s="1">
        <v>0</v>
      </c>
      <c r="D1217" s="1">
        <v>1818.6010000000001</v>
      </c>
      <c r="E1217" s="1">
        <v>1818.6010000000001</v>
      </c>
      <c r="F1217" s="1">
        <f t="shared" si="36"/>
        <v>0</v>
      </c>
      <c r="G1217" s="1">
        <f t="shared" si="37"/>
        <v>0</v>
      </c>
      <c r="H1217" t="e">
        <f>VLOOKUP($A1217,'TCD justif frs'!$A$5:$C$297,1,0)</f>
        <v>#N/A</v>
      </c>
    </row>
    <row r="1218" spans="1:8" x14ac:dyDescent="0.25">
      <c r="A1218" t="s">
        <v>6802</v>
      </c>
      <c r="B1218" t="s">
        <v>6803</v>
      </c>
      <c r="C1218" s="1">
        <v>0</v>
      </c>
      <c r="D1218" s="1">
        <v>24997.999</v>
      </c>
      <c r="E1218" s="1">
        <v>24998</v>
      </c>
      <c r="F1218" s="1">
        <f t="shared" si="36"/>
        <v>-1.0000000002037268E-3</v>
      </c>
      <c r="G1218" s="1">
        <f t="shared" si="37"/>
        <v>-1.0000000002037268E-3</v>
      </c>
      <c r="H1218" t="e">
        <f>VLOOKUP($A1218,'TCD justif frs'!$A$5:$C$297,1,0)</f>
        <v>#N/A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0000"/>
  </sheetPr>
  <dimension ref="A1:L1311"/>
  <sheetViews>
    <sheetView tabSelected="1" workbookViewId="0">
      <pane ySplit="2" topLeftCell="A89" activePane="bottomLeft" state="frozen"/>
      <selection pane="bottomLeft" activeCell="I94" sqref="I94"/>
    </sheetView>
  </sheetViews>
  <sheetFormatPr baseColWidth="10" defaultRowHeight="15" x14ac:dyDescent="0.25"/>
  <cols>
    <col min="2" max="2" width="18.85546875" customWidth="1"/>
    <col min="3" max="3" width="13.42578125" style="1" bestFit="1" customWidth="1"/>
    <col min="4" max="5" width="15.85546875" style="1" bestFit="1" customWidth="1"/>
    <col min="6" max="7" width="14.140625" style="1" bestFit="1" customWidth="1"/>
    <col min="8" max="8" width="7" bestFit="1" customWidth="1"/>
    <col min="9" max="9" width="13.140625" bestFit="1" customWidth="1"/>
    <col min="10" max="10" width="13.42578125" bestFit="1" customWidth="1"/>
    <col min="11" max="11" width="13.140625" bestFit="1" customWidth="1"/>
  </cols>
  <sheetData>
    <row r="1" spans="1:10" x14ac:dyDescent="0.25">
      <c r="C1" s="1">
        <f>SUM(C3:C1048576)</f>
        <v>0</v>
      </c>
      <c r="D1" s="1">
        <f>SUM(D3:D1048576)</f>
        <v>521289041.61300051</v>
      </c>
      <c r="E1" s="1">
        <f>SUM(E3:E1048576)</f>
        <v>530845018.32200032</v>
      </c>
      <c r="F1" s="1">
        <f>SUM(F3:F1048576)</f>
        <v>-9555976.7089999709</v>
      </c>
      <c r="G1" s="1">
        <f>SUM(G3:G1048576)</f>
        <v>-9555976.7089999709</v>
      </c>
      <c r="H1" s="1"/>
      <c r="I1" s="1"/>
    </row>
    <row r="2" spans="1:10" x14ac:dyDescent="0.25">
      <c r="A2" s="148" t="s">
        <v>10238</v>
      </c>
      <c r="B2" s="149" t="s">
        <v>1168</v>
      </c>
      <c r="C2" s="149" t="s">
        <v>2</v>
      </c>
      <c r="D2" s="149" t="s">
        <v>3</v>
      </c>
      <c r="E2" s="149" t="s">
        <v>4</v>
      </c>
      <c r="F2" s="149" t="s">
        <v>5</v>
      </c>
      <c r="G2" s="149" t="s">
        <v>6</v>
      </c>
    </row>
    <row r="3" spans="1:10" x14ac:dyDescent="0.25">
      <c r="A3" t="s">
        <v>976</v>
      </c>
      <c r="B3" t="s">
        <v>977</v>
      </c>
      <c r="C3" s="1">
        <v>0</v>
      </c>
      <c r="D3" s="1">
        <v>28951574.669</v>
      </c>
      <c r="E3" s="1">
        <v>29426024.004999999</v>
      </c>
      <c r="F3" s="1">
        <f>+D3-E3</f>
        <v>-474449.3359999992</v>
      </c>
      <c r="G3" s="1">
        <f>+C3+F3</f>
        <v>-474449.3359999992</v>
      </c>
      <c r="I3" s="1"/>
      <c r="J3" s="1"/>
    </row>
    <row r="4" spans="1:10" x14ac:dyDescent="0.25">
      <c r="A4" t="s">
        <v>5391</v>
      </c>
      <c r="B4" t="s">
        <v>5392</v>
      </c>
      <c r="C4" s="1">
        <v>0</v>
      </c>
      <c r="D4" s="1">
        <v>153783.18400000001</v>
      </c>
      <c r="E4" s="1">
        <v>153783.18400000001</v>
      </c>
      <c r="F4" s="1">
        <f t="shared" ref="F4:F67" si="0">+D4-E4</f>
        <v>0</v>
      </c>
      <c r="G4" s="1">
        <f t="shared" ref="G4:G67" si="1">+C4+F4</f>
        <v>0</v>
      </c>
      <c r="I4" s="1"/>
      <c r="J4" s="1"/>
    </row>
    <row r="5" spans="1:10" x14ac:dyDescent="0.25">
      <c r="A5" t="s">
        <v>978</v>
      </c>
      <c r="B5" t="s">
        <v>5393</v>
      </c>
      <c r="C5" s="1">
        <v>0</v>
      </c>
      <c r="D5" s="1">
        <v>5282958.2019999996</v>
      </c>
      <c r="E5" s="1">
        <v>5282958.2019999996</v>
      </c>
      <c r="F5" s="1">
        <f t="shared" si="0"/>
        <v>0</v>
      </c>
      <c r="G5" s="1">
        <f t="shared" si="1"/>
        <v>0</v>
      </c>
      <c r="I5" s="1"/>
      <c r="J5" s="1"/>
    </row>
    <row r="6" spans="1:10" x14ac:dyDescent="0.25">
      <c r="A6" t="s">
        <v>5394</v>
      </c>
      <c r="B6" t="s">
        <v>5395</v>
      </c>
      <c r="C6" s="1">
        <v>0</v>
      </c>
      <c r="D6" s="1">
        <v>378999.56800000003</v>
      </c>
      <c r="E6" s="1">
        <v>378999.56800000003</v>
      </c>
      <c r="F6" s="1">
        <f t="shared" si="0"/>
        <v>0</v>
      </c>
      <c r="G6" s="1">
        <f t="shared" si="1"/>
        <v>0</v>
      </c>
      <c r="I6" s="1"/>
      <c r="J6" s="1"/>
    </row>
    <row r="7" spans="1:10" x14ac:dyDescent="0.25">
      <c r="A7" t="s">
        <v>5396</v>
      </c>
      <c r="B7" t="s">
        <v>5397</v>
      </c>
      <c r="C7" s="1">
        <v>0</v>
      </c>
      <c r="D7" s="1">
        <v>160953.394</v>
      </c>
      <c r="E7" s="1">
        <v>160953.394</v>
      </c>
      <c r="F7" s="1">
        <f t="shared" si="0"/>
        <v>0</v>
      </c>
      <c r="G7" s="1">
        <f t="shared" si="1"/>
        <v>0</v>
      </c>
      <c r="I7" s="1"/>
      <c r="J7" s="1"/>
    </row>
    <row r="8" spans="1:10" x14ac:dyDescent="0.25">
      <c r="A8" t="s">
        <v>5112</v>
      </c>
      <c r="B8" t="s">
        <v>5113</v>
      </c>
      <c r="C8" s="1">
        <v>0</v>
      </c>
      <c r="D8" s="1">
        <v>10621084.321</v>
      </c>
      <c r="E8" s="1">
        <v>10621084.32</v>
      </c>
      <c r="F8" s="1">
        <f t="shared" si="0"/>
        <v>1.0000001639127731E-3</v>
      </c>
      <c r="G8" s="1">
        <f t="shared" si="1"/>
        <v>1.0000001639127731E-3</v>
      </c>
      <c r="I8" s="1"/>
      <c r="J8" s="1"/>
    </row>
    <row r="9" spans="1:10" x14ac:dyDescent="0.25">
      <c r="A9" t="s">
        <v>5398</v>
      </c>
      <c r="B9" t="s">
        <v>5399</v>
      </c>
      <c r="C9" s="1">
        <v>0</v>
      </c>
      <c r="D9" s="1">
        <v>1356111.1070000001</v>
      </c>
      <c r="E9" s="1">
        <v>1356111.1070000001</v>
      </c>
      <c r="F9" s="1">
        <f t="shared" si="0"/>
        <v>0</v>
      </c>
      <c r="G9" s="1">
        <f t="shared" si="1"/>
        <v>0</v>
      </c>
      <c r="I9" s="1"/>
      <c r="J9" s="1"/>
    </row>
    <row r="10" spans="1:10" x14ac:dyDescent="0.25">
      <c r="A10" t="s">
        <v>5400</v>
      </c>
      <c r="B10" t="s">
        <v>10239</v>
      </c>
      <c r="C10" s="1">
        <v>0</v>
      </c>
      <c r="D10" s="1">
        <v>11837.718999999999</v>
      </c>
      <c r="E10" s="1">
        <v>11837.718999999999</v>
      </c>
      <c r="F10" s="1">
        <f t="shared" si="0"/>
        <v>0</v>
      </c>
      <c r="G10" s="1">
        <f t="shared" si="1"/>
        <v>0</v>
      </c>
      <c r="I10" s="1"/>
      <c r="J10" s="1"/>
    </row>
    <row r="11" spans="1:10" x14ac:dyDescent="0.25">
      <c r="A11" t="s">
        <v>8838</v>
      </c>
      <c r="B11" t="s">
        <v>8839</v>
      </c>
      <c r="C11" s="1">
        <v>0</v>
      </c>
      <c r="D11" s="1">
        <v>9007.1200000000008</v>
      </c>
      <c r="E11" s="1">
        <v>9007.1200000000008</v>
      </c>
      <c r="F11" s="1">
        <f t="shared" si="0"/>
        <v>0</v>
      </c>
      <c r="G11" s="1">
        <f t="shared" si="1"/>
        <v>0</v>
      </c>
      <c r="I11" s="1"/>
      <c r="J11" s="1"/>
    </row>
    <row r="12" spans="1:10" x14ac:dyDescent="0.25">
      <c r="A12" t="s">
        <v>5401</v>
      </c>
      <c r="B12" t="s">
        <v>10240</v>
      </c>
      <c r="C12" s="1">
        <v>0</v>
      </c>
      <c r="D12" s="1">
        <v>23481.815999999999</v>
      </c>
      <c r="E12" s="1">
        <v>23481.815999999999</v>
      </c>
      <c r="F12" s="1">
        <f t="shared" si="0"/>
        <v>0</v>
      </c>
      <c r="G12" s="1">
        <f t="shared" si="1"/>
        <v>0</v>
      </c>
      <c r="I12" s="1"/>
      <c r="J12" s="1"/>
    </row>
    <row r="13" spans="1:10" x14ac:dyDescent="0.25">
      <c r="A13" t="s">
        <v>5114</v>
      </c>
      <c r="B13" t="s">
        <v>5115</v>
      </c>
      <c r="C13" s="1">
        <v>0</v>
      </c>
      <c r="D13" s="1">
        <v>49875.118000000002</v>
      </c>
      <c r="E13" s="1">
        <v>49875.118999999999</v>
      </c>
      <c r="F13" s="1">
        <f t="shared" si="0"/>
        <v>-9.9999999656574801E-4</v>
      </c>
      <c r="G13" s="1">
        <f t="shared" si="1"/>
        <v>-9.9999999656574801E-4</v>
      </c>
      <c r="I13" s="1"/>
      <c r="J13" s="1"/>
    </row>
    <row r="14" spans="1:10" x14ac:dyDescent="0.25">
      <c r="A14" t="s">
        <v>5402</v>
      </c>
      <c r="B14" t="s">
        <v>10241</v>
      </c>
      <c r="C14" s="1">
        <v>0</v>
      </c>
      <c r="D14" s="1">
        <v>21671.766</v>
      </c>
      <c r="E14" s="1">
        <v>21671.766</v>
      </c>
      <c r="F14" s="1">
        <f t="shared" si="0"/>
        <v>0</v>
      </c>
      <c r="G14" s="1">
        <f t="shared" si="1"/>
        <v>0</v>
      </c>
      <c r="I14" s="1"/>
      <c r="J14" s="1"/>
    </row>
    <row r="15" spans="1:10" x14ac:dyDescent="0.25">
      <c r="A15" t="s">
        <v>5403</v>
      </c>
      <c r="B15" t="s">
        <v>5404</v>
      </c>
      <c r="C15" s="1">
        <v>0</v>
      </c>
      <c r="D15" s="1">
        <v>580916.04299999995</v>
      </c>
      <c r="E15" s="1">
        <v>580916.04299999995</v>
      </c>
      <c r="F15" s="1">
        <f t="shared" si="0"/>
        <v>0</v>
      </c>
      <c r="G15" s="1">
        <f t="shared" si="1"/>
        <v>0</v>
      </c>
      <c r="I15" s="1"/>
      <c r="J15" s="1"/>
    </row>
    <row r="16" spans="1:10" x14ac:dyDescent="0.25">
      <c r="A16" t="s">
        <v>980</v>
      </c>
      <c r="B16" t="s">
        <v>981</v>
      </c>
      <c r="C16" s="1">
        <v>0</v>
      </c>
      <c r="D16" s="1">
        <v>2787609.1150000002</v>
      </c>
      <c r="E16" s="1">
        <v>2890631.9840000002</v>
      </c>
      <c r="F16" s="1">
        <f t="shared" si="0"/>
        <v>-103022.86899999995</v>
      </c>
      <c r="G16" s="1">
        <f t="shared" si="1"/>
        <v>-103022.86899999995</v>
      </c>
      <c r="I16" s="1"/>
      <c r="J16" s="1"/>
    </row>
    <row r="17" spans="1:10" x14ac:dyDescent="0.25">
      <c r="A17" t="s">
        <v>5405</v>
      </c>
      <c r="B17" t="s">
        <v>5406</v>
      </c>
      <c r="C17" s="1">
        <v>0</v>
      </c>
      <c r="D17" s="1">
        <v>2606671.2480000001</v>
      </c>
      <c r="E17" s="1">
        <v>2836681.503</v>
      </c>
      <c r="F17" s="1">
        <f t="shared" si="0"/>
        <v>-230010.25499999989</v>
      </c>
      <c r="G17" s="1">
        <f t="shared" si="1"/>
        <v>-230010.25499999989</v>
      </c>
      <c r="I17" s="1"/>
      <c r="J17" s="1"/>
    </row>
    <row r="18" spans="1:10" x14ac:dyDescent="0.25">
      <c r="A18" t="s">
        <v>5407</v>
      </c>
      <c r="B18" t="s">
        <v>5408</v>
      </c>
      <c r="C18" s="1">
        <v>0</v>
      </c>
      <c r="D18" s="1">
        <v>98244.365000000005</v>
      </c>
      <c r="E18" s="1">
        <v>98244.365000000005</v>
      </c>
      <c r="F18" s="1">
        <f t="shared" si="0"/>
        <v>0</v>
      </c>
      <c r="G18" s="1">
        <f t="shared" si="1"/>
        <v>0</v>
      </c>
      <c r="I18" s="1"/>
      <c r="J18" s="1"/>
    </row>
    <row r="19" spans="1:10" x14ac:dyDescent="0.25">
      <c r="A19" t="s">
        <v>1193</v>
      </c>
      <c r="B19" t="s">
        <v>5116</v>
      </c>
      <c r="C19" s="1">
        <v>0</v>
      </c>
      <c r="D19" s="1">
        <v>293451.81400000001</v>
      </c>
      <c r="E19" s="1">
        <v>293451.815</v>
      </c>
      <c r="F19" s="1">
        <f t="shared" si="0"/>
        <v>-9.9999998928979039E-4</v>
      </c>
      <c r="G19" s="1">
        <f t="shared" si="1"/>
        <v>-9.9999998928979039E-4</v>
      </c>
      <c r="I19" s="1"/>
      <c r="J19" s="1"/>
    </row>
    <row r="20" spans="1:10" x14ac:dyDescent="0.25">
      <c r="A20" t="s">
        <v>5409</v>
      </c>
      <c r="B20" t="s">
        <v>10242</v>
      </c>
      <c r="C20" s="1">
        <v>0</v>
      </c>
      <c r="D20" s="1">
        <v>96375.183000000005</v>
      </c>
      <c r="E20" s="1">
        <v>96375.183000000005</v>
      </c>
      <c r="F20" s="1">
        <f t="shared" si="0"/>
        <v>0</v>
      </c>
      <c r="G20" s="1">
        <f t="shared" si="1"/>
        <v>0</v>
      </c>
      <c r="I20" s="1"/>
      <c r="J20" s="1"/>
    </row>
    <row r="21" spans="1:10" x14ac:dyDescent="0.25">
      <c r="A21" t="s">
        <v>5117</v>
      </c>
      <c r="B21" t="s">
        <v>2805</v>
      </c>
      <c r="C21" s="1">
        <v>0</v>
      </c>
      <c r="D21" s="1">
        <v>1444104.5549999999</v>
      </c>
      <c r="E21" s="1">
        <v>1459713.5549999999</v>
      </c>
      <c r="F21" s="1">
        <f t="shared" si="0"/>
        <v>-15609</v>
      </c>
      <c r="G21" s="1">
        <f t="shared" si="1"/>
        <v>-15609</v>
      </c>
      <c r="I21" s="1"/>
      <c r="J21" s="1"/>
    </row>
    <row r="22" spans="1:10" x14ac:dyDescent="0.25">
      <c r="A22" t="s">
        <v>1198</v>
      </c>
      <c r="B22" t="s">
        <v>5118</v>
      </c>
      <c r="C22" s="1">
        <v>0</v>
      </c>
      <c r="D22" s="1">
        <v>27712776.579</v>
      </c>
      <c r="E22" s="1">
        <v>27712776.577</v>
      </c>
      <c r="F22" s="1">
        <f t="shared" si="0"/>
        <v>2.0000003278255463E-3</v>
      </c>
      <c r="G22" s="1">
        <f t="shared" si="1"/>
        <v>2.0000003278255463E-3</v>
      </c>
      <c r="I22" s="1"/>
      <c r="J22" s="1"/>
    </row>
    <row r="23" spans="1:10" x14ac:dyDescent="0.25">
      <c r="A23" t="s">
        <v>5410</v>
      </c>
      <c r="B23" t="s">
        <v>5411</v>
      </c>
      <c r="C23" s="1">
        <v>0</v>
      </c>
      <c r="D23" s="1">
        <v>83313.307000000001</v>
      </c>
      <c r="E23" s="1">
        <v>83313.307000000001</v>
      </c>
      <c r="F23" s="1">
        <f t="shared" si="0"/>
        <v>0</v>
      </c>
      <c r="G23" s="1">
        <f t="shared" si="1"/>
        <v>0</v>
      </c>
      <c r="I23" s="1"/>
      <c r="J23" s="1"/>
    </row>
    <row r="24" spans="1:10" x14ac:dyDescent="0.25">
      <c r="A24" t="s">
        <v>5412</v>
      </c>
      <c r="B24" t="s">
        <v>5413</v>
      </c>
      <c r="C24" s="1">
        <v>0</v>
      </c>
      <c r="D24" s="1">
        <v>3422385.3319999999</v>
      </c>
      <c r="E24" s="1">
        <v>3422385.3319999999</v>
      </c>
      <c r="F24" s="1">
        <f t="shared" si="0"/>
        <v>0</v>
      </c>
      <c r="G24" s="1">
        <f t="shared" si="1"/>
        <v>0</v>
      </c>
      <c r="I24" s="1"/>
      <c r="J24" s="1"/>
    </row>
    <row r="25" spans="1:10" x14ac:dyDescent="0.25">
      <c r="A25" t="s">
        <v>8215</v>
      </c>
      <c r="B25" t="s">
        <v>8216</v>
      </c>
      <c r="C25" s="1">
        <v>0</v>
      </c>
      <c r="D25" s="1">
        <v>28922.084999999999</v>
      </c>
      <c r="E25" s="1">
        <v>36946.644</v>
      </c>
      <c r="F25" s="1">
        <f t="shared" si="0"/>
        <v>-8024.5590000000011</v>
      </c>
      <c r="G25" s="1">
        <f t="shared" si="1"/>
        <v>-8024.5590000000011</v>
      </c>
      <c r="I25" s="1"/>
      <c r="J25" s="1"/>
    </row>
    <row r="26" spans="1:10" x14ac:dyDescent="0.25">
      <c r="A26" t="s">
        <v>984</v>
      </c>
      <c r="B26" t="s">
        <v>985</v>
      </c>
      <c r="C26" s="1">
        <v>0</v>
      </c>
      <c r="D26" s="1">
        <v>3131048.3509999998</v>
      </c>
      <c r="E26" s="1">
        <v>3507253.3160000001</v>
      </c>
      <c r="F26" s="1">
        <f t="shared" si="0"/>
        <v>-376204.96500000032</v>
      </c>
      <c r="G26" s="1">
        <f t="shared" si="1"/>
        <v>-376204.96500000032</v>
      </c>
      <c r="I26" s="1"/>
      <c r="J26" s="1"/>
    </row>
    <row r="27" spans="1:10" x14ac:dyDescent="0.25">
      <c r="A27" t="s">
        <v>5414</v>
      </c>
      <c r="B27" t="s">
        <v>5415</v>
      </c>
      <c r="C27" s="1">
        <v>0</v>
      </c>
      <c r="D27" s="1">
        <v>3142.58</v>
      </c>
      <c r="E27" s="1">
        <v>3142.58</v>
      </c>
      <c r="F27" s="1">
        <f t="shared" si="0"/>
        <v>0</v>
      </c>
      <c r="G27" s="1">
        <f t="shared" si="1"/>
        <v>0</v>
      </c>
      <c r="I27" s="1"/>
      <c r="J27" s="1"/>
    </row>
    <row r="28" spans="1:10" x14ac:dyDescent="0.25">
      <c r="A28" t="s">
        <v>5416</v>
      </c>
      <c r="B28" t="s">
        <v>10243</v>
      </c>
      <c r="C28" s="1">
        <v>0</v>
      </c>
      <c r="D28" s="1">
        <v>542522.179</v>
      </c>
      <c r="E28" s="1">
        <v>542522.179</v>
      </c>
      <c r="F28" s="1">
        <f t="shared" si="0"/>
        <v>0</v>
      </c>
      <c r="G28" s="1">
        <f t="shared" si="1"/>
        <v>0</v>
      </c>
      <c r="I28" s="1"/>
      <c r="J28" s="1"/>
    </row>
    <row r="29" spans="1:10" x14ac:dyDescent="0.25">
      <c r="A29" t="s">
        <v>5417</v>
      </c>
      <c r="B29" t="s">
        <v>10244</v>
      </c>
      <c r="C29" s="1">
        <v>0</v>
      </c>
      <c r="D29" s="1">
        <v>15513.050999999999</v>
      </c>
      <c r="E29" s="1">
        <v>15513.050999999999</v>
      </c>
      <c r="F29" s="1">
        <f t="shared" si="0"/>
        <v>0</v>
      </c>
      <c r="G29" s="1">
        <f t="shared" si="1"/>
        <v>0</v>
      </c>
      <c r="I29" s="1"/>
      <c r="J29" s="1"/>
    </row>
    <row r="30" spans="1:10" x14ac:dyDescent="0.25">
      <c r="A30" t="s">
        <v>5418</v>
      </c>
      <c r="B30" t="s">
        <v>5419</v>
      </c>
      <c r="C30" s="1">
        <v>0</v>
      </c>
      <c r="D30" s="1">
        <v>30883834.761</v>
      </c>
      <c r="E30" s="1">
        <v>30883834.761</v>
      </c>
      <c r="F30" s="1">
        <f t="shared" si="0"/>
        <v>0</v>
      </c>
      <c r="G30" s="1">
        <f t="shared" si="1"/>
        <v>0</v>
      </c>
      <c r="I30" s="1"/>
      <c r="J30" s="1"/>
    </row>
    <row r="31" spans="1:10" x14ac:dyDescent="0.25">
      <c r="A31" t="s">
        <v>8610</v>
      </c>
      <c r="B31" t="s">
        <v>8611</v>
      </c>
      <c r="C31" s="1">
        <v>0</v>
      </c>
      <c r="D31" s="1">
        <v>69360.945000000007</v>
      </c>
      <c r="E31" s="1">
        <v>69360.945000000007</v>
      </c>
      <c r="F31" s="1">
        <f t="shared" si="0"/>
        <v>0</v>
      </c>
      <c r="G31" s="1">
        <f t="shared" si="1"/>
        <v>0</v>
      </c>
      <c r="I31" s="1"/>
      <c r="J31" s="1"/>
    </row>
    <row r="32" spans="1:10" x14ac:dyDescent="0.25">
      <c r="A32" t="s">
        <v>5420</v>
      </c>
      <c r="B32" t="s">
        <v>10245</v>
      </c>
      <c r="C32" s="1">
        <v>0</v>
      </c>
      <c r="D32" s="1">
        <v>11634.547</v>
      </c>
      <c r="E32" s="1">
        <v>11634.547</v>
      </c>
      <c r="F32" s="1">
        <f t="shared" si="0"/>
        <v>0</v>
      </c>
      <c r="G32" s="1">
        <f t="shared" si="1"/>
        <v>0</v>
      </c>
      <c r="I32" s="1"/>
      <c r="J32" s="1"/>
    </row>
    <row r="33" spans="1:10" x14ac:dyDescent="0.25">
      <c r="A33" t="s">
        <v>5421</v>
      </c>
      <c r="B33" t="s">
        <v>10246</v>
      </c>
      <c r="C33" s="1">
        <v>0</v>
      </c>
      <c r="D33" s="1">
        <v>303198.821</v>
      </c>
      <c r="E33" s="1">
        <v>303198.821</v>
      </c>
      <c r="F33" s="1">
        <f t="shared" si="0"/>
        <v>0</v>
      </c>
      <c r="G33" s="1">
        <f t="shared" si="1"/>
        <v>0</v>
      </c>
      <c r="I33" s="1"/>
      <c r="J33" s="1"/>
    </row>
    <row r="34" spans="1:10" x14ac:dyDescent="0.25">
      <c r="A34" t="s">
        <v>5422</v>
      </c>
      <c r="B34" t="s">
        <v>5423</v>
      </c>
      <c r="C34" s="1">
        <v>0</v>
      </c>
      <c r="D34" s="1">
        <v>116628.667</v>
      </c>
      <c r="E34" s="1">
        <v>116628.667</v>
      </c>
      <c r="F34" s="1">
        <f t="shared" si="0"/>
        <v>0</v>
      </c>
      <c r="G34" s="1">
        <f t="shared" si="1"/>
        <v>0</v>
      </c>
      <c r="I34" s="1"/>
      <c r="J34" s="1"/>
    </row>
    <row r="35" spans="1:10" x14ac:dyDescent="0.25">
      <c r="A35" t="s">
        <v>5424</v>
      </c>
      <c r="B35" t="s">
        <v>5425</v>
      </c>
      <c r="C35" s="1">
        <v>0</v>
      </c>
      <c r="D35" s="1">
        <v>275683.47100000002</v>
      </c>
      <c r="E35" s="1">
        <v>275683.47100000002</v>
      </c>
      <c r="F35" s="1">
        <f t="shared" si="0"/>
        <v>0</v>
      </c>
      <c r="G35" s="1">
        <f t="shared" si="1"/>
        <v>0</v>
      </c>
      <c r="I35" s="1"/>
      <c r="J35" s="1"/>
    </row>
    <row r="36" spans="1:10" x14ac:dyDescent="0.25">
      <c r="A36" t="s">
        <v>5426</v>
      </c>
      <c r="B36" t="s">
        <v>10247</v>
      </c>
      <c r="C36" s="1">
        <v>0</v>
      </c>
      <c r="D36" s="1">
        <v>125812.965</v>
      </c>
      <c r="E36" s="1">
        <v>125812.965</v>
      </c>
      <c r="F36" s="1">
        <f t="shared" si="0"/>
        <v>0</v>
      </c>
      <c r="G36" s="1">
        <f t="shared" si="1"/>
        <v>0</v>
      </c>
      <c r="I36" s="1"/>
      <c r="J36" s="1"/>
    </row>
    <row r="37" spans="1:10" x14ac:dyDescent="0.25">
      <c r="A37" t="s">
        <v>5427</v>
      </c>
      <c r="B37" t="s">
        <v>5428</v>
      </c>
      <c r="C37" s="1">
        <v>0</v>
      </c>
      <c r="D37" s="1">
        <v>2493181.6</v>
      </c>
      <c r="E37" s="1">
        <v>2493181.6</v>
      </c>
      <c r="F37" s="1">
        <f t="shared" si="0"/>
        <v>0</v>
      </c>
      <c r="G37" s="1">
        <f t="shared" si="1"/>
        <v>0</v>
      </c>
      <c r="I37" s="1"/>
      <c r="J37" s="1"/>
    </row>
    <row r="38" spans="1:10" x14ac:dyDescent="0.25">
      <c r="A38" t="s">
        <v>5429</v>
      </c>
      <c r="B38" t="s">
        <v>5430</v>
      </c>
      <c r="C38" s="1">
        <v>0</v>
      </c>
      <c r="D38" s="1">
        <v>155124.99100000001</v>
      </c>
      <c r="E38" s="1">
        <v>155124.99100000001</v>
      </c>
      <c r="F38" s="1">
        <f t="shared" si="0"/>
        <v>0</v>
      </c>
      <c r="G38" s="1">
        <f t="shared" si="1"/>
        <v>0</v>
      </c>
      <c r="I38" s="1"/>
      <c r="J38" s="1"/>
    </row>
    <row r="39" spans="1:10" x14ac:dyDescent="0.25">
      <c r="A39" t="s">
        <v>5431</v>
      </c>
      <c r="B39" t="s">
        <v>10248</v>
      </c>
      <c r="C39" s="1">
        <v>0</v>
      </c>
      <c r="D39" s="1">
        <v>132865.54399999999</v>
      </c>
      <c r="E39" s="1">
        <v>132865.54399999999</v>
      </c>
      <c r="F39" s="1">
        <f t="shared" si="0"/>
        <v>0</v>
      </c>
      <c r="G39" s="1">
        <f t="shared" si="1"/>
        <v>0</v>
      </c>
      <c r="I39" s="1"/>
      <c r="J39" s="1"/>
    </row>
    <row r="40" spans="1:10" x14ac:dyDescent="0.25">
      <c r="A40" t="s">
        <v>5432</v>
      </c>
      <c r="B40" t="s">
        <v>10249</v>
      </c>
      <c r="C40" s="1">
        <v>0</v>
      </c>
      <c r="D40" s="1">
        <v>193001.06400000001</v>
      </c>
      <c r="E40" s="1">
        <v>193001.06400000001</v>
      </c>
      <c r="F40" s="1">
        <f t="shared" si="0"/>
        <v>0</v>
      </c>
      <c r="G40" s="1">
        <f t="shared" si="1"/>
        <v>0</v>
      </c>
      <c r="I40" s="1"/>
      <c r="J40" s="1"/>
    </row>
    <row r="41" spans="1:10" x14ac:dyDescent="0.25">
      <c r="A41" t="s">
        <v>986</v>
      </c>
      <c r="B41" t="s">
        <v>987</v>
      </c>
      <c r="C41" s="1">
        <v>0</v>
      </c>
      <c r="D41" s="1">
        <v>59081.2</v>
      </c>
      <c r="E41" s="1">
        <v>61371.254000000001</v>
      </c>
      <c r="F41" s="1">
        <f t="shared" si="0"/>
        <v>-2290.0540000000037</v>
      </c>
      <c r="G41" s="1">
        <f t="shared" si="1"/>
        <v>-2290.0540000000037</v>
      </c>
      <c r="I41" s="1"/>
      <c r="J41" s="1"/>
    </row>
    <row r="42" spans="1:10" x14ac:dyDescent="0.25">
      <c r="A42" t="s">
        <v>1008</v>
      </c>
      <c r="B42" t="s">
        <v>5119</v>
      </c>
      <c r="C42" s="1">
        <v>0</v>
      </c>
      <c r="D42" s="1">
        <v>4922943.8720000004</v>
      </c>
      <c r="E42" s="1">
        <v>5168742.8269999996</v>
      </c>
      <c r="F42" s="1">
        <f t="shared" si="0"/>
        <v>-245798.95499999914</v>
      </c>
      <c r="G42" s="1">
        <f t="shared" si="1"/>
        <v>-245798.95499999914</v>
      </c>
      <c r="I42" s="1"/>
      <c r="J42" s="1"/>
    </row>
    <row r="43" spans="1:10" x14ac:dyDescent="0.25">
      <c r="A43" t="s">
        <v>5433</v>
      </c>
      <c r="B43" t="s">
        <v>10250</v>
      </c>
      <c r="C43" s="1">
        <v>0</v>
      </c>
      <c r="D43" s="1">
        <v>17603.205000000002</v>
      </c>
      <c r="E43" s="1">
        <v>17603.205000000002</v>
      </c>
      <c r="F43" s="1">
        <f t="shared" si="0"/>
        <v>0</v>
      </c>
      <c r="G43" s="1">
        <f t="shared" si="1"/>
        <v>0</v>
      </c>
      <c r="I43" s="1"/>
      <c r="J43" s="1"/>
    </row>
    <row r="44" spans="1:10" x14ac:dyDescent="0.25">
      <c r="A44" t="s">
        <v>5434</v>
      </c>
      <c r="B44" t="s">
        <v>5435</v>
      </c>
      <c r="C44" s="1">
        <v>0</v>
      </c>
      <c r="D44" s="1">
        <v>388872.66200000001</v>
      </c>
      <c r="E44" s="1">
        <v>388872.66200000001</v>
      </c>
      <c r="F44" s="1">
        <f t="shared" si="0"/>
        <v>0</v>
      </c>
      <c r="G44" s="1">
        <f t="shared" si="1"/>
        <v>0</v>
      </c>
      <c r="I44" s="1"/>
      <c r="J44" s="1"/>
    </row>
    <row r="45" spans="1:10" x14ac:dyDescent="0.25">
      <c r="A45" t="s">
        <v>5436</v>
      </c>
      <c r="B45" t="s">
        <v>5437</v>
      </c>
      <c r="C45" s="1">
        <v>0</v>
      </c>
      <c r="D45" s="1">
        <v>341045.84299999999</v>
      </c>
      <c r="E45" s="1">
        <v>413138.70899999997</v>
      </c>
      <c r="F45" s="1">
        <f t="shared" si="0"/>
        <v>-72092.86599999998</v>
      </c>
      <c r="G45" s="1">
        <f t="shared" si="1"/>
        <v>-72092.86599999998</v>
      </c>
      <c r="I45" s="1"/>
      <c r="J45" s="1"/>
    </row>
    <row r="46" spans="1:10" x14ac:dyDescent="0.25">
      <c r="A46" t="s">
        <v>5438</v>
      </c>
      <c r="B46" t="s">
        <v>5439</v>
      </c>
      <c r="C46" s="1">
        <v>0</v>
      </c>
      <c r="D46" s="1">
        <v>50105.324000000001</v>
      </c>
      <c r="E46" s="1">
        <v>50105.324000000001</v>
      </c>
      <c r="F46" s="1">
        <f t="shared" si="0"/>
        <v>0</v>
      </c>
      <c r="G46" s="1">
        <f t="shared" si="1"/>
        <v>0</v>
      </c>
      <c r="I46" s="1"/>
      <c r="J46" s="1"/>
    </row>
    <row r="47" spans="1:10" x14ac:dyDescent="0.25">
      <c r="A47" t="s">
        <v>1028</v>
      </c>
      <c r="B47" t="s">
        <v>5120</v>
      </c>
      <c r="C47" s="1">
        <v>0</v>
      </c>
      <c r="D47" s="1">
        <v>0</v>
      </c>
      <c r="E47" s="1">
        <v>259568.147</v>
      </c>
      <c r="F47" s="1">
        <f t="shared" si="0"/>
        <v>-259568.147</v>
      </c>
      <c r="G47" s="1">
        <f t="shared" si="1"/>
        <v>-259568.147</v>
      </c>
      <c r="I47" s="1"/>
      <c r="J47" s="1"/>
    </row>
    <row r="48" spans="1:10" x14ac:dyDescent="0.25">
      <c r="A48" t="s">
        <v>4883</v>
      </c>
      <c r="B48" t="s">
        <v>5121</v>
      </c>
      <c r="C48" s="1">
        <v>0</v>
      </c>
      <c r="D48" s="1">
        <v>6099800.4110000003</v>
      </c>
      <c r="E48" s="1">
        <v>9221609.2559999991</v>
      </c>
      <c r="F48" s="1">
        <f t="shared" si="0"/>
        <v>-3121808.8449999988</v>
      </c>
      <c r="G48" s="1">
        <f t="shared" si="1"/>
        <v>-3121808.8449999988</v>
      </c>
      <c r="I48" s="1"/>
      <c r="J48" s="1"/>
    </row>
    <row r="49" spans="1:10" x14ac:dyDescent="0.25">
      <c r="A49" t="s">
        <v>4885</v>
      </c>
      <c r="B49" t="s">
        <v>5122</v>
      </c>
      <c r="C49" s="1">
        <v>0</v>
      </c>
      <c r="D49" s="1">
        <v>37195.802000000003</v>
      </c>
      <c r="E49" s="1">
        <v>39014.29</v>
      </c>
      <c r="F49" s="1">
        <f t="shared" si="0"/>
        <v>-1818.4879999999976</v>
      </c>
      <c r="G49" s="1">
        <f t="shared" si="1"/>
        <v>-1818.4879999999976</v>
      </c>
      <c r="I49" s="1"/>
      <c r="J49" s="1"/>
    </row>
    <row r="50" spans="1:10" x14ac:dyDescent="0.25">
      <c r="A50" t="s">
        <v>5092</v>
      </c>
      <c r="B50" t="s">
        <v>5123</v>
      </c>
      <c r="C50" s="1">
        <v>0</v>
      </c>
      <c r="D50" s="1">
        <v>100063.395</v>
      </c>
      <c r="E50" s="1">
        <v>100013.51700000001</v>
      </c>
      <c r="F50" s="1">
        <f t="shared" si="0"/>
        <v>49.877999999996973</v>
      </c>
      <c r="G50" s="1">
        <f t="shared" si="1"/>
        <v>49.877999999996973</v>
      </c>
      <c r="I50" s="1"/>
      <c r="J50" s="1"/>
    </row>
    <row r="51" spans="1:10" x14ac:dyDescent="0.25">
      <c r="A51" t="s">
        <v>5440</v>
      </c>
      <c r="B51" t="s">
        <v>5441</v>
      </c>
      <c r="C51" s="1">
        <v>0</v>
      </c>
      <c r="D51" s="1">
        <v>22496779.221999999</v>
      </c>
      <c r="E51" s="1">
        <v>23104248.094999999</v>
      </c>
      <c r="F51" s="1">
        <f t="shared" si="0"/>
        <v>-607468.87299999967</v>
      </c>
      <c r="G51" s="1">
        <f t="shared" si="1"/>
        <v>-607468.87299999967</v>
      </c>
      <c r="I51" s="1"/>
      <c r="J51" s="1"/>
    </row>
    <row r="52" spans="1:10" x14ac:dyDescent="0.25">
      <c r="A52" t="s">
        <v>8217</v>
      </c>
      <c r="B52" t="s">
        <v>8612</v>
      </c>
      <c r="C52" s="1">
        <v>0</v>
      </c>
      <c r="D52" s="1">
        <v>185447.22200000001</v>
      </c>
      <c r="E52" s="1">
        <v>407726.076</v>
      </c>
      <c r="F52" s="1">
        <f t="shared" si="0"/>
        <v>-222278.85399999999</v>
      </c>
      <c r="G52" s="1">
        <f t="shared" si="1"/>
        <v>-222278.85399999999</v>
      </c>
      <c r="I52" s="1"/>
      <c r="J52" s="1"/>
    </row>
    <row r="53" spans="1:10" x14ac:dyDescent="0.25">
      <c r="A53" t="s">
        <v>9331</v>
      </c>
      <c r="B53" t="s">
        <v>9332</v>
      </c>
      <c r="C53" s="1">
        <v>0</v>
      </c>
      <c r="D53" s="1">
        <v>3947895.6</v>
      </c>
      <c r="E53" s="1">
        <v>7354610.3789999997</v>
      </c>
      <c r="F53" s="1">
        <f t="shared" si="0"/>
        <v>-3406714.7789999996</v>
      </c>
      <c r="G53" s="1">
        <f t="shared" si="1"/>
        <v>-3406714.7789999996</v>
      </c>
      <c r="I53" s="1"/>
      <c r="J53" s="1"/>
    </row>
    <row r="54" spans="1:10" x14ac:dyDescent="0.25">
      <c r="A54" t="s">
        <v>9333</v>
      </c>
      <c r="B54" t="s">
        <v>5428</v>
      </c>
      <c r="C54" s="1">
        <v>0</v>
      </c>
      <c r="D54" s="1">
        <v>650370.723</v>
      </c>
      <c r="E54" s="1">
        <v>650370.723</v>
      </c>
      <c r="F54" s="1">
        <f t="shared" si="0"/>
        <v>0</v>
      </c>
      <c r="G54" s="1">
        <f t="shared" si="1"/>
        <v>0</v>
      </c>
      <c r="I54" s="1"/>
      <c r="J54" s="1"/>
    </row>
    <row r="55" spans="1:10" x14ac:dyDescent="0.25">
      <c r="A55" t="s">
        <v>5442</v>
      </c>
      <c r="B55" t="s">
        <v>5443</v>
      </c>
      <c r="C55" s="1">
        <v>0</v>
      </c>
      <c r="D55" s="1">
        <v>4018.5970000000002</v>
      </c>
      <c r="E55" s="1">
        <v>4018.5970000000002</v>
      </c>
      <c r="F55" s="1">
        <f t="shared" si="0"/>
        <v>0</v>
      </c>
      <c r="G55" s="1">
        <f t="shared" si="1"/>
        <v>0</v>
      </c>
      <c r="I55" s="1"/>
      <c r="J55" s="1"/>
    </row>
    <row r="56" spans="1:10" x14ac:dyDescent="0.25">
      <c r="A56" t="s">
        <v>5444</v>
      </c>
      <c r="B56" t="s">
        <v>10251</v>
      </c>
      <c r="C56" s="1">
        <v>0</v>
      </c>
      <c r="D56" s="1">
        <v>17992.743999999999</v>
      </c>
      <c r="E56" s="1">
        <v>17992.743999999999</v>
      </c>
      <c r="F56" s="1">
        <f t="shared" si="0"/>
        <v>0</v>
      </c>
      <c r="G56" s="1">
        <f t="shared" si="1"/>
        <v>0</v>
      </c>
      <c r="I56" s="1"/>
      <c r="J56" s="1"/>
    </row>
    <row r="57" spans="1:10" x14ac:dyDescent="0.25">
      <c r="A57" t="s">
        <v>5445</v>
      </c>
      <c r="B57" t="s">
        <v>10252</v>
      </c>
      <c r="C57" s="1">
        <v>0</v>
      </c>
      <c r="D57" s="1">
        <v>2490.0079999999998</v>
      </c>
      <c r="E57" s="1">
        <v>2490.0079999999998</v>
      </c>
      <c r="F57" s="1">
        <f t="shared" si="0"/>
        <v>0</v>
      </c>
      <c r="G57" s="1">
        <f t="shared" si="1"/>
        <v>0</v>
      </c>
      <c r="I57" s="1"/>
      <c r="J57" s="1"/>
    </row>
    <row r="58" spans="1:10" x14ac:dyDescent="0.25">
      <c r="A58" t="s">
        <v>5446</v>
      </c>
      <c r="B58" t="s">
        <v>5447</v>
      </c>
      <c r="C58" s="1">
        <v>0</v>
      </c>
      <c r="D58" s="1">
        <v>293456.13299999997</v>
      </c>
      <c r="E58" s="1">
        <v>293456.13299999997</v>
      </c>
      <c r="F58" s="1">
        <f t="shared" si="0"/>
        <v>0</v>
      </c>
      <c r="G58" s="1">
        <f t="shared" si="1"/>
        <v>0</v>
      </c>
      <c r="I58" s="1"/>
      <c r="J58" s="1"/>
    </row>
    <row r="59" spans="1:10" x14ac:dyDescent="0.25">
      <c r="A59" t="s">
        <v>1017</v>
      </c>
      <c r="B59" t="s">
        <v>5124</v>
      </c>
      <c r="C59" s="1">
        <v>0</v>
      </c>
      <c r="D59" s="1">
        <v>2308116.2379999999</v>
      </c>
      <c r="E59" s="1">
        <v>2321476.824</v>
      </c>
      <c r="F59" s="1">
        <f t="shared" si="0"/>
        <v>-13360.586000000127</v>
      </c>
      <c r="G59" s="1">
        <f t="shared" si="1"/>
        <v>-13360.586000000127</v>
      </c>
      <c r="I59" s="1"/>
      <c r="J59" s="1"/>
    </row>
    <row r="60" spans="1:10" x14ac:dyDescent="0.25">
      <c r="A60" t="s">
        <v>5448</v>
      </c>
      <c r="B60" t="s">
        <v>5449</v>
      </c>
      <c r="C60" s="1">
        <v>0</v>
      </c>
      <c r="D60" s="1">
        <v>10922.1</v>
      </c>
      <c r="E60" s="1">
        <v>10922.1</v>
      </c>
      <c r="F60" s="1">
        <f t="shared" si="0"/>
        <v>0</v>
      </c>
      <c r="G60" s="1">
        <f t="shared" si="1"/>
        <v>0</v>
      </c>
      <c r="I60" s="1"/>
      <c r="J60" s="1"/>
    </row>
    <row r="61" spans="1:10" x14ac:dyDescent="0.25">
      <c r="A61" t="s">
        <v>5450</v>
      </c>
      <c r="B61" t="s">
        <v>5451</v>
      </c>
      <c r="C61" s="1">
        <v>0</v>
      </c>
      <c r="D61" s="1">
        <v>47539.275000000001</v>
      </c>
      <c r="E61" s="1">
        <v>47539.275000000001</v>
      </c>
      <c r="F61" s="1">
        <f t="shared" si="0"/>
        <v>0</v>
      </c>
      <c r="G61" s="1">
        <f t="shared" si="1"/>
        <v>0</v>
      </c>
      <c r="I61" s="1"/>
      <c r="J61" s="1"/>
    </row>
    <row r="62" spans="1:10" x14ac:dyDescent="0.25">
      <c r="A62" t="s">
        <v>988</v>
      </c>
      <c r="B62" t="s">
        <v>5125</v>
      </c>
      <c r="C62" s="1">
        <v>0</v>
      </c>
      <c r="D62" s="1">
        <v>0</v>
      </c>
      <c r="E62" s="1">
        <v>17745.075000000001</v>
      </c>
      <c r="F62" s="1">
        <f t="shared" si="0"/>
        <v>-17745.075000000001</v>
      </c>
      <c r="G62" s="1">
        <f t="shared" si="1"/>
        <v>-17745.075000000001</v>
      </c>
      <c r="I62" s="1"/>
      <c r="J62" s="1"/>
    </row>
    <row r="63" spans="1:10" x14ac:dyDescent="0.25">
      <c r="A63" t="s">
        <v>5452</v>
      </c>
      <c r="B63" t="s">
        <v>10253</v>
      </c>
      <c r="C63" s="1">
        <v>0</v>
      </c>
      <c r="D63" s="1">
        <v>219203.9</v>
      </c>
      <c r="E63" s="1">
        <v>219203.9</v>
      </c>
      <c r="F63" s="1">
        <f t="shared" si="0"/>
        <v>0</v>
      </c>
      <c r="G63" s="1">
        <f t="shared" si="1"/>
        <v>0</v>
      </c>
      <c r="I63" s="1"/>
      <c r="J63" s="1"/>
    </row>
    <row r="64" spans="1:10" x14ac:dyDescent="0.25">
      <c r="A64" t="s">
        <v>5453</v>
      </c>
      <c r="B64" t="s">
        <v>5454</v>
      </c>
      <c r="C64" s="1">
        <v>0</v>
      </c>
      <c r="D64" s="1">
        <v>7790.5330000000004</v>
      </c>
      <c r="E64" s="1">
        <v>7790.5330000000004</v>
      </c>
      <c r="F64" s="1">
        <f t="shared" si="0"/>
        <v>0</v>
      </c>
      <c r="G64" s="1">
        <f t="shared" si="1"/>
        <v>0</v>
      </c>
      <c r="I64" s="1"/>
      <c r="J64" s="1"/>
    </row>
    <row r="65" spans="1:10" x14ac:dyDescent="0.25">
      <c r="A65" t="s">
        <v>5455</v>
      </c>
      <c r="B65" t="s">
        <v>5456</v>
      </c>
      <c r="C65" s="1">
        <v>0</v>
      </c>
      <c r="D65" s="1">
        <v>7261.5010000000002</v>
      </c>
      <c r="E65" s="1">
        <v>7261.5010000000002</v>
      </c>
      <c r="F65" s="1">
        <f t="shared" si="0"/>
        <v>0</v>
      </c>
      <c r="G65" s="1">
        <f t="shared" si="1"/>
        <v>0</v>
      </c>
      <c r="I65" s="1"/>
      <c r="J65" s="1"/>
    </row>
    <row r="66" spans="1:10" x14ac:dyDescent="0.25">
      <c r="A66" t="s">
        <v>5457</v>
      </c>
      <c r="B66" t="s">
        <v>10254</v>
      </c>
      <c r="C66" s="1">
        <v>0</v>
      </c>
      <c r="D66" s="1">
        <v>26288.028999999999</v>
      </c>
      <c r="E66" s="1">
        <v>26288.028999999999</v>
      </c>
      <c r="F66" s="1">
        <f t="shared" si="0"/>
        <v>0</v>
      </c>
      <c r="G66" s="1">
        <f t="shared" si="1"/>
        <v>0</v>
      </c>
      <c r="I66" s="1"/>
      <c r="J66" s="1"/>
    </row>
    <row r="67" spans="1:10" x14ac:dyDescent="0.25">
      <c r="A67" t="s">
        <v>5458</v>
      </c>
      <c r="B67" t="s">
        <v>10252</v>
      </c>
      <c r="C67" s="1">
        <v>0</v>
      </c>
      <c r="D67" s="1">
        <v>1827.374</v>
      </c>
      <c r="E67" s="1">
        <v>1827.374</v>
      </c>
      <c r="F67" s="1">
        <f t="shared" si="0"/>
        <v>0</v>
      </c>
      <c r="G67" s="1">
        <f t="shared" si="1"/>
        <v>0</v>
      </c>
      <c r="I67" s="1"/>
      <c r="J67" s="1"/>
    </row>
    <row r="68" spans="1:10" x14ac:dyDescent="0.25">
      <c r="A68" t="s">
        <v>990</v>
      </c>
      <c r="B68" t="s">
        <v>5126</v>
      </c>
      <c r="C68" s="1">
        <v>0</v>
      </c>
      <c r="D68" s="1">
        <v>25406.494999999999</v>
      </c>
      <c r="E68" s="1">
        <v>27827.879000000001</v>
      </c>
      <c r="F68" s="1">
        <f t="shared" ref="F68:F131" si="2">+D68-E68</f>
        <v>-2421.3840000000018</v>
      </c>
      <c r="G68" s="1">
        <f t="shared" ref="G68:G131" si="3">+C68+F68</f>
        <v>-2421.3840000000018</v>
      </c>
      <c r="I68" s="1"/>
      <c r="J68" s="1"/>
    </row>
    <row r="69" spans="1:10" x14ac:dyDescent="0.25">
      <c r="A69" t="s">
        <v>5459</v>
      </c>
      <c r="B69" t="s">
        <v>5460</v>
      </c>
      <c r="C69" s="1">
        <v>0</v>
      </c>
      <c r="D69" s="1">
        <v>887.26900000000001</v>
      </c>
      <c r="E69" s="1">
        <v>887.26900000000001</v>
      </c>
      <c r="F69" s="1">
        <f t="shared" si="2"/>
        <v>0</v>
      </c>
      <c r="G69" s="1">
        <f t="shared" si="3"/>
        <v>0</v>
      </c>
      <c r="I69" s="1"/>
      <c r="J69" s="1"/>
    </row>
    <row r="70" spans="1:10" x14ac:dyDescent="0.25">
      <c r="A70" t="s">
        <v>5461</v>
      </c>
      <c r="B70" t="s">
        <v>10255</v>
      </c>
      <c r="C70" s="1">
        <v>0</v>
      </c>
      <c r="D70" s="1">
        <v>18003.939999999999</v>
      </c>
      <c r="E70" s="1">
        <v>18003.939999999999</v>
      </c>
      <c r="F70" s="1">
        <f t="shared" si="2"/>
        <v>0</v>
      </c>
      <c r="G70" s="1">
        <f t="shared" si="3"/>
        <v>0</v>
      </c>
      <c r="I70" s="1"/>
      <c r="J70" s="1"/>
    </row>
    <row r="71" spans="1:10" x14ac:dyDescent="0.25">
      <c r="A71" t="s">
        <v>5462</v>
      </c>
      <c r="B71" t="s">
        <v>10256</v>
      </c>
      <c r="C71" s="1">
        <v>0</v>
      </c>
      <c r="D71" s="1">
        <v>79288.73</v>
      </c>
      <c r="E71" s="1">
        <v>79288.73</v>
      </c>
      <c r="F71" s="1">
        <f t="shared" si="2"/>
        <v>0</v>
      </c>
      <c r="G71" s="1">
        <f t="shared" si="3"/>
        <v>0</v>
      </c>
      <c r="I71" s="1"/>
      <c r="J71" s="1"/>
    </row>
    <row r="72" spans="1:10" x14ac:dyDescent="0.25">
      <c r="A72" t="s">
        <v>982</v>
      </c>
      <c r="B72" t="s">
        <v>5127</v>
      </c>
      <c r="C72" s="1">
        <v>0</v>
      </c>
      <c r="D72" s="1">
        <v>422606.09399999998</v>
      </c>
      <c r="E72" s="1">
        <v>422606.092</v>
      </c>
      <c r="F72" s="1">
        <f t="shared" si="2"/>
        <v>1.9999999785795808E-3</v>
      </c>
      <c r="G72" s="1">
        <f t="shared" si="3"/>
        <v>1.9999999785795808E-3</v>
      </c>
      <c r="I72" s="1"/>
      <c r="J72" s="1"/>
    </row>
    <row r="73" spans="1:10" x14ac:dyDescent="0.25">
      <c r="A73" t="s">
        <v>992</v>
      </c>
      <c r="B73" t="s">
        <v>7</v>
      </c>
      <c r="C73" s="1">
        <v>0</v>
      </c>
      <c r="D73" s="1">
        <v>11312474.453</v>
      </c>
      <c r="E73" s="1">
        <v>11307485.314999999</v>
      </c>
      <c r="F73" s="1">
        <f t="shared" si="2"/>
        <v>4989.1380000002682</v>
      </c>
      <c r="G73" s="1">
        <f t="shared" si="3"/>
        <v>4989.1380000002682</v>
      </c>
      <c r="I73" s="1"/>
      <c r="J73" s="1"/>
    </row>
    <row r="74" spans="1:10" x14ac:dyDescent="0.25">
      <c r="A74" t="s">
        <v>5463</v>
      </c>
      <c r="B74" t="s">
        <v>5464</v>
      </c>
      <c r="C74" s="1">
        <v>0</v>
      </c>
      <c r="D74" s="1">
        <v>11188</v>
      </c>
      <c r="E74" s="1">
        <v>11188</v>
      </c>
      <c r="F74" s="1">
        <f t="shared" si="2"/>
        <v>0</v>
      </c>
      <c r="G74" s="1">
        <f t="shared" si="3"/>
        <v>0</v>
      </c>
      <c r="I74" s="1"/>
      <c r="J74" s="1"/>
    </row>
    <row r="75" spans="1:10" x14ac:dyDescent="0.25">
      <c r="A75" t="s">
        <v>5465</v>
      </c>
      <c r="B75" t="s">
        <v>5466</v>
      </c>
      <c r="C75" s="1">
        <v>0</v>
      </c>
      <c r="D75" s="1">
        <v>20963.974999999999</v>
      </c>
      <c r="E75" s="1">
        <v>20963.974999999999</v>
      </c>
      <c r="F75" s="1">
        <f t="shared" si="2"/>
        <v>0</v>
      </c>
      <c r="G75" s="1">
        <f t="shared" si="3"/>
        <v>0</v>
      </c>
      <c r="I75" s="1"/>
      <c r="J75" s="1"/>
    </row>
    <row r="76" spans="1:10" x14ac:dyDescent="0.25">
      <c r="A76" t="s">
        <v>5467</v>
      </c>
      <c r="B76" t="s">
        <v>5468</v>
      </c>
      <c r="C76" s="1">
        <v>0</v>
      </c>
      <c r="D76" s="1">
        <v>28888.363000000001</v>
      </c>
      <c r="E76" s="1">
        <v>28886.309000000001</v>
      </c>
      <c r="F76" s="1">
        <f t="shared" si="2"/>
        <v>2.0540000000000873</v>
      </c>
      <c r="G76" s="1">
        <f t="shared" si="3"/>
        <v>2.0540000000000873</v>
      </c>
      <c r="I76" s="1"/>
      <c r="J76" s="1"/>
    </row>
    <row r="77" spans="1:10" x14ac:dyDescent="0.25">
      <c r="A77" t="s">
        <v>5469</v>
      </c>
      <c r="B77" t="s">
        <v>5470</v>
      </c>
      <c r="C77" s="1">
        <v>0</v>
      </c>
      <c r="D77" s="1">
        <v>60202.7</v>
      </c>
      <c r="E77" s="1">
        <v>60202.7</v>
      </c>
      <c r="F77" s="1">
        <f t="shared" si="2"/>
        <v>0</v>
      </c>
      <c r="G77" s="1">
        <f t="shared" si="3"/>
        <v>0</v>
      </c>
      <c r="I77" s="1"/>
      <c r="J77" s="1"/>
    </row>
    <row r="78" spans="1:10" x14ac:dyDescent="0.25">
      <c r="A78" t="s">
        <v>5471</v>
      </c>
      <c r="B78" t="s">
        <v>10257</v>
      </c>
      <c r="C78" s="1">
        <v>0</v>
      </c>
      <c r="D78" s="1">
        <v>156275.698</v>
      </c>
      <c r="E78" s="1">
        <v>156275.698</v>
      </c>
      <c r="F78" s="1">
        <f t="shared" si="2"/>
        <v>0</v>
      </c>
      <c r="G78" s="1">
        <f t="shared" si="3"/>
        <v>0</v>
      </c>
      <c r="I78" s="1"/>
      <c r="J78" s="1"/>
    </row>
    <row r="79" spans="1:10" x14ac:dyDescent="0.25">
      <c r="A79" t="s">
        <v>5472</v>
      </c>
      <c r="B79" t="s">
        <v>10258</v>
      </c>
      <c r="C79" s="1">
        <v>0</v>
      </c>
      <c r="D79" s="1">
        <v>34346.25</v>
      </c>
      <c r="E79" s="1">
        <v>34346.25</v>
      </c>
      <c r="F79" s="1">
        <f t="shared" si="2"/>
        <v>0</v>
      </c>
      <c r="G79" s="1">
        <f t="shared" si="3"/>
        <v>0</v>
      </c>
      <c r="I79" s="1"/>
      <c r="J79" s="1"/>
    </row>
    <row r="80" spans="1:10" x14ac:dyDescent="0.25">
      <c r="A80" t="s">
        <v>5473</v>
      </c>
      <c r="B80" t="s">
        <v>8</v>
      </c>
      <c r="C80" s="1">
        <v>0</v>
      </c>
      <c r="D80" s="1">
        <v>586165.54700000002</v>
      </c>
      <c r="E80" s="1">
        <v>586165.54700000002</v>
      </c>
      <c r="F80" s="1">
        <f t="shared" si="2"/>
        <v>0</v>
      </c>
      <c r="G80" s="1">
        <f t="shared" si="3"/>
        <v>0</v>
      </c>
      <c r="I80" s="1"/>
      <c r="J80" s="1"/>
    </row>
    <row r="81" spans="1:10" x14ac:dyDescent="0.25">
      <c r="A81" t="s">
        <v>5474</v>
      </c>
      <c r="B81" t="s">
        <v>5475</v>
      </c>
      <c r="C81" s="1">
        <v>0</v>
      </c>
      <c r="D81" s="1">
        <v>31831.227999999999</v>
      </c>
      <c r="E81" s="1">
        <v>31831.227999999999</v>
      </c>
      <c r="F81" s="1">
        <f t="shared" si="2"/>
        <v>0</v>
      </c>
      <c r="G81" s="1">
        <f t="shared" si="3"/>
        <v>0</v>
      </c>
      <c r="I81" s="1"/>
      <c r="J81" s="1"/>
    </row>
    <row r="82" spans="1:10" x14ac:dyDescent="0.25">
      <c r="A82" t="s">
        <v>5476</v>
      </c>
      <c r="B82" t="s">
        <v>5477</v>
      </c>
      <c r="C82" s="1">
        <v>0</v>
      </c>
      <c r="D82" s="1">
        <v>20718.201000000001</v>
      </c>
      <c r="E82" s="1">
        <v>20718.201000000001</v>
      </c>
      <c r="F82" s="1">
        <f t="shared" si="2"/>
        <v>0</v>
      </c>
      <c r="G82" s="1">
        <f t="shared" si="3"/>
        <v>0</v>
      </c>
      <c r="I82" s="1"/>
      <c r="J82" s="1"/>
    </row>
    <row r="83" spans="1:10" x14ac:dyDescent="0.25">
      <c r="A83" t="s">
        <v>5478</v>
      </c>
      <c r="B83" t="s">
        <v>5479</v>
      </c>
      <c r="C83" s="1">
        <v>0</v>
      </c>
      <c r="D83" s="1">
        <v>31008.6</v>
      </c>
      <c r="E83" s="1">
        <v>31008.6</v>
      </c>
      <c r="F83" s="1">
        <f t="shared" si="2"/>
        <v>0</v>
      </c>
      <c r="G83" s="1">
        <f t="shared" si="3"/>
        <v>0</v>
      </c>
      <c r="I83" s="1"/>
      <c r="J83" s="1"/>
    </row>
    <row r="84" spans="1:10" x14ac:dyDescent="0.25">
      <c r="A84" t="s">
        <v>5480</v>
      </c>
      <c r="B84" t="s">
        <v>5481</v>
      </c>
      <c r="C84" s="1">
        <v>0</v>
      </c>
      <c r="D84" s="1">
        <v>9971.7250000000004</v>
      </c>
      <c r="E84" s="1">
        <v>9971.7250000000004</v>
      </c>
      <c r="F84" s="1">
        <f t="shared" si="2"/>
        <v>0</v>
      </c>
      <c r="G84" s="1">
        <f t="shared" si="3"/>
        <v>0</v>
      </c>
      <c r="I84" s="1"/>
      <c r="J84" s="1"/>
    </row>
    <row r="85" spans="1:10" x14ac:dyDescent="0.25">
      <c r="A85" t="s">
        <v>5090</v>
      </c>
      <c r="B85" t="s">
        <v>5128</v>
      </c>
      <c r="C85" s="1">
        <v>0</v>
      </c>
      <c r="D85" s="1">
        <v>3535144.7629999998</v>
      </c>
      <c r="E85" s="1">
        <v>3535144.7629999998</v>
      </c>
      <c r="F85" s="1">
        <f t="shared" si="2"/>
        <v>0</v>
      </c>
      <c r="G85" s="1">
        <f t="shared" si="3"/>
        <v>0</v>
      </c>
      <c r="I85" s="1"/>
      <c r="J85" s="1"/>
    </row>
    <row r="86" spans="1:10" x14ac:dyDescent="0.25">
      <c r="A86" t="s">
        <v>1047</v>
      </c>
      <c r="B86" t="s">
        <v>5129</v>
      </c>
      <c r="C86" s="1">
        <v>0</v>
      </c>
      <c r="D86" s="1">
        <v>1636296.3659999999</v>
      </c>
      <c r="E86" s="1">
        <v>1645527.2069999999</v>
      </c>
      <c r="F86" s="1">
        <f t="shared" si="2"/>
        <v>-9230.8410000000149</v>
      </c>
      <c r="G86" s="1">
        <f t="shared" si="3"/>
        <v>-9230.8410000000149</v>
      </c>
      <c r="I86" s="1"/>
      <c r="J86" s="1"/>
    </row>
    <row r="87" spans="1:10" x14ac:dyDescent="0.25">
      <c r="A87" t="s">
        <v>5091</v>
      </c>
      <c r="B87" t="s">
        <v>5130</v>
      </c>
      <c r="C87" s="1">
        <v>0</v>
      </c>
      <c r="D87" s="1">
        <v>44307.434999999998</v>
      </c>
      <c r="E87" s="1">
        <v>44307.434999999998</v>
      </c>
      <c r="F87" s="1">
        <f t="shared" si="2"/>
        <v>0</v>
      </c>
      <c r="G87" s="1">
        <f t="shared" si="3"/>
        <v>0</v>
      </c>
      <c r="I87" s="1"/>
      <c r="J87" s="1"/>
    </row>
    <row r="88" spans="1:10" x14ac:dyDescent="0.25">
      <c r="A88" t="s">
        <v>5482</v>
      </c>
      <c r="B88" t="s">
        <v>5483</v>
      </c>
      <c r="C88" s="1">
        <v>0</v>
      </c>
      <c r="D88" s="1">
        <v>8551.8080000000009</v>
      </c>
      <c r="E88" s="1">
        <v>8551.8080000000009</v>
      </c>
      <c r="F88" s="1">
        <f t="shared" si="2"/>
        <v>0</v>
      </c>
      <c r="G88" s="1">
        <f t="shared" si="3"/>
        <v>0</v>
      </c>
      <c r="I88" s="1"/>
      <c r="J88" s="1"/>
    </row>
    <row r="89" spans="1:10" x14ac:dyDescent="0.25">
      <c r="A89" t="s">
        <v>4878</v>
      </c>
      <c r="B89" t="s">
        <v>5131</v>
      </c>
      <c r="C89" s="1">
        <v>0</v>
      </c>
      <c r="D89" s="1">
        <v>369616.5</v>
      </c>
      <c r="E89" s="1">
        <v>410685</v>
      </c>
      <c r="F89" s="1">
        <f t="shared" si="2"/>
        <v>-41068.5</v>
      </c>
      <c r="G89" s="1">
        <f t="shared" si="3"/>
        <v>-41068.5</v>
      </c>
      <c r="I89" s="1"/>
      <c r="J89" s="1"/>
    </row>
    <row r="90" spans="1:10" x14ac:dyDescent="0.25">
      <c r="A90" t="s">
        <v>5484</v>
      </c>
      <c r="B90" t="s">
        <v>10259</v>
      </c>
      <c r="C90" s="1">
        <v>0</v>
      </c>
      <c r="D90" s="1">
        <v>1576.635</v>
      </c>
      <c r="E90" s="1">
        <v>1576.635</v>
      </c>
      <c r="F90" s="1">
        <f t="shared" si="2"/>
        <v>0</v>
      </c>
      <c r="G90" s="1">
        <f t="shared" si="3"/>
        <v>0</v>
      </c>
      <c r="I90" s="1"/>
      <c r="J90" s="1"/>
    </row>
    <row r="91" spans="1:10" x14ac:dyDescent="0.25">
      <c r="A91" t="s">
        <v>5093</v>
      </c>
      <c r="B91" t="s">
        <v>5132</v>
      </c>
      <c r="C91" s="1">
        <v>0</v>
      </c>
      <c r="D91" s="1">
        <v>17447.344000000001</v>
      </c>
      <c r="E91" s="1">
        <v>17447.344000000001</v>
      </c>
      <c r="F91" s="1">
        <f t="shared" si="2"/>
        <v>0</v>
      </c>
      <c r="G91" s="1">
        <f t="shared" si="3"/>
        <v>0</v>
      </c>
      <c r="I91" s="1"/>
      <c r="J91" s="1"/>
    </row>
    <row r="92" spans="1:10" x14ac:dyDescent="0.25">
      <c r="A92" t="s">
        <v>5094</v>
      </c>
      <c r="B92" t="s">
        <v>5095</v>
      </c>
      <c r="C92" s="1">
        <v>0</v>
      </c>
      <c r="D92" s="1">
        <v>105293.1</v>
      </c>
      <c r="E92" s="1">
        <v>105293.1</v>
      </c>
      <c r="F92" s="1">
        <f t="shared" si="2"/>
        <v>0</v>
      </c>
      <c r="G92" s="1">
        <f t="shared" si="3"/>
        <v>0</v>
      </c>
      <c r="I92" s="1"/>
      <c r="J92" s="1"/>
    </row>
    <row r="93" spans="1:10" x14ac:dyDescent="0.25">
      <c r="A93" t="s">
        <v>5096</v>
      </c>
      <c r="B93" t="s">
        <v>5097</v>
      </c>
      <c r="C93" s="1">
        <v>0</v>
      </c>
      <c r="D93" s="1">
        <v>2941.335</v>
      </c>
      <c r="E93" s="1">
        <v>2941.335</v>
      </c>
      <c r="F93" s="1">
        <f t="shared" si="2"/>
        <v>0</v>
      </c>
      <c r="G93" s="1">
        <f t="shared" si="3"/>
        <v>0</v>
      </c>
      <c r="I93" s="1"/>
      <c r="J93" s="1"/>
    </row>
    <row r="94" spans="1:10" x14ac:dyDescent="0.25">
      <c r="A94" t="s">
        <v>5485</v>
      </c>
      <c r="B94" t="s">
        <v>5486</v>
      </c>
      <c r="C94" s="1">
        <v>0</v>
      </c>
      <c r="D94" s="1">
        <v>136429.98800000001</v>
      </c>
      <c r="E94" s="1">
        <v>136429.98800000001</v>
      </c>
      <c r="F94" s="1">
        <f t="shared" si="2"/>
        <v>0</v>
      </c>
      <c r="G94" s="1">
        <f t="shared" si="3"/>
        <v>0</v>
      </c>
      <c r="I94" s="1"/>
      <c r="J94" s="1"/>
    </row>
    <row r="95" spans="1:10" x14ac:dyDescent="0.25">
      <c r="A95" t="s">
        <v>5487</v>
      </c>
      <c r="B95" t="s">
        <v>10260</v>
      </c>
      <c r="C95" s="1">
        <v>0</v>
      </c>
      <c r="D95" s="1">
        <v>41814.921999999999</v>
      </c>
      <c r="E95" s="1">
        <v>41814.921999999999</v>
      </c>
      <c r="F95" s="1">
        <f t="shared" si="2"/>
        <v>0</v>
      </c>
      <c r="G95" s="1">
        <f t="shared" si="3"/>
        <v>0</v>
      </c>
      <c r="I95" s="1"/>
      <c r="J95" s="1"/>
    </row>
    <row r="96" spans="1:10" x14ac:dyDescent="0.25">
      <c r="A96" t="s">
        <v>5488</v>
      </c>
      <c r="B96" t="s">
        <v>5489</v>
      </c>
      <c r="C96" s="1">
        <v>0</v>
      </c>
      <c r="D96" s="1">
        <v>247989.122</v>
      </c>
      <c r="E96" s="1">
        <v>250299.51199999999</v>
      </c>
      <c r="F96" s="1">
        <f t="shared" si="2"/>
        <v>-2310.3899999999849</v>
      </c>
      <c r="G96" s="1">
        <f t="shared" si="3"/>
        <v>-2310.3899999999849</v>
      </c>
      <c r="I96" s="1"/>
      <c r="J96" s="1"/>
    </row>
    <row r="97" spans="1:10" x14ac:dyDescent="0.25">
      <c r="A97" t="s">
        <v>5490</v>
      </c>
      <c r="B97" t="s">
        <v>5491</v>
      </c>
      <c r="C97" s="1">
        <v>0</v>
      </c>
      <c r="D97" s="1">
        <v>3164.7979999999998</v>
      </c>
      <c r="E97" s="1">
        <v>3164.7979999999998</v>
      </c>
      <c r="F97" s="1">
        <f t="shared" si="2"/>
        <v>0</v>
      </c>
      <c r="G97" s="1">
        <f t="shared" si="3"/>
        <v>0</v>
      </c>
      <c r="I97" s="1"/>
      <c r="J97" s="1"/>
    </row>
    <row r="98" spans="1:10" x14ac:dyDescent="0.25">
      <c r="A98" t="s">
        <v>8219</v>
      </c>
      <c r="B98" t="s">
        <v>10261</v>
      </c>
      <c r="C98" s="1">
        <v>0</v>
      </c>
      <c r="D98" s="1">
        <v>146039.71599999999</v>
      </c>
      <c r="E98" s="1">
        <v>146039.71599999999</v>
      </c>
      <c r="F98" s="1">
        <f t="shared" si="2"/>
        <v>0</v>
      </c>
      <c r="G98" s="1">
        <f t="shared" si="3"/>
        <v>0</v>
      </c>
      <c r="I98" s="1"/>
      <c r="J98" s="1"/>
    </row>
    <row r="99" spans="1:10" x14ac:dyDescent="0.25">
      <c r="A99" t="s">
        <v>8221</v>
      </c>
      <c r="B99" t="s">
        <v>8613</v>
      </c>
      <c r="C99" s="1">
        <v>0</v>
      </c>
      <c r="D99" s="1">
        <v>224883.65299999999</v>
      </c>
      <c r="E99" s="1">
        <v>247720.565</v>
      </c>
      <c r="F99" s="1">
        <f t="shared" si="2"/>
        <v>-22836.912000000011</v>
      </c>
      <c r="G99" s="1">
        <f t="shared" si="3"/>
        <v>-22836.912000000011</v>
      </c>
      <c r="I99" s="1"/>
      <c r="J99" s="1"/>
    </row>
    <row r="100" spans="1:10" x14ac:dyDescent="0.25">
      <c r="A100" t="s">
        <v>8223</v>
      </c>
      <c r="B100" t="s">
        <v>8614</v>
      </c>
      <c r="C100" s="1">
        <v>0</v>
      </c>
      <c r="D100" s="1">
        <v>133578.734</v>
      </c>
      <c r="E100" s="1">
        <v>64869.237999999998</v>
      </c>
      <c r="F100" s="1">
        <f t="shared" si="2"/>
        <v>68709.495999999999</v>
      </c>
      <c r="G100" s="1">
        <f t="shared" si="3"/>
        <v>68709.495999999999</v>
      </c>
      <c r="I100" s="1"/>
      <c r="J100" s="1"/>
    </row>
    <row r="101" spans="1:10" x14ac:dyDescent="0.25">
      <c r="A101" t="s">
        <v>8615</v>
      </c>
      <c r="B101" t="s">
        <v>8616</v>
      </c>
      <c r="C101" s="1">
        <v>0</v>
      </c>
      <c r="D101" s="1">
        <v>2896965</v>
      </c>
      <c r="E101" s="1">
        <v>1652108.4</v>
      </c>
      <c r="F101" s="1">
        <f t="shared" si="2"/>
        <v>1244856.6000000001</v>
      </c>
      <c r="G101" s="1">
        <f t="shared" si="3"/>
        <v>1244856.6000000001</v>
      </c>
      <c r="I101" s="1"/>
      <c r="J101" s="1"/>
    </row>
    <row r="102" spans="1:10" x14ac:dyDescent="0.25">
      <c r="A102" t="s">
        <v>8989</v>
      </c>
      <c r="B102" t="s">
        <v>8990</v>
      </c>
      <c r="C102" s="1">
        <v>0</v>
      </c>
      <c r="D102" s="1">
        <v>707667.5</v>
      </c>
      <c r="E102" s="1">
        <v>707667.5</v>
      </c>
      <c r="F102" s="1">
        <f t="shared" si="2"/>
        <v>0</v>
      </c>
      <c r="G102" s="1">
        <f t="shared" si="3"/>
        <v>0</v>
      </c>
      <c r="I102" s="1"/>
      <c r="J102" s="1"/>
    </row>
    <row r="103" spans="1:10" x14ac:dyDescent="0.25">
      <c r="A103" t="s">
        <v>9334</v>
      </c>
      <c r="B103" t="s">
        <v>9335</v>
      </c>
      <c r="C103" s="1">
        <v>0</v>
      </c>
      <c r="D103" s="1">
        <v>5978.3549999999996</v>
      </c>
      <c r="E103" s="1">
        <v>5978.3549999999996</v>
      </c>
      <c r="F103" s="1">
        <f t="shared" si="2"/>
        <v>0</v>
      </c>
      <c r="G103" s="1">
        <f t="shared" si="3"/>
        <v>0</v>
      </c>
      <c r="I103" s="1"/>
      <c r="J103" s="1"/>
    </row>
    <row r="104" spans="1:10" x14ac:dyDescent="0.25">
      <c r="A104" t="s">
        <v>9336</v>
      </c>
      <c r="B104" t="s">
        <v>9337</v>
      </c>
      <c r="C104" s="1">
        <v>0</v>
      </c>
      <c r="D104" s="1">
        <v>6247.482</v>
      </c>
      <c r="E104" s="1">
        <v>0</v>
      </c>
      <c r="F104" s="1">
        <f t="shared" si="2"/>
        <v>6247.482</v>
      </c>
      <c r="G104" s="1">
        <f t="shared" si="3"/>
        <v>6247.482</v>
      </c>
      <c r="I104" s="1"/>
      <c r="J104" s="1"/>
    </row>
    <row r="105" spans="1:10" x14ac:dyDescent="0.25">
      <c r="A105" t="s">
        <v>9338</v>
      </c>
      <c r="B105" t="s">
        <v>9339</v>
      </c>
      <c r="C105" s="1">
        <v>0</v>
      </c>
      <c r="D105" s="1">
        <v>2554.7190000000001</v>
      </c>
      <c r="E105" s="1">
        <v>8683.3880000000008</v>
      </c>
      <c r="F105" s="1">
        <f t="shared" si="2"/>
        <v>-6128.6690000000008</v>
      </c>
      <c r="G105" s="1">
        <f t="shared" si="3"/>
        <v>-6128.6690000000008</v>
      </c>
      <c r="I105" s="1"/>
      <c r="J105" s="1"/>
    </row>
    <row r="106" spans="1:10" x14ac:dyDescent="0.25">
      <c r="A106" t="s">
        <v>10262</v>
      </c>
      <c r="B106" t="s">
        <v>10263</v>
      </c>
      <c r="C106" s="1">
        <v>0</v>
      </c>
      <c r="D106" s="1">
        <v>145064.38500000001</v>
      </c>
      <c r="E106" s="1">
        <v>230027.505</v>
      </c>
      <c r="F106" s="1">
        <f t="shared" si="2"/>
        <v>-84963.12</v>
      </c>
      <c r="G106" s="1">
        <f t="shared" si="3"/>
        <v>-84963.12</v>
      </c>
      <c r="I106" s="1"/>
      <c r="J106" s="1"/>
    </row>
    <row r="107" spans="1:10" x14ac:dyDescent="0.25">
      <c r="A107" t="s">
        <v>5492</v>
      </c>
      <c r="B107" t="s">
        <v>10264</v>
      </c>
      <c r="C107" s="1">
        <v>0</v>
      </c>
      <c r="D107" s="1">
        <v>209.3</v>
      </c>
      <c r="E107" s="1">
        <v>209.3</v>
      </c>
      <c r="F107" s="1">
        <f t="shared" si="2"/>
        <v>0</v>
      </c>
      <c r="G107" s="1">
        <f t="shared" si="3"/>
        <v>0</v>
      </c>
      <c r="I107" s="1"/>
      <c r="J107" s="1"/>
    </row>
    <row r="108" spans="1:10" x14ac:dyDescent="0.25">
      <c r="A108" t="s">
        <v>10265</v>
      </c>
      <c r="B108" t="s">
        <v>10266</v>
      </c>
      <c r="C108" s="1">
        <v>0</v>
      </c>
      <c r="D108" s="1">
        <v>421720.19799999997</v>
      </c>
      <c r="E108" s="1">
        <v>421720.19799999997</v>
      </c>
      <c r="F108" s="1">
        <f t="shared" si="2"/>
        <v>0</v>
      </c>
      <c r="G108" s="1">
        <f t="shared" si="3"/>
        <v>0</v>
      </c>
      <c r="I108" s="1"/>
      <c r="J108" s="1"/>
    </row>
    <row r="109" spans="1:10" x14ac:dyDescent="0.25">
      <c r="A109" t="s">
        <v>5493</v>
      </c>
      <c r="B109" t="s">
        <v>10267</v>
      </c>
      <c r="C109" s="1">
        <v>0</v>
      </c>
      <c r="D109" s="1">
        <v>82.317999999999998</v>
      </c>
      <c r="E109" s="1">
        <v>82.317999999999998</v>
      </c>
      <c r="F109" s="1">
        <f t="shared" si="2"/>
        <v>0</v>
      </c>
      <c r="G109" s="1">
        <f t="shared" si="3"/>
        <v>0</v>
      </c>
      <c r="I109" s="1"/>
      <c r="J109" s="1"/>
    </row>
    <row r="110" spans="1:10" x14ac:dyDescent="0.25">
      <c r="A110" t="s">
        <v>9</v>
      </c>
      <c r="B110" t="s">
        <v>5133</v>
      </c>
      <c r="C110" s="1">
        <v>0</v>
      </c>
      <c r="D110" s="1">
        <v>3061875.3810000001</v>
      </c>
      <c r="E110" s="1">
        <f>1200+2983654.996</f>
        <v>2984854.9959999998</v>
      </c>
      <c r="F110" s="1">
        <f t="shared" si="2"/>
        <v>77020.385000000242</v>
      </c>
      <c r="G110" s="1">
        <f t="shared" si="3"/>
        <v>77020.385000000242</v>
      </c>
      <c r="I110" s="1"/>
      <c r="J110" s="1"/>
    </row>
    <row r="111" spans="1:10" x14ac:dyDescent="0.25">
      <c r="A111" t="s">
        <v>10</v>
      </c>
      <c r="B111" t="s">
        <v>11</v>
      </c>
      <c r="C111" s="1">
        <v>0</v>
      </c>
      <c r="D111" s="1">
        <v>6312277.5470000003</v>
      </c>
      <c r="E111" s="1">
        <v>6440943.2060000002</v>
      </c>
      <c r="F111" s="1">
        <f t="shared" si="2"/>
        <v>-128665.65899999999</v>
      </c>
      <c r="G111" s="1">
        <f t="shared" si="3"/>
        <v>-128665.65899999999</v>
      </c>
      <c r="I111" s="1"/>
      <c r="J111" s="1"/>
    </row>
    <row r="112" spans="1:10" x14ac:dyDescent="0.25">
      <c r="A112" t="s">
        <v>4995</v>
      </c>
      <c r="B112" t="s">
        <v>5134</v>
      </c>
      <c r="C112" s="1">
        <v>0</v>
      </c>
      <c r="D112" s="1">
        <v>893885.92200000002</v>
      </c>
      <c r="E112" s="1">
        <v>898676.67200000002</v>
      </c>
      <c r="F112" s="1">
        <f t="shared" si="2"/>
        <v>-4790.75</v>
      </c>
      <c r="G112" s="1">
        <f t="shared" si="3"/>
        <v>-4790.75</v>
      </c>
      <c r="I112" s="1"/>
      <c r="J112" s="1"/>
    </row>
    <row r="113" spans="1:10" x14ac:dyDescent="0.25">
      <c r="A113" t="s">
        <v>5494</v>
      </c>
      <c r="B113" t="s">
        <v>10268</v>
      </c>
      <c r="C113" s="1">
        <v>0</v>
      </c>
      <c r="D113" s="1">
        <v>160806.07500000001</v>
      </c>
      <c r="E113" s="1">
        <v>160806.07500000001</v>
      </c>
      <c r="F113" s="1">
        <f t="shared" si="2"/>
        <v>0</v>
      </c>
      <c r="G113" s="1">
        <f t="shared" si="3"/>
        <v>0</v>
      </c>
      <c r="I113" s="1"/>
      <c r="J113" s="1"/>
    </row>
    <row r="114" spans="1:10" x14ac:dyDescent="0.25">
      <c r="A114" t="s">
        <v>5022</v>
      </c>
      <c r="B114" t="s">
        <v>5023</v>
      </c>
      <c r="C114" s="1">
        <v>0</v>
      </c>
      <c r="D114" s="1">
        <v>326728.39399999997</v>
      </c>
      <c r="E114" s="1">
        <v>326728.39399999997</v>
      </c>
      <c r="F114" s="1">
        <f t="shared" si="2"/>
        <v>0</v>
      </c>
      <c r="G114" s="1">
        <f t="shared" si="3"/>
        <v>0</v>
      </c>
      <c r="I114" s="1"/>
      <c r="J114" s="1"/>
    </row>
    <row r="115" spans="1:10" x14ac:dyDescent="0.25">
      <c r="A115" t="s">
        <v>12</v>
      </c>
      <c r="B115" t="s">
        <v>5135</v>
      </c>
      <c r="C115" s="1">
        <v>0</v>
      </c>
      <c r="D115" s="1">
        <v>1168799.551</v>
      </c>
      <c r="E115" s="1">
        <v>1177685.49</v>
      </c>
      <c r="F115" s="1">
        <f t="shared" si="2"/>
        <v>-8885.939000000013</v>
      </c>
      <c r="G115" s="1">
        <f t="shared" si="3"/>
        <v>-8885.939000000013</v>
      </c>
      <c r="I115" s="1"/>
      <c r="J115" s="1"/>
    </row>
    <row r="116" spans="1:10" x14ac:dyDescent="0.25">
      <c r="A116" t="s">
        <v>5495</v>
      </c>
      <c r="B116" t="s">
        <v>5496</v>
      </c>
      <c r="C116" s="1">
        <v>0</v>
      </c>
      <c r="D116" s="1">
        <v>28849.712</v>
      </c>
      <c r="E116" s="1">
        <v>28849.712</v>
      </c>
      <c r="F116" s="1">
        <f t="shared" si="2"/>
        <v>0</v>
      </c>
      <c r="G116" s="1">
        <f t="shared" si="3"/>
        <v>0</v>
      </c>
      <c r="I116" s="1"/>
      <c r="J116" s="1"/>
    </row>
    <row r="117" spans="1:10" x14ac:dyDescent="0.25">
      <c r="A117" t="s">
        <v>5497</v>
      </c>
      <c r="B117" t="s">
        <v>5498</v>
      </c>
      <c r="C117" s="1">
        <v>0</v>
      </c>
      <c r="D117" s="1">
        <v>120152.345</v>
      </c>
      <c r="E117" s="1">
        <v>120152.345</v>
      </c>
      <c r="F117" s="1">
        <f t="shared" si="2"/>
        <v>0</v>
      </c>
      <c r="G117" s="1">
        <f t="shared" si="3"/>
        <v>0</v>
      </c>
      <c r="I117" s="1"/>
      <c r="J117" s="1"/>
    </row>
    <row r="118" spans="1:10" x14ac:dyDescent="0.25">
      <c r="A118" t="s">
        <v>5499</v>
      </c>
      <c r="B118" t="s">
        <v>10269</v>
      </c>
      <c r="C118" s="1">
        <v>0</v>
      </c>
      <c r="D118" s="1">
        <v>11681.37</v>
      </c>
      <c r="E118" s="1">
        <v>11681.37</v>
      </c>
      <c r="F118" s="1">
        <f t="shared" si="2"/>
        <v>0</v>
      </c>
      <c r="G118" s="1">
        <f t="shared" si="3"/>
        <v>0</v>
      </c>
      <c r="I118" s="1"/>
      <c r="J118" s="1"/>
    </row>
    <row r="119" spans="1:10" x14ac:dyDescent="0.25">
      <c r="A119" t="s">
        <v>5500</v>
      </c>
      <c r="B119" t="s">
        <v>10270</v>
      </c>
      <c r="C119" s="1">
        <v>0</v>
      </c>
      <c r="D119" s="1">
        <v>171862.5</v>
      </c>
      <c r="E119" s="1">
        <v>171862.5</v>
      </c>
      <c r="F119" s="1">
        <f t="shared" si="2"/>
        <v>0</v>
      </c>
      <c r="G119" s="1">
        <f t="shared" si="3"/>
        <v>0</v>
      </c>
      <c r="I119" s="1"/>
      <c r="J119" s="1"/>
    </row>
    <row r="120" spans="1:10" x14ac:dyDescent="0.25">
      <c r="A120" t="s">
        <v>5501</v>
      </c>
      <c r="B120" t="s">
        <v>5502</v>
      </c>
      <c r="C120" s="1">
        <v>0</v>
      </c>
      <c r="D120" s="1">
        <v>79744.546000000002</v>
      </c>
      <c r="E120" s="1">
        <v>79744.546000000002</v>
      </c>
      <c r="F120" s="1">
        <f t="shared" si="2"/>
        <v>0</v>
      </c>
      <c r="G120" s="1">
        <f t="shared" si="3"/>
        <v>0</v>
      </c>
      <c r="I120" s="1"/>
      <c r="J120" s="1"/>
    </row>
    <row r="121" spans="1:10" x14ac:dyDescent="0.25">
      <c r="A121" t="s">
        <v>5503</v>
      </c>
      <c r="B121" t="s">
        <v>5504</v>
      </c>
      <c r="C121" s="1">
        <v>0</v>
      </c>
      <c r="D121" s="1">
        <v>708.51900000000001</v>
      </c>
      <c r="E121" s="1">
        <v>708.51900000000001</v>
      </c>
      <c r="F121" s="1">
        <f t="shared" si="2"/>
        <v>0</v>
      </c>
      <c r="G121" s="1">
        <f t="shared" si="3"/>
        <v>0</v>
      </c>
      <c r="I121" s="1"/>
      <c r="J121" s="1"/>
    </row>
    <row r="122" spans="1:10" x14ac:dyDescent="0.25">
      <c r="A122" t="s">
        <v>5505</v>
      </c>
      <c r="B122" t="s">
        <v>5506</v>
      </c>
      <c r="C122" s="1">
        <v>0</v>
      </c>
      <c r="D122" s="1">
        <v>1063.48</v>
      </c>
      <c r="E122" s="1">
        <v>1063.48</v>
      </c>
      <c r="F122" s="1">
        <f t="shared" si="2"/>
        <v>0</v>
      </c>
      <c r="G122" s="1">
        <f t="shared" si="3"/>
        <v>0</v>
      </c>
      <c r="I122" s="1"/>
      <c r="J122" s="1"/>
    </row>
    <row r="123" spans="1:10" x14ac:dyDescent="0.25">
      <c r="A123" t="s">
        <v>5507</v>
      </c>
      <c r="B123" t="s">
        <v>5508</v>
      </c>
      <c r="C123" s="1">
        <v>0</v>
      </c>
      <c r="D123" s="1">
        <v>16152.7</v>
      </c>
      <c r="E123" s="1">
        <v>16152.7</v>
      </c>
      <c r="F123" s="1">
        <f t="shared" si="2"/>
        <v>0</v>
      </c>
      <c r="G123" s="1">
        <f t="shared" si="3"/>
        <v>0</v>
      </c>
      <c r="I123" s="1"/>
      <c r="J123" s="1"/>
    </row>
    <row r="124" spans="1:10" x14ac:dyDescent="0.25">
      <c r="A124" t="s">
        <v>5509</v>
      </c>
      <c r="B124" t="s">
        <v>10271</v>
      </c>
      <c r="C124" s="1">
        <v>0</v>
      </c>
      <c r="D124" s="1">
        <v>136072.43599999999</v>
      </c>
      <c r="E124" s="1">
        <v>136072.43599999999</v>
      </c>
      <c r="F124" s="1">
        <f t="shared" si="2"/>
        <v>0</v>
      </c>
      <c r="G124" s="1">
        <f t="shared" si="3"/>
        <v>0</v>
      </c>
      <c r="I124" s="1"/>
      <c r="J124" s="1"/>
    </row>
    <row r="125" spans="1:10" x14ac:dyDescent="0.25">
      <c r="A125" t="s">
        <v>5510</v>
      </c>
      <c r="B125" t="s">
        <v>10272</v>
      </c>
      <c r="C125" s="1">
        <v>0</v>
      </c>
      <c r="D125" s="1">
        <v>5095.1750000000002</v>
      </c>
      <c r="E125" s="1">
        <v>5095.1750000000002</v>
      </c>
      <c r="F125" s="1">
        <f t="shared" si="2"/>
        <v>0</v>
      </c>
      <c r="G125" s="1">
        <f t="shared" si="3"/>
        <v>0</v>
      </c>
      <c r="I125" s="1"/>
      <c r="J125" s="1"/>
    </row>
    <row r="126" spans="1:10" x14ac:dyDescent="0.25">
      <c r="A126" t="s">
        <v>5511</v>
      </c>
      <c r="B126" t="s">
        <v>10273</v>
      </c>
      <c r="C126" s="1">
        <v>0</v>
      </c>
      <c r="D126" s="1">
        <v>677.78399999999999</v>
      </c>
      <c r="E126" s="1">
        <v>677.78399999999999</v>
      </c>
      <c r="F126" s="1">
        <f t="shared" si="2"/>
        <v>0</v>
      </c>
      <c r="G126" s="1">
        <f t="shared" si="3"/>
        <v>0</v>
      </c>
      <c r="I126" s="1"/>
      <c r="J126" s="1"/>
    </row>
    <row r="127" spans="1:10" x14ac:dyDescent="0.25">
      <c r="A127" t="s">
        <v>5512</v>
      </c>
      <c r="B127" t="s">
        <v>5513</v>
      </c>
      <c r="C127" s="1">
        <v>0</v>
      </c>
      <c r="D127" s="1">
        <v>1800</v>
      </c>
      <c r="E127" s="1">
        <v>1800</v>
      </c>
      <c r="F127" s="1">
        <f t="shared" si="2"/>
        <v>0</v>
      </c>
      <c r="G127" s="1">
        <f t="shared" si="3"/>
        <v>0</v>
      </c>
      <c r="I127" s="1"/>
      <c r="J127" s="1"/>
    </row>
    <row r="128" spans="1:10" x14ac:dyDescent="0.25">
      <c r="A128" t="s">
        <v>13</v>
      </c>
      <c r="B128" t="s">
        <v>10274</v>
      </c>
      <c r="C128" s="1">
        <v>0</v>
      </c>
      <c r="D128" s="1">
        <v>8605794.6710000001</v>
      </c>
      <c r="E128" s="1">
        <v>8605794.6710000001</v>
      </c>
      <c r="F128" s="1">
        <f t="shared" si="2"/>
        <v>0</v>
      </c>
      <c r="G128" s="1">
        <f t="shared" si="3"/>
        <v>0</v>
      </c>
      <c r="I128" s="1"/>
      <c r="J128" s="1"/>
    </row>
    <row r="129" spans="1:10" x14ac:dyDescent="0.25">
      <c r="A129" t="s">
        <v>5514</v>
      </c>
      <c r="B129" t="s">
        <v>5515</v>
      </c>
      <c r="C129" s="1">
        <v>0</v>
      </c>
      <c r="D129" s="1">
        <v>44520.934999999998</v>
      </c>
      <c r="E129" s="1">
        <v>44520.934999999998</v>
      </c>
      <c r="F129" s="1">
        <f t="shared" si="2"/>
        <v>0</v>
      </c>
      <c r="G129" s="1">
        <f t="shared" si="3"/>
        <v>0</v>
      </c>
      <c r="I129" s="1"/>
      <c r="J129" s="1"/>
    </row>
    <row r="130" spans="1:10" x14ac:dyDescent="0.25">
      <c r="A130" t="s">
        <v>5516</v>
      </c>
      <c r="B130" t="s">
        <v>5517</v>
      </c>
      <c r="C130" s="1">
        <v>0</v>
      </c>
      <c r="D130" s="1">
        <v>4413.22</v>
      </c>
      <c r="E130" s="1">
        <v>4413.22</v>
      </c>
      <c r="F130" s="1">
        <f t="shared" si="2"/>
        <v>0</v>
      </c>
      <c r="G130" s="1">
        <f t="shared" si="3"/>
        <v>0</v>
      </c>
      <c r="I130" s="1"/>
      <c r="J130" s="1"/>
    </row>
    <row r="131" spans="1:10" x14ac:dyDescent="0.25">
      <c r="A131" t="s">
        <v>5518</v>
      </c>
      <c r="B131" t="s">
        <v>10275</v>
      </c>
      <c r="C131" s="1">
        <v>0</v>
      </c>
      <c r="D131" s="1">
        <v>5056.8999999999996</v>
      </c>
      <c r="E131" s="1">
        <v>5056.8999999999996</v>
      </c>
      <c r="F131" s="1">
        <f t="shared" si="2"/>
        <v>0</v>
      </c>
      <c r="G131" s="1">
        <f t="shared" si="3"/>
        <v>0</v>
      </c>
      <c r="I131" s="1"/>
      <c r="J131" s="1"/>
    </row>
    <row r="132" spans="1:10" x14ac:dyDescent="0.25">
      <c r="A132" t="s">
        <v>5519</v>
      </c>
      <c r="B132" t="s">
        <v>5520</v>
      </c>
      <c r="C132" s="1">
        <v>0</v>
      </c>
      <c r="D132" s="1">
        <v>1915.35</v>
      </c>
      <c r="E132" s="1">
        <v>1915.35</v>
      </c>
      <c r="F132" s="1">
        <f t="shared" ref="F132:F195" si="4">+D132-E132</f>
        <v>0</v>
      </c>
      <c r="G132" s="1">
        <f t="shared" ref="G132:G195" si="5">+C132+F132</f>
        <v>0</v>
      </c>
      <c r="I132" s="1"/>
      <c r="J132" s="1"/>
    </row>
    <row r="133" spans="1:10" x14ac:dyDescent="0.25">
      <c r="A133" t="s">
        <v>5521</v>
      </c>
      <c r="B133" t="s">
        <v>5522</v>
      </c>
      <c r="C133" s="1">
        <v>0</v>
      </c>
      <c r="D133" s="1">
        <v>25894.670999999998</v>
      </c>
      <c r="E133" s="1">
        <v>25894.670999999998</v>
      </c>
      <c r="F133" s="1">
        <f t="shared" si="4"/>
        <v>0</v>
      </c>
      <c r="G133" s="1">
        <f t="shared" si="5"/>
        <v>0</v>
      </c>
      <c r="I133" s="1"/>
      <c r="J133" s="1"/>
    </row>
    <row r="134" spans="1:10" x14ac:dyDescent="0.25">
      <c r="A134" t="s">
        <v>14</v>
      </c>
      <c r="B134" t="s">
        <v>15</v>
      </c>
      <c r="C134" s="1">
        <v>0</v>
      </c>
      <c r="D134" s="1">
        <v>34771487.556999996</v>
      </c>
      <c r="E134" s="1">
        <v>34771488.556999996</v>
      </c>
      <c r="F134" s="1">
        <f t="shared" si="4"/>
        <v>-1</v>
      </c>
      <c r="G134" s="1">
        <f t="shared" si="5"/>
        <v>-1</v>
      </c>
      <c r="I134" s="1"/>
      <c r="J134" s="1"/>
    </row>
    <row r="135" spans="1:10" x14ac:dyDescent="0.25">
      <c r="A135" t="s">
        <v>5523</v>
      </c>
      <c r="B135" t="s">
        <v>5524</v>
      </c>
      <c r="C135" s="1">
        <v>0</v>
      </c>
      <c r="D135" s="1">
        <v>865.93200000000002</v>
      </c>
      <c r="E135" s="1">
        <v>865.93200000000002</v>
      </c>
      <c r="F135" s="1">
        <f t="shared" si="4"/>
        <v>0</v>
      </c>
      <c r="G135" s="1">
        <f t="shared" si="5"/>
        <v>0</v>
      </c>
      <c r="I135" s="1"/>
      <c r="J135" s="1"/>
    </row>
    <row r="136" spans="1:10" x14ac:dyDescent="0.25">
      <c r="A136" t="s">
        <v>5525</v>
      </c>
      <c r="B136" t="s">
        <v>5526</v>
      </c>
      <c r="C136" s="1">
        <v>0</v>
      </c>
      <c r="D136" s="1">
        <v>36517.296999999999</v>
      </c>
      <c r="E136" s="1">
        <v>36517.296999999999</v>
      </c>
      <c r="F136" s="1">
        <f t="shared" si="4"/>
        <v>0</v>
      </c>
      <c r="G136" s="1">
        <f t="shared" si="5"/>
        <v>0</v>
      </c>
      <c r="I136" s="1"/>
      <c r="J136" s="1"/>
    </row>
    <row r="137" spans="1:10" x14ac:dyDescent="0.25">
      <c r="A137" t="s">
        <v>5527</v>
      </c>
      <c r="B137" t="s">
        <v>5528</v>
      </c>
      <c r="C137" s="1">
        <v>0</v>
      </c>
      <c r="D137" s="1">
        <v>49640.942000000003</v>
      </c>
      <c r="E137" s="1">
        <v>49640.942000000003</v>
      </c>
      <c r="F137" s="1">
        <f t="shared" si="4"/>
        <v>0</v>
      </c>
      <c r="G137" s="1">
        <f t="shared" si="5"/>
        <v>0</v>
      </c>
      <c r="I137" s="1"/>
      <c r="J137" s="1"/>
    </row>
    <row r="138" spans="1:10" x14ac:dyDescent="0.25">
      <c r="A138" t="s">
        <v>5529</v>
      </c>
      <c r="B138" t="s">
        <v>5530</v>
      </c>
      <c r="C138" s="1">
        <v>0</v>
      </c>
      <c r="D138" s="1">
        <v>322527.20600000001</v>
      </c>
      <c r="E138" s="1">
        <v>322527.20600000001</v>
      </c>
      <c r="F138" s="1">
        <f t="shared" si="4"/>
        <v>0</v>
      </c>
      <c r="G138" s="1">
        <f t="shared" si="5"/>
        <v>0</v>
      </c>
      <c r="I138" s="1"/>
      <c r="J138" s="1"/>
    </row>
    <row r="139" spans="1:10" x14ac:dyDescent="0.25">
      <c r="A139" t="s">
        <v>5531</v>
      </c>
      <c r="B139" t="s">
        <v>10276</v>
      </c>
      <c r="C139" s="1">
        <v>0</v>
      </c>
      <c r="D139" s="1">
        <v>5347.7</v>
      </c>
      <c r="E139" s="1">
        <v>5347.7</v>
      </c>
      <c r="F139" s="1">
        <f t="shared" si="4"/>
        <v>0</v>
      </c>
      <c r="G139" s="1">
        <f t="shared" si="5"/>
        <v>0</v>
      </c>
      <c r="I139" s="1"/>
      <c r="J139" s="1"/>
    </row>
    <row r="140" spans="1:10" x14ac:dyDescent="0.25">
      <c r="A140" t="s">
        <v>7668</v>
      </c>
      <c r="B140" t="s">
        <v>8617</v>
      </c>
      <c r="C140" s="1">
        <v>0</v>
      </c>
      <c r="D140" s="1">
        <v>6592143.8679999998</v>
      </c>
      <c r="E140" s="1">
        <v>6974407.8710000003</v>
      </c>
      <c r="F140" s="1">
        <f t="shared" si="4"/>
        <v>-382264.00300000049</v>
      </c>
      <c r="G140" s="1">
        <f t="shared" si="5"/>
        <v>-382264.00300000049</v>
      </c>
      <c r="I140" s="1"/>
      <c r="J140" s="1"/>
    </row>
    <row r="141" spans="1:10" x14ac:dyDescent="0.25">
      <c r="A141" t="s">
        <v>5532</v>
      </c>
      <c r="B141" t="s">
        <v>5533</v>
      </c>
      <c r="C141" s="1">
        <v>0</v>
      </c>
      <c r="D141" s="1">
        <v>602.29999999999995</v>
      </c>
      <c r="E141" s="1">
        <v>602.29999999999995</v>
      </c>
      <c r="F141" s="1">
        <f t="shared" si="4"/>
        <v>0</v>
      </c>
      <c r="G141" s="1">
        <f t="shared" si="5"/>
        <v>0</v>
      </c>
      <c r="I141" s="1"/>
      <c r="J141" s="1"/>
    </row>
    <row r="142" spans="1:10" x14ac:dyDescent="0.25">
      <c r="A142" t="s">
        <v>5534</v>
      </c>
      <c r="B142" t="s">
        <v>10277</v>
      </c>
      <c r="C142" s="1">
        <v>0</v>
      </c>
      <c r="D142" s="1">
        <v>410</v>
      </c>
      <c r="E142" s="1">
        <v>410</v>
      </c>
      <c r="F142" s="1">
        <f t="shared" si="4"/>
        <v>0</v>
      </c>
      <c r="G142" s="1">
        <f t="shared" si="5"/>
        <v>0</v>
      </c>
      <c r="I142" s="1"/>
      <c r="J142" s="1"/>
    </row>
    <row r="143" spans="1:10" x14ac:dyDescent="0.25">
      <c r="A143" t="s">
        <v>5535</v>
      </c>
      <c r="B143" t="s">
        <v>5536</v>
      </c>
      <c r="C143" s="1">
        <v>0</v>
      </c>
      <c r="D143" s="1">
        <v>4640</v>
      </c>
      <c r="E143" s="1">
        <v>4640</v>
      </c>
      <c r="F143" s="1">
        <f t="shared" si="4"/>
        <v>0</v>
      </c>
      <c r="G143" s="1">
        <f t="shared" si="5"/>
        <v>0</v>
      </c>
      <c r="I143" s="1"/>
      <c r="J143" s="1"/>
    </row>
    <row r="144" spans="1:10" x14ac:dyDescent="0.25">
      <c r="A144" t="s">
        <v>16</v>
      </c>
      <c r="B144" t="s">
        <v>17</v>
      </c>
      <c r="C144" s="1">
        <v>0</v>
      </c>
      <c r="D144" s="1">
        <v>9348949.1699999999</v>
      </c>
      <c r="E144" s="1">
        <v>9347857.7129999995</v>
      </c>
      <c r="F144" s="1">
        <f t="shared" si="4"/>
        <v>1091.4570000004023</v>
      </c>
      <c r="G144" s="1">
        <f t="shared" si="5"/>
        <v>1091.4570000004023</v>
      </c>
      <c r="I144" s="1"/>
      <c r="J144" s="1"/>
    </row>
    <row r="145" spans="1:10" x14ac:dyDescent="0.25">
      <c r="A145" t="s">
        <v>5537</v>
      </c>
      <c r="B145" t="s">
        <v>10278</v>
      </c>
      <c r="C145" s="1">
        <v>0</v>
      </c>
      <c r="D145" s="1">
        <v>1263486.763</v>
      </c>
      <c r="E145" s="1">
        <v>1263486.763</v>
      </c>
      <c r="F145" s="1">
        <f t="shared" si="4"/>
        <v>0</v>
      </c>
      <c r="G145" s="1">
        <f t="shared" si="5"/>
        <v>0</v>
      </c>
      <c r="I145" s="1"/>
      <c r="J145" s="1"/>
    </row>
    <row r="146" spans="1:10" x14ac:dyDescent="0.25">
      <c r="A146" t="s">
        <v>5538</v>
      </c>
      <c r="B146" t="s">
        <v>10279</v>
      </c>
      <c r="C146" s="1">
        <v>0</v>
      </c>
      <c r="D146" s="1">
        <v>7300.7439999999997</v>
      </c>
      <c r="E146" s="1">
        <v>7300.7439999999997</v>
      </c>
      <c r="F146" s="1">
        <f t="shared" si="4"/>
        <v>0</v>
      </c>
      <c r="G146" s="1">
        <f t="shared" si="5"/>
        <v>0</v>
      </c>
      <c r="I146" s="1"/>
      <c r="J146" s="1"/>
    </row>
    <row r="147" spans="1:10" x14ac:dyDescent="0.25">
      <c r="A147" t="s">
        <v>5539</v>
      </c>
      <c r="B147" t="s">
        <v>5540</v>
      </c>
      <c r="C147" s="1">
        <v>0</v>
      </c>
      <c r="D147" s="1">
        <v>3166.01</v>
      </c>
      <c r="E147" s="1">
        <v>3166.01</v>
      </c>
      <c r="F147" s="1">
        <f t="shared" si="4"/>
        <v>0</v>
      </c>
      <c r="G147" s="1">
        <f t="shared" si="5"/>
        <v>0</v>
      </c>
      <c r="I147" s="1"/>
      <c r="J147" s="1"/>
    </row>
    <row r="148" spans="1:10" x14ac:dyDescent="0.25">
      <c r="A148" t="s">
        <v>5061</v>
      </c>
      <c r="B148" t="s">
        <v>863</v>
      </c>
      <c r="C148" s="1">
        <v>0</v>
      </c>
      <c r="D148" s="1">
        <v>648506.65099999995</v>
      </c>
      <c r="E148" s="1">
        <v>648506.66</v>
      </c>
      <c r="F148" s="1">
        <f t="shared" si="4"/>
        <v>-9.0000000782310963E-3</v>
      </c>
      <c r="G148" s="1">
        <f t="shared" si="5"/>
        <v>-9.0000000782310963E-3</v>
      </c>
      <c r="I148" s="1"/>
      <c r="J148" s="1"/>
    </row>
    <row r="149" spans="1:10" x14ac:dyDescent="0.25">
      <c r="A149" t="s">
        <v>5541</v>
      </c>
      <c r="B149" t="s">
        <v>846</v>
      </c>
      <c r="C149" s="1">
        <v>0</v>
      </c>
      <c r="D149" s="1">
        <v>233197.27100000001</v>
      </c>
      <c r="E149" s="1">
        <v>233197.27100000001</v>
      </c>
      <c r="F149" s="1">
        <f t="shared" si="4"/>
        <v>0</v>
      </c>
      <c r="G149" s="1">
        <f t="shared" si="5"/>
        <v>0</v>
      </c>
      <c r="I149" s="1"/>
      <c r="J149" s="1"/>
    </row>
    <row r="150" spans="1:10" x14ac:dyDescent="0.25">
      <c r="A150" t="s">
        <v>5542</v>
      </c>
      <c r="B150" t="s">
        <v>10280</v>
      </c>
      <c r="C150" s="1">
        <v>0</v>
      </c>
      <c r="D150" s="1">
        <v>12374557.727</v>
      </c>
      <c r="E150" s="1">
        <v>12374557.727</v>
      </c>
      <c r="F150" s="1">
        <f t="shared" si="4"/>
        <v>0</v>
      </c>
      <c r="G150" s="1">
        <f t="shared" si="5"/>
        <v>0</v>
      </c>
      <c r="I150" s="1"/>
      <c r="J150" s="1"/>
    </row>
    <row r="151" spans="1:10" x14ac:dyDescent="0.25">
      <c r="A151" t="s">
        <v>5543</v>
      </c>
      <c r="B151" t="s">
        <v>5544</v>
      </c>
      <c r="C151" s="1">
        <v>0</v>
      </c>
      <c r="D151" s="1">
        <v>5739.5169999999998</v>
      </c>
      <c r="E151" s="1">
        <v>5739.5169999999998</v>
      </c>
      <c r="F151" s="1">
        <f t="shared" si="4"/>
        <v>0</v>
      </c>
      <c r="G151" s="1">
        <f t="shared" si="5"/>
        <v>0</v>
      </c>
      <c r="I151" s="1"/>
      <c r="J151" s="1"/>
    </row>
    <row r="152" spans="1:10" x14ac:dyDescent="0.25">
      <c r="A152" t="s">
        <v>5545</v>
      </c>
      <c r="B152" t="s">
        <v>10281</v>
      </c>
      <c r="C152" s="1">
        <v>0</v>
      </c>
      <c r="D152" s="1">
        <v>43119.3</v>
      </c>
      <c r="E152" s="1">
        <v>43119.3</v>
      </c>
      <c r="F152" s="1">
        <f t="shared" si="4"/>
        <v>0</v>
      </c>
      <c r="G152" s="1">
        <f t="shared" si="5"/>
        <v>0</v>
      </c>
      <c r="I152" s="1"/>
      <c r="J152" s="1"/>
    </row>
    <row r="153" spans="1:10" x14ac:dyDescent="0.25">
      <c r="A153" t="s">
        <v>946</v>
      </c>
      <c r="B153" t="s">
        <v>947</v>
      </c>
      <c r="C153" s="1">
        <v>0</v>
      </c>
      <c r="D153" s="1">
        <v>6947.4639999999999</v>
      </c>
      <c r="E153" s="1">
        <v>7164.116</v>
      </c>
      <c r="F153" s="1">
        <f t="shared" si="4"/>
        <v>-216.65200000000004</v>
      </c>
      <c r="G153" s="1">
        <f t="shared" si="5"/>
        <v>-216.65200000000004</v>
      </c>
      <c r="I153" s="1"/>
      <c r="J153" s="1"/>
    </row>
    <row r="154" spans="1:10" x14ac:dyDescent="0.25">
      <c r="A154" t="s">
        <v>5546</v>
      </c>
      <c r="B154" t="s">
        <v>10282</v>
      </c>
      <c r="C154" s="1">
        <v>0</v>
      </c>
      <c r="D154" s="1">
        <v>273.20699999999999</v>
      </c>
      <c r="E154" s="1">
        <v>273.20699999999999</v>
      </c>
      <c r="F154" s="1">
        <f t="shared" si="4"/>
        <v>0</v>
      </c>
      <c r="G154" s="1">
        <f t="shared" si="5"/>
        <v>0</v>
      </c>
      <c r="I154" s="1"/>
      <c r="J154" s="1"/>
    </row>
    <row r="155" spans="1:10" x14ac:dyDescent="0.25">
      <c r="A155" t="s">
        <v>5547</v>
      </c>
      <c r="B155" t="s">
        <v>10283</v>
      </c>
      <c r="C155" s="1">
        <v>0</v>
      </c>
      <c r="D155" s="1">
        <v>7863634.3760000002</v>
      </c>
      <c r="E155" s="1">
        <v>7863634.3760000002</v>
      </c>
      <c r="F155" s="1">
        <f t="shared" si="4"/>
        <v>0</v>
      </c>
      <c r="G155" s="1">
        <f t="shared" si="5"/>
        <v>0</v>
      </c>
      <c r="I155" s="1"/>
      <c r="J155" s="1"/>
    </row>
    <row r="156" spans="1:10" x14ac:dyDescent="0.25">
      <c r="A156" t="s">
        <v>5548</v>
      </c>
      <c r="B156" t="s">
        <v>5549</v>
      </c>
      <c r="C156" s="1">
        <v>0</v>
      </c>
      <c r="D156" s="1">
        <v>1681.7360000000001</v>
      </c>
      <c r="E156" s="1">
        <v>1681.7360000000001</v>
      </c>
      <c r="F156" s="1">
        <f t="shared" si="4"/>
        <v>0</v>
      </c>
      <c r="G156" s="1">
        <f t="shared" si="5"/>
        <v>0</v>
      </c>
      <c r="I156" s="1"/>
      <c r="J156" s="1"/>
    </row>
    <row r="157" spans="1:10" x14ac:dyDescent="0.25">
      <c r="A157" t="s">
        <v>18</v>
      </c>
      <c r="B157" t="s">
        <v>5136</v>
      </c>
      <c r="C157" s="1">
        <v>0</v>
      </c>
      <c r="D157" s="1">
        <v>707128.88</v>
      </c>
      <c r="E157" s="1">
        <v>731040.55</v>
      </c>
      <c r="F157" s="1">
        <f t="shared" si="4"/>
        <v>-23911.670000000042</v>
      </c>
      <c r="G157" s="1">
        <f t="shared" si="5"/>
        <v>-23911.670000000042</v>
      </c>
      <c r="I157" s="1"/>
      <c r="J157" s="1"/>
    </row>
    <row r="158" spans="1:10" x14ac:dyDescent="0.25">
      <c r="A158" t="s">
        <v>5550</v>
      </c>
      <c r="B158" t="s">
        <v>5551</v>
      </c>
      <c r="C158" s="1">
        <v>0</v>
      </c>
      <c r="D158" s="1">
        <v>2582.5990000000002</v>
      </c>
      <c r="E158" s="1">
        <v>2582.5990000000002</v>
      </c>
      <c r="F158" s="1">
        <f t="shared" si="4"/>
        <v>0</v>
      </c>
      <c r="G158" s="1">
        <f t="shared" si="5"/>
        <v>0</v>
      </c>
      <c r="I158" s="1"/>
      <c r="J158" s="1"/>
    </row>
    <row r="159" spans="1:10" x14ac:dyDescent="0.25">
      <c r="A159" t="s">
        <v>5552</v>
      </c>
      <c r="B159" t="s">
        <v>864</v>
      </c>
      <c r="C159" s="1">
        <v>0</v>
      </c>
      <c r="D159" s="1">
        <v>12481.212</v>
      </c>
      <c r="E159" s="1">
        <v>12481.212</v>
      </c>
      <c r="F159" s="1">
        <f t="shared" si="4"/>
        <v>0</v>
      </c>
      <c r="G159" s="1">
        <f t="shared" si="5"/>
        <v>0</v>
      </c>
      <c r="I159" s="1"/>
      <c r="J159" s="1"/>
    </row>
    <row r="160" spans="1:10" x14ac:dyDescent="0.25">
      <c r="A160" t="s">
        <v>5553</v>
      </c>
      <c r="B160" t="s">
        <v>5554</v>
      </c>
      <c r="C160" s="1">
        <v>0</v>
      </c>
      <c r="D160" s="1">
        <v>1137164.81</v>
      </c>
      <c r="E160" s="1">
        <v>1137164.81</v>
      </c>
      <c r="F160" s="1">
        <f t="shared" si="4"/>
        <v>0</v>
      </c>
      <c r="G160" s="1">
        <f t="shared" si="5"/>
        <v>0</v>
      </c>
      <c r="I160" s="1"/>
      <c r="J160" s="1"/>
    </row>
    <row r="161" spans="1:10" x14ac:dyDescent="0.25">
      <c r="A161" t="s">
        <v>5555</v>
      </c>
      <c r="B161" t="s">
        <v>10284</v>
      </c>
      <c r="C161" s="1">
        <v>0</v>
      </c>
      <c r="D161" s="1">
        <v>5429962.4239999996</v>
      </c>
      <c r="E161" s="1">
        <v>5429962.4239999996</v>
      </c>
      <c r="F161" s="1">
        <f t="shared" si="4"/>
        <v>0</v>
      </c>
      <c r="G161" s="1">
        <f t="shared" si="5"/>
        <v>0</v>
      </c>
      <c r="I161" s="1"/>
      <c r="J161" s="1"/>
    </row>
    <row r="162" spans="1:10" x14ac:dyDescent="0.25">
      <c r="A162" t="s">
        <v>657</v>
      </c>
      <c r="B162" t="s">
        <v>5137</v>
      </c>
      <c r="C162" s="1">
        <v>0</v>
      </c>
      <c r="D162" s="1">
        <v>70943.64</v>
      </c>
      <c r="E162" s="1">
        <v>74884.72</v>
      </c>
      <c r="F162" s="1">
        <f t="shared" si="4"/>
        <v>-3941.0800000000017</v>
      </c>
      <c r="G162" s="1">
        <f t="shared" si="5"/>
        <v>-3941.0800000000017</v>
      </c>
      <c r="I162" s="1"/>
      <c r="J162" s="1"/>
    </row>
    <row r="163" spans="1:10" x14ac:dyDescent="0.25">
      <c r="A163" t="s">
        <v>640</v>
      </c>
      <c r="B163" t="s">
        <v>5138</v>
      </c>
      <c r="C163" s="1">
        <v>0</v>
      </c>
      <c r="D163" s="1">
        <v>8110736.3990000002</v>
      </c>
      <c r="E163" s="1">
        <v>8110736.3990000002</v>
      </c>
      <c r="F163" s="1">
        <f t="shared" si="4"/>
        <v>0</v>
      </c>
      <c r="G163" s="1">
        <f t="shared" si="5"/>
        <v>0</v>
      </c>
      <c r="I163" s="1"/>
      <c r="J163" s="1"/>
    </row>
    <row r="164" spans="1:10" x14ac:dyDescent="0.25">
      <c r="A164" t="s">
        <v>5556</v>
      </c>
      <c r="B164" t="s">
        <v>5557</v>
      </c>
      <c r="C164" s="1">
        <v>0</v>
      </c>
      <c r="D164" s="1">
        <v>3537156.22</v>
      </c>
      <c r="E164" s="1">
        <v>3537156.22</v>
      </c>
      <c r="F164" s="1">
        <f t="shared" si="4"/>
        <v>0</v>
      </c>
      <c r="G164" s="1">
        <f t="shared" si="5"/>
        <v>0</v>
      </c>
      <c r="I164" s="1"/>
      <c r="J164" s="1"/>
    </row>
    <row r="165" spans="1:10" x14ac:dyDescent="0.25">
      <c r="A165" t="s">
        <v>4996</v>
      </c>
      <c r="B165" t="s">
        <v>5139</v>
      </c>
      <c r="C165" s="1">
        <v>0</v>
      </c>
      <c r="D165" s="1">
        <v>277633.24699999997</v>
      </c>
      <c r="E165" s="1">
        <v>277633.24699999997</v>
      </c>
      <c r="F165" s="1">
        <f t="shared" si="4"/>
        <v>0</v>
      </c>
      <c r="G165" s="1">
        <f t="shared" si="5"/>
        <v>0</v>
      </c>
      <c r="I165" s="1"/>
      <c r="J165" s="1"/>
    </row>
    <row r="166" spans="1:10" x14ac:dyDescent="0.25">
      <c r="A166" t="s">
        <v>5062</v>
      </c>
      <c r="B166" t="s">
        <v>5140</v>
      </c>
      <c r="C166" s="1">
        <v>0</v>
      </c>
      <c r="D166" s="1">
        <v>780788</v>
      </c>
      <c r="E166" s="1">
        <v>780788</v>
      </c>
      <c r="F166" s="1">
        <f t="shared" si="4"/>
        <v>0</v>
      </c>
      <c r="G166" s="1">
        <f t="shared" si="5"/>
        <v>0</v>
      </c>
      <c r="I166" s="1"/>
      <c r="J166" s="1"/>
    </row>
    <row r="167" spans="1:10" x14ac:dyDescent="0.25">
      <c r="A167" t="s">
        <v>5558</v>
      </c>
      <c r="B167" t="s">
        <v>10285</v>
      </c>
      <c r="C167" s="1">
        <v>0</v>
      </c>
      <c r="D167" s="1">
        <v>2719995.5759999999</v>
      </c>
      <c r="E167" s="1">
        <v>2719995.5759999999</v>
      </c>
      <c r="F167" s="1">
        <f t="shared" si="4"/>
        <v>0</v>
      </c>
      <c r="G167" s="1">
        <f t="shared" si="5"/>
        <v>0</v>
      </c>
      <c r="I167" s="1"/>
      <c r="J167" s="1"/>
    </row>
    <row r="168" spans="1:10" x14ac:dyDescent="0.25">
      <c r="A168" t="s">
        <v>5559</v>
      </c>
      <c r="B168" t="s">
        <v>5560</v>
      </c>
      <c r="C168" s="1">
        <v>0</v>
      </c>
      <c r="D168" s="1">
        <v>1875510.6329999999</v>
      </c>
      <c r="E168" s="1">
        <v>1875510.6329999999</v>
      </c>
      <c r="F168" s="1">
        <f t="shared" si="4"/>
        <v>0</v>
      </c>
      <c r="G168" s="1">
        <f t="shared" si="5"/>
        <v>0</v>
      </c>
      <c r="I168" s="1"/>
      <c r="J168" s="1"/>
    </row>
    <row r="169" spans="1:10" x14ac:dyDescent="0.25">
      <c r="A169" t="s">
        <v>658</v>
      </c>
      <c r="B169" t="s">
        <v>659</v>
      </c>
      <c r="C169" s="1">
        <v>0</v>
      </c>
      <c r="D169" s="1">
        <v>1894022.595</v>
      </c>
      <c r="E169" s="1">
        <v>1825689.818</v>
      </c>
      <c r="F169" s="1">
        <f t="shared" si="4"/>
        <v>68332.777000000002</v>
      </c>
      <c r="G169" s="1">
        <f t="shared" si="5"/>
        <v>68332.777000000002</v>
      </c>
      <c r="I169" s="1"/>
      <c r="J169" s="1"/>
    </row>
    <row r="170" spans="1:10" x14ac:dyDescent="0.25">
      <c r="A170" t="s">
        <v>660</v>
      </c>
      <c r="B170" t="s">
        <v>864</v>
      </c>
      <c r="C170" s="1">
        <v>0</v>
      </c>
      <c r="D170" s="1">
        <v>169618.90900000001</v>
      </c>
      <c r="E170" s="1">
        <v>169618.90900000001</v>
      </c>
      <c r="F170" s="1">
        <f t="shared" si="4"/>
        <v>0</v>
      </c>
      <c r="G170" s="1">
        <f t="shared" si="5"/>
        <v>0</v>
      </c>
      <c r="I170" s="1"/>
      <c r="J170" s="1"/>
    </row>
    <row r="171" spans="1:10" x14ac:dyDescent="0.25">
      <c r="A171" t="s">
        <v>799</v>
      </c>
      <c r="B171" t="s">
        <v>800</v>
      </c>
      <c r="C171" s="1">
        <v>0</v>
      </c>
      <c r="D171" s="1">
        <v>8630884.0859999992</v>
      </c>
      <c r="E171" s="1">
        <v>8630884.0859999992</v>
      </c>
      <c r="F171" s="1">
        <f t="shared" si="4"/>
        <v>0</v>
      </c>
      <c r="G171" s="1">
        <f t="shared" si="5"/>
        <v>0</v>
      </c>
      <c r="I171" s="1"/>
      <c r="J171" s="1"/>
    </row>
    <row r="172" spans="1:10" x14ac:dyDescent="0.25">
      <c r="A172" t="s">
        <v>801</v>
      </c>
      <c r="B172" t="s">
        <v>802</v>
      </c>
      <c r="C172" s="1">
        <v>0</v>
      </c>
      <c r="D172" s="1">
        <v>1575857.044</v>
      </c>
      <c r="E172" s="1">
        <v>1575857.044</v>
      </c>
      <c r="F172" s="1">
        <f t="shared" si="4"/>
        <v>0</v>
      </c>
      <c r="G172" s="1">
        <f t="shared" si="5"/>
        <v>0</v>
      </c>
      <c r="I172" s="1"/>
      <c r="J172" s="1"/>
    </row>
    <row r="173" spans="1:10" x14ac:dyDescent="0.25">
      <c r="A173" t="s">
        <v>5561</v>
      </c>
      <c r="B173" t="s">
        <v>10286</v>
      </c>
      <c r="C173" s="1">
        <v>0</v>
      </c>
      <c r="D173" s="1">
        <v>753134.75199999998</v>
      </c>
      <c r="E173" s="1">
        <v>753134.75199999998</v>
      </c>
      <c r="F173" s="1">
        <f t="shared" si="4"/>
        <v>0</v>
      </c>
      <c r="G173" s="1">
        <f t="shared" si="5"/>
        <v>0</v>
      </c>
      <c r="I173" s="1"/>
      <c r="J173" s="1"/>
    </row>
    <row r="174" spans="1:10" x14ac:dyDescent="0.25">
      <c r="A174" t="s">
        <v>5562</v>
      </c>
      <c r="B174" t="s">
        <v>10287</v>
      </c>
      <c r="C174" s="1">
        <v>0</v>
      </c>
      <c r="D174" s="1">
        <v>133296.79199999999</v>
      </c>
      <c r="E174" s="1">
        <v>133296.79199999999</v>
      </c>
      <c r="F174" s="1">
        <f t="shared" si="4"/>
        <v>0</v>
      </c>
      <c r="G174" s="1">
        <f t="shared" si="5"/>
        <v>0</v>
      </c>
      <c r="I174" s="1"/>
      <c r="J174" s="1"/>
    </row>
    <row r="175" spans="1:10" x14ac:dyDescent="0.25">
      <c r="A175" t="s">
        <v>1037</v>
      </c>
      <c r="B175" t="s">
        <v>1038</v>
      </c>
      <c r="C175" s="1">
        <v>0</v>
      </c>
      <c r="D175" s="1">
        <v>1343129.807</v>
      </c>
      <c r="E175" s="1">
        <v>1342257.8330000001</v>
      </c>
      <c r="F175" s="1">
        <f t="shared" si="4"/>
        <v>871.97399999992922</v>
      </c>
      <c r="G175" s="1">
        <f t="shared" si="5"/>
        <v>871.97399999992922</v>
      </c>
      <c r="I175" s="1"/>
      <c r="J175" s="1"/>
    </row>
    <row r="176" spans="1:10" x14ac:dyDescent="0.25">
      <c r="A176" t="s">
        <v>5563</v>
      </c>
      <c r="B176" t="s">
        <v>10288</v>
      </c>
      <c r="C176" s="1">
        <v>0</v>
      </c>
      <c r="D176" s="1">
        <v>159369.04500000001</v>
      </c>
      <c r="E176" s="1">
        <v>159369.04500000001</v>
      </c>
      <c r="F176" s="1">
        <f t="shared" si="4"/>
        <v>0</v>
      </c>
      <c r="G176" s="1">
        <f t="shared" si="5"/>
        <v>0</v>
      </c>
      <c r="I176" s="1"/>
      <c r="J176" s="1"/>
    </row>
    <row r="177" spans="1:10" x14ac:dyDescent="0.25">
      <c r="A177" t="s">
        <v>5564</v>
      </c>
      <c r="B177" t="s">
        <v>5565</v>
      </c>
      <c r="C177" s="1">
        <v>0</v>
      </c>
      <c r="D177" s="1">
        <v>33607.4</v>
      </c>
      <c r="E177" s="1">
        <v>33607.4</v>
      </c>
      <c r="F177" s="1">
        <f t="shared" si="4"/>
        <v>0</v>
      </c>
      <c r="G177" s="1">
        <f t="shared" si="5"/>
        <v>0</v>
      </c>
      <c r="I177" s="1"/>
      <c r="J177" s="1"/>
    </row>
    <row r="178" spans="1:10" x14ac:dyDescent="0.25">
      <c r="A178" t="s">
        <v>4794</v>
      </c>
      <c r="B178" t="s">
        <v>5141</v>
      </c>
      <c r="C178" s="1">
        <v>0</v>
      </c>
      <c r="D178" s="1">
        <v>6745062.0489999996</v>
      </c>
      <c r="E178" s="1">
        <v>6745088.4670000002</v>
      </c>
      <c r="F178" s="1">
        <f t="shared" si="4"/>
        <v>-26.418000000528991</v>
      </c>
      <c r="G178" s="1">
        <f t="shared" si="5"/>
        <v>-26.418000000528991</v>
      </c>
      <c r="I178" s="1"/>
      <c r="J178" s="1"/>
    </row>
    <row r="179" spans="1:10" x14ac:dyDescent="0.25">
      <c r="A179" t="s">
        <v>5566</v>
      </c>
      <c r="B179" t="s">
        <v>10289</v>
      </c>
      <c r="C179" s="1">
        <v>0</v>
      </c>
      <c r="D179" s="1">
        <v>1339625.6370000001</v>
      </c>
      <c r="E179" s="1">
        <v>1339625.6370000001</v>
      </c>
      <c r="F179" s="1">
        <f t="shared" si="4"/>
        <v>0</v>
      </c>
      <c r="G179" s="1">
        <f t="shared" si="5"/>
        <v>0</v>
      </c>
      <c r="I179" s="1"/>
      <c r="J179" s="1"/>
    </row>
    <row r="180" spans="1:10" x14ac:dyDescent="0.25">
      <c r="A180" t="s">
        <v>5567</v>
      </c>
      <c r="B180" t="s">
        <v>5568</v>
      </c>
      <c r="C180" s="1">
        <v>0</v>
      </c>
      <c r="D180" s="1">
        <v>36931.273999999998</v>
      </c>
      <c r="E180" s="1">
        <v>36931.273999999998</v>
      </c>
      <c r="F180" s="1">
        <f t="shared" si="4"/>
        <v>0</v>
      </c>
      <c r="G180" s="1">
        <f t="shared" si="5"/>
        <v>0</v>
      </c>
      <c r="I180" s="1"/>
      <c r="J180" s="1"/>
    </row>
    <row r="181" spans="1:10" x14ac:dyDescent="0.25">
      <c r="A181" t="s">
        <v>4864</v>
      </c>
      <c r="B181" t="s">
        <v>4854</v>
      </c>
      <c r="C181" s="1">
        <v>0</v>
      </c>
      <c r="D181" s="1">
        <v>1297365.5989999999</v>
      </c>
      <c r="E181" s="1">
        <v>1297365.5989999999</v>
      </c>
      <c r="F181" s="1">
        <f t="shared" si="4"/>
        <v>0</v>
      </c>
      <c r="G181" s="1">
        <f t="shared" si="5"/>
        <v>0</v>
      </c>
      <c r="I181" s="1"/>
      <c r="J181" s="1"/>
    </row>
    <row r="182" spans="1:10" x14ac:dyDescent="0.25">
      <c r="A182" t="s">
        <v>5569</v>
      </c>
      <c r="B182" t="s">
        <v>10290</v>
      </c>
      <c r="C182" s="1">
        <v>0</v>
      </c>
      <c r="D182" s="1">
        <v>55455.199999999997</v>
      </c>
      <c r="E182" s="1">
        <v>55455.199999999997</v>
      </c>
      <c r="F182" s="1">
        <f t="shared" si="4"/>
        <v>0</v>
      </c>
      <c r="G182" s="1">
        <f t="shared" si="5"/>
        <v>0</v>
      </c>
      <c r="I182" s="1"/>
      <c r="J182" s="1"/>
    </row>
    <row r="183" spans="1:10" x14ac:dyDescent="0.25">
      <c r="A183" t="s">
        <v>5570</v>
      </c>
      <c r="B183" t="s">
        <v>10291</v>
      </c>
      <c r="C183" s="1">
        <v>0</v>
      </c>
      <c r="D183" s="1">
        <v>3406788.537</v>
      </c>
      <c r="E183" s="1">
        <v>3406788.537</v>
      </c>
      <c r="F183" s="1">
        <f t="shared" si="4"/>
        <v>0</v>
      </c>
      <c r="G183" s="1">
        <f t="shared" si="5"/>
        <v>0</v>
      </c>
      <c r="I183" s="1"/>
      <c r="J183" s="1"/>
    </row>
    <row r="184" spans="1:10" x14ac:dyDescent="0.25">
      <c r="A184" t="s">
        <v>5571</v>
      </c>
      <c r="B184" t="s">
        <v>10292</v>
      </c>
      <c r="C184" s="1">
        <v>0</v>
      </c>
      <c r="D184" s="1">
        <v>135661.20000000001</v>
      </c>
      <c r="E184" s="1">
        <v>135661.20000000001</v>
      </c>
      <c r="F184" s="1">
        <f t="shared" si="4"/>
        <v>0</v>
      </c>
      <c r="G184" s="1">
        <f t="shared" si="5"/>
        <v>0</v>
      </c>
      <c r="I184" s="1"/>
      <c r="J184" s="1"/>
    </row>
    <row r="185" spans="1:10" x14ac:dyDescent="0.25">
      <c r="A185" t="s">
        <v>4997</v>
      </c>
      <c r="B185" t="s">
        <v>5142</v>
      </c>
      <c r="C185" s="1">
        <v>0</v>
      </c>
      <c r="D185" s="1">
        <v>126467.02800000001</v>
      </c>
      <c r="E185" s="1">
        <v>126467.02800000001</v>
      </c>
      <c r="F185" s="1">
        <f t="shared" si="4"/>
        <v>0</v>
      </c>
      <c r="G185" s="1">
        <f t="shared" si="5"/>
        <v>0</v>
      </c>
      <c r="I185" s="1"/>
      <c r="J185" s="1"/>
    </row>
    <row r="186" spans="1:10" x14ac:dyDescent="0.25">
      <c r="A186" t="s">
        <v>4998</v>
      </c>
      <c r="B186" t="s">
        <v>5143</v>
      </c>
      <c r="C186" s="1">
        <v>0</v>
      </c>
      <c r="D186" s="1">
        <v>5371650.9800000004</v>
      </c>
      <c r="E186" s="1">
        <v>5374852.9210000001</v>
      </c>
      <c r="F186" s="1">
        <f t="shared" si="4"/>
        <v>-3201.9409999996424</v>
      </c>
      <c r="G186" s="1">
        <f t="shared" si="5"/>
        <v>-3201.9409999996424</v>
      </c>
      <c r="I186" s="1"/>
      <c r="J186" s="1"/>
    </row>
    <row r="187" spans="1:10" x14ac:dyDescent="0.25">
      <c r="A187" t="s">
        <v>5572</v>
      </c>
      <c r="B187" t="s">
        <v>5573</v>
      </c>
      <c r="C187" s="1">
        <v>0</v>
      </c>
      <c r="D187" s="1">
        <v>80249.793999999994</v>
      </c>
      <c r="E187" s="1">
        <v>80249.793999999994</v>
      </c>
      <c r="F187" s="1">
        <f t="shared" si="4"/>
        <v>0</v>
      </c>
      <c r="G187" s="1">
        <f t="shared" si="5"/>
        <v>0</v>
      </c>
      <c r="I187" s="1"/>
      <c r="J187" s="1"/>
    </row>
    <row r="188" spans="1:10" x14ac:dyDescent="0.25">
      <c r="A188" t="s">
        <v>5574</v>
      </c>
      <c r="B188" t="s">
        <v>5575</v>
      </c>
      <c r="C188" s="1">
        <v>0</v>
      </c>
      <c r="D188" s="1">
        <v>20139.097000000002</v>
      </c>
      <c r="E188" s="1">
        <v>19011.081999999999</v>
      </c>
      <c r="F188" s="1">
        <f t="shared" si="4"/>
        <v>1128.0150000000031</v>
      </c>
      <c r="G188" s="1">
        <f t="shared" si="5"/>
        <v>1128.0150000000031</v>
      </c>
      <c r="I188" s="1"/>
      <c r="J188" s="1"/>
    </row>
    <row r="189" spans="1:10" x14ac:dyDescent="0.25">
      <c r="A189" t="s">
        <v>5576</v>
      </c>
      <c r="B189" t="s">
        <v>5577</v>
      </c>
      <c r="C189" s="1">
        <v>0</v>
      </c>
      <c r="D189" s="1">
        <v>3391046.15</v>
      </c>
      <c r="E189" s="1">
        <v>3391046.15</v>
      </c>
      <c r="F189" s="1">
        <f t="shared" si="4"/>
        <v>0</v>
      </c>
      <c r="G189" s="1">
        <f t="shared" si="5"/>
        <v>0</v>
      </c>
      <c r="I189" s="1"/>
      <c r="J189" s="1"/>
    </row>
    <row r="190" spans="1:10" x14ac:dyDescent="0.25">
      <c r="A190" t="s">
        <v>5063</v>
      </c>
      <c r="B190" t="s">
        <v>5064</v>
      </c>
      <c r="C190" s="1">
        <v>0</v>
      </c>
      <c r="D190" s="1">
        <v>84740.116999999998</v>
      </c>
      <c r="E190" s="1">
        <v>84740.116999999998</v>
      </c>
      <c r="F190" s="1">
        <f t="shared" si="4"/>
        <v>0</v>
      </c>
      <c r="G190" s="1">
        <f t="shared" si="5"/>
        <v>0</v>
      </c>
      <c r="I190" s="1"/>
      <c r="J190" s="1"/>
    </row>
    <row r="191" spans="1:10" x14ac:dyDescent="0.25">
      <c r="A191" t="s">
        <v>5065</v>
      </c>
      <c r="B191" t="s">
        <v>5144</v>
      </c>
      <c r="C191" s="1">
        <v>0</v>
      </c>
      <c r="D191" s="1">
        <v>14007.9</v>
      </c>
      <c r="E191" s="1">
        <v>14007.9</v>
      </c>
      <c r="F191" s="1">
        <f t="shared" si="4"/>
        <v>0</v>
      </c>
      <c r="G191" s="1">
        <f t="shared" si="5"/>
        <v>0</v>
      </c>
      <c r="I191" s="1"/>
      <c r="J191" s="1"/>
    </row>
    <row r="192" spans="1:10" x14ac:dyDescent="0.25">
      <c r="A192" t="s">
        <v>5578</v>
      </c>
      <c r="B192" t="s">
        <v>5579</v>
      </c>
      <c r="C192" s="1">
        <v>0</v>
      </c>
      <c r="D192" s="1">
        <v>153843.79999999999</v>
      </c>
      <c r="E192" s="1">
        <v>153843.79999999999</v>
      </c>
      <c r="F192" s="1">
        <f t="shared" si="4"/>
        <v>0</v>
      </c>
      <c r="G192" s="1">
        <f t="shared" si="5"/>
        <v>0</v>
      </c>
      <c r="I192" s="1"/>
      <c r="J192" s="1"/>
    </row>
    <row r="193" spans="1:10" x14ac:dyDescent="0.25">
      <c r="A193" t="s">
        <v>5580</v>
      </c>
      <c r="B193" t="s">
        <v>5581</v>
      </c>
      <c r="C193" s="1">
        <v>0</v>
      </c>
      <c r="D193" s="1">
        <v>3507099.1710000001</v>
      </c>
      <c r="E193" s="1">
        <v>3507099.1710000001</v>
      </c>
      <c r="F193" s="1">
        <f t="shared" si="4"/>
        <v>0</v>
      </c>
      <c r="G193" s="1">
        <f t="shared" si="5"/>
        <v>0</v>
      </c>
      <c r="I193" s="1"/>
      <c r="J193" s="1"/>
    </row>
    <row r="194" spans="1:10" x14ac:dyDescent="0.25">
      <c r="A194" t="s">
        <v>5098</v>
      </c>
      <c r="B194" t="s">
        <v>5099</v>
      </c>
      <c r="C194" s="1">
        <v>0</v>
      </c>
      <c r="D194" s="1">
        <v>162617.1</v>
      </c>
      <c r="E194" s="1">
        <v>162617.1</v>
      </c>
      <c r="F194" s="1">
        <f t="shared" si="4"/>
        <v>0</v>
      </c>
      <c r="G194" s="1">
        <f t="shared" si="5"/>
        <v>0</v>
      </c>
      <c r="I194" s="1"/>
      <c r="J194" s="1"/>
    </row>
    <row r="195" spans="1:10" x14ac:dyDescent="0.25">
      <c r="A195" t="s">
        <v>5066</v>
      </c>
      <c r="B195" t="s">
        <v>5145</v>
      </c>
      <c r="C195" s="1">
        <v>0</v>
      </c>
      <c r="D195" s="1">
        <v>1979071.095</v>
      </c>
      <c r="E195" s="1">
        <v>1979071.095</v>
      </c>
      <c r="F195" s="1">
        <f t="shared" si="4"/>
        <v>0</v>
      </c>
      <c r="G195" s="1">
        <f t="shared" si="5"/>
        <v>0</v>
      </c>
      <c r="I195" s="1"/>
      <c r="J195" s="1"/>
    </row>
    <row r="196" spans="1:10" x14ac:dyDescent="0.25">
      <c r="A196" t="s">
        <v>5258</v>
      </c>
      <c r="B196" t="s">
        <v>5259</v>
      </c>
      <c r="C196" s="1">
        <v>0</v>
      </c>
      <c r="D196" s="1">
        <v>1065684.27</v>
      </c>
      <c r="E196" s="1">
        <v>1065684.27</v>
      </c>
      <c r="F196" s="1">
        <f t="shared" ref="F196:F259" si="6">+D196-E196</f>
        <v>0</v>
      </c>
      <c r="G196" s="1">
        <f t="shared" ref="G196:G259" si="7">+C196+F196</f>
        <v>0</v>
      </c>
      <c r="I196" s="1"/>
      <c r="J196" s="1"/>
    </row>
    <row r="197" spans="1:10" x14ac:dyDescent="0.25">
      <c r="A197" t="s">
        <v>5067</v>
      </c>
      <c r="B197" t="s">
        <v>5146</v>
      </c>
      <c r="C197" s="1">
        <v>0</v>
      </c>
      <c r="D197" s="1">
        <v>4142540.9449999998</v>
      </c>
      <c r="E197" s="1">
        <v>4142540.9449999998</v>
      </c>
      <c r="F197" s="1">
        <f t="shared" si="6"/>
        <v>0</v>
      </c>
      <c r="G197" s="1">
        <f t="shared" si="7"/>
        <v>0</v>
      </c>
      <c r="I197" s="1"/>
      <c r="J197" s="1"/>
    </row>
    <row r="198" spans="1:10" x14ac:dyDescent="0.25">
      <c r="A198" t="s">
        <v>5582</v>
      </c>
      <c r="B198" t="s">
        <v>5583</v>
      </c>
      <c r="C198" s="1">
        <v>0</v>
      </c>
      <c r="D198" s="1">
        <v>48941.224000000002</v>
      </c>
      <c r="E198" s="1">
        <v>53587.425999999999</v>
      </c>
      <c r="F198" s="1">
        <f t="shared" si="6"/>
        <v>-4646.2019999999975</v>
      </c>
      <c r="G198" s="1">
        <f t="shared" si="7"/>
        <v>-4646.2019999999975</v>
      </c>
      <c r="I198" s="1"/>
      <c r="J198" s="1"/>
    </row>
    <row r="199" spans="1:10" x14ac:dyDescent="0.25">
      <c r="A199" t="s">
        <v>5584</v>
      </c>
      <c r="B199" t="s">
        <v>10293</v>
      </c>
      <c r="C199" s="1">
        <v>0</v>
      </c>
      <c r="D199" s="1">
        <v>443068.51400000002</v>
      </c>
      <c r="E199" s="1">
        <v>443068.51400000002</v>
      </c>
      <c r="F199" s="1">
        <f t="shared" si="6"/>
        <v>0</v>
      </c>
      <c r="G199" s="1">
        <f t="shared" si="7"/>
        <v>0</v>
      </c>
      <c r="I199" s="1"/>
      <c r="J199" s="1"/>
    </row>
    <row r="200" spans="1:10" x14ac:dyDescent="0.25">
      <c r="A200" t="s">
        <v>7345</v>
      </c>
      <c r="B200" t="s">
        <v>10294</v>
      </c>
      <c r="C200" s="1">
        <v>0</v>
      </c>
      <c r="D200" s="1">
        <v>102218.83500000001</v>
      </c>
      <c r="E200" s="1">
        <v>102218.83500000001</v>
      </c>
      <c r="F200" s="1">
        <f t="shared" si="6"/>
        <v>0</v>
      </c>
      <c r="G200" s="1">
        <f t="shared" si="7"/>
        <v>0</v>
      </c>
      <c r="I200" s="1"/>
      <c r="J200" s="1"/>
    </row>
    <row r="201" spans="1:10" x14ac:dyDescent="0.25">
      <c r="A201" t="s">
        <v>7346</v>
      </c>
      <c r="B201" t="s">
        <v>7461</v>
      </c>
      <c r="C201" s="1">
        <v>0</v>
      </c>
      <c r="D201" s="1">
        <v>86333.157000000007</v>
      </c>
      <c r="E201" s="1">
        <v>90728.922000000006</v>
      </c>
      <c r="F201" s="1">
        <f t="shared" si="6"/>
        <v>-4395.7649999999994</v>
      </c>
      <c r="G201" s="1">
        <f t="shared" si="7"/>
        <v>-4395.7649999999994</v>
      </c>
      <c r="I201" s="1"/>
      <c r="J201" s="1"/>
    </row>
    <row r="202" spans="1:10" x14ac:dyDescent="0.25">
      <c r="A202" t="s">
        <v>7347</v>
      </c>
      <c r="B202" t="s">
        <v>7462</v>
      </c>
      <c r="C202" s="1">
        <v>0</v>
      </c>
      <c r="D202" s="1">
        <v>2012020.7690000001</v>
      </c>
      <c r="E202" s="1">
        <v>2012020.7690000001</v>
      </c>
      <c r="F202" s="1">
        <f t="shared" si="6"/>
        <v>0</v>
      </c>
      <c r="G202" s="1">
        <f t="shared" si="7"/>
        <v>0</v>
      </c>
      <c r="I202" s="1"/>
      <c r="J202" s="1"/>
    </row>
    <row r="203" spans="1:10" x14ac:dyDescent="0.25">
      <c r="A203" t="s">
        <v>8225</v>
      </c>
      <c r="B203" t="s">
        <v>10295</v>
      </c>
      <c r="C203" s="1">
        <v>0</v>
      </c>
      <c r="D203" s="1">
        <v>1043730.012</v>
      </c>
      <c r="E203" s="1">
        <v>1043730.012</v>
      </c>
      <c r="F203" s="1">
        <f t="shared" si="6"/>
        <v>0</v>
      </c>
      <c r="G203" s="1">
        <f t="shared" si="7"/>
        <v>0</v>
      </c>
      <c r="I203" s="1"/>
      <c r="J203" s="1"/>
    </row>
    <row r="204" spans="1:10" x14ac:dyDescent="0.25">
      <c r="A204" t="s">
        <v>8226</v>
      </c>
      <c r="B204" t="s">
        <v>10296</v>
      </c>
      <c r="C204" s="1">
        <v>0</v>
      </c>
      <c r="D204" s="1">
        <v>189971.84</v>
      </c>
      <c r="E204" s="1">
        <v>189971.84</v>
      </c>
      <c r="F204" s="1">
        <f t="shared" si="6"/>
        <v>0</v>
      </c>
      <c r="G204" s="1">
        <f t="shared" si="7"/>
        <v>0</v>
      </c>
      <c r="I204" s="1"/>
      <c r="J204" s="1"/>
    </row>
    <row r="205" spans="1:10" x14ac:dyDescent="0.25">
      <c r="A205" t="s">
        <v>8227</v>
      </c>
      <c r="B205" t="s">
        <v>10297</v>
      </c>
      <c r="C205" s="1">
        <v>0</v>
      </c>
      <c r="D205" s="1">
        <v>2685221.12</v>
      </c>
      <c r="E205" s="1">
        <v>2685221.12</v>
      </c>
      <c r="F205" s="1">
        <f t="shared" si="6"/>
        <v>0</v>
      </c>
      <c r="G205" s="1">
        <f t="shared" si="7"/>
        <v>0</v>
      </c>
      <c r="I205" s="1"/>
      <c r="J205" s="1"/>
    </row>
    <row r="206" spans="1:10" x14ac:dyDescent="0.25">
      <c r="A206" t="s">
        <v>8229</v>
      </c>
      <c r="B206" t="s">
        <v>8230</v>
      </c>
      <c r="C206" s="1">
        <v>0</v>
      </c>
      <c r="D206" s="1">
        <v>104107.512</v>
      </c>
      <c r="E206" s="1">
        <v>126954.893</v>
      </c>
      <c r="F206" s="1">
        <f t="shared" si="6"/>
        <v>-22847.380999999994</v>
      </c>
      <c r="G206" s="1">
        <f t="shared" si="7"/>
        <v>-22847.380999999994</v>
      </c>
      <c r="I206" s="1"/>
      <c r="J206" s="1"/>
    </row>
    <row r="207" spans="1:10" x14ac:dyDescent="0.25">
      <c r="A207" t="s">
        <v>8231</v>
      </c>
      <c r="B207" t="s">
        <v>8618</v>
      </c>
      <c r="C207" s="1">
        <v>0</v>
      </c>
      <c r="D207" s="1">
        <v>590178.005</v>
      </c>
      <c r="E207" s="1">
        <v>590178.005</v>
      </c>
      <c r="F207" s="1">
        <f t="shared" si="6"/>
        <v>0</v>
      </c>
      <c r="G207" s="1">
        <f t="shared" si="7"/>
        <v>0</v>
      </c>
      <c r="I207" s="1"/>
      <c r="J207" s="1"/>
    </row>
    <row r="208" spans="1:10" x14ac:dyDescent="0.25">
      <c r="A208" t="s">
        <v>8232</v>
      </c>
      <c r="B208" t="s">
        <v>8619</v>
      </c>
      <c r="C208" s="1">
        <v>0</v>
      </c>
      <c r="D208" s="1">
        <v>758584.52399999998</v>
      </c>
      <c r="E208" s="1">
        <v>1018880.64</v>
      </c>
      <c r="F208" s="1">
        <f t="shared" si="6"/>
        <v>-260296.11600000004</v>
      </c>
      <c r="G208" s="1">
        <f t="shared" si="7"/>
        <v>-260296.11600000004</v>
      </c>
      <c r="I208" s="1"/>
      <c r="J208" s="1"/>
    </row>
    <row r="209" spans="1:10" x14ac:dyDescent="0.25">
      <c r="A209" t="s">
        <v>8234</v>
      </c>
      <c r="B209" t="s">
        <v>10298</v>
      </c>
      <c r="C209" s="1">
        <v>0</v>
      </c>
      <c r="D209" s="1">
        <v>72401.600000000006</v>
      </c>
      <c r="E209" s="1">
        <v>72401.600000000006</v>
      </c>
      <c r="F209" s="1">
        <f t="shared" si="6"/>
        <v>0</v>
      </c>
      <c r="G209" s="1">
        <f t="shared" si="7"/>
        <v>0</v>
      </c>
      <c r="I209" s="1"/>
      <c r="J209" s="1"/>
    </row>
    <row r="210" spans="1:10" x14ac:dyDescent="0.25">
      <c r="A210" t="s">
        <v>8235</v>
      </c>
      <c r="B210" t="s">
        <v>10299</v>
      </c>
      <c r="C210" s="1">
        <v>0</v>
      </c>
      <c r="D210" s="1">
        <v>691312.08200000005</v>
      </c>
      <c r="E210" s="1">
        <v>691312.08200000005</v>
      </c>
      <c r="F210" s="1">
        <f t="shared" si="6"/>
        <v>0</v>
      </c>
      <c r="G210" s="1">
        <f t="shared" si="7"/>
        <v>0</v>
      </c>
      <c r="I210" s="1"/>
      <c r="J210" s="1"/>
    </row>
    <row r="211" spans="1:10" x14ac:dyDescent="0.25">
      <c r="A211" t="s">
        <v>8620</v>
      </c>
      <c r="B211" t="s">
        <v>10300</v>
      </c>
      <c r="C211" s="1">
        <v>0</v>
      </c>
      <c r="D211" s="1">
        <v>25641.502</v>
      </c>
      <c r="E211" s="1">
        <v>25641.502</v>
      </c>
      <c r="F211" s="1">
        <f t="shared" si="6"/>
        <v>0</v>
      </c>
      <c r="G211" s="1">
        <f t="shared" si="7"/>
        <v>0</v>
      </c>
      <c r="I211" s="1"/>
      <c r="J211" s="1"/>
    </row>
    <row r="212" spans="1:10" x14ac:dyDescent="0.25">
      <c r="A212" t="s">
        <v>8621</v>
      </c>
      <c r="B212" t="s">
        <v>8622</v>
      </c>
      <c r="C212" s="1">
        <v>0</v>
      </c>
      <c r="D212" s="1">
        <v>15633.71</v>
      </c>
      <c r="E212" s="1">
        <v>25269.620999999999</v>
      </c>
      <c r="F212" s="1">
        <f t="shared" si="6"/>
        <v>-9635.9110000000001</v>
      </c>
      <c r="G212" s="1">
        <f t="shared" si="7"/>
        <v>-9635.9110000000001</v>
      </c>
      <c r="I212" s="1"/>
      <c r="J212" s="1"/>
    </row>
    <row r="213" spans="1:10" x14ac:dyDescent="0.25">
      <c r="A213" t="s">
        <v>8991</v>
      </c>
      <c r="B213" t="s">
        <v>8992</v>
      </c>
      <c r="C213" s="1">
        <v>0</v>
      </c>
      <c r="D213" s="1">
        <v>8777.3719999999994</v>
      </c>
      <c r="E213" s="1">
        <v>8777.3719999999994</v>
      </c>
      <c r="F213" s="1">
        <f t="shared" si="6"/>
        <v>0</v>
      </c>
      <c r="G213" s="1">
        <f t="shared" si="7"/>
        <v>0</v>
      </c>
      <c r="I213" s="1"/>
      <c r="J213" s="1"/>
    </row>
    <row r="214" spans="1:10" x14ac:dyDescent="0.25">
      <c r="A214" t="s">
        <v>9548</v>
      </c>
      <c r="B214" t="s">
        <v>10301</v>
      </c>
      <c r="C214" s="1">
        <v>0</v>
      </c>
      <c r="D214" s="1">
        <v>26468.98</v>
      </c>
      <c r="E214" s="1">
        <v>26468.98</v>
      </c>
      <c r="F214" s="1">
        <f t="shared" si="6"/>
        <v>0</v>
      </c>
      <c r="G214" s="1">
        <f t="shared" si="7"/>
        <v>0</v>
      </c>
      <c r="I214" s="1"/>
      <c r="J214" s="1"/>
    </row>
    <row r="215" spans="1:10" x14ac:dyDescent="0.25">
      <c r="A215" t="s">
        <v>10302</v>
      </c>
      <c r="B215" t="s">
        <v>10303</v>
      </c>
      <c r="C215" s="1">
        <v>0</v>
      </c>
      <c r="D215" s="1">
        <v>140318.47</v>
      </c>
      <c r="E215" s="1">
        <v>140318.47</v>
      </c>
      <c r="F215" s="1">
        <f t="shared" si="6"/>
        <v>0</v>
      </c>
      <c r="G215" s="1">
        <f t="shared" si="7"/>
        <v>0</v>
      </c>
      <c r="I215" s="1"/>
      <c r="J215" s="1"/>
    </row>
    <row r="216" spans="1:10" x14ac:dyDescent="0.25">
      <c r="A216" t="s">
        <v>5585</v>
      </c>
      <c r="B216" t="s">
        <v>5586</v>
      </c>
      <c r="C216" s="1">
        <v>0</v>
      </c>
      <c r="D216" s="1">
        <v>1950.7</v>
      </c>
      <c r="E216" s="1">
        <v>1950.7</v>
      </c>
      <c r="F216" s="1">
        <f t="shared" si="6"/>
        <v>0</v>
      </c>
      <c r="G216" s="1">
        <f t="shared" si="7"/>
        <v>0</v>
      </c>
      <c r="I216" s="1"/>
      <c r="J216" s="1"/>
    </row>
    <row r="217" spans="1:10" x14ac:dyDescent="0.25">
      <c r="A217" t="s">
        <v>5587</v>
      </c>
      <c r="B217" t="s">
        <v>5588</v>
      </c>
      <c r="C217" s="1">
        <v>0</v>
      </c>
      <c r="D217" s="1">
        <v>16744.098999999998</v>
      </c>
      <c r="E217" s="1">
        <v>16744.098999999998</v>
      </c>
      <c r="F217" s="1">
        <f t="shared" si="6"/>
        <v>0</v>
      </c>
      <c r="G217" s="1">
        <f t="shared" si="7"/>
        <v>0</v>
      </c>
      <c r="I217" s="1"/>
      <c r="J217" s="1"/>
    </row>
    <row r="218" spans="1:10" x14ac:dyDescent="0.25">
      <c r="A218" t="s">
        <v>5589</v>
      </c>
      <c r="B218" t="s">
        <v>5590</v>
      </c>
      <c r="C218" s="1">
        <v>0</v>
      </c>
      <c r="D218" s="1">
        <v>38683.302000000003</v>
      </c>
      <c r="E218" s="1">
        <v>38683.302000000003</v>
      </c>
      <c r="F218" s="1">
        <f t="shared" si="6"/>
        <v>0</v>
      </c>
      <c r="G218" s="1">
        <f t="shared" si="7"/>
        <v>0</v>
      </c>
      <c r="I218" s="1"/>
      <c r="J218" s="1"/>
    </row>
    <row r="219" spans="1:10" x14ac:dyDescent="0.25">
      <c r="A219" t="s">
        <v>5591</v>
      </c>
      <c r="B219" t="s">
        <v>10304</v>
      </c>
      <c r="C219" s="1">
        <v>0</v>
      </c>
      <c r="D219" s="1">
        <v>1944.662</v>
      </c>
      <c r="E219" s="1">
        <v>1944.662</v>
      </c>
      <c r="F219" s="1">
        <f t="shared" si="6"/>
        <v>0</v>
      </c>
      <c r="G219" s="1">
        <f t="shared" si="7"/>
        <v>0</v>
      </c>
      <c r="I219" s="1"/>
      <c r="J219" s="1"/>
    </row>
    <row r="220" spans="1:10" x14ac:dyDescent="0.25">
      <c r="A220" t="s">
        <v>19</v>
      </c>
      <c r="B220" t="s">
        <v>5147</v>
      </c>
      <c r="C220" s="1">
        <v>0</v>
      </c>
      <c r="D220" s="1">
        <v>372778.07</v>
      </c>
      <c r="E220" s="1">
        <v>353096.18400000001</v>
      </c>
      <c r="F220" s="1">
        <f t="shared" si="6"/>
        <v>19681.885999999999</v>
      </c>
      <c r="G220" s="1">
        <f t="shared" si="7"/>
        <v>19681.885999999999</v>
      </c>
      <c r="I220" s="1"/>
      <c r="J220" s="1"/>
    </row>
    <row r="221" spans="1:10" x14ac:dyDescent="0.25">
      <c r="A221" t="s">
        <v>5592</v>
      </c>
      <c r="B221" t="s">
        <v>5593</v>
      </c>
      <c r="C221" s="1">
        <v>0</v>
      </c>
      <c r="D221" s="1">
        <v>832.2</v>
      </c>
      <c r="E221" s="1">
        <v>832.2</v>
      </c>
      <c r="F221" s="1">
        <f t="shared" si="6"/>
        <v>0</v>
      </c>
      <c r="G221" s="1">
        <f t="shared" si="7"/>
        <v>0</v>
      </c>
      <c r="I221" s="1"/>
      <c r="J221" s="1"/>
    </row>
    <row r="222" spans="1:10" x14ac:dyDescent="0.25">
      <c r="A222" t="s">
        <v>5594</v>
      </c>
      <c r="B222" t="s">
        <v>5595</v>
      </c>
      <c r="C222" s="1">
        <v>0</v>
      </c>
      <c r="D222" s="1">
        <v>32031.418000000001</v>
      </c>
      <c r="E222" s="1">
        <v>32031.418000000001</v>
      </c>
      <c r="F222" s="1">
        <f t="shared" si="6"/>
        <v>0</v>
      </c>
      <c r="G222" s="1">
        <f t="shared" si="7"/>
        <v>0</v>
      </c>
      <c r="I222" s="1"/>
      <c r="J222" s="1"/>
    </row>
    <row r="223" spans="1:10" x14ac:dyDescent="0.25">
      <c r="A223" t="s">
        <v>5596</v>
      </c>
      <c r="B223" t="s">
        <v>5597</v>
      </c>
      <c r="C223" s="1">
        <v>0</v>
      </c>
      <c r="D223" s="1">
        <v>251.54499999999999</v>
      </c>
      <c r="E223" s="1">
        <v>251.54499999999999</v>
      </c>
      <c r="F223" s="1">
        <f t="shared" si="6"/>
        <v>0</v>
      </c>
      <c r="G223" s="1">
        <f t="shared" si="7"/>
        <v>0</v>
      </c>
      <c r="I223" s="1"/>
      <c r="J223" s="1"/>
    </row>
    <row r="224" spans="1:10" x14ac:dyDescent="0.25">
      <c r="A224" t="s">
        <v>9340</v>
      </c>
      <c r="B224" t="s">
        <v>9341</v>
      </c>
      <c r="C224" s="1">
        <v>0</v>
      </c>
      <c r="D224" s="1">
        <v>0</v>
      </c>
      <c r="E224" s="1">
        <v>22728.786</v>
      </c>
      <c r="F224" s="1">
        <f t="shared" si="6"/>
        <v>-22728.786</v>
      </c>
      <c r="G224" s="1">
        <f t="shared" si="7"/>
        <v>-22728.786</v>
      </c>
      <c r="I224" s="1"/>
      <c r="J224" s="1"/>
    </row>
    <row r="225" spans="1:10" x14ac:dyDescent="0.25">
      <c r="A225" t="s">
        <v>2274</v>
      </c>
      <c r="B225" t="s">
        <v>20</v>
      </c>
      <c r="C225" s="1">
        <v>0</v>
      </c>
      <c r="D225" s="1">
        <v>748394.13</v>
      </c>
      <c r="E225" s="1">
        <v>754007.63</v>
      </c>
      <c r="F225" s="1">
        <f t="shared" si="6"/>
        <v>-5613.5</v>
      </c>
      <c r="G225" s="1">
        <f t="shared" si="7"/>
        <v>-5613.5</v>
      </c>
      <c r="I225" s="1"/>
      <c r="J225" s="1"/>
    </row>
    <row r="226" spans="1:10" x14ac:dyDescent="0.25">
      <c r="A226" t="s">
        <v>5598</v>
      </c>
      <c r="B226" t="s">
        <v>10305</v>
      </c>
      <c r="C226" s="1">
        <v>0</v>
      </c>
      <c r="D226" s="1">
        <v>100</v>
      </c>
      <c r="E226" s="1">
        <v>100</v>
      </c>
      <c r="F226" s="1">
        <f t="shared" si="6"/>
        <v>0</v>
      </c>
      <c r="G226" s="1">
        <f t="shared" si="7"/>
        <v>0</v>
      </c>
      <c r="I226" s="1"/>
      <c r="J226" s="1"/>
    </row>
    <row r="227" spans="1:10" x14ac:dyDescent="0.25">
      <c r="A227" t="s">
        <v>21</v>
      </c>
      <c r="B227" t="s">
        <v>5148</v>
      </c>
      <c r="C227" s="1">
        <v>0</v>
      </c>
      <c r="D227" s="1">
        <v>795845.28599999996</v>
      </c>
      <c r="E227" s="1">
        <v>811426.98800000001</v>
      </c>
      <c r="F227" s="1">
        <f t="shared" si="6"/>
        <v>-15581.702000000048</v>
      </c>
      <c r="G227" s="1">
        <f t="shared" si="7"/>
        <v>-15581.702000000048</v>
      </c>
      <c r="I227" s="1"/>
      <c r="J227" s="1"/>
    </row>
    <row r="228" spans="1:10" x14ac:dyDescent="0.25">
      <c r="A228" t="s">
        <v>219</v>
      </c>
      <c r="B228" t="s">
        <v>5149</v>
      </c>
      <c r="C228" s="1">
        <v>0</v>
      </c>
      <c r="D228" s="1">
        <v>673518.13199999998</v>
      </c>
      <c r="E228" s="1">
        <v>680815.84400000004</v>
      </c>
      <c r="F228" s="1">
        <f t="shared" si="6"/>
        <v>-7297.7120000000577</v>
      </c>
      <c r="G228" s="1">
        <f t="shared" si="7"/>
        <v>-7297.7120000000577</v>
      </c>
      <c r="I228" s="1"/>
      <c r="J228" s="1"/>
    </row>
    <row r="229" spans="1:10" x14ac:dyDescent="0.25">
      <c r="A229" t="s">
        <v>5599</v>
      </c>
      <c r="B229" t="s">
        <v>5600</v>
      </c>
      <c r="C229" s="1">
        <v>0</v>
      </c>
      <c r="D229" s="1">
        <v>735.44</v>
      </c>
      <c r="E229" s="1">
        <v>735.44</v>
      </c>
      <c r="F229" s="1">
        <f t="shared" si="6"/>
        <v>0</v>
      </c>
      <c r="G229" s="1">
        <f t="shared" si="7"/>
        <v>0</v>
      </c>
      <c r="I229" s="1"/>
      <c r="J229" s="1"/>
    </row>
    <row r="230" spans="1:10" x14ac:dyDescent="0.25">
      <c r="A230" t="s">
        <v>5601</v>
      </c>
      <c r="B230" t="s">
        <v>5602</v>
      </c>
      <c r="C230" s="1">
        <v>0</v>
      </c>
      <c r="D230" s="1">
        <v>107845.485</v>
      </c>
      <c r="E230" s="1">
        <v>113553.249</v>
      </c>
      <c r="F230" s="1">
        <f t="shared" si="6"/>
        <v>-5707.7639999999956</v>
      </c>
      <c r="G230" s="1">
        <f t="shared" si="7"/>
        <v>-5707.7639999999956</v>
      </c>
      <c r="I230" s="1"/>
      <c r="J230" s="1"/>
    </row>
    <row r="231" spans="1:10" x14ac:dyDescent="0.25">
      <c r="A231" t="s">
        <v>4999</v>
      </c>
      <c r="B231" t="s">
        <v>5150</v>
      </c>
      <c r="C231" s="1">
        <v>0</v>
      </c>
      <c r="D231" s="1">
        <v>819920.21100000001</v>
      </c>
      <c r="E231" s="1">
        <v>980761.60699999996</v>
      </c>
      <c r="F231" s="1">
        <f t="shared" si="6"/>
        <v>-160841.39599999995</v>
      </c>
      <c r="G231" s="1">
        <f t="shared" si="7"/>
        <v>-160841.39599999995</v>
      </c>
      <c r="I231" s="1"/>
      <c r="J231" s="1"/>
    </row>
    <row r="232" spans="1:10" x14ac:dyDescent="0.25">
      <c r="A232" t="s">
        <v>5603</v>
      </c>
      <c r="B232" t="s">
        <v>10306</v>
      </c>
      <c r="C232" s="1">
        <v>0</v>
      </c>
      <c r="D232" s="1">
        <v>557.08799999999997</v>
      </c>
      <c r="E232" s="1">
        <v>557.08799999999997</v>
      </c>
      <c r="F232" s="1">
        <f t="shared" si="6"/>
        <v>0</v>
      </c>
      <c r="G232" s="1">
        <f t="shared" si="7"/>
        <v>0</v>
      </c>
      <c r="I232" s="1"/>
      <c r="J232" s="1"/>
    </row>
    <row r="233" spans="1:10" x14ac:dyDescent="0.25">
      <c r="A233" t="s">
        <v>8623</v>
      </c>
      <c r="B233" t="s">
        <v>10307</v>
      </c>
      <c r="C233" s="1">
        <v>0</v>
      </c>
      <c r="D233" s="1">
        <v>3932.8789999999999</v>
      </c>
      <c r="E233" s="1">
        <v>3932.8789999999999</v>
      </c>
      <c r="F233" s="1">
        <f t="shared" si="6"/>
        <v>0</v>
      </c>
      <c r="G233" s="1">
        <f t="shared" si="7"/>
        <v>0</v>
      </c>
      <c r="I233" s="1"/>
      <c r="J233" s="1"/>
    </row>
    <row r="234" spans="1:10" x14ac:dyDescent="0.25">
      <c r="A234" t="s">
        <v>5604</v>
      </c>
      <c r="B234" t="s">
        <v>5605</v>
      </c>
      <c r="C234" s="1">
        <v>0</v>
      </c>
      <c r="D234" s="1">
        <v>19176.974999999999</v>
      </c>
      <c r="E234" s="1">
        <v>19176.974999999999</v>
      </c>
      <c r="F234" s="1">
        <f t="shared" si="6"/>
        <v>0</v>
      </c>
      <c r="G234" s="1">
        <f t="shared" si="7"/>
        <v>0</v>
      </c>
      <c r="I234" s="1"/>
      <c r="J234" s="1"/>
    </row>
    <row r="235" spans="1:10" x14ac:dyDescent="0.25">
      <c r="A235" t="s">
        <v>9342</v>
      </c>
      <c r="B235" t="s">
        <v>9343</v>
      </c>
      <c r="C235" s="1">
        <v>0</v>
      </c>
      <c r="D235" s="1">
        <v>35630.400000000001</v>
      </c>
      <c r="E235" s="1">
        <v>128499</v>
      </c>
      <c r="F235" s="1">
        <f t="shared" si="6"/>
        <v>-92868.6</v>
      </c>
      <c r="G235" s="1">
        <f t="shared" si="7"/>
        <v>-92868.6</v>
      </c>
      <c r="I235" s="1"/>
      <c r="J235" s="1"/>
    </row>
    <row r="236" spans="1:10" x14ac:dyDescent="0.25">
      <c r="A236" t="s">
        <v>22</v>
      </c>
      <c r="B236" t="s">
        <v>23</v>
      </c>
      <c r="C236" s="1">
        <v>0</v>
      </c>
      <c r="D236" s="1">
        <v>5982903.8909999998</v>
      </c>
      <c r="E236" s="1">
        <v>5901320.1109999996</v>
      </c>
      <c r="F236" s="1">
        <f t="shared" si="6"/>
        <v>81583.780000000261</v>
      </c>
      <c r="G236" s="1">
        <f t="shared" si="7"/>
        <v>81583.780000000261</v>
      </c>
      <c r="I236" s="1"/>
      <c r="J236" s="1"/>
    </row>
    <row r="237" spans="1:10" x14ac:dyDescent="0.25">
      <c r="A237" t="s">
        <v>4795</v>
      </c>
      <c r="B237" t="s">
        <v>5151</v>
      </c>
      <c r="C237" s="1">
        <v>0</v>
      </c>
      <c r="D237" s="1">
        <v>4362.777</v>
      </c>
      <c r="E237" s="1">
        <v>4261.4009999999998</v>
      </c>
      <c r="F237" s="1">
        <f t="shared" si="6"/>
        <v>101.3760000000002</v>
      </c>
      <c r="G237" s="1">
        <f t="shared" si="7"/>
        <v>101.3760000000002</v>
      </c>
      <c r="I237" s="1"/>
      <c r="J237" s="1"/>
    </row>
    <row r="238" spans="1:10" x14ac:dyDescent="0.25">
      <c r="A238" t="s">
        <v>5606</v>
      </c>
      <c r="B238" t="s">
        <v>10308</v>
      </c>
      <c r="C238" s="1">
        <v>0</v>
      </c>
      <c r="D238" s="1">
        <v>5574.3879999999999</v>
      </c>
      <c r="E238" s="1">
        <v>5574.3879999999999</v>
      </c>
      <c r="F238" s="1">
        <f t="shared" si="6"/>
        <v>0</v>
      </c>
      <c r="G238" s="1">
        <f t="shared" si="7"/>
        <v>0</v>
      </c>
      <c r="I238" s="1"/>
      <c r="J238" s="1"/>
    </row>
    <row r="239" spans="1:10" x14ac:dyDescent="0.25">
      <c r="A239" t="s">
        <v>5607</v>
      </c>
      <c r="B239" t="s">
        <v>10309</v>
      </c>
      <c r="C239" s="1">
        <v>0</v>
      </c>
      <c r="D239" s="1">
        <v>6863.8</v>
      </c>
      <c r="E239" s="1">
        <v>6863.8</v>
      </c>
      <c r="F239" s="1">
        <f t="shared" si="6"/>
        <v>0</v>
      </c>
      <c r="G239" s="1">
        <f t="shared" si="7"/>
        <v>0</v>
      </c>
      <c r="I239" s="1"/>
      <c r="J239" s="1"/>
    </row>
    <row r="240" spans="1:10" x14ac:dyDescent="0.25">
      <c r="A240" t="s">
        <v>971</v>
      </c>
      <c r="B240" t="s">
        <v>5152</v>
      </c>
      <c r="C240" s="1">
        <v>0</v>
      </c>
      <c r="D240" s="1">
        <v>1750.6</v>
      </c>
      <c r="E240" s="1">
        <v>1750.7329999999999</v>
      </c>
      <c r="F240" s="1">
        <f t="shared" si="6"/>
        <v>-0.1330000000000382</v>
      </c>
      <c r="G240" s="1">
        <f t="shared" si="7"/>
        <v>-0.1330000000000382</v>
      </c>
      <c r="I240" s="1"/>
      <c r="J240" s="1"/>
    </row>
    <row r="241" spans="1:10" x14ac:dyDescent="0.25">
      <c r="A241" t="s">
        <v>5608</v>
      </c>
      <c r="B241" t="s">
        <v>10310</v>
      </c>
      <c r="C241" s="1">
        <v>0</v>
      </c>
      <c r="D241" s="1">
        <v>26813.135999999999</v>
      </c>
      <c r="E241" s="1">
        <v>26813.135999999999</v>
      </c>
      <c r="F241" s="1">
        <f t="shared" si="6"/>
        <v>0</v>
      </c>
      <c r="G241" s="1">
        <f t="shared" si="7"/>
        <v>0</v>
      </c>
      <c r="I241" s="1"/>
      <c r="J241" s="1"/>
    </row>
    <row r="242" spans="1:10" x14ac:dyDescent="0.25">
      <c r="A242" t="s">
        <v>948</v>
      </c>
      <c r="B242" t="s">
        <v>5153</v>
      </c>
      <c r="C242" s="1">
        <v>0</v>
      </c>
      <c r="D242" s="1">
        <v>10575.802</v>
      </c>
      <c r="E242" s="1">
        <v>1960.53</v>
      </c>
      <c r="F242" s="1">
        <f t="shared" si="6"/>
        <v>8615.271999999999</v>
      </c>
      <c r="G242" s="1">
        <f t="shared" si="7"/>
        <v>8615.271999999999</v>
      </c>
      <c r="I242" s="1"/>
      <c r="J242" s="1"/>
    </row>
    <row r="243" spans="1:10" x14ac:dyDescent="0.25">
      <c r="A243" t="s">
        <v>7361</v>
      </c>
      <c r="B243" t="s">
        <v>7463</v>
      </c>
      <c r="C243" s="1">
        <v>0</v>
      </c>
      <c r="D243" s="1">
        <v>6830.41</v>
      </c>
      <c r="E243" s="1">
        <v>6830.41</v>
      </c>
      <c r="F243" s="1">
        <f t="shared" si="6"/>
        <v>0</v>
      </c>
      <c r="G243" s="1">
        <f t="shared" si="7"/>
        <v>0</v>
      </c>
      <c r="I243" s="1"/>
      <c r="J243" s="1"/>
    </row>
    <row r="244" spans="1:10" x14ac:dyDescent="0.25">
      <c r="A244" t="s">
        <v>5609</v>
      </c>
      <c r="B244" t="s">
        <v>10311</v>
      </c>
      <c r="C244" s="1">
        <v>0</v>
      </c>
      <c r="D244" s="1">
        <v>11375.691000000001</v>
      </c>
      <c r="E244" s="1">
        <v>11375.691000000001</v>
      </c>
      <c r="F244" s="1">
        <f t="shared" si="6"/>
        <v>0</v>
      </c>
      <c r="G244" s="1">
        <f t="shared" si="7"/>
        <v>0</v>
      </c>
      <c r="I244" s="1"/>
      <c r="J244" s="1"/>
    </row>
    <row r="245" spans="1:10" x14ac:dyDescent="0.25">
      <c r="A245" t="s">
        <v>5610</v>
      </c>
      <c r="B245" t="s">
        <v>10312</v>
      </c>
      <c r="C245" s="1">
        <v>0</v>
      </c>
      <c r="D245" s="1">
        <v>20376.213</v>
      </c>
      <c r="E245" s="1">
        <v>20376.213</v>
      </c>
      <c r="F245" s="1">
        <f t="shared" si="6"/>
        <v>0</v>
      </c>
      <c r="G245" s="1">
        <f t="shared" si="7"/>
        <v>0</v>
      </c>
      <c r="I245" s="1"/>
      <c r="J245" s="1"/>
    </row>
    <row r="246" spans="1:10" x14ac:dyDescent="0.25">
      <c r="A246" t="s">
        <v>5611</v>
      </c>
      <c r="B246" t="s">
        <v>5612</v>
      </c>
      <c r="C246" s="1">
        <v>0</v>
      </c>
      <c r="D246" s="1">
        <v>4438.5240000000003</v>
      </c>
      <c r="E246" s="1">
        <v>4438.5240000000003</v>
      </c>
      <c r="F246" s="1">
        <f t="shared" si="6"/>
        <v>0</v>
      </c>
      <c r="G246" s="1">
        <f t="shared" si="7"/>
        <v>0</v>
      </c>
      <c r="I246" s="1"/>
      <c r="J246" s="1"/>
    </row>
    <row r="247" spans="1:10" x14ac:dyDescent="0.25">
      <c r="A247" t="s">
        <v>5613</v>
      </c>
      <c r="B247" t="s">
        <v>5614</v>
      </c>
      <c r="C247" s="1">
        <v>0</v>
      </c>
      <c r="D247" s="1">
        <v>2794.6309999999999</v>
      </c>
      <c r="E247" s="1">
        <v>2794.6309999999999</v>
      </c>
      <c r="F247" s="1">
        <f t="shared" si="6"/>
        <v>0</v>
      </c>
      <c r="G247" s="1">
        <f t="shared" si="7"/>
        <v>0</v>
      </c>
      <c r="I247" s="1"/>
      <c r="J247" s="1"/>
    </row>
    <row r="248" spans="1:10" x14ac:dyDescent="0.25">
      <c r="A248" t="s">
        <v>5615</v>
      </c>
      <c r="B248" t="s">
        <v>5616</v>
      </c>
      <c r="C248" s="1">
        <v>0</v>
      </c>
      <c r="D248" s="1">
        <v>631.29200000000003</v>
      </c>
      <c r="E248" s="1">
        <v>631.29200000000003</v>
      </c>
      <c r="F248" s="1">
        <f t="shared" si="6"/>
        <v>0</v>
      </c>
      <c r="G248" s="1">
        <f t="shared" si="7"/>
        <v>0</v>
      </c>
      <c r="I248" s="1"/>
      <c r="J248" s="1"/>
    </row>
    <row r="249" spans="1:10" x14ac:dyDescent="0.25">
      <c r="A249" t="s">
        <v>5617</v>
      </c>
      <c r="B249" t="s">
        <v>10313</v>
      </c>
      <c r="C249" s="1">
        <v>0</v>
      </c>
      <c r="D249" s="1">
        <v>3838.6610000000001</v>
      </c>
      <c r="E249" s="1">
        <v>3838.6610000000001</v>
      </c>
      <c r="F249" s="1">
        <f t="shared" si="6"/>
        <v>0</v>
      </c>
      <c r="G249" s="1">
        <f t="shared" si="7"/>
        <v>0</v>
      </c>
      <c r="I249" s="1"/>
      <c r="J249" s="1"/>
    </row>
    <row r="250" spans="1:10" x14ac:dyDescent="0.25">
      <c r="A250" t="s">
        <v>5618</v>
      </c>
      <c r="B250" t="s">
        <v>5619</v>
      </c>
      <c r="C250" s="1">
        <v>0</v>
      </c>
      <c r="D250" s="1">
        <v>766546.86800000002</v>
      </c>
      <c r="E250" s="1">
        <v>766546.86800000002</v>
      </c>
      <c r="F250" s="1">
        <f t="shared" si="6"/>
        <v>0</v>
      </c>
      <c r="G250" s="1">
        <f t="shared" si="7"/>
        <v>0</v>
      </c>
      <c r="I250" s="1"/>
      <c r="J250" s="1"/>
    </row>
    <row r="251" spans="1:10" x14ac:dyDescent="0.25">
      <c r="A251" t="s">
        <v>5620</v>
      </c>
      <c r="B251" t="s">
        <v>5621</v>
      </c>
      <c r="C251" s="1">
        <v>0</v>
      </c>
      <c r="D251" s="1">
        <v>283.5</v>
      </c>
      <c r="E251" s="1">
        <v>283.5</v>
      </c>
      <c r="F251" s="1">
        <f t="shared" si="6"/>
        <v>0</v>
      </c>
      <c r="G251" s="1">
        <f t="shared" si="7"/>
        <v>0</v>
      </c>
      <c r="I251" s="1"/>
      <c r="J251" s="1"/>
    </row>
    <row r="252" spans="1:10" x14ac:dyDescent="0.25">
      <c r="A252" t="s">
        <v>24</v>
      </c>
      <c r="B252" t="s">
        <v>25</v>
      </c>
      <c r="C252" s="1">
        <v>0</v>
      </c>
      <c r="D252" s="1">
        <v>512791.29599999997</v>
      </c>
      <c r="E252" s="1">
        <v>516542.321</v>
      </c>
      <c r="F252" s="1">
        <f t="shared" si="6"/>
        <v>-3751.0250000000233</v>
      </c>
      <c r="G252" s="1">
        <f t="shared" si="7"/>
        <v>-3751.0250000000233</v>
      </c>
      <c r="I252" s="1"/>
      <c r="J252" s="1"/>
    </row>
    <row r="253" spans="1:10" x14ac:dyDescent="0.25">
      <c r="A253" t="s">
        <v>5622</v>
      </c>
      <c r="B253" t="s">
        <v>5623</v>
      </c>
      <c r="C253" s="1">
        <v>0</v>
      </c>
      <c r="D253" s="1">
        <v>2733.9</v>
      </c>
      <c r="E253" s="1">
        <v>2733.9</v>
      </c>
      <c r="F253" s="1">
        <f t="shared" si="6"/>
        <v>0</v>
      </c>
      <c r="G253" s="1">
        <f t="shared" si="7"/>
        <v>0</v>
      </c>
      <c r="I253" s="1"/>
      <c r="J253" s="1"/>
    </row>
    <row r="254" spans="1:10" x14ac:dyDescent="0.25">
      <c r="A254" t="s">
        <v>5624</v>
      </c>
      <c r="B254" t="s">
        <v>5625</v>
      </c>
      <c r="C254" s="1">
        <v>0</v>
      </c>
      <c r="D254" s="1">
        <v>2290.808</v>
      </c>
      <c r="E254" s="1">
        <v>2290.808</v>
      </c>
      <c r="F254" s="1">
        <f t="shared" si="6"/>
        <v>0</v>
      </c>
      <c r="G254" s="1">
        <f t="shared" si="7"/>
        <v>0</v>
      </c>
      <c r="I254" s="1"/>
      <c r="J254" s="1"/>
    </row>
    <row r="255" spans="1:10" x14ac:dyDescent="0.25">
      <c r="A255" t="s">
        <v>5626</v>
      </c>
      <c r="B255" t="s">
        <v>5627</v>
      </c>
      <c r="C255" s="1">
        <v>0</v>
      </c>
      <c r="D255" s="1">
        <v>954.34</v>
      </c>
      <c r="E255" s="1">
        <v>954.34</v>
      </c>
      <c r="F255" s="1">
        <f t="shared" si="6"/>
        <v>0</v>
      </c>
      <c r="G255" s="1">
        <f t="shared" si="7"/>
        <v>0</v>
      </c>
      <c r="I255" s="1"/>
      <c r="J255" s="1"/>
    </row>
    <row r="256" spans="1:10" x14ac:dyDescent="0.25">
      <c r="A256" t="s">
        <v>5628</v>
      </c>
      <c r="B256" t="s">
        <v>5629</v>
      </c>
      <c r="C256" s="1">
        <v>0</v>
      </c>
      <c r="D256" s="1">
        <v>1247.652</v>
      </c>
      <c r="E256" s="1">
        <v>1247.652</v>
      </c>
      <c r="F256" s="1">
        <f t="shared" si="6"/>
        <v>0</v>
      </c>
      <c r="G256" s="1">
        <f t="shared" si="7"/>
        <v>0</v>
      </c>
      <c r="I256" s="1"/>
      <c r="J256" s="1"/>
    </row>
    <row r="257" spans="1:10" x14ac:dyDescent="0.25">
      <c r="A257" t="s">
        <v>5630</v>
      </c>
      <c r="B257" t="s">
        <v>5631</v>
      </c>
      <c r="C257" s="1">
        <v>0</v>
      </c>
      <c r="D257" s="1">
        <v>5691.3860000000004</v>
      </c>
      <c r="E257" s="1">
        <v>5691.3860000000004</v>
      </c>
      <c r="F257" s="1">
        <f t="shared" si="6"/>
        <v>0</v>
      </c>
      <c r="G257" s="1">
        <f t="shared" si="7"/>
        <v>0</v>
      </c>
      <c r="I257" s="1"/>
      <c r="J257" s="1"/>
    </row>
    <row r="258" spans="1:10" x14ac:dyDescent="0.25">
      <c r="A258" t="s">
        <v>5632</v>
      </c>
      <c r="B258" t="s">
        <v>5633</v>
      </c>
      <c r="C258" s="1">
        <v>0</v>
      </c>
      <c r="D258" s="1">
        <v>10638.701999999999</v>
      </c>
      <c r="E258" s="1">
        <v>10660.067999999999</v>
      </c>
      <c r="F258" s="1">
        <f t="shared" si="6"/>
        <v>-21.365999999999985</v>
      </c>
      <c r="G258" s="1">
        <f t="shared" si="7"/>
        <v>-21.365999999999985</v>
      </c>
      <c r="I258" s="1"/>
      <c r="J258" s="1"/>
    </row>
    <row r="259" spans="1:10" x14ac:dyDescent="0.25">
      <c r="A259" t="s">
        <v>5634</v>
      </c>
      <c r="B259" t="s">
        <v>5635</v>
      </c>
      <c r="C259" s="1">
        <v>0</v>
      </c>
      <c r="D259" s="1">
        <v>318.5</v>
      </c>
      <c r="E259" s="1">
        <v>318.5</v>
      </c>
      <c r="F259" s="1">
        <f t="shared" si="6"/>
        <v>0</v>
      </c>
      <c r="G259" s="1">
        <f t="shared" si="7"/>
        <v>0</v>
      </c>
      <c r="I259" s="1"/>
      <c r="J259" s="1"/>
    </row>
    <row r="260" spans="1:10" x14ac:dyDescent="0.25">
      <c r="A260" t="s">
        <v>5636</v>
      </c>
      <c r="B260" t="s">
        <v>10314</v>
      </c>
      <c r="C260" s="1">
        <v>0</v>
      </c>
      <c r="D260" s="1">
        <v>7105.07</v>
      </c>
      <c r="E260" s="1">
        <v>7105.07</v>
      </c>
      <c r="F260" s="1">
        <f t="shared" ref="F260:F323" si="8">+D260-E260</f>
        <v>0</v>
      </c>
      <c r="G260" s="1">
        <f t="shared" ref="G260:G323" si="9">+C260+F260</f>
        <v>0</v>
      </c>
      <c r="I260" s="1"/>
      <c r="J260" s="1"/>
    </row>
    <row r="261" spans="1:10" x14ac:dyDescent="0.25">
      <c r="A261" t="s">
        <v>5637</v>
      </c>
      <c r="B261" t="s">
        <v>5638</v>
      </c>
      <c r="C261" s="1">
        <v>0</v>
      </c>
      <c r="D261" s="1">
        <v>8093.0020000000004</v>
      </c>
      <c r="E261" s="1">
        <v>8546.1849999999995</v>
      </c>
      <c r="F261" s="1">
        <f t="shared" si="8"/>
        <v>-453.18299999999908</v>
      </c>
      <c r="G261" s="1">
        <f t="shared" si="9"/>
        <v>-453.18299999999908</v>
      </c>
      <c r="I261" s="1"/>
      <c r="J261" s="1"/>
    </row>
    <row r="262" spans="1:10" x14ac:dyDescent="0.25">
      <c r="A262" t="s">
        <v>5639</v>
      </c>
      <c r="B262" t="s">
        <v>5640</v>
      </c>
      <c r="C262" s="1">
        <v>0</v>
      </c>
      <c r="D262" s="1">
        <v>31.08</v>
      </c>
      <c r="E262" s="1">
        <v>31.08</v>
      </c>
      <c r="F262" s="1">
        <f t="shared" si="8"/>
        <v>0</v>
      </c>
      <c r="G262" s="1">
        <f t="shared" si="9"/>
        <v>0</v>
      </c>
      <c r="I262" s="1"/>
      <c r="J262" s="1"/>
    </row>
    <row r="263" spans="1:10" x14ac:dyDescent="0.25">
      <c r="A263" t="s">
        <v>5641</v>
      </c>
      <c r="B263" t="s">
        <v>5642</v>
      </c>
      <c r="C263" s="1">
        <v>0</v>
      </c>
      <c r="D263" s="1">
        <v>11744.49</v>
      </c>
      <c r="E263" s="1">
        <v>11744.49</v>
      </c>
      <c r="F263" s="1">
        <f t="shared" si="8"/>
        <v>0</v>
      </c>
      <c r="G263" s="1">
        <f t="shared" si="9"/>
        <v>0</v>
      </c>
      <c r="I263" s="1"/>
      <c r="J263" s="1"/>
    </row>
    <row r="264" spans="1:10" x14ac:dyDescent="0.25">
      <c r="A264" t="s">
        <v>5643</v>
      </c>
      <c r="B264" t="s">
        <v>5644</v>
      </c>
      <c r="C264" s="1">
        <v>0</v>
      </c>
      <c r="D264" s="1">
        <v>301.8</v>
      </c>
      <c r="E264" s="1">
        <v>301.8</v>
      </c>
      <c r="F264" s="1">
        <f t="shared" si="8"/>
        <v>0</v>
      </c>
      <c r="G264" s="1">
        <f t="shared" si="9"/>
        <v>0</v>
      </c>
      <c r="I264" s="1"/>
      <c r="J264" s="1"/>
    </row>
    <row r="265" spans="1:10" x14ac:dyDescent="0.25">
      <c r="A265" t="s">
        <v>5645</v>
      </c>
      <c r="B265" t="s">
        <v>10315</v>
      </c>
      <c r="C265" s="1">
        <v>0</v>
      </c>
      <c r="D265" s="1">
        <v>792.31500000000005</v>
      </c>
      <c r="E265" s="1">
        <v>792.31500000000005</v>
      </c>
      <c r="F265" s="1">
        <f t="shared" si="8"/>
        <v>0</v>
      </c>
      <c r="G265" s="1">
        <f t="shared" si="9"/>
        <v>0</v>
      </c>
      <c r="I265" s="1"/>
      <c r="J265" s="1"/>
    </row>
    <row r="266" spans="1:10" x14ac:dyDescent="0.25">
      <c r="A266" t="s">
        <v>5646</v>
      </c>
      <c r="B266" t="s">
        <v>5647</v>
      </c>
      <c r="C266" s="1">
        <v>0</v>
      </c>
      <c r="D266" s="1">
        <v>5345.8280000000004</v>
      </c>
      <c r="E266" s="1">
        <v>5345.8280000000004</v>
      </c>
      <c r="F266" s="1">
        <f t="shared" si="8"/>
        <v>0</v>
      </c>
      <c r="G266" s="1">
        <f t="shared" si="9"/>
        <v>0</v>
      </c>
      <c r="I266" s="1"/>
      <c r="J266" s="1"/>
    </row>
    <row r="267" spans="1:10" x14ac:dyDescent="0.25">
      <c r="A267" t="s">
        <v>5648</v>
      </c>
      <c r="B267" t="s">
        <v>10316</v>
      </c>
      <c r="C267" s="1">
        <v>0</v>
      </c>
      <c r="D267" s="1">
        <v>25328.170999999998</v>
      </c>
      <c r="E267" s="1">
        <v>25328.170999999998</v>
      </c>
      <c r="F267" s="1">
        <f t="shared" si="8"/>
        <v>0</v>
      </c>
      <c r="G267" s="1">
        <f t="shared" si="9"/>
        <v>0</v>
      </c>
      <c r="I267" s="1"/>
      <c r="J267" s="1"/>
    </row>
    <row r="268" spans="1:10" x14ac:dyDescent="0.25">
      <c r="A268" t="s">
        <v>5649</v>
      </c>
      <c r="B268" t="s">
        <v>10317</v>
      </c>
      <c r="C268" s="1">
        <v>0</v>
      </c>
      <c r="D268" s="1">
        <v>5855.8159999999998</v>
      </c>
      <c r="E268" s="1">
        <v>5855.8159999999998</v>
      </c>
      <c r="F268" s="1">
        <f t="shared" si="8"/>
        <v>0</v>
      </c>
      <c r="G268" s="1">
        <f t="shared" si="9"/>
        <v>0</v>
      </c>
      <c r="I268" s="1"/>
      <c r="J268" s="1"/>
    </row>
    <row r="269" spans="1:10" x14ac:dyDescent="0.25">
      <c r="A269" t="s">
        <v>5650</v>
      </c>
      <c r="B269" t="s">
        <v>5651</v>
      </c>
      <c r="C269" s="1">
        <v>0</v>
      </c>
      <c r="D269" s="1">
        <v>300.72000000000003</v>
      </c>
      <c r="E269" s="1">
        <v>300.72000000000003</v>
      </c>
      <c r="F269" s="1">
        <f t="shared" si="8"/>
        <v>0</v>
      </c>
      <c r="G269" s="1">
        <f t="shared" si="9"/>
        <v>0</v>
      </c>
      <c r="I269" s="1"/>
      <c r="J269" s="1"/>
    </row>
    <row r="270" spans="1:10" x14ac:dyDescent="0.25">
      <c r="A270" t="s">
        <v>5652</v>
      </c>
      <c r="B270" t="s">
        <v>10318</v>
      </c>
      <c r="C270" s="1">
        <v>0</v>
      </c>
      <c r="D270" s="1">
        <v>1120.5</v>
      </c>
      <c r="E270" s="1">
        <v>1120.5</v>
      </c>
      <c r="F270" s="1">
        <f t="shared" si="8"/>
        <v>0</v>
      </c>
      <c r="G270" s="1">
        <f t="shared" si="9"/>
        <v>0</v>
      </c>
      <c r="I270" s="1"/>
      <c r="J270" s="1"/>
    </row>
    <row r="271" spans="1:10" x14ac:dyDescent="0.25">
      <c r="A271" t="s">
        <v>5653</v>
      </c>
      <c r="B271" t="s">
        <v>5654</v>
      </c>
      <c r="C271" s="1">
        <v>0</v>
      </c>
      <c r="D271" s="1">
        <v>38579.519999999997</v>
      </c>
      <c r="E271" s="1">
        <v>38579.519999999997</v>
      </c>
      <c r="F271" s="1">
        <f t="shared" si="8"/>
        <v>0</v>
      </c>
      <c r="G271" s="1">
        <f t="shared" si="9"/>
        <v>0</v>
      </c>
      <c r="I271" s="1"/>
      <c r="J271" s="1"/>
    </row>
    <row r="272" spans="1:10" x14ac:dyDescent="0.25">
      <c r="A272" t="s">
        <v>5655</v>
      </c>
      <c r="B272" t="s">
        <v>10319</v>
      </c>
      <c r="C272" s="1">
        <v>0</v>
      </c>
      <c r="D272" s="1">
        <v>107217.876</v>
      </c>
      <c r="E272" s="1">
        <v>107217.876</v>
      </c>
      <c r="F272" s="1">
        <f t="shared" si="8"/>
        <v>0</v>
      </c>
      <c r="G272" s="1">
        <f t="shared" si="9"/>
        <v>0</v>
      </c>
      <c r="I272" s="1"/>
      <c r="J272" s="1"/>
    </row>
    <row r="273" spans="1:10" x14ac:dyDescent="0.25">
      <c r="A273" t="s">
        <v>5656</v>
      </c>
      <c r="B273" t="s">
        <v>5657</v>
      </c>
      <c r="C273" s="1">
        <v>0</v>
      </c>
      <c r="D273" s="1">
        <v>25597.894</v>
      </c>
      <c r="E273" s="1">
        <v>25597.894</v>
      </c>
      <c r="F273" s="1">
        <f t="shared" si="8"/>
        <v>0</v>
      </c>
      <c r="G273" s="1">
        <f t="shared" si="9"/>
        <v>0</v>
      </c>
      <c r="I273" s="1"/>
      <c r="J273" s="1"/>
    </row>
    <row r="274" spans="1:10" x14ac:dyDescent="0.25">
      <c r="A274" t="s">
        <v>5658</v>
      </c>
      <c r="B274" t="s">
        <v>10320</v>
      </c>
      <c r="C274" s="1">
        <v>0</v>
      </c>
      <c r="D274" s="1">
        <v>8379.4889999999996</v>
      </c>
      <c r="E274" s="1">
        <v>8379.4889999999996</v>
      </c>
      <c r="F274" s="1">
        <f t="shared" si="8"/>
        <v>0</v>
      </c>
      <c r="G274" s="1">
        <f t="shared" si="9"/>
        <v>0</v>
      </c>
      <c r="I274" s="1"/>
      <c r="J274" s="1"/>
    </row>
    <row r="275" spans="1:10" x14ac:dyDescent="0.25">
      <c r="A275" t="s">
        <v>5659</v>
      </c>
      <c r="B275" t="s">
        <v>10321</v>
      </c>
      <c r="C275" s="1">
        <v>0</v>
      </c>
      <c r="D275" s="1">
        <v>5018.8680000000004</v>
      </c>
      <c r="E275" s="1">
        <v>5018.8680000000004</v>
      </c>
      <c r="F275" s="1">
        <f t="shared" si="8"/>
        <v>0</v>
      </c>
      <c r="G275" s="1">
        <f t="shared" si="9"/>
        <v>0</v>
      </c>
      <c r="I275" s="1"/>
      <c r="J275" s="1"/>
    </row>
    <row r="276" spans="1:10" x14ac:dyDescent="0.25">
      <c r="A276" t="s">
        <v>5660</v>
      </c>
      <c r="B276" t="s">
        <v>10322</v>
      </c>
      <c r="C276" s="1">
        <v>0</v>
      </c>
      <c r="D276" s="1">
        <v>6083.1719999999996</v>
      </c>
      <c r="E276" s="1">
        <v>6083.1719999999996</v>
      </c>
      <c r="F276" s="1">
        <f t="shared" si="8"/>
        <v>0</v>
      </c>
      <c r="G276" s="1">
        <f t="shared" si="9"/>
        <v>0</v>
      </c>
      <c r="I276" s="1"/>
      <c r="J276" s="1"/>
    </row>
    <row r="277" spans="1:10" x14ac:dyDescent="0.25">
      <c r="A277" t="s">
        <v>5661</v>
      </c>
      <c r="B277" t="s">
        <v>5662</v>
      </c>
      <c r="C277" s="1">
        <v>0</v>
      </c>
      <c r="D277" s="1">
        <v>963.298</v>
      </c>
      <c r="E277" s="1">
        <v>963.298</v>
      </c>
      <c r="F277" s="1">
        <f t="shared" si="8"/>
        <v>0</v>
      </c>
      <c r="G277" s="1">
        <f t="shared" si="9"/>
        <v>0</v>
      </c>
      <c r="I277" s="1"/>
      <c r="J277" s="1"/>
    </row>
    <row r="278" spans="1:10" x14ac:dyDescent="0.25">
      <c r="A278" t="s">
        <v>5663</v>
      </c>
      <c r="B278" t="s">
        <v>10323</v>
      </c>
      <c r="C278" s="1">
        <v>0</v>
      </c>
      <c r="D278" s="1">
        <v>80</v>
      </c>
      <c r="E278" s="1">
        <v>80</v>
      </c>
      <c r="F278" s="1">
        <f t="shared" si="8"/>
        <v>0</v>
      </c>
      <c r="G278" s="1">
        <f t="shared" si="9"/>
        <v>0</v>
      </c>
      <c r="I278" s="1"/>
      <c r="J278" s="1"/>
    </row>
    <row r="279" spans="1:10" x14ac:dyDescent="0.25">
      <c r="A279" t="s">
        <v>5664</v>
      </c>
      <c r="B279" t="s">
        <v>10324</v>
      </c>
      <c r="C279" s="1">
        <v>0</v>
      </c>
      <c r="D279" s="1">
        <v>7290.2089999999998</v>
      </c>
      <c r="E279" s="1">
        <v>7290.2089999999998</v>
      </c>
      <c r="F279" s="1">
        <f t="shared" si="8"/>
        <v>0</v>
      </c>
      <c r="G279" s="1">
        <f t="shared" si="9"/>
        <v>0</v>
      </c>
      <c r="I279" s="1"/>
      <c r="J279" s="1"/>
    </row>
    <row r="280" spans="1:10" x14ac:dyDescent="0.25">
      <c r="A280" t="s">
        <v>5665</v>
      </c>
      <c r="B280" t="s">
        <v>10325</v>
      </c>
      <c r="C280" s="1">
        <v>0</v>
      </c>
      <c r="D280" s="1">
        <v>971.11099999999999</v>
      </c>
      <c r="E280" s="1">
        <v>971.11099999999999</v>
      </c>
      <c r="F280" s="1">
        <f t="shared" si="8"/>
        <v>0</v>
      </c>
      <c r="G280" s="1">
        <f t="shared" si="9"/>
        <v>0</v>
      </c>
      <c r="I280" s="1"/>
      <c r="J280" s="1"/>
    </row>
    <row r="281" spans="1:10" x14ac:dyDescent="0.25">
      <c r="A281" t="s">
        <v>5666</v>
      </c>
      <c r="B281" t="s">
        <v>5667</v>
      </c>
      <c r="C281" s="1">
        <v>0</v>
      </c>
      <c r="D281" s="1">
        <v>74.710999999999999</v>
      </c>
      <c r="E281" s="1">
        <v>74.710999999999999</v>
      </c>
      <c r="F281" s="1">
        <f t="shared" si="8"/>
        <v>0</v>
      </c>
      <c r="G281" s="1">
        <f t="shared" si="9"/>
        <v>0</v>
      </c>
      <c r="I281" s="1"/>
      <c r="J281" s="1"/>
    </row>
    <row r="282" spans="1:10" x14ac:dyDescent="0.25">
      <c r="A282" t="s">
        <v>5668</v>
      </c>
      <c r="B282" t="s">
        <v>5669</v>
      </c>
      <c r="C282" s="1">
        <v>0</v>
      </c>
      <c r="D282" s="1">
        <v>58405.9</v>
      </c>
      <c r="E282" s="1">
        <v>58405.9</v>
      </c>
      <c r="F282" s="1">
        <f t="shared" si="8"/>
        <v>0</v>
      </c>
      <c r="G282" s="1">
        <f t="shared" si="9"/>
        <v>0</v>
      </c>
      <c r="I282" s="1"/>
      <c r="J282" s="1"/>
    </row>
    <row r="283" spans="1:10" x14ac:dyDescent="0.25">
      <c r="A283" t="s">
        <v>5670</v>
      </c>
      <c r="B283" t="s">
        <v>5671</v>
      </c>
      <c r="C283" s="1">
        <v>0</v>
      </c>
      <c r="D283" s="1">
        <v>11518.87</v>
      </c>
      <c r="E283" s="1">
        <v>11518.87</v>
      </c>
      <c r="F283" s="1">
        <f t="shared" si="8"/>
        <v>0</v>
      </c>
      <c r="G283" s="1">
        <f t="shared" si="9"/>
        <v>0</v>
      </c>
      <c r="I283" s="1"/>
      <c r="J283" s="1"/>
    </row>
    <row r="284" spans="1:10" x14ac:dyDescent="0.25">
      <c r="A284" t="s">
        <v>26</v>
      </c>
      <c r="B284" t="s">
        <v>5672</v>
      </c>
      <c r="C284" s="1">
        <v>0</v>
      </c>
      <c r="D284" s="1">
        <v>100502.683</v>
      </c>
      <c r="E284" s="1">
        <v>105453.906</v>
      </c>
      <c r="F284" s="1">
        <f t="shared" si="8"/>
        <v>-4951.2229999999981</v>
      </c>
      <c r="G284" s="1">
        <f t="shared" si="9"/>
        <v>-4951.2229999999981</v>
      </c>
      <c r="I284" s="1"/>
      <c r="J284" s="1"/>
    </row>
    <row r="285" spans="1:10" x14ac:dyDescent="0.25">
      <c r="A285" t="s">
        <v>5673</v>
      </c>
      <c r="B285" t="s">
        <v>5674</v>
      </c>
      <c r="C285" s="1">
        <v>0</v>
      </c>
      <c r="D285" s="1">
        <v>331.82</v>
      </c>
      <c r="E285" s="1">
        <v>331.82</v>
      </c>
      <c r="F285" s="1">
        <f t="shared" si="8"/>
        <v>0</v>
      </c>
      <c r="G285" s="1">
        <f t="shared" si="9"/>
        <v>0</v>
      </c>
      <c r="I285" s="1"/>
      <c r="J285" s="1"/>
    </row>
    <row r="286" spans="1:10" x14ac:dyDescent="0.25">
      <c r="A286" t="s">
        <v>5675</v>
      </c>
      <c r="B286" t="s">
        <v>10326</v>
      </c>
      <c r="C286" s="1">
        <v>0</v>
      </c>
      <c r="D286" s="1">
        <v>404.45</v>
      </c>
      <c r="E286" s="1">
        <v>404.45</v>
      </c>
      <c r="F286" s="1">
        <f t="shared" si="8"/>
        <v>0</v>
      </c>
      <c r="G286" s="1">
        <f t="shared" si="9"/>
        <v>0</v>
      </c>
      <c r="I286" s="1"/>
      <c r="J286" s="1"/>
    </row>
    <row r="287" spans="1:10" x14ac:dyDescent="0.25">
      <c r="A287" t="s">
        <v>5676</v>
      </c>
      <c r="B287" t="s">
        <v>5677</v>
      </c>
      <c r="C287" s="1">
        <v>0</v>
      </c>
      <c r="D287" s="1">
        <v>58511.353999999999</v>
      </c>
      <c r="E287" s="1">
        <v>58511.353999999999</v>
      </c>
      <c r="F287" s="1">
        <f t="shared" si="8"/>
        <v>0</v>
      </c>
      <c r="G287" s="1">
        <f t="shared" si="9"/>
        <v>0</v>
      </c>
      <c r="I287" s="1"/>
      <c r="J287" s="1"/>
    </row>
    <row r="288" spans="1:10" x14ac:dyDescent="0.25">
      <c r="A288" t="s">
        <v>5678</v>
      </c>
      <c r="B288" t="s">
        <v>10327</v>
      </c>
      <c r="C288" s="1">
        <v>0</v>
      </c>
      <c r="D288" s="1">
        <v>20738.57</v>
      </c>
      <c r="E288" s="1">
        <v>20738.57</v>
      </c>
      <c r="F288" s="1">
        <f t="shared" si="8"/>
        <v>0</v>
      </c>
      <c r="G288" s="1">
        <f t="shared" si="9"/>
        <v>0</v>
      </c>
      <c r="I288" s="1"/>
      <c r="J288" s="1"/>
    </row>
    <row r="289" spans="1:10" x14ac:dyDescent="0.25">
      <c r="A289" t="s">
        <v>5679</v>
      </c>
      <c r="B289" t="s">
        <v>10328</v>
      </c>
      <c r="C289" s="1">
        <v>0</v>
      </c>
      <c r="D289" s="1">
        <v>10360.700000000001</v>
      </c>
      <c r="E289" s="1">
        <v>10360.700000000001</v>
      </c>
      <c r="F289" s="1">
        <f t="shared" si="8"/>
        <v>0</v>
      </c>
      <c r="G289" s="1">
        <f t="shared" si="9"/>
        <v>0</v>
      </c>
      <c r="I289" s="1"/>
      <c r="J289" s="1"/>
    </row>
    <row r="290" spans="1:10" x14ac:dyDescent="0.25">
      <c r="A290" t="s">
        <v>5680</v>
      </c>
      <c r="B290" t="s">
        <v>10329</v>
      </c>
      <c r="C290" s="1">
        <v>0</v>
      </c>
      <c r="D290" s="1">
        <v>4525.1149999999998</v>
      </c>
      <c r="E290" s="1">
        <v>4525.1149999999998</v>
      </c>
      <c r="F290" s="1">
        <f t="shared" si="8"/>
        <v>0</v>
      </c>
      <c r="G290" s="1">
        <f t="shared" si="9"/>
        <v>0</v>
      </c>
      <c r="I290" s="1"/>
      <c r="J290" s="1"/>
    </row>
    <row r="291" spans="1:10" x14ac:dyDescent="0.25">
      <c r="A291" t="s">
        <v>5681</v>
      </c>
      <c r="B291" t="s">
        <v>5682</v>
      </c>
      <c r="C291" s="1">
        <v>0</v>
      </c>
      <c r="D291" s="1">
        <v>2912.3</v>
      </c>
      <c r="E291" s="1">
        <v>2912.3</v>
      </c>
      <c r="F291" s="1">
        <f t="shared" si="8"/>
        <v>0</v>
      </c>
      <c r="G291" s="1">
        <f t="shared" si="9"/>
        <v>0</v>
      </c>
      <c r="I291" s="1"/>
      <c r="J291" s="1"/>
    </row>
    <row r="292" spans="1:10" x14ac:dyDescent="0.25">
      <c r="A292" t="s">
        <v>5683</v>
      </c>
      <c r="B292" t="s">
        <v>5684</v>
      </c>
      <c r="C292" s="1">
        <v>0</v>
      </c>
      <c r="D292" s="1">
        <v>64445.673999999999</v>
      </c>
      <c r="E292" s="1">
        <v>64445.673999999999</v>
      </c>
      <c r="F292" s="1">
        <f t="shared" si="8"/>
        <v>0</v>
      </c>
      <c r="G292" s="1">
        <f t="shared" si="9"/>
        <v>0</v>
      </c>
      <c r="I292" s="1"/>
      <c r="J292" s="1"/>
    </row>
    <row r="293" spans="1:10" x14ac:dyDescent="0.25">
      <c r="A293" t="s">
        <v>5685</v>
      </c>
      <c r="B293" t="s">
        <v>5686</v>
      </c>
      <c r="C293" s="1">
        <v>0</v>
      </c>
      <c r="D293" s="1">
        <v>783</v>
      </c>
      <c r="E293" s="1">
        <v>783</v>
      </c>
      <c r="F293" s="1">
        <f t="shared" si="8"/>
        <v>0</v>
      </c>
      <c r="G293" s="1">
        <f t="shared" si="9"/>
        <v>0</v>
      </c>
      <c r="I293" s="1"/>
      <c r="J293" s="1"/>
    </row>
    <row r="294" spans="1:10" x14ac:dyDescent="0.25">
      <c r="A294" t="s">
        <v>5687</v>
      </c>
      <c r="B294" t="s">
        <v>5688</v>
      </c>
      <c r="C294" s="1">
        <v>0</v>
      </c>
      <c r="D294" s="1">
        <v>1588.9770000000001</v>
      </c>
      <c r="E294" s="1">
        <v>1588.9770000000001</v>
      </c>
      <c r="F294" s="1">
        <f t="shared" si="8"/>
        <v>0</v>
      </c>
      <c r="G294" s="1">
        <f t="shared" si="9"/>
        <v>0</v>
      </c>
      <c r="I294" s="1"/>
      <c r="J294" s="1"/>
    </row>
    <row r="295" spans="1:10" x14ac:dyDescent="0.25">
      <c r="A295" t="s">
        <v>5689</v>
      </c>
      <c r="B295" t="s">
        <v>5690</v>
      </c>
      <c r="C295" s="1">
        <v>0</v>
      </c>
      <c r="D295" s="1">
        <v>879.83</v>
      </c>
      <c r="E295" s="1">
        <v>879.83</v>
      </c>
      <c r="F295" s="1">
        <f t="shared" si="8"/>
        <v>0</v>
      </c>
      <c r="G295" s="1">
        <f t="shared" si="9"/>
        <v>0</v>
      </c>
      <c r="I295" s="1"/>
      <c r="J295" s="1"/>
    </row>
    <row r="296" spans="1:10" x14ac:dyDescent="0.25">
      <c r="A296" t="s">
        <v>5691</v>
      </c>
      <c r="B296" t="s">
        <v>10330</v>
      </c>
      <c r="C296" s="1">
        <v>0</v>
      </c>
      <c r="D296" s="1">
        <v>1097</v>
      </c>
      <c r="E296" s="1">
        <v>1097</v>
      </c>
      <c r="F296" s="1">
        <f t="shared" si="8"/>
        <v>0</v>
      </c>
      <c r="G296" s="1">
        <f t="shared" si="9"/>
        <v>0</v>
      </c>
      <c r="I296" s="1"/>
      <c r="J296" s="1"/>
    </row>
    <row r="297" spans="1:10" x14ac:dyDescent="0.25">
      <c r="A297" t="s">
        <v>5692</v>
      </c>
      <c r="B297" t="s">
        <v>5693</v>
      </c>
      <c r="C297" s="1">
        <v>0</v>
      </c>
      <c r="D297" s="1">
        <v>3099.28</v>
      </c>
      <c r="E297" s="1">
        <v>3099.28</v>
      </c>
      <c r="F297" s="1">
        <f t="shared" si="8"/>
        <v>0</v>
      </c>
      <c r="G297" s="1">
        <f t="shared" si="9"/>
        <v>0</v>
      </c>
      <c r="I297" s="1"/>
      <c r="J297" s="1"/>
    </row>
    <row r="298" spans="1:10" x14ac:dyDescent="0.25">
      <c r="A298" t="s">
        <v>5694</v>
      </c>
      <c r="B298" t="s">
        <v>10331</v>
      </c>
      <c r="C298" s="1">
        <v>0</v>
      </c>
      <c r="D298" s="1">
        <v>11627.74</v>
      </c>
      <c r="E298" s="1">
        <v>11627.74</v>
      </c>
      <c r="F298" s="1">
        <f t="shared" si="8"/>
        <v>0</v>
      </c>
      <c r="G298" s="1">
        <f t="shared" si="9"/>
        <v>0</v>
      </c>
      <c r="I298" s="1"/>
      <c r="J298" s="1"/>
    </row>
    <row r="299" spans="1:10" x14ac:dyDescent="0.25">
      <c r="A299" t="s">
        <v>5695</v>
      </c>
      <c r="B299" t="s">
        <v>10332</v>
      </c>
      <c r="C299" s="1">
        <v>0</v>
      </c>
      <c r="D299" s="1">
        <v>1606.289</v>
      </c>
      <c r="E299" s="1">
        <v>1606.289</v>
      </c>
      <c r="F299" s="1">
        <f t="shared" si="8"/>
        <v>0</v>
      </c>
      <c r="G299" s="1">
        <f t="shared" si="9"/>
        <v>0</v>
      </c>
      <c r="I299" s="1"/>
      <c r="J299" s="1"/>
    </row>
    <row r="300" spans="1:10" x14ac:dyDescent="0.25">
      <c r="A300" t="s">
        <v>5696</v>
      </c>
      <c r="B300" t="s">
        <v>10333</v>
      </c>
      <c r="C300" s="1">
        <v>0</v>
      </c>
      <c r="D300" s="1">
        <v>315</v>
      </c>
      <c r="E300" s="1">
        <v>315</v>
      </c>
      <c r="F300" s="1">
        <f t="shared" si="8"/>
        <v>0</v>
      </c>
      <c r="G300" s="1">
        <f t="shared" si="9"/>
        <v>0</v>
      </c>
      <c r="I300" s="1"/>
      <c r="J300" s="1"/>
    </row>
    <row r="301" spans="1:10" x14ac:dyDescent="0.25">
      <c r="A301" t="s">
        <v>5697</v>
      </c>
      <c r="B301" t="s">
        <v>10334</v>
      </c>
      <c r="C301" s="1">
        <v>0</v>
      </c>
      <c r="D301" s="1">
        <v>120</v>
      </c>
      <c r="E301" s="1">
        <v>120</v>
      </c>
      <c r="F301" s="1">
        <f t="shared" si="8"/>
        <v>0</v>
      </c>
      <c r="G301" s="1">
        <f t="shared" si="9"/>
        <v>0</v>
      </c>
      <c r="I301" s="1"/>
      <c r="J301" s="1"/>
    </row>
    <row r="302" spans="1:10" x14ac:dyDescent="0.25">
      <c r="A302" t="s">
        <v>5698</v>
      </c>
      <c r="B302" t="s">
        <v>5699</v>
      </c>
      <c r="C302" s="1">
        <v>0</v>
      </c>
      <c r="D302" s="1">
        <v>7409.8429999999998</v>
      </c>
      <c r="E302" s="1">
        <v>7409.8429999999998</v>
      </c>
      <c r="F302" s="1">
        <f t="shared" si="8"/>
        <v>0</v>
      </c>
      <c r="G302" s="1">
        <f t="shared" si="9"/>
        <v>0</v>
      </c>
      <c r="I302" s="1"/>
      <c r="J302" s="1"/>
    </row>
    <row r="303" spans="1:10" x14ac:dyDescent="0.25">
      <c r="A303" t="s">
        <v>950</v>
      </c>
      <c r="B303" t="s">
        <v>5154</v>
      </c>
      <c r="C303" s="1">
        <v>0</v>
      </c>
      <c r="D303" s="1">
        <v>34013.120999999999</v>
      </c>
      <c r="E303" s="1">
        <v>34013.120999999999</v>
      </c>
      <c r="F303" s="1">
        <f t="shared" si="8"/>
        <v>0</v>
      </c>
      <c r="G303" s="1">
        <f t="shared" si="9"/>
        <v>0</v>
      </c>
      <c r="I303" s="1"/>
      <c r="J303" s="1"/>
    </row>
    <row r="304" spans="1:10" x14ac:dyDescent="0.25">
      <c r="A304" t="s">
        <v>5700</v>
      </c>
      <c r="B304" t="s">
        <v>5701</v>
      </c>
      <c r="C304" s="1">
        <v>0</v>
      </c>
      <c r="D304" s="1">
        <v>6001.6790000000001</v>
      </c>
      <c r="E304" s="1">
        <v>6001.6790000000001</v>
      </c>
      <c r="F304" s="1">
        <f t="shared" si="8"/>
        <v>0</v>
      </c>
      <c r="G304" s="1">
        <f t="shared" si="9"/>
        <v>0</v>
      </c>
      <c r="I304" s="1"/>
      <c r="J304" s="1"/>
    </row>
    <row r="305" spans="1:10" x14ac:dyDescent="0.25">
      <c r="A305" t="s">
        <v>5702</v>
      </c>
      <c r="B305" t="s">
        <v>5703</v>
      </c>
      <c r="C305" s="1">
        <v>0</v>
      </c>
      <c r="D305" s="1">
        <v>87321.100999999995</v>
      </c>
      <c r="E305" s="1">
        <v>87822.95</v>
      </c>
      <c r="F305" s="1">
        <f t="shared" si="8"/>
        <v>-501.84900000000198</v>
      </c>
      <c r="G305" s="1">
        <f t="shared" si="9"/>
        <v>-501.84900000000198</v>
      </c>
      <c r="I305" s="1"/>
      <c r="J305" s="1"/>
    </row>
    <row r="306" spans="1:10" x14ac:dyDescent="0.25">
      <c r="A306" t="s">
        <v>5704</v>
      </c>
      <c r="B306" t="s">
        <v>10335</v>
      </c>
      <c r="C306" s="1">
        <v>0</v>
      </c>
      <c r="D306" s="1">
        <v>613.9</v>
      </c>
      <c r="E306" s="1">
        <v>613.9</v>
      </c>
      <c r="F306" s="1">
        <f t="shared" si="8"/>
        <v>0</v>
      </c>
      <c r="G306" s="1">
        <f t="shared" si="9"/>
        <v>0</v>
      </c>
      <c r="I306" s="1"/>
      <c r="J306" s="1"/>
    </row>
    <row r="307" spans="1:10" x14ac:dyDescent="0.25">
      <c r="A307" t="s">
        <v>5705</v>
      </c>
      <c r="B307" t="s">
        <v>10336</v>
      </c>
      <c r="C307" s="1">
        <v>0</v>
      </c>
      <c r="D307" s="1">
        <v>4804.5029999999997</v>
      </c>
      <c r="E307" s="1">
        <v>4804.5029999999997</v>
      </c>
      <c r="F307" s="1">
        <f t="shared" si="8"/>
        <v>0</v>
      </c>
      <c r="G307" s="1">
        <f t="shared" si="9"/>
        <v>0</v>
      </c>
      <c r="I307" s="1"/>
      <c r="J307" s="1"/>
    </row>
    <row r="308" spans="1:10" x14ac:dyDescent="0.25">
      <c r="A308" t="s">
        <v>5706</v>
      </c>
      <c r="B308" t="s">
        <v>10337</v>
      </c>
      <c r="C308" s="1">
        <v>0</v>
      </c>
      <c r="D308" s="1">
        <v>117.202</v>
      </c>
      <c r="E308" s="1">
        <v>117.202</v>
      </c>
      <c r="F308" s="1">
        <f t="shared" si="8"/>
        <v>0</v>
      </c>
      <c r="G308" s="1">
        <f t="shared" si="9"/>
        <v>0</v>
      </c>
      <c r="I308" s="1"/>
      <c r="J308" s="1"/>
    </row>
    <row r="309" spans="1:10" x14ac:dyDescent="0.25">
      <c r="A309" t="s">
        <v>5707</v>
      </c>
      <c r="B309" t="s">
        <v>5708</v>
      </c>
      <c r="C309" s="1">
        <v>0</v>
      </c>
      <c r="D309" s="1">
        <v>679.98</v>
      </c>
      <c r="E309" s="1">
        <v>679.98</v>
      </c>
      <c r="F309" s="1">
        <f t="shared" si="8"/>
        <v>0</v>
      </c>
      <c r="G309" s="1">
        <f t="shared" si="9"/>
        <v>0</v>
      </c>
      <c r="I309" s="1"/>
      <c r="J309" s="1"/>
    </row>
    <row r="310" spans="1:10" x14ac:dyDescent="0.25">
      <c r="A310" t="s">
        <v>5709</v>
      </c>
      <c r="B310" t="s">
        <v>10338</v>
      </c>
      <c r="C310" s="1">
        <v>0</v>
      </c>
      <c r="D310" s="1">
        <v>28541.386999999999</v>
      </c>
      <c r="E310" s="1">
        <v>28541.386999999999</v>
      </c>
      <c r="F310" s="1">
        <f t="shared" si="8"/>
        <v>0</v>
      </c>
      <c r="G310" s="1">
        <f t="shared" si="9"/>
        <v>0</v>
      </c>
      <c r="I310" s="1"/>
      <c r="J310" s="1"/>
    </row>
    <row r="311" spans="1:10" x14ac:dyDescent="0.25">
      <c r="A311" t="s">
        <v>5710</v>
      </c>
      <c r="B311" t="s">
        <v>10339</v>
      </c>
      <c r="C311" s="1">
        <v>0</v>
      </c>
      <c r="D311" s="1">
        <v>4536.4399999999996</v>
      </c>
      <c r="E311" s="1">
        <v>4536.4399999999996</v>
      </c>
      <c r="F311" s="1">
        <f t="shared" si="8"/>
        <v>0</v>
      </c>
      <c r="G311" s="1">
        <f t="shared" si="9"/>
        <v>0</v>
      </c>
      <c r="I311" s="1"/>
      <c r="J311" s="1"/>
    </row>
    <row r="312" spans="1:10" x14ac:dyDescent="0.25">
      <c r="A312" t="s">
        <v>5711</v>
      </c>
      <c r="B312" t="s">
        <v>5712</v>
      </c>
      <c r="C312" s="1">
        <v>0</v>
      </c>
      <c r="D312" s="1">
        <v>11198.361000000001</v>
      </c>
      <c r="E312" s="1">
        <v>6478.6959999999999</v>
      </c>
      <c r="F312" s="1">
        <f t="shared" si="8"/>
        <v>4719.6650000000009</v>
      </c>
      <c r="G312" s="1">
        <f t="shared" si="9"/>
        <v>4719.6650000000009</v>
      </c>
      <c r="I312" s="1"/>
      <c r="J312" s="1"/>
    </row>
    <row r="313" spans="1:10" x14ac:dyDescent="0.25">
      <c r="A313" t="s">
        <v>27</v>
      </c>
      <c r="B313" t="s">
        <v>872</v>
      </c>
      <c r="C313" s="1">
        <v>0</v>
      </c>
      <c r="D313" s="1">
        <v>19229.223999999998</v>
      </c>
      <c r="E313" s="1">
        <v>20606.103999999999</v>
      </c>
      <c r="F313" s="1">
        <f t="shared" si="8"/>
        <v>-1376.880000000001</v>
      </c>
      <c r="G313" s="1">
        <f t="shared" si="9"/>
        <v>-1376.880000000001</v>
      </c>
      <c r="I313" s="1"/>
      <c r="J313" s="1"/>
    </row>
    <row r="314" spans="1:10" x14ac:dyDescent="0.25">
      <c r="A314" t="s">
        <v>5024</v>
      </c>
      <c r="B314" t="s">
        <v>5155</v>
      </c>
      <c r="C314" s="1">
        <v>0</v>
      </c>
      <c r="D314" s="1">
        <v>20509.789000000001</v>
      </c>
      <c r="E314" s="1">
        <v>20509.490000000002</v>
      </c>
      <c r="F314" s="1">
        <f t="shared" si="8"/>
        <v>0.29899999999906868</v>
      </c>
      <c r="G314" s="1">
        <f t="shared" si="9"/>
        <v>0.29899999999906868</v>
      </c>
      <c r="I314" s="1"/>
      <c r="J314" s="1"/>
    </row>
    <row r="315" spans="1:10" x14ac:dyDescent="0.25">
      <c r="A315" t="s">
        <v>5713</v>
      </c>
      <c r="B315" t="s">
        <v>5714</v>
      </c>
      <c r="C315" s="1">
        <v>0</v>
      </c>
      <c r="D315" s="1">
        <v>1214.3420000000001</v>
      </c>
      <c r="E315" s="1">
        <v>1214.3420000000001</v>
      </c>
      <c r="F315" s="1">
        <f t="shared" si="8"/>
        <v>0</v>
      </c>
      <c r="G315" s="1">
        <f t="shared" si="9"/>
        <v>0</v>
      </c>
      <c r="I315" s="1"/>
      <c r="J315" s="1"/>
    </row>
    <row r="316" spans="1:10" x14ac:dyDescent="0.25">
      <c r="A316" t="s">
        <v>5715</v>
      </c>
      <c r="B316" t="s">
        <v>5716</v>
      </c>
      <c r="C316" s="1">
        <v>0</v>
      </c>
      <c r="D316" s="1">
        <v>4390</v>
      </c>
      <c r="E316" s="1">
        <v>4390</v>
      </c>
      <c r="F316" s="1">
        <f t="shared" si="8"/>
        <v>0</v>
      </c>
      <c r="G316" s="1">
        <f t="shared" si="9"/>
        <v>0</v>
      </c>
      <c r="I316" s="1"/>
      <c r="J316" s="1"/>
    </row>
    <row r="317" spans="1:10" x14ac:dyDescent="0.25">
      <c r="A317" t="s">
        <v>5717</v>
      </c>
      <c r="B317" t="s">
        <v>10340</v>
      </c>
      <c r="C317" s="1">
        <v>0</v>
      </c>
      <c r="D317" s="1">
        <v>39109.269</v>
      </c>
      <c r="E317" s="1">
        <v>39109.269</v>
      </c>
      <c r="F317" s="1">
        <f t="shared" si="8"/>
        <v>0</v>
      </c>
      <c r="G317" s="1">
        <f t="shared" si="9"/>
        <v>0</v>
      </c>
      <c r="I317" s="1"/>
      <c r="J317" s="1"/>
    </row>
    <row r="318" spans="1:10" x14ac:dyDescent="0.25">
      <c r="A318" t="s">
        <v>5718</v>
      </c>
      <c r="B318" t="s">
        <v>5719</v>
      </c>
      <c r="C318" s="1">
        <v>0</v>
      </c>
      <c r="D318" s="1">
        <v>1053.8130000000001</v>
      </c>
      <c r="E318" s="1">
        <v>1053.8130000000001</v>
      </c>
      <c r="F318" s="1">
        <f t="shared" si="8"/>
        <v>0</v>
      </c>
      <c r="G318" s="1">
        <f t="shared" si="9"/>
        <v>0</v>
      </c>
      <c r="I318" s="1"/>
      <c r="J318" s="1"/>
    </row>
    <row r="319" spans="1:10" x14ac:dyDescent="0.25">
      <c r="A319" t="s">
        <v>5720</v>
      </c>
      <c r="B319" t="s">
        <v>5721</v>
      </c>
      <c r="C319" s="1">
        <v>0</v>
      </c>
      <c r="D319" s="1">
        <v>24693.29</v>
      </c>
      <c r="E319" s="1">
        <v>24693.29</v>
      </c>
      <c r="F319" s="1">
        <f t="shared" si="8"/>
        <v>0</v>
      </c>
      <c r="G319" s="1">
        <f t="shared" si="9"/>
        <v>0</v>
      </c>
      <c r="I319" s="1"/>
      <c r="J319" s="1"/>
    </row>
    <row r="320" spans="1:10" x14ac:dyDescent="0.25">
      <c r="A320" t="s">
        <v>28</v>
      </c>
      <c r="B320" t="s">
        <v>29</v>
      </c>
      <c r="C320" s="1">
        <v>0</v>
      </c>
      <c r="D320" s="1">
        <v>245231.98499999999</v>
      </c>
      <c r="E320" s="1">
        <v>259685.35699999999</v>
      </c>
      <c r="F320" s="1">
        <f t="shared" si="8"/>
        <v>-14453.372000000003</v>
      </c>
      <c r="G320" s="1">
        <f t="shared" si="9"/>
        <v>-14453.372000000003</v>
      </c>
      <c r="I320" s="1"/>
      <c r="J320" s="1"/>
    </row>
    <row r="321" spans="1:10" x14ac:dyDescent="0.25">
      <c r="A321" t="s">
        <v>10341</v>
      </c>
      <c r="B321" t="s">
        <v>10342</v>
      </c>
      <c r="C321" s="1">
        <v>0</v>
      </c>
      <c r="D321" s="1">
        <v>0</v>
      </c>
      <c r="E321" s="1">
        <v>721.29</v>
      </c>
      <c r="F321" s="1">
        <f t="shared" si="8"/>
        <v>-721.29</v>
      </c>
      <c r="G321" s="1">
        <f t="shared" si="9"/>
        <v>-721.29</v>
      </c>
      <c r="I321" s="1"/>
      <c r="J321" s="1"/>
    </row>
    <row r="322" spans="1:10" x14ac:dyDescent="0.25">
      <c r="A322" t="s">
        <v>5722</v>
      </c>
      <c r="B322" t="s">
        <v>10343</v>
      </c>
      <c r="C322" s="1">
        <v>0</v>
      </c>
      <c r="D322" s="1">
        <v>883.45600000000002</v>
      </c>
      <c r="E322" s="1">
        <v>883.45600000000002</v>
      </c>
      <c r="F322" s="1">
        <f t="shared" si="8"/>
        <v>0</v>
      </c>
      <c r="G322" s="1">
        <f t="shared" si="9"/>
        <v>0</v>
      </c>
      <c r="I322" s="1"/>
      <c r="J322" s="1"/>
    </row>
    <row r="323" spans="1:10" x14ac:dyDescent="0.25">
      <c r="A323" t="s">
        <v>5723</v>
      </c>
      <c r="B323" t="s">
        <v>5724</v>
      </c>
      <c r="C323" s="1">
        <v>0</v>
      </c>
      <c r="D323" s="1">
        <v>1977.24</v>
      </c>
      <c r="E323" s="1">
        <v>1977.24</v>
      </c>
      <c r="F323" s="1">
        <f t="shared" si="8"/>
        <v>0</v>
      </c>
      <c r="G323" s="1">
        <f t="shared" si="9"/>
        <v>0</v>
      </c>
      <c r="I323" s="1"/>
      <c r="J323" s="1"/>
    </row>
    <row r="324" spans="1:10" x14ac:dyDescent="0.25">
      <c r="A324" t="s">
        <v>5725</v>
      </c>
      <c r="B324" t="s">
        <v>5726</v>
      </c>
      <c r="C324" s="1">
        <v>0</v>
      </c>
      <c r="D324" s="1">
        <v>3129.76</v>
      </c>
      <c r="E324" s="1">
        <v>3129.76</v>
      </c>
      <c r="F324" s="1">
        <f t="shared" ref="F324:F387" si="10">+D324-E324</f>
        <v>0</v>
      </c>
      <c r="G324" s="1">
        <f t="shared" ref="G324:G387" si="11">+C324+F324</f>
        <v>0</v>
      </c>
      <c r="I324" s="1"/>
      <c r="J324" s="1"/>
    </row>
    <row r="325" spans="1:10" x14ac:dyDescent="0.25">
      <c r="A325" t="s">
        <v>5727</v>
      </c>
      <c r="B325" t="s">
        <v>10344</v>
      </c>
      <c r="C325" s="1">
        <v>0</v>
      </c>
      <c r="D325" s="1">
        <v>18356.861000000001</v>
      </c>
      <c r="E325" s="1">
        <v>18356.861000000001</v>
      </c>
      <c r="F325" s="1">
        <f t="shared" si="10"/>
        <v>0</v>
      </c>
      <c r="G325" s="1">
        <f t="shared" si="11"/>
        <v>0</v>
      </c>
      <c r="I325" s="1"/>
      <c r="J325" s="1"/>
    </row>
    <row r="326" spans="1:10" x14ac:dyDescent="0.25">
      <c r="A326" t="s">
        <v>30</v>
      </c>
      <c r="B326" t="s">
        <v>31</v>
      </c>
      <c r="C326" s="1">
        <v>0</v>
      </c>
      <c r="D326" s="1">
        <v>3829656.0159999998</v>
      </c>
      <c r="E326" s="1">
        <v>3903195.23</v>
      </c>
      <c r="F326" s="1">
        <f t="shared" si="10"/>
        <v>-73539.214000000153</v>
      </c>
      <c r="G326" s="1">
        <f t="shared" si="11"/>
        <v>-73539.214000000153</v>
      </c>
      <c r="I326" s="1"/>
      <c r="J326" s="1"/>
    </row>
    <row r="327" spans="1:10" x14ac:dyDescent="0.25">
      <c r="A327" t="s">
        <v>5728</v>
      </c>
      <c r="B327" t="s">
        <v>5729</v>
      </c>
      <c r="C327" s="1">
        <v>0</v>
      </c>
      <c r="D327" s="1">
        <v>98.34</v>
      </c>
      <c r="E327" s="1">
        <v>98.34</v>
      </c>
      <c r="F327" s="1">
        <f t="shared" si="10"/>
        <v>0</v>
      </c>
      <c r="G327" s="1">
        <f t="shared" si="11"/>
        <v>0</v>
      </c>
      <c r="I327" s="1"/>
      <c r="J327" s="1"/>
    </row>
    <row r="328" spans="1:10" x14ac:dyDescent="0.25">
      <c r="A328" t="s">
        <v>5730</v>
      </c>
      <c r="B328" t="s">
        <v>10345</v>
      </c>
      <c r="C328" s="1">
        <v>0</v>
      </c>
      <c r="D328" s="1">
        <v>5321.0789999999997</v>
      </c>
      <c r="E328" s="1">
        <v>5321.0789999999997</v>
      </c>
      <c r="F328" s="1">
        <f t="shared" si="10"/>
        <v>0</v>
      </c>
      <c r="G328" s="1">
        <f t="shared" si="11"/>
        <v>0</v>
      </c>
      <c r="I328" s="1"/>
      <c r="J328" s="1"/>
    </row>
    <row r="329" spans="1:10" x14ac:dyDescent="0.25">
      <c r="A329" t="s">
        <v>5731</v>
      </c>
      <c r="B329" t="s">
        <v>5732</v>
      </c>
      <c r="C329" s="1">
        <v>0</v>
      </c>
      <c r="D329" s="1">
        <v>2908.48</v>
      </c>
      <c r="E329" s="1">
        <v>2908.48</v>
      </c>
      <c r="F329" s="1">
        <f t="shared" si="10"/>
        <v>0</v>
      </c>
      <c r="G329" s="1">
        <f t="shared" si="11"/>
        <v>0</v>
      </c>
      <c r="I329" s="1"/>
      <c r="J329" s="1"/>
    </row>
    <row r="330" spans="1:10" x14ac:dyDescent="0.25">
      <c r="A330" t="s">
        <v>5733</v>
      </c>
      <c r="B330" t="s">
        <v>10346</v>
      </c>
      <c r="C330" s="1">
        <v>0</v>
      </c>
      <c r="D330" s="1">
        <v>512.66</v>
      </c>
      <c r="E330" s="1">
        <v>512.66</v>
      </c>
      <c r="F330" s="1">
        <f t="shared" si="10"/>
        <v>0</v>
      </c>
      <c r="G330" s="1">
        <f t="shared" si="11"/>
        <v>0</v>
      </c>
      <c r="I330" s="1"/>
      <c r="J330" s="1"/>
    </row>
    <row r="331" spans="1:10" x14ac:dyDescent="0.25">
      <c r="A331" t="s">
        <v>5734</v>
      </c>
      <c r="B331" t="s">
        <v>5735</v>
      </c>
      <c r="C331" s="1">
        <v>0</v>
      </c>
      <c r="D331" s="1">
        <v>149.249</v>
      </c>
      <c r="E331" s="1">
        <v>149.249</v>
      </c>
      <c r="F331" s="1">
        <f t="shared" si="10"/>
        <v>0</v>
      </c>
      <c r="G331" s="1">
        <f t="shared" si="11"/>
        <v>0</v>
      </c>
      <c r="I331" s="1"/>
      <c r="J331" s="1"/>
    </row>
    <row r="332" spans="1:10" x14ac:dyDescent="0.25">
      <c r="A332" t="s">
        <v>5736</v>
      </c>
      <c r="B332" t="s">
        <v>5737</v>
      </c>
      <c r="C332" s="1">
        <v>0</v>
      </c>
      <c r="D332" s="1">
        <v>54.627000000000002</v>
      </c>
      <c r="E332" s="1">
        <v>54.627000000000002</v>
      </c>
      <c r="F332" s="1">
        <f t="shared" si="10"/>
        <v>0</v>
      </c>
      <c r="G332" s="1">
        <f t="shared" si="11"/>
        <v>0</v>
      </c>
      <c r="I332" s="1"/>
      <c r="J332" s="1"/>
    </row>
    <row r="333" spans="1:10" x14ac:dyDescent="0.25">
      <c r="A333" t="s">
        <v>5738</v>
      </c>
      <c r="B333" t="s">
        <v>5739</v>
      </c>
      <c r="C333" s="1">
        <v>0</v>
      </c>
      <c r="D333" s="1">
        <v>5475.7</v>
      </c>
      <c r="E333" s="1">
        <v>5475.7</v>
      </c>
      <c r="F333" s="1">
        <f t="shared" si="10"/>
        <v>0</v>
      </c>
      <c r="G333" s="1">
        <f t="shared" si="11"/>
        <v>0</v>
      </c>
      <c r="I333" s="1"/>
      <c r="J333" s="1"/>
    </row>
    <row r="334" spans="1:10" x14ac:dyDescent="0.25">
      <c r="A334" t="s">
        <v>5740</v>
      </c>
      <c r="B334" t="s">
        <v>10347</v>
      </c>
      <c r="C334" s="1">
        <v>0</v>
      </c>
      <c r="D334" s="1">
        <v>1000</v>
      </c>
      <c r="E334" s="1">
        <v>1000</v>
      </c>
      <c r="F334" s="1">
        <f t="shared" si="10"/>
        <v>0</v>
      </c>
      <c r="G334" s="1">
        <f t="shared" si="11"/>
        <v>0</v>
      </c>
      <c r="I334" s="1"/>
      <c r="J334" s="1"/>
    </row>
    <row r="335" spans="1:10" x14ac:dyDescent="0.25">
      <c r="A335" t="s">
        <v>5741</v>
      </c>
      <c r="B335" t="s">
        <v>10348</v>
      </c>
      <c r="C335" s="1">
        <v>0</v>
      </c>
      <c r="D335" s="1">
        <v>11892.768</v>
      </c>
      <c r="E335" s="1">
        <v>11892.768</v>
      </c>
      <c r="F335" s="1">
        <f t="shared" si="10"/>
        <v>0</v>
      </c>
      <c r="G335" s="1">
        <f t="shared" si="11"/>
        <v>0</v>
      </c>
      <c r="I335" s="1"/>
      <c r="J335" s="1"/>
    </row>
    <row r="336" spans="1:10" x14ac:dyDescent="0.25">
      <c r="A336" t="s">
        <v>5742</v>
      </c>
      <c r="B336" t="s">
        <v>10349</v>
      </c>
      <c r="C336" s="1">
        <v>0</v>
      </c>
      <c r="D336" s="1">
        <v>9877.1</v>
      </c>
      <c r="E336" s="1">
        <v>9877.1</v>
      </c>
      <c r="F336" s="1">
        <f t="shared" si="10"/>
        <v>0</v>
      </c>
      <c r="G336" s="1">
        <f t="shared" si="11"/>
        <v>0</v>
      </c>
      <c r="I336" s="1"/>
      <c r="J336" s="1"/>
    </row>
    <row r="337" spans="1:10" x14ac:dyDescent="0.25">
      <c r="A337" t="s">
        <v>5743</v>
      </c>
      <c r="B337" t="s">
        <v>5744</v>
      </c>
      <c r="C337" s="1">
        <v>0</v>
      </c>
      <c r="D337" s="1">
        <v>516713.64799999999</v>
      </c>
      <c r="E337" s="1">
        <v>545035.64800000004</v>
      </c>
      <c r="F337" s="1">
        <f t="shared" si="10"/>
        <v>-28322.000000000058</v>
      </c>
      <c r="G337" s="1">
        <f t="shared" si="11"/>
        <v>-28322.000000000058</v>
      </c>
      <c r="I337" s="1"/>
      <c r="J337" s="1"/>
    </row>
    <row r="338" spans="1:10" x14ac:dyDescent="0.25">
      <c r="A338" t="s">
        <v>5745</v>
      </c>
      <c r="B338" t="s">
        <v>5746</v>
      </c>
      <c r="C338" s="1">
        <v>0</v>
      </c>
      <c r="D338" s="1">
        <v>3275.0340000000001</v>
      </c>
      <c r="E338" s="1">
        <v>3275.0340000000001</v>
      </c>
      <c r="F338" s="1">
        <f t="shared" si="10"/>
        <v>0</v>
      </c>
      <c r="G338" s="1">
        <f t="shared" si="11"/>
        <v>0</v>
      </c>
      <c r="I338" s="1"/>
      <c r="J338" s="1"/>
    </row>
    <row r="339" spans="1:10" x14ac:dyDescent="0.25">
      <c r="A339" t="s">
        <v>5747</v>
      </c>
      <c r="B339" t="s">
        <v>5640</v>
      </c>
      <c r="C339" s="1">
        <v>0</v>
      </c>
      <c r="D339" s="1">
        <v>375.64</v>
      </c>
      <c r="E339" s="1">
        <v>375.64</v>
      </c>
      <c r="F339" s="1">
        <f t="shared" si="10"/>
        <v>0</v>
      </c>
      <c r="G339" s="1">
        <f t="shared" si="11"/>
        <v>0</v>
      </c>
      <c r="I339" s="1"/>
      <c r="J339" s="1"/>
    </row>
    <row r="340" spans="1:10" x14ac:dyDescent="0.25">
      <c r="A340" t="s">
        <v>5748</v>
      </c>
      <c r="B340" t="s">
        <v>10350</v>
      </c>
      <c r="C340" s="1">
        <v>0</v>
      </c>
      <c r="D340" s="1">
        <v>2000</v>
      </c>
      <c r="E340" s="1">
        <v>2000</v>
      </c>
      <c r="F340" s="1">
        <f t="shared" si="10"/>
        <v>0</v>
      </c>
      <c r="G340" s="1">
        <f t="shared" si="11"/>
        <v>0</v>
      </c>
      <c r="I340" s="1"/>
      <c r="J340" s="1"/>
    </row>
    <row r="341" spans="1:10" x14ac:dyDescent="0.25">
      <c r="A341" t="s">
        <v>5749</v>
      </c>
      <c r="B341" t="s">
        <v>10351</v>
      </c>
      <c r="C341" s="1">
        <v>0</v>
      </c>
      <c r="D341" s="1">
        <v>1460.4</v>
      </c>
      <c r="E341" s="1">
        <v>1460.4</v>
      </c>
      <c r="F341" s="1">
        <f t="shared" si="10"/>
        <v>0</v>
      </c>
      <c r="G341" s="1">
        <f t="shared" si="11"/>
        <v>0</v>
      </c>
      <c r="I341" s="1"/>
      <c r="J341" s="1"/>
    </row>
    <row r="342" spans="1:10" x14ac:dyDescent="0.25">
      <c r="A342" t="s">
        <v>5750</v>
      </c>
      <c r="B342" t="s">
        <v>5751</v>
      </c>
      <c r="C342" s="1">
        <v>0</v>
      </c>
      <c r="D342" s="1">
        <v>12949.1</v>
      </c>
      <c r="E342" s="1">
        <v>12949.1</v>
      </c>
      <c r="F342" s="1">
        <f t="shared" si="10"/>
        <v>0</v>
      </c>
      <c r="G342" s="1">
        <f t="shared" si="11"/>
        <v>0</v>
      </c>
      <c r="I342" s="1"/>
      <c r="J342" s="1"/>
    </row>
    <row r="343" spans="1:10" x14ac:dyDescent="0.25">
      <c r="A343" t="s">
        <v>5752</v>
      </c>
      <c r="B343" t="s">
        <v>5753</v>
      </c>
      <c r="C343" s="1">
        <v>0</v>
      </c>
      <c r="D343" s="1">
        <v>399.99599999999998</v>
      </c>
      <c r="E343" s="1">
        <v>399.99599999999998</v>
      </c>
      <c r="F343" s="1">
        <f t="shared" si="10"/>
        <v>0</v>
      </c>
      <c r="G343" s="1">
        <f t="shared" si="11"/>
        <v>0</v>
      </c>
      <c r="I343" s="1"/>
      <c r="J343" s="1"/>
    </row>
    <row r="344" spans="1:10" x14ac:dyDescent="0.25">
      <c r="A344" t="s">
        <v>5754</v>
      </c>
      <c r="B344" t="s">
        <v>10352</v>
      </c>
      <c r="C344" s="1">
        <v>0</v>
      </c>
      <c r="D344" s="1">
        <v>603</v>
      </c>
      <c r="E344" s="1">
        <v>603</v>
      </c>
      <c r="F344" s="1">
        <f t="shared" si="10"/>
        <v>0</v>
      </c>
      <c r="G344" s="1">
        <f t="shared" si="11"/>
        <v>0</v>
      </c>
      <c r="I344" s="1"/>
      <c r="J344" s="1"/>
    </row>
    <row r="345" spans="1:10" x14ac:dyDescent="0.25">
      <c r="A345" t="s">
        <v>5755</v>
      </c>
      <c r="B345" t="s">
        <v>5756</v>
      </c>
      <c r="C345" s="1">
        <v>0</v>
      </c>
      <c r="D345" s="1">
        <v>1636.3520000000001</v>
      </c>
      <c r="E345" s="1">
        <v>1636.3520000000001</v>
      </c>
      <c r="F345" s="1">
        <f t="shared" si="10"/>
        <v>0</v>
      </c>
      <c r="G345" s="1">
        <f t="shared" si="11"/>
        <v>0</v>
      </c>
      <c r="I345" s="1"/>
      <c r="J345" s="1"/>
    </row>
    <row r="346" spans="1:10" x14ac:dyDescent="0.25">
      <c r="A346" t="s">
        <v>5757</v>
      </c>
      <c r="B346" t="s">
        <v>10353</v>
      </c>
      <c r="C346" s="1">
        <v>0</v>
      </c>
      <c r="D346" s="1">
        <v>78.5</v>
      </c>
      <c r="E346" s="1">
        <v>78.5</v>
      </c>
      <c r="F346" s="1">
        <f t="shared" si="10"/>
        <v>0</v>
      </c>
      <c r="G346" s="1">
        <f t="shared" si="11"/>
        <v>0</v>
      </c>
      <c r="I346" s="1"/>
      <c r="J346" s="1"/>
    </row>
    <row r="347" spans="1:10" x14ac:dyDescent="0.25">
      <c r="A347" t="s">
        <v>5758</v>
      </c>
      <c r="B347" t="s">
        <v>5759</v>
      </c>
      <c r="C347" s="1">
        <v>0</v>
      </c>
      <c r="D347" s="1">
        <v>28951.592000000001</v>
      </c>
      <c r="E347" s="1">
        <v>31214.485000000001</v>
      </c>
      <c r="F347" s="1">
        <f t="shared" si="10"/>
        <v>-2262.893</v>
      </c>
      <c r="G347" s="1">
        <f t="shared" si="11"/>
        <v>-2262.893</v>
      </c>
      <c r="I347" s="1"/>
      <c r="J347" s="1"/>
    </row>
    <row r="348" spans="1:10" x14ac:dyDescent="0.25">
      <c r="A348" t="s">
        <v>5760</v>
      </c>
      <c r="B348" t="s">
        <v>5761</v>
      </c>
      <c r="C348" s="1">
        <v>0</v>
      </c>
      <c r="D348" s="1">
        <v>674.23900000000003</v>
      </c>
      <c r="E348" s="1">
        <v>674.23900000000003</v>
      </c>
      <c r="F348" s="1">
        <f t="shared" si="10"/>
        <v>0</v>
      </c>
      <c r="G348" s="1">
        <f t="shared" si="11"/>
        <v>0</v>
      </c>
      <c r="I348" s="1"/>
      <c r="J348" s="1"/>
    </row>
    <row r="349" spans="1:10" x14ac:dyDescent="0.25">
      <c r="A349" t="s">
        <v>5762</v>
      </c>
      <c r="B349" t="s">
        <v>5763</v>
      </c>
      <c r="C349" s="1">
        <v>0</v>
      </c>
      <c r="D349" s="1">
        <v>1939.357</v>
      </c>
      <c r="E349" s="1">
        <v>1939.357</v>
      </c>
      <c r="F349" s="1">
        <f t="shared" si="10"/>
        <v>0</v>
      </c>
      <c r="G349" s="1">
        <f t="shared" si="11"/>
        <v>0</v>
      </c>
      <c r="I349" s="1"/>
      <c r="J349" s="1"/>
    </row>
    <row r="350" spans="1:10" x14ac:dyDescent="0.25">
      <c r="A350" t="s">
        <v>5764</v>
      </c>
      <c r="B350" t="s">
        <v>10354</v>
      </c>
      <c r="C350" s="1">
        <v>0</v>
      </c>
      <c r="D350" s="1">
        <v>616.46</v>
      </c>
      <c r="E350" s="1">
        <v>616.46</v>
      </c>
      <c r="F350" s="1">
        <f t="shared" si="10"/>
        <v>0</v>
      </c>
      <c r="G350" s="1">
        <f t="shared" si="11"/>
        <v>0</v>
      </c>
      <c r="I350" s="1"/>
      <c r="J350" s="1"/>
    </row>
    <row r="351" spans="1:10" x14ac:dyDescent="0.25">
      <c r="A351" t="s">
        <v>5765</v>
      </c>
      <c r="B351" t="s">
        <v>5766</v>
      </c>
      <c r="C351" s="1">
        <v>0</v>
      </c>
      <c r="D351" s="1">
        <v>128.63300000000001</v>
      </c>
      <c r="E351" s="1">
        <v>128.63300000000001</v>
      </c>
      <c r="F351" s="1">
        <f t="shared" si="10"/>
        <v>0</v>
      </c>
      <c r="G351" s="1">
        <f t="shared" si="11"/>
        <v>0</v>
      </c>
      <c r="I351" s="1"/>
      <c r="J351" s="1"/>
    </row>
    <row r="352" spans="1:10" x14ac:dyDescent="0.25">
      <c r="A352" t="s">
        <v>5767</v>
      </c>
      <c r="B352" t="s">
        <v>5768</v>
      </c>
      <c r="C352" s="1">
        <v>0</v>
      </c>
      <c r="D352" s="1">
        <v>27687.927</v>
      </c>
      <c r="E352" s="1">
        <v>27688.309000000001</v>
      </c>
      <c r="F352" s="1">
        <f t="shared" si="10"/>
        <v>-0.38200000000142609</v>
      </c>
      <c r="G352" s="1">
        <f t="shared" si="11"/>
        <v>-0.38200000000142609</v>
      </c>
      <c r="I352" s="1"/>
      <c r="J352" s="1"/>
    </row>
    <row r="353" spans="1:10" x14ac:dyDescent="0.25">
      <c r="A353" t="s">
        <v>5769</v>
      </c>
      <c r="B353" t="s">
        <v>10355</v>
      </c>
      <c r="C353" s="1">
        <v>0</v>
      </c>
      <c r="D353" s="1">
        <v>5929.3</v>
      </c>
      <c r="E353" s="1">
        <v>6613.55</v>
      </c>
      <c r="F353" s="1">
        <f t="shared" si="10"/>
        <v>-684.25</v>
      </c>
      <c r="G353" s="1">
        <f t="shared" si="11"/>
        <v>-684.25</v>
      </c>
      <c r="I353" s="1"/>
      <c r="J353" s="1"/>
    </row>
    <row r="354" spans="1:10" x14ac:dyDescent="0.25">
      <c r="A354" t="s">
        <v>5770</v>
      </c>
      <c r="B354" t="s">
        <v>5771</v>
      </c>
      <c r="C354" s="1">
        <v>0</v>
      </c>
      <c r="D354" s="1">
        <v>4120.0280000000002</v>
      </c>
      <c r="E354" s="1">
        <v>4120.0280000000002</v>
      </c>
      <c r="F354" s="1">
        <f t="shared" si="10"/>
        <v>0</v>
      </c>
      <c r="G354" s="1">
        <f t="shared" si="11"/>
        <v>0</v>
      </c>
      <c r="I354" s="1"/>
      <c r="J354" s="1"/>
    </row>
    <row r="355" spans="1:10" x14ac:dyDescent="0.25">
      <c r="A355" t="s">
        <v>5772</v>
      </c>
      <c r="B355" t="s">
        <v>5773</v>
      </c>
      <c r="C355" s="1">
        <v>0</v>
      </c>
      <c r="D355" s="1">
        <v>6785.2420000000002</v>
      </c>
      <c r="E355" s="1">
        <v>6785.2420000000002</v>
      </c>
      <c r="F355" s="1">
        <f t="shared" si="10"/>
        <v>0</v>
      </c>
      <c r="G355" s="1">
        <f t="shared" si="11"/>
        <v>0</v>
      </c>
      <c r="I355" s="1"/>
      <c r="J355" s="1"/>
    </row>
    <row r="356" spans="1:10" x14ac:dyDescent="0.25">
      <c r="A356" t="s">
        <v>5774</v>
      </c>
      <c r="B356" t="s">
        <v>5775</v>
      </c>
      <c r="C356" s="1">
        <v>0</v>
      </c>
      <c r="D356" s="1">
        <v>1062.75</v>
      </c>
      <c r="E356" s="1">
        <v>1062.75</v>
      </c>
      <c r="F356" s="1">
        <f t="shared" si="10"/>
        <v>0</v>
      </c>
      <c r="G356" s="1">
        <f t="shared" si="11"/>
        <v>0</v>
      </c>
      <c r="I356" s="1"/>
      <c r="J356" s="1"/>
    </row>
    <row r="357" spans="1:10" x14ac:dyDescent="0.25">
      <c r="A357" t="s">
        <v>5776</v>
      </c>
      <c r="B357" t="s">
        <v>5777</v>
      </c>
      <c r="C357" s="1">
        <v>0</v>
      </c>
      <c r="D357" s="1">
        <v>8241.7999999999993</v>
      </c>
      <c r="E357" s="1">
        <v>8241.7999999999993</v>
      </c>
      <c r="F357" s="1">
        <f t="shared" si="10"/>
        <v>0</v>
      </c>
      <c r="G357" s="1">
        <f t="shared" si="11"/>
        <v>0</v>
      </c>
      <c r="I357" s="1"/>
      <c r="J357" s="1"/>
    </row>
    <row r="358" spans="1:10" x14ac:dyDescent="0.25">
      <c r="A358" t="s">
        <v>5778</v>
      </c>
      <c r="B358" t="s">
        <v>10356</v>
      </c>
      <c r="C358" s="1">
        <v>0</v>
      </c>
      <c r="D358" s="1">
        <v>1380</v>
      </c>
      <c r="E358" s="1">
        <v>1380</v>
      </c>
      <c r="F358" s="1">
        <f t="shared" si="10"/>
        <v>0</v>
      </c>
      <c r="G358" s="1">
        <f t="shared" si="11"/>
        <v>0</v>
      </c>
      <c r="I358" s="1"/>
      <c r="J358" s="1"/>
    </row>
    <row r="359" spans="1:10" x14ac:dyDescent="0.25">
      <c r="A359" t="s">
        <v>5779</v>
      </c>
      <c r="B359" t="s">
        <v>5780</v>
      </c>
      <c r="C359" s="1">
        <v>0</v>
      </c>
      <c r="D359" s="1">
        <v>2034.876</v>
      </c>
      <c r="E359" s="1">
        <v>2034.876</v>
      </c>
      <c r="F359" s="1">
        <f t="shared" si="10"/>
        <v>0</v>
      </c>
      <c r="G359" s="1">
        <f t="shared" si="11"/>
        <v>0</v>
      </c>
      <c r="I359" s="1"/>
      <c r="J359" s="1"/>
    </row>
    <row r="360" spans="1:10" x14ac:dyDescent="0.25">
      <c r="A360" t="s">
        <v>5781</v>
      </c>
      <c r="B360" t="s">
        <v>10357</v>
      </c>
      <c r="C360" s="1">
        <v>0</v>
      </c>
      <c r="D360" s="1">
        <v>244.85</v>
      </c>
      <c r="E360" s="1">
        <v>244.85</v>
      </c>
      <c r="F360" s="1">
        <f t="shared" si="10"/>
        <v>0</v>
      </c>
      <c r="G360" s="1">
        <f t="shared" si="11"/>
        <v>0</v>
      </c>
      <c r="I360" s="1"/>
      <c r="J360" s="1"/>
    </row>
    <row r="361" spans="1:10" x14ac:dyDescent="0.25">
      <c r="A361" t="s">
        <v>5782</v>
      </c>
      <c r="B361" t="s">
        <v>10358</v>
      </c>
      <c r="C361" s="1">
        <v>0</v>
      </c>
      <c r="D361" s="1">
        <v>450</v>
      </c>
      <c r="E361" s="1">
        <v>450</v>
      </c>
      <c r="F361" s="1">
        <f t="shared" si="10"/>
        <v>0</v>
      </c>
      <c r="G361" s="1">
        <f t="shared" si="11"/>
        <v>0</v>
      </c>
      <c r="I361" s="1"/>
      <c r="J361" s="1"/>
    </row>
    <row r="362" spans="1:10" x14ac:dyDescent="0.25">
      <c r="A362" t="s">
        <v>5783</v>
      </c>
      <c r="B362" t="s">
        <v>10359</v>
      </c>
      <c r="C362" s="1">
        <v>0</v>
      </c>
      <c r="D362" s="1">
        <v>359.5</v>
      </c>
      <c r="E362" s="1">
        <v>359.5</v>
      </c>
      <c r="F362" s="1">
        <f t="shared" si="10"/>
        <v>0</v>
      </c>
      <c r="G362" s="1">
        <f t="shared" si="11"/>
        <v>0</v>
      </c>
      <c r="I362" s="1"/>
      <c r="J362" s="1"/>
    </row>
    <row r="363" spans="1:10" x14ac:dyDescent="0.25">
      <c r="A363" t="s">
        <v>5784</v>
      </c>
      <c r="B363" t="s">
        <v>5785</v>
      </c>
      <c r="C363" s="1">
        <v>0</v>
      </c>
      <c r="D363" s="1">
        <v>9763.4069999999992</v>
      </c>
      <c r="E363" s="1">
        <v>9763.4069999999992</v>
      </c>
      <c r="F363" s="1">
        <f t="shared" si="10"/>
        <v>0</v>
      </c>
      <c r="G363" s="1">
        <f t="shared" si="11"/>
        <v>0</v>
      </c>
      <c r="I363" s="1"/>
      <c r="J363" s="1"/>
    </row>
    <row r="364" spans="1:10" x14ac:dyDescent="0.25">
      <c r="A364" t="s">
        <v>5786</v>
      </c>
      <c r="B364" t="s">
        <v>5787</v>
      </c>
      <c r="C364" s="1">
        <v>0</v>
      </c>
      <c r="D364" s="1">
        <v>1487.21</v>
      </c>
      <c r="E364" s="1">
        <v>1487.21</v>
      </c>
      <c r="F364" s="1">
        <f t="shared" si="10"/>
        <v>0</v>
      </c>
      <c r="G364" s="1">
        <f t="shared" si="11"/>
        <v>0</v>
      </c>
      <c r="I364" s="1"/>
      <c r="J364" s="1"/>
    </row>
    <row r="365" spans="1:10" x14ac:dyDescent="0.25">
      <c r="A365" t="s">
        <v>32</v>
      </c>
      <c r="B365" t="s">
        <v>33</v>
      </c>
      <c r="C365" s="1">
        <v>0</v>
      </c>
      <c r="D365" s="1">
        <v>315301.54200000002</v>
      </c>
      <c r="E365" s="1">
        <v>332279.32199999999</v>
      </c>
      <c r="F365" s="1">
        <f t="shared" si="10"/>
        <v>-16977.77999999997</v>
      </c>
      <c r="G365" s="1">
        <f t="shared" si="11"/>
        <v>-16977.77999999997</v>
      </c>
      <c r="I365" s="1"/>
      <c r="J365" s="1"/>
    </row>
    <row r="366" spans="1:10" x14ac:dyDescent="0.25">
      <c r="A366" t="s">
        <v>4797</v>
      </c>
      <c r="B366" t="s">
        <v>5156</v>
      </c>
      <c r="C366" s="1">
        <v>0</v>
      </c>
      <c r="D366" s="1">
        <v>30301.200000000001</v>
      </c>
      <c r="E366" s="1">
        <v>30302.84</v>
      </c>
      <c r="F366" s="1">
        <f t="shared" si="10"/>
        <v>-1.6399999999994179</v>
      </c>
      <c r="G366" s="1">
        <f t="shared" si="11"/>
        <v>-1.6399999999994179</v>
      </c>
      <c r="I366" s="1"/>
      <c r="J366" s="1"/>
    </row>
    <row r="367" spans="1:10" x14ac:dyDescent="0.25">
      <c r="A367" t="s">
        <v>5788</v>
      </c>
      <c r="B367" t="s">
        <v>10360</v>
      </c>
      <c r="C367" s="1">
        <v>0</v>
      </c>
      <c r="D367" s="1">
        <v>476.6</v>
      </c>
      <c r="E367" s="1">
        <v>476.6</v>
      </c>
      <c r="F367" s="1">
        <f t="shared" si="10"/>
        <v>0</v>
      </c>
      <c r="G367" s="1">
        <f t="shared" si="11"/>
        <v>0</v>
      </c>
      <c r="I367" s="1"/>
      <c r="J367" s="1"/>
    </row>
    <row r="368" spans="1:10" x14ac:dyDescent="0.25">
      <c r="A368" t="s">
        <v>34</v>
      </c>
      <c r="B368" t="s">
        <v>848</v>
      </c>
      <c r="C368" s="1">
        <v>0</v>
      </c>
      <c r="D368" s="1">
        <v>57521.495000000003</v>
      </c>
      <c r="E368" s="1">
        <v>57521.495000000003</v>
      </c>
      <c r="F368" s="1">
        <f t="shared" si="10"/>
        <v>0</v>
      </c>
      <c r="G368" s="1">
        <f t="shared" si="11"/>
        <v>0</v>
      </c>
      <c r="I368" s="1"/>
      <c r="J368" s="1"/>
    </row>
    <row r="369" spans="1:10" x14ac:dyDescent="0.25">
      <c r="A369" t="s">
        <v>35</v>
      </c>
      <c r="B369" t="s">
        <v>36</v>
      </c>
      <c r="C369" s="1">
        <v>0</v>
      </c>
      <c r="D369" s="1">
        <v>8230.75</v>
      </c>
      <c r="E369" s="1">
        <v>9778.35</v>
      </c>
      <c r="F369" s="1">
        <f t="shared" si="10"/>
        <v>-1547.6000000000004</v>
      </c>
      <c r="G369" s="1">
        <f t="shared" si="11"/>
        <v>-1547.6000000000004</v>
      </c>
      <c r="I369" s="1"/>
      <c r="J369" s="1"/>
    </row>
    <row r="370" spans="1:10" x14ac:dyDescent="0.25">
      <c r="A370" t="s">
        <v>5789</v>
      </c>
      <c r="B370" t="s">
        <v>5790</v>
      </c>
      <c r="C370" s="1">
        <v>0</v>
      </c>
      <c r="D370" s="1">
        <v>11959.6</v>
      </c>
      <c r="E370" s="1">
        <v>11959.6</v>
      </c>
      <c r="F370" s="1">
        <f t="shared" si="10"/>
        <v>0</v>
      </c>
      <c r="G370" s="1">
        <f t="shared" si="11"/>
        <v>0</v>
      </c>
      <c r="I370" s="1"/>
      <c r="J370" s="1"/>
    </row>
    <row r="371" spans="1:10" x14ac:dyDescent="0.25">
      <c r="A371" t="s">
        <v>5791</v>
      </c>
      <c r="B371" t="s">
        <v>10361</v>
      </c>
      <c r="C371" s="1">
        <v>0</v>
      </c>
      <c r="D371" s="1">
        <v>477.22</v>
      </c>
      <c r="E371" s="1">
        <v>477.22</v>
      </c>
      <c r="F371" s="1">
        <f t="shared" si="10"/>
        <v>0</v>
      </c>
      <c r="G371" s="1">
        <f t="shared" si="11"/>
        <v>0</v>
      </c>
      <c r="I371" s="1"/>
      <c r="J371" s="1"/>
    </row>
    <row r="372" spans="1:10" x14ac:dyDescent="0.25">
      <c r="A372" t="s">
        <v>5792</v>
      </c>
      <c r="B372" t="s">
        <v>8624</v>
      </c>
      <c r="C372" s="1">
        <v>0</v>
      </c>
      <c r="D372" s="1">
        <v>16019.915000000001</v>
      </c>
      <c r="E372" s="1">
        <v>16019.915000000001</v>
      </c>
      <c r="F372" s="1">
        <f t="shared" si="10"/>
        <v>0</v>
      </c>
      <c r="G372" s="1">
        <f t="shared" si="11"/>
        <v>0</v>
      </c>
      <c r="I372" s="1"/>
      <c r="J372" s="1"/>
    </row>
    <row r="373" spans="1:10" x14ac:dyDescent="0.25">
      <c r="A373" t="s">
        <v>5793</v>
      </c>
      <c r="B373" t="s">
        <v>5794</v>
      </c>
      <c r="C373" s="1">
        <v>0</v>
      </c>
      <c r="D373" s="1">
        <v>11352.244000000001</v>
      </c>
      <c r="E373" s="1">
        <v>11352.244000000001</v>
      </c>
      <c r="F373" s="1">
        <f t="shared" si="10"/>
        <v>0</v>
      </c>
      <c r="G373" s="1">
        <f t="shared" si="11"/>
        <v>0</v>
      </c>
      <c r="I373" s="1"/>
      <c r="J373" s="1"/>
    </row>
    <row r="374" spans="1:10" x14ac:dyDescent="0.25">
      <c r="A374" t="s">
        <v>5795</v>
      </c>
      <c r="B374" t="s">
        <v>10362</v>
      </c>
      <c r="C374" s="1">
        <v>0</v>
      </c>
      <c r="D374" s="1">
        <v>1520</v>
      </c>
      <c r="E374" s="1">
        <v>1520</v>
      </c>
      <c r="F374" s="1">
        <f t="shared" si="10"/>
        <v>0</v>
      </c>
      <c r="G374" s="1">
        <f t="shared" si="11"/>
        <v>0</v>
      </c>
      <c r="I374" s="1"/>
      <c r="J374" s="1"/>
    </row>
    <row r="375" spans="1:10" x14ac:dyDescent="0.25">
      <c r="A375" t="s">
        <v>5796</v>
      </c>
      <c r="B375" t="s">
        <v>10363</v>
      </c>
      <c r="C375" s="1">
        <v>0</v>
      </c>
      <c r="D375" s="1">
        <v>990.5</v>
      </c>
      <c r="E375" s="1">
        <v>990.5</v>
      </c>
      <c r="F375" s="1">
        <f t="shared" si="10"/>
        <v>0</v>
      </c>
      <c r="G375" s="1">
        <f t="shared" si="11"/>
        <v>0</v>
      </c>
      <c r="I375" s="1"/>
      <c r="J375" s="1"/>
    </row>
    <row r="376" spans="1:10" x14ac:dyDescent="0.25">
      <c r="A376" t="s">
        <v>5068</v>
      </c>
      <c r="B376" t="s">
        <v>5025</v>
      </c>
      <c r="C376" s="1">
        <v>0</v>
      </c>
      <c r="D376" s="1">
        <v>24699.35</v>
      </c>
      <c r="E376" s="1">
        <v>24699.35</v>
      </c>
      <c r="F376" s="1">
        <f t="shared" si="10"/>
        <v>0</v>
      </c>
      <c r="G376" s="1">
        <f t="shared" si="11"/>
        <v>0</v>
      </c>
      <c r="I376" s="1"/>
      <c r="J376" s="1"/>
    </row>
    <row r="377" spans="1:10" x14ac:dyDescent="0.25">
      <c r="A377" t="s">
        <v>5797</v>
      </c>
      <c r="B377" t="s">
        <v>5798</v>
      </c>
      <c r="C377" s="1">
        <v>0</v>
      </c>
      <c r="D377" s="1">
        <v>520.45500000000004</v>
      </c>
      <c r="E377" s="1">
        <v>520.45500000000004</v>
      </c>
      <c r="F377" s="1">
        <f t="shared" si="10"/>
        <v>0</v>
      </c>
      <c r="G377" s="1">
        <f t="shared" si="11"/>
        <v>0</v>
      </c>
      <c r="I377" s="1"/>
      <c r="J377" s="1"/>
    </row>
    <row r="378" spans="1:10" x14ac:dyDescent="0.25">
      <c r="A378" t="s">
        <v>5799</v>
      </c>
      <c r="B378" t="s">
        <v>10364</v>
      </c>
      <c r="C378" s="1">
        <v>0</v>
      </c>
      <c r="D378" s="1">
        <v>1003.5</v>
      </c>
      <c r="E378" s="1">
        <v>1003.5</v>
      </c>
      <c r="F378" s="1">
        <f t="shared" si="10"/>
        <v>0</v>
      </c>
      <c r="G378" s="1">
        <f t="shared" si="11"/>
        <v>0</v>
      </c>
      <c r="I378" s="1"/>
      <c r="J378" s="1"/>
    </row>
    <row r="379" spans="1:10" x14ac:dyDescent="0.25">
      <c r="A379" t="s">
        <v>5800</v>
      </c>
      <c r="B379" t="s">
        <v>10365</v>
      </c>
      <c r="C379" s="1">
        <v>0</v>
      </c>
      <c r="D379" s="1">
        <v>16555.562000000002</v>
      </c>
      <c r="E379" s="1">
        <v>16555.562000000002</v>
      </c>
      <c r="F379" s="1">
        <f t="shared" si="10"/>
        <v>0</v>
      </c>
      <c r="G379" s="1">
        <f t="shared" si="11"/>
        <v>0</v>
      </c>
      <c r="I379" s="1"/>
      <c r="J379" s="1"/>
    </row>
    <row r="380" spans="1:10" x14ac:dyDescent="0.25">
      <c r="A380" t="s">
        <v>5801</v>
      </c>
      <c r="B380" t="s">
        <v>10366</v>
      </c>
      <c r="C380" s="1">
        <v>0</v>
      </c>
      <c r="D380" s="1">
        <v>8850.1149999999998</v>
      </c>
      <c r="E380" s="1">
        <v>8850.1149999999998</v>
      </c>
      <c r="F380" s="1">
        <f t="shared" si="10"/>
        <v>0</v>
      </c>
      <c r="G380" s="1">
        <f t="shared" si="11"/>
        <v>0</v>
      </c>
      <c r="I380" s="1"/>
      <c r="J380" s="1"/>
    </row>
    <row r="381" spans="1:10" x14ac:dyDescent="0.25">
      <c r="A381" t="s">
        <v>5802</v>
      </c>
      <c r="B381" t="s">
        <v>5803</v>
      </c>
      <c r="C381" s="1">
        <v>0</v>
      </c>
      <c r="D381" s="1">
        <v>1422.7760000000001</v>
      </c>
      <c r="E381" s="1">
        <v>1422.7760000000001</v>
      </c>
      <c r="F381" s="1">
        <f t="shared" si="10"/>
        <v>0</v>
      </c>
      <c r="G381" s="1">
        <f t="shared" si="11"/>
        <v>0</v>
      </c>
      <c r="I381" s="1"/>
      <c r="J381" s="1"/>
    </row>
    <row r="382" spans="1:10" x14ac:dyDescent="0.25">
      <c r="A382" t="s">
        <v>5804</v>
      </c>
      <c r="B382" t="s">
        <v>5805</v>
      </c>
      <c r="C382" s="1">
        <v>0</v>
      </c>
      <c r="D382" s="1">
        <v>9526.2000000000007</v>
      </c>
      <c r="E382" s="1">
        <v>9526.2000000000007</v>
      </c>
      <c r="F382" s="1">
        <f t="shared" si="10"/>
        <v>0</v>
      </c>
      <c r="G382" s="1">
        <f t="shared" si="11"/>
        <v>0</v>
      </c>
      <c r="I382" s="1"/>
      <c r="J382" s="1"/>
    </row>
    <row r="383" spans="1:10" x14ac:dyDescent="0.25">
      <c r="A383" t="s">
        <v>5806</v>
      </c>
      <c r="B383" t="s">
        <v>10367</v>
      </c>
      <c r="C383" s="1">
        <v>0</v>
      </c>
      <c r="D383" s="1">
        <v>1968.49</v>
      </c>
      <c r="E383" s="1">
        <v>1968.49</v>
      </c>
      <c r="F383" s="1">
        <f t="shared" si="10"/>
        <v>0</v>
      </c>
      <c r="G383" s="1">
        <f t="shared" si="11"/>
        <v>0</v>
      </c>
      <c r="I383" s="1"/>
      <c r="J383" s="1"/>
    </row>
    <row r="384" spans="1:10" x14ac:dyDescent="0.25">
      <c r="A384" t="s">
        <v>873</v>
      </c>
      <c r="B384" t="s">
        <v>874</v>
      </c>
      <c r="C384" s="1">
        <v>0</v>
      </c>
      <c r="D384" s="1">
        <v>38498.035000000003</v>
      </c>
      <c r="E384" s="1">
        <v>38498.035000000003</v>
      </c>
      <c r="F384" s="1">
        <f t="shared" si="10"/>
        <v>0</v>
      </c>
      <c r="G384" s="1">
        <f t="shared" si="11"/>
        <v>0</v>
      </c>
      <c r="I384" s="1"/>
      <c r="J384" s="1"/>
    </row>
    <row r="385" spans="1:10" x14ac:dyDescent="0.25">
      <c r="A385" t="s">
        <v>5807</v>
      </c>
      <c r="B385" t="s">
        <v>5808</v>
      </c>
      <c r="C385" s="1">
        <v>0</v>
      </c>
      <c r="D385" s="1">
        <v>105.503</v>
      </c>
      <c r="E385" s="1">
        <v>105.503</v>
      </c>
      <c r="F385" s="1">
        <f t="shared" si="10"/>
        <v>0</v>
      </c>
      <c r="G385" s="1">
        <f t="shared" si="11"/>
        <v>0</v>
      </c>
      <c r="I385" s="1"/>
      <c r="J385" s="1"/>
    </row>
    <row r="386" spans="1:10" x14ac:dyDescent="0.25">
      <c r="A386" t="s">
        <v>5809</v>
      </c>
      <c r="B386" t="s">
        <v>10368</v>
      </c>
      <c r="C386" s="1">
        <v>0</v>
      </c>
      <c r="D386" s="1">
        <v>857.66600000000005</v>
      </c>
      <c r="E386" s="1">
        <v>857.66600000000005</v>
      </c>
      <c r="F386" s="1">
        <f t="shared" si="10"/>
        <v>0</v>
      </c>
      <c r="G386" s="1">
        <f t="shared" si="11"/>
        <v>0</v>
      </c>
      <c r="I386" s="1"/>
      <c r="J386" s="1"/>
    </row>
    <row r="387" spans="1:10" x14ac:dyDescent="0.25">
      <c r="A387" t="s">
        <v>5810</v>
      </c>
      <c r="B387" t="s">
        <v>214</v>
      </c>
      <c r="C387" s="1">
        <v>0</v>
      </c>
      <c r="D387" s="1">
        <v>69925.813999999998</v>
      </c>
      <c r="E387" s="1">
        <v>69925.813999999998</v>
      </c>
      <c r="F387" s="1">
        <f t="shared" si="10"/>
        <v>0</v>
      </c>
      <c r="G387" s="1">
        <f t="shared" si="11"/>
        <v>0</v>
      </c>
      <c r="I387" s="1"/>
      <c r="J387" s="1"/>
    </row>
    <row r="388" spans="1:10" x14ac:dyDescent="0.25">
      <c r="A388" t="s">
        <v>5811</v>
      </c>
      <c r="B388" t="s">
        <v>5812</v>
      </c>
      <c r="C388" s="1">
        <v>0</v>
      </c>
      <c r="D388" s="1">
        <v>212288.6</v>
      </c>
      <c r="E388" s="1">
        <v>212288.6</v>
      </c>
      <c r="F388" s="1">
        <f t="shared" ref="F388:F451" si="12">+D388-E388</f>
        <v>0</v>
      </c>
      <c r="G388" s="1">
        <f t="shared" ref="G388:G451" si="13">+C388+F388</f>
        <v>0</v>
      </c>
      <c r="I388" s="1"/>
      <c r="J388" s="1"/>
    </row>
    <row r="389" spans="1:10" x14ac:dyDescent="0.25">
      <c r="A389" t="s">
        <v>5069</v>
      </c>
      <c r="B389" t="s">
        <v>5157</v>
      </c>
      <c r="C389" s="1">
        <v>0</v>
      </c>
      <c r="D389" s="1">
        <v>264148.73599999998</v>
      </c>
      <c r="E389" s="1">
        <v>264148.73599999998</v>
      </c>
      <c r="F389" s="1">
        <f t="shared" si="12"/>
        <v>0</v>
      </c>
      <c r="G389" s="1">
        <f t="shared" si="13"/>
        <v>0</v>
      </c>
      <c r="I389" s="1"/>
      <c r="J389" s="1"/>
    </row>
    <row r="390" spans="1:10" x14ac:dyDescent="0.25">
      <c r="A390" t="s">
        <v>5813</v>
      </c>
      <c r="B390" t="s">
        <v>10369</v>
      </c>
      <c r="C390" s="1">
        <v>0</v>
      </c>
      <c r="D390" s="1">
        <v>9995.9249999999993</v>
      </c>
      <c r="E390" s="1">
        <v>9995.9249999999993</v>
      </c>
      <c r="F390" s="1">
        <f t="shared" si="12"/>
        <v>0</v>
      </c>
      <c r="G390" s="1">
        <f t="shared" si="13"/>
        <v>0</v>
      </c>
      <c r="I390" s="1"/>
      <c r="J390" s="1"/>
    </row>
    <row r="391" spans="1:10" x14ac:dyDescent="0.25">
      <c r="A391" t="s">
        <v>5814</v>
      </c>
      <c r="B391" t="s">
        <v>10370</v>
      </c>
      <c r="C391" s="1">
        <v>0</v>
      </c>
      <c r="D391" s="1">
        <v>984.41099999999994</v>
      </c>
      <c r="E391" s="1">
        <v>984.41099999999994</v>
      </c>
      <c r="F391" s="1">
        <f t="shared" si="12"/>
        <v>0</v>
      </c>
      <c r="G391" s="1">
        <f t="shared" si="13"/>
        <v>0</v>
      </c>
      <c r="I391" s="1"/>
      <c r="J391" s="1"/>
    </row>
    <row r="392" spans="1:10" x14ac:dyDescent="0.25">
      <c r="A392" t="s">
        <v>2384</v>
      </c>
      <c r="B392" t="s">
        <v>875</v>
      </c>
      <c r="C392" s="1">
        <v>0</v>
      </c>
      <c r="D392" s="1">
        <v>27009.004000000001</v>
      </c>
      <c r="E392" s="1">
        <v>27009.004000000001</v>
      </c>
      <c r="F392" s="1">
        <f t="shared" si="12"/>
        <v>0</v>
      </c>
      <c r="G392" s="1">
        <f t="shared" si="13"/>
        <v>0</v>
      </c>
      <c r="I392" s="1"/>
      <c r="J392" s="1"/>
    </row>
    <row r="393" spans="1:10" x14ac:dyDescent="0.25">
      <c r="A393" t="s">
        <v>5815</v>
      </c>
      <c r="B393" t="s">
        <v>5816</v>
      </c>
      <c r="C393" s="1">
        <v>0</v>
      </c>
      <c r="D393" s="1">
        <v>1035.9000000000001</v>
      </c>
      <c r="E393" s="1">
        <v>1035.9000000000001</v>
      </c>
      <c r="F393" s="1">
        <f t="shared" si="12"/>
        <v>0</v>
      </c>
      <c r="G393" s="1">
        <f t="shared" si="13"/>
        <v>0</v>
      </c>
      <c r="I393" s="1"/>
      <c r="J393" s="1"/>
    </row>
    <row r="394" spans="1:10" x14ac:dyDescent="0.25">
      <c r="A394" t="s">
        <v>5817</v>
      </c>
      <c r="B394" t="s">
        <v>10371</v>
      </c>
      <c r="C394" s="1">
        <v>0</v>
      </c>
      <c r="D394" s="1">
        <v>3200</v>
      </c>
      <c r="E394" s="1">
        <v>3200</v>
      </c>
      <c r="F394" s="1">
        <f t="shared" si="12"/>
        <v>0</v>
      </c>
      <c r="G394" s="1">
        <f t="shared" si="13"/>
        <v>0</v>
      </c>
      <c r="I394" s="1"/>
      <c r="J394" s="1"/>
    </row>
    <row r="395" spans="1:10" x14ac:dyDescent="0.25">
      <c r="A395" t="s">
        <v>5818</v>
      </c>
      <c r="B395" t="s">
        <v>5819</v>
      </c>
      <c r="C395" s="1">
        <v>0</v>
      </c>
      <c r="D395" s="1">
        <v>4846.875</v>
      </c>
      <c r="E395" s="1">
        <v>4846.875</v>
      </c>
      <c r="F395" s="1">
        <f t="shared" si="12"/>
        <v>0</v>
      </c>
      <c r="G395" s="1">
        <f t="shared" si="13"/>
        <v>0</v>
      </c>
      <c r="I395" s="1"/>
      <c r="J395" s="1"/>
    </row>
    <row r="396" spans="1:10" x14ac:dyDescent="0.25">
      <c r="A396" t="s">
        <v>5820</v>
      </c>
      <c r="B396" t="s">
        <v>5821</v>
      </c>
      <c r="C396" s="1">
        <v>0</v>
      </c>
      <c r="D396" s="1">
        <v>2393.8290000000002</v>
      </c>
      <c r="E396" s="1">
        <v>2393.8290000000002</v>
      </c>
      <c r="F396" s="1">
        <f t="shared" si="12"/>
        <v>0</v>
      </c>
      <c r="G396" s="1">
        <f t="shared" si="13"/>
        <v>0</v>
      </c>
      <c r="I396" s="1"/>
      <c r="J396" s="1"/>
    </row>
    <row r="397" spans="1:10" x14ac:dyDescent="0.25">
      <c r="A397" t="s">
        <v>5822</v>
      </c>
      <c r="B397" t="s">
        <v>5823</v>
      </c>
      <c r="C397" s="1">
        <v>0</v>
      </c>
      <c r="D397" s="1">
        <v>7099.6</v>
      </c>
      <c r="E397" s="1">
        <v>7099.6</v>
      </c>
      <c r="F397" s="1">
        <f t="shared" si="12"/>
        <v>0</v>
      </c>
      <c r="G397" s="1">
        <f t="shared" si="13"/>
        <v>0</v>
      </c>
      <c r="I397" s="1"/>
      <c r="J397" s="1"/>
    </row>
    <row r="398" spans="1:10" x14ac:dyDescent="0.25">
      <c r="A398" t="s">
        <v>5824</v>
      </c>
      <c r="B398" t="s">
        <v>5825</v>
      </c>
      <c r="C398" s="1">
        <v>0</v>
      </c>
      <c r="D398" s="1">
        <v>19721.400000000001</v>
      </c>
      <c r="E398" s="1">
        <v>19721.400000000001</v>
      </c>
      <c r="F398" s="1">
        <f t="shared" si="12"/>
        <v>0</v>
      </c>
      <c r="G398" s="1">
        <f t="shared" si="13"/>
        <v>0</v>
      </c>
      <c r="I398" s="1"/>
      <c r="J398" s="1"/>
    </row>
    <row r="399" spans="1:10" x14ac:dyDescent="0.25">
      <c r="A399" t="s">
        <v>5826</v>
      </c>
      <c r="B399" t="s">
        <v>5827</v>
      </c>
      <c r="C399" s="1">
        <v>0</v>
      </c>
      <c r="D399" s="1">
        <v>1571.4</v>
      </c>
      <c r="E399" s="1">
        <v>1571.4</v>
      </c>
      <c r="F399" s="1">
        <f t="shared" si="12"/>
        <v>0</v>
      </c>
      <c r="G399" s="1">
        <f t="shared" si="13"/>
        <v>0</v>
      </c>
      <c r="I399" s="1"/>
      <c r="J399" s="1"/>
    </row>
    <row r="400" spans="1:10" x14ac:dyDescent="0.25">
      <c r="A400" t="s">
        <v>661</v>
      </c>
      <c r="B400" t="s">
        <v>662</v>
      </c>
      <c r="C400" s="1">
        <v>0</v>
      </c>
      <c r="D400" s="1">
        <v>49748.849000000002</v>
      </c>
      <c r="E400" s="1">
        <v>49748.849000000002</v>
      </c>
      <c r="F400" s="1">
        <f t="shared" si="12"/>
        <v>0</v>
      </c>
      <c r="G400" s="1">
        <f t="shared" si="13"/>
        <v>0</v>
      </c>
      <c r="I400" s="1"/>
      <c r="J400" s="1"/>
    </row>
    <row r="401" spans="1:10" x14ac:dyDescent="0.25">
      <c r="A401" t="s">
        <v>5828</v>
      </c>
      <c r="B401" t="s">
        <v>10372</v>
      </c>
      <c r="C401" s="1">
        <v>0</v>
      </c>
      <c r="D401" s="1">
        <v>37295.012000000002</v>
      </c>
      <c r="E401" s="1">
        <v>37295.012000000002</v>
      </c>
      <c r="F401" s="1">
        <f t="shared" si="12"/>
        <v>0</v>
      </c>
      <c r="G401" s="1">
        <f t="shared" si="13"/>
        <v>0</v>
      </c>
      <c r="I401" s="1"/>
      <c r="J401" s="1"/>
    </row>
    <row r="402" spans="1:10" x14ac:dyDescent="0.25">
      <c r="A402" t="s">
        <v>5829</v>
      </c>
      <c r="B402" t="s">
        <v>5830</v>
      </c>
      <c r="C402" s="1">
        <v>0</v>
      </c>
      <c r="D402" s="1">
        <v>122439.55100000001</v>
      </c>
      <c r="E402" s="1">
        <v>122439.55100000001</v>
      </c>
      <c r="F402" s="1">
        <f t="shared" si="12"/>
        <v>0</v>
      </c>
      <c r="G402" s="1">
        <f t="shared" si="13"/>
        <v>0</v>
      </c>
      <c r="I402" s="1"/>
      <c r="J402" s="1"/>
    </row>
    <row r="403" spans="1:10" x14ac:dyDescent="0.25">
      <c r="A403" t="s">
        <v>5831</v>
      </c>
      <c r="B403" t="s">
        <v>10373</v>
      </c>
      <c r="C403" s="1">
        <v>0</v>
      </c>
      <c r="D403" s="1">
        <v>570.6</v>
      </c>
      <c r="E403" s="1">
        <v>570.6</v>
      </c>
      <c r="F403" s="1">
        <f t="shared" si="12"/>
        <v>0</v>
      </c>
      <c r="G403" s="1">
        <f t="shared" si="13"/>
        <v>0</v>
      </c>
      <c r="I403" s="1"/>
      <c r="J403" s="1"/>
    </row>
    <row r="404" spans="1:10" x14ac:dyDescent="0.25">
      <c r="A404" t="s">
        <v>5832</v>
      </c>
      <c r="B404" t="s">
        <v>10374</v>
      </c>
      <c r="C404" s="1">
        <v>0</v>
      </c>
      <c r="D404" s="1">
        <v>5048.5820000000003</v>
      </c>
      <c r="E404" s="1">
        <v>5048.5820000000003</v>
      </c>
      <c r="F404" s="1">
        <f t="shared" si="12"/>
        <v>0</v>
      </c>
      <c r="G404" s="1">
        <f t="shared" si="13"/>
        <v>0</v>
      </c>
      <c r="I404" s="1"/>
      <c r="J404" s="1"/>
    </row>
    <row r="405" spans="1:10" x14ac:dyDescent="0.25">
      <c r="A405" t="s">
        <v>5833</v>
      </c>
      <c r="B405" t="s">
        <v>5834</v>
      </c>
      <c r="C405" s="1">
        <v>0</v>
      </c>
      <c r="D405" s="1">
        <v>660</v>
      </c>
      <c r="E405" s="1">
        <v>660</v>
      </c>
      <c r="F405" s="1">
        <f t="shared" si="12"/>
        <v>0</v>
      </c>
      <c r="G405" s="1">
        <f t="shared" si="13"/>
        <v>0</v>
      </c>
      <c r="I405" s="1"/>
      <c r="J405" s="1"/>
    </row>
    <row r="406" spans="1:10" x14ac:dyDescent="0.25">
      <c r="A406" t="s">
        <v>5835</v>
      </c>
      <c r="B406" t="s">
        <v>5836</v>
      </c>
      <c r="C406" s="1">
        <v>0</v>
      </c>
      <c r="D406" s="1">
        <v>1380.6</v>
      </c>
      <c r="E406" s="1">
        <v>1380.6</v>
      </c>
      <c r="F406" s="1">
        <f t="shared" si="12"/>
        <v>0</v>
      </c>
      <c r="G406" s="1">
        <f t="shared" si="13"/>
        <v>0</v>
      </c>
      <c r="I406" s="1"/>
      <c r="J406" s="1"/>
    </row>
    <row r="407" spans="1:10" x14ac:dyDescent="0.25">
      <c r="A407" t="s">
        <v>820</v>
      </c>
      <c r="B407" t="s">
        <v>876</v>
      </c>
      <c r="C407" s="1">
        <v>0</v>
      </c>
      <c r="D407" s="1">
        <v>6958.56</v>
      </c>
      <c r="E407" s="1">
        <v>6958.56</v>
      </c>
      <c r="F407" s="1">
        <f t="shared" si="12"/>
        <v>0</v>
      </c>
      <c r="G407" s="1">
        <f t="shared" si="13"/>
        <v>0</v>
      </c>
      <c r="I407" s="1"/>
      <c r="J407" s="1"/>
    </row>
    <row r="408" spans="1:10" x14ac:dyDescent="0.25">
      <c r="A408" t="s">
        <v>5837</v>
      </c>
      <c r="B408" t="s">
        <v>10375</v>
      </c>
      <c r="C408" s="1">
        <v>0</v>
      </c>
      <c r="D408" s="1">
        <v>2478.6</v>
      </c>
      <c r="E408" s="1">
        <v>2478.6</v>
      </c>
      <c r="F408" s="1">
        <f t="shared" si="12"/>
        <v>0</v>
      </c>
      <c r="G408" s="1">
        <f t="shared" si="13"/>
        <v>0</v>
      </c>
      <c r="I408" s="1"/>
      <c r="J408" s="1"/>
    </row>
    <row r="409" spans="1:10" x14ac:dyDescent="0.25">
      <c r="A409" t="s">
        <v>5838</v>
      </c>
      <c r="B409" t="s">
        <v>10376</v>
      </c>
      <c r="C409" s="1">
        <v>0</v>
      </c>
      <c r="D409" s="1">
        <v>14404.6</v>
      </c>
      <c r="E409" s="1">
        <v>14404.6</v>
      </c>
      <c r="F409" s="1">
        <f t="shared" si="12"/>
        <v>0</v>
      </c>
      <c r="G409" s="1">
        <f t="shared" si="13"/>
        <v>0</v>
      </c>
      <c r="I409" s="1"/>
      <c r="J409" s="1"/>
    </row>
    <row r="410" spans="1:10" x14ac:dyDescent="0.25">
      <c r="A410" t="s">
        <v>5839</v>
      </c>
      <c r="B410" t="s">
        <v>5840</v>
      </c>
      <c r="C410" s="1">
        <v>0</v>
      </c>
      <c r="D410" s="1">
        <v>2941</v>
      </c>
      <c r="E410" s="1">
        <v>2941</v>
      </c>
      <c r="F410" s="1">
        <f t="shared" si="12"/>
        <v>0</v>
      </c>
      <c r="G410" s="1">
        <f t="shared" si="13"/>
        <v>0</v>
      </c>
      <c r="I410" s="1"/>
      <c r="J410" s="1"/>
    </row>
    <row r="411" spans="1:10" x14ac:dyDescent="0.25">
      <c r="A411" t="s">
        <v>836</v>
      </c>
      <c r="B411" t="s">
        <v>10377</v>
      </c>
      <c r="C411" s="1">
        <v>0</v>
      </c>
      <c r="D411" s="1">
        <v>40003.400999999998</v>
      </c>
      <c r="E411" s="1">
        <v>40003.400999999998</v>
      </c>
      <c r="F411" s="1">
        <f t="shared" si="12"/>
        <v>0</v>
      </c>
      <c r="G411" s="1">
        <f t="shared" si="13"/>
        <v>0</v>
      </c>
      <c r="I411" s="1"/>
      <c r="J411" s="1"/>
    </row>
    <row r="412" spans="1:10" x14ac:dyDescent="0.25">
      <c r="A412" t="s">
        <v>5841</v>
      </c>
      <c r="B412" t="s">
        <v>10378</v>
      </c>
      <c r="C412" s="1">
        <v>0</v>
      </c>
      <c r="D412" s="1">
        <v>3030</v>
      </c>
      <c r="E412" s="1">
        <v>3030</v>
      </c>
      <c r="F412" s="1">
        <f t="shared" si="12"/>
        <v>0</v>
      </c>
      <c r="G412" s="1">
        <f t="shared" si="13"/>
        <v>0</v>
      </c>
      <c r="I412" s="1"/>
      <c r="J412" s="1"/>
    </row>
    <row r="413" spans="1:10" x14ac:dyDescent="0.25">
      <c r="A413" t="s">
        <v>849</v>
      </c>
      <c r="B413" t="s">
        <v>5158</v>
      </c>
      <c r="C413" s="1">
        <v>0</v>
      </c>
      <c r="D413" s="1">
        <v>55758.968000000001</v>
      </c>
      <c r="E413" s="1">
        <v>55557.692999999999</v>
      </c>
      <c r="F413" s="1">
        <f t="shared" si="12"/>
        <v>201.27500000000146</v>
      </c>
      <c r="G413" s="1">
        <f t="shared" si="13"/>
        <v>201.27500000000146</v>
      </c>
      <c r="I413" s="1"/>
      <c r="J413" s="1"/>
    </row>
    <row r="414" spans="1:10" x14ac:dyDescent="0.25">
      <c r="A414" t="s">
        <v>8625</v>
      </c>
      <c r="B414" t="s">
        <v>8626</v>
      </c>
      <c r="C414" s="1">
        <v>0</v>
      </c>
      <c r="D414" s="1">
        <v>1596</v>
      </c>
      <c r="E414" s="1">
        <v>1596</v>
      </c>
      <c r="F414" s="1">
        <f t="shared" si="12"/>
        <v>0</v>
      </c>
      <c r="G414" s="1">
        <f t="shared" si="13"/>
        <v>0</v>
      </c>
      <c r="I414" s="1"/>
      <c r="J414" s="1"/>
    </row>
    <row r="415" spans="1:10" x14ac:dyDescent="0.25">
      <c r="A415" t="s">
        <v>4918</v>
      </c>
      <c r="B415" t="s">
        <v>877</v>
      </c>
      <c r="C415" s="1">
        <v>0</v>
      </c>
      <c r="D415" s="1">
        <v>71241.210999999996</v>
      </c>
      <c r="E415" s="1">
        <v>73028.210999999996</v>
      </c>
      <c r="F415" s="1">
        <f t="shared" si="12"/>
        <v>-1787</v>
      </c>
      <c r="G415" s="1">
        <f t="shared" si="13"/>
        <v>-1787</v>
      </c>
      <c r="I415" s="1"/>
      <c r="J415" s="1"/>
    </row>
    <row r="416" spans="1:10" x14ac:dyDescent="0.25">
      <c r="A416" t="s">
        <v>900</v>
      </c>
      <c r="B416" t="s">
        <v>901</v>
      </c>
      <c r="C416" s="1">
        <v>0</v>
      </c>
      <c r="D416" s="1">
        <v>47134.705999999998</v>
      </c>
      <c r="E416" s="1">
        <v>47134.705999999998</v>
      </c>
      <c r="F416" s="1">
        <f t="shared" si="12"/>
        <v>0</v>
      </c>
      <c r="G416" s="1">
        <f t="shared" si="13"/>
        <v>0</v>
      </c>
      <c r="I416" s="1"/>
      <c r="J416" s="1"/>
    </row>
    <row r="417" spans="1:10" x14ac:dyDescent="0.25">
      <c r="A417" t="s">
        <v>9644</v>
      </c>
      <c r="B417" t="s">
        <v>10379</v>
      </c>
      <c r="C417" s="1">
        <v>0</v>
      </c>
      <c r="D417" s="1">
        <v>3350</v>
      </c>
      <c r="E417" s="1">
        <v>3350</v>
      </c>
      <c r="F417" s="1">
        <f t="shared" si="12"/>
        <v>0</v>
      </c>
      <c r="G417" s="1">
        <f t="shared" si="13"/>
        <v>0</v>
      </c>
      <c r="I417" s="1"/>
      <c r="J417" s="1"/>
    </row>
    <row r="418" spans="1:10" x14ac:dyDescent="0.25">
      <c r="A418" t="s">
        <v>5842</v>
      </c>
      <c r="B418" t="s">
        <v>5843</v>
      </c>
      <c r="C418" s="1">
        <v>0</v>
      </c>
      <c r="D418" s="1">
        <v>14057.049000000001</v>
      </c>
      <c r="E418" s="1">
        <v>14057.049000000001</v>
      </c>
      <c r="F418" s="1">
        <f t="shared" si="12"/>
        <v>0</v>
      </c>
      <c r="G418" s="1">
        <f t="shared" si="13"/>
        <v>0</v>
      </c>
      <c r="I418" s="1"/>
      <c r="J418" s="1"/>
    </row>
    <row r="419" spans="1:10" x14ac:dyDescent="0.25">
      <c r="A419" t="s">
        <v>952</v>
      </c>
      <c r="B419" t="s">
        <v>5159</v>
      </c>
      <c r="C419" s="1">
        <v>0</v>
      </c>
      <c r="D419" s="1">
        <v>100409.67</v>
      </c>
      <c r="E419" s="1">
        <v>98845.17</v>
      </c>
      <c r="F419" s="1">
        <f t="shared" si="12"/>
        <v>1564.5</v>
      </c>
      <c r="G419" s="1">
        <f t="shared" si="13"/>
        <v>1564.5</v>
      </c>
      <c r="I419" s="1"/>
      <c r="J419" s="1"/>
    </row>
    <row r="420" spans="1:10" x14ac:dyDescent="0.25">
      <c r="A420" t="s">
        <v>5844</v>
      </c>
      <c r="B420" t="s">
        <v>10380</v>
      </c>
      <c r="C420" s="1">
        <v>0</v>
      </c>
      <c r="D420" s="1">
        <v>28906.876</v>
      </c>
      <c r="E420" s="1">
        <v>28906.876</v>
      </c>
      <c r="F420" s="1">
        <f t="shared" si="12"/>
        <v>0</v>
      </c>
      <c r="G420" s="1">
        <f t="shared" si="13"/>
        <v>0</v>
      </c>
      <c r="I420" s="1"/>
      <c r="J420" s="1"/>
    </row>
    <row r="421" spans="1:10" x14ac:dyDescent="0.25">
      <c r="A421" t="s">
        <v>5845</v>
      </c>
      <c r="B421" t="s">
        <v>10381</v>
      </c>
      <c r="C421" s="1">
        <v>0</v>
      </c>
      <c r="D421" s="1">
        <v>70294.721000000005</v>
      </c>
      <c r="E421" s="1">
        <v>70294.721000000005</v>
      </c>
      <c r="F421" s="1">
        <f t="shared" si="12"/>
        <v>0</v>
      </c>
      <c r="G421" s="1">
        <f t="shared" si="13"/>
        <v>0</v>
      </c>
      <c r="I421" s="1"/>
      <c r="J421" s="1"/>
    </row>
    <row r="422" spans="1:10" x14ac:dyDescent="0.25">
      <c r="A422" t="s">
        <v>1048</v>
      </c>
      <c r="B422" t="s">
        <v>5160</v>
      </c>
      <c r="C422" s="1">
        <v>0</v>
      </c>
      <c r="D422" s="1">
        <v>2973.32</v>
      </c>
      <c r="E422" s="1">
        <v>2972.8580000000002</v>
      </c>
      <c r="F422" s="1">
        <f t="shared" si="12"/>
        <v>0.46199999999998909</v>
      </c>
      <c r="G422" s="1">
        <f t="shared" si="13"/>
        <v>0.46199999999998909</v>
      </c>
      <c r="I422" s="1"/>
      <c r="J422" s="1"/>
    </row>
    <row r="423" spans="1:10" x14ac:dyDescent="0.25">
      <c r="A423" t="s">
        <v>5846</v>
      </c>
      <c r="B423" t="s">
        <v>5847</v>
      </c>
      <c r="C423" s="1">
        <v>0</v>
      </c>
      <c r="D423" s="1">
        <v>112898.455</v>
      </c>
      <c r="E423" s="1">
        <v>135502.935</v>
      </c>
      <c r="F423" s="1">
        <f t="shared" si="12"/>
        <v>-22604.479999999996</v>
      </c>
      <c r="G423" s="1">
        <f t="shared" si="13"/>
        <v>-22604.479999999996</v>
      </c>
      <c r="I423" s="1"/>
      <c r="J423" s="1"/>
    </row>
    <row r="424" spans="1:10" x14ac:dyDescent="0.25">
      <c r="A424" t="s">
        <v>5848</v>
      </c>
      <c r="B424" t="s">
        <v>5849</v>
      </c>
      <c r="C424" s="1">
        <v>0</v>
      </c>
      <c r="D424" s="1">
        <v>10598.96</v>
      </c>
      <c r="E424" s="1">
        <v>10598.96</v>
      </c>
      <c r="F424" s="1">
        <f t="shared" si="12"/>
        <v>0</v>
      </c>
      <c r="G424" s="1">
        <f t="shared" si="13"/>
        <v>0</v>
      </c>
      <c r="I424" s="1"/>
      <c r="J424" s="1"/>
    </row>
    <row r="425" spans="1:10" x14ac:dyDescent="0.25">
      <c r="A425" t="s">
        <v>5850</v>
      </c>
      <c r="B425" t="s">
        <v>10382</v>
      </c>
      <c r="C425" s="1">
        <v>0</v>
      </c>
      <c r="D425" s="1">
        <v>7435.058</v>
      </c>
      <c r="E425" s="1">
        <v>7435.058</v>
      </c>
      <c r="F425" s="1">
        <f t="shared" si="12"/>
        <v>0</v>
      </c>
      <c r="G425" s="1">
        <f t="shared" si="13"/>
        <v>0</v>
      </c>
      <c r="I425" s="1"/>
      <c r="J425" s="1"/>
    </row>
    <row r="426" spans="1:10" x14ac:dyDescent="0.25">
      <c r="A426" t="s">
        <v>4799</v>
      </c>
      <c r="B426" t="s">
        <v>4800</v>
      </c>
      <c r="C426" s="1">
        <v>0</v>
      </c>
      <c r="D426" s="1">
        <v>11977.713</v>
      </c>
      <c r="E426" s="1">
        <v>11977.712</v>
      </c>
      <c r="F426" s="1">
        <f t="shared" si="12"/>
        <v>1.0000000002037268E-3</v>
      </c>
      <c r="G426" s="1">
        <f t="shared" si="13"/>
        <v>1.0000000002037268E-3</v>
      </c>
      <c r="I426" s="1"/>
      <c r="J426" s="1"/>
    </row>
    <row r="427" spans="1:10" x14ac:dyDescent="0.25">
      <c r="A427" t="s">
        <v>5851</v>
      </c>
      <c r="B427" t="s">
        <v>5852</v>
      </c>
      <c r="C427" s="1">
        <v>0</v>
      </c>
      <c r="D427" s="1">
        <v>245.34299999999999</v>
      </c>
      <c r="E427" s="1">
        <v>245.34299999999999</v>
      </c>
      <c r="F427" s="1">
        <f t="shared" si="12"/>
        <v>0</v>
      </c>
      <c r="G427" s="1">
        <f t="shared" si="13"/>
        <v>0</v>
      </c>
      <c r="I427" s="1"/>
      <c r="J427" s="1"/>
    </row>
    <row r="428" spans="1:10" x14ac:dyDescent="0.25">
      <c r="A428" t="s">
        <v>5853</v>
      </c>
      <c r="B428" t="s">
        <v>10383</v>
      </c>
      <c r="C428" s="1">
        <v>0</v>
      </c>
      <c r="D428" s="1">
        <v>2611.0070000000001</v>
      </c>
      <c r="E428" s="1">
        <v>2611.0070000000001</v>
      </c>
      <c r="F428" s="1">
        <f t="shared" si="12"/>
        <v>0</v>
      </c>
      <c r="G428" s="1">
        <f t="shared" si="13"/>
        <v>0</v>
      </c>
      <c r="I428" s="1"/>
      <c r="J428" s="1"/>
    </row>
    <row r="429" spans="1:10" x14ac:dyDescent="0.25">
      <c r="A429" t="s">
        <v>5000</v>
      </c>
      <c r="B429" t="s">
        <v>5161</v>
      </c>
      <c r="C429" s="1">
        <v>0</v>
      </c>
      <c r="D429" s="1">
        <v>375389.14500000002</v>
      </c>
      <c r="E429" s="1">
        <v>376913.34499999997</v>
      </c>
      <c r="F429" s="1">
        <f t="shared" si="12"/>
        <v>-1524.1999999999534</v>
      </c>
      <c r="G429" s="1">
        <f t="shared" si="13"/>
        <v>-1524.1999999999534</v>
      </c>
      <c r="I429" s="1"/>
      <c r="J429" s="1"/>
    </row>
    <row r="430" spans="1:10" x14ac:dyDescent="0.25">
      <c r="A430" t="s">
        <v>4855</v>
      </c>
      <c r="B430" t="s">
        <v>4856</v>
      </c>
      <c r="C430" s="1">
        <v>0</v>
      </c>
      <c r="D430" s="1">
        <v>6402.25</v>
      </c>
      <c r="E430" s="1">
        <v>6392.73</v>
      </c>
      <c r="F430" s="1">
        <f t="shared" si="12"/>
        <v>9.5200000000004366</v>
      </c>
      <c r="G430" s="1">
        <f t="shared" si="13"/>
        <v>9.5200000000004366</v>
      </c>
      <c r="I430" s="1"/>
      <c r="J430" s="1"/>
    </row>
    <row r="431" spans="1:10" x14ac:dyDescent="0.25">
      <c r="A431" t="s">
        <v>4857</v>
      </c>
      <c r="B431" t="s">
        <v>5162</v>
      </c>
      <c r="C431" s="1">
        <v>0</v>
      </c>
      <c r="D431" s="1">
        <v>24775.995999999999</v>
      </c>
      <c r="E431" s="1">
        <v>25858.705999999998</v>
      </c>
      <c r="F431" s="1">
        <f t="shared" si="12"/>
        <v>-1082.7099999999991</v>
      </c>
      <c r="G431" s="1">
        <f t="shared" si="13"/>
        <v>-1082.7099999999991</v>
      </c>
      <c r="I431" s="1"/>
      <c r="J431" s="1"/>
    </row>
    <row r="432" spans="1:10" x14ac:dyDescent="0.25">
      <c r="A432" t="s">
        <v>5001</v>
      </c>
      <c r="B432" t="s">
        <v>5163</v>
      </c>
      <c r="C432" s="1">
        <v>0</v>
      </c>
      <c r="D432" s="1">
        <v>21029.641</v>
      </c>
      <c r="E432" s="1">
        <v>21029.841</v>
      </c>
      <c r="F432" s="1">
        <f t="shared" si="12"/>
        <v>-0.2000000000007276</v>
      </c>
      <c r="G432" s="1">
        <f t="shared" si="13"/>
        <v>-0.2000000000007276</v>
      </c>
      <c r="I432" s="1"/>
      <c r="J432" s="1"/>
    </row>
    <row r="433" spans="1:10" x14ac:dyDescent="0.25">
      <c r="A433" t="s">
        <v>5854</v>
      </c>
      <c r="B433" t="s">
        <v>5855</v>
      </c>
      <c r="C433" s="1">
        <v>0</v>
      </c>
      <c r="D433" s="1">
        <v>3076.893</v>
      </c>
      <c r="E433" s="1">
        <v>3076.893</v>
      </c>
      <c r="F433" s="1">
        <f t="shared" si="12"/>
        <v>0</v>
      </c>
      <c r="G433" s="1">
        <f t="shared" si="13"/>
        <v>0</v>
      </c>
      <c r="I433" s="1"/>
      <c r="J433" s="1"/>
    </row>
    <row r="434" spans="1:10" x14ac:dyDescent="0.25">
      <c r="A434" t="s">
        <v>5856</v>
      </c>
      <c r="B434" t="s">
        <v>5857</v>
      </c>
      <c r="C434" s="1">
        <v>0</v>
      </c>
      <c r="D434" s="1">
        <v>1082.31</v>
      </c>
      <c r="E434" s="1">
        <v>1082.31</v>
      </c>
      <c r="F434" s="1">
        <f t="shared" si="12"/>
        <v>0</v>
      </c>
      <c r="G434" s="1">
        <f t="shared" si="13"/>
        <v>0</v>
      </c>
      <c r="I434" s="1"/>
      <c r="J434" s="1"/>
    </row>
    <row r="435" spans="1:10" x14ac:dyDescent="0.25">
      <c r="A435" t="s">
        <v>5858</v>
      </c>
      <c r="B435" t="s">
        <v>8627</v>
      </c>
      <c r="C435" s="1">
        <v>0</v>
      </c>
      <c r="D435" s="1">
        <v>25739.036</v>
      </c>
      <c r="E435" s="1">
        <v>27087.83</v>
      </c>
      <c r="F435" s="1">
        <f t="shared" si="12"/>
        <v>-1348.7940000000017</v>
      </c>
      <c r="G435" s="1">
        <f t="shared" si="13"/>
        <v>-1348.7940000000017</v>
      </c>
      <c r="I435" s="1"/>
      <c r="J435" s="1"/>
    </row>
    <row r="436" spans="1:10" x14ac:dyDescent="0.25">
      <c r="A436" t="s">
        <v>5859</v>
      </c>
      <c r="B436" t="s">
        <v>5860</v>
      </c>
      <c r="C436" s="1">
        <v>0</v>
      </c>
      <c r="D436" s="1">
        <v>3422.0059999999999</v>
      </c>
      <c r="E436" s="1">
        <v>3422.0059999999999</v>
      </c>
      <c r="F436" s="1">
        <f t="shared" si="12"/>
        <v>0</v>
      </c>
      <c r="G436" s="1">
        <f t="shared" si="13"/>
        <v>0</v>
      </c>
      <c r="I436" s="1"/>
      <c r="J436" s="1"/>
    </row>
    <row r="437" spans="1:10" x14ac:dyDescent="0.25">
      <c r="A437" t="s">
        <v>5861</v>
      </c>
      <c r="B437" t="s">
        <v>5862</v>
      </c>
      <c r="C437" s="1">
        <v>0</v>
      </c>
      <c r="D437" s="1">
        <v>981.19799999999998</v>
      </c>
      <c r="E437" s="1">
        <v>981.19799999999998</v>
      </c>
      <c r="F437" s="1">
        <f t="shared" si="12"/>
        <v>0</v>
      </c>
      <c r="G437" s="1">
        <f t="shared" si="13"/>
        <v>0</v>
      </c>
      <c r="I437" s="1"/>
      <c r="J437" s="1"/>
    </row>
    <row r="438" spans="1:10" x14ac:dyDescent="0.25">
      <c r="A438" t="s">
        <v>5863</v>
      </c>
      <c r="B438" t="s">
        <v>8628</v>
      </c>
      <c r="C438" s="1">
        <v>0</v>
      </c>
      <c r="D438" s="1">
        <v>32589.59</v>
      </c>
      <c r="E438" s="1">
        <v>44628.44</v>
      </c>
      <c r="F438" s="1">
        <f t="shared" si="12"/>
        <v>-12038.850000000002</v>
      </c>
      <c r="G438" s="1">
        <f t="shared" si="13"/>
        <v>-12038.850000000002</v>
      </c>
      <c r="I438" s="1"/>
      <c r="J438" s="1"/>
    </row>
    <row r="439" spans="1:10" x14ac:dyDescent="0.25">
      <c r="A439" t="s">
        <v>5164</v>
      </c>
      <c r="B439" t="s">
        <v>5100</v>
      </c>
      <c r="C439" s="1">
        <v>0</v>
      </c>
      <c r="D439" s="1">
        <v>15029</v>
      </c>
      <c r="E439" s="1">
        <v>0</v>
      </c>
      <c r="F439" s="1">
        <f t="shared" si="12"/>
        <v>15029</v>
      </c>
      <c r="G439" s="1">
        <f t="shared" si="13"/>
        <v>15029</v>
      </c>
      <c r="I439" s="1"/>
      <c r="J439" s="1"/>
    </row>
    <row r="440" spans="1:10" x14ac:dyDescent="0.25">
      <c r="A440" t="s">
        <v>5864</v>
      </c>
      <c r="B440" t="s">
        <v>5865</v>
      </c>
      <c r="C440" s="1">
        <v>0</v>
      </c>
      <c r="D440" s="1">
        <v>1223.953</v>
      </c>
      <c r="E440" s="1">
        <v>1223.953</v>
      </c>
      <c r="F440" s="1">
        <f t="shared" si="12"/>
        <v>0</v>
      </c>
      <c r="G440" s="1">
        <f t="shared" si="13"/>
        <v>0</v>
      </c>
      <c r="I440" s="1"/>
      <c r="J440" s="1"/>
    </row>
    <row r="441" spans="1:10" x14ac:dyDescent="0.25">
      <c r="A441" t="s">
        <v>5070</v>
      </c>
      <c r="B441" t="s">
        <v>5165</v>
      </c>
      <c r="C441" s="1">
        <v>0</v>
      </c>
      <c r="D441" s="1">
        <v>12666</v>
      </c>
      <c r="E441" s="1">
        <v>12685</v>
      </c>
      <c r="F441" s="1">
        <f t="shared" si="12"/>
        <v>-19</v>
      </c>
      <c r="G441" s="1">
        <f t="shared" si="13"/>
        <v>-19</v>
      </c>
      <c r="I441" s="1"/>
      <c r="J441" s="1"/>
    </row>
    <row r="442" spans="1:10" x14ac:dyDescent="0.25">
      <c r="A442" t="s">
        <v>5071</v>
      </c>
      <c r="B442" t="s">
        <v>5166</v>
      </c>
      <c r="C442" s="1">
        <v>0</v>
      </c>
      <c r="D442" s="1">
        <v>13475.8</v>
      </c>
      <c r="E442" s="1">
        <v>13987.8</v>
      </c>
      <c r="F442" s="1">
        <f t="shared" si="12"/>
        <v>-512</v>
      </c>
      <c r="G442" s="1">
        <f t="shared" si="13"/>
        <v>-512</v>
      </c>
      <c r="I442" s="1"/>
      <c r="J442" s="1"/>
    </row>
    <row r="443" spans="1:10" x14ac:dyDescent="0.25">
      <c r="A443" t="s">
        <v>5866</v>
      </c>
      <c r="B443" t="s">
        <v>10384</v>
      </c>
      <c r="C443" s="1">
        <v>0</v>
      </c>
      <c r="D443" s="1">
        <v>143737.99299999999</v>
      </c>
      <c r="E443" s="1">
        <v>143737.99299999999</v>
      </c>
      <c r="F443" s="1">
        <f t="shared" si="12"/>
        <v>0</v>
      </c>
      <c r="G443" s="1">
        <f t="shared" si="13"/>
        <v>0</v>
      </c>
      <c r="I443" s="1"/>
      <c r="J443" s="1"/>
    </row>
    <row r="444" spans="1:10" x14ac:dyDescent="0.25">
      <c r="A444" t="s">
        <v>5867</v>
      </c>
      <c r="B444" t="s">
        <v>10385</v>
      </c>
      <c r="C444" s="1">
        <v>0</v>
      </c>
      <c r="D444" s="1">
        <v>337.36500000000001</v>
      </c>
      <c r="E444" s="1">
        <v>337.36500000000001</v>
      </c>
      <c r="F444" s="1">
        <f t="shared" si="12"/>
        <v>0</v>
      </c>
      <c r="G444" s="1">
        <f t="shared" si="13"/>
        <v>0</v>
      </c>
      <c r="I444" s="1"/>
      <c r="J444" s="1"/>
    </row>
    <row r="445" spans="1:10" x14ac:dyDescent="0.25">
      <c r="A445" t="s">
        <v>5868</v>
      </c>
      <c r="B445" t="s">
        <v>5869</v>
      </c>
      <c r="C445" s="1">
        <v>0</v>
      </c>
      <c r="D445" s="1">
        <v>154355.973</v>
      </c>
      <c r="E445" s="1">
        <v>154355.973</v>
      </c>
      <c r="F445" s="1">
        <f t="shared" si="12"/>
        <v>0</v>
      </c>
      <c r="G445" s="1">
        <f t="shared" si="13"/>
        <v>0</v>
      </c>
      <c r="I445" s="1"/>
      <c r="J445" s="1"/>
    </row>
    <row r="446" spans="1:10" x14ac:dyDescent="0.25">
      <c r="A446" t="s">
        <v>7365</v>
      </c>
      <c r="B446" t="s">
        <v>7464</v>
      </c>
      <c r="C446" s="1">
        <v>0</v>
      </c>
      <c r="D446" s="1">
        <v>810.2</v>
      </c>
      <c r="E446" s="1">
        <v>810.2</v>
      </c>
      <c r="F446" s="1">
        <f t="shared" si="12"/>
        <v>0</v>
      </c>
      <c r="G446" s="1">
        <f t="shared" si="13"/>
        <v>0</v>
      </c>
      <c r="I446" s="1"/>
      <c r="J446" s="1"/>
    </row>
    <row r="447" spans="1:10" x14ac:dyDescent="0.25">
      <c r="A447" t="s">
        <v>7366</v>
      </c>
      <c r="B447" t="s">
        <v>5506</v>
      </c>
      <c r="C447" s="1">
        <v>0</v>
      </c>
      <c r="D447" s="1">
        <v>5355</v>
      </c>
      <c r="E447" s="1">
        <v>5355</v>
      </c>
      <c r="F447" s="1">
        <f t="shared" si="12"/>
        <v>0</v>
      </c>
      <c r="G447" s="1">
        <f t="shared" si="13"/>
        <v>0</v>
      </c>
      <c r="I447" s="1"/>
      <c r="J447" s="1"/>
    </row>
    <row r="448" spans="1:10" x14ac:dyDescent="0.25">
      <c r="A448" t="s">
        <v>8629</v>
      </c>
      <c r="B448" t="s">
        <v>8630</v>
      </c>
      <c r="C448" s="1">
        <v>0</v>
      </c>
      <c r="D448" s="1">
        <v>2291.62</v>
      </c>
      <c r="E448" s="1">
        <v>2291.62</v>
      </c>
      <c r="F448" s="1">
        <f t="shared" si="12"/>
        <v>0</v>
      </c>
      <c r="G448" s="1">
        <f t="shared" si="13"/>
        <v>0</v>
      </c>
      <c r="I448" s="1"/>
      <c r="J448" s="1"/>
    </row>
    <row r="449" spans="1:10" x14ac:dyDescent="0.25">
      <c r="A449" t="s">
        <v>9344</v>
      </c>
      <c r="B449" t="s">
        <v>9345</v>
      </c>
      <c r="C449" s="1">
        <v>0</v>
      </c>
      <c r="D449" s="1">
        <v>1443</v>
      </c>
      <c r="E449" s="1">
        <v>1575</v>
      </c>
      <c r="F449" s="1">
        <f t="shared" si="12"/>
        <v>-132</v>
      </c>
      <c r="G449" s="1">
        <f t="shared" si="13"/>
        <v>-132</v>
      </c>
      <c r="I449" s="1"/>
      <c r="J449" s="1"/>
    </row>
    <row r="450" spans="1:10" x14ac:dyDescent="0.25">
      <c r="A450" t="s">
        <v>7486</v>
      </c>
      <c r="B450" t="s">
        <v>7487</v>
      </c>
      <c r="C450" s="1">
        <v>0</v>
      </c>
      <c r="D450" s="1">
        <v>197005.84</v>
      </c>
      <c r="E450" s="1">
        <v>196345.193</v>
      </c>
      <c r="F450" s="1">
        <f t="shared" si="12"/>
        <v>660.64699999999721</v>
      </c>
      <c r="G450" s="1">
        <f t="shared" si="13"/>
        <v>660.64699999999721</v>
      </c>
      <c r="I450" s="1"/>
      <c r="J450" s="1"/>
    </row>
    <row r="451" spans="1:10" x14ac:dyDescent="0.25">
      <c r="A451" t="s">
        <v>5870</v>
      </c>
      <c r="B451" t="s">
        <v>10386</v>
      </c>
      <c r="C451" s="1">
        <v>0</v>
      </c>
      <c r="D451" s="1">
        <v>590.29999999999995</v>
      </c>
      <c r="E451" s="1">
        <v>590.29999999999995</v>
      </c>
      <c r="F451" s="1">
        <f t="shared" si="12"/>
        <v>0</v>
      </c>
      <c r="G451" s="1">
        <f t="shared" si="13"/>
        <v>0</v>
      </c>
      <c r="I451" s="1"/>
      <c r="J451" s="1"/>
    </row>
    <row r="452" spans="1:10" x14ac:dyDescent="0.25">
      <c r="A452" t="s">
        <v>5871</v>
      </c>
      <c r="B452" t="s">
        <v>8631</v>
      </c>
      <c r="C452" s="1">
        <v>0</v>
      </c>
      <c r="D452" s="1">
        <v>55504.262000000002</v>
      </c>
      <c r="E452" s="1">
        <v>51504.262000000002</v>
      </c>
      <c r="F452" s="1">
        <f t="shared" ref="F452:F515" si="14">+D452-E452</f>
        <v>4000</v>
      </c>
      <c r="G452" s="1">
        <f t="shared" ref="G452:G515" si="15">+C452+F452</f>
        <v>4000</v>
      </c>
      <c r="I452" s="1"/>
      <c r="J452" s="1"/>
    </row>
    <row r="453" spans="1:10" x14ac:dyDescent="0.25">
      <c r="A453" t="s">
        <v>5872</v>
      </c>
      <c r="B453" t="s">
        <v>10387</v>
      </c>
      <c r="C453" s="1">
        <v>0</v>
      </c>
      <c r="D453" s="1">
        <v>3013.4</v>
      </c>
      <c r="E453" s="1">
        <v>3013.4</v>
      </c>
      <c r="F453" s="1">
        <f t="shared" si="14"/>
        <v>0</v>
      </c>
      <c r="G453" s="1">
        <f t="shared" si="15"/>
        <v>0</v>
      </c>
      <c r="I453" s="1"/>
      <c r="J453" s="1"/>
    </row>
    <row r="454" spans="1:10" x14ac:dyDescent="0.25">
      <c r="A454" t="s">
        <v>663</v>
      </c>
      <c r="B454" t="s">
        <v>664</v>
      </c>
      <c r="C454" s="1">
        <v>0</v>
      </c>
      <c r="D454" s="1">
        <v>23513.938999999998</v>
      </c>
      <c r="E454" s="1">
        <v>33474.877999999997</v>
      </c>
      <c r="F454" s="1">
        <f t="shared" si="14"/>
        <v>-9960.9389999999985</v>
      </c>
      <c r="G454" s="1">
        <f t="shared" si="15"/>
        <v>-9960.9389999999985</v>
      </c>
      <c r="I454" s="1"/>
      <c r="J454" s="1"/>
    </row>
    <row r="455" spans="1:10" x14ac:dyDescent="0.25">
      <c r="A455" t="s">
        <v>37</v>
      </c>
      <c r="B455" t="s">
        <v>38</v>
      </c>
      <c r="C455" s="1">
        <v>0</v>
      </c>
      <c r="D455" s="1">
        <v>1423200.416</v>
      </c>
      <c r="E455" s="1">
        <v>1427334.9569999999</v>
      </c>
      <c r="F455" s="1">
        <f t="shared" si="14"/>
        <v>-4134.5409999999683</v>
      </c>
      <c r="G455" s="1">
        <f t="shared" si="15"/>
        <v>-4134.5409999999683</v>
      </c>
      <c r="I455" s="1"/>
      <c r="J455" s="1"/>
    </row>
    <row r="456" spans="1:10" x14ac:dyDescent="0.25">
      <c r="A456" t="s">
        <v>39</v>
      </c>
      <c r="B456" t="s">
        <v>40</v>
      </c>
      <c r="C456" s="1">
        <v>0</v>
      </c>
      <c r="D456" s="1">
        <v>32009424.649</v>
      </c>
      <c r="E456" s="1">
        <v>31977028.359999999</v>
      </c>
      <c r="F456" s="1">
        <f t="shared" si="14"/>
        <v>32396.289000000805</v>
      </c>
      <c r="G456" s="1">
        <f t="shared" si="15"/>
        <v>32396.289000000805</v>
      </c>
      <c r="I456" s="1"/>
      <c r="J456" s="1"/>
    </row>
    <row r="457" spans="1:10" x14ac:dyDescent="0.25">
      <c r="A457" t="s">
        <v>5072</v>
      </c>
      <c r="B457" t="s">
        <v>5073</v>
      </c>
      <c r="C457" s="1">
        <v>0</v>
      </c>
      <c r="D457" s="1">
        <v>8755.3050000000003</v>
      </c>
      <c r="E457" s="1">
        <v>8755.3050000000003</v>
      </c>
      <c r="F457" s="1">
        <f t="shared" si="14"/>
        <v>0</v>
      </c>
      <c r="G457" s="1">
        <f t="shared" si="15"/>
        <v>0</v>
      </c>
      <c r="I457" s="1"/>
      <c r="J457" s="1"/>
    </row>
    <row r="458" spans="1:10" x14ac:dyDescent="0.25">
      <c r="A458" t="s">
        <v>41</v>
      </c>
      <c r="B458" t="s">
        <v>641</v>
      </c>
      <c r="C458" s="1">
        <v>0</v>
      </c>
      <c r="D458" s="1">
        <v>211494.06599999999</v>
      </c>
      <c r="E458" s="1">
        <v>210964.96599999999</v>
      </c>
      <c r="F458" s="1">
        <f t="shared" si="14"/>
        <v>529.10000000000582</v>
      </c>
      <c r="G458" s="1">
        <f t="shared" si="15"/>
        <v>529.10000000000582</v>
      </c>
      <c r="I458" s="1"/>
      <c r="J458" s="1"/>
    </row>
    <row r="459" spans="1:10" x14ac:dyDescent="0.25">
      <c r="A459" t="s">
        <v>42</v>
      </c>
      <c r="B459" t="s">
        <v>43</v>
      </c>
      <c r="C459" s="1">
        <v>0</v>
      </c>
      <c r="D459" s="1">
        <v>85200.55</v>
      </c>
      <c r="E459" s="1">
        <v>85200.55</v>
      </c>
      <c r="F459" s="1">
        <f t="shared" si="14"/>
        <v>0</v>
      </c>
      <c r="G459" s="1">
        <f t="shared" si="15"/>
        <v>0</v>
      </c>
      <c r="I459" s="1"/>
      <c r="J459" s="1"/>
    </row>
    <row r="460" spans="1:10" x14ac:dyDescent="0.25">
      <c r="A460" t="s">
        <v>44</v>
      </c>
      <c r="B460" t="s">
        <v>45</v>
      </c>
      <c r="C460" s="1">
        <v>0</v>
      </c>
      <c r="D460" s="1">
        <v>17723946.045000002</v>
      </c>
      <c r="E460" s="1">
        <v>17734901.636999998</v>
      </c>
      <c r="F460" s="1">
        <f t="shared" si="14"/>
        <v>-10955.591999996454</v>
      </c>
      <c r="G460" s="1">
        <f t="shared" si="15"/>
        <v>-10955.591999996454</v>
      </c>
      <c r="I460" s="1"/>
      <c r="J460" s="1"/>
    </row>
    <row r="461" spans="1:10" x14ac:dyDescent="0.25">
      <c r="A461" t="s">
        <v>5873</v>
      </c>
      <c r="B461" t="s">
        <v>5874</v>
      </c>
      <c r="C461" s="1">
        <v>0</v>
      </c>
      <c r="D461" s="1">
        <v>206.6</v>
      </c>
      <c r="E461" s="1">
        <v>206.6</v>
      </c>
      <c r="F461" s="1">
        <f t="shared" si="14"/>
        <v>0</v>
      </c>
      <c r="G461" s="1">
        <f t="shared" si="15"/>
        <v>0</v>
      </c>
      <c r="I461" s="1"/>
      <c r="J461" s="1"/>
    </row>
    <row r="462" spans="1:10" x14ac:dyDescent="0.25">
      <c r="A462" t="s">
        <v>5875</v>
      </c>
      <c r="B462" t="s">
        <v>5876</v>
      </c>
      <c r="C462" s="1">
        <v>0</v>
      </c>
      <c r="D462" s="1">
        <v>34790.5</v>
      </c>
      <c r="E462" s="1">
        <v>34790.5</v>
      </c>
      <c r="F462" s="1">
        <f t="shared" si="14"/>
        <v>0</v>
      </c>
      <c r="G462" s="1">
        <f t="shared" si="15"/>
        <v>0</v>
      </c>
      <c r="I462" s="1"/>
      <c r="J462" s="1"/>
    </row>
    <row r="463" spans="1:10" x14ac:dyDescent="0.25">
      <c r="A463" t="s">
        <v>5877</v>
      </c>
      <c r="B463" t="s">
        <v>5168</v>
      </c>
      <c r="C463" s="1">
        <v>0</v>
      </c>
      <c r="D463" s="1">
        <v>3088.1849999999999</v>
      </c>
      <c r="E463" s="1">
        <v>3088.1849999999999</v>
      </c>
      <c r="F463" s="1">
        <f t="shared" si="14"/>
        <v>0</v>
      </c>
      <c r="G463" s="1">
        <f t="shared" si="15"/>
        <v>0</v>
      </c>
      <c r="I463" s="1"/>
      <c r="J463" s="1"/>
    </row>
    <row r="464" spans="1:10" x14ac:dyDescent="0.25">
      <c r="A464" t="s">
        <v>5026</v>
      </c>
      <c r="B464" t="s">
        <v>5027</v>
      </c>
      <c r="C464" s="1">
        <v>0</v>
      </c>
      <c r="D464" s="1">
        <v>156318.61300000001</v>
      </c>
      <c r="E464" s="1">
        <v>156318.61300000001</v>
      </c>
      <c r="F464" s="1">
        <f t="shared" si="14"/>
        <v>0</v>
      </c>
      <c r="G464" s="1">
        <f t="shared" si="15"/>
        <v>0</v>
      </c>
      <c r="I464" s="1"/>
      <c r="J464" s="1"/>
    </row>
    <row r="465" spans="1:10" x14ac:dyDescent="0.25">
      <c r="A465" t="s">
        <v>5878</v>
      </c>
      <c r="B465" t="s">
        <v>5879</v>
      </c>
      <c r="C465" s="1">
        <v>0</v>
      </c>
      <c r="D465" s="1">
        <v>66058</v>
      </c>
      <c r="E465" s="1">
        <v>66058</v>
      </c>
      <c r="F465" s="1">
        <f t="shared" si="14"/>
        <v>0</v>
      </c>
      <c r="G465" s="1">
        <f t="shared" si="15"/>
        <v>0</v>
      </c>
      <c r="I465" s="1"/>
      <c r="J465" s="1"/>
    </row>
    <row r="466" spans="1:10" x14ac:dyDescent="0.25">
      <c r="A466" t="s">
        <v>46</v>
      </c>
      <c r="B466" t="s">
        <v>5167</v>
      </c>
      <c r="C466" s="1">
        <v>0</v>
      </c>
      <c r="D466" s="1">
        <v>427485.59100000001</v>
      </c>
      <c r="E466" s="1">
        <v>518673.44699999999</v>
      </c>
      <c r="F466" s="1">
        <f t="shared" si="14"/>
        <v>-91187.855999999971</v>
      </c>
      <c r="G466" s="1">
        <f t="shared" si="15"/>
        <v>-91187.855999999971</v>
      </c>
      <c r="I466" s="1"/>
      <c r="J466" s="1"/>
    </row>
    <row r="467" spans="1:10" x14ac:dyDescent="0.25">
      <c r="A467" t="s">
        <v>5880</v>
      </c>
      <c r="B467" t="s">
        <v>10388</v>
      </c>
      <c r="C467" s="1">
        <v>0</v>
      </c>
      <c r="D467" s="1">
        <v>13699.834999999999</v>
      </c>
      <c r="E467" s="1">
        <v>13699.834999999999</v>
      </c>
      <c r="F467" s="1">
        <f t="shared" si="14"/>
        <v>0</v>
      </c>
      <c r="G467" s="1">
        <f t="shared" si="15"/>
        <v>0</v>
      </c>
      <c r="I467" s="1"/>
      <c r="J467" s="1"/>
    </row>
    <row r="468" spans="1:10" x14ac:dyDescent="0.25">
      <c r="A468" t="s">
        <v>5881</v>
      </c>
      <c r="B468" t="s">
        <v>10389</v>
      </c>
      <c r="C468" s="1">
        <v>0</v>
      </c>
      <c r="D468" s="1">
        <v>6795.8159999999998</v>
      </c>
      <c r="E468" s="1">
        <v>6795.8159999999998</v>
      </c>
      <c r="F468" s="1">
        <f t="shared" si="14"/>
        <v>0</v>
      </c>
      <c r="G468" s="1">
        <f t="shared" si="15"/>
        <v>0</v>
      </c>
      <c r="I468" s="1"/>
      <c r="J468" s="1"/>
    </row>
    <row r="469" spans="1:10" x14ac:dyDescent="0.25">
      <c r="A469" t="s">
        <v>47</v>
      </c>
      <c r="B469" t="s">
        <v>48</v>
      </c>
      <c r="C469" s="1">
        <v>0</v>
      </c>
      <c r="D469" s="1">
        <v>320348.16700000002</v>
      </c>
      <c r="E469" s="1">
        <v>317122.41700000002</v>
      </c>
      <c r="F469" s="1">
        <f t="shared" si="14"/>
        <v>3225.75</v>
      </c>
      <c r="G469" s="1">
        <f t="shared" si="15"/>
        <v>3225.75</v>
      </c>
      <c r="I469" s="1"/>
      <c r="J469" s="1"/>
    </row>
    <row r="470" spans="1:10" x14ac:dyDescent="0.25">
      <c r="A470" t="s">
        <v>5882</v>
      </c>
      <c r="B470" t="s">
        <v>5883</v>
      </c>
      <c r="C470" s="1">
        <v>0</v>
      </c>
      <c r="D470" s="1">
        <v>268333.63799999998</v>
      </c>
      <c r="E470" s="1">
        <v>268333.63799999998</v>
      </c>
      <c r="F470" s="1">
        <f t="shared" si="14"/>
        <v>0</v>
      </c>
      <c r="G470" s="1">
        <f t="shared" si="15"/>
        <v>0</v>
      </c>
      <c r="I470" s="1"/>
      <c r="J470" s="1"/>
    </row>
    <row r="471" spans="1:10" x14ac:dyDescent="0.25">
      <c r="A471" t="s">
        <v>5884</v>
      </c>
      <c r="B471" t="s">
        <v>10390</v>
      </c>
      <c r="C471" s="1">
        <v>0</v>
      </c>
      <c r="D471" s="1">
        <v>106.3</v>
      </c>
      <c r="E471" s="1">
        <v>106.3</v>
      </c>
      <c r="F471" s="1">
        <f t="shared" si="14"/>
        <v>0</v>
      </c>
      <c r="G471" s="1">
        <f t="shared" si="15"/>
        <v>0</v>
      </c>
      <c r="I471" s="1"/>
      <c r="J471" s="1"/>
    </row>
    <row r="472" spans="1:10" x14ac:dyDescent="0.25">
      <c r="A472" t="s">
        <v>5885</v>
      </c>
      <c r="B472" t="s">
        <v>5886</v>
      </c>
      <c r="C472" s="1">
        <v>0</v>
      </c>
      <c r="D472" s="1">
        <v>3624.3919999999998</v>
      </c>
      <c r="E472" s="1">
        <v>3624.3919999999998</v>
      </c>
      <c r="F472" s="1">
        <f t="shared" si="14"/>
        <v>0</v>
      </c>
      <c r="G472" s="1">
        <f t="shared" si="15"/>
        <v>0</v>
      </c>
      <c r="I472" s="1"/>
      <c r="J472" s="1"/>
    </row>
    <row r="473" spans="1:10" x14ac:dyDescent="0.25">
      <c r="A473" t="s">
        <v>5887</v>
      </c>
      <c r="B473" t="s">
        <v>5888</v>
      </c>
      <c r="C473" s="1">
        <v>0</v>
      </c>
      <c r="D473" s="1">
        <v>1197.4369999999999</v>
      </c>
      <c r="E473" s="1">
        <v>1197.4369999999999</v>
      </c>
      <c r="F473" s="1">
        <f t="shared" si="14"/>
        <v>0</v>
      </c>
      <c r="G473" s="1">
        <f t="shared" si="15"/>
        <v>0</v>
      </c>
      <c r="I473" s="1"/>
      <c r="J473" s="1"/>
    </row>
    <row r="474" spans="1:10" x14ac:dyDescent="0.25">
      <c r="A474" t="s">
        <v>49</v>
      </c>
      <c r="B474" t="s">
        <v>50</v>
      </c>
      <c r="C474" s="1">
        <v>0</v>
      </c>
      <c r="D474" s="1">
        <v>573222.84900000005</v>
      </c>
      <c r="E474" s="1">
        <v>578775.652</v>
      </c>
      <c r="F474" s="1">
        <f t="shared" si="14"/>
        <v>-5552.8029999999562</v>
      </c>
      <c r="G474" s="1">
        <f t="shared" si="15"/>
        <v>-5552.8029999999562</v>
      </c>
      <c r="I474" s="1"/>
      <c r="J474" s="1"/>
    </row>
    <row r="475" spans="1:10" x14ac:dyDescent="0.25">
      <c r="A475" t="s">
        <v>5889</v>
      </c>
      <c r="B475" t="s">
        <v>10391</v>
      </c>
      <c r="C475" s="1">
        <v>0</v>
      </c>
      <c r="D475" s="1">
        <v>165.852</v>
      </c>
      <c r="E475" s="1">
        <v>165.852</v>
      </c>
      <c r="F475" s="1">
        <f t="shared" si="14"/>
        <v>0</v>
      </c>
      <c r="G475" s="1">
        <f t="shared" si="15"/>
        <v>0</v>
      </c>
      <c r="I475" s="1"/>
      <c r="J475" s="1"/>
    </row>
    <row r="476" spans="1:10" x14ac:dyDescent="0.25">
      <c r="A476" t="s">
        <v>5890</v>
      </c>
      <c r="B476" t="s">
        <v>10392</v>
      </c>
      <c r="C476" s="1">
        <v>0</v>
      </c>
      <c r="D476" s="1">
        <v>23828</v>
      </c>
      <c r="E476" s="1">
        <v>23828</v>
      </c>
      <c r="F476" s="1">
        <f t="shared" si="14"/>
        <v>0</v>
      </c>
      <c r="G476" s="1">
        <f t="shared" si="15"/>
        <v>0</v>
      </c>
      <c r="I476" s="1"/>
      <c r="J476" s="1"/>
    </row>
    <row r="477" spans="1:10" x14ac:dyDescent="0.25">
      <c r="A477" t="s">
        <v>5002</v>
      </c>
      <c r="B477" t="s">
        <v>5003</v>
      </c>
      <c r="C477" s="1">
        <v>0</v>
      </c>
      <c r="D477" s="1">
        <v>8282.4609999999993</v>
      </c>
      <c r="E477" s="1">
        <v>8092.0410000000002</v>
      </c>
      <c r="F477" s="1">
        <f t="shared" si="14"/>
        <v>190.41999999999916</v>
      </c>
      <c r="G477" s="1">
        <f t="shared" si="15"/>
        <v>190.41999999999916</v>
      </c>
      <c r="I477" s="1"/>
      <c r="J477" s="1"/>
    </row>
    <row r="478" spans="1:10" x14ac:dyDescent="0.25">
      <c r="A478" t="s">
        <v>5891</v>
      </c>
      <c r="B478" t="s">
        <v>5892</v>
      </c>
      <c r="C478" s="1">
        <v>0</v>
      </c>
      <c r="D478" s="1">
        <v>830.87099999999998</v>
      </c>
      <c r="E478" s="1">
        <v>830.87099999999998</v>
      </c>
      <c r="F478" s="1">
        <f t="shared" si="14"/>
        <v>0</v>
      </c>
      <c r="G478" s="1">
        <f t="shared" si="15"/>
        <v>0</v>
      </c>
      <c r="I478" s="1"/>
      <c r="J478" s="1"/>
    </row>
    <row r="479" spans="1:10" x14ac:dyDescent="0.25">
      <c r="A479" t="s">
        <v>5893</v>
      </c>
      <c r="B479" t="s">
        <v>5894</v>
      </c>
      <c r="C479" s="1">
        <v>0</v>
      </c>
      <c r="D479" s="1">
        <v>600.79999999999995</v>
      </c>
      <c r="E479" s="1">
        <v>600.79999999999995</v>
      </c>
      <c r="F479" s="1">
        <f t="shared" si="14"/>
        <v>0</v>
      </c>
      <c r="G479" s="1">
        <f t="shared" si="15"/>
        <v>0</v>
      </c>
      <c r="I479" s="1"/>
      <c r="J479" s="1"/>
    </row>
    <row r="480" spans="1:10" x14ac:dyDescent="0.25">
      <c r="A480" t="s">
        <v>5895</v>
      </c>
      <c r="B480" t="s">
        <v>10393</v>
      </c>
      <c r="C480" s="1">
        <v>0</v>
      </c>
      <c r="D480" s="1">
        <v>3360.9</v>
      </c>
      <c r="E480" s="1">
        <v>3360.9</v>
      </c>
      <c r="F480" s="1">
        <f t="shared" si="14"/>
        <v>0</v>
      </c>
      <c r="G480" s="1">
        <f t="shared" si="15"/>
        <v>0</v>
      </c>
      <c r="I480" s="1"/>
      <c r="J480" s="1"/>
    </row>
    <row r="481" spans="1:10" x14ac:dyDescent="0.25">
      <c r="A481" t="s">
        <v>5896</v>
      </c>
      <c r="B481" t="s">
        <v>5897</v>
      </c>
      <c r="C481" s="1">
        <v>0</v>
      </c>
      <c r="D481" s="1">
        <v>708.3</v>
      </c>
      <c r="E481" s="1">
        <v>708.3</v>
      </c>
      <c r="F481" s="1">
        <f t="shared" si="14"/>
        <v>0</v>
      </c>
      <c r="G481" s="1">
        <f t="shared" si="15"/>
        <v>0</v>
      </c>
      <c r="I481" s="1"/>
      <c r="J481" s="1"/>
    </row>
    <row r="482" spans="1:10" x14ac:dyDescent="0.25">
      <c r="A482" t="s">
        <v>5898</v>
      </c>
      <c r="B482" t="s">
        <v>5899</v>
      </c>
      <c r="C482" s="1">
        <v>0</v>
      </c>
      <c r="D482" s="1">
        <v>20663.631000000001</v>
      </c>
      <c r="E482" s="1">
        <v>20663.631000000001</v>
      </c>
      <c r="F482" s="1">
        <f t="shared" si="14"/>
        <v>0</v>
      </c>
      <c r="G482" s="1">
        <f t="shared" si="15"/>
        <v>0</v>
      </c>
      <c r="I482" s="1"/>
      <c r="J482" s="1"/>
    </row>
    <row r="483" spans="1:10" x14ac:dyDescent="0.25">
      <c r="A483" t="s">
        <v>4801</v>
      </c>
      <c r="B483" t="s">
        <v>905</v>
      </c>
      <c r="C483" s="1">
        <v>0</v>
      </c>
      <c r="D483" s="1">
        <v>37174.529000000002</v>
      </c>
      <c r="E483" s="1">
        <v>37174.529000000002</v>
      </c>
      <c r="F483" s="1">
        <f t="shared" si="14"/>
        <v>0</v>
      </c>
      <c r="G483" s="1">
        <f t="shared" si="15"/>
        <v>0</v>
      </c>
      <c r="I483" s="1"/>
      <c r="J483" s="1"/>
    </row>
    <row r="484" spans="1:10" x14ac:dyDescent="0.25">
      <c r="A484" t="s">
        <v>5900</v>
      </c>
      <c r="B484" t="s">
        <v>10394</v>
      </c>
      <c r="C484" s="1">
        <v>0</v>
      </c>
      <c r="D484" s="1">
        <v>294.68</v>
      </c>
      <c r="E484" s="1">
        <v>294.68</v>
      </c>
      <c r="F484" s="1">
        <f t="shared" si="14"/>
        <v>0</v>
      </c>
      <c r="G484" s="1">
        <f t="shared" si="15"/>
        <v>0</v>
      </c>
      <c r="I484" s="1"/>
      <c r="J484" s="1"/>
    </row>
    <row r="485" spans="1:10" x14ac:dyDescent="0.25">
      <c r="A485" t="s">
        <v>5901</v>
      </c>
      <c r="B485" t="s">
        <v>5902</v>
      </c>
      <c r="C485" s="1">
        <v>0</v>
      </c>
      <c r="D485" s="1">
        <v>804.88400000000001</v>
      </c>
      <c r="E485" s="1">
        <v>804.88400000000001</v>
      </c>
      <c r="F485" s="1">
        <f t="shared" si="14"/>
        <v>0</v>
      </c>
      <c r="G485" s="1">
        <f t="shared" si="15"/>
        <v>0</v>
      </c>
      <c r="I485" s="1"/>
      <c r="J485" s="1"/>
    </row>
    <row r="486" spans="1:10" x14ac:dyDescent="0.25">
      <c r="A486" t="s">
        <v>51</v>
      </c>
      <c r="B486" t="s">
        <v>52</v>
      </c>
      <c r="C486" s="1">
        <v>0</v>
      </c>
      <c r="D486" s="1">
        <v>277410.19699999999</v>
      </c>
      <c r="E486" s="1">
        <v>279915.33399999997</v>
      </c>
      <c r="F486" s="1">
        <f t="shared" si="14"/>
        <v>-2505.1369999999879</v>
      </c>
      <c r="G486" s="1">
        <f t="shared" si="15"/>
        <v>-2505.1369999999879</v>
      </c>
      <c r="I486" s="1"/>
      <c r="J486" s="1"/>
    </row>
    <row r="487" spans="1:10" x14ac:dyDescent="0.25">
      <c r="A487" t="s">
        <v>5903</v>
      </c>
      <c r="B487" t="s">
        <v>5904</v>
      </c>
      <c r="C487" s="1">
        <v>0</v>
      </c>
      <c r="D487" s="1">
        <v>94883.222999999998</v>
      </c>
      <c r="E487" s="1">
        <v>94883.222999999998</v>
      </c>
      <c r="F487" s="1">
        <f t="shared" si="14"/>
        <v>0</v>
      </c>
      <c r="G487" s="1">
        <f t="shared" si="15"/>
        <v>0</v>
      </c>
      <c r="I487" s="1"/>
      <c r="J487" s="1"/>
    </row>
    <row r="488" spans="1:10" x14ac:dyDescent="0.25">
      <c r="A488" t="s">
        <v>5905</v>
      </c>
      <c r="B488" t="s">
        <v>5906</v>
      </c>
      <c r="C488" s="1">
        <v>0</v>
      </c>
      <c r="D488" s="1">
        <v>42.98</v>
      </c>
      <c r="E488" s="1">
        <v>42.98</v>
      </c>
      <c r="F488" s="1">
        <f t="shared" si="14"/>
        <v>0</v>
      </c>
      <c r="G488" s="1">
        <f t="shared" si="15"/>
        <v>0</v>
      </c>
      <c r="I488" s="1"/>
      <c r="J488" s="1"/>
    </row>
    <row r="489" spans="1:10" x14ac:dyDescent="0.25">
      <c r="A489" t="s">
        <v>5907</v>
      </c>
      <c r="B489" t="s">
        <v>10395</v>
      </c>
      <c r="C489" s="1">
        <v>0</v>
      </c>
      <c r="D489" s="1">
        <v>12150.4</v>
      </c>
      <c r="E489" s="1">
        <v>12150.4</v>
      </c>
      <c r="F489" s="1">
        <f t="shared" si="14"/>
        <v>0</v>
      </c>
      <c r="G489" s="1">
        <f t="shared" si="15"/>
        <v>0</v>
      </c>
      <c r="I489" s="1"/>
      <c r="J489" s="1"/>
    </row>
    <row r="490" spans="1:10" x14ac:dyDescent="0.25">
      <c r="A490" t="s">
        <v>53</v>
      </c>
      <c r="B490" t="s">
        <v>5168</v>
      </c>
      <c r="C490" s="1">
        <v>0</v>
      </c>
      <c r="D490" s="1">
        <v>58077.824999999997</v>
      </c>
      <c r="E490" s="1">
        <v>57025.233</v>
      </c>
      <c r="F490" s="1">
        <f t="shared" si="14"/>
        <v>1052.5919999999969</v>
      </c>
      <c r="G490" s="1">
        <f t="shared" si="15"/>
        <v>1052.5919999999969</v>
      </c>
      <c r="I490" s="1"/>
      <c r="J490" s="1"/>
    </row>
    <row r="491" spans="1:10" x14ac:dyDescent="0.25">
      <c r="A491" t="s">
        <v>9786</v>
      </c>
      <c r="B491" t="s">
        <v>10396</v>
      </c>
      <c r="C491" s="1">
        <v>0</v>
      </c>
      <c r="D491" s="1">
        <v>5548.4</v>
      </c>
      <c r="E491" s="1">
        <v>8219.76</v>
      </c>
      <c r="F491" s="1">
        <f t="shared" si="14"/>
        <v>-2671.3600000000006</v>
      </c>
      <c r="G491" s="1">
        <f t="shared" si="15"/>
        <v>-2671.3600000000006</v>
      </c>
      <c r="I491" s="1"/>
      <c r="J491" s="1"/>
    </row>
    <row r="492" spans="1:10" x14ac:dyDescent="0.25">
      <c r="A492" t="s">
        <v>5908</v>
      </c>
      <c r="B492" t="s">
        <v>5909</v>
      </c>
      <c r="C492" s="1">
        <v>0</v>
      </c>
      <c r="D492" s="1">
        <v>47799.440999999999</v>
      </c>
      <c r="E492" s="1">
        <v>47799.440999999999</v>
      </c>
      <c r="F492" s="1">
        <f t="shared" si="14"/>
        <v>0</v>
      </c>
      <c r="G492" s="1">
        <f t="shared" si="15"/>
        <v>0</v>
      </c>
      <c r="I492" s="1"/>
      <c r="J492" s="1"/>
    </row>
    <row r="493" spans="1:10" x14ac:dyDescent="0.25">
      <c r="A493" t="s">
        <v>5910</v>
      </c>
      <c r="B493" t="s">
        <v>10397</v>
      </c>
      <c r="C493" s="1">
        <v>0</v>
      </c>
      <c r="D493" s="1">
        <v>425.1</v>
      </c>
      <c r="E493" s="1">
        <v>425.1</v>
      </c>
      <c r="F493" s="1">
        <f t="shared" si="14"/>
        <v>0</v>
      </c>
      <c r="G493" s="1">
        <f t="shared" si="15"/>
        <v>0</v>
      </c>
      <c r="I493" s="1"/>
      <c r="J493" s="1"/>
    </row>
    <row r="494" spans="1:10" x14ac:dyDescent="0.25">
      <c r="A494" t="s">
        <v>5911</v>
      </c>
      <c r="B494" t="s">
        <v>10398</v>
      </c>
      <c r="C494" s="1">
        <v>0</v>
      </c>
      <c r="D494" s="1">
        <v>18066.900000000001</v>
      </c>
      <c r="E494" s="1">
        <v>18066.900000000001</v>
      </c>
      <c r="F494" s="1">
        <f t="shared" si="14"/>
        <v>0</v>
      </c>
      <c r="G494" s="1">
        <f t="shared" si="15"/>
        <v>0</v>
      </c>
      <c r="I494" s="1"/>
      <c r="J494" s="1"/>
    </row>
    <row r="495" spans="1:10" x14ac:dyDescent="0.25">
      <c r="A495" t="s">
        <v>5912</v>
      </c>
      <c r="B495" t="s">
        <v>10399</v>
      </c>
      <c r="C495" s="1">
        <v>0</v>
      </c>
      <c r="D495" s="1">
        <v>100728.11900000001</v>
      </c>
      <c r="E495" s="1">
        <v>100728.11900000001</v>
      </c>
      <c r="F495" s="1">
        <f t="shared" si="14"/>
        <v>0</v>
      </c>
      <c r="G495" s="1">
        <f t="shared" si="15"/>
        <v>0</v>
      </c>
      <c r="I495" s="1"/>
      <c r="J495" s="1"/>
    </row>
    <row r="496" spans="1:10" x14ac:dyDescent="0.25">
      <c r="A496" t="s">
        <v>5913</v>
      </c>
      <c r="B496" t="s">
        <v>10400</v>
      </c>
      <c r="C496" s="1">
        <v>0</v>
      </c>
      <c r="D496" s="1">
        <v>3989.9110000000001</v>
      </c>
      <c r="E496" s="1">
        <v>3989.9110000000001</v>
      </c>
      <c r="F496" s="1">
        <f t="shared" si="14"/>
        <v>0</v>
      </c>
      <c r="G496" s="1">
        <f t="shared" si="15"/>
        <v>0</v>
      </c>
      <c r="I496" s="1"/>
      <c r="J496" s="1"/>
    </row>
    <row r="497" spans="1:10" x14ac:dyDescent="0.25">
      <c r="A497" t="s">
        <v>5914</v>
      </c>
      <c r="B497" t="s">
        <v>10401</v>
      </c>
      <c r="C497" s="1">
        <v>0</v>
      </c>
      <c r="D497" s="1">
        <v>28700.03</v>
      </c>
      <c r="E497" s="1">
        <v>28700.03</v>
      </c>
      <c r="F497" s="1">
        <f t="shared" si="14"/>
        <v>0</v>
      </c>
      <c r="G497" s="1">
        <f t="shared" si="15"/>
        <v>0</v>
      </c>
      <c r="I497" s="1"/>
      <c r="J497" s="1"/>
    </row>
    <row r="498" spans="1:10" x14ac:dyDescent="0.25">
      <c r="A498" t="s">
        <v>5915</v>
      </c>
      <c r="B498" t="s">
        <v>5916</v>
      </c>
      <c r="C498" s="1">
        <v>0</v>
      </c>
      <c r="D498" s="1">
        <v>120857.357</v>
      </c>
      <c r="E498" s="1">
        <v>120857.357</v>
      </c>
      <c r="F498" s="1">
        <f t="shared" si="14"/>
        <v>0</v>
      </c>
      <c r="G498" s="1">
        <f t="shared" si="15"/>
        <v>0</v>
      </c>
      <c r="I498" s="1"/>
      <c r="J498" s="1"/>
    </row>
    <row r="499" spans="1:10" x14ac:dyDescent="0.25">
      <c r="A499" t="s">
        <v>878</v>
      </c>
      <c r="B499" t="s">
        <v>10402</v>
      </c>
      <c r="C499" s="1">
        <v>0</v>
      </c>
      <c r="D499" s="1">
        <v>971.9</v>
      </c>
      <c r="E499" s="1">
        <v>971.9</v>
      </c>
      <c r="F499" s="1">
        <f t="shared" si="14"/>
        <v>0</v>
      </c>
      <c r="G499" s="1">
        <f t="shared" si="15"/>
        <v>0</v>
      </c>
      <c r="I499" s="1"/>
      <c r="J499" s="1"/>
    </row>
    <row r="500" spans="1:10" x14ac:dyDescent="0.25">
      <c r="A500" t="s">
        <v>5917</v>
      </c>
      <c r="B500" t="s">
        <v>5918</v>
      </c>
      <c r="C500" s="1">
        <v>0</v>
      </c>
      <c r="D500" s="1">
        <v>6000</v>
      </c>
      <c r="E500" s="1">
        <v>6000</v>
      </c>
      <c r="F500" s="1">
        <f t="shared" si="14"/>
        <v>0</v>
      </c>
      <c r="G500" s="1">
        <f t="shared" si="15"/>
        <v>0</v>
      </c>
      <c r="I500" s="1"/>
      <c r="J500" s="1"/>
    </row>
    <row r="501" spans="1:10" x14ac:dyDescent="0.25">
      <c r="A501" t="s">
        <v>5919</v>
      </c>
      <c r="B501" t="s">
        <v>10403</v>
      </c>
      <c r="C501" s="1">
        <v>0</v>
      </c>
      <c r="D501" s="1">
        <v>1942.5409999999999</v>
      </c>
      <c r="E501" s="1">
        <v>1942.5409999999999</v>
      </c>
      <c r="F501" s="1">
        <f t="shared" si="14"/>
        <v>0</v>
      </c>
      <c r="G501" s="1">
        <f t="shared" si="15"/>
        <v>0</v>
      </c>
      <c r="I501" s="1"/>
      <c r="J501" s="1"/>
    </row>
    <row r="502" spans="1:10" x14ac:dyDescent="0.25">
      <c r="A502" t="s">
        <v>5920</v>
      </c>
      <c r="B502" t="s">
        <v>5921</v>
      </c>
      <c r="C502" s="1">
        <v>0</v>
      </c>
      <c r="D502" s="1">
        <v>848.2</v>
      </c>
      <c r="E502" s="1">
        <v>848.2</v>
      </c>
      <c r="F502" s="1">
        <f t="shared" si="14"/>
        <v>0</v>
      </c>
      <c r="G502" s="1">
        <f t="shared" si="15"/>
        <v>0</v>
      </c>
      <c r="I502" s="1"/>
      <c r="J502" s="1"/>
    </row>
    <row r="503" spans="1:10" x14ac:dyDescent="0.25">
      <c r="A503" t="s">
        <v>5922</v>
      </c>
      <c r="B503" t="s">
        <v>5923</v>
      </c>
      <c r="C503" s="1">
        <v>0</v>
      </c>
      <c r="D503" s="1">
        <v>817653.57200000004</v>
      </c>
      <c r="E503" s="1">
        <v>882143.65599999996</v>
      </c>
      <c r="F503" s="1">
        <f t="shared" si="14"/>
        <v>-64490.083999999915</v>
      </c>
      <c r="G503" s="1">
        <f t="shared" si="15"/>
        <v>-64490.083999999915</v>
      </c>
      <c r="I503" s="1"/>
      <c r="J503" s="1"/>
    </row>
    <row r="504" spans="1:10" x14ac:dyDescent="0.25">
      <c r="A504" t="s">
        <v>5924</v>
      </c>
      <c r="B504" t="s">
        <v>5925</v>
      </c>
      <c r="C504" s="1">
        <v>0</v>
      </c>
      <c r="D504" s="1">
        <v>959.46199999999999</v>
      </c>
      <c r="E504" s="1">
        <v>959.46199999999999</v>
      </c>
      <c r="F504" s="1">
        <f t="shared" si="14"/>
        <v>0</v>
      </c>
      <c r="G504" s="1">
        <f t="shared" si="15"/>
        <v>0</v>
      </c>
      <c r="I504" s="1"/>
      <c r="J504" s="1"/>
    </row>
    <row r="505" spans="1:10" x14ac:dyDescent="0.25">
      <c r="A505" t="s">
        <v>54</v>
      </c>
      <c r="B505" t="s">
        <v>55</v>
      </c>
      <c r="C505" s="1">
        <v>0</v>
      </c>
      <c r="D505" s="1">
        <v>294562.38199999998</v>
      </c>
      <c r="E505" s="1">
        <v>297559.58199999999</v>
      </c>
      <c r="F505" s="1">
        <f t="shared" si="14"/>
        <v>-2997.2000000000116</v>
      </c>
      <c r="G505" s="1">
        <f t="shared" si="15"/>
        <v>-2997.2000000000116</v>
      </c>
      <c r="I505" s="1"/>
      <c r="J505" s="1"/>
    </row>
    <row r="506" spans="1:10" x14ac:dyDescent="0.25">
      <c r="A506" t="s">
        <v>7235</v>
      </c>
      <c r="B506" t="s">
        <v>7236</v>
      </c>
      <c r="C506" s="1">
        <v>0</v>
      </c>
      <c r="D506" s="1">
        <v>830</v>
      </c>
      <c r="E506" s="1">
        <v>611</v>
      </c>
      <c r="F506" s="1">
        <f t="shared" si="14"/>
        <v>219</v>
      </c>
      <c r="G506" s="1">
        <f t="shared" si="15"/>
        <v>219</v>
      </c>
      <c r="I506" s="1"/>
      <c r="J506" s="1"/>
    </row>
    <row r="507" spans="1:10" x14ac:dyDescent="0.25">
      <c r="A507" t="s">
        <v>5926</v>
      </c>
      <c r="B507" t="s">
        <v>5927</v>
      </c>
      <c r="C507" s="1">
        <v>0</v>
      </c>
      <c r="D507" s="1">
        <v>1388.0329999999999</v>
      </c>
      <c r="E507" s="1">
        <v>1388.0329999999999</v>
      </c>
      <c r="F507" s="1">
        <f t="shared" si="14"/>
        <v>0</v>
      </c>
      <c r="G507" s="1">
        <f t="shared" si="15"/>
        <v>0</v>
      </c>
      <c r="I507" s="1"/>
      <c r="J507" s="1"/>
    </row>
    <row r="508" spans="1:10" x14ac:dyDescent="0.25">
      <c r="A508" t="s">
        <v>5928</v>
      </c>
      <c r="B508" t="s">
        <v>10404</v>
      </c>
      <c r="C508" s="1">
        <v>0</v>
      </c>
      <c r="D508" s="1">
        <v>1549.96</v>
      </c>
      <c r="E508" s="1">
        <v>1549.96</v>
      </c>
      <c r="F508" s="1">
        <f t="shared" si="14"/>
        <v>0</v>
      </c>
      <c r="G508" s="1">
        <f t="shared" si="15"/>
        <v>0</v>
      </c>
      <c r="I508" s="1"/>
      <c r="J508" s="1"/>
    </row>
    <row r="509" spans="1:10" x14ac:dyDescent="0.25">
      <c r="A509" t="s">
        <v>665</v>
      </c>
      <c r="B509" t="s">
        <v>666</v>
      </c>
      <c r="C509" s="1">
        <v>0</v>
      </c>
      <c r="D509" s="1">
        <v>69174.504000000001</v>
      </c>
      <c r="E509" s="1">
        <v>82987.922999999995</v>
      </c>
      <c r="F509" s="1">
        <f t="shared" si="14"/>
        <v>-13813.418999999994</v>
      </c>
      <c r="G509" s="1">
        <f t="shared" si="15"/>
        <v>-13813.418999999994</v>
      </c>
      <c r="I509" s="1"/>
      <c r="J509" s="1"/>
    </row>
    <row r="510" spans="1:10" x14ac:dyDescent="0.25">
      <c r="A510" t="s">
        <v>5929</v>
      </c>
      <c r="B510" t="s">
        <v>5930</v>
      </c>
      <c r="C510" s="1">
        <v>0</v>
      </c>
      <c r="D510" s="1">
        <v>501284.55300000001</v>
      </c>
      <c r="E510" s="1">
        <v>501284.55300000001</v>
      </c>
      <c r="F510" s="1">
        <f t="shared" si="14"/>
        <v>0</v>
      </c>
      <c r="G510" s="1">
        <f t="shared" si="15"/>
        <v>0</v>
      </c>
      <c r="I510" s="1"/>
      <c r="J510" s="1"/>
    </row>
    <row r="511" spans="1:10" x14ac:dyDescent="0.25">
      <c r="A511" t="s">
        <v>5931</v>
      </c>
      <c r="B511" t="s">
        <v>5932</v>
      </c>
      <c r="C511" s="1">
        <v>0</v>
      </c>
      <c r="D511" s="1">
        <v>90841.2</v>
      </c>
      <c r="E511" s="1">
        <v>90841.2</v>
      </c>
      <c r="F511" s="1">
        <f t="shared" si="14"/>
        <v>0</v>
      </c>
      <c r="G511" s="1">
        <f t="shared" si="15"/>
        <v>0</v>
      </c>
      <c r="I511" s="1"/>
      <c r="J511" s="1"/>
    </row>
    <row r="512" spans="1:10" x14ac:dyDescent="0.25">
      <c r="A512" t="s">
        <v>56</v>
      </c>
      <c r="B512" t="s">
        <v>57</v>
      </c>
      <c r="C512" s="1">
        <v>0</v>
      </c>
      <c r="D512" s="1">
        <v>1892076.3419999999</v>
      </c>
      <c r="E512" s="1">
        <v>1892076.3419999999</v>
      </c>
      <c r="F512" s="1">
        <f t="shared" si="14"/>
        <v>0</v>
      </c>
      <c r="G512" s="1">
        <f t="shared" si="15"/>
        <v>0</v>
      </c>
      <c r="I512" s="1"/>
      <c r="J512" s="1"/>
    </row>
    <row r="513" spans="1:10" x14ac:dyDescent="0.25">
      <c r="A513" t="s">
        <v>5933</v>
      </c>
      <c r="B513" t="s">
        <v>10405</v>
      </c>
      <c r="C513" s="1">
        <v>0</v>
      </c>
      <c r="D513" s="1">
        <v>788.73800000000006</v>
      </c>
      <c r="E513" s="1">
        <v>788.73800000000006</v>
      </c>
      <c r="F513" s="1">
        <f t="shared" si="14"/>
        <v>0</v>
      </c>
      <c r="G513" s="1">
        <f t="shared" si="15"/>
        <v>0</v>
      </c>
      <c r="I513" s="1"/>
      <c r="J513" s="1"/>
    </row>
    <row r="514" spans="1:10" x14ac:dyDescent="0.25">
      <c r="A514" t="s">
        <v>5934</v>
      </c>
      <c r="B514" t="s">
        <v>5935</v>
      </c>
      <c r="C514" s="1">
        <v>0</v>
      </c>
      <c r="D514" s="1">
        <v>20114.161</v>
      </c>
      <c r="E514" s="1">
        <v>20114.161</v>
      </c>
      <c r="F514" s="1">
        <f t="shared" si="14"/>
        <v>0</v>
      </c>
      <c r="G514" s="1">
        <f t="shared" si="15"/>
        <v>0</v>
      </c>
      <c r="I514" s="1"/>
      <c r="J514" s="1"/>
    </row>
    <row r="515" spans="1:10" x14ac:dyDescent="0.25">
      <c r="A515" t="s">
        <v>5936</v>
      </c>
      <c r="B515" t="s">
        <v>10406</v>
      </c>
      <c r="C515" s="1">
        <v>0</v>
      </c>
      <c r="D515" s="1">
        <v>372.48</v>
      </c>
      <c r="E515" s="1">
        <v>372.48</v>
      </c>
      <c r="F515" s="1">
        <f t="shared" si="14"/>
        <v>0</v>
      </c>
      <c r="G515" s="1">
        <f t="shared" si="15"/>
        <v>0</v>
      </c>
      <c r="I515" s="1"/>
      <c r="J515" s="1"/>
    </row>
    <row r="516" spans="1:10" x14ac:dyDescent="0.25">
      <c r="A516" t="s">
        <v>953</v>
      </c>
      <c r="B516" t="s">
        <v>5169</v>
      </c>
      <c r="C516" s="1">
        <v>0</v>
      </c>
      <c r="D516" s="1">
        <v>20921</v>
      </c>
      <c r="E516" s="1">
        <v>21418.289000000001</v>
      </c>
      <c r="F516" s="1">
        <f t="shared" ref="F516:F579" si="16">+D516-E516</f>
        <v>-497.28900000000067</v>
      </c>
      <c r="G516" s="1">
        <f t="shared" ref="G516:G579" si="17">+C516+F516</f>
        <v>-497.28900000000067</v>
      </c>
      <c r="I516" s="1"/>
      <c r="J516" s="1"/>
    </row>
    <row r="517" spans="1:10" x14ac:dyDescent="0.25">
      <c r="A517" t="s">
        <v>58</v>
      </c>
      <c r="B517" t="s">
        <v>59</v>
      </c>
      <c r="C517" s="1">
        <v>0</v>
      </c>
      <c r="D517" s="1">
        <v>517040.24599999998</v>
      </c>
      <c r="E517" s="1">
        <v>257432.47200000001</v>
      </c>
      <c r="F517" s="1">
        <f t="shared" si="16"/>
        <v>259607.77399999998</v>
      </c>
      <c r="G517" s="1">
        <f t="shared" si="17"/>
        <v>259607.77399999998</v>
      </c>
      <c r="I517" s="1"/>
      <c r="J517" s="1"/>
    </row>
    <row r="518" spans="1:10" x14ac:dyDescent="0.25">
      <c r="A518" t="s">
        <v>5937</v>
      </c>
      <c r="B518" t="s">
        <v>10407</v>
      </c>
      <c r="C518" s="1">
        <v>0</v>
      </c>
      <c r="D518" s="1">
        <v>1721.98</v>
      </c>
      <c r="E518" s="1">
        <v>1721.98</v>
      </c>
      <c r="F518" s="1">
        <f t="shared" si="16"/>
        <v>0</v>
      </c>
      <c r="G518" s="1">
        <f t="shared" si="17"/>
        <v>0</v>
      </c>
      <c r="I518" s="1"/>
      <c r="J518" s="1"/>
    </row>
    <row r="519" spans="1:10" x14ac:dyDescent="0.25">
      <c r="A519" t="s">
        <v>60</v>
      </c>
      <c r="B519" t="s">
        <v>61</v>
      </c>
      <c r="C519" s="1">
        <v>0</v>
      </c>
      <c r="D519" s="1">
        <v>257217.315</v>
      </c>
      <c r="E519" s="1">
        <v>182217.315</v>
      </c>
      <c r="F519" s="1">
        <f t="shared" si="16"/>
        <v>75000</v>
      </c>
      <c r="G519" s="1">
        <f t="shared" si="17"/>
        <v>75000</v>
      </c>
      <c r="I519" s="1"/>
      <c r="J519" s="1"/>
    </row>
    <row r="520" spans="1:10" x14ac:dyDescent="0.25">
      <c r="A520" t="s">
        <v>5938</v>
      </c>
      <c r="B520" t="s">
        <v>10408</v>
      </c>
      <c r="C520" s="1">
        <v>0</v>
      </c>
      <c r="D520" s="1">
        <v>3555.08</v>
      </c>
      <c r="E520" s="1">
        <v>3555.08</v>
      </c>
      <c r="F520" s="1">
        <f t="shared" si="16"/>
        <v>0</v>
      </c>
      <c r="G520" s="1">
        <f t="shared" si="17"/>
        <v>0</v>
      </c>
      <c r="I520" s="1"/>
      <c r="J520" s="1"/>
    </row>
    <row r="521" spans="1:10" x14ac:dyDescent="0.25">
      <c r="A521" t="s">
        <v>5939</v>
      </c>
      <c r="B521" t="s">
        <v>5940</v>
      </c>
      <c r="C521" s="1">
        <v>0</v>
      </c>
      <c r="D521" s="1">
        <v>17708.5</v>
      </c>
      <c r="E521" s="1">
        <v>17708.5</v>
      </c>
      <c r="F521" s="1">
        <f t="shared" si="16"/>
        <v>0</v>
      </c>
      <c r="G521" s="1">
        <f t="shared" si="17"/>
        <v>0</v>
      </c>
      <c r="I521" s="1"/>
      <c r="J521" s="1"/>
    </row>
    <row r="522" spans="1:10" x14ac:dyDescent="0.25">
      <c r="A522" t="s">
        <v>5941</v>
      </c>
      <c r="B522" t="s">
        <v>10409</v>
      </c>
      <c r="C522" s="1">
        <v>0</v>
      </c>
      <c r="D522" s="1">
        <v>24000</v>
      </c>
      <c r="E522" s="1">
        <v>24000</v>
      </c>
      <c r="F522" s="1">
        <f t="shared" si="16"/>
        <v>0</v>
      </c>
      <c r="G522" s="1">
        <f t="shared" si="17"/>
        <v>0</v>
      </c>
      <c r="I522" s="1"/>
      <c r="J522" s="1"/>
    </row>
    <row r="523" spans="1:10" x14ac:dyDescent="0.25">
      <c r="A523" t="s">
        <v>62</v>
      </c>
      <c r="B523" t="s">
        <v>8632</v>
      </c>
      <c r="C523" s="1">
        <v>0</v>
      </c>
      <c r="D523" s="1">
        <v>178462.66200000001</v>
      </c>
      <c r="E523" s="1">
        <v>171962.66200000001</v>
      </c>
      <c r="F523" s="1">
        <f t="shared" si="16"/>
        <v>6500</v>
      </c>
      <c r="G523" s="1">
        <f t="shared" si="17"/>
        <v>6500</v>
      </c>
      <c r="I523" s="1"/>
      <c r="J523" s="1"/>
    </row>
    <row r="524" spans="1:10" x14ac:dyDescent="0.25">
      <c r="A524" t="s">
        <v>5028</v>
      </c>
      <c r="B524" t="s">
        <v>5029</v>
      </c>
      <c r="C524" s="1">
        <v>0</v>
      </c>
      <c r="D524" s="1">
        <v>69608.792000000001</v>
      </c>
      <c r="E524" s="1">
        <v>69338.661999999997</v>
      </c>
      <c r="F524" s="1">
        <f t="shared" si="16"/>
        <v>270.13000000000466</v>
      </c>
      <c r="G524" s="1">
        <f t="shared" si="17"/>
        <v>270.13000000000466</v>
      </c>
      <c r="I524" s="1"/>
      <c r="J524" s="1"/>
    </row>
    <row r="525" spans="1:10" x14ac:dyDescent="0.25">
      <c r="A525" t="s">
        <v>5942</v>
      </c>
      <c r="B525" t="s">
        <v>5943</v>
      </c>
      <c r="C525" s="1">
        <v>0</v>
      </c>
      <c r="D525" s="1">
        <v>320.61599999999999</v>
      </c>
      <c r="E525" s="1">
        <v>320.61599999999999</v>
      </c>
      <c r="F525" s="1">
        <f t="shared" si="16"/>
        <v>0</v>
      </c>
      <c r="G525" s="1">
        <f t="shared" si="17"/>
        <v>0</v>
      </c>
      <c r="I525" s="1"/>
      <c r="J525" s="1"/>
    </row>
    <row r="526" spans="1:10" x14ac:dyDescent="0.25">
      <c r="A526" t="s">
        <v>5944</v>
      </c>
      <c r="B526" t="s">
        <v>5945</v>
      </c>
      <c r="C526" s="1">
        <v>0</v>
      </c>
      <c r="D526" s="1">
        <v>12317.12</v>
      </c>
      <c r="E526" s="1">
        <v>12317.12</v>
      </c>
      <c r="F526" s="1">
        <f t="shared" si="16"/>
        <v>0</v>
      </c>
      <c r="G526" s="1">
        <f t="shared" si="17"/>
        <v>0</v>
      </c>
      <c r="I526" s="1"/>
      <c r="J526" s="1"/>
    </row>
    <row r="527" spans="1:10" x14ac:dyDescent="0.25">
      <c r="A527" t="s">
        <v>5946</v>
      </c>
      <c r="B527" t="s">
        <v>5947</v>
      </c>
      <c r="C527" s="1">
        <v>0</v>
      </c>
      <c r="D527" s="1">
        <v>509.65699999999998</v>
      </c>
      <c r="E527" s="1">
        <v>509.65699999999998</v>
      </c>
      <c r="F527" s="1">
        <f t="shared" si="16"/>
        <v>0</v>
      </c>
      <c r="G527" s="1">
        <f t="shared" si="17"/>
        <v>0</v>
      </c>
      <c r="I527" s="1"/>
      <c r="J527" s="1"/>
    </row>
    <row r="528" spans="1:10" x14ac:dyDescent="0.25">
      <c r="A528" t="s">
        <v>5948</v>
      </c>
      <c r="B528" t="s">
        <v>5949</v>
      </c>
      <c r="C528" s="1">
        <v>0</v>
      </c>
      <c r="D528" s="1">
        <v>949.5</v>
      </c>
      <c r="E528" s="1">
        <v>949.5</v>
      </c>
      <c r="F528" s="1">
        <f t="shared" si="16"/>
        <v>0</v>
      </c>
      <c r="G528" s="1">
        <f t="shared" si="17"/>
        <v>0</v>
      </c>
      <c r="I528" s="1"/>
      <c r="J528" s="1"/>
    </row>
    <row r="529" spans="1:10" x14ac:dyDescent="0.25">
      <c r="A529" t="s">
        <v>64</v>
      </c>
      <c r="B529" t="s">
        <v>5170</v>
      </c>
      <c r="C529" s="1">
        <v>0</v>
      </c>
      <c r="D529" s="1">
        <v>51006.673000000003</v>
      </c>
      <c r="E529" s="1">
        <v>51345.673000000003</v>
      </c>
      <c r="F529" s="1">
        <f t="shared" si="16"/>
        <v>-339</v>
      </c>
      <c r="G529" s="1">
        <f t="shared" si="17"/>
        <v>-339</v>
      </c>
      <c r="I529" s="1"/>
      <c r="J529" s="1"/>
    </row>
    <row r="530" spans="1:10" x14ac:dyDescent="0.25">
      <c r="A530" t="s">
        <v>5950</v>
      </c>
      <c r="B530" t="s">
        <v>10410</v>
      </c>
      <c r="C530" s="1">
        <v>0</v>
      </c>
      <c r="D530" s="1">
        <v>251719.416</v>
      </c>
      <c r="E530" s="1">
        <v>251719.416</v>
      </c>
      <c r="F530" s="1">
        <f t="shared" si="16"/>
        <v>0</v>
      </c>
      <c r="G530" s="1">
        <f t="shared" si="17"/>
        <v>0</v>
      </c>
      <c r="I530" s="1"/>
      <c r="J530" s="1"/>
    </row>
    <row r="531" spans="1:10" x14ac:dyDescent="0.25">
      <c r="A531" t="s">
        <v>5951</v>
      </c>
      <c r="B531" t="s">
        <v>10411</v>
      </c>
      <c r="C531" s="1">
        <v>0</v>
      </c>
      <c r="D531" s="1">
        <v>397.48</v>
      </c>
      <c r="E531" s="1">
        <v>397.48</v>
      </c>
      <c r="F531" s="1">
        <f t="shared" si="16"/>
        <v>0</v>
      </c>
      <c r="G531" s="1">
        <f t="shared" si="17"/>
        <v>0</v>
      </c>
      <c r="I531" s="1"/>
      <c r="J531" s="1"/>
    </row>
    <row r="532" spans="1:10" x14ac:dyDescent="0.25">
      <c r="A532" t="s">
        <v>5952</v>
      </c>
      <c r="B532" t="s">
        <v>5953</v>
      </c>
      <c r="C532" s="1">
        <v>0</v>
      </c>
      <c r="D532" s="1">
        <v>951.2</v>
      </c>
      <c r="E532" s="1">
        <v>951.2</v>
      </c>
      <c r="F532" s="1">
        <f t="shared" si="16"/>
        <v>0</v>
      </c>
      <c r="G532" s="1">
        <f t="shared" si="17"/>
        <v>0</v>
      </c>
      <c r="I532" s="1"/>
      <c r="J532" s="1"/>
    </row>
    <row r="533" spans="1:10" x14ac:dyDescent="0.25">
      <c r="A533" t="s">
        <v>5954</v>
      </c>
      <c r="B533" t="s">
        <v>5955</v>
      </c>
      <c r="C533" s="1">
        <v>0</v>
      </c>
      <c r="D533" s="1">
        <v>5500</v>
      </c>
      <c r="E533" s="1">
        <v>5500</v>
      </c>
      <c r="F533" s="1">
        <f t="shared" si="16"/>
        <v>0</v>
      </c>
      <c r="G533" s="1">
        <f t="shared" si="17"/>
        <v>0</v>
      </c>
      <c r="I533" s="1"/>
      <c r="J533" s="1"/>
    </row>
    <row r="534" spans="1:10" x14ac:dyDescent="0.25">
      <c r="A534" t="s">
        <v>5956</v>
      </c>
      <c r="B534" t="s">
        <v>5957</v>
      </c>
      <c r="C534" s="1">
        <v>0</v>
      </c>
      <c r="D534" s="1">
        <v>1371.0650000000001</v>
      </c>
      <c r="E534" s="1">
        <v>1371.0650000000001</v>
      </c>
      <c r="F534" s="1">
        <f t="shared" si="16"/>
        <v>0</v>
      </c>
      <c r="G534" s="1">
        <f t="shared" si="17"/>
        <v>0</v>
      </c>
      <c r="I534" s="1"/>
      <c r="J534" s="1"/>
    </row>
    <row r="535" spans="1:10" x14ac:dyDescent="0.25">
      <c r="A535" t="s">
        <v>955</v>
      </c>
      <c r="B535" t="s">
        <v>956</v>
      </c>
      <c r="C535" s="1">
        <v>0</v>
      </c>
      <c r="D535" s="1">
        <v>1702.201</v>
      </c>
      <c r="E535" s="1">
        <v>1917.001</v>
      </c>
      <c r="F535" s="1">
        <f t="shared" si="16"/>
        <v>-214.79999999999995</v>
      </c>
      <c r="G535" s="1">
        <f t="shared" si="17"/>
        <v>-214.79999999999995</v>
      </c>
      <c r="I535" s="1"/>
      <c r="J535" s="1"/>
    </row>
    <row r="536" spans="1:10" x14ac:dyDescent="0.25">
      <c r="A536" t="s">
        <v>65</v>
      </c>
      <c r="B536" t="s">
        <v>850</v>
      </c>
      <c r="C536" s="1">
        <v>0</v>
      </c>
      <c r="D536" s="1">
        <v>81621.409</v>
      </c>
      <c r="E536" s="1">
        <v>82884.808999999994</v>
      </c>
      <c r="F536" s="1">
        <f t="shared" si="16"/>
        <v>-1263.3999999999942</v>
      </c>
      <c r="G536" s="1">
        <f t="shared" si="17"/>
        <v>-1263.3999999999942</v>
      </c>
      <c r="I536" s="1"/>
      <c r="J536" s="1"/>
    </row>
    <row r="537" spans="1:10" x14ac:dyDescent="0.25">
      <c r="A537" t="s">
        <v>5958</v>
      </c>
      <c r="B537" t="s">
        <v>8633</v>
      </c>
      <c r="C537" s="1">
        <v>0</v>
      </c>
      <c r="D537" s="1">
        <v>39024.781000000003</v>
      </c>
      <c r="E537" s="1">
        <v>28903.231</v>
      </c>
      <c r="F537" s="1">
        <f t="shared" si="16"/>
        <v>10121.550000000003</v>
      </c>
      <c r="G537" s="1">
        <f t="shared" si="17"/>
        <v>10121.550000000003</v>
      </c>
      <c r="I537" s="1"/>
      <c r="J537" s="1"/>
    </row>
    <row r="538" spans="1:10" x14ac:dyDescent="0.25">
      <c r="A538" t="s">
        <v>5959</v>
      </c>
      <c r="B538" t="s">
        <v>10412</v>
      </c>
      <c r="C538" s="1">
        <v>0</v>
      </c>
      <c r="D538" s="1">
        <v>1500</v>
      </c>
      <c r="E538" s="1">
        <v>1500</v>
      </c>
      <c r="F538" s="1">
        <f t="shared" si="16"/>
        <v>0</v>
      </c>
      <c r="G538" s="1">
        <f t="shared" si="17"/>
        <v>0</v>
      </c>
      <c r="I538" s="1"/>
      <c r="J538" s="1"/>
    </row>
    <row r="539" spans="1:10" x14ac:dyDescent="0.25">
      <c r="A539" t="s">
        <v>4367</v>
      </c>
      <c r="B539" t="s">
        <v>10413</v>
      </c>
      <c r="C539" s="1">
        <v>0</v>
      </c>
      <c r="D539" s="1">
        <v>108927.629</v>
      </c>
      <c r="E539" s="1">
        <v>108927.629</v>
      </c>
      <c r="F539" s="1">
        <f t="shared" si="16"/>
        <v>0</v>
      </c>
      <c r="G539" s="1">
        <f t="shared" si="17"/>
        <v>0</v>
      </c>
      <c r="I539" s="1"/>
      <c r="J539" s="1"/>
    </row>
    <row r="540" spans="1:10" x14ac:dyDescent="0.25">
      <c r="A540" t="s">
        <v>5960</v>
      </c>
      <c r="B540" t="s">
        <v>5961</v>
      </c>
      <c r="C540" s="1">
        <v>0</v>
      </c>
      <c r="D540" s="1">
        <v>28.37</v>
      </c>
      <c r="E540" s="1">
        <v>28.37</v>
      </c>
      <c r="F540" s="1">
        <f t="shared" si="16"/>
        <v>0</v>
      </c>
      <c r="G540" s="1">
        <f t="shared" si="17"/>
        <v>0</v>
      </c>
      <c r="I540" s="1"/>
      <c r="J540" s="1"/>
    </row>
    <row r="541" spans="1:10" x14ac:dyDescent="0.25">
      <c r="A541" t="s">
        <v>4373</v>
      </c>
      <c r="B541" t="s">
        <v>4374</v>
      </c>
      <c r="C541" s="1">
        <v>0</v>
      </c>
      <c r="D541" s="1">
        <v>58959.74</v>
      </c>
      <c r="E541" s="1">
        <v>58959.74</v>
      </c>
      <c r="F541" s="1">
        <f t="shared" si="16"/>
        <v>0</v>
      </c>
      <c r="G541" s="1">
        <f t="shared" si="17"/>
        <v>0</v>
      </c>
      <c r="I541" s="1"/>
      <c r="J541" s="1"/>
    </row>
    <row r="542" spans="1:10" x14ac:dyDescent="0.25">
      <c r="A542" t="s">
        <v>5962</v>
      </c>
      <c r="B542" t="s">
        <v>5963</v>
      </c>
      <c r="C542" s="1">
        <v>0</v>
      </c>
      <c r="D542" s="1">
        <v>7008.7250000000004</v>
      </c>
      <c r="E542" s="1">
        <v>7008.7250000000004</v>
      </c>
      <c r="F542" s="1">
        <f t="shared" si="16"/>
        <v>0</v>
      </c>
      <c r="G542" s="1">
        <f t="shared" si="17"/>
        <v>0</v>
      </c>
      <c r="I542" s="1"/>
      <c r="J542" s="1"/>
    </row>
    <row r="543" spans="1:10" x14ac:dyDescent="0.25">
      <c r="A543" t="s">
        <v>5964</v>
      </c>
      <c r="B543" t="s">
        <v>10414</v>
      </c>
      <c r="C543" s="1">
        <v>0</v>
      </c>
      <c r="D543" s="1">
        <v>112481.60000000001</v>
      </c>
      <c r="E543" s="1">
        <v>112481.60000000001</v>
      </c>
      <c r="F543" s="1">
        <f t="shared" si="16"/>
        <v>0</v>
      </c>
      <c r="G543" s="1">
        <f t="shared" si="17"/>
        <v>0</v>
      </c>
      <c r="I543" s="1"/>
      <c r="J543" s="1"/>
    </row>
    <row r="544" spans="1:10" x14ac:dyDescent="0.25">
      <c r="A544" t="s">
        <v>5965</v>
      </c>
      <c r="B544" t="s">
        <v>10415</v>
      </c>
      <c r="C544" s="1">
        <v>0</v>
      </c>
      <c r="D544" s="1">
        <v>1299.5999999999999</v>
      </c>
      <c r="E544" s="1">
        <v>1299.5999999999999</v>
      </c>
      <c r="F544" s="1">
        <f t="shared" si="16"/>
        <v>0</v>
      </c>
      <c r="G544" s="1">
        <f t="shared" si="17"/>
        <v>0</v>
      </c>
      <c r="I544" s="1"/>
      <c r="J544" s="1"/>
    </row>
    <row r="545" spans="1:10" x14ac:dyDescent="0.25">
      <c r="A545" t="s">
        <v>5966</v>
      </c>
      <c r="B545" t="s">
        <v>5967</v>
      </c>
      <c r="C545" s="1">
        <v>0</v>
      </c>
      <c r="D545" s="1">
        <v>7389.6</v>
      </c>
      <c r="E545" s="1">
        <v>7389.6</v>
      </c>
      <c r="F545" s="1">
        <f t="shared" si="16"/>
        <v>0</v>
      </c>
      <c r="G545" s="1">
        <f t="shared" si="17"/>
        <v>0</v>
      </c>
      <c r="I545" s="1"/>
      <c r="J545" s="1"/>
    </row>
    <row r="546" spans="1:10" x14ac:dyDescent="0.25">
      <c r="A546" t="s">
        <v>66</v>
      </c>
      <c r="B546" t="s">
        <v>5171</v>
      </c>
      <c r="C546" s="1">
        <v>0</v>
      </c>
      <c r="D546" s="1">
        <v>28405402.572000001</v>
      </c>
      <c r="E546" s="1">
        <v>28780911.322000001</v>
      </c>
      <c r="F546" s="1">
        <f t="shared" si="16"/>
        <v>-375508.75</v>
      </c>
      <c r="G546" s="1">
        <f t="shared" si="17"/>
        <v>-375508.75</v>
      </c>
      <c r="I546" s="1"/>
      <c r="J546" s="1"/>
    </row>
    <row r="547" spans="1:10" x14ac:dyDescent="0.25">
      <c r="A547" t="s">
        <v>5968</v>
      </c>
      <c r="B547" t="s">
        <v>10416</v>
      </c>
      <c r="C547" s="1">
        <v>0</v>
      </c>
      <c r="D547" s="1">
        <v>720.2</v>
      </c>
      <c r="E547" s="1">
        <v>720.2</v>
      </c>
      <c r="F547" s="1">
        <f t="shared" si="16"/>
        <v>0</v>
      </c>
      <c r="G547" s="1">
        <f t="shared" si="17"/>
        <v>0</v>
      </c>
      <c r="I547" s="1"/>
      <c r="J547" s="1"/>
    </row>
    <row r="548" spans="1:10" x14ac:dyDescent="0.25">
      <c r="A548" t="s">
        <v>5969</v>
      </c>
      <c r="B548" t="s">
        <v>10417</v>
      </c>
      <c r="C548" s="1">
        <v>0</v>
      </c>
      <c r="D548" s="1">
        <v>5098</v>
      </c>
      <c r="E548" s="1">
        <v>5098</v>
      </c>
      <c r="F548" s="1">
        <f t="shared" si="16"/>
        <v>0</v>
      </c>
      <c r="G548" s="1">
        <f t="shared" si="17"/>
        <v>0</v>
      </c>
      <c r="I548" s="1"/>
      <c r="J548" s="1"/>
    </row>
    <row r="549" spans="1:10" x14ac:dyDescent="0.25">
      <c r="A549" t="s">
        <v>7237</v>
      </c>
      <c r="B549" t="s">
        <v>5043</v>
      </c>
      <c r="C549" s="1">
        <v>0</v>
      </c>
      <c r="D549" s="1">
        <v>10598.855</v>
      </c>
      <c r="E549" s="1">
        <v>10598.855</v>
      </c>
      <c r="F549" s="1">
        <f t="shared" si="16"/>
        <v>0</v>
      </c>
      <c r="G549" s="1">
        <f t="shared" si="17"/>
        <v>0</v>
      </c>
      <c r="I549" s="1"/>
      <c r="J549" s="1"/>
    </row>
    <row r="550" spans="1:10" x14ac:dyDescent="0.25">
      <c r="A550" t="s">
        <v>9346</v>
      </c>
      <c r="B550" t="s">
        <v>9347</v>
      </c>
      <c r="C550" s="1">
        <v>0</v>
      </c>
      <c r="D550" s="1">
        <v>4078</v>
      </c>
      <c r="E550" s="1">
        <v>4078</v>
      </c>
      <c r="F550" s="1">
        <f t="shared" si="16"/>
        <v>0</v>
      </c>
      <c r="G550" s="1">
        <f t="shared" si="17"/>
        <v>0</v>
      </c>
      <c r="I550" s="1"/>
      <c r="J550" s="1"/>
    </row>
    <row r="551" spans="1:10" x14ac:dyDescent="0.25">
      <c r="A551" t="s">
        <v>67</v>
      </c>
      <c r="B551" t="s">
        <v>5172</v>
      </c>
      <c r="C551" s="1">
        <v>0</v>
      </c>
      <c r="D551" s="1">
        <v>11569.462</v>
      </c>
      <c r="E551" s="1">
        <v>11438.761</v>
      </c>
      <c r="F551" s="1">
        <f t="shared" si="16"/>
        <v>130.70099999999911</v>
      </c>
      <c r="G551" s="1">
        <f t="shared" si="17"/>
        <v>130.70099999999911</v>
      </c>
      <c r="I551" s="1"/>
      <c r="J551" s="1"/>
    </row>
    <row r="552" spans="1:10" x14ac:dyDescent="0.25">
      <c r="A552" t="s">
        <v>5970</v>
      </c>
      <c r="B552" t="s">
        <v>10418</v>
      </c>
      <c r="C552" s="1">
        <v>0</v>
      </c>
      <c r="D552" s="1">
        <v>16905.547999999999</v>
      </c>
      <c r="E552" s="1">
        <v>16905.547999999999</v>
      </c>
      <c r="F552" s="1">
        <f t="shared" si="16"/>
        <v>0</v>
      </c>
      <c r="G552" s="1">
        <f t="shared" si="17"/>
        <v>0</v>
      </c>
      <c r="I552" s="1"/>
      <c r="J552" s="1"/>
    </row>
    <row r="553" spans="1:10" x14ac:dyDescent="0.25">
      <c r="A553" t="s">
        <v>9348</v>
      </c>
      <c r="B553" t="s">
        <v>9349</v>
      </c>
      <c r="C553" s="1">
        <v>0</v>
      </c>
      <c r="D553" s="1">
        <v>4285</v>
      </c>
      <c r="E553" s="1">
        <v>4285</v>
      </c>
      <c r="F553" s="1">
        <f t="shared" si="16"/>
        <v>0</v>
      </c>
      <c r="G553" s="1">
        <f t="shared" si="17"/>
        <v>0</v>
      </c>
      <c r="I553" s="1"/>
      <c r="J553" s="1"/>
    </row>
    <row r="554" spans="1:10" x14ac:dyDescent="0.25">
      <c r="A554" t="s">
        <v>5030</v>
      </c>
      <c r="B554" t="s">
        <v>5031</v>
      </c>
      <c r="C554" s="1">
        <v>0</v>
      </c>
      <c r="D554" s="1">
        <v>5559.71</v>
      </c>
      <c r="E554" s="1">
        <v>5559.71</v>
      </c>
      <c r="F554" s="1">
        <f t="shared" si="16"/>
        <v>0</v>
      </c>
      <c r="G554" s="1">
        <f t="shared" si="17"/>
        <v>0</v>
      </c>
      <c r="I554" s="1"/>
      <c r="J554" s="1"/>
    </row>
    <row r="555" spans="1:10" x14ac:dyDescent="0.25">
      <c r="A555" t="s">
        <v>5971</v>
      </c>
      <c r="B555" t="s">
        <v>10419</v>
      </c>
      <c r="C555" s="1">
        <v>0</v>
      </c>
      <c r="D555" s="1">
        <v>1975.2329999999999</v>
      </c>
      <c r="E555" s="1">
        <v>1975.2329999999999</v>
      </c>
      <c r="F555" s="1">
        <f t="shared" si="16"/>
        <v>0</v>
      </c>
      <c r="G555" s="1">
        <f t="shared" si="17"/>
        <v>0</v>
      </c>
      <c r="I555" s="1"/>
      <c r="J555" s="1"/>
    </row>
    <row r="556" spans="1:10" x14ac:dyDescent="0.25">
      <c r="A556" t="s">
        <v>5972</v>
      </c>
      <c r="B556" t="s">
        <v>5973</v>
      </c>
      <c r="C556" s="1">
        <v>0</v>
      </c>
      <c r="D556" s="1">
        <v>1224.5730000000001</v>
      </c>
      <c r="E556" s="1">
        <v>1224.5730000000001</v>
      </c>
      <c r="F556" s="1">
        <f t="shared" si="16"/>
        <v>0</v>
      </c>
      <c r="G556" s="1">
        <f t="shared" si="17"/>
        <v>0</v>
      </c>
      <c r="I556" s="1"/>
      <c r="J556" s="1"/>
    </row>
    <row r="557" spans="1:10" x14ac:dyDescent="0.25">
      <c r="A557" t="s">
        <v>5974</v>
      </c>
      <c r="B557" t="s">
        <v>10420</v>
      </c>
      <c r="C557" s="1">
        <v>0</v>
      </c>
      <c r="D557" s="1">
        <v>827.7</v>
      </c>
      <c r="E557" s="1">
        <v>827.7</v>
      </c>
      <c r="F557" s="1">
        <f t="shared" si="16"/>
        <v>0</v>
      </c>
      <c r="G557" s="1">
        <f t="shared" si="17"/>
        <v>0</v>
      </c>
      <c r="I557" s="1"/>
      <c r="J557" s="1"/>
    </row>
    <row r="558" spans="1:10" x14ac:dyDescent="0.25">
      <c r="A558" t="s">
        <v>5975</v>
      </c>
      <c r="B558" t="s">
        <v>10421</v>
      </c>
      <c r="C558" s="1">
        <v>0</v>
      </c>
      <c r="D558" s="1">
        <v>9409.2000000000007</v>
      </c>
      <c r="E558" s="1">
        <v>9409.2000000000007</v>
      </c>
      <c r="F558" s="1">
        <f t="shared" si="16"/>
        <v>0</v>
      </c>
      <c r="G558" s="1">
        <f t="shared" si="17"/>
        <v>0</v>
      </c>
      <c r="I558" s="1"/>
      <c r="J558" s="1"/>
    </row>
    <row r="559" spans="1:10" x14ac:dyDescent="0.25">
      <c r="A559" t="s">
        <v>5976</v>
      </c>
      <c r="B559" t="s">
        <v>10422</v>
      </c>
      <c r="C559" s="1">
        <v>0</v>
      </c>
      <c r="D559" s="1">
        <v>8000</v>
      </c>
      <c r="E559" s="1">
        <v>8000</v>
      </c>
      <c r="F559" s="1">
        <f t="shared" si="16"/>
        <v>0</v>
      </c>
      <c r="G559" s="1">
        <f t="shared" si="17"/>
        <v>0</v>
      </c>
      <c r="I559" s="1"/>
      <c r="J559" s="1"/>
    </row>
    <row r="560" spans="1:10" x14ac:dyDescent="0.25">
      <c r="A560" t="s">
        <v>5977</v>
      </c>
      <c r="B560" t="s">
        <v>10423</v>
      </c>
      <c r="C560" s="1">
        <v>0</v>
      </c>
      <c r="D560" s="1">
        <v>15120</v>
      </c>
      <c r="E560" s="1">
        <v>15120</v>
      </c>
      <c r="F560" s="1">
        <f t="shared" si="16"/>
        <v>0</v>
      </c>
      <c r="G560" s="1">
        <f t="shared" si="17"/>
        <v>0</v>
      </c>
      <c r="I560" s="1"/>
      <c r="J560" s="1"/>
    </row>
    <row r="561" spans="1:10" x14ac:dyDescent="0.25">
      <c r="A561" t="s">
        <v>5978</v>
      </c>
      <c r="B561" t="s">
        <v>10424</v>
      </c>
      <c r="C561" s="1">
        <v>0</v>
      </c>
      <c r="D561" s="1">
        <v>616.29999999999995</v>
      </c>
      <c r="E561" s="1">
        <v>616.29999999999995</v>
      </c>
      <c r="F561" s="1">
        <f t="shared" si="16"/>
        <v>0</v>
      </c>
      <c r="G561" s="1">
        <f t="shared" si="17"/>
        <v>0</v>
      </c>
      <c r="I561" s="1"/>
      <c r="J561" s="1"/>
    </row>
    <row r="562" spans="1:10" x14ac:dyDescent="0.25">
      <c r="A562" t="s">
        <v>5979</v>
      </c>
      <c r="B562" t="s">
        <v>5506</v>
      </c>
      <c r="C562" s="1">
        <v>0</v>
      </c>
      <c r="D562" s="1">
        <v>8389.3809999999994</v>
      </c>
      <c r="E562" s="1">
        <v>8389.3809999999994</v>
      </c>
      <c r="F562" s="1">
        <f t="shared" si="16"/>
        <v>0</v>
      </c>
      <c r="G562" s="1">
        <f t="shared" si="17"/>
        <v>0</v>
      </c>
      <c r="I562" s="1"/>
      <c r="J562" s="1"/>
    </row>
    <row r="563" spans="1:10" x14ac:dyDescent="0.25">
      <c r="A563" t="s">
        <v>69</v>
      </c>
      <c r="B563" t="s">
        <v>866</v>
      </c>
      <c r="C563" s="1">
        <v>0</v>
      </c>
      <c r="D563" s="1">
        <v>101980.247</v>
      </c>
      <c r="E563" s="1">
        <v>100515.84699999999</v>
      </c>
      <c r="F563" s="1">
        <f t="shared" si="16"/>
        <v>1464.4000000000087</v>
      </c>
      <c r="G563" s="1">
        <f t="shared" si="17"/>
        <v>1464.4000000000087</v>
      </c>
      <c r="I563" s="1"/>
      <c r="J563" s="1"/>
    </row>
    <row r="564" spans="1:10" x14ac:dyDescent="0.25">
      <c r="A564" t="s">
        <v>70</v>
      </c>
      <c r="B564" t="s">
        <v>71</v>
      </c>
      <c r="C564" s="1">
        <v>0</v>
      </c>
      <c r="D564" s="1">
        <v>6480824.3420000002</v>
      </c>
      <c r="E564" s="1">
        <v>6480824.3420000002</v>
      </c>
      <c r="F564" s="1">
        <f t="shared" si="16"/>
        <v>0</v>
      </c>
      <c r="G564" s="1">
        <f t="shared" si="17"/>
        <v>0</v>
      </c>
      <c r="I564" s="1"/>
      <c r="J564" s="1"/>
    </row>
    <row r="565" spans="1:10" x14ac:dyDescent="0.25">
      <c r="A565" t="s">
        <v>5980</v>
      </c>
      <c r="B565" t="s">
        <v>10425</v>
      </c>
      <c r="C565" s="1">
        <v>0</v>
      </c>
      <c r="D565" s="1">
        <v>6360.3</v>
      </c>
      <c r="E565" s="1">
        <v>6360.3</v>
      </c>
      <c r="F565" s="1">
        <f t="shared" si="16"/>
        <v>0</v>
      </c>
      <c r="G565" s="1">
        <f t="shared" si="17"/>
        <v>0</v>
      </c>
      <c r="I565" s="1"/>
      <c r="J565" s="1"/>
    </row>
    <row r="566" spans="1:10" x14ac:dyDescent="0.25">
      <c r="A566" t="s">
        <v>5981</v>
      </c>
      <c r="B566" t="s">
        <v>10426</v>
      </c>
      <c r="C566" s="1">
        <v>0</v>
      </c>
      <c r="D566" s="1">
        <v>182477.68100000001</v>
      </c>
      <c r="E566" s="1">
        <v>182477.68100000001</v>
      </c>
      <c r="F566" s="1">
        <f t="shared" si="16"/>
        <v>0</v>
      </c>
      <c r="G566" s="1">
        <f t="shared" si="17"/>
        <v>0</v>
      </c>
      <c r="I566" s="1"/>
      <c r="J566" s="1"/>
    </row>
    <row r="567" spans="1:10" x14ac:dyDescent="0.25">
      <c r="A567" t="s">
        <v>5982</v>
      </c>
      <c r="B567" t="s">
        <v>5983</v>
      </c>
      <c r="C567" s="1">
        <v>0</v>
      </c>
      <c r="D567" s="1">
        <v>122.313</v>
      </c>
      <c r="E567" s="1">
        <v>122.313</v>
      </c>
      <c r="F567" s="1">
        <f t="shared" si="16"/>
        <v>0</v>
      </c>
      <c r="G567" s="1">
        <f t="shared" si="17"/>
        <v>0</v>
      </c>
      <c r="I567" s="1"/>
      <c r="J567" s="1"/>
    </row>
    <row r="568" spans="1:10" x14ac:dyDescent="0.25">
      <c r="A568" t="s">
        <v>5984</v>
      </c>
      <c r="B568" t="s">
        <v>10427</v>
      </c>
      <c r="C568" s="1">
        <v>0</v>
      </c>
      <c r="D568" s="1">
        <v>5095.5659999999998</v>
      </c>
      <c r="E568" s="1">
        <v>5095.5659999999998</v>
      </c>
      <c r="F568" s="1">
        <f t="shared" si="16"/>
        <v>0</v>
      </c>
      <c r="G568" s="1">
        <f t="shared" si="17"/>
        <v>0</v>
      </c>
      <c r="I568" s="1"/>
      <c r="J568" s="1"/>
    </row>
    <row r="569" spans="1:10" x14ac:dyDescent="0.25">
      <c r="A569" t="s">
        <v>5985</v>
      </c>
      <c r="B569" t="s">
        <v>5986</v>
      </c>
      <c r="C569" s="1">
        <v>0</v>
      </c>
      <c r="D569" s="1">
        <v>5523</v>
      </c>
      <c r="E569" s="1">
        <v>5523</v>
      </c>
      <c r="F569" s="1">
        <f t="shared" si="16"/>
        <v>0</v>
      </c>
      <c r="G569" s="1">
        <f t="shared" si="17"/>
        <v>0</v>
      </c>
      <c r="I569" s="1"/>
      <c r="J569" s="1"/>
    </row>
    <row r="570" spans="1:10" x14ac:dyDescent="0.25">
      <c r="A570" t="s">
        <v>5987</v>
      </c>
      <c r="B570" t="s">
        <v>10428</v>
      </c>
      <c r="C570" s="1">
        <v>0</v>
      </c>
      <c r="D570" s="1">
        <v>1858.78</v>
      </c>
      <c r="E570" s="1">
        <v>1858.78</v>
      </c>
      <c r="F570" s="1">
        <f t="shared" si="16"/>
        <v>0</v>
      </c>
      <c r="G570" s="1">
        <f t="shared" si="17"/>
        <v>0</v>
      </c>
      <c r="I570" s="1"/>
      <c r="J570" s="1"/>
    </row>
    <row r="571" spans="1:10" x14ac:dyDescent="0.25">
      <c r="A571" t="s">
        <v>9350</v>
      </c>
      <c r="B571" t="s">
        <v>9351</v>
      </c>
      <c r="C571" s="1">
        <v>0</v>
      </c>
      <c r="D571" s="1">
        <v>3856.6</v>
      </c>
      <c r="E571" s="1">
        <v>0</v>
      </c>
      <c r="F571" s="1">
        <f t="shared" si="16"/>
        <v>3856.6</v>
      </c>
      <c r="G571" s="1">
        <f t="shared" si="17"/>
        <v>3856.6</v>
      </c>
      <c r="I571" s="1"/>
      <c r="J571" s="1"/>
    </row>
    <row r="572" spans="1:10" x14ac:dyDescent="0.25">
      <c r="A572" t="s">
        <v>10429</v>
      </c>
      <c r="B572" t="s">
        <v>10428</v>
      </c>
      <c r="C572" s="1">
        <v>0</v>
      </c>
      <c r="D572" s="1">
        <v>0</v>
      </c>
      <c r="E572" s="1">
        <v>29200.764999999999</v>
      </c>
      <c r="F572" s="1">
        <f t="shared" si="16"/>
        <v>-29200.764999999999</v>
      </c>
      <c r="G572" s="1">
        <f t="shared" si="17"/>
        <v>-29200.764999999999</v>
      </c>
      <c r="I572" s="1"/>
      <c r="J572" s="1"/>
    </row>
    <row r="573" spans="1:10" x14ac:dyDescent="0.25">
      <c r="A573" t="s">
        <v>5988</v>
      </c>
      <c r="B573" t="s">
        <v>5989</v>
      </c>
      <c r="C573" s="1">
        <v>0</v>
      </c>
      <c r="D573" s="1">
        <v>4531.5</v>
      </c>
      <c r="E573" s="1">
        <v>4531.5</v>
      </c>
      <c r="F573" s="1">
        <f t="shared" si="16"/>
        <v>0</v>
      </c>
      <c r="G573" s="1">
        <f t="shared" si="17"/>
        <v>0</v>
      </c>
      <c r="I573" s="1"/>
      <c r="J573" s="1"/>
    </row>
    <row r="574" spans="1:10" x14ac:dyDescent="0.25">
      <c r="A574" t="s">
        <v>5990</v>
      </c>
      <c r="B574" t="s">
        <v>5991</v>
      </c>
      <c r="C574" s="1">
        <v>0</v>
      </c>
      <c r="D574" s="1">
        <v>23000</v>
      </c>
      <c r="E574" s="1">
        <v>23000</v>
      </c>
      <c r="F574" s="1">
        <f t="shared" si="16"/>
        <v>0</v>
      </c>
      <c r="G574" s="1">
        <f t="shared" si="17"/>
        <v>0</v>
      </c>
      <c r="I574" s="1"/>
      <c r="J574" s="1"/>
    </row>
    <row r="575" spans="1:10" x14ac:dyDescent="0.25">
      <c r="A575" t="s">
        <v>5992</v>
      </c>
      <c r="B575" t="s">
        <v>10430</v>
      </c>
      <c r="C575" s="1">
        <v>0</v>
      </c>
      <c r="D575" s="1">
        <v>73498.457999999999</v>
      </c>
      <c r="E575" s="1">
        <v>73498.457999999999</v>
      </c>
      <c r="F575" s="1">
        <f t="shared" si="16"/>
        <v>0</v>
      </c>
      <c r="G575" s="1">
        <f t="shared" si="17"/>
        <v>0</v>
      </c>
      <c r="I575" s="1"/>
      <c r="J575" s="1"/>
    </row>
    <row r="576" spans="1:10" x14ac:dyDescent="0.25">
      <c r="A576" t="s">
        <v>5993</v>
      </c>
      <c r="B576" t="s">
        <v>5994</v>
      </c>
      <c r="C576" s="1">
        <v>0</v>
      </c>
      <c r="D576" s="1">
        <v>120279.40700000001</v>
      </c>
      <c r="E576" s="1">
        <v>119839.11</v>
      </c>
      <c r="F576" s="1">
        <f t="shared" si="16"/>
        <v>440.29700000000594</v>
      </c>
      <c r="G576" s="1">
        <f t="shared" si="17"/>
        <v>440.29700000000594</v>
      </c>
      <c r="I576" s="1"/>
      <c r="J576" s="1"/>
    </row>
    <row r="577" spans="1:10" x14ac:dyDescent="0.25">
      <c r="A577" t="s">
        <v>5995</v>
      </c>
      <c r="B577" t="s">
        <v>10431</v>
      </c>
      <c r="C577" s="1">
        <v>0</v>
      </c>
      <c r="D577" s="1">
        <v>700</v>
      </c>
      <c r="E577" s="1">
        <v>700</v>
      </c>
      <c r="F577" s="1">
        <f t="shared" si="16"/>
        <v>0</v>
      </c>
      <c r="G577" s="1">
        <f t="shared" si="17"/>
        <v>0</v>
      </c>
      <c r="I577" s="1"/>
      <c r="J577" s="1"/>
    </row>
    <row r="578" spans="1:10" x14ac:dyDescent="0.25">
      <c r="A578" t="s">
        <v>72</v>
      </c>
      <c r="B578" t="s">
        <v>5173</v>
      </c>
      <c r="C578" s="1">
        <v>0</v>
      </c>
      <c r="D578" s="1">
        <v>109244.1</v>
      </c>
      <c r="E578" s="1">
        <v>108526.2</v>
      </c>
      <c r="F578" s="1">
        <f t="shared" si="16"/>
        <v>717.90000000000873</v>
      </c>
      <c r="G578" s="1">
        <f t="shared" si="17"/>
        <v>717.90000000000873</v>
      </c>
      <c r="I578" s="1"/>
      <c r="J578" s="1"/>
    </row>
    <row r="579" spans="1:10" x14ac:dyDescent="0.25">
      <c r="A579" t="s">
        <v>5996</v>
      </c>
      <c r="B579" t="s">
        <v>10432</v>
      </c>
      <c r="C579" s="1">
        <v>0</v>
      </c>
      <c r="D579" s="1">
        <v>910</v>
      </c>
      <c r="E579" s="1">
        <v>910</v>
      </c>
      <c r="F579" s="1">
        <f t="shared" si="16"/>
        <v>0</v>
      </c>
      <c r="G579" s="1">
        <f t="shared" si="17"/>
        <v>0</v>
      </c>
      <c r="I579" s="1"/>
      <c r="J579" s="1"/>
    </row>
    <row r="580" spans="1:10" x14ac:dyDescent="0.25">
      <c r="A580" t="s">
        <v>5997</v>
      </c>
      <c r="B580" t="s">
        <v>10433</v>
      </c>
      <c r="C580" s="1">
        <v>0</v>
      </c>
      <c r="D580" s="1">
        <v>84847</v>
      </c>
      <c r="E580" s="1">
        <v>84847</v>
      </c>
      <c r="F580" s="1">
        <f t="shared" ref="F580:F643" si="18">+D580-E580</f>
        <v>0</v>
      </c>
      <c r="G580" s="1">
        <f t="shared" ref="G580:G643" si="19">+C580+F580</f>
        <v>0</v>
      </c>
      <c r="I580" s="1"/>
      <c r="J580" s="1"/>
    </row>
    <row r="581" spans="1:10" x14ac:dyDescent="0.25">
      <c r="A581" t="s">
        <v>5998</v>
      </c>
      <c r="B581" t="s">
        <v>10434</v>
      </c>
      <c r="C581" s="1">
        <v>0</v>
      </c>
      <c r="D581" s="1">
        <v>10080</v>
      </c>
      <c r="E581" s="1">
        <v>10080</v>
      </c>
      <c r="F581" s="1">
        <f t="shared" si="18"/>
        <v>0</v>
      </c>
      <c r="G581" s="1">
        <f t="shared" si="19"/>
        <v>0</v>
      </c>
      <c r="I581" s="1"/>
      <c r="J581" s="1"/>
    </row>
    <row r="582" spans="1:10" x14ac:dyDescent="0.25">
      <c r="A582" t="s">
        <v>5999</v>
      </c>
      <c r="B582" t="s">
        <v>10435</v>
      </c>
      <c r="C582" s="1">
        <v>0</v>
      </c>
      <c r="D582" s="1">
        <v>8000</v>
      </c>
      <c r="E582" s="1">
        <v>8000</v>
      </c>
      <c r="F582" s="1">
        <f t="shared" si="18"/>
        <v>0</v>
      </c>
      <c r="G582" s="1">
        <f t="shared" si="19"/>
        <v>0</v>
      </c>
      <c r="I582" s="1"/>
      <c r="J582" s="1"/>
    </row>
    <row r="583" spans="1:10" x14ac:dyDescent="0.25">
      <c r="A583" t="s">
        <v>6000</v>
      </c>
      <c r="B583" t="s">
        <v>10436</v>
      </c>
      <c r="C583" s="1">
        <v>0</v>
      </c>
      <c r="D583" s="1">
        <v>1500</v>
      </c>
      <c r="E583" s="1">
        <v>1500</v>
      </c>
      <c r="F583" s="1">
        <f t="shared" si="18"/>
        <v>0</v>
      </c>
      <c r="G583" s="1">
        <f t="shared" si="19"/>
        <v>0</v>
      </c>
      <c r="I583" s="1"/>
      <c r="J583" s="1"/>
    </row>
    <row r="584" spans="1:10" x14ac:dyDescent="0.25">
      <c r="A584" t="s">
        <v>6001</v>
      </c>
      <c r="B584" t="s">
        <v>10437</v>
      </c>
      <c r="C584" s="1">
        <v>0</v>
      </c>
      <c r="D584" s="1">
        <v>300</v>
      </c>
      <c r="E584" s="1">
        <v>300</v>
      </c>
      <c r="F584" s="1">
        <f t="shared" si="18"/>
        <v>0</v>
      </c>
      <c r="G584" s="1">
        <f t="shared" si="19"/>
        <v>0</v>
      </c>
      <c r="I584" s="1"/>
      <c r="J584" s="1"/>
    </row>
    <row r="585" spans="1:10" x14ac:dyDescent="0.25">
      <c r="A585" t="s">
        <v>6002</v>
      </c>
      <c r="B585" t="s">
        <v>6003</v>
      </c>
      <c r="C585" s="1">
        <v>0</v>
      </c>
      <c r="D585" s="1">
        <v>20389.757000000001</v>
      </c>
      <c r="E585" s="1">
        <v>20389.757000000001</v>
      </c>
      <c r="F585" s="1">
        <f t="shared" si="18"/>
        <v>0</v>
      </c>
      <c r="G585" s="1">
        <f t="shared" si="19"/>
        <v>0</v>
      </c>
      <c r="I585" s="1"/>
      <c r="J585" s="1"/>
    </row>
    <row r="586" spans="1:10" x14ac:dyDescent="0.25">
      <c r="A586" t="s">
        <v>6004</v>
      </c>
      <c r="B586" t="s">
        <v>6005</v>
      </c>
      <c r="C586" s="1">
        <v>0</v>
      </c>
      <c r="D586" s="1">
        <v>52816.906999999999</v>
      </c>
      <c r="E586" s="1">
        <v>52816.906999999999</v>
      </c>
      <c r="F586" s="1">
        <f t="shared" si="18"/>
        <v>0</v>
      </c>
      <c r="G586" s="1">
        <f t="shared" si="19"/>
        <v>0</v>
      </c>
      <c r="I586" s="1"/>
      <c r="J586" s="1"/>
    </row>
    <row r="587" spans="1:10" x14ac:dyDescent="0.25">
      <c r="A587" t="s">
        <v>6006</v>
      </c>
      <c r="B587" t="s">
        <v>6007</v>
      </c>
      <c r="C587" s="1">
        <v>0</v>
      </c>
      <c r="D587" s="1">
        <v>294.83999999999997</v>
      </c>
      <c r="E587" s="1">
        <v>294.83999999999997</v>
      </c>
      <c r="F587" s="1">
        <f t="shared" si="18"/>
        <v>0</v>
      </c>
      <c r="G587" s="1">
        <f t="shared" si="19"/>
        <v>0</v>
      </c>
      <c r="I587" s="1"/>
      <c r="J587" s="1"/>
    </row>
    <row r="588" spans="1:10" x14ac:dyDescent="0.25">
      <c r="A588" t="s">
        <v>6008</v>
      </c>
      <c r="B588" t="s">
        <v>10438</v>
      </c>
      <c r="C588" s="1">
        <v>0</v>
      </c>
      <c r="D588" s="1">
        <v>3360</v>
      </c>
      <c r="E588" s="1">
        <v>3360</v>
      </c>
      <c r="F588" s="1">
        <f t="shared" si="18"/>
        <v>0</v>
      </c>
      <c r="G588" s="1">
        <f t="shared" si="19"/>
        <v>0</v>
      </c>
      <c r="I588" s="1"/>
      <c r="J588" s="1"/>
    </row>
    <row r="589" spans="1:10" x14ac:dyDescent="0.25">
      <c r="A589" t="s">
        <v>5032</v>
      </c>
      <c r="B589" t="s">
        <v>5033</v>
      </c>
      <c r="C589" s="1">
        <v>0</v>
      </c>
      <c r="D589" s="1">
        <v>11280.828</v>
      </c>
      <c r="E589" s="1">
        <v>11280.828</v>
      </c>
      <c r="F589" s="1">
        <f t="shared" si="18"/>
        <v>0</v>
      </c>
      <c r="G589" s="1">
        <f t="shared" si="19"/>
        <v>0</v>
      </c>
      <c r="I589" s="1"/>
      <c r="J589" s="1"/>
    </row>
    <row r="590" spans="1:10" x14ac:dyDescent="0.25">
      <c r="A590" t="s">
        <v>7488</v>
      </c>
      <c r="B590" t="s">
        <v>10439</v>
      </c>
      <c r="C590" s="1">
        <v>0</v>
      </c>
      <c r="D590" s="1">
        <v>36417.39</v>
      </c>
      <c r="E590" s="1">
        <v>36417.39</v>
      </c>
      <c r="F590" s="1">
        <f t="shared" si="18"/>
        <v>0</v>
      </c>
      <c r="G590" s="1">
        <f t="shared" si="19"/>
        <v>0</v>
      </c>
      <c r="I590" s="1"/>
      <c r="J590" s="1"/>
    </row>
    <row r="591" spans="1:10" x14ac:dyDescent="0.25">
      <c r="A591" t="s">
        <v>6009</v>
      </c>
      <c r="B591" t="s">
        <v>10440</v>
      </c>
      <c r="C591" s="1">
        <v>0</v>
      </c>
      <c r="D591" s="1">
        <v>2000</v>
      </c>
      <c r="E591" s="1">
        <v>2000</v>
      </c>
      <c r="F591" s="1">
        <f t="shared" si="18"/>
        <v>0</v>
      </c>
      <c r="G591" s="1">
        <f t="shared" si="19"/>
        <v>0</v>
      </c>
      <c r="I591" s="1"/>
      <c r="J591" s="1"/>
    </row>
    <row r="592" spans="1:10" x14ac:dyDescent="0.25">
      <c r="A592" t="s">
        <v>6010</v>
      </c>
      <c r="B592" t="s">
        <v>6011</v>
      </c>
      <c r="C592" s="1">
        <v>0</v>
      </c>
      <c r="D592" s="1">
        <v>1478.9</v>
      </c>
      <c r="E592" s="1">
        <v>1478.9</v>
      </c>
      <c r="F592" s="1">
        <f t="shared" si="18"/>
        <v>0</v>
      </c>
      <c r="G592" s="1">
        <f t="shared" si="19"/>
        <v>0</v>
      </c>
      <c r="I592" s="1"/>
      <c r="J592" s="1"/>
    </row>
    <row r="593" spans="1:10" x14ac:dyDescent="0.25">
      <c r="A593" t="s">
        <v>6012</v>
      </c>
      <c r="B593" t="s">
        <v>6013</v>
      </c>
      <c r="C593" s="1">
        <v>0</v>
      </c>
      <c r="D593" s="1">
        <v>2679</v>
      </c>
      <c r="E593" s="1">
        <v>2679</v>
      </c>
      <c r="F593" s="1">
        <f t="shared" si="18"/>
        <v>0</v>
      </c>
      <c r="G593" s="1">
        <f t="shared" si="19"/>
        <v>0</v>
      </c>
      <c r="I593" s="1"/>
      <c r="J593" s="1"/>
    </row>
    <row r="594" spans="1:10" x14ac:dyDescent="0.25">
      <c r="A594" t="s">
        <v>7489</v>
      </c>
      <c r="B594" t="s">
        <v>10441</v>
      </c>
      <c r="C594" s="1">
        <v>0</v>
      </c>
      <c r="D594" s="1">
        <v>133440.26999999999</v>
      </c>
      <c r="E594" s="1">
        <v>133440.26999999999</v>
      </c>
      <c r="F594" s="1">
        <f t="shared" si="18"/>
        <v>0</v>
      </c>
      <c r="G594" s="1">
        <f t="shared" si="19"/>
        <v>0</v>
      </c>
      <c r="I594" s="1"/>
      <c r="J594" s="1"/>
    </row>
    <row r="595" spans="1:10" x14ac:dyDescent="0.25">
      <c r="A595" t="s">
        <v>6014</v>
      </c>
      <c r="B595" t="s">
        <v>6015</v>
      </c>
      <c r="C595" s="1">
        <v>0</v>
      </c>
      <c r="D595" s="1">
        <v>1792.6</v>
      </c>
      <c r="E595" s="1">
        <v>1792.6</v>
      </c>
      <c r="F595" s="1">
        <f t="shared" si="18"/>
        <v>0</v>
      </c>
      <c r="G595" s="1">
        <f t="shared" si="19"/>
        <v>0</v>
      </c>
      <c r="I595" s="1"/>
      <c r="J595" s="1"/>
    </row>
    <row r="596" spans="1:10" x14ac:dyDescent="0.25">
      <c r="A596" t="s">
        <v>5074</v>
      </c>
      <c r="B596" t="s">
        <v>5174</v>
      </c>
      <c r="C596" s="1">
        <v>0</v>
      </c>
      <c r="D596" s="1">
        <v>37967.366999999998</v>
      </c>
      <c r="E596" s="1">
        <v>38396.410000000003</v>
      </c>
      <c r="F596" s="1">
        <f t="shared" si="18"/>
        <v>-429.04300000000512</v>
      </c>
      <c r="G596" s="1">
        <f t="shared" si="19"/>
        <v>-429.04300000000512</v>
      </c>
      <c r="I596" s="1"/>
      <c r="J596" s="1"/>
    </row>
    <row r="597" spans="1:10" x14ac:dyDescent="0.25">
      <c r="A597" t="s">
        <v>6016</v>
      </c>
      <c r="B597" t="s">
        <v>6017</v>
      </c>
      <c r="C597" s="1">
        <v>0</v>
      </c>
      <c r="D597" s="1">
        <v>5000</v>
      </c>
      <c r="E597" s="1">
        <v>5000</v>
      </c>
      <c r="F597" s="1">
        <f t="shared" si="18"/>
        <v>0</v>
      </c>
      <c r="G597" s="1">
        <f t="shared" si="19"/>
        <v>0</v>
      </c>
      <c r="I597" s="1"/>
      <c r="J597" s="1"/>
    </row>
    <row r="598" spans="1:10" x14ac:dyDescent="0.25">
      <c r="A598" t="s">
        <v>6018</v>
      </c>
      <c r="B598" t="s">
        <v>6019</v>
      </c>
      <c r="C598" s="1">
        <v>0</v>
      </c>
      <c r="D598" s="1">
        <v>150.63200000000001</v>
      </c>
      <c r="E598" s="1">
        <v>150.63200000000001</v>
      </c>
      <c r="F598" s="1">
        <f t="shared" si="18"/>
        <v>0</v>
      </c>
      <c r="G598" s="1">
        <f t="shared" si="19"/>
        <v>0</v>
      </c>
      <c r="I598" s="1"/>
      <c r="J598" s="1"/>
    </row>
    <row r="599" spans="1:10" x14ac:dyDescent="0.25">
      <c r="A599" t="s">
        <v>74</v>
      </c>
      <c r="B599" t="s">
        <v>5175</v>
      </c>
      <c r="C599" s="1">
        <v>0</v>
      </c>
      <c r="D599" s="1">
        <v>136875.08900000001</v>
      </c>
      <c r="E599" s="1">
        <v>78933.368000000002</v>
      </c>
      <c r="F599" s="1">
        <f t="shared" si="18"/>
        <v>57941.721000000005</v>
      </c>
      <c r="G599" s="1">
        <f t="shared" si="19"/>
        <v>57941.721000000005</v>
      </c>
      <c r="I599" s="1"/>
      <c r="J599" s="1"/>
    </row>
    <row r="600" spans="1:10" x14ac:dyDescent="0.25">
      <c r="A600" t="s">
        <v>6020</v>
      </c>
      <c r="B600" t="s">
        <v>10442</v>
      </c>
      <c r="C600" s="1">
        <v>0</v>
      </c>
      <c r="D600" s="1">
        <v>112.3</v>
      </c>
      <c r="E600" s="1">
        <v>112.3</v>
      </c>
      <c r="F600" s="1">
        <f t="shared" si="18"/>
        <v>0</v>
      </c>
      <c r="G600" s="1">
        <f t="shared" si="19"/>
        <v>0</v>
      </c>
      <c r="I600" s="1"/>
      <c r="J600" s="1"/>
    </row>
    <row r="601" spans="1:10" x14ac:dyDescent="0.25">
      <c r="A601" t="s">
        <v>5004</v>
      </c>
      <c r="B601" t="s">
        <v>5176</v>
      </c>
      <c r="C601" s="1">
        <v>0</v>
      </c>
      <c r="D601" s="1">
        <v>9230.99</v>
      </c>
      <c r="E601" s="1">
        <v>9130.99</v>
      </c>
      <c r="F601" s="1">
        <f t="shared" si="18"/>
        <v>100</v>
      </c>
      <c r="G601" s="1">
        <f t="shared" si="19"/>
        <v>100</v>
      </c>
      <c r="I601" s="1"/>
      <c r="J601" s="1"/>
    </row>
    <row r="602" spans="1:10" x14ac:dyDescent="0.25">
      <c r="A602" t="s">
        <v>6021</v>
      </c>
      <c r="B602" t="s">
        <v>10443</v>
      </c>
      <c r="C602" s="1">
        <v>0</v>
      </c>
      <c r="D602" s="1">
        <v>728.3</v>
      </c>
      <c r="E602" s="1">
        <v>728.3</v>
      </c>
      <c r="F602" s="1">
        <f t="shared" si="18"/>
        <v>0</v>
      </c>
      <c r="G602" s="1">
        <f t="shared" si="19"/>
        <v>0</v>
      </c>
      <c r="I602" s="1"/>
      <c r="J602" s="1"/>
    </row>
    <row r="603" spans="1:10" x14ac:dyDescent="0.25">
      <c r="A603" t="s">
        <v>6022</v>
      </c>
      <c r="B603" t="s">
        <v>10444</v>
      </c>
      <c r="C603" s="1">
        <v>0</v>
      </c>
      <c r="D603" s="1">
        <v>1097.9000000000001</v>
      </c>
      <c r="E603" s="1">
        <v>1097.9000000000001</v>
      </c>
      <c r="F603" s="1">
        <f t="shared" si="18"/>
        <v>0</v>
      </c>
      <c r="G603" s="1">
        <f t="shared" si="19"/>
        <v>0</v>
      </c>
      <c r="I603" s="1"/>
      <c r="J603" s="1"/>
    </row>
    <row r="604" spans="1:10" x14ac:dyDescent="0.25">
      <c r="A604" t="s">
        <v>76</v>
      </c>
      <c r="B604" t="s">
        <v>5177</v>
      </c>
      <c r="C604" s="1">
        <v>0</v>
      </c>
      <c r="D604" s="1">
        <v>55993.3</v>
      </c>
      <c r="E604" s="1">
        <v>69579.22</v>
      </c>
      <c r="F604" s="1">
        <f t="shared" si="18"/>
        <v>-13585.919999999998</v>
      </c>
      <c r="G604" s="1">
        <f t="shared" si="19"/>
        <v>-13585.919999999998</v>
      </c>
      <c r="I604" s="1"/>
      <c r="J604" s="1"/>
    </row>
    <row r="605" spans="1:10" x14ac:dyDescent="0.25">
      <c r="A605" t="s">
        <v>6023</v>
      </c>
      <c r="B605" t="s">
        <v>10445</v>
      </c>
      <c r="C605" s="1">
        <v>0</v>
      </c>
      <c r="D605" s="1">
        <v>14761.6</v>
      </c>
      <c r="E605" s="1">
        <v>14761.6</v>
      </c>
      <c r="F605" s="1">
        <f t="shared" si="18"/>
        <v>0</v>
      </c>
      <c r="G605" s="1">
        <f t="shared" si="19"/>
        <v>0</v>
      </c>
      <c r="I605" s="1"/>
      <c r="J605" s="1"/>
    </row>
    <row r="606" spans="1:10" x14ac:dyDescent="0.25">
      <c r="A606" t="s">
        <v>6024</v>
      </c>
      <c r="B606" t="s">
        <v>10446</v>
      </c>
      <c r="C606" s="1">
        <v>0</v>
      </c>
      <c r="D606" s="1">
        <v>571.5</v>
      </c>
      <c r="E606" s="1">
        <v>571.5</v>
      </c>
      <c r="F606" s="1">
        <f t="shared" si="18"/>
        <v>0</v>
      </c>
      <c r="G606" s="1">
        <f t="shared" si="19"/>
        <v>0</v>
      </c>
      <c r="I606" s="1"/>
      <c r="J606" s="1"/>
    </row>
    <row r="607" spans="1:10" x14ac:dyDescent="0.25">
      <c r="A607" t="s">
        <v>6025</v>
      </c>
      <c r="B607" t="s">
        <v>6026</v>
      </c>
      <c r="C607" s="1">
        <v>0</v>
      </c>
      <c r="D607" s="1">
        <v>220</v>
      </c>
      <c r="E607" s="1">
        <v>220</v>
      </c>
      <c r="F607" s="1">
        <f t="shared" si="18"/>
        <v>0</v>
      </c>
      <c r="G607" s="1">
        <f t="shared" si="19"/>
        <v>0</v>
      </c>
      <c r="I607" s="1"/>
      <c r="J607" s="1"/>
    </row>
    <row r="608" spans="1:10" x14ac:dyDescent="0.25">
      <c r="A608" t="s">
        <v>6027</v>
      </c>
      <c r="B608" t="s">
        <v>10447</v>
      </c>
      <c r="C608" s="1">
        <v>0</v>
      </c>
      <c r="D608" s="1">
        <v>248.596</v>
      </c>
      <c r="E608" s="1">
        <v>248.596</v>
      </c>
      <c r="F608" s="1">
        <f t="shared" si="18"/>
        <v>0</v>
      </c>
      <c r="G608" s="1">
        <f t="shared" si="19"/>
        <v>0</v>
      </c>
      <c r="I608" s="1"/>
      <c r="J608" s="1"/>
    </row>
    <row r="609" spans="1:10" x14ac:dyDescent="0.25">
      <c r="A609" t="s">
        <v>6028</v>
      </c>
      <c r="B609" t="s">
        <v>6029</v>
      </c>
      <c r="C609" s="1">
        <v>0</v>
      </c>
      <c r="D609" s="1">
        <v>313.40800000000002</v>
      </c>
      <c r="E609" s="1">
        <v>313.40800000000002</v>
      </c>
      <c r="F609" s="1">
        <f t="shared" si="18"/>
        <v>0</v>
      </c>
      <c r="G609" s="1">
        <f t="shared" si="19"/>
        <v>0</v>
      </c>
      <c r="I609" s="1"/>
      <c r="J609" s="1"/>
    </row>
    <row r="610" spans="1:10" x14ac:dyDescent="0.25">
      <c r="A610" t="s">
        <v>77</v>
      </c>
      <c r="B610" t="s">
        <v>871</v>
      </c>
      <c r="C610" s="1">
        <v>0</v>
      </c>
      <c r="D610" s="1">
        <v>12057.151</v>
      </c>
      <c r="E610" s="1">
        <v>12057.151</v>
      </c>
      <c r="F610" s="1">
        <f t="shared" si="18"/>
        <v>0</v>
      </c>
      <c r="G610" s="1">
        <f t="shared" si="19"/>
        <v>0</v>
      </c>
      <c r="I610" s="1"/>
      <c r="J610" s="1"/>
    </row>
    <row r="611" spans="1:10" x14ac:dyDescent="0.25">
      <c r="A611" t="s">
        <v>8236</v>
      </c>
      <c r="B611" t="s">
        <v>10448</v>
      </c>
      <c r="C611" s="1">
        <v>0</v>
      </c>
      <c r="D611" s="1">
        <v>30037.9</v>
      </c>
      <c r="E611" s="1">
        <v>30037.9</v>
      </c>
      <c r="F611" s="1">
        <f t="shared" si="18"/>
        <v>0</v>
      </c>
      <c r="G611" s="1">
        <f t="shared" si="19"/>
        <v>0</v>
      </c>
      <c r="I611" s="1"/>
      <c r="J611" s="1"/>
    </row>
    <row r="612" spans="1:10" x14ac:dyDescent="0.25">
      <c r="A612" t="s">
        <v>6030</v>
      </c>
      <c r="B612" t="s">
        <v>10449</v>
      </c>
      <c r="C612" s="1">
        <v>0</v>
      </c>
      <c r="D612" s="1">
        <v>653.1</v>
      </c>
      <c r="E612" s="1">
        <v>653.1</v>
      </c>
      <c r="F612" s="1">
        <f t="shared" si="18"/>
        <v>0</v>
      </c>
      <c r="G612" s="1">
        <f t="shared" si="19"/>
        <v>0</v>
      </c>
      <c r="I612" s="1"/>
      <c r="J612" s="1"/>
    </row>
    <row r="613" spans="1:10" x14ac:dyDescent="0.25">
      <c r="A613" t="s">
        <v>6031</v>
      </c>
      <c r="B613" t="s">
        <v>6032</v>
      </c>
      <c r="C613" s="1">
        <v>0</v>
      </c>
      <c r="D613" s="1">
        <v>94.7</v>
      </c>
      <c r="E613" s="1">
        <v>94.7</v>
      </c>
      <c r="F613" s="1">
        <f t="shared" si="18"/>
        <v>0</v>
      </c>
      <c r="G613" s="1">
        <f t="shared" si="19"/>
        <v>0</v>
      </c>
      <c r="I613" s="1"/>
      <c r="J613" s="1"/>
    </row>
    <row r="614" spans="1:10" x14ac:dyDescent="0.25">
      <c r="A614" t="s">
        <v>6033</v>
      </c>
      <c r="B614" t="s">
        <v>6034</v>
      </c>
      <c r="C614" s="1">
        <v>0</v>
      </c>
      <c r="D614" s="1">
        <v>3684.319</v>
      </c>
      <c r="E614" s="1">
        <v>3684.319</v>
      </c>
      <c r="F614" s="1">
        <f t="shared" si="18"/>
        <v>0</v>
      </c>
      <c r="G614" s="1">
        <f t="shared" si="19"/>
        <v>0</v>
      </c>
      <c r="I614" s="1"/>
      <c r="J614" s="1"/>
    </row>
    <row r="615" spans="1:10" x14ac:dyDescent="0.25">
      <c r="A615" t="s">
        <v>6035</v>
      </c>
      <c r="B615" t="s">
        <v>10450</v>
      </c>
      <c r="C615" s="1">
        <v>0</v>
      </c>
      <c r="D615" s="1">
        <v>2869.28</v>
      </c>
      <c r="E615" s="1">
        <v>2869.28</v>
      </c>
      <c r="F615" s="1">
        <f t="shared" si="18"/>
        <v>0</v>
      </c>
      <c r="G615" s="1">
        <f t="shared" si="19"/>
        <v>0</v>
      </c>
      <c r="I615" s="1"/>
      <c r="J615" s="1"/>
    </row>
    <row r="616" spans="1:10" x14ac:dyDescent="0.25">
      <c r="A616" t="s">
        <v>6036</v>
      </c>
      <c r="B616" t="s">
        <v>6037</v>
      </c>
      <c r="C616" s="1">
        <v>0</v>
      </c>
      <c r="D616" s="1">
        <v>504.69600000000003</v>
      </c>
      <c r="E616" s="1">
        <v>1214.28</v>
      </c>
      <c r="F616" s="1">
        <f t="shared" si="18"/>
        <v>-709.58399999999995</v>
      </c>
      <c r="G616" s="1">
        <f t="shared" si="19"/>
        <v>-709.58399999999995</v>
      </c>
      <c r="I616" s="1"/>
      <c r="J616" s="1"/>
    </row>
    <row r="617" spans="1:10" x14ac:dyDescent="0.25">
      <c r="A617" t="s">
        <v>6038</v>
      </c>
      <c r="B617" t="s">
        <v>6039</v>
      </c>
      <c r="C617" s="1">
        <v>0</v>
      </c>
      <c r="D617" s="1">
        <v>97310.453999999998</v>
      </c>
      <c r="E617" s="1">
        <v>97310.453999999998</v>
      </c>
      <c r="F617" s="1">
        <f t="shared" si="18"/>
        <v>0</v>
      </c>
      <c r="G617" s="1">
        <f t="shared" si="19"/>
        <v>0</v>
      </c>
      <c r="I617" s="1"/>
      <c r="J617" s="1"/>
    </row>
    <row r="618" spans="1:10" x14ac:dyDescent="0.25">
      <c r="A618" t="s">
        <v>6040</v>
      </c>
      <c r="B618" t="s">
        <v>10451</v>
      </c>
      <c r="C618" s="1">
        <v>0</v>
      </c>
      <c r="D618" s="1">
        <v>6250</v>
      </c>
      <c r="E618" s="1">
        <v>6250</v>
      </c>
      <c r="F618" s="1">
        <f t="shared" si="18"/>
        <v>0</v>
      </c>
      <c r="G618" s="1">
        <f t="shared" si="19"/>
        <v>0</v>
      </c>
      <c r="I618" s="1"/>
      <c r="J618" s="1"/>
    </row>
    <row r="619" spans="1:10" x14ac:dyDescent="0.25">
      <c r="A619" t="s">
        <v>6041</v>
      </c>
      <c r="B619" t="s">
        <v>6042</v>
      </c>
      <c r="C619" s="1">
        <v>0</v>
      </c>
      <c r="D619" s="1">
        <v>644.45500000000004</v>
      </c>
      <c r="E619" s="1">
        <v>644.45500000000004</v>
      </c>
      <c r="F619" s="1">
        <f t="shared" si="18"/>
        <v>0</v>
      </c>
      <c r="G619" s="1">
        <f t="shared" si="19"/>
        <v>0</v>
      </c>
      <c r="I619" s="1"/>
      <c r="J619" s="1"/>
    </row>
    <row r="620" spans="1:10" x14ac:dyDescent="0.25">
      <c r="A620" t="s">
        <v>6043</v>
      </c>
      <c r="B620" t="s">
        <v>10452</v>
      </c>
      <c r="C620" s="1">
        <v>0</v>
      </c>
      <c r="D620" s="1">
        <v>2285.9</v>
      </c>
      <c r="E620" s="1">
        <v>2285.9</v>
      </c>
      <c r="F620" s="1">
        <f t="shared" si="18"/>
        <v>0</v>
      </c>
      <c r="G620" s="1">
        <f t="shared" si="19"/>
        <v>0</v>
      </c>
      <c r="I620" s="1"/>
      <c r="J620" s="1"/>
    </row>
    <row r="621" spans="1:10" x14ac:dyDescent="0.25">
      <c r="A621" t="s">
        <v>6044</v>
      </c>
      <c r="B621" t="s">
        <v>10453</v>
      </c>
      <c r="C621" s="1">
        <v>0</v>
      </c>
      <c r="D621" s="1">
        <v>2346.1</v>
      </c>
      <c r="E621" s="1">
        <v>5473.1049999999996</v>
      </c>
      <c r="F621" s="1">
        <f t="shared" si="18"/>
        <v>-3127.0049999999997</v>
      </c>
      <c r="G621" s="1">
        <f t="shared" si="19"/>
        <v>-3127.0049999999997</v>
      </c>
      <c r="I621" s="1"/>
      <c r="J621" s="1"/>
    </row>
    <row r="622" spans="1:10" x14ac:dyDescent="0.25">
      <c r="A622" t="s">
        <v>6045</v>
      </c>
      <c r="B622" t="s">
        <v>10454</v>
      </c>
      <c r="C622" s="1">
        <v>0</v>
      </c>
      <c r="D622" s="1">
        <v>320171.39899999998</v>
      </c>
      <c r="E622" s="1">
        <v>320171.39899999998</v>
      </c>
      <c r="F622" s="1">
        <f t="shared" si="18"/>
        <v>0</v>
      </c>
      <c r="G622" s="1">
        <f t="shared" si="19"/>
        <v>0</v>
      </c>
      <c r="I622" s="1"/>
      <c r="J622" s="1"/>
    </row>
    <row r="623" spans="1:10" x14ac:dyDescent="0.25">
      <c r="A623" t="s">
        <v>6046</v>
      </c>
      <c r="B623" t="s">
        <v>6047</v>
      </c>
      <c r="C623" s="1">
        <v>0</v>
      </c>
      <c r="D623" s="1">
        <v>806.7</v>
      </c>
      <c r="E623" s="1">
        <v>806.7</v>
      </c>
      <c r="F623" s="1">
        <f t="shared" si="18"/>
        <v>0</v>
      </c>
      <c r="G623" s="1">
        <f t="shared" si="19"/>
        <v>0</v>
      </c>
      <c r="I623" s="1"/>
      <c r="J623" s="1"/>
    </row>
    <row r="624" spans="1:10" x14ac:dyDescent="0.25">
      <c r="A624" t="s">
        <v>6048</v>
      </c>
      <c r="B624" t="s">
        <v>6049</v>
      </c>
      <c r="C624" s="1">
        <v>0</v>
      </c>
      <c r="D624" s="1">
        <v>1796.5</v>
      </c>
      <c r="E624" s="1">
        <v>1796.5</v>
      </c>
      <c r="F624" s="1">
        <f t="shared" si="18"/>
        <v>0</v>
      </c>
      <c r="G624" s="1">
        <f t="shared" si="19"/>
        <v>0</v>
      </c>
      <c r="I624" s="1"/>
      <c r="J624" s="1"/>
    </row>
    <row r="625" spans="1:10" x14ac:dyDescent="0.25">
      <c r="A625" t="s">
        <v>6050</v>
      </c>
      <c r="B625" t="s">
        <v>6051</v>
      </c>
      <c r="C625" s="1">
        <v>0</v>
      </c>
      <c r="D625" s="1">
        <v>890.3</v>
      </c>
      <c r="E625" s="1">
        <v>890.3</v>
      </c>
      <c r="F625" s="1">
        <f t="shared" si="18"/>
        <v>0</v>
      </c>
      <c r="G625" s="1">
        <f t="shared" si="19"/>
        <v>0</v>
      </c>
      <c r="I625" s="1"/>
      <c r="J625" s="1"/>
    </row>
    <row r="626" spans="1:10" x14ac:dyDescent="0.25">
      <c r="A626" t="s">
        <v>6052</v>
      </c>
      <c r="B626" t="s">
        <v>6053</v>
      </c>
      <c r="C626" s="1">
        <v>0</v>
      </c>
      <c r="D626" s="1">
        <v>425.2</v>
      </c>
      <c r="E626" s="1">
        <v>425.2</v>
      </c>
      <c r="F626" s="1">
        <f t="shared" si="18"/>
        <v>0</v>
      </c>
      <c r="G626" s="1">
        <f t="shared" si="19"/>
        <v>0</v>
      </c>
      <c r="I626" s="1"/>
      <c r="J626" s="1"/>
    </row>
    <row r="627" spans="1:10" x14ac:dyDescent="0.25">
      <c r="A627" t="s">
        <v>78</v>
      </c>
      <c r="B627" t="s">
        <v>5178</v>
      </c>
      <c r="C627" s="1">
        <v>0</v>
      </c>
      <c r="D627" s="1">
        <v>158292.266</v>
      </c>
      <c r="E627" s="1">
        <v>163797.36600000001</v>
      </c>
      <c r="F627" s="1">
        <f t="shared" si="18"/>
        <v>-5505.1000000000058</v>
      </c>
      <c r="G627" s="1">
        <f t="shared" si="19"/>
        <v>-5505.1000000000058</v>
      </c>
      <c r="I627" s="1"/>
      <c r="J627" s="1"/>
    </row>
    <row r="628" spans="1:10" x14ac:dyDescent="0.25">
      <c r="A628" t="s">
        <v>6054</v>
      </c>
      <c r="B628" t="s">
        <v>6055</v>
      </c>
      <c r="C628" s="1">
        <v>0</v>
      </c>
      <c r="D628" s="1">
        <v>3938.547</v>
      </c>
      <c r="E628" s="1">
        <v>3938.547</v>
      </c>
      <c r="F628" s="1">
        <f t="shared" si="18"/>
        <v>0</v>
      </c>
      <c r="G628" s="1">
        <f t="shared" si="19"/>
        <v>0</v>
      </c>
      <c r="I628" s="1"/>
      <c r="J628" s="1"/>
    </row>
    <row r="629" spans="1:10" x14ac:dyDescent="0.25">
      <c r="A629" t="s">
        <v>6056</v>
      </c>
      <c r="B629" t="s">
        <v>6057</v>
      </c>
      <c r="C629" s="1">
        <v>0</v>
      </c>
      <c r="D629" s="1">
        <v>49980</v>
      </c>
      <c r="E629" s="1">
        <v>49980</v>
      </c>
      <c r="F629" s="1">
        <f t="shared" si="18"/>
        <v>0</v>
      </c>
      <c r="G629" s="1">
        <f t="shared" si="19"/>
        <v>0</v>
      </c>
      <c r="I629" s="1"/>
      <c r="J629" s="1"/>
    </row>
    <row r="630" spans="1:10" x14ac:dyDescent="0.25">
      <c r="A630" t="s">
        <v>6058</v>
      </c>
      <c r="B630" t="s">
        <v>6059</v>
      </c>
      <c r="C630" s="1">
        <v>0</v>
      </c>
      <c r="D630" s="1">
        <v>37407.271000000001</v>
      </c>
      <c r="E630" s="1">
        <v>37407.271000000001</v>
      </c>
      <c r="F630" s="1">
        <f t="shared" si="18"/>
        <v>0</v>
      </c>
      <c r="G630" s="1">
        <f t="shared" si="19"/>
        <v>0</v>
      </c>
      <c r="I630" s="1"/>
      <c r="J630" s="1"/>
    </row>
    <row r="631" spans="1:10" x14ac:dyDescent="0.25">
      <c r="A631" t="s">
        <v>4803</v>
      </c>
      <c r="B631" t="s">
        <v>4804</v>
      </c>
      <c r="C631" s="1">
        <v>0</v>
      </c>
      <c r="D631" s="1">
        <v>16897.524000000001</v>
      </c>
      <c r="E631" s="1">
        <v>16127.489</v>
      </c>
      <c r="F631" s="1">
        <f t="shared" si="18"/>
        <v>770.03500000000167</v>
      </c>
      <c r="G631" s="1">
        <f t="shared" si="19"/>
        <v>770.03500000000167</v>
      </c>
      <c r="I631" s="1"/>
      <c r="J631" s="1"/>
    </row>
    <row r="632" spans="1:10" x14ac:dyDescent="0.25">
      <c r="A632" t="s">
        <v>6060</v>
      </c>
      <c r="B632" t="s">
        <v>6061</v>
      </c>
      <c r="C632" s="1">
        <v>0</v>
      </c>
      <c r="D632" s="1">
        <v>41547.711000000003</v>
      </c>
      <c r="E632" s="1">
        <v>41547.711000000003</v>
      </c>
      <c r="F632" s="1">
        <f t="shared" si="18"/>
        <v>0</v>
      </c>
      <c r="G632" s="1">
        <f t="shared" si="19"/>
        <v>0</v>
      </c>
      <c r="I632" s="1"/>
      <c r="J632" s="1"/>
    </row>
    <row r="633" spans="1:10" x14ac:dyDescent="0.25">
      <c r="A633" t="s">
        <v>811</v>
      </c>
      <c r="B633" t="s">
        <v>812</v>
      </c>
      <c r="C633" s="1">
        <v>0</v>
      </c>
      <c r="D633" s="1">
        <v>80479.070000000007</v>
      </c>
      <c r="E633" s="1">
        <v>80479.070000000007</v>
      </c>
      <c r="F633" s="1">
        <f t="shared" si="18"/>
        <v>0</v>
      </c>
      <c r="G633" s="1">
        <f t="shared" si="19"/>
        <v>0</v>
      </c>
      <c r="I633" s="1"/>
      <c r="J633" s="1"/>
    </row>
    <row r="634" spans="1:10" x14ac:dyDescent="0.25">
      <c r="A634" t="s">
        <v>6062</v>
      </c>
      <c r="B634" t="s">
        <v>6063</v>
      </c>
      <c r="C634" s="1">
        <v>0</v>
      </c>
      <c r="D634" s="1">
        <v>2670.4</v>
      </c>
      <c r="E634" s="1">
        <v>2670.4</v>
      </c>
      <c r="F634" s="1">
        <f t="shared" si="18"/>
        <v>0</v>
      </c>
      <c r="G634" s="1">
        <f t="shared" si="19"/>
        <v>0</v>
      </c>
      <c r="I634" s="1"/>
      <c r="J634" s="1"/>
    </row>
    <row r="635" spans="1:10" x14ac:dyDescent="0.25">
      <c r="A635" t="s">
        <v>6064</v>
      </c>
      <c r="B635" t="s">
        <v>6065</v>
      </c>
      <c r="C635" s="1">
        <v>0</v>
      </c>
      <c r="D635" s="1">
        <v>450</v>
      </c>
      <c r="E635" s="1">
        <v>450</v>
      </c>
      <c r="F635" s="1">
        <f t="shared" si="18"/>
        <v>0</v>
      </c>
      <c r="G635" s="1">
        <f t="shared" si="19"/>
        <v>0</v>
      </c>
      <c r="I635" s="1"/>
      <c r="J635" s="1"/>
    </row>
    <row r="636" spans="1:10" x14ac:dyDescent="0.25">
      <c r="A636" t="s">
        <v>79</v>
      </c>
      <c r="B636" t="s">
        <v>5179</v>
      </c>
      <c r="C636" s="1">
        <v>0</v>
      </c>
      <c r="D636" s="1">
        <v>197587.5</v>
      </c>
      <c r="E636" s="1">
        <v>198854.60500000001</v>
      </c>
      <c r="F636" s="1">
        <f t="shared" si="18"/>
        <v>-1267.1050000000105</v>
      </c>
      <c r="G636" s="1">
        <f t="shared" si="19"/>
        <v>-1267.1050000000105</v>
      </c>
      <c r="I636" s="1"/>
      <c r="J636" s="1"/>
    </row>
    <row r="637" spans="1:10" x14ac:dyDescent="0.25">
      <c r="A637" t="s">
        <v>6066</v>
      </c>
      <c r="B637" t="s">
        <v>10455</v>
      </c>
      <c r="C637" s="1">
        <v>0</v>
      </c>
      <c r="D637" s="1">
        <v>400.19299999999998</v>
      </c>
      <c r="E637" s="1">
        <v>400.19299999999998</v>
      </c>
      <c r="F637" s="1">
        <f t="shared" si="18"/>
        <v>0</v>
      </c>
      <c r="G637" s="1">
        <f t="shared" si="19"/>
        <v>0</v>
      </c>
      <c r="I637" s="1"/>
      <c r="J637" s="1"/>
    </row>
    <row r="638" spans="1:10" x14ac:dyDescent="0.25">
      <c r="A638" t="s">
        <v>6067</v>
      </c>
      <c r="B638" t="s">
        <v>10456</v>
      </c>
      <c r="C638" s="1">
        <v>0</v>
      </c>
      <c r="D638" s="1">
        <v>283.5</v>
      </c>
      <c r="E638" s="1">
        <v>283.5</v>
      </c>
      <c r="F638" s="1">
        <f t="shared" si="18"/>
        <v>0</v>
      </c>
      <c r="G638" s="1">
        <f t="shared" si="19"/>
        <v>0</v>
      </c>
      <c r="I638" s="1"/>
      <c r="J638" s="1"/>
    </row>
    <row r="639" spans="1:10" x14ac:dyDescent="0.25">
      <c r="A639" t="s">
        <v>9830</v>
      </c>
      <c r="B639" t="s">
        <v>10457</v>
      </c>
      <c r="C639" s="1">
        <v>0</v>
      </c>
      <c r="D639" s="1">
        <v>953</v>
      </c>
      <c r="E639" s="1">
        <v>953</v>
      </c>
      <c r="F639" s="1">
        <f t="shared" si="18"/>
        <v>0</v>
      </c>
      <c r="G639" s="1">
        <f t="shared" si="19"/>
        <v>0</v>
      </c>
      <c r="I639" s="1"/>
      <c r="J639" s="1"/>
    </row>
    <row r="640" spans="1:10" x14ac:dyDescent="0.25">
      <c r="A640" t="s">
        <v>80</v>
      </c>
      <c r="B640" t="s">
        <v>5180</v>
      </c>
      <c r="C640" s="1">
        <v>0</v>
      </c>
      <c r="D640" s="1">
        <v>398539.67200000002</v>
      </c>
      <c r="E640" s="1">
        <v>378475.69</v>
      </c>
      <c r="F640" s="1">
        <f t="shared" si="18"/>
        <v>20063.982000000018</v>
      </c>
      <c r="G640" s="1">
        <f t="shared" si="19"/>
        <v>20063.982000000018</v>
      </c>
      <c r="I640" s="1"/>
      <c r="J640" s="1"/>
    </row>
    <row r="641" spans="1:10" x14ac:dyDescent="0.25">
      <c r="A641" t="s">
        <v>6068</v>
      </c>
      <c r="B641" t="s">
        <v>10458</v>
      </c>
      <c r="C641" s="1">
        <v>0</v>
      </c>
      <c r="D641" s="1">
        <v>1700.4</v>
      </c>
      <c r="E641" s="1">
        <v>1700.4</v>
      </c>
      <c r="F641" s="1">
        <f t="shared" si="18"/>
        <v>0</v>
      </c>
      <c r="G641" s="1">
        <f t="shared" si="19"/>
        <v>0</v>
      </c>
      <c r="I641" s="1"/>
      <c r="J641" s="1"/>
    </row>
    <row r="642" spans="1:10" x14ac:dyDescent="0.25">
      <c r="A642" t="s">
        <v>6069</v>
      </c>
      <c r="B642" t="s">
        <v>10459</v>
      </c>
      <c r="C642" s="1">
        <v>0</v>
      </c>
      <c r="D642" s="1">
        <v>399.14</v>
      </c>
      <c r="E642" s="1">
        <v>399.14</v>
      </c>
      <c r="F642" s="1">
        <f t="shared" si="18"/>
        <v>0</v>
      </c>
      <c r="G642" s="1">
        <f t="shared" si="19"/>
        <v>0</v>
      </c>
      <c r="I642" s="1"/>
      <c r="J642" s="1"/>
    </row>
    <row r="643" spans="1:10" x14ac:dyDescent="0.25">
      <c r="A643" t="s">
        <v>5260</v>
      </c>
      <c r="B643" t="s">
        <v>5261</v>
      </c>
      <c r="C643" s="1">
        <v>0</v>
      </c>
      <c r="D643" s="1">
        <v>32316.117999999999</v>
      </c>
      <c r="E643" s="1">
        <v>32316.117999999999</v>
      </c>
      <c r="F643" s="1">
        <f t="shared" si="18"/>
        <v>0</v>
      </c>
      <c r="G643" s="1">
        <f t="shared" si="19"/>
        <v>0</v>
      </c>
      <c r="I643" s="1"/>
      <c r="J643" s="1"/>
    </row>
    <row r="644" spans="1:10" x14ac:dyDescent="0.25">
      <c r="A644" t="s">
        <v>6070</v>
      </c>
      <c r="B644" t="s">
        <v>6071</v>
      </c>
      <c r="C644" s="1">
        <v>0</v>
      </c>
      <c r="D644" s="1">
        <v>130.30000000000001</v>
      </c>
      <c r="E644" s="1">
        <v>130.30000000000001</v>
      </c>
      <c r="F644" s="1">
        <f t="shared" ref="F644:F707" si="20">+D644-E644</f>
        <v>0</v>
      </c>
      <c r="G644" s="1">
        <f t="shared" ref="G644:G707" si="21">+C644+F644</f>
        <v>0</v>
      </c>
      <c r="I644" s="1"/>
      <c r="J644" s="1"/>
    </row>
    <row r="645" spans="1:10" x14ac:dyDescent="0.25">
      <c r="A645" t="s">
        <v>6072</v>
      </c>
      <c r="B645" t="s">
        <v>6073</v>
      </c>
      <c r="C645" s="1">
        <v>0</v>
      </c>
      <c r="D645" s="1">
        <v>165.6</v>
      </c>
      <c r="E645" s="1">
        <v>165.6</v>
      </c>
      <c r="F645" s="1">
        <f t="shared" si="20"/>
        <v>0</v>
      </c>
      <c r="G645" s="1">
        <f t="shared" si="21"/>
        <v>0</v>
      </c>
      <c r="I645" s="1"/>
      <c r="J645" s="1"/>
    </row>
    <row r="646" spans="1:10" x14ac:dyDescent="0.25">
      <c r="A646" t="s">
        <v>6074</v>
      </c>
      <c r="B646" t="s">
        <v>6075</v>
      </c>
      <c r="C646" s="1">
        <v>0</v>
      </c>
      <c r="D646" s="1">
        <v>8260</v>
      </c>
      <c r="E646" s="1">
        <v>8260</v>
      </c>
      <c r="F646" s="1">
        <f t="shared" si="20"/>
        <v>0</v>
      </c>
      <c r="G646" s="1">
        <f t="shared" si="21"/>
        <v>0</v>
      </c>
      <c r="I646" s="1"/>
      <c r="J646" s="1"/>
    </row>
    <row r="647" spans="1:10" x14ac:dyDescent="0.25">
      <c r="A647" t="s">
        <v>6076</v>
      </c>
      <c r="B647" t="s">
        <v>5261</v>
      </c>
      <c r="C647" s="1">
        <v>0</v>
      </c>
      <c r="D647" s="1">
        <v>16626.486000000001</v>
      </c>
      <c r="E647" s="1">
        <v>16626.486000000001</v>
      </c>
      <c r="F647" s="1">
        <f t="shared" si="20"/>
        <v>0</v>
      </c>
      <c r="G647" s="1">
        <f t="shared" si="21"/>
        <v>0</v>
      </c>
      <c r="I647" s="1"/>
      <c r="J647" s="1"/>
    </row>
    <row r="648" spans="1:10" x14ac:dyDescent="0.25">
      <c r="A648" t="s">
        <v>6077</v>
      </c>
      <c r="B648" t="s">
        <v>6078</v>
      </c>
      <c r="C648" s="1">
        <v>0</v>
      </c>
      <c r="D648" s="1">
        <v>1326.34</v>
      </c>
      <c r="E648" s="1">
        <v>1326.34</v>
      </c>
      <c r="F648" s="1">
        <f t="shared" si="20"/>
        <v>0</v>
      </c>
      <c r="G648" s="1">
        <f t="shared" si="21"/>
        <v>0</v>
      </c>
      <c r="I648" s="1"/>
      <c r="J648" s="1"/>
    </row>
    <row r="649" spans="1:10" x14ac:dyDescent="0.25">
      <c r="A649" t="s">
        <v>6079</v>
      </c>
      <c r="B649" t="s">
        <v>10460</v>
      </c>
      <c r="C649" s="1">
        <v>0</v>
      </c>
      <c r="D649" s="1">
        <v>350.4</v>
      </c>
      <c r="E649" s="1">
        <v>350.4</v>
      </c>
      <c r="F649" s="1">
        <f t="shared" si="20"/>
        <v>0</v>
      </c>
      <c r="G649" s="1">
        <f t="shared" si="21"/>
        <v>0</v>
      </c>
      <c r="I649" s="1"/>
      <c r="J649" s="1"/>
    </row>
    <row r="650" spans="1:10" x14ac:dyDescent="0.25">
      <c r="A650" t="s">
        <v>6080</v>
      </c>
      <c r="B650" t="s">
        <v>10461</v>
      </c>
      <c r="C650" s="1">
        <v>0</v>
      </c>
      <c r="D650" s="1">
        <v>3643.7</v>
      </c>
      <c r="E650" s="1">
        <v>3643.7</v>
      </c>
      <c r="F650" s="1">
        <f t="shared" si="20"/>
        <v>0</v>
      </c>
      <c r="G650" s="1">
        <f t="shared" si="21"/>
        <v>0</v>
      </c>
      <c r="I650" s="1"/>
      <c r="J650" s="1"/>
    </row>
    <row r="651" spans="1:10" x14ac:dyDescent="0.25">
      <c r="A651" t="s">
        <v>6081</v>
      </c>
      <c r="B651" t="s">
        <v>6082</v>
      </c>
      <c r="C651" s="1">
        <v>0</v>
      </c>
      <c r="D651" s="1">
        <v>23070.545999999998</v>
      </c>
      <c r="E651" s="1">
        <v>23070.545999999998</v>
      </c>
      <c r="F651" s="1">
        <f t="shared" si="20"/>
        <v>0</v>
      </c>
      <c r="G651" s="1">
        <f t="shared" si="21"/>
        <v>0</v>
      </c>
      <c r="I651" s="1"/>
      <c r="J651" s="1"/>
    </row>
    <row r="652" spans="1:10" x14ac:dyDescent="0.25">
      <c r="A652" t="s">
        <v>6083</v>
      </c>
      <c r="B652" t="s">
        <v>10462</v>
      </c>
      <c r="C652" s="1">
        <v>0</v>
      </c>
      <c r="D652" s="1">
        <v>1904.14</v>
      </c>
      <c r="E652" s="1">
        <v>1904.14</v>
      </c>
      <c r="F652" s="1">
        <f t="shared" si="20"/>
        <v>0</v>
      </c>
      <c r="G652" s="1">
        <f t="shared" si="21"/>
        <v>0</v>
      </c>
      <c r="I652" s="1"/>
      <c r="J652" s="1"/>
    </row>
    <row r="653" spans="1:10" x14ac:dyDescent="0.25">
      <c r="A653" t="s">
        <v>6084</v>
      </c>
      <c r="B653" t="s">
        <v>10463</v>
      </c>
      <c r="C653" s="1">
        <v>0</v>
      </c>
      <c r="D653" s="1">
        <v>248.2</v>
      </c>
      <c r="E653" s="1">
        <v>248.2</v>
      </c>
      <c r="F653" s="1">
        <f t="shared" si="20"/>
        <v>0</v>
      </c>
      <c r="G653" s="1">
        <f t="shared" si="21"/>
        <v>0</v>
      </c>
      <c r="I653" s="1"/>
      <c r="J653" s="1"/>
    </row>
    <row r="654" spans="1:10" x14ac:dyDescent="0.25">
      <c r="A654" t="s">
        <v>6085</v>
      </c>
      <c r="B654" t="s">
        <v>6086</v>
      </c>
      <c r="C654" s="1">
        <v>0</v>
      </c>
      <c r="D654" s="1">
        <v>3790</v>
      </c>
      <c r="E654" s="1">
        <v>3790</v>
      </c>
      <c r="F654" s="1">
        <f t="shared" si="20"/>
        <v>0</v>
      </c>
      <c r="G654" s="1">
        <f t="shared" si="21"/>
        <v>0</v>
      </c>
      <c r="I654" s="1"/>
      <c r="J654" s="1"/>
    </row>
    <row r="655" spans="1:10" x14ac:dyDescent="0.25">
      <c r="A655" t="s">
        <v>6087</v>
      </c>
      <c r="B655" t="s">
        <v>10464</v>
      </c>
      <c r="C655" s="1">
        <v>0</v>
      </c>
      <c r="D655" s="1">
        <v>540</v>
      </c>
      <c r="E655" s="1">
        <v>540</v>
      </c>
      <c r="F655" s="1">
        <f t="shared" si="20"/>
        <v>0</v>
      </c>
      <c r="G655" s="1">
        <f t="shared" si="21"/>
        <v>0</v>
      </c>
      <c r="I655" s="1"/>
      <c r="J655" s="1"/>
    </row>
    <row r="656" spans="1:10" x14ac:dyDescent="0.25">
      <c r="A656" t="s">
        <v>6088</v>
      </c>
      <c r="B656" t="s">
        <v>6089</v>
      </c>
      <c r="C656" s="1">
        <v>0</v>
      </c>
      <c r="D656" s="1">
        <v>6496.4</v>
      </c>
      <c r="E656" s="1">
        <v>6496.4</v>
      </c>
      <c r="F656" s="1">
        <f t="shared" si="20"/>
        <v>0</v>
      </c>
      <c r="G656" s="1">
        <f t="shared" si="21"/>
        <v>0</v>
      </c>
      <c r="I656" s="1"/>
      <c r="J656" s="1"/>
    </row>
    <row r="657" spans="1:10" x14ac:dyDescent="0.25">
      <c r="A657" t="s">
        <v>6090</v>
      </c>
      <c r="B657" t="s">
        <v>6091</v>
      </c>
      <c r="C657" s="1">
        <v>0</v>
      </c>
      <c r="D657" s="1">
        <v>562.1</v>
      </c>
      <c r="E657" s="1">
        <v>562.1</v>
      </c>
      <c r="F657" s="1">
        <f t="shared" si="20"/>
        <v>0</v>
      </c>
      <c r="G657" s="1">
        <f t="shared" si="21"/>
        <v>0</v>
      </c>
      <c r="I657" s="1"/>
      <c r="J657" s="1"/>
    </row>
    <row r="658" spans="1:10" x14ac:dyDescent="0.25">
      <c r="A658" t="s">
        <v>6092</v>
      </c>
      <c r="B658" t="s">
        <v>6093</v>
      </c>
      <c r="C658" s="1">
        <v>0</v>
      </c>
      <c r="D658" s="1">
        <v>11761.3</v>
      </c>
      <c r="E658" s="1">
        <v>11761.3</v>
      </c>
      <c r="F658" s="1">
        <f t="shared" si="20"/>
        <v>0</v>
      </c>
      <c r="G658" s="1">
        <f t="shared" si="21"/>
        <v>0</v>
      </c>
      <c r="I658" s="1"/>
      <c r="J658" s="1"/>
    </row>
    <row r="659" spans="1:10" x14ac:dyDescent="0.25">
      <c r="A659" t="s">
        <v>6094</v>
      </c>
      <c r="B659" t="s">
        <v>6095</v>
      </c>
      <c r="C659" s="1">
        <v>0</v>
      </c>
      <c r="D659" s="1">
        <v>2453.65</v>
      </c>
      <c r="E659" s="1">
        <v>2453.65</v>
      </c>
      <c r="F659" s="1">
        <f t="shared" si="20"/>
        <v>0</v>
      </c>
      <c r="G659" s="1">
        <f t="shared" si="21"/>
        <v>0</v>
      </c>
      <c r="I659" s="1"/>
      <c r="J659" s="1"/>
    </row>
    <row r="660" spans="1:10" x14ac:dyDescent="0.25">
      <c r="A660" t="s">
        <v>6096</v>
      </c>
      <c r="B660" t="s">
        <v>10465</v>
      </c>
      <c r="C660" s="1">
        <v>0</v>
      </c>
      <c r="D660" s="1">
        <v>3731.3</v>
      </c>
      <c r="E660" s="1">
        <v>3731.3</v>
      </c>
      <c r="F660" s="1">
        <f t="shared" si="20"/>
        <v>0</v>
      </c>
      <c r="G660" s="1">
        <f t="shared" si="21"/>
        <v>0</v>
      </c>
      <c r="I660" s="1"/>
      <c r="J660" s="1"/>
    </row>
    <row r="661" spans="1:10" x14ac:dyDescent="0.25">
      <c r="A661" t="s">
        <v>6097</v>
      </c>
      <c r="B661" t="s">
        <v>8634</v>
      </c>
      <c r="C661" s="1">
        <v>0</v>
      </c>
      <c r="D661" s="1">
        <v>184.83099999999999</v>
      </c>
      <c r="E661" s="1">
        <v>184.83099999999999</v>
      </c>
      <c r="F661" s="1">
        <f t="shared" si="20"/>
        <v>0</v>
      </c>
      <c r="G661" s="1">
        <f t="shared" si="21"/>
        <v>0</v>
      </c>
      <c r="I661" s="1"/>
      <c r="J661" s="1"/>
    </row>
    <row r="662" spans="1:10" x14ac:dyDescent="0.25">
      <c r="A662" t="s">
        <v>6098</v>
      </c>
      <c r="B662" t="s">
        <v>10466</v>
      </c>
      <c r="C662" s="1">
        <v>0</v>
      </c>
      <c r="D662" s="1">
        <v>12981.163</v>
      </c>
      <c r="E662" s="1">
        <v>12981.163</v>
      </c>
      <c r="F662" s="1">
        <f t="shared" si="20"/>
        <v>0</v>
      </c>
      <c r="G662" s="1">
        <f t="shared" si="21"/>
        <v>0</v>
      </c>
      <c r="I662" s="1"/>
      <c r="J662" s="1"/>
    </row>
    <row r="663" spans="1:10" x14ac:dyDescent="0.25">
      <c r="A663" t="s">
        <v>6099</v>
      </c>
      <c r="B663" t="s">
        <v>10467</v>
      </c>
      <c r="C663" s="1">
        <v>0</v>
      </c>
      <c r="D663" s="1">
        <v>1335.6</v>
      </c>
      <c r="E663" s="1">
        <v>1335.6</v>
      </c>
      <c r="F663" s="1">
        <f t="shared" si="20"/>
        <v>0</v>
      </c>
      <c r="G663" s="1">
        <f t="shared" si="21"/>
        <v>0</v>
      </c>
      <c r="I663" s="1"/>
      <c r="J663" s="1"/>
    </row>
    <row r="664" spans="1:10" x14ac:dyDescent="0.25">
      <c r="A664" t="s">
        <v>6100</v>
      </c>
      <c r="B664" t="s">
        <v>6101</v>
      </c>
      <c r="C664" s="1">
        <v>0</v>
      </c>
      <c r="D664" s="1">
        <v>3893.0610000000001</v>
      </c>
      <c r="E664" s="1">
        <v>3893.0610000000001</v>
      </c>
      <c r="F664" s="1">
        <f t="shared" si="20"/>
        <v>0</v>
      </c>
      <c r="G664" s="1">
        <f t="shared" si="21"/>
        <v>0</v>
      </c>
      <c r="I664" s="1"/>
      <c r="J664" s="1"/>
    </row>
    <row r="665" spans="1:10" x14ac:dyDescent="0.25">
      <c r="A665" t="s">
        <v>6102</v>
      </c>
      <c r="B665" t="s">
        <v>6103</v>
      </c>
      <c r="C665" s="1">
        <v>0</v>
      </c>
      <c r="D665" s="1">
        <v>1218.75</v>
      </c>
      <c r="E665" s="1">
        <v>1218.75</v>
      </c>
      <c r="F665" s="1">
        <f t="shared" si="20"/>
        <v>0</v>
      </c>
      <c r="G665" s="1">
        <f t="shared" si="21"/>
        <v>0</v>
      </c>
      <c r="I665" s="1"/>
      <c r="J665" s="1"/>
    </row>
    <row r="666" spans="1:10" x14ac:dyDescent="0.25">
      <c r="A666" t="s">
        <v>5005</v>
      </c>
      <c r="B666" t="s">
        <v>4805</v>
      </c>
      <c r="C666" s="1">
        <v>0</v>
      </c>
      <c r="D666" s="1">
        <v>1940.6</v>
      </c>
      <c r="E666" s="1">
        <v>1940.6</v>
      </c>
      <c r="F666" s="1">
        <f t="shared" si="20"/>
        <v>0</v>
      </c>
      <c r="G666" s="1">
        <f t="shared" si="21"/>
        <v>0</v>
      </c>
      <c r="I666" s="1"/>
      <c r="J666" s="1"/>
    </row>
    <row r="667" spans="1:10" x14ac:dyDescent="0.25">
      <c r="A667" t="s">
        <v>6104</v>
      </c>
      <c r="B667" t="s">
        <v>10468</v>
      </c>
      <c r="C667" s="1">
        <v>0</v>
      </c>
      <c r="D667" s="1">
        <v>525</v>
      </c>
      <c r="E667" s="1">
        <v>525</v>
      </c>
      <c r="F667" s="1">
        <f t="shared" si="20"/>
        <v>0</v>
      </c>
      <c r="G667" s="1">
        <f t="shared" si="21"/>
        <v>0</v>
      </c>
      <c r="I667" s="1"/>
      <c r="J667" s="1"/>
    </row>
    <row r="668" spans="1:10" x14ac:dyDescent="0.25">
      <c r="A668" t="s">
        <v>6105</v>
      </c>
      <c r="B668" t="s">
        <v>6106</v>
      </c>
      <c r="C668" s="1">
        <v>0</v>
      </c>
      <c r="D668" s="1">
        <v>315.637</v>
      </c>
      <c r="E668" s="1">
        <v>315.637</v>
      </c>
      <c r="F668" s="1">
        <f t="shared" si="20"/>
        <v>0</v>
      </c>
      <c r="G668" s="1">
        <f t="shared" si="21"/>
        <v>0</v>
      </c>
      <c r="I668" s="1"/>
      <c r="J668" s="1"/>
    </row>
    <row r="669" spans="1:10" x14ac:dyDescent="0.25">
      <c r="A669" t="s">
        <v>6107</v>
      </c>
      <c r="B669" t="s">
        <v>6108</v>
      </c>
      <c r="C669" s="1">
        <v>0</v>
      </c>
      <c r="D669" s="1">
        <v>3179.95</v>
      </c>
      <c r="E669" s="1">
        <v>3179.95</v>
      </c>
      <c r="F669" s="1">
        <f t="shared" si="20"/>
        <v>0</v>
      </c>
      <c r="G669" s="1">
        <f t="shared" si="21"/>
        <v>0</v>
      </c>
      <c r="I669" s="1"/>
      <c r="J669" s="1"/>
    </row>
    <row r="670" spans="1:10" x14ac:dyDescent="0.25">
      <c r="A670" t="s">
        <v>6109</v>
      </c>
      <c r="B670" t="s">
        <v>10469</v>
      </c>
      <c r="C670" s="1">
        <v>0</v>
      </c>
      <c r="D670" s="1">
        <v>210</v>
      </c>
      <c r="E670" s="1">
        <v>210</v>
      </c>
      <c r="F670" s="1">
        <f t="shared" si="20"/>
        <v>0</v>
      </c>
      <c r="G670" s="1">
        <f t="shared" si="21"/>
        <v>0</v>
      </c>
      <c r="I670" s="1"/>
      <c r="J670" s="1"/>
    </row>
    <row r="671" spans="1:10" x14ac:dyDescent="0.25">
      <c r="A671" t="s">
        <v>6110</v>
      </c>
      <c r="B671" t="s">
        <v>10470</v>
      </c>
      <c r="C671" s="1">
        <v>0</v>
      </c>
      <c r="D671" s="1">
        <v>735</v>
      </c>
      <c r="E671" s="1">
        <v>735</v>
      </c>
      <c r="F671" s="1">
        <f t="shared" si="20"/>
        <v>0</v>
      </c>
      <c r="G671" s="1">
        <f t="shared" si="21"/>
        <v>0</v>
      </c>
      <c r="I671" s="1"/>
      <c r="J671" s="1"/>
    </row>
    <row r="672" spans="1:10" x14ac:dyDescent="0.25">
      <c r="A672" t="s">
        <v>6111</v>
      </c>
      <c r="B672" t="s">
        <v>6112</v>
      </c>
      <c r="C672" s="1">
        <v>0</v>
      </c>
      <c r="D672" s="1">
        <v>3113.81</v>
      </c>
      <c r="E672" s="1">
        <v>3113.81</v>
      </c>
      <c r="F672" s="1">
        <f t="shared" si="20"/>
        <v>0</v>
      </c>
      <c r="G672" s="1">
        <f t="shared" si="21"/>
        <v>0</v>
      </c>
      <c r="I672" s="1"/>
      <c r="J672" s="1"/>
    </row>
    <row r="673" spans="1:10" x14ac:dyDescent="0.25">
      <c r="A673" t="s">
        <v>6113</v>
      </c>
      <c r="B673" t="s">
        <v>10471</v>
      </c>
      <c r="C673" s="1">
        <v>0</v>
      </c>
      <c r="D673" s="1">
        <v>529.04</v>
      </c>
      <c r="E673" s="1">
        <v>529.04</v>
      </c>
      <c r="F673" s="1">
        <f t="shared" si="20"/>
        <v>0</v>
      </c>
      <c r="G673" s="1">
        <f t="shared" si="21"/>
        <v>0</v>
      </c>
      <c r="I673" s="1"/>
      <c r="J673" s="1"/>
    </row>
    <row r="674" spans="1:10" x14ac:dyDescent="0.25">
      <c r="A674" t="s">
        <v>6114</v>
      </c>
      <c r="B674" t="s">
        <v>6115</v>
      </c>
      <c r="C674" s="1">
        <v>0</v>
      </c>
      <c r="D674" s="1">
        <v>229947.52799999999</v>
      </c>
      <c r="E674" s="1">
        <v>229947.52799999999</v>
      </c>
      <c r="F674" s="1">
        <f t="shared" si="20"/>
        <v>0</v>
      </c>
      <c r="G674" s="1">
        <f t="shared" si="21"/>
        <v>0</v>
      </c>
      <c r="I674" s="1"/>
      <c r="J674" s="1"/>
    </row>
    <row r="675" spans="1:10" x14ac:dyDescent="0.25">
      <c r="A675" t="s">
        <v>82</v>
      </c>
      <c r="B675" t="s">
        <v>5181</v>
      </c>
      <c r="C675" s="1">
        <v>0</v>
      </c>
      <c r="D675" s="1">
        <v>71810</v>
      </c>
      <c r="E675" s="1">
        <v>75780</v>
      </c>
      <c r="F675" s="1">
        <f t="shared" si="20"/>
        <v>-3970</v>
      </c>
      <c r="G675" s="1">
        <f t="shared" si="21"/>
        <v>-3970</v>
      </c>
      <c r="I675" s="1"/>
      <c r="J675" s="1"/>
    </row>
    <row r="676" spans="1:10" x14ac:dyDescent="0.25">
      <c r="A676" t="s">
        <v>6116</v>
      </c>
      <c r="B676" t="s">
        <v>10472</v>
      </c>
      <c r="C676" s="1">
        <v>0</v>
      </c>
      <c r="D676" s="1">
        <v>1280</v>
      </c>
      <c r="E676" s="1">
        <v>1280</v>
      </c>
      <c r="F676" s="1">
        <f t="shared" si="20"/>
        <v>0</v>
      </c>
      <c r="G676" s="1">
        <f t="shared" si="21"/>
        <v>0</v>
      </c>
      <c r="I676" s="1"/>
      <c r="J676" s="1"/>
    </row>
    <row r="677" spans="1:10" x14ac:dyDescent="0.25">
      <c r="A677" t="s">
        <v>6117</v>
      </c>
      <c r="B677" t="s">
        <v>10473</v>
      </c>
      <c r="C677" s="1">
        <v>0</v>
      </c>
      <c r="D677" s="1">
        <v>1046.81</v>
      </c>
      <c r="E677" s="1">
        <v>1046.81</v>
      </c>
      <c r="F677" s="1">
        <f t="shared" si="20"/>
        <v>0</v>
      </c>
      <c r="G677" s="1">
        <f t="shared" si="21"/>
        <v>0</v>
      </c>
      <c r="I677" s="1"/>
      <c r="J677" s="1"/>
    </row>
    <row r="678" spans="1:10" x14ac:dyDescent="0.25">
      <c r="A678" t="s">
        <v>5034</v>
      </c>
      <c r="B678" t="s">
        <v>5035</v>
      </c>
      <c r="C678" s="1">
        <v>0</v>
      </c>
      <c r="D678" s="1">
        <v>675094.15700000001</v>
      </c>
      <c r="E678" s="1">
        <v>675094.15700000001</v>
      </c>
      <c r="F678" s="1">
        <f t="shared" si="20"/>
        <v>0</v>
      </c>
      <c r="G678" s="1">
        <f t="shared" si="21"/>
        <v>0</v>
      </c>
      <c r="I678" s="1"/>
      <c r="J678" s="1"/>
    </row>
    <row r="679" spans="1:10" x14ac:dyDescent="0.25">
      <c r="A679" t="s">
        <v>6118</v>
      </c>
      <c r="B679" t="s">
        <v>6119</v>
      </c>
      <c r="C679" s="1">
        <v>0</v>
      </c>
      <c r="D679" s="1">
        <v>5495</v>
      </c>
      <c r="E679" s="1">
        <v>5495</v>
      </c>
      <c r="F679" s="1">
        <f t="shared" si="20"/>
        <v>0</v>
      </c>
      <c r="G679" s="1">
        <f t="shared" si="21"/>
        <v>0</v>
      </c>
      <c r="I679" s="1"/>
      <c r="J679" s="1"/>
    </row>
    <row r="680" spans="1:10" x14ac:dyDescent="0.25">
      <c r="A680" t="s">
        <v>6120</v>
      </c>
      <c r="B680" t="s">
        <v>6121</v>
      </c>
      <c r="C680" s="1">
        <v>0</v>
      </c>
      <c r="D680" s="1">
        <v>2408.5</v>
      </c>
      <c r="E680" s="1">
        <v>2408.5</v>
      </c>
      <c r="F680" s="1">
        <f t="shared" si="20"/>
        <v>0</v>
      </c>
      <c r="G680" s="1">
        <f t="shared" si="21"/>
        <v>0</v>
      </c>
      <c r="I680" s="1"/>
      <c r="J680" s="1"/>
    </row>
    <row r="681" spans="1:10" x14ac:dyDescent="0.25">
      <c r="A681" t="s">
        <v>6122</v>
      </c>
      <c r="B681" t="s">
        <v>6123</v>
      </c>
      <c r="C681" s="1">
        <v>0</v>
      </c>
      <c r="D681" s="1">
        <v>138.03</v>
      </c>
      <c r="E681" s="1">
        <v>138.03</v>
      </c>
      <c r="F681" s="1">
        <f t="shared" si="20"/>
        <v>0</v>
      </c>
      <c r="G681" s="1">
        <f t="shared" si="21"/>
        <v>0</v>
      </c>
      <c r="I681" s="1"/>
      <c r="J681" s="1"/>
    </row>
    <row r="682" spans="1:10" x14ac:dyDescent="0.25">
      <c r="A682" t="s">
        <v>6124</v>
      </c>
      <c r="B682" t="s">
        <v>6125</v>
      </c>
      <c r="C682" s="1">
        <v>0</v>
      </c>
      <c r="D682" s="1">
        <v>95508.648000000001</v>
      </c>
      <c r="E682" s="1">
        <v>105681.648</v>
      </c>
      <c r="F682" s="1">
        <f t="shared" si="20"/>
        <v>-10173</v>
      </c>
      <c r="G682" s="1">
        <f t="shared" si="21"/>
        <v>-10173</v>
      </c>
      <c r="I682" s="1"/>
      <c r="J682" s="1"/>
    </row>
    <row r="683" spans="1:10" x14ac:dyDescent="0.25">
      <c r="A683" t="s">
        <v>6126</v>
      </c>
      <c r="B683" t="s">
        <v>10474</v>
      </c>
      <c r="C683" s="1">
        <v>0</v>
      </c>
      <c r="D683" s="1">
        <v>867.2</v>
      </c>
      <c r="E683" s="1">
        <v>867.2</v>
      </c>
      <c r="F683" s="1">
        <f t="shared" si="20"/>
        <v>0</v>
      </c>
      <c r="G683" s="1">
        <f t="shared" si="21"/>
        <v>0</v>
      </c>
      <c r="I683" s="1"/>
      <c r="J683" s="1"/>
    </row>
    <row r="684" spans="1:10" x14ac:dyDescent="0.25">
      <c r="A684" t="s">
        <v>6127</v>
      </c>
      <c r="B684" t="s">
        <v>6128</v>
      </c>
      <c r="C684" s="1">
        <v>0</v>
      </c>
      <c r="D684" s="1">
        <v>334.2</v>
      </c>
      <c r="E684" s="1">
        <v>334.2</v>
      </c>
      <c r="F684" s="1">
        <f t="shared" si="20"/>
        <v>0</v>
      </c>
      <c r="G684" s="1">
        <f t="shared" si="21"/>
        <v>0</v>
      </c>
      <c r="I684" s="1"/>
      <c r="J684" s="1"/>
    </row>
    <row r="685" spans="1:10" x14ac:dyDescent="0.25">
      <c r="A685" t="s">
        <v>6129</v>
      </c>
      <c r="B685" t="s">
        <v>10475</v>
      </c>
      <c r="C685" s="1">
        <v>0</v>
      </c>
      <c r="D685" s="1">
        <v>10081.4</v>
      </c>
      <c r="E685" s="1">
        <v>10081.4</v>
      </c>
      <c r="F685" s="1">
        <f t="shared" si="20"/>
        <v>0</v>
      </c>
      <c r="G685" s="1">
        <f t="shared" si="21"/>
        <v>0</v>
      </c>
      <c r="I685" s="1"/>
      <c r="J685" s="1"/>
    </row>
    <row r="686" spans="1:10" x14ac:dyDescent="0.25">
      <c r="A686" t="s">
        <v>957</v>
      </c>
      <c r="B686" t="s">
        <v>5182</v>
      </c>
      <c r="C686" s="1">
        <v>0</v>
      </c>
      <c r="D686" s="1">
        <v>616326.98300000001</v>
      </c>
      <c r="E686" s="1">
        <v>624315.57900000003</v>
      </c>
      <c r="F686" s="1">
        <f t="shared" si="20"/>
        <v>-7988.5960000000196</v>
      </c>
      <c r="G686" s="1">
        <f t="shared" si="21"/>
        <v>-7988.5960000000196</v>
      </c>
      <c r="I686" s="1"/>
      <c r="J686" s="1"/>
    </row>
    <row r="687" spans="1:10" x14ac:dyDescent="0.25">
      <c r="A687" t="s">
        <v>6130</v>
      </c>
      <c r="B687" t="s">
        <v>6131</v>
      </c>
      <c r="C687" s="1">
        <v>0</v>
      </c>
      <c r="D687" s="1">
        <v>1039698.089</v>
      </c>
      <c r="E687" s="1">
        <v>1085428.7490000001</v>
      </c>
      <c r="F687" s="1">
        <f t="shared" si="20"/>
        <v>-45730.660000000033</v>
      </c>
      <c r="G687" s="1">
        <f t="shared" si="21"/>
        <v>-45730.660000000033</v>
      </c>
      <c r="I687" s="1"/>
      <c r="J687" s="1"/>
    </row>
    <row r="688" spans="1:10" x14ac:dyDescent="0.25">
      <c r="A688" t="s">
        <v>6132</v>
      </c>
      <c r="B688" t="s">
        <v>8635</v>
      </c>
      <c r="C688" s="1">
        <v>0</v>
      </c>
      <c r="D688" s="1">
        <v>54747.156999999999</v>
      </c>
      <c r="E688" s="1">
        <v>44747.156999999999</v>
      </c>
      <c r="F688" s="1">
        <f t="shared" si="20"/>
        <v>10000</v>
      </c>
      <c r="G688" s="1">
        <f t="shared" si="21"/>
        <v>10000</v>
      </c>
      <c r="I688" s="1"/>
      <c r="J688" s="1"/>
    </row>
    <row r="689" spans="1:10" x14ac:dyDescent="0.25">
      <c r="A689" t="s">
        <v>10476</v>
      </c>
      <c r="B689" t="s">
        <v>10477</v>
      </c>
      <c r="C689" s="1">
        <v>0</v>
      </c>
      <c r="D689" s="1">
        <v>12443.902</v>
      </c>
      <c r="E689" s="1">
        <v>15555.252</v>
      </c>
      <c r="F689" s="1">
        <f t="shared" si="20"/>
        <v>-3111.3500000000004</v>
      </c>
      <c r="G689" s="1">
        <f t="shared" si="21"/>
        <v>-3111.3500000000004</v>
      </c>
      <c r="I689" s="1"/>
      <c r="J689" s="1"/>
    </row>
    <row r="690" spans="1:10" x14ac:dyDescent="0.25">
      <c r="A690" t="s">
        <v>6133</v>
      </c>
      <c r="B690" t="s">
        <v>6134</v>
      </c>
      <c r="C690" s="1">
        <v>0</v>
      </c>
      <c r="D690" s="1">
        <v>3150</v>
      </c>
      <c r="E690" s="1">
        <v>3150</v>
      </c>
      <c r="F690" s="1">
        <f t="shared" si="20"/>
        <v>0</v>
      </c>
      <c r="G690" s="1">
        <f t="shared" si="21"/>
        <v>0</v>
      </c>
      <c r="I690" s="1"/>
      <c r="J690" s="1"/>
    </row>
    <row r="691" spans="1:10" x14ac:dyDescent="0.25">
      <c r="A691" t="s">
        <v>6135</v>
      </c>
      <c r="B691" t="s">
        <v>8636</v>
      </c>
      <c r="C691" s="1">
        <v>0</v>
      </c>
      <c r="D691" s="1">
        <v>15301.074000000001</v>
      </c>
      <c r="E691" s="1">
        <v>11665.023999999999</v>
      </c>
      <c r="F691" s="1">
        <f t="shared" si="20"/>
        <v>3636.0500000000011</v>
      </c>
      <c r="G691" s="1">
        <f t="shared" si="21"/>
        <v>3636.0500000000011</v>
      </c>
      <c r="I691" s="1"/>
      <c r="J691" s="1"/>
    </row>
    <row r="692" spans="1:10" x14ac:dyDescent="0.25">
      <c r="A692" t="s">
        <v>6136</v>
      </c>
      <c r="B692" t="s">
        <v>10478</v>
      </c>
      <c r="C692" s="1">
        <v>0</v>
      </c>
      <c r="D692" s="1">
        <v>1527.72</v>
      </c>
      <c r="E692" s="1">
        <v>1527.72</v>
      </c>
      <c r="F692" s="1">
        <f t="shared" si="20"/>
        <v>0</v>
      </c>
      <c r="G692" s="1">
        <f t="shared" si="21"/>
        <v>0</v>
      </c>
      <c r="I692" s="1"/>
      <c r="J692" s="1"/>
    </row>
    <row r="693" spans="1:10" x14ac:dyDescent="0.25">
      <c r="A693" t="s">
        <v>6137</v>
      </c>
      <c r="B693" t="s">
        <v>6138</v>
      </c>
      <c r="C693" s="1">
        <v>0</v>
      </c>
      <c r="D693" s="1">
        <v>1216.3989999999999</v>
      </c>
      <c r="E693" s="1">
        <v>1216.3989999999999</v>
      </c>
      <c r="F693" s="1">
        <f t="shared" si="20"/>
        <v>0</v>
      </c>
      <c r="G693" s="1">
        <f t="shared" si="21"/>
        <v>0</v>
      </c>
      <c r="I693" s="1"/>
      <c r="J693" s="1"/>
    </row>
    <row r="694" spans="1:10" x14ac:dyDescent="0.25">
      <c r="A694" t="s">
        <v>6139</v>
      </c>
      <c r="B694" t="s">
        <v>6140</v>
      </c>
      <c r="C694" s="1">
        <v>0</v>
      </c>
      <c r="D694" s="1">
        <v>7133.35</v>
      </c>
      <c r="E694" s="1">
        <v>8004.05</v>
      </c>
      <c r="F694" s="1">
        <f t="shared" si="20"/>
        <v>-870.69999999999982</v>
      </c>
      <c r="G694" s="1">
        <f t="shared" si="21"/>
        <v>-870.69999999999982</v>
      </c>
      <c r="I694" s="1"/>
      <c r="J694" s="1"/>
    </row>
    <row r="695" spans="1:10" x14ac:dyDescent="0.25">
      <c r="A695" t="s">
        <v>6141</v>
      </c>
      <c r="B695" t="s">
        <v>10479</v>
      </c>
      <c r="C695" s="1">
        <v>0</v>
      </c>
      <c r="D695" s="1">
        <v>130569.83199999999</v>
      </c>
      <c r="E695" s="1">
        <v>130569.83199999999</v>
      </c>
      <c r="F695" s="1">
        <f t="shared" si="20"/>
        <v>0</v>
      </c>
      <c r="G695" s="1">
        <f t="shared" si="21"/>
        <v>0</v>
      </c>
      <c r="I695" s="1"/>
      <c r="J695" s="1"/>
    </row>
    <row r="696" spans="1:10" x14ac:dyDescent="0.25">
      <c r="A696" t="s">
        <v>6142</v>
      </c>
      <c r="B696" t="s">
        <v>10480</v>
      </c>
      <c r="C696" s="1">
        <v>0</v>
      </c>
      <c r="D696" s="1">
        <v>9600</v>
      </c>
      <c r="E696" s="1">
        <v>9600</v>
      </c>
      <c r="F696" s="1">
        <f t="shared" si="20"/>
        <v>0</v>
      </c>
      <c r="G696" s="1">
        <f t="shared" si="21"/>
        <v>0</v>
      </c>
      <c r="I696" s="1"/>
      <c r="J696" s="1"/>
    </row>
    <row r="697" spans="1:10" x14ac:dyDescent="0.25">
      <c r="A697" t="s">
        <v>6143</v>
      </c>
      <c r="B697" t="s">
        <v>10481</v>
      </c>
      <c r="C697" s="1">
        <v>0</v>
      </c>
      <c r="D697" s="1">
        <v>1280</v>
      </c>
      <c r="E697" s="1">
        <v>1280</v>
      </c>
      <c r="F697" s="1">
        <f t="shared" si="20"/>
        <v>0</v>
      </c>
      <c r="G697" s="1">
        <f t="shared" si="21"/>
        <v>0</v>
      </c>
      <c r="I697" s="1"/>
      <c r="J697" s="1"/>
    </row>
    <row r="698" spans="1:10" x14ac:dyDescent="0.25">
      <c r="A698" t="s">
        <v>83</v>
      </c>
      <c r="B698" t="s">
        <v>5183</v>
      </c>
      <c r="C698" s="1">
        <v>0</v>
      </c>
      <c r="D698" s="1">
        <v>257152.74799999999</v>
      </c>
      <c r="E698" s="1">
        <v>241779.791</v>
      </c>
      <c r="F698" s="1">
        <f t="shared" si="20"/>
        <v>15372.956999999995</v>
      </c>
      <c r="G698" s="1">
        <f t="shared" si="21"/>
        <v>15372.956999999995</v>
      </c>
      <c r="I698" s="1"/>
      <c r="J698" s="1"/>
    </row>
    <row r="699" spans="1:10" x14ac:dyDescent="0.25">
      <c r="A699" t="s">
        <v>6144</v>
      </c>
      <c r="B699" t="s">
        <v>6145</v>
      </c>
      <c r="C699" s="1">
        <v>0</v>
      </c>
      <c r="D699" s="1">
        <v>1087.8699999999999</v>
      </c>
      <c r="E699" s="1">
        <v>1087.8699999999999</v>
      </c>
      <c r="F699" s="1">
        <f t="shared" si="20"/>
        <v>0</v>
      </c>
      <c r="G699" s="1">
        <f t="shared" si="21"/>
        <v>0</v>
      </c>
      <c r="I699" s="1"/>
      <c r="J699" s="1"/>
    </row>
    <row r="700" spans="1:10" x14ac:dyDescent="0.25">
      <c r="A700" t="s">
        <v>6146</v>
      </c>
      <c r="B700" t="s">
        <v>10482</v>
      </c>
      <c r="C700" s="1">
        <v>0</v>
      </c>
      <c r="D700" s="1">
        <v>77.355000000000004</v>
      </c>
      <c r="E700" s="1">
        <v>77.355000000000004</v>
      </c>
      <c r="F700" s="1">
        <f t="shared" si="20"/>
        <v>0</v>
      </c>
      <c r="G700" s="1">
        <f t="shared" si="21"/>
        <v>0</v>
      </c>
      <c r="I700" s="1"/>
      <c r="J700" s="1"/>
    </row>
    <row r="701" spans="1:10" x14ac:dyDescent="0.25">
      <c r="A701" t="s">
        <v>6147</v>
      </c>
      <c r="B701" t="s">
        <v>10483</v>
      </c>
      <c r="C701" s="1">
        <v>0</v>
      </c>
      <c r="D701" s="1">
        <v>3200</v>
      </c>
      <c r="E701" s="1">
        <v>3200</v>
      </c>
      <c r="F701" s="1">
        <f t="shared" si="20"/>
        <v>0</v>
      </c>
      <c r="G701" s="1">
        <f t="shared" si="21"/>
        <v>0</v>
      </c>
      <c r="I701" s="1"/>
      <c r="J701" s="1"/>
    </row>
    <row r="702" spans="1:10" x14ac:dyDescent="0.25">
      <c r="A702" t="s">
        <v>6148</v>
      </c>
      <c r="B702" t="s">
        <v>10484</v>
      </c>
      <c r="C702" s="1">
        <v>0</v>
      </c>
      <c r="D702" s="1">
        <v>4400.1000000000004</v>
      </c>
      <c r="E702" s="1">
        <v>4400.1000000000004</v>
      </c>
      <c r="F702" s="1">
        <f t="shared" si="20"/>
        <v>0</v>
      </c>
      <c r="G702" s="1">
        <f t="shared" si="21"/>
        <v>0</v>
      </c>
      <c r="I702" s="1"/>
      <c r="J702" s="1"/>
    </row>
    <row r="703" spans="1:10" x14ac:dyDescent="0.25">
      <c r="A703" t="s">
        <v>6149</v>
      </c>
      <c r="B703" t="s">
        <v>10485</v>
      </c>
      <c r="C703" s="1">
        <v>0</v>
      </c>
      <c r="D703" s="1">
        <v>625.9</v>
      </c>
      <c r="E703" s="1">
        <v>625.9</v>
      </c>
      <c r="F703" s="1">
        <f t="shared" si="20"/>
        <v>0</v>
      </c>
      <c r="G703" s="1">
        <f t="shared" si="21"/>
        <v>0</v>
      </c>
      <c r="I703" s="1"/>
      <c r="J703" s="1"/>
    </row>
    <row r="704" spans="1:10" x14ac:dyDescent="0.25">
      <c r="A704" t="s">
        <v>4866</v>
      </c>
      <c r="B704" t="s">
        <v>5184</v>
      </c>
      <c r="C704" s="1">
        <v>0</v>
      </c>
      <c r="D704" s="1">
        <v>459193.20400000003</v>
      </c>
      <c r="E704" s="1">
        <v>405575.04200000002</v>
      </c>
      <c r="F704" s="1">
        <f t="shared" si="20"/>
        <v>53618.162000000011</v>
      </c>
      <c r="G704" s="1">
        <f t="shared" si="21"/>
        <v>53618.162000000011</v>
      </c>
      <c r="I704" s="1"/>
      <c r="J704" s="1"/>
    </row>
    <row r="705" spans="1:10" x14ac:dyDescent="0.25">
      <c r="A705" t="s">
        <v>5006</v>
      </c>
      <c r="B705" t="s">
        <v>5185</v>
      </c>
      <c r="C705" s="1">
        <v>0</v>
      </c>
      <c r="D705" s="1">
        <v>98144.75</v>
      </c>
      <c r="E705" s="1">
        <v>98144.75</v>
      </c>
      <c r="F705" s="1">
        <f t="shared" si="20"/>
        <v>0</v>
      </c>
      <c r="G705" s="1">
        <f t="shared" si="21"/>
        <v>0</v>
      </c>
      <c r="I705" s="1"/>
      <c r="J705" s="1"/>
    </row>
    <row r="706" spans="1:10" x14ac:dyDescent="0.25">
      <c r="A706" t="s">
        <v>6150</v>
      </c>
      <c r="B706" t="s">
        <v>6151</v>
      </c>
      <c r="C706" s="1">
        <v>0</v>
      </c>
      <c r="D706" s="1">
        <v>8926.5</v>
      </c>
      <c r="E706" s="1">
        <v>8926.5</v>
      </c>
      <c r="F706" s="1">
        <f t="shared" si="20"/>
        <v>0</v>
      </c>
      <c r="G706" s="1">
        <f t="shared" si="21"/>
        <v>0</v>
      </c>
      <c r="I706" s="1"/>
      <c r="J706" s="1"/>
    </row>
    <row r="707" spans="1:10" x14ac:dyDescent="0.25">
      <c r="A707" t="s">
        <v>84</v>
      </c>
      <c r="B707" t="s">
        <v>85</v>
      </c>
      <c r="C707" s="1">
        <v>0</v>
      </c>
      <c r="D707" s="1">
        <v>385363.18900000001</v>
      </c>
      <c r="E707" s="1">
        <v>385363.16899999999</v>
      </c>
      <c r="F707" s="1">
        <f t="shared" si="20"/>
        <v>2.0000000018626451E-2</v>
      </c>
      <c r="G707" s="1">
        <f t="shared" si="21"/>
        <v>2.0000000018626451E-2</v>
      </c>
      <c r="I707" s="1"/>
      <c r="J707" s="1"/>
    </row>
    <row r="708" spans="1:10" x14ac:dyDescent="0.25">
      <c r="A708" t="s">
        <v>6152</v>
      </c>
      <c r="B708" t="s">
        <v>6153</v>
      </c>
      <c r="C708" s="1">
        <v>0</v>
      </c>
      <c r="D708" s="1">
        <v>76048.717000000004</v>
      </c>
      <c r="E708" s="1">
        <v>75902.224000000002</v>
      </c>
      <c r="F708" s="1">
        <f t="shared" ref="F708:F771" si="22">+D708-E708</f>
        <v>146.49300000000221</v>
      </c>
      <c r="G708" s="1">
        <f t="shared" ref="G708:G771" si="23">+C708+F708</f>
        <v>146.49300000000221</v>
      </c>
      <c r="I708" s="1"/>
      <c r="J708" s="1"/>
    </row>
    <row r="709" spans="1:10" x14ac:dyDescent="0.25">
      <c r="A709" t="s">
        <v>882</v>
      </c>
      <c r="B709" t="s">
        <v>883</v>
      </c>
      <c r="C709" s="1">
        <v>0</v>
      </c>
      <c r="D709" s="1">
        <v>757108.26599999995</v>
      </c>
      <c r="E709" s="1">
        <v>797926.44400000002</v>
      </c>
      <c r="F709" s="1">
        <f t="shared" si="22"/>
        <v>-40818.178000000073</v>
      </c>
      <c r="G709" s="1">
        <f t="shared" si="23"/>
        <v>-40818.178000000073</v>
      </c>
      <c r="I709" s="1"/>
      <c r="J709" s="1"/>
    </row>
    <row r="710" spans="1:10" x14ac:dyDescent="0.25">
      <c r="A710" t="s">
        <v>6154</v>
      </c>
      <c r="B710" t="s">
        <v>10486</v>
      </c>
      <c r="C710" s="1">
        <v>0</v>
      </c>
      <c r="D710" s="1">
        <v>3325.4</v>
      </c>
      <c r="E710" s="1">
        <v>3325.4</v>
      </c>
      <c r="F710" s="1">
        <f t="shared" si="22"/>
        <v>0</v>
      </c>
      <c r="G710" s="1">
        <f t="shared" si="23"/>
        <v>0</v>
      </c>
      <c r="I710" s="1"/>
      <c r="J710" s="1"/>
    </row>
    <row r="711" spans="1:10" x14ac:dyDescent="0.25">
      <c r="A711" t="s">
        <v>10487</v>
      </c>
      <c r="B711" t="s">
        <v>10488</v>
      </c>
      <c r="C711" s="1">
        <v>0</v>
      </c>
      <c r="D711" s="1">
        <v>0</v>
      </c>
      <c r="E711" s="1">
        <v>3090.6819999999998</v>
      </c>
      <c r="F711" s="1">
        <f t="shared" si="22"/>
        <v>-3090.6819999999998</v>
      </c>
      <c r="G711" s="1">
        <f t="shared" si="23"/>
        <v>-3090.6819999999998</v>
      </c>
      <c r="I711" s="1"/>
      <c r="J711" s="1"/>
    </row>
    <row r="712" spans="1:10" x14ac:dyDescent="0.25">
      <c r="A712" t="s">
        <v>86</v>
      </c>
      <c r="B712" t="s">
        <v>87</v>
      </c>
      <c r="C712" s="1">
        <v>0</v>
      </c>
      <c r="D712" s="1">
        <v>366198.636</v>
      </c>
      <c r="E712" s="1">
        <v>346266.56099999999</v>
      </c>
      <c r="F712" s="1">
        <f t="shared" si="22"/>
        <v>19932.075000000012</v>
      </c>
      <c r="G712" s="1">
        <f t="shared" si="23"/>
        <v>19932.075000000012</v>
      </c>
      <c r="I712" s="1"/>
      <c r="J712" s="1"/>
    </row>
    <row r="713" spans="1:10" x14ac:dyDescent="0.25">
      <c r="A713" t="s">
        <v>6155</v>
      </c>
      <c r="B713" t="s">
        <v>6156</v>
      </c>
      <c r="C713" s="1">
        <v>0</v>
      </c>
      <c r="D713" s="1">
        <v>1534</v>
      </c>
      <c r="E713" s="1">
        <v>1534</v>
      </c>
      <c r="F713" s="1">
        <f t="shared" si="22"/>
        <v>0</v>
      </c>
      <c r="G713" s="1">
        <f t="shared" si="23"/>
        <v>0</v>
      </c>
      <c r="I713" s="1"/>
      <c r="J713" s="1"/>
    </row>
    <row r="714" spans="1:10" x14ac:dyDescent="0.25">
      <c r="A714" t="s">
        <v>884</v>
      </c>
      <c r="B714" t="s">
        <v>10489</v>
      </c>
      <c r="C714" s="1">
        <v>0</v>
      </c>
      <c r="D714" s="1">
        <v>1930</v>
      </c>
      <c r="E714" s="1">
        <v>1930</v>
      </c>
      <c r="F714" s="1">
        <f t="shared" si="22"/>
        <v>0</v>
      </c>
      <c r="G714" s="1">
        <f t="shared" si="23"/>
        <v>0</v>
      </c>
      <c r="I714" s="1"/>
      <c r="J714" s="1"/>
    </row>
    <row r="715" spans="1:10" x14ac:dyDescent="0.25">
      <c r="A715" t="s">
        <v>88</v>
      </c>
      <c r="B715" t="s">
        <v>89</v>
      </c>
      <c r="C715" s="1">
        <v>0</v>
      </c>
      <c r="D715" s="1">
        <v>485169.30499999999</v>
      </c>
      <c r="E715" s="1">
        <v>485169.29200000002</v>
      </c>
      <c r="F715" s="1">
        <f t="shared" si="22"/>
        <v>1.2999999977182597E-2</v>
      </c>
      <c r="G715" s="1">
        <f t="shared" si="23"/>
        <v>1.2999999977182597E-2</v>
      </c>
      <c r="I715" s="1"/>
      <c r="J715" s="1"/>
    </row>
    <row r="716" spans="1:10" x14ac:dyDescent="0.25">
      <c r="A716" t="s">
        <v>6157</v>
      </c>
      <c r="B716" t="s">
        <v>10490</v>
      </c>
      <c r="C716" s="1">
        <v>0</v>
      </c>
      <c r="D716" s="1">
        <v>678.14700000000005</v>
      </c>
      <c r="E716" s="1">
        <v>678.14700000000005</v>
      </c>
      <c r="F716" s="1">
        <f t="shared" si="22"/>
        <v>0</v>
      </c>
      <c r="G716" s="1">
        <f t="shared" si="23"/>
        <v>0</v>
      </c>
      <c r="I716" s="1"/>
      <c r="J716" s="1"/>
    </row>
    <row r="717" spans="1:10" x14ac:dyDescent="0.25">
      <c r="A717" t="s">
        <v>6158</v>
      </c>
      <c r="B717" t="s">
        <v>6159</v>
      </c>
      <c r="C717" s="1">
        <v>0</v>
      </c>
      <c r="D717" s="1">
        <v>530.851</v>
      </c>
      <c r="E717" s="1">
        <v>530.851</v>
      </c>
      <c r="F717" s="1">
        <f t="shared" si="22"/>
        <v>0</v>
      </c>
      <c r="G717" s="1">
        <f t="shared" si="23"/>
        <v>0</v>
      </c>
      <c r="I717" s="1"/>
      <c r="J717" s="1"/>
    </row>
    <row r="718" spans="1:10" x14ac:dyDescent="0.25">
      <c r="A718" t="s">
        <v>6160</v>
      </c>
      <c r="B718" t="s">
        <v>10491</v>
      </c>
      <c r="C718" s="1">
        <v>0</v>
      </c>
      <c r="D718" s="1">
        <v>290.346</v>
      </c>
      <c r="E718" s="1">
        <v>290.346</v>
      </c>
      <c r="F718" s="1">
        <f t="shared" si="22"/>
        <v>0</v>
      </c>
      <c r="G718" s="1">
        <f t="shared" si="23"/>
        <v>0</v>
      </c>
      <c r="I718" s="1"/>
      <c r="J718" s="1"/>
    </row>
    <row r="719" spans="1:10" x14ac:dyDescent="0.25">
      <c r="A719" t="s">
        <v>6161</v>
      </c>
      <c r="B719" t="s">
        <v>6162</v>
      </c>
      <c r="C719" s="1">
        <v>0</v>
      </c>
      <c r="D719" s="1">
        <v>6493.5</v>
      </c>
      <c r="E719" s="1">
        <v>6493.5</v>
      </c>
      <c r="F719" s="1">
        <f t="shared" si="22"/>
        <v>0</v>
      </c>
      <c r="G719" s="1">
        <f t="shared" si="23"/>
        <v>0</v>
      </c>
      <c r="I719" s="1"/>
      <c r="J719" s="1"/>
    </row>
    <row r="720" spans="1:10" x14ac:dyDescent="0.25">
      <c r="A720" t="s">
        <v>4806</v>
      </c>
      <c r="B720" t="s">
        <v>4807</v>
      </c>
      <c r="C720" s="1">
        <v>0</v>
      </c>
      <c r="D720" s="1">
        <v>38802.267999999996</v>
      </c>
      <c r="E720" s="1">
        <v>41624.567999999999</v>
      </c>
      <c r="F720" s="1">
        <f t="shared" si="22"/>
        <v>-2822.3000000000029</v>
      </c>
      <c r="G720" s="1">
        <f t="shared" si="23"/>
        <v>-2822.3000000000029</v>
      </c>
      <c r="I720" s="1"/>
      <c r="J720" s="1"/>
    </row>
    <row r="721" spans="1:10" x14ac:dyDescent="0.25">
      <c r="A721" t="s">
        <v>90</v>
      </c>
      <c r="B721" t="s">
        <v>851</v>
      </c>
      <c r="C721" s="1">
        <v>0</v>
      </c>
      <c r="D721" s="1">
        <v>13403.276</v>
      </c>
      <c r="E721" s="1">
        <v>19773.083999999999</v>
      </c>
      <c r="F721" s="1">
        <f t="shared" si="22"/>
        <v>-6369.8079999999991</v>
      </c>
      <c r="G721" s="1">
        <f t="shared" si="23"/>
        <v>-6369.8079999999991</v>
      </c>
      <c r="I721" s="1"/>
      <c r="J721" s="1"/>
    </row>
    <row r="722" spans="1:10" x14ac:dyDescent="0.25">
      <c r="A722" t="s">
        <v>6163</v>
      </c>
      <c r="B722" t="s">
        <v>6164</v>
      </c>
      <c r="C722" s="1">
        <v>0</v>
      </c>
      <c r="D722" s="1">
        <v>918.9</v>
      </c>
      <c r="E722" s="1">
        <v>918.9</v>
      </c>
      <c r="F722" s="1">
        <f t="shared" si="22"/>
        <v>0</v>
      </c>
      <c r="G722" s="1">
        <f t="shared" si="23"/>
        <v>0</v>
      </c>
      <c r="I722" s="1"/>
      <c r="J722" s="1"/>
    </row>
    <row r="723" spans="1:10" x14ac:dyDescent="0.25">
      <c r="A723" t="s">
        <v>6165</v>
      </c>
      <c r="B723" t="s">
        <v>10492</v>
      </c>
      <c r="C723" s="1">
        <v>0</v>
      </c>
      <c r="D723" s="1">
        <v>1062.5</v>
      </c>
      <c r="E723" s="1">
        <v>1062.5</v>
      </c>
      <c r="F723" s="1">
        <f t="shared" si="22"/>
        <v>0</v>
      </c>
      <c r="G723" s="1">
        <f t="shared" si="23"/>
        <v>0</v>
      </c>
      <c r="I723" s="1"/>
      <c r="J723" s="1"/>
    </row>
    <row r="724" spans="1:10" x14ac:dyDescent="0.25">
      <c r="A724" t="s">
        <v>6166</v>
      </c>
      <c r="B724" t="s">
        <v>10493</v>
      </c>
      <c r="C724" s="1">
        <v>0</v>
      </c>
      <c r="D724" s="1">
        <v>455</v>
      </c>
      <c r="E724" s="1">
        <v>455</v>
      </c>
      <c r="F724" s="1">
        <f t="shared" si="22"/>
        <v>0</v>
      </c>
      <c r="G724" s="1">
        <f t="shared" si="23"/>
        <v>0</v>
      </c>
      <c r="I724" s="1"/>
      <c r="J724" s="1"/>
    </row>
    <row r="725" spans="1:10" x14ac:dyDescent="0.25">
      <c r="A725" t="s">
        <v>6167</v>
      </c>
      <c r="B725" t="s">
        <v>6168</v>
      </c>
      <c r="C725" s="1">
        <v>0</v>
      </c>
      <c r="D725" s="1">
        <v>173.9</v>
      </c>
      <c r="E725" s="1">
        <v>173.9</v>
      </c>
      <c r="F725" s="1">
        <f t="shared" si="22"/>
        <v>0</v>
      </c>
      <c r="G725" s="1">
        <f t="shared" si="23"/>
        <v>0</v>
      </c>
      <c r="I725" s="1"/>
      <c r="J725" s="1"/>
    </row>
    <row r="726" spans="1:10" x14ac:dyDescent="0.25">
      <c r="A726" t="s">
        <v>6169</v>
      </c>
      <c r="B726" t="s">
        <v>10494</v>
      </c>
      <c r="C726" s="1">
        <v>0</v>
      </c>
      <c r="D726" s="1">
        <v>34144.758999999998</v>
      </c>
      <c r="E726" s="1">
        <v>34144.758999999998</v>
      </c>
      <c r="F726" s="1">
        <f t="shared" si="22"/>
        <v>0</v>
      </c>
      <c r="G726" s="1">
        <f t="shared" si="23"/>
        <v>0</v>
      </c>
      <c r="I726" s="1"/>
      <c r="J726" s="1"/>
    </row>
    <row r="727" spans="1:10" x14ac:dyDescent="0.25">
      <c r="A727" t="s">
        <v>9994</v>
      </c>
      <c r="B727" t="s">
        <v>10495</v>
      </c>
      <c r="C727" s="1">
        <v>0</v>
      </c>
      <c r="D727" s="1">
        <v>7735</v>
      </c>
      <c r="E727" s="1">
        <v>7735</v>
      </c>
      <c r="F727" s="1">
        <f t="shared" si="22"/>
        <v>0</v>
      </c>
      <c r="G727" s="1">
        <f t="shared" si="23"/>
        <v>0</v>
      </c>
      <c r="I727" s="1"/>
      <c r="J727" s="1"/>
    </row>
    <row r="728" spans="1:10" x14ac:dyDescent="0.25">
      <c r="A728" t="s">
        <v>6170</v>
      </c>
      <c r="B728" t="s">
        <v>10496</v>
      </c>
      <c r="C728" s="1">
        <v>0</v>
      </c>
      <c r="D728" s="1">
        <v>4332.6000000000004</v>
      </c>
      <c r="E728" s="1">
        <v>4332.6000000000004</v>
      </c>
      <c r="F728" s="1">
        <f t="shared" si="22"/>
        <v>0</v>
      </c>
      <c r="G728" s="1">
        <f t="shared" si="23"/>
        <v>0</v>
      </c>
      <c r="I728" s="1"/>
      <c r="J728" s="1"/>
    </row>
    <row r="729" spans="1:10" x14ac:dyDescent="0.25">
      <c r="A729" t="s">
        <v>6171</v>
      </c>
      <c r="B729" t="s">
        <v>6172</v>
      </c>
      <c r="C729" s="1">
        <v>0</v>
      </c>
      <c r="D729" s="1">
        <v>2841.4960000000001</v>
      </c>
      <c r="E729" s="1">
        <v>2841.4960000000001</v>
      </c>
      <c r="F729" s="1">
        <f t="shared" si="22"/>
        <v>0</v>
      </c>
      <c r="G729" s="1">
        <f t="shared" si="23"/>
        <v>0</v>
      </c>
      <c r="I729" s="1"/>
      <c r="J729" s="1"/>
    </row>
    <row r="730" spans="1:10" x14ac:dyDescent="0.25">
      <c r="A730" t="s">
        <v>9352</v>
      </c>
      <c r="B730" t="s">
        <v>9353</v>
      </c>
      <c r="C730" s="1">
        <v>0</v>
      </c>
      <c r="D730" s="1">
        <v>14923.6</v>
      </c>
      <c r="E730" s="1">
        <v>14922.6</v>
      </c>
      <c r="F730" s="1">
        <f t="shared" si="22"/>
        <v>1</v>
      </c>
      <c r="G730" s="1">
        <f t="shared" si="23"/>
        <v>1</v>
      </c>
      <c r="I730" s="1"/>
      <c r="J730" s="1"/>
    </row>
    <row r="731" spans="1:10" x14ac:dyDescent="0.25">
      <c r="A731" t="s">
        <v>6173</v>
      </c>
      <c r="B731" t="s">
        <v>5577</v>
      </c>
      <c r="C731" s="1">
        <v>0</v>
      </c>
      <c r="D731" s="1">
        <v>160172.383</v>
      </c>
      <c r="E731" s="1">
        <v>160172.383</v>
      </c>
      <c r="F731" s="1">
        <f t="shared" si="22"/>
        <v>0</v>
      </c>
      <c r="G731" s="1">
        <f t="shared" si="23"/>
        <v>0</v>
      </c>
      <c r="I731" s="1"/>
      <c r="J731" s="1"/>
    </row>
    <row r="732" spans="1:10" x14ac:dyDescent="0.25">
      <c r="A732" t="s">
        <v>9997</v>
      </c>
      <c r="B732" t="s">
        <v>10497</v>
      </c>
      <c r="C732" s="1">
        <v>0</v>
      </c>
      <c r="D732" s="1">
        <v>2007.9</v>
      </c>
      <c r="E732" s="1">
        <v>2007.9</v>
      </c>
      <c r="F732" s="1">
        <f t="shared" si="22"/>
        <v>0</v>
      </c>
      <c r="G732" s="1">
        <f t="shared" si="23"/>
        <v>0</v>
      </c>
      <c r="I732" s="1"/>
      <c r="J732" s="1"/>
    </row>
    <row r="733" spans="1:10" x14ac:dyDescent="0.25">
      <c r="A733" t="s">
        <v>6174</v>
      </c>
      <c r="B733" t="s">
        <v>10498</v>
      </c>
      <c r="C733" s="1">
        <v>0</v>
      </c>
      <c r="D733" s="1">
        <v>1190</v>
      </c>
      <c r="E733" s="1">
        <v>1190</v>
      </c>
      <c r="F733" s="1">
        <f t="shared" si="22"/>
        <v>0</v>
      </c>
      <c r="G733" s="1">
        <f t="shared" si="23"/>
        <v>0</v>
      </c>
      <c r="I733" s="1"/>
      <c r="J733" s="1"/>
    </row>
    <row r="734" spans="1:10" x14ac:dyDescent="0.25">
      <c r="A734" t="s">
        <v>6175</v>
      </c>
      <c r="B734" t="s">
        <v>10499</v>
      </c>
      <c r="C734" s="1">
        <v>0</v>
      </c>
      <c r="D734" s="1">
        <v>7823.9</v>
      </c>
      <c r="E734" s="1">
        <v>7823.9</v>
      </c>
      <c r="F734" s="1">
        <f t="shared" si="22"/>
        <v>0</v>
      </c>
      <c r="G734" s="1">
        <f t="shared" si="23"/>
        <v>0</v>
      </c>
      <c r="I734" s="1"/>
      <c r="J734" s="1"/>
    </row>
    <row r="735" spans="1:10" x14ac:dyDescent="0.25">
      <c r="A735" t="s">
        <v>6176</v>
      </c>
      <c r="B735" t="s">
        <v>6177</v>
      </c>
      <c r="C735" s="1">
        <v>0</v>
      </c>
      <c r="D735" s="1">
        <v>3839.096</v>
      </c>
      <c r="E735" s="1">
        <v>3839.096</v>
      </c>
      <c r="F735" s="1">
        <f t="shared" si="22"/>
        <v>0</v>
      </c>
      <c r="G735" s="1">
        <f t="shared" si="23"/>
        <v>0</v>
      </c>
      <c r="I735" s="1"/>
      <c r="J735" s="1"/>
    </row>
    <row r="736" spans="1:10" x14ac:dyDescent="0.25">
      <c r="A736" t="s">
        <v>8840</v>
      </c>
      <c r="B736" t="s">
        <v>7487</v>
      </c>
      <c r="C736" s="1">
        <v>0</v>
      </c>
      <c r="D736" s="1">
        <v>8285.7630000000008</v>
      </c>
      <c r="E736" s="1">
        <v>8285.7630000000008</v>
      </c>
      <c r="F736" s="1">
        <f t="shared" si="22"/>
        <v>0</v>
      </c>
      <c r="G736" s="1">
        <f t="shared" si="23"/>
        <v>0</v>
      </c>
      <c r="I736" s="1"/>
      <c r="J736" s="1"/>
    </row>
    <row r="737" spans="1:11" x14ac:dyDescent="0.25">
      <c r="A737" t="s">
        <v>8237</v>
      </c>
      <c r="B737" t="s">
        <v>10500</v>
      </c>
      <c r="C737" s="1">
        <v>0</v>
      </c>
      <c r="D737" s="1">
        <v>929.2</v>
      </c>
      <c r="E737" s="1">
        <v>929.2</v>
      </c>
      <c r="F737" s="1">
        <f t="shared" si="22"/>
        <v>0</v>
      </c>
      <c r="G737" s="1">
        <f t="shared" si="23"/>
        <v>0</v>
      </c>
      <c r="I737" s="1"/>
      <c r="J737" s="1"/>
    </row>
    <row r="738" spans="1:11" x14ac:dyDescent="0.25">
      <c r="A738" t="s">
        <v>8238</v>
      </c>
      <c r="B738" t="s">
        <v>10501</v>
      </c>
      <c r="C738" s="1">
        <v>0</v>
      </c>
      <c r="D738" s="1">
        <v>8829.7000000000007</v>
      </c>
      <c r="E738" s="1">
        <v>8829.7000000000007</v>
      </c>
      <c r="F738" s="1">
        <f t="shared" si="22"/>
        <v>0</v>
      </c>
      <c r="G738" s="1">
        <f t="shared" si="23"/>
        <v>0</v>
      </c>
      <c r="I738" s="1"/>
      <c r="J738" s="1"/>
    </row>
    <row r="739" spans="1:11" x14ac:dyDescent="0.25">
      <c r="A739" t="s">
        <v>6178</v>
      </c>
      <c r="B739" t="s">
        <v>6179</v>
      </c>
      <c r="C739" s="1">
        <v>0</v>
      </c>
      <c r="D739" s="1">
        <v>12702.6</v>
      </c>
      <c r="E739" s="1">
        <v>12702.6</v>
      </c>
      <c r="F739" s="1">
        <f t="shared" si="22"/>
        <v>0</v>
      </c>
      <c r="G739" s="1">
        <f t="shared" si="23"/>
        <v>0</v>
      </c>
      <c r="I739" s="1"/>
      <c r="J739" s="1"/>
    </row>
    <row r="740" spans="1:11" x14ac:dyDescent="0.25">
      <c r="A740" t="s">
        <v>6180</v>
      </c>
      <c r="B740" t="s">
        <v>10502</v>
      </c>
      <c r="C740" s="1">
        <v>0</v>
      </c>
      <c r="D740" s="1">
        <v>14106.6</v>
      </c>
      <c r="E740" s="1">
        <v>14106.6</v>
      </c>
      <c r="F740" s="1">
        <f t="shared" si="22"/>
        <v>0</v>
      </c>
      <c r="G740" s="1">
        <f t="shared" si="23"/>
        <v>0</v>
      </c>
      <c r="I740" s="1"/>
      <c r="J740" s="1"/>
    </row>
    <row r="741" spans="1:11" x14ac:dyDescent="0.25">
      <c r="A741" t="s">
        <v>6181</v>
      </c>
      <c r="B741" t="s">
        <v>10503</v>
      </c>
      <c r="C741" s="1">
        <v>0</v>
      </c>
      <c r="D741" s="1">
        <v>5291.1679999999997</v>
      </c>
      <c r="E741" s="1">
        <v>5291.1679999999997</v>
      </c>
      <c r="F741" s="1">
        <f t="shared" si="22"/>
        <v>0</v>
      </c>
      <c r="G741" s="1">
        <f t="shared" si="23"/>
        <v>0</v>
      </c>
      <c r="I741" s="1"/>
      <c r="J741" s="1"/>
    </row>
    <row r="742" spans="1:11" x14ac:dyDescent="0.25">
      <c r="A742" t="s">
        <v>91</v>
      </c>
      <c r="B742" t="s">
        <v>5186</v>
      </c>
      <c r="C742" s="1">
        <v>0</v>
      </c>
      <c r="D742" s="1">
        <v>52003.114999999998</v>
      </c>
      <c r="E742" s="1">
        <v>52003.114999999998</v>
      </c>
      <c r="F742" s="1">
        <f t="shared" si="22"/>
        <v>0</v>
      </c>
      <c r="G742" s="1">
        <f t="shared" si="23"/>
        <v>0</v>
      </c>
      <c r="I742" s="1"/>
      <c r="J742" s="1"/>
      <c r="K742" s="1"/>
    </row>
    <row r="743" spans="1:11" x14ac:dyDescent="0.25">
      <c r="A743" t="s">
        <v>8239</v>
      </c>
      <c r="B743" t="s">
        <v>10504</v>
      </c>
      <c r="C743" s="1">
        <v>0</v>
      </c>
      <c r="D743" s="1">
        <v>1700</v>
      </c>
      <c r="E743" s="1">
        <v>1700</v>
      </c>
      <c r="F743" s="1">
        <f t="shared" si="22"/>
        <v>0</v>
      </c>
      <c r="G743" s="1">
        <f t="shared" si="23"/>
        <v>0</v>
      </c>
      <c r="I743" s="1"/>
      <c r="J743" s="1"/>
    </row>
    <row r="744" spans="1:11" x14ac:dyDescent="0.25">
      <c r="A744" t="s">
        <v>6182</v>
      </c>
      <c r="B744" t="s">
        <v>10505</v>
      </c>
      <c r="C744" s="1">
        <v>0</v>
      </c>
      <c r="D744" s="1">
        <v>7119</v>
      </c>
      <c r="E744" s="1">
        <v>7119</v>
      </c>
      <c r="F744" s="1">
        <f t="shared" si="22"/>
        <v>0</v>
      </c>
      <c r="G744" s="1">
        <f t="shared" si="23"/>
        <v>0</v>
      </c>
      <c r="I744" s="1"/>
      <c r="J744" s="1"/>
    </row>
    <row r="745" spans="1:11" x14ac:dyDescent="0.25">
      <c r="A745" t="s">
        <v>6183</v>
      </c>
      <c r="B745" t="s">
        <v>10506</v>
      </c>
      <c r="C745" s="1">
        <v>0</v>
      </c>
      <c r="D745" s="1">
        <v>14312.587</v>
      </c>
      <c r="E745" s="1">
        <v>14312.587</v>
      </c>
      <c r="F745" s="1">
        <f t="shared" si="22"/>
        <v>0</v>
      </c>
      <c r="G745" s="1">
        <f t="shared" si="23"/>
        <v>0</v>
      </c>
      <c r="I745" s="1"/>
      <c r="J745" s="1"/>
    </row>
    <row r="746" spans="1:11" x14ac:dyDescent="0.25">
      <c r="A746" t="s">
        <v>8240</v>
      </c>
      <c r="B746" t="s">
        <v>8637</v>
      </c>
      <c r="C746" s="1">
        <v>0</v>
      </c>
      <c r="D746" s="1">
        <v>17256</v>
      </c>
      <c r="E746" s="1">
        <v>0</v>
      </c>
      <c r="F746" s="1">
        <f t="shared" si="22"/>
        <v>17256</v>
      </c>
      <c r="G746" s="1">
        <f t="shared" si="23"/>
        <v>17256</v>
      </c>
      <c r="I746" s="1"/>
      <c r="J746" s="1"/>
    </row>
    <row r="747" spans="1:11" x14ac:dyDescent="0.25">
      <c r="A747" t="s">
        <v>6184</v>
      </c>
      <c r="B747" t="s">
        <v>6185</v>
      </c>
      <c r="C747" s="1">
        <v>0</v>
      </c>
      <c r="D747" s="1">
        <v>6899.2</v>
      </c>
      <c r="E747" s="1">
        <v>6899.2</v>
      </c>
      <c r="F747" s="1">
        <f t="shared" si="22"/>
        <v>0</v>
      </c>
      <c r="G747" s="1">
        <f t="shared" si="23"/>
        <v>0</v>
      </c>
      <c r="I747" s="1"/>
      <c r="J747" s="1"/>
    </row>
    <row r="748" spans="1:11" x14ac:dyDescent="0.25">
      <c r="A748" t="s">
        <v>959</v>
      </c>
      <c r="B748" t="s">
        <v>5187</v>
      </c>
      <c r="C748" s="1">
        <v>0</v>
      </c>
      <c r="D748" s="1">
        <v>46558.1</v>
      </c>
      <c r="E748" s="1">
        <v>45361.55</v>
      </c>
      <c r="F748" s="1">
        <f t="shared" si="22"/>
        <v>1196.5499999999956</v>
      </c>
      <c r="G748" s="1">
        <f t="shared" si="23"/>
        <v>1196.5499999999956</v>
      </c>
      <c r="I748" s="1"/>
      <c r="J748" s="1"/>
    </row>
    <row r="749" spans="1:11" x14ac:dyDescent="0.25">
      <c r="A749" t="s">
        <v>8242</v>
      </c>
      <c r="B749" t="s">
        <v>10507</v>
      </c>
      <c r="C749" s="1">
        <v>0</v>
      </c>
      <c r="D749" s="1">
        <v>23274.988000000001</v>
      </c>
      <c r="E749" s="1">
        <v>23274.988000000001</v>
      </c>
      <c r="F749" s="1">
        <f t="shared" si="22"/>
        <v>0</v>
      </c>
      <c r="G749" s="1">
        <f t="shared" si="23"/>
        <v>0</v>
      </c>
      <c r="I749" s="1"/>
      <c r="J749" s="1"/>
    </row>
    <row r="750" spans="1:11" x14ac:dyDescent="0.25">
      <c r="A750" t="s">
        <v>6186</v>
      </c>
      <c r="B750" t="s">
        <v>6187</v>
      </c>
      <c r="C750" s="1">
        <v>0</v>
      </c>
      <c r="D750" s="1">
        <v>34120.798000000003</v>
      </c>
      <c r="E750" s="1">
        <v>34120.798000000003</v>
      </c>
      <c r="F750" s="1">
        <f t="shared" si="22"/>
        <v>0</v>
      </c>
      <c r="G750" s="1">
        <f t="shared" si="23"/>
        <v>0</v>
      </c>
      <c r="I750" s="1"/>
      <c r="J750" s="1"/>
    </row>
    <row r="751" spans="1:11" x14ac:dyDescent="0.25">
      <c r="A751" t="s">
        <v>6188</v>
      </c>
      <c r="B751" t="s">
        <v>10508</v>
      </c>
      <c r="C751" s="1">
        <v>0</v>
      </c>
      <c r="D751" s="1">
        <v>25772.799999999999</v>
      </c>
      <c r="E751" s="1">
        <v>25772.799999999999</v>
      </c>
      <c r="F751" s="1">
        <f t="shared" si="22"/>
        <v>0</v>
      </c>
      <c r="G751" s="1">
        <f t="shared" si="23"/>
        <v>0</v>
      </c>
      <c r="I751" s="1"/>
      <c r="J751" s="1"/>
    </row>
    <row r="752" spans="1:11" x14ac:dyDescent="0.25">
      <c r="A752" t="s">
        <v>6189</v>
      </c>
      <c r="B752" t="s">
        <v>6190</v>
      </c>
      <c r="C752" s="1">
        <v>0</v>
      </c>
      <c r="D752" s="1">
        <v>142124.747</v>
      </c>
      <c r="E752" s="1">
        <v>142124.747</v>
      </c>
      <c r="F752" s="1">
        <f t="shared" si="22"/>
        <v>0</v>
      </c>
      <c r="G752" s="1">
        <f t="shared" si="23"/>
        <v>0</v>
      </c>
      <c r="I752" s="1"/>
      <c r="J752" s="1"/>
    </row>
    <row r="753" spans="1:10" x14ac:dyDescent="0.25">
      <c r="A753" t="s">
        <v>6191</v>
      </c>
      <c r="B753" t="s">
        <v>6192</v>
      </c>
      <c r="C753" s="1">
        <v>0</v>
      </c>
      <c r="D753" s="1">
        <v>291.7</v>
      </c>
      <c r="E753" s="1">
        <v>291.7</v>
      </c>
      <c r="F753" s="1">
        <f t="shared" si="22"/>
        <v>0</v>
      </c>
      <c r="G753" s="1">
        <f t="shared" si="23"/>
        <v>0</v>
      </c>
      <c r="I753" s="1"/>
      <c r="J753" s="1"/>
    </row>
    <row r="754" spans="1:10" x14ac:dyDescent="0.25">
      <c r="A754" t="s">
        <v>6193</v>
      </c>
      <c r="B754" t="s">
        <v>10509</v>
      </c>
      <c r="C754" s="1">
        <v>0</v>
      </c>
      <c r="D754" s="1">
        <v>43417.42</v>
      </c>
      <c r="E754" s="1">
        <v>43417.42</v>
      </c>
      <c r="F754" s="1">
        <f t="shared" si="22"/>
        <v>0</v>
      </c>
      <c r="G754" s="1">
        <f t="shared" si="23"/>
        <v>0</v>
      </c>
      <c r="I754" s="1"/>
      <c r="J754" s="1"/>
    </row>
    <row r="755" spans="1:10" x14ac:dyDescent="0.25">
      <c r="A755" t="s">
        <v>6194</v>
      </c>
      <c r="B755" t="s">
        <v>10510</v>
      </c>
      <c r="C755" s="1">
        <v>0</v>
      </c>
      <c r="D755" s="1">
        <v>1180</v>
      </c>
      <c r="E755" s="1">
        <v>1180</v>
      </c>
      <c r="F755" s="1">
        <f t="shared" si="22"/>
        <v>0</v>
      </c>
      <c r="G755" s="1">
        <f t="shared" si="23"/>
        <v>0</v>
      </c>
      <c r="I755" s="1"/>
      <c r="J755" s="1"/>
    </row>
    <row r="756" spans="1:10" x14ac:dyDescent="0.25">
      <c r="A756" t="s">
        <v>4991</v>
      </c>
      <c r="B756" t="s">
        <v>4992</v>
      </c>
      <c r="C756" s="1">
        <v>0</v>
      </c>
      <c r="D756" s="1">
        <v>36596.248</v>
      </c>
      <c r="E756" s="1">
        <v>37439.578000000001</v>
      </c>
      <c r="F756" s="1">
        <f t="shared" si="22"/>
        <v>-843.33000000000175</v>
      </c>
      <c r="G756" s="1">
        <f t="shared" si="23"/>
        <v>-843.33000000000175</v>
      </c>
      <c r="I756" s="1"/>
      <c r="J756" s="1"/>
    </row>
    <row r="757" spans="1:10" x14ac:dyDescent="0.25">
      <c r="A757" t="s">
        <v>6195</v>
      </c>
      <c r="B757" t="s">
        <v>10511</v>
      </c>
      <c r="C757" s="1">
        <v>0</v>
      </c>
      <c r="D757" s="1">
        <v>450</v>
      </c>
      <c r="E757" s="1">
        <v>450</v>
      </c>
      <c r="F757" s="1">
        <f t="shared" si="22"/>
        <v>0</v>
      </c>
      <c r="G757" s="1">
        <f t="shared" si="23"/>
        <v>0</v>
      </c>
      <c r="I757" s="1"/>
      <c r="J757" s="1"/>
    </row>
    <row r="758" spans="1:10" x14ac:dyDescent="0.25">
      <c r="A758" t="s">
        <v>6196</v>
      </c>
      <c r="B758" t="s">
        <v>6197</v>
      </c>
      <c r="C758" s="1">
        <v>0</v>
      </c>
      <c r="D758" s="1">
        <v>1730.7190000000001</v>
      </c>
      <c r="E758" s="1">
        <v>1730.7190000000001</v>
      </c>
      <c r="F758" s="1">
        <f t="shared" si="22"/>
        <v>0</v>
      </c>
      <c r="G758" s="1">
        <f t="shared" si="23"/>
        <v>0</v>
      </c>
      <c r="I758" s="1"/>
      <c r="J758" s="1"/>
    </row>
    <row r="759" spans="1:10" x14ac:dyDescent="0.25">
      <c r="A759" t="s">
        <v>6198</v>
      </c>
      <c r="B759" t="s">
        <v>6199</v>
      </c>
      <c r="C759" s="1">
        <v>0</v>
      </c>
      <c r="D759" s="1">
        <v>537.4</v>
      </c>
      <c r="E759" s="1">
        <v>537.4</v>
      </c>
      <c r="F759" s="1">
        <f t="shared" si="22"/>
        <v>0</v>
      </c>
      <c r="G759" s="1">
        <f t="shared" si="23"/>
        <v>0</v>
      </c>
      <c r="I759" s="1"/>
      <c r="J759" s="1"/>
    </row>
    <row r="760" spans="1:10" x14ac:dyDescent="0.25">
      <c r="A760" t="s">
        <v>6200</v>
      </c>
      <c r="B760" t="s">
        <v>10512</v>
      </c>
      <c r="C760" s="1">
        <v>0</v>
      </c>
      <c r="D760" s="1">
        <v>16800</v>
      </c>
      <c r="E760" s="1">
        <v>16800</v>
      </c>
      <c r="F760" s="1">
        <f t="shared" si="22"/>
        <v>0</v>
      </c>
      <c r="G760" s="1">
        <f t="shared" si="23"/>
        <v>0</v>
      </c>
      <c r="I760" s="1"/>
      <c r="J760" s="1"/>
    </row>
    <row r="761" spans="1:10" x14ac:dyDescent="0.25">
      <c r="A761" t="s">
        <v>4533</v>
      </c>
      <c r="B761" t="s">
        <v>4534</v>
      </c>
      <c r="C761" s="1">
        <v>0</v>
      </c>
      <c r="D761" s="1">
        <v>10580.7</v>
      </c>
      <c r="E761" s="1">
        <v>10580.7</v>
      </c>
      <c r="F761" s="1">
        <f t="shared" si="22"/>
        <v>0</v>
      </c>
      <c r="G761" s="1">
        <f t="shared" si="23"/>
        <v>0</v>
      </c>
      <c r="I761" s="1"/>
      <c r="J761" s="1"/>
    </row>
    <row r="762" spans="1:10" x14ac:dyDescent="0.25">
      <c r="A762" t="s">
        <v>6201</v>
      </c>
      <c r="B762" t="s">
        <v>5633</v>
      </c>
      <c r="C762" s="1">
        <v>0</v>
      </c>
      <c r="D762" s="1">
        <v>1858.8140000000001</v>
      </c>
      <c r="E762" s="1">
        <v>1858.8140000000001</v>
      </c>
      <c r="F762" s="1">
        <f t="shared" si="22"/>
        <v>0</v>
      </c>
      <c r="G762" s="1">
        <f t="shared" si="23"/>
        <v>0</v>
      </c>
      <c r="I762" s="1"/>
      <c r="J762" s="1"/>
    </row>
    <row r="763" spans="1:10" x14ac:dyDescent="0.25">
      <c r="A763" t="s">
        <v>6202</v>
      </c>
      <c r="B763" t="s">
        <v>10513</v>
      </c>
      <c r="C763" s="1">
        <v>0</v>
      </c>
      <c r="D763" s="1">
        <v>6544.2280000000001</v>
      </c>
      <c r="E763" s="1">
        <v>6544.2280000000001</v>
      </c>
      <c r="F763" s="1">
        <f t="shared" si="22"/>
        <v>0</v>
      </c>
      <c r="G763" s="1">
        <f t="shared" si="23"/>
        <v>0</v>
      </c>
      <c r="I763" s="1"/>
      <c r="J763" s="1"/>
    </row>
    <row r="764" spans="1:10" x14ac:dyDescent="0.25">
      <c r="A764" t="s">
        <v>6203</v>
      </c>
      <c r="B764" t="s">
        <v>6204</v>
      </c>
      <c r="C764" s="1">
        <v>0</v>
      </c>
      <c r="D764" s="1">
        <v>910137.56599999999</v>
      </c>
      <c r="E764" s="1">
        <v>1053897.844</v>
      </c>
      <c r="F764" s="1">
        <f t="shared" si="22"/>
        <v>-143760.27800000005</v>
      </c>
      <c r="G764" s="1">
        <f t="shared" si="23"/>
        <v>-143760.27800000005</v>
      </c>
      <c r="I764" s="1"/>
      <c r="J764" s="1"/>
    </row>
    <row r="765" spans="1:10" x14ac:dyDescent="0.25">
      <c r="A765" t="s">
        <v>5075</v>
      </c>
      <c r="B765" t="s">
        <v>5076</v>
      </c>
      <c r="C765" s="1">
        <v>0</v>
      </c>
      <c r="D765" s="1">
        <v>75347.017999999996</v>
      </c>
      <c r="E765" s="1">
        <v>75347.017999999996</v>
      </c>
      <c r="F765" s="1">
        <f t="shared" si="22"/>
        <v>0</v>
      </c>
      <c r="G765" s="1">
        <f t="shared" si="23"/>
        <v>0</v>
      </c>
      <c r="I765" s="1"/>
      <c r="J765" s="1"/>
    </row>
    <row r="766" spans="1:10" x14ac:dyDescent="0.25">
      <c r="A766" t="s">
        <v>92</v>
      </c>
      <c r="B766" t="s">
        <v>93</v>
      </c>
      <c r="C766" s="1">
        <v>0</v>
      </c>
      <c r="D766" s="1">
        <v>43608.493000000002</v>
      </c>
      <c r="E766" s="1">
        <v>43608.493000000002</v>
      </c>
      <c r="F766" s="1">
        <f t="shared" si="22"/>
        <v>0</v>
      </c>
      <c r="G766" s="1">
        <f t="shared" si="23"/>
        <v>0</v>
      </c>
      <c r="I766" s="1"/>
      <c r="J766" s="1"/>
    </row>
    <row r="767" spans="1:10" x14ac:dyDescent="0.25">
      <c r="A767" t="s">
        <v>8993</v>
      </c>
      <c r="B767" t="s">
        <v>10514</v>
      </c>
      <c r="C767" s="1">
        <v>0</v>
      </c>
      <c r="D767" s="1">
        <v>5718.549</v>
      </c>
      <c r="E767" s="1">
        <v>5718.549</v>
      </c>
      <c r="F767" s="1">
        <f t="shared" si="22"/>
        <v>0</v>
      </c>
      <c r="G767" s="1">
        <f t="shared" si="23"/>
        <v>0</v>
      </c>
      <c r="I767" s="1"/>
      <c r="J767" s="1"/>
    </row>
    <row r="768" spans="1:10" x14ac:dyDescent="0.25">
      <c r="A768" t="s">
        <v>8841</v>
      </c>
      <c r="B768" t="s">
        <v>8842</v>
      </c>
      <c r="C768" s="1">
        <v>0</v>
      </c>
      <c r="D768" s="1">
        <v>36799.728000000003</v>
      </c>
      <c r="E768" s="1">
        <v>36799.728000000003</v>
      </c>
      <c r="F768" s="1">
        <f t="shared" si="22"/>
        <v>0</v>
      </c>
      <c r="G768" s="1">
        <f t="shared" si="23"/>
        <v>0</v>
      </c>
      <c r="I768" s="1"/>
      <c r="J768" s="1"/>
    </row>
    <row r="769" spans="1:10" x14ac:dyDescent="0.25">
      <c r="A769" t="s">
        <v>6205</v>
      </c>
      <c r="B769" t="s">
        <v>6206</v>
      </c>
      <c r="C769" s="1">
        <v>0</v>
      </c>
      <c r="D769" s="1">
        <v>4673.3</v>
      </c>
      <c r="E769" s="1">
        <v>4673.3</v>
      </c>
      <c r="F769" s="1">
        <f t="shared" si="22"/>
        <v>0</v>
      </c>
      <c r="G769" s="1">
        <f t="shared" si="23"/>
        <v>0</v>
      </c>
      <c r="I769" s="1"/>
      <c r="J769" s="1"/>
    </row>
    <row r="770" spans="1:10" x14ac:dyDescent="0.25">
      <c r="A770" t="s">
        <v>8638</v>
      </c>
      <c r="B770" t="s">
        <v>8639</v>
      </c>
      <c r="C770" s="1">
        <v>0</v>
      </c>
      <c r="D770" s="1">
        <v>4900</v>
      </c>
      <c r="E770" s="1">
        <v>4900</v>
      </c>
      <c r="F770" s="1">
        <f t="shared" si="22"/>
        <v>0</v>
      </c>
      <c r="G770" s="1">
        <f t="shared" si="23"/>
        <v>0</v>
      </c>
      <c r="I770" s="1"/>
      <c r="J770" s="1"/>
    </row>
    <row r="771" spans="1:10" x14ac:dyDescent="0.25">
      <c r="A771" t="s">
        <v>8843</v>
      </c>
      <c r="B771" t="s">
        <v>8844</v>
      </c>
      <c r="C771" s="1">
        <v>0</v>
      </c>
      <c r="D771" s="1">
        <v>715</v>
      </c>
      <c r="E771" s="1">
        <v>715</v>
      </c>
      <c r="F771" s="1">
        <f t="shared" si="22"/>
        <v>0</v>
      </c>
      <c r="G771" s="1">
        <f t="shared" si="23"/>
        <v>0</v>
      </c>
      <c r="I771" s="1"/>
      <c r="J771" s="1"/>
    </row>
    <row r="772" spans="1:10" x14ac:dyDescent="0.25">
      <c r="A772" t="s">
        <v>8994</v>
      </c>
      <c r="B772" t="s">
        <v>8995</v>
      </c>
      <c r="C772" s="1">
        <v>0</v>
      </c>
      <c r="D772" s="1">
        <v>22622.511999999999</v>
      </c>
      <c r="E772" s="1">
        <v>27136.612000000001</v>
      </c>
      <c r="F772" s="1">
        <f t="shared" ref="F772:F835" si="24">+D772-E772</f>
        <v>-4514.1000000000022</v>
      </c>
      <c r="G772" s="1">
        <f t="shared" ref="G772:G835" si="25">+C772+F772</f>
        <v>-4514.1000000000022</v>
      </c>
      <c r="I772" s="1"/>
      <c r="J772" s="1"/>
    </row>
    <row r="773" spans="1:10" x14ac:dyDescent="0.25">
      <c r="A773" t="s">
        <v>6207</v>
      </c>
      <c r="B773" t="s">
        <v>6208</v>
      </c>
      <c r="C773" s="1">
        <v>0</v>
      </c>
      <c r="D773" s="1">
        <v>8083.32</v>
      </c>
      <c r="E773" s="1">
        <v>8083.32</v>
      </c>
      <c r="F773" s="1">
        <f t="shared" si="24"/>
        <v>0</v>
      </c>
      <c r="G773" s="1">
        <f t="shared" si="25"/>
        <v>0</v>
      </c>
      <c r="I773" s="1"/>
      <c r="J773" s="1"/>
    </row>
    <row r="774" spans="1:10" x14ac:dyDescent="0.25">
      <c r="A774" t="s">
        <v>6209</v>
      </c>
      <c r="B774" t="s">
        <v>10515</v>
      </c>
      <c r="C774" s="1">
        <v>0</v>
      </c>
      <c r="D774" s="1">
        <v>420.5</v>
      </c>
      <c r="E774" s="1">
        <v>420.5</v>
      </c>
      <c r="F774" s="1">
        <f t="shared" si="24"/>
        <v>0</v>
      </c>
      <c r="G774" s="1">
        <f t="shared" si="25"/>
        <v>0</v>
      </c>
      <c r="I774" s="1"/>
      <c r="J774" s="1"/>
    </row>
    <row r="775" spans="1:10" x14ac:dyDescent="0.25">
      <c r="A775" t="s">
        <v>6210</v>
      </c>
      <c r="B775" t="s">
        <v>10516</v>
      </c>
      <c r="C775" s="1">
        <v>0</v>
      </c>
      <c r="D775" s="1">
        <v>643.41999999999996</v>
      </c>
      <c r="E775" s="1">
        <v>643.41999999999996</v>
      </c>
      <c r="F775" s="1">
        <f t="shared" si="24"/>
        <v>0</v>
      </c>
      <c r="G775" s="1">
        <f t="shared" si="25"/>
        <v>0</v>
      </c>
      <c r="I775" s="1"/>
      <c r="J775" s="1"/>
    </row>
    <row r="776" spans="1:10" x14ac:dyDescent="0.25">
      <c r="A776" t="s">
        <v>6211</v>
      </c>
      <c r="B776" t="s">
        <v>10517</v>
      </c>
      <c r="C776" s="1">
        <v>0</v>
      </c>
      <c r="D776" s="1">
        <v>2986.4</v>
      </c>
      <c r="E776" s="1">
        <v>2986.4</v>
      </c>
      <c r="F776" s="1">
        <f t="shared" si="24"/>
        <v>0</v>
      </c>
      <c r="G776" s="1">
        <f t="shared" si="25"/>
        <v>0</v>
      </c>
      <c r="I776" s="1"/>
      <c r="J776" s="1"/>
    </row>
    <row r="777" spans="1:10" x14ac:dyDescent="0.25">
      <c r="A777" t="s">
        <v>6212</v>
      </c>
      <c r="B777" t="s">
        <v>6213</v>
      </c>
      <c r="C777" s="1">
        <v>0</v>
      </c>
      <c r="D777" s="1">
        <v>3453.3789999999999</v>
      </c>
      <c r="E777" s="1">
        <v>3453.3789999999999</v>
      </c>
      <c r="F777" s="1">
        <f t="shared" si="24"/>
        <v>0</v>
      </c>
      <c r="G777" s="1">
        <f t="shared" si="25"/>
        <v>0</v>
      </c>
      <c r="I777" s="1"/>
      <c r="J777" s="1"/>
    </row>
    <row r="778" spans="1:10" x14ac:dyDescent="0.25">
      <c r="A778" t="s">
        <v>6214</v>
      </c>
      <c r="B778" t="s">
        <v>10518</v>
      </c>
      <c r="C778" s="1">
        <v>0</v>
      </c>
      <c r="D778" s="1">
        <v>525.4</v>
      </c>
      <c r="E778" s="1">
        <v>525.4</v>
      </c>
      <c r="F778" s="1">
        <f t="shared" si="24"/>
        <v>0</v>
      </c>
      <c r="G778" s="1">
        <f t="shared" si="25"/>
        <v>0</v>
      </c>
      <c r="I778" s="1"/>
      <c r="J778" s="1"/>
    </row>
    <row r="779" spans="1:10" x14ac:dyDescent="0.25">
      <c r="A779" t="s">
        <v>4547</v>
      </c>
      <c r="B779" t="s">
        <v>4548</v>
      </c>
      <c r="C779" s="1">
        <v>0</v>
      </c>
      <c r="D779" s="1">
        <v>833948.36199999996</v>
      </c>
      <c r="E779" s="1">
        <v>833948.36199999996</v>
      </c>
      <c r="F779" s="1">
        <f t="shared" si="24"/>
        <v>0</v>
      </c>
      <c r="G779" s="1">
        <f t="shared" si="25"/>
        <v>0</v>
      </c>
      <c r="I779" s="1"/>
      <c r="J779" s="1"/>
    </row>
    <row r="780" spans="1:10" x14ac:dyDescent="0.25">
      <c r="A780" t="s">
        <v>6215</v>
      </c>
      <c r="B780" t="s">
        <v>6216</v>
      </c>
      <c r="C780" s="1">
        <v>0</v>
      </c>
      <c r="D780" s="1">
        <v>800</v>
      </c>
      <c r="E780" s="1">
        <v>800</v>
      </c>
      <c r="F780" s="1">
        <f t="shared" si="24"/>
        <v>0</v>
      </c>
      <c r="G780" s="1">
        <f t="shared" si="25"/>
        <v>0</v>
      </c>
      <c r="I780" s="1"/>
      <c r="J780" s="1"/>
    </row>
    <row r="781" spans="1:10" x14ac:dyDescent="0.25">
      <c r="A781" t="s">
        <v>6217</v>
      </c>
      <c r="B781" t="s">
        <v>10519</v>
      </c>
      <c r="C781" s="1">
        <v>0</v>
      </c>
      <c r="D781" s="1">
        <v>985.8</v>
      </c>
      <c r="E781" s="1">
        <v>985.8</v>
      </c>
      <c r="F781" s="1">
        <f t="shared" si="24"/>
        <v>0</v>
      </c>
      <c r="G781" s="1">
        <f t="shared" si="25"/>
        <v>0</v>
      </c>
      <c r="I781" s="1"/>
      <c r="J781" s="1"/>
    </row>
    <row r="782" spans="1:10" x14ac:dyDescent="0.25">
      <c r="A782" t="s">
        <v>6218</v>
      </c>
      <c r="B782" t="s">
        <v>10520</v>
      </c>
      <c r="C782" s="1">
        <v>0</v>
      </c>
      <c r="D782" s="1">
        <v>14624.65</v>
      </c>
      <c r="E782" s="1">
        <v>14624.65</v>
      </c>
      <c r="F782" s="1">
        <f t="shared" si="24"/>
        <v>0</v>
      </c>
      <c r="G782" s="1">
        <f t="shared" si="25"/>
        <v>0</v>
      </c>
      <c r="I782" s="1"/>
      <c r="J782" s="1"/>
    </row>
    <row r="783" spans="1:10" x14ac:dyDescent="0.25">
      <c r="A783" t="s">
        <v>6219</v>
      </c>
      <c r="B783" t="s">
        <v>6220</v>
      </c>
      <c r="C783" s="1">
        <v>0</v>
      </c>
      <c r="D783" s="1">
        <v>3953.759</v>
      </c>
      <c r="E783" s="1">
        <v>3953.759</v>
      </c>
      <c r="F783" s="1">
        <f t="shared" si="24"/>
        <v>0</v>
      </c>
      <c r="G783" s="1">
        <f t="shared" si="25"/>
        <v>0</v>
      </c>
      <c r="I783" s="1"/>
      <c r="J783" s="1"/>
    </row>
    <row r="784" spans="1:10" x14ac:dyDescent="0.25">
      <c r="A784" t="s">
        <v>8243</v>
      </c>
      <c r="B784" t="s">
        <v>8640</v>
      </c>
      <c r="C784" s="1">
        <v>0</v>
      </c>
      <c r="D784" s="1">
        <v>13583.47</v>
      </c>
      <c r="E784" s="1">
        <v>13583.47</v>
      </c>
      <c r="F784" s="1">
        <f t="shared" si="24"/>
        <v>0</v>
      </c>
      <c r="G784" s="1">
        <f t="shared" si="25"/>
        <v>0</v>
      </c>
      <c r="I784" s="1"/>
      <c r="J784" s="1"/>
    </row>
    <row r="785" spans="1:10" x14ac:dyDescent="0.25">
      <c r="A785" t="s">
        <v>8845</v>
      </c>
      <c r="B785" t="s">
        <v>8846</v>
      </c>
      <c r="C785" s="1">
        <v>0</v>
      </c>
      <c r="D785" s="1">
        <v>696</v>
      </c>
      <c r="E785" s="1">
        <v>696</v>
      </c>
      <c r="F785" s="1">
        <f t="shared" si="24"/>
        <v>0</v>
      </c>
      <c r="G785" s="1">
        <f t="shared" si="25"/>
        <v>0</v>
      </c>
      <c r="I785" s="1"/>
      <c r="J785" s="1"/>
    </row>
    <row r="786" spans="1:10" x14ac:dyDescent="0.25">
      <c r="A786" t="s">
        <v>6221</v>
      </c>
      <c r="B786" t="s">
        <v>10521</v>
      </c>
      <c r="C786" s="1">
        <v>0</v>
      </c>
      <c r="D786" s="1">
        <v>7058.81</v>
      </c>
      <c r="E786" s="1">
        <v>7058.81</v>
      </c>
      <c r="F786" s="1">
        <f t="shared" si="24"/>
        <v>0</v>
      </c>
      <c r="G786" s="1">
        <f t="shared" si="25"/>
        <v>0</v>
      </c>
      <c r="I786" s="1"/>
      <c r="J786" s="1"/>
    </row>
    <row r="787" spans="1:10" x14ac:dyDescent="0.25">
      <c r="A787" t="s">
        <v>8996</v>
      </c>
      <c r="B787" t="s">
        <v>8997</v>
      </c>
      <c r="C787" s="1">
        <v>0</v>
      </c>
      <c r="D787" s="1">
        <v>12041.99</v>
      </c>
      <c r="E787" s="1">
        <v>12041.99</v>
      </c>
      <c r="F787" s="1">
        <f t="shared" si="24"/>
        <v>0</v>
      </c>
      <c r="G787" s="1">
        <f t="shared" si="25"/>
        <v>0</v>
      </c>
      <c r="I787" s="1"/>
      <c r="J787" s="1"/>
    </row>
    <row r="788" spans="1:10" x14ac:dyDescent="0.25">
      <c r="A788" t="s">
        <v>6222</v>
      </c>
      <c r="B788" t="s">
        <v>10522</v>
      </c>
      <c r="C788" s="1">
        <v>0</v>
      </c>
      <c r="D788" s="1">
        <v>6470.58</v>
      </c>
      <c r="E788" s="1">
        <v>6470.58</v>
      </c>
      <c r="F788" s="1">
        <f t="shared" si="24"/>
        <v>0</v>
      </c>
      <c r="G788" s="1">
        <f t="shared" si="25"/>
        <v>0</v>
      </c>
      <c r="I788" s="1"/>
      <c r="J788" s="1"/>
    </row>
    <row r="789" spans="1:10" x14ac:dyDescent="0.25">
      <c r="A789" t="s">
        <v>6223</v>
      </c>
      <c r="B789" t="s">
        <v>8641</v>
      </c>
      <c r="C789" s="1">
        <v>0</v>
      </c>
      <c r="D789" s="1">
        <v>14372.075999999999</v>
      </c>
      <c r="E789" s="1">
        <v>8794.1810000000005</v>
      </c>
      <c r="F789" s="1">
        <f t="shared" si="24"/>
        <v>5577.8949999999986</v>
      </c>
      <c r="G789" s="1">
        <f t="shared" si="25"/>
        <v>5577.8949999999986</v>
      </c>
      <c r="I789" s="1"/>
      <c r="J789" s="1"/>
    </row>
    <row r="790" spans="1:10" x14ac:dyDescent="0.25">
      <c r="A790" t="s">
        <v>5036</v>
      </c>
      <c r="B790" t="s">
        <v>5037</v>
      </c>
      <c r="C790" s="1">
        <v>0</v>
      </c>
      <c r="D790" s="1">
        <v>137151.76699999999</v>
      </c>
      <c r="E790" s="1">
        <v>136841.76699999999</v>
      </c>
      <c r="F790" s="1">
        <f t="shared" si="24"/>
        <v>310</v>
      </c>
      <c r="G790" s="1">
        <f t="shared" si="25"/>
        <v>310</v>
      </c>
      <c r="I790" s="1"/>
      <c r="J790" s="1"/>
    </row>
    <row r="791" spans="1:10" x14ac:dyDescent="0.25">
      <c r="A791" t="s">
        <v>8998</v>
      </c>
      <c r="B791" t="s">
        <v>8999</v>
      </c>
      <c r="C791" s="1">
        <v>0</v>
      </c>
      <c r="D791" s="1">
        <v>1150</v>
      </c>
      <c r="E791" s="1">
        <v>1150</v>
      </c>
      <c r="F791" s="1">
        <f t="shared" si="24"/>
        <v>0</v>
      </c>
      <c r="G791" s="1">
        <f t="shared" si="25"/>
        <v>0</v>
      </c>
      <c r="I791" s="1"/>
      <c r="J791" s="1"/>
    </row>
    <row r="792" spans="1:10" x14ac:dyDescent="0.25">
      <c r="A792" t="s">
        <v>9000</v>
      </c>
      <c r="B792" t="s">
        <v>9001</v>
      </c>
      <c r="C792" s="1">
        <v>0</v>
      </c>
      <c r="D792" s="1">
        <v>50752.084999999999</v>
      </c>
      <c r="E792" s="1">
        <v>50752.084999999999</v>
      </c>
      <c r="F792" s="1">
        <f t="shared" si="24"/>
        <v>0</v>
      </c>
      <c r="G792" s="1">
        <f t="shared" si="25"/>
        <v>0</v>
      </c>
      <c r="I792" s="1"/>
      <c r="J792" s="1"/>
    </row>
    <row r="793" spans="1:10" x14ac:dyDescent="0.25">
      <c r="A793" t="s">
        <v>10028</v>
      </c>
      <c r="B793" t="s">
        <v>10523</v>
      </c>
      <c r="C793" s="1">
        <v>0</v>
      </c>
      <c r="D793" s="1">
        <v>1202.9000000000001</v>
      </c>
      <c r="E793" s="1">
        <v>1202.9000000000001</v>
      </c>
      <c r="F793" s="1">
        <f t="shared" si="24"/>
        <v>0</v>
      </c>
      <c r="G793" s="1">
        <f t="shared" si="25"/>
        <v>0</v>
      </c>
      <c r="I793" s="1"/>
      <c r="J793" s="1"/>
    </row>
    <row r="794" spans="1:10" x14ac:dyDescent="0.25">
      <c r="A794" t="s">
        <v>9354</v>
      </c>
      <c r="B794" t="s">
        <v>9355</v>
      </c>
      <c r="C794" s="1">
        <v>0</v>
      </c>
      <c r="D794" s="1">
        <v>1701</v>
      </c>
      <c r="E794" s="1">
        <v>1701</v>
      </c>
      <c r="F794" s="1">
        <f t="shared" si="24"/>
        <v>0</v>
      </c>
      <c r="G794" s="1">
        <f t="shared" si="25"/>
        <v>0</v>
      </c>
      <c r="I794" s="1"/>
      <c r="J794" s="1"/>
    </row>
    <row r="795" spans="1:10" x14ac:dyDescent="0.25">
      <c r="A795" t="s">
        <v>9356</v>
      </c>
      <c r="B795" t="s">
        <v>9357</v>
      </c>
      <c r="C795" s="1">
        <v>0</v>
      </c>
      <c r="D795" s="1">
        <v>2382</v>
      </c>
      <c r="E795" s="1">
        <v>2382</v>
      </c>
      <c r="F795" s="1">
        <f t="shared" si="24"/>
        <v>0</v>
      </c>
      <c r="G795" s="1">
        <f t="shared" si="25"/>
        <v>0</v>
      </c>
      <c r="I795" s="1"/>
      <c r="J795" s="1"/>
    </row>
    <row r="796" spans="1:10" x14ac:dyDescent="0.25">
      <c r="A796" t="s">
        <v>6224</v>
      </c>
      <c r="B796" t="s">
        <v>6225</v>
      </c>
      <c r="C796" s="1">
        <v>0</v>
      </c>
      <c r="D796" s="1">
        <v>1003.5</v>
      </c>
      <c r="E796" s="1">
        <v>1003.5</v>
      </c>
      <c r="F796" s="1">
        <f t="shared" si="24"/>
        <v>0</v>
      </c>
      <c r="G796" s="1">
        <f t="shared" si="25"/>
        <v>0</v>
      </c>
      <c r="I796" s="1"/>
      <c r="J796" s="1"/>
    </row>
    <row r="797" spans="1:10" x14ac:dyDescent="0.25">
      <c r="A797" t="s">
        <v>6226</v>
      </c>
      <c r="B797" t="s">
        <v>6227</v>
      </c>
      <c r="C797" s="1">
        <v>0</v>
      </c>
      <c r="D797" s="1">
        <v>180626.55300000001</v>
      </c>
      <c r="E797" s="1">
        <v>180626.55300000001</v>
      </c>
      <c r="F797" s="1">
        <f t="shared" si="24"/>
        <v>0</v>
      </c>
      <c r="G797" s="1">
        <f t="shared" si="25"/>
        <v>0</v>
      </c>
      <c r="I797" s="1"/>
      <c r="J797" s="1"/>
    </row>
    <row r="798" spans="1:10" x14ac:dyDescent="0.25">
      <c r="A798" t="s">
        <v>9358</v>
      </c>
      <c r="B798" t="s">
        <v>9359</v>
      </c>
      <c r="C798" s="1">
        <v>0</v>
      </c>
      <c r="D798" s="1">
        <v>11281.355</v>
      </c>
      <c r="E798" s="1">
        <v>11281.355</v>
      </c>
      <c r="F798" s="1">
        <f t="shared" si="24"/>
        <v>0</v>
      </c>
      <c r="G798" s="1">
        <f t="shared" si="25"/>
        <v>0</v>
      </c>
      <c r="I798" s="1"/>
      <c r="J798" s="1"/>
    </row>
    <row r="799" spans="1:10" x14ac:dyDescent="0.25">
      <c r="A799" t="s">
        <v>6228</v>
      </c>
      <c r="B799" t="s">
        <v>10524</v>
      </c>
      <c r="C799" s="1">
        <v>0</v>
      </c>
      <c r="D799" s="1">
        <v>2800</v>
      </c>
      <c r="E799" s="1">
        <v>2800</v>
      </c>
      <c r="F799" s="1">
        <f t="shared" si="24"/>
        <v>0</v>
      </c>
      <c r="G799" s="1">
        <f t="shared" si="25"/>
        <v>0</v>
      </c>
      <c r="I799" s="1"/>
      <c r="J799" s="1"/>
    </row>
    <row r="800" spans="1:10" x14ac:dyDescent="0.25">
      <c r="A800" t="s">
        <v>6229</v>
      </c>
      <c r="B800" t="s">
        <v>6230</v>
      </c>
      <c r="C800" s="1">
        <v>0</v>
      </c>
      <c r="D800" s="1">
        <v>94585.176999999996</v>
      </c>
      <c r="E800" s="1">
        <v>94585.176000000007</v>
      </c>
      <c r="F800" s="1">
        <f t="shared" si="24"/>
        <v>9.9999998928979039E-4</v>
      </c>
      <c r="G800" s="1">
        <f t="shared" si="25"/>
        <v>9.9999998928979039E-4</v>
      </c>
      <c r="I800" s="1"/>
      <c r="J800" s="1"/>
    </row>
    <row r="801" spans="1:10" x14ac:dyDescent="0.25">
      <c r="A801" t="s">
        <v>6231</v>
      </c>
      <c r="B801" t="s">
        <v>10525</v>
      </c>
      <c r="C801" s="1">
        <v>0</v>
      </c>
      <c r="D801" s="1">
        <v>14457.5</v>
      </c>
      <c r="E801" s="1">
        <v>14457.5</v>
      </c>
      <c r="F801" s="1">
        <f t="shared" si="24"/>
        <v>0</v>
      </c>
      <c r="G801" s="1">
        <f t="shared" si="25"/>
        <v>0</v>
      </c>
      <c r="I801" s="1"/>
      <c r="J801" s="1"/>
    </row>
    <row r="802" spans="1:10" x14ac:dyDescent="0.25">
      <c r="A802" t="s">
        <v>6232</v>
      </c>
      <c r="B802" t="s">
        <v>6233</v>
      </c>
      <c r="C802" s="1">
        <v>0</v>
      </c>
      <c r="D802" s="1">
        <v>55.37</v>
      </c>
      <c r="E802" s="1">
        <v>55.37</v>
      </c>
      <c r="F802" s="1">
        <f t="shared" si="24"/>
        <v>0</v>
      </c>
      <c r="G802" s="1">
        <f t="shared" si="25"/>
        <v>0</v>
      </c>
      <c r="I802" s="1"/>
      <c r="J802" s="1"/>
    </row>
    <row r="803" spans="1:10" x14ac:dyDescent="0.25">
      <c r="A803" t="s">
        <v>6234</v>
      </c>
      <c r="B803" t="s">
        <v>6235</v>
      </c>
      <c r="C803" s="1">
        <v>0</v>
      </c>
      <c r="D803" s="1">
        <v>445.1</v>
      </c>
      <c r="E803" s="1">
        <v>445.1</v>
      </c>
      <c r="F803" s="1">
        <f t="shared" si="24"/>
        <v>0</v>
      </c>
      <c r="G803" s="1">
        <f t="shared" si="25"/>
        <v>0</v>
      </c>
      <c r="I803" s="1"/>
      <c r="J803" s="1"/>
    </row>
    <row r="804" spans="1:10" x14ac:dyDescent="0.25">
      <c r="A804" t="s">
        <v>94</v>
      </c>
      <c r="B804" t="s">
        <v>10526</v>
      </c>
      <c r="C804" s="1">
        <v>0</v>
      </c>
      <c r="D804" s="1">
        <v>27028.269</v>
      </c>
      <c r="E804" s="1">
        <v>27028.269</v>
      </c>
      <c r="F804" s="1">
        <f t="shared" si="24"/>
        <v>0</v>
      </c>
      <c r="G804" s="1">
        <f t="shared" si="25"/>
        <v>0</v>
      </c>
      <c r="I804" s="1"/>
      <c r="J804" s="1"/>
    </row>
    <row r="805" spans="1:10" x14ac:dyDescent="0.25">
      <c r="A805" t="s">
        <v>7490</v>
      </c>
      <c r="B805" t="s">
        <v>10527</v>
      </c>
      <c r="C805" s="1">
        <v>0</v>
      </c>
      <c r="D805" s="1">
        <v>876.84</v>
      </c>
      <c r="E805" s="1">
        <v>876.84</v>
      </c>
      <c r="F805" s="1">
        <f t="shared" si="24"/>
        <v>0</v>
      </c>
      <c r="G805" s="1">
        <f t="shared" si="25"/>
        <v>0</v>
      </c>
      <c r="I805" s="1"/>
      <c r="J805" s="1"/>
    </row>
    <row r="806" spans="1:10" x14ac:dyDescent="0.25">
      <c r="A806" t="s">
        <v>6236</v>
      </c>
      <c r="B806" t="s">
        <v>10528</v>
      </c>
      <c r="C806" s="1">
        <v>0</v>
      </c>
      <c r="D806" s="1">
        <v>20109.664000000001</v>
      </c>
      <c r="E806" s="1">
        <v>20109.664000000001</v>
      </c>
      <c r="F806" s="1">
        <f t="shared" si="24"/>
        <v>0</v>
      </c>
      <c r="G806" s="1">
        <f t="shared" si="25"/>
        <v>0</v>
      </c>
      <c r="I806" s="1"/>
      <c r="J806" s="1"/>
    </row>
    <row r="807" spans="1:10" x14ac:dyDescent="0.25">
      <c r="A807" t="s">
        <v>8847</v>
      </c>
      <c r="B807" t="s">
        <v>8848</v>
      </c>
      <c r="C807" s="1">
        <v>0</v>
      </c>
      <c r="D807" s="1">
        <v>4359.1000000000004</v>
      </c>
      <c r="E807" s="1">
        <v>4359.1000000000004</v>
      </c>
      <c r="F807" s="1">
        <f t="shared" si="24"/>
        <v>0</v>
      </c>
      <c r="G807" s="1">
        <f t="shared" si="25"/>
        <v>0</v>
      </c>
      <c r="I807" s="1"/>
      <c r="J807" s="1"/>
    </row>
    <row r="808" spans="1:10" x14ac:dyDescent="0.25">
      <c r="A808" t="s">
        <v>6237</v>
      </c>
      <c r="B808" t="s">
        <v>6238</v>
      </c>
      <c r="C808" s="1">
        <v>0</v>
      </c>
      <c r="D808" s="1">
        <v>55.37</v>
      </c>
      <c r="E808" s="1">
        <v>55.37</v>
      </c>
      <c r="F808" s="1">
        <f t="shared" si="24"/>
        <v>0</v>
      </c>
      <c r="G808" s="1">
        <f t="shared" si="25"/>
        <v>0</v>
      </c>
      <c r="I808" s="1"/>
      <c r="J808" s="1"/>
    </row>
    <row r="809" spans="1:10" x14ac:dyDescent="0.25">
      <c r="A809" t="s">
        <v>6239</v>
      </c>
      <c r="B809" t="s">
        <v>10529</v>
      </c>
      <c r="C809" s="1">
        <v>0</v>
      </c>
      <c r="D809" s="1">
        <v>1008.5</v>
      </c>
      <c r="E809" s="1">
        <v>1008.5</v>
      </c>
      <c r="F809" s="1">
        <f t="shared" si="24"/>
        <v>0</v>
      </c>
      <c r="G809" s="1">
        <f t="shared" si="25"/>
        <v>0</v>
      </c>
      <c r="I809" s="1"/>
      <c r="J809" s="1"/>
    </row>
    <row r="810" spans="1:10" x14ac:dyDescent="0.25">
      <c r="A810" t="s">
        <v>667</v>
      </c>
      <c r="B810" t="s">
        <v>95</v>
      </c>
      <c r="C810" s="1">
        <v>0</v>
      </c>
      <c r="D810" s="1">
        <v>266286.462</v>
      </c>
      <c r="E810" s="1">
        <v>277689.20400000003</v>
      </c>
      <c r="F810" s="1">
        <f t="shared" si="24"/>
        <v>-11402.742000000027</v>
      </c>
      <c r="G810" s="1">
        <f t="shared" si="25"/>
        <v>-11402.742000000027</v>
      </c>
      <c r="I810" s="1"/>
      <c r="J810" s="1"/>
    </row>
    <row r="811" spans="1:10" x14ac:dyDescent="0.25">
      <c r="A811" t="s">
        <v>9360</v>
      </c>
      <c r="B811" t="s">
        <v>9361</v>
      </c>
      <c r="C811" s="1">
        <v>0</v>
      </c>
      <c r="D811" s="1">
        <v>4453.9530000000004</v>
      </c>
      <c r="E811" s="1">
        <v>4453.9530000000004</v>
      </c>
      <c r="F811" s="1">
        <f t="shared" si="24"/>
        <v>0</v>
      </c>
      <c r="G811" s="1">
        <f t="shared" si="25"/>
        <v>0</v>
      </c>
      <c r="I811" s="1"/>
      <c r="J811" s="1"/>
    </row>
    <row r="812" spans="1:10" x14ac:dyDescent="0.25">
      <c r="A812" t="s">
        <v>6240</v>
      </c>
      <c r="B812" t="s">
        <v>6241</v>
      </c>
      <c r="C812" s="1">
        <v>0</v>
      </c>
      <c r="D812" s="1">
        <v>10896</v>
      </c>
      <c r="E812" s="1">
        <v>10896</v>
      </c>
      <c r="F812" s="1">
        <f t="shared" si="24"/>
        <v>0</v>
      </c>
      <c r="G812" s="1">
        <f t="shared" si="25"/>
        <v>0</v>
      </c>
      <c r="I812" s="1"/>
      <c r="J812" s="1"/>
    </row>
    <row r="813" spans="1:10" x14ac:dyDescent="0.25">
      <c r="A813" t="s">
        <v>624</v>
      </c>
      <c r="B813" t="s">
        <v>5188</v>
      </c>
      <c r="C813" s="1">
        <v>0</v>
      </c>
      <c r="D813" s="1">
        <v>1196417.585</v>
      </c>
      <c r="E813" s="1">
        <v>1174133.7169999999</v>
      </c>
      <c r="F813" s="1">
        <f t="shared" si="24"/>
        <v>22283.868000000017</v>
      </c>
      <c r="G813" s="1">
        <f t="shared" si="25"/>
        <v>22283.868000000017</v>
      </c>
      <c r="I813" s="1"/>
      <c r="J813" s="1"/>
    </row>
    <row r="814" spans="1:10" x14ac:dyDescent="0.25">
      <c r="A814" t="s">
        <v>5189</v>
      </c>
      <c r="B814" t="s">
        <v>5190</v>
      </c>
      <c r="C814" s="1">
        <v>0</v>
      </c>
      <c r="D814" s="1">
        <v>8755.3050000000003</v>
      </c>
      <c r="E814" s="1">
        <v>8755.3050000000003</v>
      </c>
      <c r="F814" s="1">
        <f t="shared" si="24"/>
        <v>0</v>
      </c>
      <c r="G814" s="1">
        <f t="shared" si="25"/>
        <v>0</v>
      </c>
      <c r="I814" s="1"/>
      <c r="J814" s="1"/>
    </row>
    <row r="815" spans="1:10" x14ac:dyDescent="0.25">
      <c r="A815" t="s">
        <v>6242</v>
      </c>
      <c r="B815" t="s">
        <v>6243</v>
      </c>
      <c r="C815" s="1">
        <v>0</v>
      </c>
      <c r="D815" s="1">
        <v>4484.6890000000003</v>
      </c>
      <c r="E815" s="1">
        <v>4484.6890000000003</v>
      </c>
      <c r="F815" s="1">
        <f t="shared" si="24"/>
        <v>0</v>
      </c>
      <c r="G815" s="1">
        <f t="shared" si="25"/>
        <v>0</v>
      </c>
      <c r="I815" s="1"/>
      <c r="J815" s="1"/>
    </row>
    <row r="816" spans="1:10" x14ac:dyDescent="0.25">
      <c r="A816" t="s">
        <v>6244</v>
      </c>
      <c r="B816" t="s">
        <v>10530</v>
      </c>
      <c r="C816" s="1">
        <v>0</v>
      </c>
      <c r="D816" s="1">
        <v>2976.0360000000001</v>
      </c>
      <c r="E816" s="1">
        <v>2976.0360000000001</v>
      </c>
      <c r="F816" s="1">
        <f t="shared" si="24"/>
        <v>0</v>
      </c>
      <c r="G816" s="1">
        <f t="shared" si="25"/>
        <v>0</v>
      </c>
      <c r="I816" s="1"/>
      <c r="J816" s="1"/>
    </row>
    <row r="817" spans="1:10" x14ac:dyDescent="0.25">
      <c r="A817" t="s">
        <v>7491</v>
      </c>
      <c r="B817" t="s">
        <v>7492</v>
      </c>
      <c r="C817" s="1">
        <v>0</v>
      </c>
      <c r="D817" s="1">
        <v>1785</v>
      </c>
      <c r="E817" s="1">
        <v>1786</v>
      </c>
      <c r="F817" s="1">
        <f t="shared" si="24"/>
        <v>-1</v>
      </c>
      <c r="G817" s="1">
        <f t="shared" si="25"/>
        <v>-1</v>
      </c>
      <c r="I817" s="1"/>
      <c r="J817" s="1"/>
    </row>
    <row r="818" spans="1:10" x14ac:dyDescent="0.25">
      <c r="A818" t="s">
        <v>7493</v>
      </c>
      <c r="B818" t="s">
        <v>10531</v>
      </c>
      <c r="C818" s="1">
        <v>0</v>
      </c>
      <c r="D818" s="1">
        <v>657</v>
      </c>
      <c r="E818" s="1">
        <v>657</v>
      </c>
      <c r="F818" s="1">
        <f t="shared" si="24"/>
        <v>0</v>
      </c>
      <c r="G818" s="1">
        <f t="shared" si="25"/>
        <v>0</v>
      </c>
      <c r="I818" s="1"/>
      <c r="J818" s="1"/>
    </row>
    <row r="819" spans="1:10" x14ac:dyDescent="0.25">
      <c r="A819" t="s">
        <v>8244</v>
      </c>
      <c r="B819" t="s">
        <v>10364</v>
      </c>
      <c r="C819" s="1">
        <v>0</v>
      </c>
      <c r="D819" s="1">
        <v>3575.68</v>
      </c>
      <c r="E819" s="1">
        <v>3575.68</v>
      </c>
      <c r="F819" s="1">
        <f t="shared" si="24"/>
        <v>0</v>
      </c>
      <c r="G819" s="1">
        <f t="shared" si="25"/>
        <v>0</v>
      </c>
      <c r="I819" s="1"/>
      <c r="J819" s="1"/>
    </row>
    <row r="820" spans="1:10" x14ac:dyDescent="0.25">
      <c r="A820" t="s">
        <v>7448</v>
      </c>
      <c r="B820" t="s">
        <v>7465</v>
      </c>
      <c r="C820" s="1">
        <v>0</v>
      </c>
      <c r="D820" s="1">
        <v>2484.15</v>
      </c>
      <c r="E820" s="1">
        <v>2484.15</v>
      </c>
      <c r="F820" s="1">
        <f t="shared" si="24"/>
        <v>0</v>
      </c>
      <c r="G820" s="1">
        <f t="shared" si="25"/>
        <v>0</v>
      </c>
      <c r="I820" s="1"/>
      <c r="J820" s="1"/>
    </row>
    <row r="821" spans="1:10" x14ac:dyDescent="0.25">
      <c r="A821" t="s">
        <v>6245</v>
      </c>
      <c r="B821" t="s">
        <v>10532</v>
      </c>
      <c r="C821" s="1">
        <v>0</v>
      </c>
      <c r="D821" s="1">
        <v>85435.967999999993</v>
      </c>
      <c r="E821" s="1">
        <v>85435.967999999993</v>
      </c>
      <c r="F821" s="1">
        <f t="shared" si="24"/>
        <v>0</v>
      </c>
      <c r="G821" s="1">
        <f t="shared" si="25"/>
        <v>0</v>
      </c>
      <c r="I821" s="1"/>
      <c r="J821" s="1"/>
    </row>
    <row r="822" spans="1:10" x14ac:dyDescent="0.25">
      <c r="A822" t="s">
        <v>7451</v>
      </c>
      <c r="B822" t="s">
        <v>7466</v>
      </c>
      <c r="C822" s="1">
        <v>0</v>
      </c>
      <c r="D822" s="1">
        <v>6731.64</v>
      </c>
      <c r="E822" s="1">
        <v>6731.64</v>
      </c>
      <c r="F822" s="1">
        <f t="shared" si="24"/>
        <v>0</v>
      </c>
      <c r="G822" s="1">
        <f t="shared" si="25"/>
        <v>0</v>
      </c>
      <c r="I822" s="1"/>
      <c r="J822" s="1"/>
    </row>
    <row r="823" spans="1:10" x14ac:dyDescent="0.25">
      <c r="A823" t="s">
        <v>6246</v>
      </c>
      <c r="B823" t="s">
        <v>6247</v>
      </c>
      <c r="C823" s="1">
        <v>0</v>
      </c>
      <c r="D823" s="1">
        <v>2832.989</v>
      </c>
      <c r="E823" s="1">
        <v>0</v>
      </c>
      <c r="F823" s="1">
        <f t="shared" si="24"/>
        <v>2832.989</v>
      </c>
      <c r="G823" s="1">
        <f t="shared" si="25"/>
        <v>2832.989</v>
      </c>
      <c r="I823" s="1"/>
      <c r="J823" s="1"/>
    </row>
    <row r="824" spans="1:10" x14ac:dyDescent="0.25">
      <c r="A824" t="s">
        <v>6248</v>
      </c>
      <c r="B824" t="s">
        <v>6249</v>
      </c>
      <c r="C824" s="1">
        <v>0</v>
      </c>
      <c r="D824" s="1">
        <v>2856.5</v>
      </c>
      <c r="E824" s="1">
        <v>2856.5</v>
      </c>
      <c r="F824" s="1">
        <f t="shared" si="24"/>
        <v>0</v>
      </c>
      <c r="G824" s="1">
        <f t="shared" si="25"/>
        <v>0</v>
      </c>
      <c r="I824" s="1"/>
      <c r="J824" s="1"/>
    </row>
    <row r="825" spans="1:10" x14ac:dyDescent="0.25">
      <c r="A825" t="s">
        <v>6250</v>
      </c>
      <c r="B825" t="s">
        <v>6251</v>
      </c>
      <c r="C825" s="1">
        <v>0</v>
      </c>
      <c r="D825" s="1">
        <v>2634.47</v>
      </c>
      <c r="E825" s="1">
        <v>2634.47</v>
      </c>
      <c r="F825" s="1">
        <f t="shared" si="24"/>
        <v>0</v>
      </c>
      <c r="G825" s="1">
        <f t="shared" si="25"/>
        <v>0</v>
      </c>
      <c r="I825" s="1"/>
      <c r="J825" s="1"/>
    </row>
    <row r="826" spans="1:10" x14ac:dyDescent="0.25">
      <c r="A826" t="s">
        <v>6252</v>
      </c>
      <c r="B826" t="s">
        <v>10533</v>
      </c>
      <c r="C826" s="1">
        <v>0</v>
      </c>
      <c r="D826" s="1">
        <v>2737.46</v>
      </c>
      <c r="E826" s="1">
        <v>2737.46</v>
      </c>
      <c r="F826" s="1">
        <f t="shared" si="24"/>
        <v>0</v>
      </c>
      <c r="G826" s="1">
        <f t="shared" si="25"/>
        <v>0</v>
      </c>
      <c r="I826" s="1"/>
      <c r="J826" s="1"/>
    </row>
    <row r="827" spans="1:10" x14ac:dyDescent="0.25">
      <c r="A827" t="s">
        <v>5038</v>
      </c>
      <c r="B827" t="s">
        <v>5039</v>
      </c>
      <c r="C827" s="1">
        <v>0</v>
      </c>
      <c r="D827" s="1">
        <v>707510.73600000003</v>
      </c>
      <c r="E827" s="1">
        <v>721076.57799999998</v>
      </c>
      <c r="F827" s="1">
        <f t="shared" si="24"/>
        <v>-13565.841999999946</v>
      </c>
      <c r="G827" s="1">
        <f t="shared" si="25"/>
        <v>-13565.841999999946</v>
      </c>
      <c r="I827" s="1"/>
      <c r="J827" s="1"/>
    </row>
    <row r="828" spans="1:10" x14ac:dyDescent="0.25">
      <c r="A828" t="s">
        <v>6253</v>
      </c>
      <c r="B828" t="s">
        <v>6254</v>
      </c>
      <c r="C828" s="1">
        <v>0</v>
      </c>
      <c r="D828" s="1">
        <v>238.6</v>
      </c>
      <c r="E828" s="1">
        <v>238.6</v>
      </c>
      <c r="F828" s="1">
        <f t="shared" si="24"/>
        <v>0</v>
      </c>
      <c r="G828" s="1">
        <f t="shared" si="25"/>
        <v>0</v>
      </c>
      <c r="I828" s="1"/>
      <c r="J828" s="1"/>
    </row>
    <row r="829" spans="1:10" x14ac:dyDescent="0.25">
      <c r="A829" t="s">
        <v>6255</v>
      </c>
      <c r="B829" t="s">
        <v>6256</v>
      </c>
      <c r="C829" s="1">
        <v>0</v>
      </c>
      <c r="D829" s="1">
        <v>18446.599999999999</v>
      </c>
      <c r="E829" s="1">
        <v>18446.599999999999</v>
      </c>
      <c r="F829" s="1">
        <f t="shared" si="24"/>
        <v>0</v>
      </c>
      <c r="G829" s="1">
        <f t="shared" si="25"/>
        <v>0</v>
      </c>
      <c r="I829" s="1"/>
      <c r="J829" s="1"/>
    </row>
    <row r="830" spans="1:10" x14ac:dyDescent="0.25">
      <c r="A830" t="s">
        <v>5077</v>
      </c>
      <c r="B830" t="s">
        <v>5191</v>
      </c>
      <c r="C830" s="1">
        <v>0</v>
      </c>
      <c r="D830" s="1">
        <v>10586.25</v>
      </c>
      <c r="E830" s="1">
        <v>10586.25</v>
      </c>
      <c r="F830" s="1">
        <f t="shared" si="24"/>
        <v>0</v>
      </c>
      <c r="G830" s="1">
        <f t="shared" si="25"/>
        <v>0</v>
      </c>
      <c r="I830" s="1"/>
      <c r="J830" s="1"/>
    </row>
    <row r="831" spans="1:10" x14ac:dyDescent="0.25">
      <c r="A831" t="s">
        <v>6257</v>
      </c>
      <c r="B831" t="s">
        <v>10534</v>
      </c>
      <c r="C831" s="1">
        <v>0</v>
      </c>
      <c r="D831" s="1">
        <v>476.6</v>
      </c>
      <c r="E831" s="1">
        <v>476.6</v>
      </c>
      <c r="F831" s="1">
        <f t="shared" si="24"/>
        <v>0</v>
      </c>
      <c r="G831" s="1">
        <f t="shared" si="25"/>
        <v>0</v>
      </c>
      <c r="I831" s="1"/>
      <c r="J831" s="1"/>
    </row>
    <row r="832" spans="1:10" x14ac:dyDescent="0.25">
      <c r="A832" t="s">
        <v>6258</v>
      </c>
      <c r="B832" t="s">
        <v>10535</v>
      </c>
      <c r="C832" s="1">
        <v>0</v>
      </c>
      <c r="D832" s="1">
        <v>19851.079000000002</v>
      </c>
      <c r="E832" s="1">
        <v>19851.079000000002</v>
      </c>
      <c r="F832" s="1">
        <f t="shared" si="24"/>
        <v>0</v>
      </c>
      <c r="G832" s="1">
        <f t="shared" si="25"/>
        <v>0</v>
      </c>
      <c r="I832" s="1"/>
      <c r="J832" s="1"/>
    </row>
    <row r="833" spans="1:10" x14ac:dyDescent="0.25">
      <c r="A833" t="s">
        <v>6259</v>
      </c>
      <c r="B833" t="s">
        <v>6260</v>
      </c>
      <c r="C833" s="1">
        <v>0</v>
      </c>
      <c r="D833" s="1">
        <v>10261.290000000001</v>
      </c>
      <c r="E833" s="1">
        <v>10261.290000000001</v>
      </c>
      <c r="F833" s="1">
        <f t="shared" si="24"/>
        <v>0</v>
      </c>
      <c r="G833" s="1">
        <f t="shared" si="25"/>
        <v>0</v>
      </c>
      <c r="I833" s="1"/>
      <c r="J833" s="1"/>
    </row>
    <row r="834" spans="1:10" x14ac:dyDescent="0.25">
      <c r="A834" t="s">
        <v>5078</v>
      </c>
      <c r="B834" t="s">
        <v>5192</v>
      </c>
      <c r="C834" s="1">
        <v>0</v>
      </c>
      <c r="D834" s="1">
        <v>3070.8</v>
      </c>
      <c r="E834" s="1">
        <v>3070.8</v>
      </c>
      <c r="F834" s="1">
        <f t="shared" si="24"/>
        <v>0</v>
      </c>
      <c r="G834" s="1">
        <f t="shared" si="25"/>
        <v>0</v>
      </c>
      <c r="I834" s="1"/>
      <c r="J834" s="1"/>
    </row>
    <row r="835" spans="1:10" x14ac:dyDescent="0.25">
      <c r="A835" t="s">
        <v>6261</v>
      </c>
      <c r="B835" t="s">
        <v>886</v>
      </c>
      <c r="C835" s="1">
        <v>0</v>
      </c>
      <c r="D835" s="1">
        <v>21379.8</v>
      </c>
      <c r="E835" s="1">
        <v>21380.799999999999</v>
      </c>
      <c r="F835" s="1">
        <f t="shared" si="24"/>
        <v>-1</v>
      </c>
      <c r="G835" s="1">
        <f t="shared" si="25"/>
        <v>-1</v>
      </c>
      <c r="I835" s="1"/>
      <c r="J835" s="1"/>
    </row>
    <row r="836" spans="1:10" x14ac:dyDescent="0.25">
      <c r="A836" t="s">
        <v>6262</v>
      </c>
      <c r="B836" t="s">
        <v>6263</v>
      </c>
      <c r="C836" s="1">
        <v>0</v>
      </c>
      <c r="D836" s="1">
        <v>13689</v>
      </c>
      <c r="E836" s="1">
        <v>13689</v>
      </c>
      <c r="F836" s="1">
        <f t="shared" ref="F836:F899" si="26">+D836-E836</f>
        <v>0</v>
      </c>
      <c r="G836" s="1">
        <f t="shared" ref="G836:G899" si="27">+C836+F836</f>
        <v>0</v>
      </c>
      <c r="I836" s="1"/>
      <c r="J836" s="1"/>
    </row>
    <row r="837" spans="1:10" x14ac:dyDescent="0.25">
      <c r="A837" t="s">
        <v>6264</v>
      </c>
      <c r="B837" t="s">
        <v>6265</v>
      </c>
      <c r="C837" s="1">
        <v>0</v>
      </c>
      <c r="D837" s="1">
        <v>5649.93</v>
      </c>
      <c r="E837" s="1">
        <v>5649.93</v>
      </c>
      <c r="F837" s="1">
        <f t="shared" si="26"/>
        <v>0</v>
      </c>
      <c r="G837" s="1">
        <f t="shared" si="27"/>
        <v>0</v>
      </c>
      <c r="I837" s="1"/>
      <c r="J837" s="1"/>
    </row>
    <row r="838" spans="1:10" x14ac:dyDescent="0.25">
      <c r="A838" t="s">
        <v>6266</v>
      </c>
      <c r="B838" t="s">
        <v>10536</v>
      </c>
      <c r="C838" s="1">
        <v>0</v>
      </c>
      <c r="D838" s="1">
        <v>5351.2</v>
      </c>
      <c r="E838" s="1">
        <v>5351.2</v>
      </c>
      <c r="F838" s="1">
        <f t="shared" si="26"/>
        <v>0</v>
      </c>
      <c r="G838" s="1">
        <f t="shared" si="27"/>
        <v>0</v>
      </c>
      <c r="I838" s="1"/>
      <c r="J838" s="1"/>
    </row>
    <row r="839" spans="1:10" x14ac:dyDescent="0.25">
      <c r="A839" t="s">
        <v>6267</v>
      </c>
      <c r="B839" t="s">
        <v>6268</v>
      </c>
      <c r="C839" s="1">
        <v>0</v>
      </c>
      <c r="D839" s="1">
        <v>36855.5</v>
      </c>
      <c r="E839" s="1">
        <v>36855.5</v>
      </c>
      <c r="F839" s="1">
        <f t="shared" si="26"/>
        <v>0</v>
      </c>
      <c r="G839" s="1">
        <f t="shared" si="27"/>
        <v>0</v>
      </c>
      <c r="I839" s="1"/>
      <c r="J839" s="1"/>
    </row>
    <row r="840" spans="1:10" x14ac:dyDescent="0.25">
      <c r="A840" t="s">
        <v>6269</v>
      </c>
      <c r="B840" t="s">
        <v>6270</v>
      </c>
      <c r="C840" s="1">
        <v>0</v>
      </c>
      <c r="D840" s="1">
        <v>2700</v>
      </c>
      <c r="E840" s="1">
        <v>2700</v>
      </c>
      <c r="F840" s="1">
        <f t="shared" si="26"/>
        <v>0</v>
      </c>
      <c r="G840" s="1">
        <f t="shared" si="27"/>
        <v>0</v>
      </c>
      <c r="I840" s="1"/>
      <c r="J840" s="1"/>
    </row>
    <row r="841" spans="1:10" x14ac:dyDescent="0.25">
      <c r="A841" t="s">
        <v>6271</v>
      </c>
      <c r="B841" t="s">
        <v>6272</v>
      </c>
      <c r="C841" s="1">
        <v>0</v>
      </c>
      <c r="D841" s="1">
        <v>401.85</v>
      </c>
      <c r="E841" s="1">
        <v>401.85</v>
      </c>
      <c r="F841" s="1">
        <f t="shared" si="26"/>
        <v>0</v>
      </c>
      <c r="G841" s="1">
        <f t="shared" si="27"/>
        <v>0</v>
      </c>
      <c r="I841" s="1"/>
      <c r="J841" s="1"/>
    </row>
    <row r="842" spans="1:10" x14ac:dyDescent="0.25">
      <c r="A842" t="s">
        <v>6273</v>
      </c>
      <c r="B842" t="s">
        <v>6274</v>
      </c>
      <c r="C842" s="1">
        <v>0</v>
      </c>
      <c r="D842" s="1">
        <v>9899.1530000000002</v>
      </c>
      <c r="E842" s="1">
        <v>12524.102999999999</v>
      </c>
      <c r="F842" s="1">
        <f t="shared" si="26"/>
        <v>-2624.9499999999989</v>
      </c>
      <c r="G842" s="1">
        <f t="shared" si="27"/>
        <v>-2624.9499999999989</v>
      </c>
      <c r="I842" s="1"/>
      <c r="J842" s="1"/>
    </row>
    <row r="843" spans="1:10" x14ac:dyDescent="0.25">
      <c r="A843" t="s">
        <v>6275</v>
      </c>
      <c r="B843" t="s">
        <v>10537</v>
      </c>
      <c r="C843" s="1">
        <v>0</v>
      </c>
      <c r="D843" s="1">
        <v>1060.29</v>
      </c>
      <c r="E843" s="1">
        <v>1060.29</v>
      </c>
      <c r="F843" s="1">
        <f t="shared" si="26"/>
        <v>0</v>
      </c>
      <c r="G843" s="1">
        <f t="shared" si="27"/>
        <v>0</v>
      </c>
      <c r="I843" s="1"/>
      <c r="J843" s="1"/>
    </row>
    <row r="844" spans="1:10" x14ac:dyDescent="0.25">
      <c r="A844" t="s">
        <v>6276</v>
      </c>
      <c r="B844" t="s">
        <v>10538</v>
      </c>
      <c r="C844" s="1">
        <v>0</v>
      </c>
      <c r="D844" s="1">
        <v>5919.5680000000002</v>
      </c>
      <c r="E844" s="1">
        <v>5919.5680000000002</v>
      </c>
      <c r="F844" s="1">
        <f t="shared" si="26"/>
        <v>0</v>
      </c>
      <c r="G844" s="1">
        <f t="shared" si="27"/>
        <v>0</v>
      </c>
      <c r="I844" s="1"/>
      <c r="J844" s="1"/>
    </row>
    <row r="845" spans="1:10" x14ac:dyDescent="0.25">
      <c r="A845" t="s">
        <v>6277</v>
      </c>
      <c r="B845" t="s">
        <v>10539</v>
      </c>
      <c r="C845" s="1">
        <v>0</v>
      </c>
      <c r="D845" s="1">
        <v>4764.7039999999997</v>
      </c>
      <c r="E845" s="1">
        <v>4764.7039999999997</v>
      </c>
      <c r="F845" s="1">
        <f t="shared" si="26"/>
        <v>0</v>
      </c>
      <c r="G845" s="1">
        <f t="shared" si="27"/>
        <v>0</v>
      </c>
      <c r="I845" s="1"/>
      <c r="J845" s="1"/>
    </row>
    <row r="846" spans="1:10" x14ac:dyDescent="0.25">
      <c r="A846" t="s">
        <v>6278</v>
      </c>
      <c r="B846" t="s">
        <v>6279</v>
      </c>
      <c r="C846" s="1">
        <v>0</v>
      </c>
      <c r="D846" s="1">
        <v>668.19500000000005</v>
      </c>
      <c r="E846" s="1">
        <v>668.19500000000005</v>
      </c>
      <c r="F846" s="1">
        <f t="shared" si="26"/>
        <v>0</v>
      </c>
      <c r="G846" s="1">
        <f t="shared" si="27"/>
        <v>0</v>
      </c>
      <c r="I846" s="1"/>
      <c r="J846" s="1"/>
    </row>
    <row r="847" spans="1:10" x14ac:dyDescent="0.25">
      <c r="A847" t="s">
        <v>6280</v>
      </c>
      <c r="B847" t="s">
        <v>10540</v>
      </c>
      <c r="C847" s="1">
        <v>0</v>
      </c>
      <c r="D847" s="1">
        <v>11795</v>
      </c>
      <c r="E847" s="1">
        <v>11795</v>
      </c>
      <c r="F847" s="1">
        <f t="shared" si="26"/>
        <v>0</v>
      </c>
      <c r="G847" s="1">
        <f t="shared" si="27"/>
        <v>0</v>
      </c>
      <c r="I847" s="1"/>
      <c r="J847" s="1"/>
    </row>
    <row r="848" spans="1:10" x14ac:dyDescent="0.25">
      <c r="A848" t="s">
        <v>5079</v>
      </c>
      <c r="B848" t="s">
        <v>5193</v>
      </c>
      <c r="C848" s="1">
        <v>0</v>
      </c>
      <c r="D848" s="1">
        <v>19041.599999999999</v>
      </c>
      <c r="E848" s="1">
        <v>21600.1</v>
      </c>
      <c r="F848" s="1">
        <f t="shared" si="26"/>
        <v>-2558.5</v>
      </c>
      <c r="G848" s="1">
        <f t="shared" si="27"/>
        <v>-2558.5</v>
      </c>
      <c r="I848" s="1"/>
      <c r="J848" s="1"/>
    </row>
    <row r="849" spans="1:10" x14ac:dyDescent="0.25">
      <c r="A849" t="s">
        <v>6281</v>
      </c>
      <c r="B849" t="s">
        <v>10541</v>
      </c>
      <c r="C849" s="1">
        <v>0</v>
      </c>
      <c r="D849" s="1">
        <v>8500</v>
      </c>
      <c r="E849" s="1">
        <v>8500</v>
      </c>
      <c r="F849" s="1">
        <f t="shared" si="26"/>
        <v>0</v>
      </c>
      <c r="G849" s="1">
        <f t="shared" si="27"/>
        <v>0</v>
      </c>
      <c r="I849" s="1"/>
      <c r="J849" s="1"/>
    </row>
    <row r="850" spans="1:10" x14ac:dyDescent="0.25">
      <c r="A850" t="s">
        <v>6282</v>
      </c>
      <c r="B850" t="s">
        <v>59</v>
      </c>
      <c r="C850" s="1">
        <v>0</v>
      </c>
      <c r="D850" s="1">
        <v>59761.542000000001</v>
      </c>
      <c r="E850" s="1">
        <v>59760.512999999999</v>
      </c>
      <c r="F850" s="1">
        <f t="shared" si="26"/>
        <v>1.0290000000022701</v>
      </c>
      <c r="G850" s="1">
        <f t="shared" si="27"/>
        <v>1.0290000000022701</v>
      </c>
      <c r="I850" s="1"/>
      <c r="J850" s="1"/>
    </row>
    <row r="851" spans="1:10" x14ac:dyDescent="0.25">
      <c r="A851" t="s">
        <v>6283</v>
      </c>
      <c r="B851" t="s">
        <v>10542</v>
      </c>
      <c r="C851" s="1">
        <v>0</v>
      </c>
      <c r="D851" s="1">
        <v>2380</v>
      </c>
      <c r="E851" s="1">
        <v>2380</v>
      </c>
      <c r="F851" s="1">
        <f t="shared" si="26"/>
        <v>0</v>
      </c>
      <c r="G851" s="1">
        <f t="shared" si="27"/>
        <v>0</v>
      </c>
      <c r="I851" s="1"/>
      <c r="J851" s="1"/>
    </row>
    <row r="852" spans="1:10" x14ac:dyDescent="0.25">
      <c r="A852" t="s">
        <v>6284</v>
      </c>
      <c r="B852" t="s">
        <v>10543</v>
      </c>
      <c r="C852" s="1">
        <v>0</v>
      </c>
      <c r="D852" s="1">
        <v>1300</v>
      </c>
      <c r="E852" s="1">
        <v>1300</v>
      </c>
      <c r="F852" s="1">
        <f t="shared" si="26"/>
        <v>0</v>
      </c>
      <c r="G852" s="1">
        <f t="shared" si="27"/>
        <v>0</v>
      </c>
      <c r="I852" s="1"/>
      <c r="J852" s="1"/>
    </row>
    <row r="853" spans="1:10" x14ac:dyDescent="0.25">
      <c r="A853" t="s">
        <v>668</v>
      </c>
      <c r="B853" t="s">
        <v>669</v>
      </c>
      <c r="C853" s="1">
        <v>0</v>
      </c>
      <c r="D853" s="1">
        <v>136765.114</v>
      </c>
      <c r="E853" s="1">
        <v>141684.649</v>
      </c>
      <c r="F853" s="1">
        <f t="shared" si="26"/>
        <v>-4919.5350000000035</v>
      </c>
      <c r="G853" s="1">
        <f t="shared" si="27"/>
        <v>-4919.5350000000035</v>
      </c>
      <c r="I853" s="1"/>
      <c r="J853" s="1"/>
    </row>
    <row r="854" spans="1:10" x14ac:dyDescent="0.25">
      <c r="A854" t="s">
        <v>6285</v>
      </c>
      <c r="B854" t="s">
        <v>10544</v>
      </c>
      <c r="C854" s="1">
        <v>0</v>
      </c>
      <c r="D854" s="1">
        <v>44209.4</v>
      </c>
      <c r="E854" s="1">
        <v>44209.4</v>
      </c>
      <c r="F854" s="1">
        <f t="shared" si="26"/>
        <v>0</v>
      </c>
      <c r="G854" s="1">
        <f t="shared" si="27"/>
        <v>0</v>
      </c>
      <c r="I854" s="1"/>
      <c r="J854" s="1"/>
    </row>
    <row r="855" spans="1:10" x14ac:dyDescent="0.25">
      <c r="A855" t="s">
        <v>6286</v>
      </c>
      <c r="B855" t="s">
        <v>6287</v>
      </c>
      <c r="C855" s="1">
        <v>0</v>
      </c>
      <c r="D855" s="1">
        <v>1413</v>
      </c>
      <c r="E855" s="1">
        <v>1413</v>
      </c>
      <c r="F855" s="1">
        <f t="shared" si="26"/>
        <v>0</v>
      </c>
      <c r="G855" s="1">
        <f t="shared" si="27"/>
        <v>0</v>
      </c>
      <c r="I855" s="1"/>
      <c r="J855" s="1"/>
    </row>
    <row r="856" spans="1:10" x14ac:dyDescent="0.25">
      <c r="A856" t="s">
        <v>6288</v>
      </c>
      <c r="B856" t="s">
        <v>6289</v>
      </c>
      <c r="C856" s="1">
        <v>0</v>
      </c>
      <c r="D856" s="1">
        <v>2260.6</v>
      </c>
      <c r="E856" s="1">
        <v>2260.6</v>
      </c>
      <c r="F856" s="1">
        <f t="shared" si="26"/>
        <v>0</v>
      </c>
      <c r="G856" s="1">
        <f t="shared" si="27"/>
        <v>0</v>
      </c>
      <c r="I856" s="1"/>
      <c r="J856" s="1"/>
    </row>
    <row r="857" spans="1:10" x14ac:dyDescent="0.25">
      <c r="A857" t="s">
        <v>6290</v>
      </c>
      <c r="B857" t="s">
        <v>6291</v>
      </c>
      <c r="C857" s="1">
        <v>0</v>
      </c>
      <c r="D857" s="1">
        <v>1060.7</v>
      </c>
      <c r="E857" s="1">
        <v>583.70000000000005</v>
      </c>
      <c r="F857" s="1">
        <f t="shared" si="26"/>
        <v>477</v>
      </c>
      <c r="G857" s="1">
        <f t="shared" si="27"/>
        <v>477</v>
      </c>
      <c r="I857" s="1"/>
      <c r="J857" s="1"/>
    </row>
    <row r="858" spans="1:10" x14ac:dyDescent="0.25">
      <c r="A858" t="s">
        <v>821</v>
      </c>
      <c r="B858" t="s">
        <v>5194</v>
      </c>
      <c r="C858" s="1">
        <v>0</v>
      </c>
      <c r="D858" s="1">
        <v>39008.317000000003</v>
      </c>
      <c r="E858" s="1">
        <v>43342.572999999997</v>
      </c>
      <c r="F858" s="1">
        <f t="shared" si="26"/>
        <v>-4334.2559999999939</v>
      </c>
      <c r="G858" s="1">
        <f t="shared" si="27"/>
        <v>-4334.2559999999939</v>
      </c>
      <c r="I858" s="1"/>
      <c r="J858" s="1"/>
    </row>
    <row r="859" spans="1:10" x14ac:dyDescent="0.25">
      <c r="A859" t="s">
        <v>823</v>
      </c>
      <c r="B859" t="s">
        <v>824</v>
      </c>
      <c r="C859" s="1">
        <v>0</v>
      </c>
      <c r="D859" s="1">
        <v>16272.6</v>
      </c>
      <c r="E859" s="1">
        <v>16272.6</v>
      </c>
      <c r="F859" s="1">
        <f t="shared" si="26"/>
        <v>0</v>
      </c>
      <c r="G859" s="1">
        <f t="shared" si="27"/>
        <v>0</v>
      </c>
      <c r="I859" s="1"/>
      <c r="J859" s="1"/>
    </row>
    <row r="860" spans="1:10" x14ac:dyDescent="0.25">
      <c r="A860" t="s">
        <v>6292</v>
      </c>
      <c r="B860" t="s">
        <v>6293</v>
      </c>
      <c r="C860" s="1">
        <v>0</v>
      </c>
      <c r="D860" s="1">
        <v>7893</v>
      </c>
      <c r="E860" s="1">
        <v>7893</v>
      </c>
      <c r="F860" s="1">
        <f t="shared" si="26"/>
        <v>0</v>
      </c>
      <c r="G860" s="1">
        <f t="shared" si="27"/>
        <v>0</v>
      </c>
      <c r="I860" s="1"/>
      <c r="J860" s="1"/>
    </row>
    <row r="861" spans="1:10" x14ac:dyDescent="0.25">
      <c r="A861" t="s">
        <v>867</v>
      </c>
      <c r="B861" t="s">
        <v>868</v>
      </c>
      <c r="C861" s="1">
        <v>0</v>
      </c>
      <c r="D861" s="1">
        <v>69963.45</v>
      </c>
      <c r="E861" s="1">
        <v>68277.570000000007</v>
      </c>
      <c r="F861" s="1">
        <f t="shared" si="26"/>
        <v>1685.8799999999901</v>
      </c>
      <c r="G861" s="1">
        <f t="shared" si="27"/>
        <v>1685.8799999999901</v>
      </c>
      <c r="I861" s="1"/>
      <c r="J861" s="1"/>
    </row>
    <row r="862" spans="1:10" x14ac:dyDescent="0.25">
      <c r="A862" t="s">
        <v>838</v>
      </c>
      <c r="B862" t="s">
        <v>10545</v>
      </c>
      <c r="C862" s="1">
        <v>0</v>
      </c>
      <c r="D862" s="1">
        <v>31628.25</v>
      </c>
      <c r="E862" s="1">
        <v>31628.25</v>
      </c>
      <c r="F862" s="1">
        <f t="shared" si="26"/>
        <v>0</v>
      </c>
      <c r="G862" s="1">
        <f t="shared" si="27"/>
        <v>0</v>
      </c>
      <c r="I862" s="1"/>
      <c r="J862" s="1"/>
    </row>
    <row r="863" spans="1:10" x14ac:dyDescent="0.25">
      <c r="A863" t="s">
        <v>6294</v>
      </c>
      <c r="B863" t="s">
        <v>6295</v>
      </c>
      <c r="C863" s="1">
        <v>0</v>
      </c>
      <c r="D863" s="1">
        <v>9996.6</v>
      </c>
      <c r="E863" s="1">
        <v>9996.6</v>
      </c>
      <c r="F863" s="1">
        <f t="shared" si="26"/>
        <v>0</v>
      </c>
      <c r="G863" s="1">
        <f t="shared" si="27"/>
        <v>0</v>
      </c>
      <c r="I863" s="1"/>
      <c r="J863" s="1"/>
    </row>
    <row r="864" spans="1:10" x14ac:dyDescent="0.25">
      <c r="A864" t="s">
        <v>6296</v>
      </c>
      <c r="B864" t="s">
        <v>8642</v>
      </c>
      <c r="C864" s="1">
        <v>0</v>
      </c>
      <c r="D864" s="1">
        <v>15862.495000000001</v>
      </c>
      <c r="E864" s="1">
        <v>11419.77</v>
      </c>
      <c r="F864" s="1">
        <f t="shared" si="26"/>
        <v>4442.7250000000004</v>
      </c>
      <c r="G864" s="1">
        <f t="shared" si="27"/>
        <v>4442.7250000000004</v>
      </c>
      <c r="I864" s="1"/>
      <c r="J864" s="1"/>
    </row>
    <row r="865" spans="1:10" x14ac:dyDescent="0.25">
      <c r="A865" t="s">
        <v>6297</v>
      </c>
      <c r="B865" t="s">
        <v>10546</v>
      </c>
      <c r="C865" s="1">
        <v>0</v>
      </c>
      <c r="D865" s="1">
        <v>2484.8000000000002</v>
      </c>
      <c r="E865" s="1">
        <v>2484.8000000000002</v>
      </c>
      <c r="F865" s="1">
        <f t="shared" si="26"/>
        <v>0</v>
      </c>
      <c r="G865" s="1">
        <f t="shared" si="27"/>
        <v>0</v>
      </c>
      <c r="I865" s="1"/>
      <c r="J865" s="1"/>
    </row>
    <row r="866" spans="1:10" x14ac:dyDescent="0.25">
      <c r="A866" t="s">
        <v>6298</v>
      </c>
      <c r="B866" t="s">
        <v>6299</v>
      </c>
      <c r="C866" s="1">
        <v>0</v>
      </c>
      <c r="D866" s="1">
        <v>32469.542000000001</v>
      </c>
      <c r="E866" s="1">
        <v>32469.542000000001</v>
      </c>
      <c r="F866" s="1">
        <f t="shared" si="26"/>
        <v>0</v>
      </c>
      <c r="G866" s="1">
        <f t="shared" si="27"/>
        <v>0</v>
      </c>
      <c r="I866" s="1"/>
      <c r="J866" s="1"/>
    </row>
    <row r="867" spans="1:10" x14ac:dyDescent="0.25">
      <c r="A867" t="s">
        <v>6300</v>
      </c>
      <c r="B867" t="s">
        <v>6301</v>
      </c>
      <c r="C867" s="1">
        <v>0</v>
      </c>
      <c r="D867" s="1">
        <v>14376.563</v>
      </c>
      <c r="E867" s="1">
        <v>13930.106</v>
      </c>
      <c r="F867" s="1">
        <f t="shared" si="26"/>
        <v>446.45700000000033</v>
      </c>
      <c r="G867" s="1">
        <f t="shared" si="27"/>
        <v>446.45700000000033</v>
      </c>
      <c r="I867" s="1"/>
      <c r="J867" s="1"/>
    </row>
    <row r="868" spans="1:10" x14ac:dyDescent="0.25">
      <c r="A868" t="s">
        <v>6302</v>
      </c>
      <c r="B868" t="s">
        <v>6303</v>
      </c>
      <c r="C868" s="1">
        <v>0</v>
      </c>
      <c r="D868" s="1">
        <v>168.86600000000001</v>
      </c>
      <c r="E868" s="1">
        <v>168.86600000000001</v>
      </c>
      <c r="F868" s="1">
        <f t="shared" si="26"/>
        <v>0</v>
      </c>
      <c r="G868" s="1">
        <f t="shared" si="27"/>
        <v>0</v>
      </c>
      <c r="I868" s="1"/>
      <c r="J868" s="1"/>
    </row>
    <row r="869" spans="1:10" x14ac:dyDescent="0.25">
      <c r="A869" t="s">
        <v>6304</v>
      </c>
      <c r="B869" t="s">
        <v>6305</v>
      </c>
      <c r="C869" s="1">
        <v>0</v>
      </c>
      <c r="D869" s="1">
        <v>13090.6</v>
      </c>
      <c r="E869" s="1">
        <v>13090.6</v>
      </c>
      <c r="F869" s="1">
        <f t="shared" si="26"/>
        <v>0</v>
      </c>
      <c r="G869" s="1">
        <f t="shared" si="27"/>
        <v>0</v>
      </c>
      <c r="I869" s="1"/>
      <c r="J869" s="1"/>
    </row>
    <row r="870" spans="1:10" x14ac:dyDescent="0.25">
      <c r="A870" t="s">
        <v>6306</v>
      </c>
      <c r="B870" t="s">
        <v>10547</v>
      </c>
      <c r="C870" s="1">
        <v>0</v>
      </c>
      <c r="D870" s="1">
        <v>4237.723</v>
      </c>
      <c r="E870" s="1">
        <v>4237.723</v>
      </c>
      <c r="F870" s="1">
        <f t="shared" si="26"/>
        <v>0</v>
      </c>
      <c r="G870" s="1">
        <f t="shared" si="27"/>
        <v>0</v>
      </c>
      <c r="I870" s="1"/>
      <c r="J870" s="1"/>
    </row>
    <row r="871" spans="1:10" x14ac:dyDescent="0.25">
      <c r="A871" t="s">
        <v>6307</v>
      </c>
      <c r="B871" t="s">
        <v>6308</v>
      </c>
      <c r="C871" s="1">
        <v>0</v>
      </c>
      <c r="D871" s="1">
        <v>5090.5870000000004</v>
      </c>
      <c r="E871" s="1">
        <v>5090.5870000000004</v>
      </c>
      <c r="F871" s="1">
        <f t="shared" si="26"/>
        <v>0</v>
      </c>
      <c r="G871" s="1">
        <f t="shared" si="27"/>
        <v>0</v>
      </c>
      <c r="I871" s="1"/>
      <c r="J871" s="1"/>
    </row>
    <row r="872" spans="1:10" x14ac:dyDescent="0.25">
      <c r="A872" t="s">
        <v>6309</v>
      </c>
      <c r="B872" t="s">
        <v>10548</v>
      </c>
      <c r="C872" s="1">
        <v>0</v>
      </c>
      <c r="D872" s="1">
        <v>82680.078999999998</v>
      </c>
      <c r="E872" s="1">
        <v>82680.078999999998</v>
      </c>
      <c r="F872" s="1">
        <f t="shared" si="26"/>
        <v>0</v>
      </c>
      <c r="G872" s="1">
        <f t="shared" si="27"/>
        <v>0</v>
      </c>
      <c r="I872" s="1"/>
      <c r="J872" s="1"/>
    </row>
    <row r="873" spans="1:10" x14ac:dyDescent="0.25">
      <c r="A873" t="s">
        <v>6310</v>
      </c>
      <c r="B873" t="s">
        <v>6311</v>
      </c>
      <c r="C873" s="1">
        <v>0</v>
      </c>
      <c r="D873" s="1">
        <v>772.08199999999999</v>
      </c>
      <c r="E873" s="1">
        <v>772.08199999999999</v>
      </c>
      <c r="F873" s="1">
        <f t="shared" si="26"/>
        <v>0</v>
      </c>
      <c r="G873" s="1">
        <f t="shared" si="27"/>
        <v>0</v>
      </c>
      <c r="I873" s="1"/>
      <c r="J873" s="1"/>
    </row>
    <row r="874" spans="1:10" x14ac:dyDescent="0.25">
      <c r="A874" t="s">
        <v>6312</v>
      </c>
      <c r="B874" t="s">
        <v>10549</v>
      </c>
      <c r="C874" s="1">
        <v>0</v>
      </c>
      <c r="D874" s="1">
        <v>2088.366</v>
      </c>
      <c r="E874" s="1">
        <v>2088.366</v>
      </c>
      <c r="F874" s="1">
        <f t="shared" si="26"/>
        <v>0</v>
      </c>
      <c r="G874" s="1">
        <f t="shared" si="27"/>
        <v>0</v>
      </c>
      <c r="I874" s="1"/>
      <c r="J874" s="1"/>
    </row>
    <row r="875" spans="1:10" x14ac:dyDescent="0.25">
      <c r="A875" t="s">
        <v>6313</v>
      </c>
      <c r="B875" t="s">
        <v>6314</v>
      </c>
      <c r="C875" s="1">
        <v>0</v>
      </c>
      <c r="D875" s="1">
        <v>16856.37</v>
      </c>
      <c r="E875" s="1">
        <v>16856.37</v>
      </c>
      <c r="F875" s="1">
        <f t="shared" si="26"/>
        <v>0</v>
      </c>
      <c r="G875" s="1">
        <f t="shared" si="27"/>
        <v>0</v>
      </c>
      <c r="I875" s="1"/>
      <c r="J875" s="1"/>
    </row>
    <row r="876" spans="1:10" x14ac:dyDescent="0.25">
      <c r="A876" t="s">
        <v>6315</v>
      </c>
      <c r="B876" t="s">
        <v>10466</v>
      </c>
      <c r="C876" s="1">
        <v>0</v>
      </c>
      <c r="D876" s="1">
        <v>3500</v>
      </c>
      <c r="E876" s="1">
        <v>3500</v>
      </c>
      <c r="F876" s="1">
        <f t="shared" si="26"/>
        <v>0</v>
      </c>
      <c r="G876" s="1">
        <f t="shared" si="27"/>
        <v>0</v>
      </c>
      <c r="I876" s="1"/>
      <c r="J876" s="1"/>
    </row>
    <row r="877" spans="1:10" x14ac:dyDescent="0.25">
      <c r="A877" t="s">
        <v>6316</v>
      </c>
      <c r="B877" t="s">
        <v>10550</v>
      </c>
      <c r="C877" s="1">
        <v>0</v>
      </c>
      <c r="D877" s="1">
        <v>4254.723</v>
      </c>
      <c r="E877" s="1">
        <v>4254.723</v>
      </c>
      <c r="F877" s="1">
        <f t="shared" si="26"/>
        <v>0</v>
      </c>
      <c r="G877" s="1">
        <f t="shared" si="27"/>
        <v>0</v>
      </c>
      <c r="I877" s="1"/>
      <c r="J877" s="1"/>
    </row>
    <row r="878" spans="1:10" x14ac:dyDescent="0.25">
      <c r="A878" t="s">
        <v>6317</v>
      </c>
      <c r="B878" t="s">
        <v>10551</v>
      </c>
      <c r="C878" s="1">
        <v>0</v>
      </c>
      <c r="D878" s="1">
        <v>13961.08</v>
      </c>
      <c r="E878" s="1">
        <v>13961.08</v>
      </c>
      <c r="F878" s="1">
        <f t="shared" si="26"/>
        <v>0</v>
      </c>
      <c r="G878" s="1">
        <f t="shared" si="27"/>
        <v>0</v>
      </c>
      <c r="I878" s="1"/>
      <c r="J878" s="1"/>
    </row>
    <row r="879" spans="1:10" x14ac:dyDescent="0.25">
      <c r="A879" t="s">
        <v>6318</v>
      </c>
      <c r="B879" t="s">
        <v>6319</v>
      </c>
      <c r="C879" s="1">
        <v>0</v>
      </c>
      <c r="D879" s="1">
        <v>1622.8520000000001</v>
      </c>
      <c r="E879" s="1">
        <v>1417.6479999999999</v>
      </c>
      <c r="F879" s="1">
        <f t="shared" si="26"/>
        <v>205.20400000000018</v>
      </c>
      <c r="G879" s="1">
        <f t="shared" si="27"/>
        <v>205.20400000000018</v>
      </c>
      <c r="I879" s="1"/>
      <c r="J879" s="1"/>
    </row>
    <row r="880" spans="1:10" x14ac:dyDescent="0.25">
      <c r="A880" t="s">
        <v>6320</v>
      </c>
      <c r="B880" t="s">
        <v>6321</v>
      </c>
      <c r="C880" s="1">
        <v>0</v>
      </c>
      <c r="D880" s="1">
        <v>1144.8</v>
      </c>
      <c r="E880" s="1">
        <v>1144.8</v>
      </c>
      <c r="F880" s="1">
        <f t="shared" si="26"/>
        <v>0</v>
      </c>
      <c r="G880" s="1">
        <f t="shared" si="27"/>
        <v>0</v>
      </c>
      <c r="I880" s="1"/>
      <c r="J880" s="1"/>
    </row>
    <row r="881" spans="1:10" x14ac:dyDescent="0.25">
      <c r="A881" t="s">
        <v>6322</v>
      </c>
      <c r="B881" t="s">
        <v>6323</v>
      </c>
      <c r="C881" s="1">
        <v>0</v>
      </c>
      <c r="D881" s="1">
        <v>5772.7</v>
      </c>
      <c r="E881" s="1">
        <v>5772.7</v>
      </c>
      <c r="F881" s="1">
        <f t="shared" si="26"/>
        <v>0</v>
      </c>
      <c r="G881" s="1">
        <f t="shared" si="27"/>
        <v>0</v>
      </c>
      <c r="I881" s="1"/>
      <c r="J881" s="1"/>
    </row>
    <row r="882" spans="1:10" x14ac:dyDescent="0.25">
      <c r="A882" t="s">
        <v>6324</v>
      </c>
      <c r="B882" t="s">
        <v>6325</v>
      </c>
      <c r="C882" s="1">
        <v>0</v>
      </c>
      <c r="D882" s="1">
        <v>29296.89</v>
      </c>
      <c r="E882" s="1">
        <v>29296.89</v>
      </c>
      <c r="F882" s="1">
        <f t="shared" si="26"/>
        <v>0</v>
      </c>
      <c r="G882" s="1">
        <f t="shared" si="27"/>
        <v>0</v>
      </c>
      <c r="I882" s="1"/>
      <c r="J882" s="1"/>
    </row>
    <row r="883" spans="1:10" x14ac:dyDescent="0.25">
      <c r="A883" t="s">
        <v>5080</v>
      </c>
      <c r="B883" t="s">
        <v>5195</v>
      </c>
      <c r="C883" s="1">
        <v>0</v>
      </c>
      <c r="D883" s="1">
        <v>120863.51300000001</v>
      </c>
      <c r="E883" s="1">
        <v>120863.49400000001</v>
      </c>
      <c r="F883" s="1">
        <f t="shared" si="26"/>
        <v>1.9000000000232831E-2</v>
      </c>
      <c r="G883" s="1">
        <f t="shared" si="27"/>
        <v>1.9000000000232831E-2</v>
      </c>
      <c r="I883" s="1"/>
      <c r="J883" s="1"/>
    </row>
    <row r="884" spans="1:10" x14ac:dyDescent="0.25">
      <c r="A884" t="s">
        <v>5007</v>
      </c>
      <c r="B884" t="s">
        <v>5196</v>
      </c>
      <c r="C884" s="1">
        <v>0</v>
      </c>
      <c r="D884" s="1">
        <v>76066</v>
      </c>
      <c r="E884" s="1">
        <v>76066</v>
      </c>
      <c r="F884" s="1">
        <f t="shared" si="26"/>
        <v>0</v>
      </c>
      <c r="G884" s="1">
        <f t="shared" si="27"/>
        <v>0</v>
      </c>
      <c r="I884" s="1"/>
      <c r="J884" s="1"/>
    </row>
    <row r="885" spans="1:10" x14ac:dyDescent="0.25">
      <c r="A885" t="s">
        <v>4808</v>
      </c>
      <c r="B885" t="s">
        <v>5197</v>
      </c>
      <c r="C885" s="1">
        <v>0</v>
      </c>
      <c r="D885" s="1">
        <v>14702.174999999999</v>
      </c>
      <c r="E885" s="1">
        <v>16484.580000000002</v>
      </c>
      <c r="F885" s="1">
        <f t="shared" si="26"/>
        <v>-1782.4050000000025</v>
      </c>
      <c r="G885" s="1">
        <f t="shared" si="27"/>
        <v>-1782.4050000000025</v>
      </c>
      <c r="I885" s="1"/>
      <c r="J885" s="1"/>
    </row>
    <row r="886" spans="1:10" x14ac:dyDescent="0.25">
      <c r="A886" t="s">
        <v>6326</v>
      </c>
      <c r="B886" t="s">
        <v>10552</v>
      </c>
      <c r="C886" s="1">
        <v>0</v>
      </c>
      <c r="D886" s="1">
        <v>3808.6</v>
      </c>
      <c r="E886" s="1">
        <v>3808.6</v>
      </c>
      <c r="F886" s="1">
        <f t="shared" si="26"/>
        <v>0</v>
      </c>
      <c r="G886" s="1">
        <f t="shared" si="27"/>
        <v>0</v>
      </c>
      <c r="I886" s="1"/>
      <c r="J886" s="1"/>
    </row>
    <row r="887" spans="1:10" x14ac:dyDescent="0.25">
      <c r="A887" t="s">
        <v>4810</v>
      </c>
      <c r="B887" t="s">
        <v>4811</v>
      </c>
      <c r="C887" s="1">
        <v>0</v>
      </c>
      <c r="D887" s="1">
        <v>3712.7890000000002</v>
      </c>
      <c r="E887" s="1">
        <v>3712.788</v>
      </c>
      <c r="F887" s="1">
        <f t="shared" si="26"/>
        <v>1.0000000002037268E-3</v>
      </c>
      <c r="G887" s="1">
        <f t="shared" si="27"/>
        <v>1.0000000002037268E-3</v>
      </c>
      <c r="I887" s="1"/>
      <c r="J887" s="1"/>
    </row>
    <row r="888" spans="1:10" x14ac:dyDescent="0.25">
      <c r="A888" t="s">
        <v>6327</v>
      </c>
      <c r="B888" t="s">
        <v>10553</v>
      </c>
      <c r="C888" s="1">
        <v>0</v>
      </c>
      <c r="D888" s="1">
        <v>900</v>
      </c>
      <c r="E888" s="1">
        <v>900</v>
      </c>
      <c r="F888" s="1">
        <f t="shared" si="26"/>
        <v>0</v>
      </c>
      <c r="G888" s="1">
        <f t="shared" si="27"/>
        <v>0</v>
      </c>
      <c r="I888" s="1"/>
      <c r="J888" s="1"/>
    </row>
    <row r="889" spans="1:10" x14ac:dyDescent="0.25">
      <c r="A889" t="s">
        <v>5081</v>
      </c>
      <c r="B889" t="s">
        <v>5008</v>
      </c>
      <c r="C889" s="1">
        <v>0</v>
      </c>
      <c r="D889" s="1">
        <v>14458.34</v>
      </c>
      <c r="E889" s="1">
        <v>14458.34</v>
      </c>
      <c r="F889" s="1">
        <f t="shared" si="26"/>
        <v>0</v>
      </c>
      <c r="G889" s="1">
        <f t="shared" si="27"/>
        <v>0</v>
      </c>
      <c r="I889" s="1"/>
      <c r="J889" s="1"/>
    </row>
    <row r="890" spans="1:10" x14ac:dyDescent="0.25">
      <c r="A890" t="s">
        <v>4812</v>
      </c>
      <c r="B890" t="s">
        <v>5198</v>
      </c>
      <c r="C890" s="1">
        <v>0</v>
      </c>
      <c r="D890" s="1">
        <v>39583.199999999997</v>
      </c>
      <c r="E890" s="1">
        <v>40775.199999999997</v>
      </c>
      <c r="F890" s="1">
        <f t="shared" si="26"/>
        <v>-1192</v>
      </c>
      <c r="G890" s="1">
        <f t="shared" si="27"/>
        <v>-1192</v>
      </c>
      <c r="I890" s="1"/>
      <c r="J890" s="1"/>
    </row>
    <row r="891" spans="1:10" x14ac:dyDescent="0.25">
      <c r="A891" t="s">
        <v>4830</v>
      </c>
      <c r="B891" t="s">
        <v>5199</v>
      </c>
      <c r="C891" s="1">
        <v>0</v>
      </c>
      <c r="D891" s="1">
        <v>52.96</v>
      </c>
      <c r="E891" s="1">
        <v>0</v>
      </c>
      <c r="F891" s="1">
        <f t="shared" si="26"/>
        <v>52.96</v>
      </c>
      <c r="G891" s="1">
        <f t="shared" si="27"/>
        <v>52.96</v>
      </c>
      <c r="I891" s="1"/>
      <c r="J891" s="1"/>
    </row>
    <row r="892" spans="1:10" x14ac:dyDescent="0.25">
      <c r="A892" t="s">
        <v>4832</v>
      </c>
      <c r="B892" t="s">
        <v>5200</v>
      </c>
      <c r="C892" s="1">
        <v>0</v>
      </c>
      <c r="D892" s="1">
        <v>38474.75</v>
      </c>
      <c r="E892" s="1">
        <v>41209.699999999997</v>
      </c>
      <c r="F892" s="1">
        <f t="shared" si="26"/>
        <v>-2734.9499999999971</v>
      </c>
      <c r="G892" s="1">
        <f t="shared" si="27"/>
        <v>-2734.9499999999971</v>
      </c>
      <c r="I892" s="1"/>
      <c r="J892" s="1"/>
    </row>
    <row r="893" spans="1:10" x14ac:dyDescent="0.25">
      <c r="A893" t="s">
        <v>6328</v>
      </c>
      <c r="B893" t="s">
        <v>10554</v>
      </c>
      <c r="C893" s="1">
        <v>0</v>
      </c>
      <c r="D893" s="1">
        <v>28685.759999999998</v>
      </c>
      <c r="E893" s="1">
        <v>28685.759999999998</v>
      </c>
      <c r="F893" s="1">
        <f t="shared" si="26"/>
        <v>0</v>
      </c>
      <c r="G893" s="1">
        <f t="shared" si="27"/>
        <v>0</v>
      </c>
      <c r="I893" s="1"/>
      <c r="J893" s="1"/>
    </row>
    <row r="894" spans="1:10" x14ac:dyDescent="0.25">
      <c r="A894" t="s">
        <v>5009</v>
      </c>
      <c r="B894" t="s">
        <v>5201</v>
      </c>
      <c r="C894" s="1">
        <v>0</v>
      </c>
      <c r="D894" s="1">
        <v>16050.535</v>
      </c>
      <c r="E894" s="1">
        <v>16156.495000000001</v>
      </c>
      <c r="F894" s="1">
        <f t="shared" si="26"/>
        <v>-105.96000000000095</v>
      </c>
      <c r="G894" s="1">
        <f t="shared" si="27"/>
        <v>-105.96000000000095</v>
      </c>
      <c r="I894" s="1"/>
      <c r="J894" s="1"/>
    </row>
    <row r="895" spans="1:10" x14ac:dyDescent="0.25">
      <c r="A895" t="s">
        <v>6329</v>
      </c>
      <c r="B895" t="s">
        <v>6330</v>
      </c>
      <c r="C895" s="1">
        <v>0</v>
      </c>
      <c r="D895" s="1">
        <v>65215.675000000003</v>
      </c>
      <c r="E895" s="1">
        <v>65215.675000000003</v>
      </c>
      <c r="F895" s="1">
        <f t="shared" si="26"/>
        <v>0</v>
      </c>
      <c r="G895" s="1">
        <f t="shared" si="27"/>
        <v>0</v>
      </c>
      <c r="I895" s="1"/>
      <c r="J895" s="1"/>
    </row>
    <row r="896" spans="1:10" x14ac:dyDescent="0.25">
      <c r="A896" t="s">
        <v>5010</v>
      </c>
      <c r="B896" t="s">
        <v>5202</v>
      </c>
      <c r="C896" s="1">
        <v>0</v>
      </c>
      <c r="D896" s="1">
        <v>13062.3</v>
      </c>
      <c r="E896" s="1">
        <v>13062.3</v>
      </c>
      <c r="F896" s="1">
        <f t="shared" si="26"/>
        <v>0</v>
      </c>
      <c r="G896" s="1">
        <f t="shared" si="27"/>
        <v>0</v>
      </c>
      <c r="I896" s="1"/>
      <c r="J896" s="1"/>
    </row>
    <row r="897" spans="1:10" x14ac:dyDescent="0.25">
      <c r="A897" t="s">
        <v>6331</v>
      </c>
      <c r="B897" t="s">
        <v>6332</v>
      </c>
      <c r="C897" s="1">
        <v>0</v>
      </c>
      <c r="D897" s="1">
        <v>14462.11</v>
      </c>
      <c r="E897" s="1">
        <v>14462.11</v>
      </c>
      <c r="F897" s="1">
        <f t="shared" si="26"/>
        <v>0</v>
      </c>
      <c r="G897" s="1">
        <f t="shared" si="27"/>
        <v>0</v>
      </c>
      <c r="I897" s="1"/>
      <c r="J897" s="1"/>
    </row>
    <row r="898" spans="1:10" x14ac:dyDescent="0.25">
      <c r="A898" t="s">
        <v>6333</v>
      </c>
      <c r="B898" t="s">
        <v>6334</v>
      </c>
      <c r="C898" s="1">
        <v>0</v>
      </c>
      <c r="D898" s="1">
        <v>6049.616</v>
      </c>
      <c r="E898" s="1">
        <v>6627.1710000000003</v>
      </c>
      <c r="F898" s="1">
        <f t="shared" si="26"/>
        <v>-577.55500000000029</v>
      </c>
      <c r="G898" s="1">
        <f t="shared" si="27"/>
        <v>-577.55500000000029</v>
      </c>
      <c r="I898" s="1"/>
      <c r="J898" s="1"/>
    </row>
    <row r="899" spans="1:10" x14ac:dyDescent="0.25">
      <c r="A899" t="s">
        <v>6335</v>
      </c>
      <c r="B899" t="s">
        <v>10555</v>
      </c>
      <c r="C899" s="1">
        <v>0</v>
      </c>
      <c r="D899" s="1">
        <v>914.78300000000002</v>
      </c>
      <c r="E899" s="1">
        <v>914.78300000000002</v>
      </c>
      <c r="F899" s="1">
        <f t="shared" si="26"/>
        <v>0</v>
      </c>
      <c r="G899" s="1">
        <f t="shared" si="27"/>
        <v>0</v>
      </c>
      <c r="I899" s="1"/>
      <c r="J899" s="1"/>
    </row>
    <row r="900" spans="1:10" x14ac:dyDescent="0.25">
      <c r="A900" t="s">
        <v>6336</v>
      </c>
      <c r="B900" t="s">
        <v>10556</v>
      </c>
      <c r="C900" s="1">
        <v>0</v>
      </c>
      <c r="D900" s="1">
        <v>19140.657999999999</v>
      </c>
      <c r="E900" s="1">
        <v>19140.657999999999</v>
      </c>
      <c r="F900" s="1">
        <f t="shared" ref="F900:F963" si="28">+D900-E900</f>
        <v>0</v>
      </c>
      <c r="G900" s="1">
        <f t="shared" ref="G900:G963" si="29">+C900+F900</f>
        <v>0</v>
      </c>
      <c r="I900" s="1"/>
      <c r="J900" s="1"/>
    </row>
    <row r="901" spans="1:10" x14ac:dyDescent="0.25">
      <c r="A901" t="s">
        <v>6337</v>
      </c>
      <c r="B901" t="s">
        <v>10557</v>
      </c>
      <c r="C901" s="1">
        <v>0</v>
      </c>
      <c r="D901" s="1">
        <v>2600</v>
      </c>
      <c r="E901" s="1">
        <v>2600</v>
      </c>
      <c r="F901" s="1">
        <f t="shared" si="28"/>
        <v>0</v>
      </c>
      <c r="G901" s="1">
        <f t="shared" si="29"/>
        <v>0</v>
      </c>
      <c r="I901" s="1"/>
      <c r="J901" s="1"/>
    </row>
    <row r="902" spans="1:10" x14ac:dyDescent="0.25">
      <c r="A902" t="s">
        <v>6338</v>
      </c>
      <c r="B902" t="s">
        <v>6339</v>
      </c>
      <c r="C902" s="1">
        <v>0</v>
      </c>
      <c r="D902" s="1">
        <v>400</v>
      </c>
      <c r="E902" s="1">
        <v>400</v>
      </c>
      <c r="F902" s="1">
        <f t="shared" si="28"/>
        <v>0</v>
      </c>
      <c r="G902" s="1">
        <f t="shared" si="29"/>
        <v>0</v>
      </c>
      <c r="I902" s="1"/>
      <c r="J902" s="1"/>
    </row>
    <row r="903" spans="1:10" x14ac:dyDescent="0.25">
      <c r="A903" t="s">
        <v>6340</v>
      </c>
      <c r="B903" t="s">
        <v>10558</v>
      </c>
      <c r="C903" s="1">
        <v>0</v>
      </c>
      <c r="D903" s="1">
        <v>15843.27</v>
      </c>
      <c r="E903" s="1">
        <v>15843.27</v>
      </c>
      <c r="F903" s="1">
        <f t="shared" si="28"/>
        <v>0</v>
      </c>
      <c r="G903" s="1">
        <f t="shared" si="29"/>
        <v>0</v>
      </c>
      <c r="I903" s="1"/>
      <c r="J903" s="1"/>
    </row>
    <row r="904" spans="1:10" x14ac:dyDescent="0.25">
      <c r="A904" t="s">
        <v>6341</v>
      </c>
      <c r="B904" t="s">
        <v>6342</v>
      </c>
      <c r="C904" s="1">
        <v>0</v>
      </c>
      <c r="D904" s="1">
        <v>9931.75</v>
      </c>
      <c r="E904" s="1">
        <v>9931.75</v>
      </c>
      <c r="F904" s="1">
        <f t="shared" si="28"/>
        <v>0</v>
      </c>
      <c r="G904" s="1">
        <f t="shared" si="29"/>
        <v>0</v>
      </c>
      <c r="I904" s="1"/>
      <c r="J904" s="1"/>
    </row>
    <row r="905" spans="1:10" x14ac:dyDescent="0.25">
      <c r="A905" t="s">
        <v>6343</v>
      </c>
      <c r="B905" t="s">
        <v>6344</v>
      </c>
      <c r="C905" s="1">
        <v>0</v>
      </c>
      <c r="D905" s="1">
        <v>1000.2</v>
      </c>
      <c r="E905" s="1">
        <v>1000.2</v>
      </c>
      <c r="F905" s="1">
        <f t="shared" si="28"/>
        <v>0</v>
      </c>
      <c r="G905" s="1">
        <f t="shared" si="29"/>
        <v>0</v>
      </c>
      <c r="I905" s="1"/>
      <c r="J905" s="1"/>
    </row>
    <row r="906" spans="1:10" x14ac:dyDescent="0.25">
      <c r="A906" t="s">
        <v>5011</v>
      </c>
      <c r="B906" t="s">
        <v>5012</v>
      </c>
      <c r="C906" s="1">
        <v>0</v>
      </c>
      <c r="D906" s="1">
        <v>23000.919000000002</v>
      </c>
      <c r="E906" s="1">
        <v>22820.51</v>
      </c>
      <c r="F906" s="1">
        <f t="shared" si="28"/>
        <v>180.40900000000329</v>
      </c>
      <c r="G906" s="1">
        <f t="shared" si="29"/>
        <v>180.40900000000329</v>
      </c>
      <c r="I906" s="1"/>
      <c r="J906" s="1"/>
    </row>
    <row r="907" spans="1:10" x14ac:dyDescent="0.25">
      <c r="A907" t="s">
        <v>6345</v>
      </c>
      <c r="B907" t="s">
        <v>6346</v>
      </c>
      <c r="C907" s="1">
        <v>0</v>
      </c>
      <c r="D907" s="1">
        <v>15325.42</v>
      </c>
      <c r="E907" s="1">
        <v>15325.42</v>
      </c>
      <c r="F907" s="1">
        <f t="shared" si="28"/>
        <v>0</v>
      </c>
      <c r="G907" s="1">
        <f t="shared" si="29"/>
        <v>0</v>
      </c>
      <c r="I907" s="1"/>
      <c r="J907" s="1"/>
    </row>
    <row r="908" spans="1:10" x14ac:dyDescent="0.25">
      <c r="A908" t="s">
        <v>6347</v>
      </c>
      <c r="B908" t="s">
        <v>6348</v>
      </c>
      <c r="C908" s="1">
        <v>0</v>
      </c>
      <c r="D908" s="1">
        <v>1679.5</v>
      </c>
      <c r="E908" s="1">
        <v>1679.5</v>
      </c>
      <c r="F908" s="1">
        <f t="shared" si="28"/>
        <v>0</v>
      </c>
      <c r="G908" s="1">
        <f t="shared" si="29"/>
        <v>0</v>
      </c>
      <c r="I908" s="1"/>
      <c r="J908" s="1"/>
    </row>
    <row r="909" spans="1:10" x14ac:dyDescent="0.25">
      <c r="A909" t="s">
        <v>4879</v>
      </c>
      <c r="B909" t="s">
        <v>5203</v>
      </c>
      <c r="C909" s="1">
        <v>0</v>
      </c>
      <c r="D909" s="1">
        <v>420553.89799999999</v>
      </c>
      <c r="E909" s="1">
        <v>428816.57799999998</v>
      </c>
      <c r="F909" s="1">
        <f t="shared" si="28"/>
        <v>-8262.679999999993</v>
      </c>
      <c r="G909" s="1">
        <f t="shared" si="29"/>
        <v>-8262.679999999993</v>
      </c>
      <c r="I909" s="1"/>
      <c r="J909" s="1"/>
    </row>
    <row r="910" spans="1:10" x14ac:dyDescent="0.25">
      <c r="A910" t="s">
        <v>6349</v>
      </c>
      <c r="B910" t="s">
        <v>6350</v>
      </c>
      <c r="C910" s="1">
        <v>0</v>
      </c>
      <c r="D910" s="1">
        <f>1200+44056</f>
        <v>45256</v>
      </c>
      <c r="E910" s="1">
        <v>45796</v>
      </c>
      <c r="F910" s="1">
        <f t="shared" si="28"/>
        <v>-540</v>
      </c>
      <c r="G910" s="1">
        <f t="shared" si="29"/>
        <v>-540</v>
      </c>
      <c r="I910" s="1"/>
      <c r="J910" s="1"/>
    </row>
    <row r="911" spans="1:10" x14ac:dyDescent="0.25">
      <c r="A911" t="s">
        <v>4887</v>
      </c>
      <c r="B911" t="s">
        <v>5204</v>
      </c>
      <c r="C911" s="1">
        <v>0</v>
      </c>
      <c r="D911" s="1">
        <v>1815.6880000000001</v>
      </c>
      <c r="E911" s="1">
        <v>3571.2</v>
      </c>
      <c r="F911" s="1">
        <f t="shared" si="28"/>
        <v>-1755.5119999999997</v>
      </c>
      <c r="G911" s="1">
        <f t="shared" si="29"/>
        <v>-1755.5119999999997</v>
      </c>
      <c r="I911" s="1"/>
      <c r="J911" s="1"/>
    </row>
    <row r="912" spans="1:10" x14ac:dyDescent="0.25">
      <c r="A912" t="s">
        <v>6351</v>
      </c>
      <c r="B912" t="s">
        <v>6352</v>
      </c>
      <c r="C912" s="1">
        <v>0</v>
      </c>
      <c r="D912" s="1">
        <v>132583.67000000001</v>
      </c>
      <c r="E912" s="1">
        <v>132583.67000000001</v>
      </c>
      <c r="F912" s="1">
        <f t="shared" si="28"/>
        <v>0</v>
      </c>
      <c r="G912" s="1">
        <f t="shared" si="29"/>
        <v>0</v>
      </c>
      <c r="I912" s="1"/>
      <c r="J912" s="1"/>
    </row>
    <row r="913" spans="1:10" x14ac:dyDescent="0.25">
      <c r="A913" t="s">
        <v>6353</v>
      </c>
      <c r="B913" t="s">
        <v>10559</v>
      </c>
      <c r="C913" s="1">
        <v>0</v>
      </c>
      <c r="D913" s="1">
        <v>3273.1</v>
      </c>
      <c r="E913" s="1">
        <v>3273.1</v>
      </c>
      <c r="F913" s="1">
        <f t="shared" si="28"/>
        <v>0</v>
      </c>
      <c r="G913" s="1">
        <f t="shared" si="29"/>
        <v>0</v>
      </c>
      <c r="I913" s="1"/>
      <c r="J913" s="1"/>
    </row>
    <row r="914" spans="1:10" x14ac:dyDescent="0.25">
      <c r="A914" t="s">
        <v>5013</v>
      </c>
      <c r="B914" t="s">
        <v>5205</v>
      </c>
      <c r="C914" s="1">
        <v>0</v>
      </c>
      <c r="D914" s="1">
        <v>27364.79</v>
      </c>
      <c r="E914" s="1">
        <v>39610.800000000003</v>
      </c>
      <c r="F914" s="1">
        <f t="shared" si="28"/>
        <v>-12246.010000000002</v>
      </c>
      <c r="G914" s="1">
        <f t="shared" si="29"/>
        <v>-12246.010000000002</v>
      </c>
      <c r="I914" s="1"/>
      <c r="J914" s="1"/>
    </row>
    <row r="915" spans="1:10" x14ac:dyDescent="0.25">
      <c r="A915" t="s">
        <v>5082</v>
      </c>
      <c r="B915" t="s">
        <v>5014</v>
      </c>
      <c r="C915" s="1">
        <v>0</v>
      </c>
      <c r="D915" s="1">
        <v>31718.400000000001</v>
      </c>
      <c r="E915" s="1">
        <v>31718.400000000001</v>
      </c>
      <c r="F915" s="1">
        <f t="shared" si="28"/>
        <v>0</v>
      </c>
      <c r="G915" s="1">
        <f t="shared" si="29"/>
        <v>0</v>
      </c>
      <c r="I915" s="1"/>
      <c r="J915" s="1"/>
    </row>
    <row r="916" spans="1:10" x14ac:dyDescent="0.25">
      <c r="A916" t="s">
        <v>6354</v>
      </c>
      <c r="B916" t="s">
        <v>6355</v>
      </c>
      <c r="C916" s="1">
        <v>0</v>
      </c>
      <c r="D916" s="1">
        <v>6399.6049999999996</v>
      </c>
      <c r="E916" s="1">
        <v>6842.4449999999997</v>
      </c>
      <c r="F916" s="1">
        <f t="shared" si="28"/>
        <v>-442.84000000000015</v>
      </c>
      <c r="G916" s="1">
        <f t="shared" si="29"/>
        <v>-442.84000000000015</v>
      </c>
      <c r="I916" s="1"/>
      <c r="J916" s="1"/>
    </row>
    <row r="917" spans="1:10" x14ac:dyDescent="0.25">
      <c r="A917" t="s">
        <v>5015</v>
      </c>
      <c r="B917" t="s">
        <v>5206</v>
      </c>
      <c r="C917" s="1">
        <v>0</v>
      </c>
      <c r="D917" s="1">
        <v>13100.424000000001</v>
      </c>
      <c r="E917" s="1">
        <v>12280.266</v>
      </c>
      <c r="F917" s="1">
        <f t="shared" si="28"/>
        <v>820.15800000000127</v>
      </c>
      <c r="G917" s="1">
        <f t="shared" si="29"/>
        <v>820.15800000000127</v>
      </c>
      <c r="I917" s="1"/>
      <c r="J917" s="1"/>
    </row>
    <row r="918" spans="1:10" x14ac:dyDescent="0.25">
      <c r="A918" t="s">
        <v>6356</v>
      </c>
      <c r="B918" t="s">
        <v>6352</v>
      </c>
      <c r="C918" s="1">
        <v>0</v>
      </c>
      <c r="D918" s="1">
        <v>10316.719999999999</v>
      </c>
      <c r="E918" s="1">
        <v>10316.719999999999</v>
      </c>
      <c r="F918" s="1">
        <f t="shared" si="28"/>
        <v>0</v>
      </c>
      <c r="G918" s="1">
        <f t="shared" si="29"/>
        <v>0</v>
      </c>
      <c r="I918" s="1"/>
      <c r="J918" s="1"/>
    </row>
    <row r="919" spans="1:10" x14ac:dyDescent="0.25">
      <c r="A919" t="s">
        <v>6357</v>
      </c>
      <c r="B919" t="s">
        <v>10560</v>
      </c>
      <c r="C919" s="1">
        <v>0</v>
      </c>
      <c r="D919" s="1">
        <v>2120.1390000000001</v>
      </c>
      <c r="E919" s="1">
        <v>2120.1390000000001</v>
      </c>
      <c r="F919" s="1">
        <f t="shared" si="28"/>
        <v>0</v>
      </c>
      <c r="G919" s="1">
        <f t="shared" si="29"/>
        <v>0</v>
      </c>
      <c r="I919" s="1"/>
      <c r="J919" s="1"/>
    </row>
    <row r="920" spans="1:10" x14ac:dyDescent="0.25">
      <c r="A920" t="s">
        <v>6358</v>
      </c>
      <c r="B920" t="s">
        <v>10561</v>
      </c>
      <c r="C920" s="1">
        <v>0</v>
      </c>
      <c r="D920" s="1">
        <v>25347.599999999999</v>
      </c>
      <c r="E920" s="1">
        <v>25347.599999999999</v>
      </c>
      <c r="F920" s="1">
        <f t="shared" si="28"/>
        <v>0</v>
      </c>
      <c r="G920" s="1">
        <f t="shared" si="29"/>
        <v>0</v>
      </c>
      <c r="I920" s="1"/>
      <c r="J920" s="1"/>
    </row>
    <row r="921" spans="1:10" x14ac:dyDescent="0.25">
      <c r="A921" t="s">
        <v>6359</v>
      </c>
      <c r="B921" t="s">
        <v>10562</v>
      </c>
      <c r="C921" s="1">
        <v>0</v>
      </c>
      <c r="D921" s="1">
        <v>36885</v>
      </c>
      <c r="E921" s="1">
        <v>36885</v>
      </c>
      <c r="F921" s="1">
        <f t="shared" si="28"/>
        <v>0</v>
      </c>
      <c r="G921" s="1">
        <f t="shared" si="29"/>
        <v>0</v>
      </c>
      <c r="I921" s="1"/>
      <c r="J921" s="1"/>
    </row>
    <row r="922" spans="1:10" x14ac:dyDescent="0.25">
      <c r="A922" t="s">
        <v>6360</v>
      </c>
      <c r="B922" t="s">
        <v>10563</v>
      </c>
      <c r="C922" s="1">
        <v>0</v>
      </c>
      <c r="D922" s="1">
        <v>32221.614000000001</v>
      </c>
      <c r="E922" s="1">
        <v>32221.614000000001</v>
      </c>
      <c r="F922" s="1">
        <f t="shared" si="28"/>
        <v>0</v>
      </c>
      <c r="G922" s="1">
        <f t="shared" si="29"/>
        <v>0</v>
      </c>
      <c r="I922" s="1"/>
      <c r="J922" s="1"/>
    </row>
    <row r="923" spans="1:10" x14ac:dyDescent="0.25">
      <c r="A923" t="s">
        <v>6361</v>
      </c>
      <c r="B923" t="s">
        <v>10564</v>
      </c>
      <c r="C923" s="1">
        <v>0</v>
      </c>
      <c r="D923" s="1">
        <v>53049.11</v>
      </c>
      <c r="E923" s="1">
        <v>53049.11</v>
      </c>
      <c r="F923" s="1">
        <f t="shared" si="28"/>
        <v>0</v>
      </c>
      <c r="G923" s="1">
        <f t="shared" si="29"/>
        <v>0</v>
      </c>
      <c r="I923" s="1"/>
      <c r="J923" s="1"/>
    </row>
    <row r="924" spans="1:10" x14ac:dyDescent="0.25">
      <c r="A924" t="s">
        <v>6362</v>
      </c>
      <c r="B924" t="s">
        <v>6363</v>
      </c>
      <c r="C924" s="1">
        <v>0</v>
      </c>
      <c r="D924" s="1">
        <v>776.20799999999997</v>
      </c>
      <c r="E924" s="1">
        <v>776.20799999999997</v>
      </c>
      <c r="F924" s="1">
        <f t="shared" si="28"/>
        <v>0</v>
      </c>
      <c r="G924" s="1">
        <f t="shared" si="29"/>
        <v>0</v>
      </c>
      <c r="I924" s="1"/>
      <c r="J924" s="1"/>
    </row>
    <row r="925" spans="1:10" x14ac:dyDescent="0.25">
      <c r="A925" t="s">
        <v>96</v>
      </c>
      <c r="B925" t="s">
        <v>97</v>
      </c>
      <c r="C925" s="1">
        <v>0</v>
      </c>
      <c r="D925" s="1">
        <v>32679.002</v>
      </c>
      <c r="E925" s="1">
        <v>32679.012999999999</v>
      </c>
      <c r="F925" s="1">
        <f t="shared" si="28"/>
        <v>-1.0999999998603016E-2</v>
      </c>
      <c r="G925" s="1">
        <f t="shared" si="29"/>
        <v>-1.0999999998603016E-2</v>
      </c>
      <c r="I925" s="1"/>
      <c r="J925" s="1"/>
    </row>
    <row r="926" spans="1:10" x14ac:dyDescent="0.25">
      <c r="A926" t="s">
        <v>98</v>
      </c>
      <c r="B926" t="s">
        <v>5207</v>
      </c>
      <c r="C926" s="1">
        <v>0</v>
      </c>
      <c r="D926" s="1">
        <v>337580.38900000002</v>
      </c>
      <c r="E926" s="1">
        <v>347388.32900000003</v>
      </c>
      <c r="F926" s="1">
        <f t="shared" si="28"/>
        <v>-9807.9400000000023</v>
      </c>
      <c r="G926" s="1">
        <f t="shared" si="29"/>
        <v>-9807.9400000000023</v>
      </c>
      <c r="I926" s="1"/>
      <c r="J926" s="1"/>
    </row>
    <row r="927" spans="1:10" x14ac:dyDescent="0.25">
      <c r="A927" t="s">
        <v>6364</v>
      </c>
      <c r="B927" t="s">
        <v>6365</v>
      </c>
      <c r="C927" s="1">
        <v>0</v>
      </c>
      <c r="D927" s="1">
        <v>863.29600000000005</v>
      </c>
      <c r="E927" s="1">
        <v>863.29600000000005</v>
      </c>
      <c r="F927" s="1">
        <f t="shared" si="28"/>
        <v>0</v>
      </c>
      <c r="G927" s="1">
        <f t="shared" si="29"/>
        <v>0</v>
      </c>
      <c r="I927" s="1"/>
      <c r="J927" s="1"/>
    </row>
    <row r="928" spans="1:10" x14ac:dyDescent="0.25">
      <c r="A928" t="s">
        <v>6366</v>
      </c>
      <c r="B928" t="s">
        <v>6367</v>
      </c>
      <c r="C928" s="1">
        <v>0</v>
      </c>
      <c r="D928" s="1">
        <v>449.30099999999999</v>
      </c>
      <c r="E928" s="1">
        <v>449.30099999999999</v>
      </c>
      <c r="F928" s="1">
        <f t="shared" si="28"/>
        <v>0</v>
      </c>
      <c r="G928" s="1">
        <f t="shared" si="29"/>
        <v>0</v>
      </c>
      <c r="I928" s="1"/>
      <c r="J928" s="1"/>
    </row>
    <row r="929" spans="1:10" x14ac:dyDescent="0.25">
      <c r="A929" t="s">
        <v>5040</v>
      </c>
      <c r="B929" t="s">
        <v>5041</v>
      </c>
      <c r="C929" s="1">
        <v>0</v>
      </c>
      <c r="D929" s="1">
        <v>8036.9390000000003</v>
      </c>
      <c r="E929" s="1">
        <v>8036.9390000000003</v>
      </c>
      <c r="F929" s="1">
        <f t="shared" si="28"/>
        <v>0</v>
      </c>
      <c r="G929" s="1">
        <f t="shared" si="29"/>
        <v>0</v>
      </c>
      <c r="I929" s="1"/>
      <c r="J929" s="1"/>
    </row>
    <row r="930" spans="1:10" x14ac:dyDescent="0.25">
      <c r="A930" t="s">
        <v>6368</v>
      </c>
      <c r="B930" t="s">
        <v>6369</v>
      </c>
      <c r="C930" s="1">
        <v>0</v>
      </c>
      <c r="D930" s="1">
        <v>4696.2070000000003</v>
      </c>
      <c r="E930" s="1">
        <v>4696.2070000000003</v>
      </c>
      <c r="F930" s="1">
        <f t="shared" si="28"/>
        <v>0</v>
      </c>
      <c r="G930" s="1">
        <f t="shared" si="29"/>
        <v>0</v>
      </c>
      <c r="I930" s="1"/>
      <c r="J930" s="1"/>
    </row>
    <row r="931" spans="1:10" x14ac:dyDescent="0.25">
      <c r="A931" t="s">
        <v>8245</v>
      </c>
      <c r="B931" t="s">
        <v>10565</v>
      </c>
      <c r="C931" s="1">
        <v>0</v>
      </c>
      <c r="D931" s="1">
        <v>446.56</v>
      </c>
      <c r="E931" s="1">
        <v>446.56</v>
      </c>
      <c r="F931" s="1">
        <f t="shared" si="28"/>
        <v>0</v>
      </c>
      <c r="G931" s="1">
        <f t="shared" si="29"/>
        <v>0</v>
      </c>
      <c r="I931" s="1"/>
      <c r="J931" s="1"/>
    </row>
    <row r="932" spans="1:10" x14ac:dyDescent="0.25">
      <c r="A932" t="s">
        <v>6370</v>
      </c>
      <c r="B932" t="s">
        <v>10566</v>
      </c>
      <c r="C932" s="1">
        <v>0</v>
      </c>
      <c r="D932" s="1">
        <v>4638.1220000000003</v>
      </c>
      <c r="E932" s="1">
        <v>4638.1220000000003</v>
      </c>
      <c r="F932" s="1">
        <f t="shared" si="28"/>
        <v>0</v>
      </c>
      <c r="G932" s="1">
        <f t="shared" si="29"/>
        <v>0</v>
      </c>
      <c r="I932" s="1"/>
      <c r="J932" s="1"/>
    </row>
    <row r="933" spans="1:10" x14ac:dyDescent="0.25">
      <c r="A933" t="s">
        <v>99</v>
      </c>
      <c r="B933" t="s">
        <v>5208</v>
      </c>
      <c r="C933" s="1">
        <v>0</v>
      </c>
      <c r="D933" s="1">
        <v>150342.52299999999</v>
      </c>
      <c r="E933" s="1">
        <v>153977.717</v>
      </c>
      <c r="F933" s="1">
        <f t="shared" si="28"/>
        <v>-3635.1940000000177</v>
      </c>
      <c r="G933" s="1">
        <f t="shared" si="29"/>
        <v>-3635.1940000000177</v>
      </c>
      <c r="I933" s="1"/>
      <c r="J933" s="1"/>
    </row>
    <row r="934" spans="1:10" x14ac:dyDescent="0.25">
      <c r="A934" t="s">
        <v>6371</v>
      </c>
      <c r="B934" t="s">
        <v>6372</v>
      </c>
      <c r="C934" s="1">
        <v>0</v>
      </c>
      <c r="D934" s="1">
        <v>17238.168000000001</v>
      </c>
      <c r="E934" s="1">
        <v>17238.168000000001</v>
      </c>
      <c r="F934" s="1">
        <f t="shared" si="28"/>
        <v>0</v>
      </c>
      <c r="G934" s="1">
        <f t="shared" si="29"/>
        <v>0</v>
      </c>
      <c r="I934" s="1"/>
      <c r="J934" s="1"/>
    </row>
    <row r="935" spans="1:10" x14ac:dyDescent="0.25">
      <c r="A935" t="s">
        <v>6373</v>
      </c>
      <c r="B935" t="s">
        <v>6374</v>
      </c>
      <c r="C935" s="1">
        <v>0</v>
      </c>
      <c r="D935" s="1">
        <v>3711.5189999999998</v>
      </c>
      <c r="E935" s="1">
        <v>3711.5189999999998</v>
      </c>
      <c r="F935" s="1">
        <f t="shared" si="28"/>
        <v>0</v>
      </c>
      <c r="G935" s="1">
        <f t="shared" si="29"/>
        <v>0</v>
      </c>
      <c r="I935" s="1"/>
      <c r="J935" s="1"/>
    </row>
    <row r="936" spans="1:10" x14ac:dyDescent="0.25">
      <c r="A936" t="s">
        <v>100</v>
      </c>
      <c r="B936" t="s">
        <v>5209</v>
      </c>
      <c r="C936" s="1">
        <v>0</v>
      </c>
      <c r="D936" s="1">
        <v>77335.248000000007</v>
      </c>
      <c r="E936" s="1">
        <v>78409.471000000005</v>
      </c>
      <c r="F936" s="1">
        <f t="shared" si="28"/>
        <v>-1074.2229999999981</v>
      </c>
      <c r="G936" s="1">
        <f t="shared" si="29"/>
        <v>-1074.2229999999981</v>
      </c>
      <c r="I936" s="1"/>
      <c r="J936" s="1"/>
    </row>
    <row r="937" spans="1:10" x14ac:dyDescent="0.25">
      <c r="A937" t="s">
        <v>6375</v>
      </c>
      <c r="B937" t="s">
        <v>8643</v>
      </c>
      <c r="C937" s="1">
        <v>0</v>
      </c>
      <c r="D937" s="1">
        <v>25604.345000000001</v>
      </c>
      <c r="E937" s="1">
        <v>25604.345000000001</v>
      </c>
      <c r="F937" s="1">
        <f t="shared" si="28"/>
        <v>0</v>
      </c>
      <c r="G937" s="1">
        <f t="shared" si="29"/>
        <v>0</v>
      </c>
      <c r="I937" s="1"/>
      <c r="J937" s="1"/>
    </row>
    <row r="938" spans="1:10" x14ac:dyDescent="0.25">
      <c r="A938" t="s">
        <v>6376</v>
      </c>
      <c r="B938" t="s">
        <v>6377</v>
      </c>
      <c r="C938" s="1">
        <v>0</v>
      </c>
      <c r="D938" s="1">
        <v>15085.966</v>
      </c>
      <c r="E938" s="1">
        <v>15085.966</v>
      </c>
      <c r="F938" s="1">
        <f t="shared" si="28"/>
        <v>0</v>
      </c>
      <c r="G938" s="1">
        <f t="shared" si="29"/>
        <v>0</v>
      </c>
      <c r="I938" s="1"/>
      <c r="J938" s="1"/>
    </row>
    <row r="939" spans="1:10" x14ac:dyDescent="0.25">
      <c r="A939" t="s">
        <v>6378</v>
      </c>
      <c r="B939" t="s">
        <v>6379</v>
      </c>
      <c r="C939" s="1">
        <v>0</v>
      </c>
      <c r="D939" s="1">
        <v>23755.079000000002</v>
      </c>
      <c r="E939" s="1">
        <v>23755.079000000002</v>
      </c>
      <c r="F939" s="1">
        <f t="shared" si="28"/>
        <v>0</v>
      </c>
      <c r="G939" s="1">
        <f t="shared" si="29"/>
        <v>0</v>
      </c>
      <c r="I939" s="1"/>
      <c r="J939" s="1"/>
    </row>
    <row r="940" spans="1:10" x14ac:dyDescent="0.25">
      <c r="A940" t="s">
        <v>101</v>
      </c>
      <c r="B940" t="s">
        <v>6380</v>
      </c>
      <c r="C940" s="1">
        <v>0</v>
      </c>
      <c r="D940" s="1">
        <v>19024.746999999999</v>
      </c>
      <c r="E940" s="1">
        <v>19024.746999999999</v>
      </c>
      <c r="F940" s="1">
        <f t="shared" si="28"/>
        <v>0</v>
      </c>
      <c r="G940" s="1">
        <f t="shared" si="29"/>
        <v>0</v>
      </c>
      <c r="I940" s="1"/>
      <c r="J940" s="1"/>
    </row>
    <row r="941" spans="1:10" x14ac:dyDescent="0.25">
      <c r="A941" t="s">
        <v>6381</v>
      </c>
      <c r="B941" t="s">
        <v>10567</v>
      </c>
      <c r="C941" s="1">
        <v>0</v>
      </c>
      <c r="D941" s="1">
        <v>195.52199999999999</v>
      </c>
      <c r="E941" s="1">
        <v>195.52199999999999</v>
      </c>
      <c r="F941" s="1">
        <f t="shared" si="28"/>
        <v>0</v>
      </c>
      <c r="G941" s="1">
        <f t="shared" si="29"/>
        <v>0</v>
      </c>
      <c r="I941" s="1"/>
      <c r="J941" s="1"/>
    </row>
    <row r="942" spans="1:10" x14ac:dyDescent="0.25">
      <c r="A942" t="s">
        <v>6382</v>
      </c>
      <c r="B942" t="s">
        <v>6383</v>
      </c>
      <c r="C942" s="1">
        <v>0</v>
      </c>
      <c r="D942" s="1">
        <v>42751.817999999999</v>
      </c>
      <c r="E942" s="1">
        <v>42751.817999999999</v>
      </c>
      <c r="F942" s="1">
        <f t="shared" si="28"/>
        <v>0</v>
      </c>
      <c r="G942" s="1">
        <f t="shared" si="29"/>
        <v>0</v>
      </c>
      <c r="I942" s="1"/>
      <c r="J942" s="1"/>
    </row>
    <row r="943" spans="1:10" x14ac:dyDescent="0.25">
      <c r="A943" t="s">
        <v>102</v>
      </c>
      <c r="B943" t="s">
        <v>852</v>
      </c>
      <c r="C943" s="1">
        <v>0</v>
      </c>
      <c r="D943" s="1">
        <v>3773204.875</v>
      </c>
      <c r="E943" s="1">
        <v>3776036.8</v>
      </c>
      <c r="F943" s="1">
        <f t="shared" si="28"/>
        <v>-2831.9249999998137</v>
      </c>
      <c r="G943" s="1">
        <f t="shared" si="29"/>
        <v>-2831.9249999998137</v>
      </c>
      <c r="I943" s="1"/>
      <c r="J943" s="1"/>
    </row>
    <row r="944" spans="1:10" x14ac:dyDescent="0.25">
      <c r="A944" t="s">
        <v>6384</v>
      </c>
      <c r="B944" t="s">
        <v>6385</v>
      </c>
      <c r="C944" s="1">
        <v>0</v>
      </c>
      <c r="D944" s="1">
        <v>391.02499999999998</v>
      </c>
      <c r="E944" s="1">
        <v>391.02499999999998</v>
      </c>
      <c r="F944" s="1">
        <f t="shared" si="28"/>
        <v>0</v>
      </c>
      <c r="G944" s="1">
        <f t="shared" si="29"/>
        <v>0</v>
      </c>
      <c r="I944" s="1"/>
      <c r="J944" s="1"/>
    </row>
    <row r="945" spans="1:10" x14ac:dyDescent="0.25">
      <c r="A945" t="s">
        <v>6386</v>
      </c>
      <c r="B945" t="s">
        <v>6387</v>
      </c>
      <c r="C945" s="1">
        <v>0</v>
      </c>
      <c r="D945" s="1">
        <v>4169.5420000000004</v>
      </c>
      <c r="E945" s="1">
        <v>4169.5420000000004</v>
      </c>
      <c r="F945" s="1">
        <f t="shared" si="28"/>
        <v>0</v>
      </c>
      <c r="G945" s="1">
        <f t="shared" si="29"/>
        <v>0</v>
      </c>
      <c r="I945" s="1"/>
      <c r="J945" s="1"/>
    </row>
    <row r="946" spans="1:10" x14ac:dyDescent="0.25">
      <c r="A946" t="s">
        <v>6388</v>
      </c>
      <c r="B946" t="s">
        <v>6389</v>
      </c>
      <c r="C946" s="1">
        <v>0</v>
      </c>
      <c r="D946" s="1">
        <v>655.375</v>
      </c>
      <c r="E946" s="1">
        <v>655.375</v>
      </c>
      <c r="F946" s="1">
        <f t="shared" si="28"/>
        <v>0</v>
      </c>
      <c r="G946" s="1">
        <f t="shared" si="29"/>
        <v>0</v>
      </c>
      <c r="I946" s="1"/>
      <c r="J946" s="1"/>
    </row>
    <row r="947" spans="1:10" x14ac:dyDescent="0.25">
      <c r="A947" t="s">
        <v>6390</v>
      </c>
      <c r="B947" t="s">
        <v>6391</v>
      </c>
      <c r="C947" s="1">
        <v>0</v>
      </c>
      <c r="D947" s="1">
        <v>8648.2829999999994</v>
      </c>
      <c r="E947" s="1">
        <v>8648.2829999999994</v>
      </c>
      <c r="F947" s="1">
        <f t="shared" si="28"/>
        <v>0</v>
      </c>
      <c r="G947" s="1">
        <f t="shared" si="29"/>
        <v>0</v>
      </c>
      <c r="I947" s="1"/>
      <c r="J947" s="1"/>
    </row>
    <row r="948" spans="1:10" x14ac:dyDescent="0.25">
      <c r="A948" t="s">
        <v>103</v>
      </c>
      <c r="B948" t="s">
        <v>6392</v>
      </c>
      <c r="C948" s="1">
        <v>0</v>
      </c>
      <c r="D948" s="1">
        <v>142841.77600000001</v>
      </c>
      <c r="E948" s="1">
        <v>149529.88800000001</v>
      </c>
      <c r="F948" s="1">
        <f t="shared" si="28"/>
        <v>-6688.1119999999937</v>
      </c>
      <c r="G948" s="1">
        <f t="shared" si="29"/>
        <v>-6688.1119999999937</v>
      </c>
      <c r="I948" s="1"/>
      <c r="J948" s="1"/>
    </row>
    <row r="949" spans="1:10" x14ac:dyDescent="0.25">
      <c r="A949" t="s">
        <v>6393</v>
      </c>
      <c r="B949" t="s">
        <v>10568</v>
      </c>
      <c r="C949" s="1">
        <v>0</v>
      </c>
      <c r="D949" s="1">
        <v>491.7</v>
      </c>
      <c r="E949" s="1">
        <v>491.7</v>
      </c>
      <c r="F949" s="1">
        <f t="shared" si="28"/>
        <v>0</v>
      </c>
      <c r="G949" s="1">
        <f t="shared" si="29"/>
        <v>0</v>
      </c>
      <c r="I949" s="1"/>
      <c r="J949" s="1"/>
    </row>
    <row r="950" spans="1:10" x14ac:dyDescent="0.25">
      <c r="A950" t="s">
        <v>104</v>
      </c>
      <c r="B950" t="s">
        <v>5210</v>
      </c>
      <c r="C950" s="1">
        <v>0</v>
      </c>
      <c r="D950" s="1">
        <v>134284.76800000001</v>
      </c>
      <c r="E950" s="1">
        <v>136155.93599999999</v>
      </c>
      <c r="F950" s="1">
        <f t="shared" si="28"/>
        <v>-1871.167999999976</v>
      </c>
      <c r="G950" s="1">
        <f t="shared" si="29"/>
        <v>-1871.167999999976</v>
      </c>
      <c r="I950" s="1"/>
      <c r="J950" s="1"/>
    </row>
    <row r="951" spans="1:10" x14ac:dyDescent="0.25">
      <c r="A951" t="s">
        <v>6394</v>
      </c>
      <c r="B951" t="s">
        <v>6395</v>
      </c>
      <c r="C951" s="1">
        <v>0</v>
      </c>
      <c r="D951" s="1">
        <v>831.12599999999998</v>
      </c>
      <c r="E951" s="1">
        <v>831.12599999999998</v>
      </c>
      <c r="F951" s="1">
        <f t="shared" si="28"/>
        <v>0</v>
      </c>
      <c r="G951" s="1">
        <f t="shared" si="29"/>
        <v>0</v>
      </c>
      <c r="I951" s="1"/>
      <c r="J951" s="1"/>
    </row>
    <row r="952" spans="1:10" x14ac:dyDescent="0.25">
      <c r="A952" t="s">
        <v>105</v>
      </c>
      <c r="B952" t="s">
        <v>887</v>
      </c>
      <c r="C952" s="1">
        <v>0</v>
      </c>
      <c r="D952" s="1">
        <v>185919.22099999999</v>
      </c>
      <c r="E952" s="1">
        <v>185919.22099999999</v>
      </c>
      <c r="F952" s="1">
        <f t="shared" si="28"/>
        <v>0</v>
      </c>
      <c r="G952" s="1">
        <f t="shared" si="29"/>
        <v>0</v>
      </c>
      <c r="I952" s="1"/>
      <c r="J952" s="1"/>
    </row>
    <row r="953" spans="1:10" x14ac:dyDescent="0.25">
      <c r="A953" t="s">
        <v>6396</v>
      </c>
      <c r="B953" t="s">
        <v>10569</v>
      </c>
      <c r="C953" s="1">
        <v>0</v>
      </c>
      <c r="D953" s="1">
        <v>13793.335999999999</v>
      </c>
      <c r="E953" s="1">
        <v>13793.335999999999</v>
      </c>
      <c r="F953" s="1">
        <f t="shared" si="28"/>
        <v>0</v>
      </c>
      <c r="G953" s="1">
        <f t="shared" si="29"/>
        <v>0</v>
      </c>
      <c r="I953" s="1"/>
      <c r="J953" s="1"/>
    </row>
    <row r="954" spans="1:10" x14ac:dyDescent="0.25">
      <c r="A954" t="s">
        <v>106</v>
      </c>
      <c r="B954" t="s">
        <v>107</v>
      </c>
      <c r="C954" s="1">
        <v>0</v>
      </c>
      <c r="D954" s="1">
        <v>317268.70799999998</v>
      </c>
      <c r="E954" s="1">
        <v>322138.33500000002</v>
      </c>
      <c r="F954" s="1">
        <f t="shared" si="28"/>
        <v>-4869.6270000000368</v>
      </c>
      <c r="G954" s="1">
        <f t="shared" si="29"/>
        <v>-4869.6270000000368</v>
      </c>
      <c r="I954" s="1"/>
      <c r="J954" s="1"/>
    </row>
    <row r="955" spans="1:10" x14ac:dyDescent="0.25">
      <c r="A955" t="s">
        <v>6397</v>
      </c>
      <c r="B955" t="s">
        <v>6398</v>
      </c>
      <c r="C955" s="1">
        <v>0</v>
      </c>
      <c r="D955" s="1">
        <v>6404.0119999999997</v>
      </c>
      <c r="E955" s="1">
        <v>6404.0119999999997</v>
      </c>
      <c r="F955" s="1">
        <f t="shared" si="28"/>
        <v>0</v>
      </c>
      <c r="G955" s="1">
        <f t="shared" si="29"/>
        <v>0</v>
      </c>
      <c r="I955" s="1"/>
      <c r="J955" s="1"/>
    </row>
    <row r="956" spans="1:10" x14ac:dyDescent="0.25">
      <c r="A956" t="s">
        <v>6399</v>
      </c>
      <c r="B956" t="s">
        <v>10570</v>
      </c>
      <c r="C956" s="1">
        <v>0</v>
      </c>
      <c r="D956" s="1">
        <v>1203.2</v>
      </c>
      <c r="E956" s="1">
        <v>1203.2</v>
      </c>
      <c r="F956" s="1">
        <f t="shared" si="28"/>
        <v>0</v>
      </c>
      <c r="G956" s="1">
        <f t="shared" si="29"/>
        <v>0</v>
      </c>
      <c r="I956" s="1"/>
      <c r="J956" s="1"/>
    </row>
    <row r="957" spans="1:10" x14ac:dyDescent="0.25">
      <c r="A957" t="s">
        <v>6400</v>
      </c>
      <c r="B957" t="s">
        <v>10571</v>
      </c>
      <c r="C957" s="1">
        <v>0</v>
      </c>
      <c r="D957" s="1">
        <v>698.72799999999995</v>
      </c>
      <c r="E957" s="1">
        <v>698.72799999999995</v>
      </c>
      <c r="F957" s="1">
        <f t="shared" si="28"/>
        <v>0</v>
      </c>
      <c r="G957" s="1">
        <f t="shared" si="29"/>
        <v>0</v>
      </c>
      <c r="I957" s="1"/>
      <c r="J957" s="1"/>
    </row>
    <row r="958" spans="1:10" x14ac:dyDescent="0.25">
      <c r="A958" t="s">
        <v>6401</v>
      </c>
      <c r="B958" t="s">
        <v>6402</v>
      </c>
      <c r="C958" s="1">
        <v>0</v>
      </c>
      <c r="D958" s="1">
        <v>7167.33</v>
      </c>
      <c r="E958" s="1">
        <v>7167.33</v>
      </c>
      <c r="F958" s="1">
        <f t="shared" si="28"/>
        <v>0</v>
      </c>
      <c r="G958" s="1">
        <f t="shared" si="29"/>
        <v>0</v>
      </c>
      <c r="I958" s="1"/>
      <c r="J958" s="1"/>
    </row>
    <row r="959" spans="1:10" x14ac:dyDescent="0.25">
      <c r="A959" t="s">
        <v>6403</v>
      </c>
      <c r="B959" t="s">
        <v>6404</v>
      </c>
      <c r="C959" s="1">
        <v>0</v>
      </c>
      <c r="D959" s="1">
        <v>4006.4940000000001</v>
      </c>
      <c r="E959" s="1">
        <v>4006.4940000000001</v>
      </c>
      <c r="F959" s="1">
        <f t="shared" si="28"/>
        <v>0</v>
      </c>
      <c r="G959" s="1">
        <f t="shared" si="29"/>
        <v>0</v>
      </c>
      <c r="I959" s="1"/>
      <c r="J959" s="1"/>
    </row>
    <row r="960" spans="1:10" x14ac:dyDescent="0.25">
      <c r="A960" t="s">
        <v>6405</v>
      </c>
      <c r="B960" t="s">
        <v>6406</v>
      </c>
      <c r="C960" s="1">
        <v>0</v>
      </c>
      <c r="D960" s="1">
        <v>1846.2090000000001</v>
      </c>
      <c r="E960" s="1">
        <v>1846.2090000000001</v>
      </c>
      <c r="F960" s="1">
        <f t="shared" si="28"/>
        <v>0</v>
      </c>
      <c r="G960" s="1">
        <f t="shared" si="29"/>
        <v>0</v>
      </c>
      <c r="I960" s="1"/>
      <c r="J960" s="1"/>
    </row>
    <row r="961" spans="1:10" x14ac:dyDescent="0.25">
      <c r="A961" t="s">
        <v>888</v>
      </c>
      <c r="B961" t="s">
        <v>5211</v>
      </c>
      <c r="C961" s="1">
        <v>0</v>
      </c>
      <c r="D961" s="1">
        <v>2842.2249999999999</v>
      </c>
      <c r="E961" s="1">
        <v>1896.173</v>
      </c>
      <c r="F961" s="1">
        <f t="shared" si="28"/>
        <v>946.05199999999991</v>
      </c>
      <c r="G961" s="1">
        <f t="shared" si="29"/>
        <v>946.05199999999991</v>
      </c>
      <c r="I961" s="1"/>
      <c r="J961" s="1"/>
    </row>
    <row r="962" spans="1:10" x14ac:dyDescent="0.25">
      <c r="A962" t="s">
        <v>961</v>
      </c>
      <c r="B962" t="s">
        <v>5212</v>
      </c>
      <c r="C962" s="1">
        <v>0</v>
      </c>
      <c r="D962" s="1">
        <v>106540.622</v>
      </c>
      <c r="E962" s="1">
        <v>106540.624</v>
      </c>
      <c r="F962" s="1">
        <f t="shared" si="28"/>
        <v>-1.999999993131496E-3</v>
      </c>
      <c r="G962" s="1">
        <f t="shared" si="29"/>
        <v>-1.999999993131496E-3</v>
      </c>
      <c r="I962" s="1"/>
      <c r="J962" s="1"/>
    </row>
    <row r="963" spans="1:10" x14ac:dyDescent="0.25">
      <c r="A963" t="s">
        <v>6407</v>
      </c>
      <c r="B963" t="s">
        <v>6408</v>
      </c>
      <c r="C963" s="1">
        <v>0</v>
      </c>
      <c r="D963" s="1">
        <v>217.55500000000001</v>
      </c>
      <c r="E963" s="1">
        <v>217.55500000000001</v>
      </c>
      <c r="F963" s="1">
        <f t="shared" si="28"/>
        <v>0</v>
      </c>
      <c r="G963" s="1">
        <f t="shared" si="29"/>
        <v>0</v>
      </c>
      <c r="I963" s="1"/>
      <c r="J963" s="1"/>
    </row>
    <row r="964" spans="1:10" x14ac:dyDescent="0.25">
      <c r="A964" t="s">
        <v>962</v>
      </c>
      <c r="B964" t="s">
        <v>5213</v>
      </c>
      <c r="C964" s="1">
        <v>0</v>
      </c>
      <c r="D964" s="1">
        <v>51527.92</v>
      </c>
      <c r="E964" s="1">
        <v>53039.03</v>
      </c>
      <c r="F964" s="1">
        <f t="shared" ref="F964:F1027" si="30">+D964-E964</f>
        <v>-1511.1100000000006</v>
      </c>
      <c r="G964" s="1">
        <f t="shared" ref="G964:G1027" si="31">+C964+F964</f>
        <v>-1511.1100000000006</v>
      </c>
      <c r="I964" s="1"/>
      <c r="J964" s="1"/>
    </row>
    <row r="965" spans="1:10" x14ac:dyDescent="0.25">
      <c r="A965" t="s">
        <v>108</v>
      </c>
      <c r="B965" t="s">
        <v>109</v>
      </c>
      <c r="C965" s="1">
        <v>0</v>
      </c>
      <c r="D965" s="1">
        <v>69484.876000000004</v>
      </c>
      <c r="E965" s="1">
        <v>73987.558000000005</v>
      </c>
      <c r="F965" s="1">
        <f t="shared" si="30"/>
        <v>-4502.6820000000007</v>
      </c>
      <c r="G965" s="1">
        <f t="shared" si="31"/>
        <v>-4502.6820000000007</v>
      </c>
      <c r="I965" s="1"/>
      <c r="J965" s="1"/>
    </row>
    <row r="966" spans="1:10" x14ac:dyDescent="0.25">
      <c r="A966" t="s">
        <v>6409</v>
      </c>
      <c r="B966" t="s">
        <v>10572</v>
      </c>
      <c r="C966" s="1">
        <v>0</v>
      </c>
      <c r="D966" s="1">
        <v>1187.6759999999999</v>
      </c>
      <c r="E966" s="1">
        <v>1187.6759999999999</v>
      </c>
      <c r="F966" s="1">
        <f t="shared" si="30"/>
        <v>0</v>
      </c>
      <c r="G966" s="1">
        <f t="shared" si="31"/>
        <v>0</v>
      </c>
      <c r="I966" s="1"/>
      <c r="J966" s="1"/>
    </row>
    <row r="967" spans="1:10" x14ac:dyDescent="0.25">
      <c r="A967" t="s">
        <v>110</v>
      </c>
      <c r="B967" t="s">
        <v>111</v>
      </c>
      <c r="C967" s="1">
        <v>0</v>
      </c>
      <c r="D967" s="1">
        <v>54690.595000000001</v>
      </c>
      <c r="E967" s="1">
        <v>63152.256999999998</v>
      </c>
      <c r="F967" s="1">
        <f t="shared" si="30"/>
        <v>-8461.6619999999966</v>
      </c>
      <c r="G967" s="1">
        <f t="shared" si="31"/>
        <v>-8461.6619999999966</v>
      </c>
      <c r="I967" s="1"/>
      <c r="J967" s="1"/>
    </row>
    <row r="968" spans="1:10" x14ac:dyDescent="0.25">
      <c r="A968" t="s">
        <v>112</v>
      </c>
      <c r="B968" t="s">
        <v>113</v>
      </c>
      <c r="C968" s="1">
        <v>0</v>
      </c>
      <c r="D968" s="1">
        <v>240700.22399999999</v>
      </c>
      <c r="E968" s="1">
        <v>256388.766</v>
      </c>
      <c r="F968" s="1">
        <f t="shared" si="30"/>
        <v>-15688.542000000016</v>
      </c>
      <c r="G968" s="1">
        <f t="shared" si="31"/>
        <v>-15688.542000000016</v>
      </c>
      <c r="I968" s="1"/>
      <c r="J968" s="1"/>
    </row>
    <row r="969" spans="1:10" x14ac:dyDescent="0.25">
      <c r="A969" t="s">
        <v>6410</v>
      </c>
      <c r="B969" t="s">
        <v>6411</v>
      </c>
      <c r="C969" s="1">
        <v>0</v>
      </c>
      <c r="D969" s="1">
        <v>13610.871999999999</v>
      </c>
      <c r="E969" s="1">
        <v>13610.871999999999</v>
      </c>
      <c r="F969" s="1">
        <f t="shared" si="30"/>
        <v>0</v>
      </c>
      <c r="G969" s="1">
        <f t="shared" si="31"/>
        <v>0</v>
      </c>
      <c r="I969" s="1"/>
      <c r="J969" s="1"/>
    </row>
    <row r="970" spans="1:10" x14ac:dyDescent="0.25">
      <c r="A970" t="s">
        <v>114</v>
      </c>
      <c r="B970" t="s">
        <v>115</v>
      </c>
      <c r="C970" s="1">
        <v>0</v>
      </c>
      <c r="D970" s="1">
        <v>229299.23</v>
      </c>
      <c r="E970" s="1">
        <v>229299.22899999999</v>
      </c>
      <c r="F970" s="1">
        <f t="shared" si="30"/>
        <v>1.0000000183936208E-3</v>
      </c>
      <c r="G970" s="1">
        <f t="shared" si="31"/>
        <v>1.0000000183936208E-3</v>
      </c>
      <c r="I970" s="1"/>
      <c r="J970" s="1"/>
    </row>
    <row r="971" spans="1:10" x14ac:dyDescent="0.25">
      <c r="A971" t="s">
        <v>6412</v>
      </c>
      <c r="B971" t="s">
        <v>6413</v>
      </c>
      <c r="C971" s="1">
        <v>0</v>
      </c>
      <c r="D971" s="1">
        <v>4300.5309999999999</v>
      </c>
      <c r="E971" s="1">
        <v>4300.5309999999999</v>
      </c>
      <c r="F971" s="1">
        <f t="shared" si="30"/>
        <v>0</v>
      </c>
      <c r="G971" s="1">
        <f t="shared" si="31"/>
        <v>0</v>
      </c>
      <c r="I971" s="1"/>
      <c r="J971" s="1"/>
    </row>
    <row r="972" spans="1:10" x14ac:dyDescent="0.25">
      <c r="A972" t="s">
        <v>890</v>
      </c>
      <c r="B972" t="s">
        <v>10573</v>
      </c>
      <c r="C972" s="1">
        <v>0</v>
      </c>
      <c r="D972" s="1">
        <v>22953.838</v>
      </c>
      <c r="E972" s="1">
        <v>22953.838</v>
      </c>
      <c r="F972" s="1">
        <f t="shared" si="30"/>
        <v>0</v>
      </c>
      <c r="G972" s="1">
        <f t="shared" si="31"/>
        <v>0</v>
      </c>
      <c r="I972" s="1"/>
      <c r="J972" s="1"/>
    </row>
    <row r="973" spans="1:10" x14ac:dyDescent="0.25">
      <c r="A973" t="s">
        <v>6414</v>
      </c>
      <c r="B973" t="s">
        <v>6415</v>
      </c>
      <c r="C973" s="1">
        <v>0</v>
      </c>
      <c r="D973" s="1">
        <v>54939.851000000002</v>
      </c>
      <c r="E973" s="1">
        <v>54939.851000000002</v>
      </c>
      <c r="F973" s="1">
        <f t="shared" si="30"/>
        <v>0</v>
      </c>
      <c r="G973" s="1">
        <f t="shared" si="31"/>
        <v>0</v>
      </c>
      <c r="I973" s="1"/>
      <c r="J973" s="1"/>
    </row>
    <row r="974" spans="1:10" x14ac:dyDescent="0.25">
      <c r="A974" t="s">
        <v>6416</v>
      </c>
      <c r="B974" t="s">
        <v>10574</v>
      </c>
      <c r="C974" s="1">
        <v>0</v>
      </c>
      <c r="D974" s="1">
        <v>366.98</v>
      </c>
      <c r="E974" s="1">
        <v>366.98</v>
      </c>
      <c r="F974" s="1">
        <f t="shared" si="30"/>
        <v>0</v>
      </c>
      <c r="G974" s="1">
        <f t="shared" si="31"/>
        <v>0</v>
      </c>
      <c r="I974" s="1"/>
      <c r="J974" s="1"/>
    </row>
    <row r="975" spans="1:10" x14ac:dyDescent="0.25">
      <c r="A975" t="s">
        <v>116</v>
      </c>
      <c r="B975" t="s">
        <v>117</v>
      </c>
      <c r="C975" s="1">
        <v>0</v>
      </c>
      <c r="D975" s="1">
        <v>661692.22400000005</v>
      </c>
      <c r="E975" s="1">
        <v>668205.26300000004</v>
      </c>
      <c r="F975" s="1">
        <f t="shared" si="30"/>
        <v>-6513.0389999999898</v>
      </c>
      <c r="G975" s="1">
        <f t="shared" si="31"/>
        <v>-6513.0389999999898</v>
      </c>
      <c r="I975" s="1"/>
      <c r="J975" s="1"/>
    </row>
    <row r="976" spans="1:10" x14ac:dyDescent="0.25">
      <c r="A976" t="s">
        <v>118</v>
      </c>
      <c r="B976" t="s">
        <v>5214</v>
      </c>
      <c r="C976" s="1">
        <v>0</v>
      </c>
      <c r="D976" s="1">
        <v>31490.452000000001</v>
      </c>
      <c r="E976" s="1">
        <v>35203.699000000001</v>
      </c>
      <c r="F976" s="1">
        <f t="shared" si="30"/>
        <v>-3713.2469999999994</v>
      </c>
      <c r="G976" s="1">
        <f t="shared" si="31"/>
        <v>-3713.2469999999994</v>
      </c>
      <c r="I976" s="1"/>
      <c r="J976" s="1"/>
    </row>
    <row r="977" spans="1:10" x14ac:dyDescent="0.25">
      <c r="A977" t="s">
        <v>6417</v>
      </c>
      <c r="B977" t="s">
        <v>6418</v>
      </c>
      <c r="C977" s="1">
        <v>0</v>
      </c>
      <c r="D977" s="1">
        <v>4326.34</v>
      </c>
      <c r="E977" s="1">
        <v>4326.34</v>
      </c>
      <c r="F977" s="1">
        <f t="shared" si="30"/>
        <v>0</v>
      </c>
      <c r="G977" s="1">
        <f t="shared" si="31"/>
        <v>0</v>
      </c>
      <c r="I977" s="1"/>
      <c r="J977" s="1"/>
    </row>
    <row r="978" spans="1:10" x14ac:dyDescent="0.25">
      <c r="A978" t="s">
        <v>6419</v>
      </c>
      <c r="B978" t="s">
        <v>6420</v>
      </c>
      <c r="C978" s="1">
        <v>0</v>
      </c>
      <c r="D978" s="1">
        <v>32523.718000000001</v>
      </c>
      <c r="E978" s="1">
        <v>32523.718000000001</v>
      </c>
      <c r="F978" s="1">
        <f t="shared" si="30"/>
        <v>0</v>
      </c>
      <c r="G978" s="1">
        <f t="shared" si="31"/>
        <v>0</v>
      </c>
      <c r="I978" s="1"/>
      <c r="J978" s="1"/>
    </row>
    <row r="979" spans="1:10" x14ac:dyDescent="0.25">
      <c r="A979" t="s">
        <v>6421</v>
      </c>
      <c r="B979" t="s">
        <v>6422</v>
      </c>
      <c r="C979" s="1">
        <v>0</v>
      </c>
      <c r="D979" s="1">
        <v>6473.7089999999998</v>
      </c>
      <c r="E979" s="1">
        <v>6473.7089999999998</v>
      </c>
      <c r="F979" s="1">
        <f t="shared" si="30"/>
        <v>0</v>
      </c>
      <c r="G979" s="1">
        <f t="shared" si="31"/>
        <v>0</v>
      </c>
      <c r="I979" s="1"/>
      <c r="J979" s="1"/>
    </row>
    <row r="980" spans="1:10" x14ac:dyDescent="0.25">
      <c r="A980" t="s">
        <v>6423</v>
      </c>
      <c r="B980" t="s">
        <v>6424</v>
      </c>
      <c r="C980" s="1">
        <v>0</v>
      </c>
      <c r="D980" s="1">
        <v>8984.1730000000007</v>
      </c>
      <c r="E980" s="1">
        <v>8984.1730000000007</v>
      </c>
      <c r="F980" s="1">
        <f t="shared" si="30"/>
        <v>0</v>
      </c>
      <c r="G980" s="1">
        <f t="shared" si="31"/>
        <v>0</v>
      </c>
      <c r="I980" s="1"/>
      <c r="J980" s="1"/>
    </row>
    <row r="981" spans="1:10" x14ac:dyDescent="0.25">
      <c r="A981" t="s">
        <v>6425</v>
      </c>
      <c r="B981" t="s">
        <v>6426</v>
      </c>
      <c r="C981" s="1">
        <v>0</v>
      </c>
      <c r="D981" s="1">
        <v>7511.41</v>
      </c>
      <c r="E981" s="1">
        <v>7511.41</v>
      </c>
      <c r="F981" s="1">
        <f t="shared" si="30"/>
        <v>0</v>
      </c>
      <c r="G981" s="1">
        <f t="shared" si="31"/>
        <v>0</v>
      </c>
      <c r="I981" s="1"/>
      <c r="J981" s="1"/>
    </row>
    <row r="982" spans="1:10" x14ac:dyDescent="0.25">
      <c r="A982" t="s">
        <v>6427</v>
      </c>
      <c r="B982" t="s">
        <v>6428</v>
      </c>
      <c r="C982" s="1">
        <v>0</v>
      </c>
      <c r="D982" s="1">
        <v>58460.071000000004</v>
      </c>
      <c r="E982" s="1">
        <v>58460.071000000004</v>
      </c>
      <c r="F982" s="1">
        <f t="shared" si="30"/>
        <v>0</v>
      </c>
      <c r="G982" s="1">
        <f t="shared" si="31"/>
        <v>0</v>
      </c>
      <c r="I982" s="1"/>
      <c r="J982" s="1"/>
    </row>
    <row r="983" spans="1:10" x14ac:dyDescent="0.25">
      <c r="A983" t="s">
        <v>6429</v>
      </c>
      <c r="B983" t="s">
        <v>6430</v>
      </c>
      <c r="C983" s="1">
        <v>0</v>
      </c>
      <c r="D983" s="1">
        <v>2018.077</v>
      </c>
      <c r="E983" s="1">
        <v>2018.077</v>
      </c>
      <c r="F983" s="1">
        <f t="shared" si="30"/>
        <v>0</v>
      </c>
      <c r="G983" s="1">
        <f t="shared" si="31"/>
        <v>0</v>
      </c>
      <c r="I983" s="1"/>
      <c r="J983" s="1"/>
    </row>
    <row r="984" spans="1:10" x14ac:dyDescent="0.25">
      <c r="A984" t="s">
        <v>6431</v>
      </c>
      <c r="B984" t="s">
        <v>6432</v>
      </c>
      <c r="C984" s="1">
        <v>0</v>
      </c>
      <c r="D984" s="1">
        <v>12634.712</v>
      </c>
      <c r="E984" s="1">
        <v>12634.712</v>
      </c>
      <c r="F984" s="1">
        <f t="shared" si="30"/>
        <v>0</v>
      </c>
      <c r="G984" s="1">
        <f t="shared" si="31"/>
        <v>0</v>
      </c>
      <c r="I984" s="1"/>
      <c r="J984" s="1"/>
    </row>
    <row r="985" spans="1:10" x14ac:dyDescent="0.25">
      <c r="A985" t="s">
        <v>119</v>
      </c>
      <c r="B985" t="s">
        <v>5215</v>
      </c>
      <c r="C985" s="1">
        <v>0</v>
      </c>
      <c r="D985" s="1">
        <v>166910.73300000001</v>
      </c>
      <c r="E985" s="1">
        <v>166910.73300000001</v>
      </c>
      <c r="F985" s="1">
        <f t="shared" si="30"/>
        <v>0</v>
      </c>
      <c r="G985" s="1">
        <f t="shared" si="31"/>
        <v>0</v>
      </c>
      <c r="I985" s="1"/>
      <c r="J985" s="1"/>
    </row>
    <row r="986" spans="1:10" x14ac:dyDescent="0.25">
      <c r="A986" t="s">
        <v>6433</v>
      </c>
      <c r="B986" t="s">
        <v>10575</v>
      </c>
      <c r="C986" s="1">
        <v>0</v>
      </c>
      <c r="D986" s="1">
        <v>749.29399999999998</v>
      </c>
      <c r="E986" s="1">
        <v>749.29399999999998</v>
      </c>
      <c r="F986" s="1">
        <f t="shared" si="30"/>
        <v>0</v>
      </c>
      <c r="G986" s="1">
        <f t="shared" si="31"/>
        <v>0</v>
      </c>
      <c r="I986" s="1"/>
      <c r="J986" s="1"/>
    </row>
    <row r="987" spans="1:10" x14ac:dyDescent="0.25">
      <c r="A987" t="s">
        <v>6434</v>
      </c>
      <c r="B987" t="s">
        <v>10576</v>
      </c>
      <c r="C987" s="1">
        <v>0</v>
      </c>
      <c r="D987" s="1">
        <v>2418.585</v>
      </c>
      <c r="E987" s="1">
        <v>2418.585</v>
      </c>
      <c r="F987" s="1">
        <f t="shared" si="30"/>
        <v>0</v>
      </c>
      <c r="G987" s="1">
        <f t="shared" si="31"/>
        <v>0</v>
      </c>
      <c r="I987" s="1"/>
      <c r="J987" s="1"/>
    </row>
    <row r="988" spans="1:10" x14ac:dyDescent="0.25">
      <c r="A988" t="s">
        <v>6435</v>
      </c>
      <c r="B988" t="s">
        <v>10577</v>
      </c>
      <c r="C988" s="1">
        <v>0</v>
      </c>
      <c r="D988" s="1">
        <v>15.31</v>
      </c>
      <c r="E988" s="1">
        <v>15.31</v>
      </c>
      <c r="F988" s="1">
        <f t="shared" si="30"/>
        <v>0</v>
      </c>
      <c r="G988" s="1">
        <f t="shared" si="31"/>
        <v>0</v>
      </c>
      <c r="I988" s="1"/>
      <c r="J988" s="1"/>
    </row>
    <row r="989" spans="1:10" x14ac:dyDescent="0.25">
      <c r="A989" t="s">
        <v>6436</v>
      </c>
      <c r="B989" t="s">
        <v>6437</v>
      </c>
      <c r="C989" s="1">
        <v>0</v>
      </c>
      <c r="D989" s="1">
        <v>91582.207999999999</v>
      </c>
      <c r="E989" s="1">
        <v>91582.207999999999</v>
      </c>
      <c r="F989" s="1">
        <f t="shared" si="30"/>
        <v>0</v>
      </c>
      <c r="G989" s="1">
        <f t="shared" si="31"/>
        <v>0</v>
      </c>
      <c r="I989" s="1"/>
      <c r="J989" s="1"/>
    </row>
    <row r="990" spans="1:10" x14ac:dyDescent="0.25">
      <c r="A990" t="s">
        <v>6438</v>
      </c>
      <c r="B990" t="s">
        <v>6439</v>
      </c>
      <c r="C990" s="1">
        <v>0</v>
      </c>
      <c r="D990" s="1">
        <v>3901.5949999999998</v>
      </c>
      <c r="E990" s="1">
        <v>3901.5949999999998</v>
      </c>
      <c r="F990" s="1">
        <f t="shared" si="30"/>
        <v>0</v>
      </c>
      <c r="G990" s="1">
        <f t="shared" si="31"/>
        <v>0</v>
      </c>
      <c r="I990" s="1"/>
      <c r="J990" s="1"/>
    </row>
    <row r="991" spans="1:10" x14ac:dyDescent="0.25">
      <c r="A991" t="s">
        <v>6440</v>
      </c>
      <c r="B991" t="s">
        <v>10578</v>
      </c>
      <c r="C991" s="1">
        <v>0</v>
      </c>
      <c r="D991" s="1">
        <v>3186.116</v>
      </c>
      <c r="E991" s="1">
        <v>3186.116</v>
      </c>
      <c r="F991" s="1">
        <f t="shared" si="30"/>
        <v>0</v>
      </c>
      <c r="G991" s="1">
        <f t="shared" si="31"/>
        <v>0</v>
      </c>
      <c r="I991" s="1"/>
      <c r="J991" s="1"/>
    </row>
    <row r="992" spans="1:10" x14ac:dyDescent="0.25">
      <c r="A992" t="s">
        <v>6441</v>
      </c>
      <c r="B992" t="s">
        <v>10579</v>
      </c>
      <c r="C992" s="1">
        <v>0</v>
      </c>
      <c r="D992" s="1">
        <v>2219</v>
      </c>
      <c r="E992" s="1">
        <v>2219</v>
      </c>
      <c r="F992" s="1">
        <f t="shared" si="30"/>
        <v>0</v>
      </c>
      <c r="G992" s="1">
        <f t="shared" si="31"/>
        <v>0</v>
      </c>
      <c r="I992" s="1"/>
      <c r="J992" s="1"/>
    </row>
    <row r="993" spans="1:10" x14ac:dyDescent="0.25">
      <c r="A993" t="s">
        <v>6442</v>
      </c>
      <c r="B993" t="s">
        <v>6443</v>
      </c>
      <c r="C993" s="1">
        <v>0</v>
      </c>
      <c r="D993" s="1">
        <v>757.61599999999999</v>
      </c>
      <c r="E993" s="1">
        <v>757.61599999999999</v>
      </c>
      <c r="F993" s="1">
        <f t="shared" si="30"/>
        <v>0</v>
      </c>
      <c r="G993" s="1">
        <f t="shared" si="31"/>
        <v>0</v>
      </c>
      <c r="I993" s="1"/>
      <c r="J993" s="1"/>
    </row>
    <row r="994" spans="1:10" x14ac:dyDescent="0.25">
      <c r="A994" t="s">
        <v>6444</v>
      </c>
      <c r="B994" t="s">
        <v>10580</v>
      </c>
      <c r="C994" s="1">
        <v>0</v>
      </c>
      <c r="D994" s="1">
        <v>4758.3</v>
      </c>
      <c r="E994" s="1">
        <v>4758.3</v>
      </c>
      <c r="F994" s="1">
        <f t="shared" si="30"/>
        <v>0</v>
      </c>
      <c r="G994" s="1">
        <f t="shared" si="31"/>
        <v>0</v>
      </c>
      <c r="I994" s="1"/>
      <c r="J994" s="1"/>
    </row>
    <row r="995" spans="1:10" x14ac:dyDescent="0.25">
      <c r="A995" t="s">
        <v>6445</v>
      </c>
      <c r="B995" t="s">
        <v>10581</v>
      </c>
      <c r="C995" s="1">
        <v>0</v>
      </c>
      <c r="D995" s="1">
        <v>1652.2049999999999</v>
      </c>
      <c r="E995" s="1">
        <v>1652.2049999999999</v>
      </c>
      <c r="F995" s="1">
        <f t="shared" si="30"/>
        <v>0</v>
      </c>
      <c r="G995" s="1">
        <f t="shared" si="31"/>
        <v>0</v>
      </c>
      <c r="I995" s="1"/>
      <c r="J995" s="1"/>
    </row>
    <row r="996" spans="1:10" x14ac:dyDescent="0.25">
      <c r="A996" t="s">
        <v>6446</v>
      </c>
      <c r="B996" t="s">
        <v>6447</v>
      </c>
      <c r="C996" s="1">
        <v>0</v>
      </c>
      <c r="D996" s="1">
        <v>7273.0339999999997</v>
      </c>
      <c r="E996" s="1">
        <v>7273.0339999999997</v>
      </c>
      <c r="F996" s="1">
        <f t="shared" si="30"/>
        <v>0</v>
      </c>
      <c r="G996" s="1">
        <f t="shared" si="31"/>
        <v>0</v>
      </c>
      <c r="I996" s="1"/>
      <c r="J996" s="1"/>
    </row>
    <row r="997" spans="1:10" x14ac:dyDescent="0.25">
      <c r="A997" t="s">
        <v>6448</v>
      </c>
      <c r="B997" t="s">
        <v>6449</v>
      </c>
      <c r="C997" s="1">
        <v>0</v>
      </c>
      <c r="D997" s="1">
        <v>836.05399999999997</v>
      </c>
      <c r="E997" s="1">
        <v>836.05399999999997</v>
      </c>
      <c r="F997" s="1">
        <f t="shared" si="30"/>
        <v>0</v>
      </c>
      <c r="G997" s="1">
        <f t="shared" si="31"/>
        <v>0</v>
      </c>
      <c r="I997" s="1"/>
      <c r="J997" s="1"/>
    </row>
    <row r="998" spans="1:10" x14ac:dyDescent="0.25">
      <c r="A998" t="s">
        <v>6450</v>
      </c>
      <c r="B998" t="s">
        <v>10582</v>
      </c>
      <c r="C998" s="1">
        <v>0</v>
      </c>
      <c r="D998" s="1">
        <v>211.172</v>
      </c>
      <c r="E998" s="1">
        <v>211.172</v>
      </c>
      <c r="F998" s="1">
        <f t="shared" si="30"/>
        <v>0</v>
      </c>
      <c r="G998" s="1">
        <f t="shared" si="31"/>
        <v>0</v>
      </c>
      <c r="I998" s="1"/>
      <c r="J998" s="1"/>
    </row>
    <row r="999" spans="1:10" x14ac:dyDescent="0.25">
      <c r="A999" t="s">
        <v>6451</v>
      </c>
      <c r="B999" t="s">
        <v>10583</v>
      </c>
      <c r="C999" s="1">
        <v>0</v>
      </c>
      <c r="D999" s="1">
        <v>374.90199999999999</v>
      </c>
      <c r="E999" s="1">
        <v>374.90199999999999</v>
      </c>
      <c r="F999" s="1">
        <f t="shared" si="30"/>
        <v>0</v>
      </c>
      <c r="G999" s="1">
        <f t="shared" si="31"/>
        <v>0</v>
      </c>
      <c r="I999" s="1"/>
      <c r="J999" s="1"/>
    </row>
    <row r="1000" spans="1:10" x14ac:dyDescent="0.25">
      <c r="A1000" t="s">
        <v>5262</v>
      </c>
      <c r="B1000" t="s">
        <v>5263</v>
      </c>
      <c r="C1000" s="1">
        <v>0</v>
      </c>
      <c r="D1000" s="1">
        <v>24795.154999999999</v>
      </c>
      <c r="E1000" s="1">
        <v>25034.846000000001</v>
      </c>
      <c r="F1000" s="1">
        <f t="shared" si="30"/>
        <v>-239.69100000000253</v>
      </c>
      <c r="G1000" s="1">
        <f t="shared" si="31"/>
        <v>-239.69100000000253</v>
      </c>
      <c r="I1000" s="1"/>
      <c r="J1000" s="1"/>
    </row>
    <row r="1001" spans="1:10" x14ac:dyDescent="0.25">
      <c r="A1001" t="s">
        <v>6452</v>
      </c>
      <c r="B1001" t="s">
        <v>10584</v>
      </c>
      <c r="C1001" s="1">
        <v>0</v>
      </c>
      <c r="D1001" s="1">
        <v>223.08799999999999</v>
      </c>
      <c r="E1001" s="1">
        <v>223.08799999999999</v>
      </c>
      <c r="F1001" s="1">
        <f t="shared" si="30"/>
        <v>0</v>
      </c>
      <c r="G1001" s="1">
        <f t="shared" si="31"/>
        <v>0</v>
      </c>
      <c r="I1001" s="1"/>
      <c r="J1001" s="1"/>
    </row>
    <row r="1002" spans="1:10" x14ac:dyDescent="0.25">
      <c r="A1002" t="s">
        <v>6453</v>
      </c>
      <c r="B1002" t="s">
        <v>6454</v>
      </c>
      <c r="C1002" s="1">
        <v>0</v>
      </c>
      <c r="D1002" s="1">
        <v>7692.9160000000002</v>
      </c>
      <c r="E1002" s="1">
        <v>7692.9160000000002</v>
      </c>
      <c r="F1002" s="1">
        <f t="shared" si="30"/>
        <v>0</v>
      </c>
      <c r="G1002" s="1">
        <f t="shared" si="31"/>
        <v>0</v>
      </c>
      <c r="I1002" s="1"/>
      <c r="J1002" s="1"/>
    </row>
    <row r="1003" spans="1:10" x14ac:dyDescent="0.25">
      <c r="A1003" t="s">
        <v>6455</v>
      </c>
      <c r="B1003" t="s">
        <v>10585</v>
      </c>
      <c r="C1003" s="1">
        <v>0</v>
      </c>
      <c r="D1003" s="1">
        <v>15755.7</v>
      </c>
      <c r="E1003" s="1">
        <v>15755.7</v>
      </c>
      <c r="F1003" s="1">
        <f t="shared" si="30"/>
        <v>0</v>
      </c>
      <c r="G1003" s="1">
        <f t="shared" si="31"/>
        <v>0</v>
      </c>
      <c r="I1003" s="1"/>
      <c r="J1003" s="1"/>
    </row>
    <row r="1004" spans="1:10" x14ac:dyDescent="0.25">
      <c r="A1004" t="s">
        <v>6456</v>
      </c>
      <c r="B1004" t="s">
        <v>6457</v>
      </c>
      <c r="C1004" s="1">
        <v>0</v>
      </c>
      <c r="D1004" s="1">
        <v>1295.326</v>
      </c>
      <c r="E1004" s="1">
        <v>1295.326</v>
      </c>
      <c r="F1004" s="1">
        <f t="shared" si="30"/>
        <v>0</v>
      </c>
      <c r="G1004" s="1">
        <f t="shared" si="31"/>
        <v>0</v>
      </c>
      <c r="I1004" s="1"/>
      <c r="J1004" s="1"/>
    </row>
    <row r="1005" spans="1:10" x14ac:dyDescent="0.25">
      <c r="A1005" t="s">
        <v>120</v>
      </c>
      <c r="B1005" t="s">
        <v>5216</v>
      </c>
      <c r="C1005" s="1">
        <v>0</v>
      </c>
      <c r="D1005" s="1">
        <v>74622.835999999996</v>
      </c>
      <c r="E1005" s="1">
        <v>76243.066000000006</v>
      </c>
      <c r="F1005" s="1">
        <f t="shared" si="30"/>
        <v>-1620.2300000000105</v>
      </c>
      <c r="G1005" s="1">
        <f t="shared" si="31"/>
        <v>-1620.2300000000105</v>
      </c>
      <c r="I1005" s="1"/>
      <c r="J1005" s="1"/>
    </row>
    <row r="1006" spans="1:10" x14ac:dyDescent="0.25">
      <c r="A1006" t="s">
        <v>6458</v>
      </c>
      <c r="B1006" t="s">
        <v>6459</v>
      </c>
      <c r="C1006" s="1">
        <v>0</v>
      </c>
      <c r="D1006" s="1">
        <v>78118.293999999994</v>
      </c>
      <c r="E1006" s="1">
        <v>78118.293999999994</v>
      </c>
      <c r="F1006" s="1">
        <f t="shared" si="30"/>
        <v>0</v>
      </c>
      <c r="G1006" s="1">
        <f t="shared" si="31"/>
        <v>0</v>
      </c>
      <c r="I1006" s="1"/>
      <c r="J1006" s="1"/>
    </row>
    <row r="1007" spans="1:10" x14ac:dyDescent="0.25">
      <c r="A1007" t="s">
        <v>6460</v>
      </c>
      <c r="B1007" t="s">
        <v>6461</v>
      </c>
      <c r="C1007" s="1">
        <v>0</v>
      </c>
      <c r="D1007" s="1">
        <v>808.02</v>
      </c>
      <c r="E1007" s="1">
        <v>808.02</v>
      </c>
      <c r="F1007" s="1">
        <f t="shared" si="30"/>
        <v>0</v>
      </c>
      <c r="G1007" s="1">
        <f t="shared" si="31"/>
        <v>0</v>
      </c>
      <c r="I1007" s="1"/>
      <c r="J1007" s="1"/>
    </row>
    <row r="1008" spans="1:10" x14ac:dyDescent="0.25">
      <c r="A1008" t="s">
        <v>6462</v>
      </c>
      <c r="B1008" t="s">
        <v>10586</v>
      </c>
      <c r="C1008" s="1">
        <v>0</v>
      </c>
      <c r="D1008" s="1">
        <v>762.96699999999998</v>
      </c>
      <c r="E1008" s="1">
        <v>762.96699999999998</v>
      </c>
      <c r="F1008" s="1">
        <f t="shared" si="30"/>
        <v>0</v>
      </c>
      <c r="G1008" s="1">
        <f t="shared" si="31"/>
        <v>0</v>
      </c>
      <c r="I1008" s="1"/>
      <c r="J1008" s="1"/>
    </row>
    <row r="1009" spans="1:10" x14ac:dyDescent="0.25">
      <c r="A1009" t="s">
        <v>6463</v>
      </c>
      <c r="B1009" t="s">
        <v>10587</v>
      </c>
      <c r="C1009" s="1">
        <v>0</v>
      </c>
      <c r="D1009" s="1">
        <v>123825.171</v>
      </c>
      <c r="E1009" s="1">
        <v>123825.171</v>
      </c>
      <c r="F1009" s="1">
        <f t="shared" si="30"/>
        <v>0</v>
      </c>
      <c r="G1009" s="1">
        <f t="shared" si="31"/>
        <v>0</v>
      </c>
      <c r="I1009" s="1"/>
      <c r="J1009" s="1"/>
    </row>
    <row r="1010" spans="1:10" x14ac:dyDescent="0.25">
      <c r="A1010" t="s">
        <v>6464</v>
      </c>
      <c r="B1010" t="s">
        <v>6465</v>
      </c>
      <c r="C1010" s="1">
        <v>0</v>
      </c>
      <c r="D1010" s="1">
        <v>146.32499999999999</v>
      </c>
      <c r="E1010" s="1">
        <v>146.32499999999999</v>
      </c>
      <c r="F1010" s="1">
        <f t="shared" si="30"/>
        <v>0</v>
      </c>
      <c r="G1010" s="1">
        <f t="shared" si="31"/>
        <v>0</v>
      </c>
      <c r="I1010" s="1"/>
      <c r="J1010" s="1"/>
    </row>
    <row r="1011" spans="1:10" x14ac:dyDescent="0.25">
      <c r="A1011" t="s">
        <v>6466</v>
      </c>
      <c r="B1011" t="s">
        <v>10588</v>
      </c>
      <c r="C1011" s="1">
        <v>0</v>
      </c>
      <c r="D1011" s="1">
        <v>4253.7219999999998</v>
      </c>
      <c r="E1011" s="1">
        <v>4253.7219999999998</v>
      </c>
      <c r="F1011" s="1">
        <f t="shared" si="30"/>
        <v>0</v>
      </c>
      <c r="G1011" s="1">
        <f t="shared" si="31"/>
        <v>0</v>
      </c>
      <c r="I1011" s="1"/>
      <c r="J1011" s="1"/>
    </row>
    <row r="1012" spans="1:10" x14ac:dyDescent="0.25">
      <c r="A1012" t="s">
        <v>6467</v>
      </c>
      <c r="B1012" t="s">
        <v>10589</v>
      </c>
      <c r="C1012" s="1">
        <v>0</v>
      </c>
      <c r="D1012" s="1">
        <v>254.78200000000001</v>
      </c>
      <c r="E1012" s="1">
        <v>254.78200000000001</v>
      </c>
      <c r="F1012" s="1">
        <f t="shared" si="30"/>
        <v>0</v>
      </c>
      <c r="G1012" s="1">
        <f t="shared" si="31"/>
        <v>0</v>
      </c>
      <c r="I1012" s="1"/>
      <c r="J1012" s="1"/>
    </row>
    <row r="1013" spans="1:10" x14ac:dyDescent="0.25">
      <c r="A1013" t="s">
        <v>6468</v>
      </c>
      <c r="B1013" t="s">
        <v>10590</v>
      </c>
      <c r="C1013" s="1">
        <v>0</v>
      </c>
      <c r="D1013" s="1">
        <v>1050.502</v>
      </c>
      <c r="E1013" s="1">
        <v>1050.502</v>
      </c>
      <c r="F1013" s="1">
        <f t="shared" si="30"/>
        <v>0</v>
      </c>
      <c r="G1013" s="1">
        <f t="shared" si="31"/>
        <v>0</v>
      </c>
      <c r="I1013" s="1"/>
      <c r="J1013" s="1"/>
    </row>
    <row r="1014" spans="1:10" x14ac:dyDescent="0.25">
      <c r="A1014" t="s">
        <v>6469</v>
      </c>
      <c r="B1014" t="s">
        <v>10591</v>
      </c>
      <c r="C1014" s="1">
        <v>0</v>
      </c>
      <c r="D1014" s="1">
        <v>2581.5439999999999</v>
      </c>
      <c r="E1014" s="1">
        <v>2581.5439999999999</v>
      </c>
      <c r="F1014" s="1">
        <f t="shared" si="30"/>
        <v>0</v>
      </c>
      <c r="G1014" s="1">
        <f t="shared" si="31"/>
        <v>0</v>
      </c>
      <c r="I1014" s="1"/>
      <c r="J1014" s="1"/>
    </row>
    <row r="1015" spans="1:10" x14ac:dyDescent="0.25">
      <c r="A1015" t="s">
        <v>6470</v>
      </c>
      <c r="B1015" t="s">
        <v>10592</v>
      </c>
      <c r="C1015" s="1">
        <v>0</v>
      </c>
      <c r="D1015" s="1">
        <v>3104.672</v>
      </c>
      <c r="E1015" s="1">
        <v>3104.672</v>
      </c>
      <c r="F1015" s="1">
        <f t="shared" si="30"/>
        <v>0</v>
      </c>
      <c r="G1015" s="1">
        <f t="shared" si="31"/>
        <v>0</v>
      </c>
      <c r="I1015" s="1"/>
      <c r="J1015" s="1"/>
    </row>
    <row r="1016" spans="1:10" x14ac:dyDescent="0.25">
      <c r="A1016" t="s">
        <v>6471</v>
      </c>
      <c r="B1016" t="s">
        <v>6472</v>
      </c>
      <c r="C1016" s="1">
        <v>0</v>
      </c>
      <c r="D1016" s="1">
        <v>243474.32199999999</v>
      </c>
      <c r="E1016" s="1">
        <v>243474.32199999999</v>
      </c>
      <c r="F1016" s="1">
        <f t="shared" si="30"/>
        <v>0</v>
      </c>
      <c r="G1016" s="1">
        <f t="shared" si="31"/>
        <v>0</v>
      </c>
      <c r="I1016" s="1"/>
      <c r="J1016" s="1"/>
    </row>
    <row r="1017" spans="1:10" x14ac:dyDescent="0.25">
      <c r="A1017" t="s">
        <v>6473</v>
      </c>
      <c r="B1017" t="s">
        <v>10593</v>
      </c>
      <c r="C1017" s="1">
        <v>0</v>
      </c>
      <c r="D1017" s="1">
        <v>590</v>
      </c>
      <c r="E1017" s="1">
        <v>590</v>
      </c>
      <c r="F1017" s="1">
        <f t="shared" si="30"/>
        <v>0</v>
      </c>
      <c r="G1017" s="1">
        <f t="shared" si="31"/>
        <v>0</v>
      </c>
      <c r="I1017" s="1"/>
      <c r="J1017" s="1"/>
    </row>
    <row r="1018" spans="1:10" x14ac:dyDescent="0.25">
      <c r="A1018" t="s">
        <v>6474</v>
      </c>
      <c r="B1018" t="s">
        <v>10594</v>
      </c>
      <c r="C1018" s="1">
        <v>0</v>
      </c>
      <c r="D1018" s="1">
        <v>53.423999999999999</v>
      </c>
      <c r="E1018" s="1">
        <v>53.423999999999999</v>
      </c>
      <c r="F1018" s="1">
        <f t="shared" si="30"/>
        <v>0</v>
      </c>
      <c r="G1018" s="1">
        <f t="shared" si="31"/>
        <v>0</v>
      </c>
      <c r="I1018" s="1"/>
      <c r="J1018" s="1"/>
    </row>
    <row r="1019" spans="1:10" x14ac:dyDescent="0.25">
      <c r="A1019" t="s">
        <v>6475</v>
      </c>
      <c r="B1019" t="s">
        <v>6476</v>
      </c>
      <c r="C1019" s="1">
        <v>0</v>
      </c>
      <c r="D1019" s="1">
        <v>4860.808</v>
      </c>
      <c r="E1019" s="1">
        <v>4860.808</v>
      </c>
      <c r="F1019" s="1">
        <f t="shared" si="30"/>
        <v>0</v>
      </c>
      <c r="G1019" s="1">
        <f t="shared" si="31"/>
        <v>0</v>
      </c>
      <c r="I1019" s="1"/>
      <c r="J1019" s="1"/>
    </row>
    <row r="1020" spans="1:10" x14ac:dyDescent="0.25">
      <c r="A1020" t="s">
        <v>6477</v>
      </c>
      <c r="B1020" t="s">
        <v>6478</v>
      </c>
      <c r="C1020" s="1">
        <v>0</v>
      </c>
      <c r="D1020" s="1">
        <v>18560.556</v>
      </c>
      <c r="E1020" s="1">
        <v>18560.556</v>
      </c>
      <c r="F1020" s="1">
        <f t="shared" si="30"/>
        <v>0</v>
      </c>
      <c r="G1020" s="1">
        <f t="shared" si="31"/>
        <v>0</v>
      </c>
      <c r="I1020" s="1"/>
      <c r="J1020" s="1"/>
    </row>
    <row r="1021" spans="1:10" x14ac:dyDescent="0.25">
      <c r="A1021" t="s">
        <v>121</v>
      </c>
      <c r="B1021" t="s">
        <v>5217</v>
      </c>
      <c r="C1021" s="1">
        <v>0</v>
      </c>
      <c r="D1021" s="1">
        <v>188658.47099999999</v>
      </c>
      <c r="E1021" s="1">
        <v>191649.71100000001</v>
      </c>
      <c r="F1021" s="1">
        <f t="shared" si="30"/>
        <v>-2991.2400000000198</v>
      </c>
      <c r="G1021" s="1">
        <f t="shared" si="31"/>
        <v>-2991.2400000000198</v>
      </c>
      <c r="I1021" s="1"/>
      <c r="J1021" s="1"/>
    </row>
    <row r="1022" spans="1:10" x14ac:dyDescent="0.25">
      <c r="A1022" t="s">
        <v>6479</v>
      </c>
      <c r="B1022" t="s">
        <v>6480</v>
      </c>
      <c r="C1022" s="1">
        <v>0</v>
      </c>
      <c r="D1022" s="1">
        <v>16684.82</v>
      </c>
      <c r="E1022" s="1">
        <v>16684.82</v>
      </c>
      <c r="F1022" s="1">
        <f t="shared" si="30"/>
        <v>0</v>
      </c>
      <c r="G1022" s="1">
        <f t="shared" si="31"/>
        <v>0</v>
      </c>
      <c r="I1022" s="1"/>
      <c r="J1022" s="1"/>
    </row>
    <row r="1023" spans="1:10" x14ac:dyDescent="0.25">
      <c r="A1023" t="s">
        <v>6481</v>
      </c>
      <c r="B1023" t="s">
        <v>6482</v>
      </c>
      <c r="C1023" s="1">
        <v>0</v>
      </c>
      <c r="D1023" s="1">
        <v>19715.196</v>
      </c>
      <c r="E1023" s="1">
        <v>19715.196</v>
      </c>
      <c r="F1023" s="1">
        <f t="shared" si="30"/>
        <v>0</v>
      </c>
      <c r="G1023" s="1">
        <f t="shared" si="31"/>
        <v>0</v>
      </c>
      <c r="I1023" s="1"/>
      <c r="J1023" s="1"/>
    </row>
    <row r="1024" spans="1:10" x14ac:dyDescent="0.25">
      <c r="A1024" t="s">
        <v>964</v>
      </c>
      <c r="B1024" t="s">
        <v>965</v>
      </c>
      <c r="C1024" s="1">
        <v>0</v>
      </c>
      <c r="D1024" s="1">
        <v>16931.705000000002</v>
      </c>
      <c r="E1024" s="1">
        <v>16931.683000000001</v>
      </c>
      <c r="F1024" s="1">
        <f t="shared" si="30"/>
        <v>2.2000000000844011E-2</v>
      </c>
      <c r="G1024" s="1">
        <f t="shared" si="31"/>
        <v>2.2000000000844011E-2</v>
      </c>
      <c r="I1024" s="1"/>
      <c r="J1024" s="1"/>
    </row>
    <row r="1025" spans="1:10" x14ac:dyDescent="0.25">
      <c r="A1025" t="s">
        <v>892</v>
      </c>
      <c r="B1025" t="s">
        <v>5218</v>
      </c>
      <c r="C1025" s="1">
        <v>0</v>
      </c>
      <c r="D1025" s="1">
        <v>6225.6660000000002</v>
      </c>
      <c r="E1025" s="1">
        <v>5962.8940000000002</v>
      </c>
      <c r="F1025" s="1">
        <f t="shared" si="30"/>
        <v>262.77199999999993</v>
      </c>
      <c r="G1025" s="1">
        <f t="shared" si="31"/>
        <v>262.77199999999993</v>
      </c>
      <c r="I1025" s="1"/>
      <c r="J1025" s="1"/>
    </row>
    <row r="1026" spans="1:10" x14ac:dyDescent="0.25">
      <c r="A1026" t="s">
        <v>6483</v>
      </c>
      <c r="B1026" t="s">
        <v>10595</v>
      </c>
      <c r="C1026" s="1">
        <v>0</v>
      </c>
      <c r="D1026" s="1">
        <v>790.60500000000002</v>
      </c>
      <c r="E1026" s="1">
        <v>790.60500000000002</v>
      </c>
      <c r="F1026" s="1">
        <f t="shared" si="30"/>
        <v>0</v>
      </c>
      <c r="G1026" s="1">
        <f t="shared" si="31"/>
        <v>0</v>
      </c>
      <c r="I1026" s="1"/>
      <c r="J1026" s="1"/>
    </row>
    <row r="1027" spans="1:10" x14ac:dyDescent="0.25">
      <c r="A1027" t="s">
        <v>6484</v>
      </c>
      <c r="B1027" t="s">
        <v>10596</v>
      </c>
      <c r="C1027" s="1">
        <v>0</v>
      </c>
      <c r="D1027" s="1">
        <v>6427.7520000000004</v>
      </c>
      <c r="E1027" s="1">
        <v>6427.7520000000004</v>
      </c>
      <c r="F1027" s="1">
        <f t="shared" si="30"/>
        <v>0</v>
      </c>
      <c r="G1027" s="1">
        <f t="shared" si="31"/>
        <v>0</v>
      </c>
      <c r="I1027" s="1"/>
      <c r="J1027" s="1"/>
    </row>
    <row r="1028" spans="1:10" x14ac:dyDescent="0.25">
      <c r="A1028" t="s">
        <v>122</v>
      </c>
      <c r="B1028" t="s">
        <v>123</v>
      </c>
      <c r="C1028" s="1">
        <v>0</v>
      </c>
      <c r="D1028" s="1">
        <v>54765.675999999999</v>
      </c>
      <c r="E1028" s="1">
        <v>57773.067999999999</v>
      </c>
      <c r="F1028" s="1">
        <f t="shared" ref="F1028:F1091" si="32">+D1028-E1028</f>
        <v>-3007.3919999999998</v>
      </c>
      <c r="G1028" s="1">
        <f t="shared" ref="G1028:G1091" si="33">+C1028+F1028</f>
        <v>-3007.3919999999998</v>
      </c>
      <c r="I1028" s="1"/>
      <c r="J1028" s="1"/>
    </row>
    <row r="1029" spans="1:10" x14ac:dyDescent="0.25">
      <c r="A1029" t="s">
        <v>6485</v>
      </c>
      <c r="B1029" t="s">
        <v>6486</v>
      </c>
      <c r="C1029" s="1">
        <v>0</v>
      </c>
      <c r="D1029" s="1">
        <v>6618.8159999999998</v>
      </c>
      <c r="E1029" s="1">
        <v>6618.8159999999998</v>
      </c>
      <c r="F1029" s="1">
        <f t="shared" si="32"/>
        <v>0</v>
      </c>
      <c r="G1029" s="1">
        <f t="shared" si="33"/>
        <v>0</v>
      </c>
      <c r="I1029" s="1"/>
      <c r="J1029" s="1"/>
    </row>
    <row r="1030" spans="1:10" x14ac:dyDescent="0.25">
      <c r="A1030" t="s">
        <v>4993</v>
      </c>
      <c r="B1030" t="s">
        <v>4994</v>
      </c>
      <c r="C1030" s="1">
        <v>0</v>
      </c>
      <c r="D1030" s="1">
        <v>564749.23699999996</v>
      </c>
      <c r="E1030" s="1">
        <v>564749.23699999996</v>
      </c>
      <c r="F1030" s="1">
        <f t="shared" si="32"/>
        <v>0</v>
      </c>
      <c r="G1030" s="1">
        <f t="shared" si="33"/>
        <v>0</v>
      </c>
      <c r="I1030" s="1"/>
      <c r="J1030" s="1"/>
    </row>
    <row r="1031" spans="1:10" x14ac:dyDescent="0.25">
      <c r="A1031" t="s">
        <v>670</v>
      </c>
      <c r="B1031" t="s">
        <v>10597</v>
      </c>
      <c r="C1031" s="1">
        <v>0</v>
      </c>
      <c r="D1031" s="1">
        <v>25186.447</v>
      </c>
      <c r="E1031" s="1">
        <v>25186.447</v>
      </c>
      <c r="F1031" s="1">
        <f t="shared" si="32"/>
        <v>0</v>
      </c>
      <c r="G1031" s="1">
        <f t="shared" si="33"/>
        <v>0</v>
      </c>
      <c r="I1031" s="1"/>
      <c r="J1031" s="1"/>
    </row>
    <row r="1032" spans="1:10" x14ac:dyDescent="0.25">
      <c r="A1032" t="s">
        <v>6487</v>
      </c>
      <c r="B1032" t="s">
        <v>6488</v>
      </c>
      <c r="C1032" s="1">
        <v>0</v>
      </c>
      <c r="D1032" s="1">
        <v>548.82799999999997</v>
      </c>
      <c r="E1032" s="1">
        <v>548.82799999999997</v>
      </c>
      <c r="F1032" s="1">
        <f t="shared" si="32"/>
        <v>0</v>
      </c>
      <c r="G1032" s="1">
        <f t="shared" si="33"/>
        <v>0</v>
      </c>
      <c r="I1032" s="1"/>
      <c r="J1032" s="1"/>
    </row>
    <row r="1033" spans="1:10" x14ac:dyDescent="0.25">
      <c r="A1033" t="s">
        <v>6489</v>
      </c>
      <c r="B1033" t="s">
        <v>6490</v>
      </c>
      <c r="C1033" s="1">
        <v>0</v>
      </c>
      <c r="D1033" s="1">
        <v>1577.624</v>
      </c>
      <c r="E1033" s="1">
        <v>1577.624</v>
      </c>
      <c r="F1033" s="1">
        <f t="shared" si="32"/>
        <v>0</v>
      </c>
      <c r="G1033" s="1">
        <f t="shared" si="33"/>
        <v>0</v>
      </c>
      <c r="I1033" s="1"/>
      <c r="J1033" s="1"/>
    </row>
    <row r="1034" spans="1:10" x14ac:dyDescent="0.25">
      <c r="A1034" t="s">
        <v>6491</v>
      </c>
      <c r="B1034" t="s">
        <v>10598</v>
      </c>
      <c r="C1034" s="1">
        <v>0</v>
      </c>
      <c r="D1034" s="1">
        <v>1282.08</v>
      </c>
      <c r="E1034" s="1">
        <v>1282.08</v>
      </c>
      <c r="F1034" s="1">
        <f t="shared" si="32"/>
        <v>0</v>
      </c>
      <c r="G1034" s="1">
        <f t="shared" si="33"/>
        <v>0</v>
      </c>
      <c r="I1034" s="1"/>
      <c r="J1034" s="1"/>
    </row>
    <row r="1035" spans="1:10" x14ac:dyDescent="0.25">
      <c r="A1035" t="s">
        <v>6492</v>
      </c>
      <c r="B1035" t="s">
        <v>10599</v>
      </c>
      <c r="C1035" s="1">
        <v>0</v>
      </c>
      <c r="D1035" s="1">
        <v>3522.828</v>
      </c>
      <c r="E1035" s="1">
        <v>3522.828</v>
      </c>
      <c r="F1035" s="1">
        <f t="shared" si="32"/>
        <v>0</v>
      </c>
      <c r="G1035" s="1">
        <f t="shared" si="33"/>
        <v>0</v>
      </c>
      <c r="I1035" s="1"/>
      <c r="J1035" s="1"/>
    </row>
    <row r="1036" spans="1:10" x14ac:dyDescent="0.25">
      <c r="A1036" t="s">
        <v>6493</v>
      </c>
      <c r="B1036" t="s">
        <v>10600</v>
      </c>
      <c r="C1036" s="1">
        <v>0</v>
      </c>
      <c r="D1036" s="1">
        <v>200</v>
      </c>
      <c r="E1036" s="1">
        <v>200</v>
      </c>
      <c r="F1036" s="1">
        <f t="shared" si="32"/>
        <v>0</v>
      </c>
      <c r="G1036" s="1">
        <f t="shared" si="33"/>
        <v>0</v>
      </c>
      <c r="I1036" s="1"/>
      <c r="J1036" s="1"/>
    </row>
    <row r="1037" spans="1:10" x14ac:dyDescent="0.25">
      <c r="A1037" t="s">
        <v>6494</v>
      </c>
      <c r="B1037" t="s">
        <v>6495</v>
      </c>
      <c r="C1037" s="1">
        <v>0</v>
      </c>
      <c r="D1037" s="1">
        <v>2920.97</v>
      </c>
      <c r="E1037" s="1">
        <v>2920.97</v>
      </c>
      <c r="F1037" s="1">
        <f t="shared" si="32"/>
        <v>0</v>
      </c>
      <c r="G1037" s="1">
        <f t="shared" si="33"/>
        <v>0</v>
      </c>
      <c r="I1037" s="1"/>
      <c r="J1037" s="1"/>
    </row>
    <row r="1038" spans="1:10" x14ac:dyDescent="0.25">
      <c r="A1038" t="s">
        <v>6496</v>
      </c>
      <c r="B1038" t="s">
        <v>6497</v>
      </c>
      <c r="C1038" s="1">
        <v>0</v>
      </c>
      <c r="D1038" s="1">
        <v>785.55200000000002</v>
      </c>
      <c r="E1038" s="1">
        <v>785.55200000000002</v>
      </c>
      <c r="F1038" s="1">
        <f t="shared" si="32"/>
        <v>0</v>
      </c>
      <c r="G1038" s="1">
        <f t="shared" si="33"/>
        <v>0</v>
      </c>
      <c r="I1038" s="1"/>
      <c r="J1038" s="1"/>
    </row>
    <row r="1039" spans="1:10" x14ac:dyDescent="0.25">
      <c r="A1039" t="s">
        <v>6498</v>
      </c>
      <c r="B1039" t="s">
        <v>8634</v>
      </c>
      <c r="C1039" s="1">
        <v>0</v>
      </c>
      <c r="D1039" s="1">
        <v>4557.5460000000003</v>
      </c>
      <c r="E1039" s="1">
        <v>4754.9369999999999</v>
      </c>
      <c r="F1039" s="1">
        <f t="shared" si="32"/>
        <v>-197.39099999999962</v>
      </c>
      <c r="G1039" s="1">
        <f t="shared" si="33"/>
        <v>-197.39099999999962</v>
      </c>
      <c r="I1039" s="1"/>
      <c r="J1039" s="1"/>
    </row>
    <row r="1040" spans="1:10" x14ac:dyDescent="0.25">
      <c r="A1040" t="s">
        <v>6499</v>
      </c>
      <c r="B1040" t="s">
        <v>10601</v>
      </c>
      <c r="C1040" s="1">
        <v>0</v>
      </c>
      <c r="D1040" s="1">
        <v>20618.231</v>
      </c>
      <c r="E1040" s="1">
        <v>20618.231</v>
      </c>
      <c r="F1040" s="1">
        <f t="shared" si="32"/>
        <v>0</v>
      </c>
      <c r="G1040" s="1">
        <f t="shared" si="33"/>
        <v>0</v>
      </c>
      <c r="I1040" s="1"/>
      <c r="J1040" s="1"/>
    </row>
    <row r="1041" spans="1:10" x14ac:dyDescent="0.25">
      <c r="A1041" t="s">
        <v>6500</v>
      </c>
      <c r="B1041" t="s">
        <v>10602</v>
      </c>
      <c r="C1041" s="1">
        <v>0</v>
      </c>
      <c r="D1041" s="1">
        <v>511.40899999999999</v>
      </c>
      <c r="E1041" s="1">
        <v>511.40899999999999</v>
      </c>
      <c r="F1041" s="1">
        <f t="shared" si="32"/>
        <v>0</v>
      </c>
      <c r="G1041" s="1">
        <f t="shared" si="33"/>
        <v>0</v>
      </c>
      <c r="I1041" s="1"/>
      <c r="J1041" s="1"/>
    </row>
    <row r="1042" spans="1:10" x14ac:dyDescent="0.25">
      <c r="A1042" t="s">
        <v>6501</v>
      </c>
      <c r="B1042" t="s">
        <v>6502</v>
      </c>
      <c r="C1042" s="1">
        <v>0</v>
      </c>
      <c r="D1042" s="1">
        <v>1428.91</v>
      </c>
      <c r="E1042" s="1">
        <v>1428.91</v>
      </c>
      <c r="F1042" s="1">
        <f t="shared" si="32"/>
        <v>0</v>
      </c>
      <c r="G1042" s="1">
        <f t="shared" si="33"/>
        <v>0</v>
      </c>
      <c r="I1042" s="1"/>
      <c r="J1042" s="1"/>
    </row>
    <row r="1043" spans="1:10" x14ac:dyDescent="0.25">
      <c r="A1043" t="s">
        <v>6503</v>
      </c>
      <c r="B1043" t="s">
        <v>10603</v>
      </c>
      <c r="C1043" s="1">
        <v>0</v>
      </c>
      <c r="D1043" s="1">
        <v>2091.0390000000002</v>
      </c>
      <c r="E1043" s="1">
        <v>2091.0390000000002</v>
      </c>
      <c r="F1043" s="1">
        <f t="shared" si="32"/>
        <v>0</v>
      </c>
      <c r="G1043" s="1">
        <f t="shared" si="33"/>
        <v>0</v>
      </c>
      <c r="I1043" s="1"/>
      <c r="J1043" s="1"/>
    </row>
    <row r="1044" spans="1:10" x14ac:dyDescent="0.25">
      <c r="A1044" t="s">
        <v>124</v>
      </c>
      <c r="B1044" t="s">
        <v>125</v>
      </c>
      <c r="C1044" s="1">
        <v>0</v>
      </c>
      <c r="D1044" s="1">
        <v>21644.435000000001</v>
      </c>
      <c r="E1044" s="1">
        <v>21644.435000000001</v>
      </c>
      <c r="F1044" s="1">
        <f t="shared" si="32"/>
        <v>0</v>
      </c>
      <c r="G1044" s="1">
        <f t="shared" si="33"/>
        <v>0</v>
      </c>
      <c r="I1044" s="1"/>
      <c r="J1044" s="1"/>
    </row>
    <row r="1045" spans="1:10" x14ac:dyDescent="0.25">
      <c r="A1045" t="s">
        <v>126</v>
      </c>
      <c r="B1045" t="s">
        <v>10604</v>
      </c>
      <c r="C1045" s="1">
        <v>0</v>
      </c>
      <c r="D1045" s="1">
        <v>12287.744000000001</v>
      </c>
      <c r="E1045" s="1">
        <v>12287.744000000001</v>
      </c>
      <c r="F1045" s="1">
        <f t="shared" si="32"/>
        <v>0</v>
      </c>
      <c r="G1045" s="1">
        <f t="shared" si="33"/>
        <v>0</v>
      </c>
      <c r="I1045" s="1"/>
      <c r="J1045" s="1"/>
    </row>
    <row r="1046" spans="1:10" x14ac:dyDescent="0.25">
      <c r="A1046" t="s">
        <v>6504</v>
      </c>
      <c r="B1046" t="s">
        <v>10605</v>
      </c>
      <c r="C1046" s="1">
        <v>0</v>
      </c>
      <c r="D1046" s="1">
        <v>894.48800000000006</v>
      </c>
      <c r="E1046" s="1">
        <v>894.48800000000006</v>
      </c>
      <c r="F1046" s="1">
        <f t="shared" si="32"/>
        <v>0</v>
      </c>
      <c r="G1046" s="1">
        <f t="shared" si="33"/>
        <v>0</v>
      </c>
      <c r="I1046" s="1"/>
      <c r="J1046" s="1"/>
    </row>
    <row r="1047" spans="1:10" x14ac:dyDescent="0.25">
      <c r="A1047" t="s">
        <v>6505</v>
      </c>
      <c r="B1047" t="s">
        <v>6506</v>
      </c>
      <c r="C1047" s="1">
        <v>0</v>
      </c>
      <c r="D1047" s="1">
        <v>495.53699999999998</v>
      </c>
      <c r="E1047" s="1">
        <v>495.53699999999998</v>
      </c>
      <c r="F1047" s="1">
        <f t="shared" si="32"/>
        <v>0</v>
      </c>
      <c r="G1047" s="1">
        <f t="shared" si="33"/>
        <v>0</v>
      </c>
      <c r="I1047" s="1"/>
      <c r="J1047" s="1"/>
    </row>
    <row r="1048" spans="1:10" x14ac:dyDescent="0.25">
      <c r="A1048" t="s">
        <v>6507</v>
      </c>
      <c r="B1048" t="s">
        <v>6508</v>
      </c>
      <c r="C1048" s="1">
        <v>0</v>
      </c>
      <c r="D1048" s="1">
        <v>3839.32</v>
      </c>
      <c r="E1048" s="1">
        <v>3839.32</v>
      </c>
      <c r="F1048" s="1">
        <f t="shared" si="32"/>
        <v>0</v>
      </c>
      <c r="G1048" s="1">
        <f t="shared" si="33"/>
        <v>0</v>
      </c>
      <c r="I1048" s="1"/>
      <c r="J1048" s="1"/>
    </row>
    <row r="1049" spans="1:10" x14ac:dyDescent="0.25">
      <c r="A1049" t="s">
        <v>6509</v>
      </c>
      <c r="B1049" t="s">
        <v>6510</v>
      </c>
      <c r="C1049" s="1">
        <v>0</v>
      </c>
      <c r="D1049" s="1">
        <v>10567.502</v>
      </c>
      <c r="E1049" s="1">
        <v>10567.502</v>
      </c>
      <c r="F1049" s="1">
        <f t="shared" si="32"/>
        <v>0</v>
      </c>
      <c r="G1049" s="1">
        <f t="shared" si="33"/>
        <v>0</v>
      </c>
      <c r="I1049" s="1"/>
      <c r="J1049" s="1"/>
    </row>
    <row r="1050" spans="1:10" x14ac:dyDescent="0.25">
      <c r="A1050" t="s">
        <v>6511</v>
      </c>
      <c r="B1050" t="s">
        <v>10606</v>
      </c>
      <c r="C1050" s="1">
        <v>0</v>
      </c>
      <c r="D1050" s="1">
        <v>3371.2689999999998</v>
      </c>
      <c r="E1050" s="1">
        <v>3371.2689999999998</v>
      </c>
      <c r="F1050" s="1">
        <f t="shared" si="32"/>
        <v>0</v>
      </c>
      <c r="G1050" s="1">
        <f t="shared" si="33"/>
        <v>0</v>
      </c>
      <c r="I1050" s="1"/>
      <c r="J1050" s="1"/>
    </row>
    <row r="1051" spans="1:10" x14ac:dyDescent="0.25">
      <c r="A1051" t="s">
        <v>6512</v>
      </c>
      <c r="B1051" t="s">
        <v>6513</v>
      </c>
      <c r="C1051" s="1">
        <v>0</v>
      </c>
      <c r="D1051" s="1">
        <v>895.83</v>
      </c>
      <c r="E1051" s="1">
        <v>895.83</v>
      </c>
      <c r="F1051" s="1">
        <f t="shared" si="32"/>
        <v>0</v>
      </c>
      <c r="G1051" s="1">
        <f t="shared" si="33"/>
        <v>0</v>
      </c>
      <c r="I1051" s="1"/>
      <c r="J1051" s="1"/>
    </row>
    <row r="1052" spans="1:10" x14ac:dyDescent="0.25">
      <c r="A1052" t="s">
        <v>6514</v>
      </c>
      <c r="B1052" t="s">
        <v>10607</v>
      </c>
      <c r="C1052" s="1">
        <v>0</v>
      </c>
      <c r="D1052" s="1">
        <v>4517.53</v>
      </c>
      <c r="E1052" s="1">
        <v>4517.53</v>
      </c>
      <c r="F1052" s="1">
        <f t="shared" si="32"/>
        <v>0</v>
      </c>
      <c r="G1052" s="1">
        <f t="shared" si="33"/>
        <v>0</v>
      </c>
      <c r="I1052" s="1"/>
      <c r="J1052" s="1"/>
    </row>
    <row r="1053" spans="1:10" x14ac:dyDescent="0.25">
      <c r="A1053" t="s">
        <v>127</v>
      </c>
      <c r="B1053" t="s">
        <v>10608</v>
      </c>
      <c r="C1053" s="1">
        <v>0</v>
      </c>
      <c r="D1053" s="1">
        <v>31223.191999999999</v>
      </c>
      <c r="E1053" s="1">
        <v>31223.191999999999</v>
      </c>
      <c r="F1053" s="1">
        <f t="shared" si="32"/>
        <v>0</v>
      </c>
      <c r="G1053" s="1">
        <f t="shared" si="33"/>
        <v>0</v>
      </c>
      <c r="I1053" s="1"/>
      <c r="J1053" s="1"/>
    </row>
    <row r="1054" spans="1:10" x14ac:dyDescent="0.25">
      <c r="A1054" t="s">
        <v>6515</v>
      </c>
      <c r="B1054" t="s">
        <v>10609</v>
      </c>
      <c r="C1054" s="1">
        <v>0</v>
      </c>
      <c r="D1054" s="1">
        <v>626.79999999999995</v>
      </c>
      <c r="E1054" s="1">
        <v>626.79999999999995</v>
      </c>
      <c r="F1054" s="1">
        <f t="shared" si="32"/>
        <v>0</v>
      </c>
      <c r="G1054" s="1">
        <f t="shared" si="33"/>
        <v>0</v>
      </c>
      <c r="I1054" s="1"/>
      <c r="J1054" s="1"/>
    </row>
    <row r="1055" spans="1:10" x14ac:dyDescent="0.25">
      <c r="A1055" t="s">
        <v>6516</v>
      </c>
      <c r="B1055" t="s">
        <v>10610</v>
      </c>
      <c r="C1055" s="1">
        <v>0</v>
      </c>
      <c r="D1055" s="1">
        <v>6867.6</v>
      </c>
      <c r="E1055" s="1">
        <v>6867.6</v>
      </c>
      <c r="F1055" s="1">
        <f t="shared" si="32"/>
        <v>0</v>
      </c>
      <c r="G1055" s="1">
        <f t="shared" si="33"/>
        <v>0</v>
      </c>
      <c r="I1055" s="1"/>
      <c r="J1055" s="1"/>
    </row>
    <row r="1056" spans="1:10" x14ac:dyDescent="0.25">
      <c r="A1056" t="s">
        <v>129</v>
      </c>
      <c r="B1056" t="s">
        <v>855</v>
      </c>
      <c r="C1056" s="1">
        <v>0</v>
      </c>
      <c r="D1056" s="1">
        <v>79253.838000000003</v>
      </c>
      <c r="E1056" s="1">
        <v>80973.554999999993</v>
      </c>
      <c r="F1056" s="1">
        <f t="shared" si="32"/>
        <v>-1719.7169999999896</v>
      </c>
      <c r="G1056" s="1">
        <f t="shared" si="33"/>
        <v>-1719.7169999999896</v>
      </c>
      <c r="I1056" s="1"/>
      <c r="J1056" s="1"/>
    </row>
    <row r="1057" spans="1:10" x14ac:dyDescent="0.25">
      <c r="A1057" t="s">
        <v>6517</v>
      </c>
      <c r="B1057" t="s">
        <v>6518</v>
      </c>
      <c r="C1057" s="1">
        <v>0</v>
      </c>
      <c r="D1057" s="1">
        <v>477.62</v>
      </c>
      <c r="E1057" s="1">
        <v>477.62</v>
      </c>
      <c r="F1057" s="1">
        <f t="shared" si="32"/>
        <v>0</v>
      </c>
      <c r="G1057" s="1">
        <f t="shared" si="33"/>
        <v>0</v>
      </c>
      <c r="I1057" s="1"/>
      <c r="J1057" s="1"/>
    </row>
    <row r="1058" spans="1:10" x14ac:dyDescent="0.25">
      <c r="A1058" t="s">
        <v>6519</v>
      </c>
      <c r="B1058" t="s">
        <v>10611</v>
      </c>
      <c r="C1058" s="1">
        <v>0</v>
      </c>
      <c r="D1058" s="1">
        <v>472</v>
      </c>
      <c r="E1058" s="1">
        <v>472</v>
      </c>
      <c r="F1058" s="1">
        <f t="shared" si="32"/>
        <v>0</v>
      </c>
      <c r="G1058" s="1">
        <f t="shared" si="33"/>
        <v>0</v>
      </c>
      <c r="I1058" s="1"/>
      <c r="J1058" s="1"/>
    </row>
    <row r="1059" spans="1:10" x14ac:dyDescent="0.25">
      <c r="A1059" t="s">
        <v>6520</v>
      </c>
      <c r="B1059" t="s">
        <v>6521</v>
      </c>
      <c r="C1059" s="1">
        <v>0</v>
      </c>
      <c r="D1059" s="1">
        <v>6486.3289999999997</v>
      </c>
      <c r="E1059" s="1">
        <v>6486.3289999999997</v>
      </c>
      <c r="F1059" s="1">
        <f t="shared" si="32"/>
        <v>0</v>
      </c>
      <c r="G1059" s="1">
        <f t="shared" si="33"/>
        <v>0</v>
      </c>
      <c r="I1059" s="1"/>
      <c r="J1059" s="1"/>
    </row>
    <row r="1060" spans="1:10" x14ac:dyDescent="0.25">
      <c r="A1060" t="s">
        <v>6522</v>
      </c>
      <c r="B1060" t="s">
        <v>6523</v>
      </c>
      <c r="C1060" s="1">
        <v>0</v>
      </c>
      <c r="D1060" s="1">
        <v>312.7</v>
      </c>
      <c r="E1060" s="1">
        <v>312.7</v>
      </c>
      <c r="F1060" s="1">
        <f t="shared" si="32"/>
        <v>0</v>
      </c>
      <c r="G1060" s="1">
        <f t="shared" si="33"/>
        <v>0</v>
      </c>
      <c r="I1060" s="1"/>
      <c r="J1060" s="1"/>
    </row>
    <row r="1061" spans="1:10" x14ac:dyDescent="0.25">
      <c r="A1061" t="s">
        <v>6524</v>
      </c>
      <c r="B1061" t="s">
        <v>6525</v>
      </c>
      <c r="C1061" s="1">
        <v>0</v>
      </c>
      <c r="D1061" s="1">
        <v>414.24</v>
      </c>
      <c r="E1061" s="1">
        <v>414.24</v>
      </c>
      <c r="F1061" s="1">
        <f t="shared" si="32"/>
        <v>0</v>
      </c>
      <c r="G1061" s="1">
        <f t="shared" si="33"/>
        <v>0</v>
      </c>
      <c r="I1061" s="1"/>
      <c r="J1061" s="1"/>
    </row>
    <row r="1062" spans="1:10" x14ac:dyDescent="0.25">
      <c r="A1062" t="s">
        <v>6526</v>
      </c>
      <c r="B1062" t="s">
        <v>6101</v>
      </c>
      <c r="C1062" s="1">
        <v>0</v>
      </c>
      <c r="D1062" s="1">
        <v>33830.991000000002</v>
      </c>
      <c r="E1062" s="1">
        <v>33830.991000000002</v>
      </c>
      <c r="F1062" s="1">
        <f t="shared" si="32"/>
        <v>0</v>
      </c>
      <c r="G1062" s="1">
        <f t="shared" si="33"/>
        <v>0</v>
      </c>
      <c r="I1062" s="1"/>
      <c r="J1062" s="1"/>
    </row>
    <row r="1063" spans="1:10" x14ac:dyDescent="0.25">
      <c r="A1063" t="s">
        <v>6527</v>
      </c>
      <c r="B1063" t="s">
        <v>10612</v>
      </c>
      <c r="C1063" s="1">
        <v>0</v>
      </c>
      <c r="D1063" s="1">
        <v>6130629.6220000004</v>
      </c>
      <c r="E1063" s="1">
        <v>6130629.6220000004</v>
      </c>
      <c r="F1063" s="1">
        <f t="shared" si="32"/>
        <v>0</v>
      </c>
      <c r="G1063" s="1">
        <f t="shared" si="33"/>
        <v>0</v>
      </c>
      <c r="I1063" s="1"/>
      <c r="J1063" s="1"/>
    </row>
    <row r="1064" spans="1:10" x14ac:dyDescent="0.25">
      <c r="A1064" t="s">
        <v>6528</v>
      </c>
      <c r="B1064" t="s">
        <v>6529</v>
      </c>
      <c r="C1064" s="1">
        <v>0</v>
      </c>
      <c r="D1064" s="1">
        <v>3195.7959999999998</v>
      </c>
      <c r="E1064" s="1">
        <v>3195.7959999999998</v>
      </c>
      <c r="F1064" s="1">
        <f t="shared" si="32"/>
        <v>0</v>
      </c>
      <c r="G1064" s="1">
        <f t="shared" si="33"/>
        <v>0</v>
      </c>
      <c r="I1064" s="1"/>
      <c r="J1064" s="1"/>
    </row>
    <row r="1065" spans="1:10" x14ac:dyDescent="0.25">
      <c r="A1065" t="s">
        <v>6530</v>
      </c>
      <c r="B1065" t="s">
        <v>6531</v>
      </c>
      <c r="C1065" s="1">
        <v>0</v>
      </c>
      <c r="D1065" s="1">
        <v>485.39600000000002</v>
      </c>
      <c r="E1065" s="1">
        <v>485.39600000000002</v>
      </c>
      <c r="F1065" s="1">
        <f t="shared" si="32"/>
        <v>0</v>
      </c>
      <c r="G1065" s="1">
        <f t="shared" si="33"/>
        <v>0</v>
      </c>
      <c r="I1065" s="1"/>
      <c r="J1065" s="1"/>
    </row>
    <row r="1066" spans="1:10" x14ac:dyDescent="0.25">
      <c r="A1066" t="s">
        <v>6532</v>
      </c>
      <c r="B1066" t="s">
        <v>10613</v>
      </c>
      <c r="C1066" s="1">
        <v>0</v>
      </c>
      <c r="D1066" s="1">
        <v>702.24300000000005</v>
      </c>
      <c r="E1066" s="1">
        <v>702.24300000000005</v>
      </c>
      <c r="F1066" s="1">
        <f t="shared" si="32"/>
        <v>0</v>
      </c>
      <c r="G1066" s="1">
        <f t="shared" si="33"/>
        <v>0</v>
      </c>
      <c r="I1066" s="1"/>
      <c r="J1066" s="1"/>
    </row>
    <row r="1067" spans="1:10" x14ac:dyDescent="0.25">
      <c r="A1067" t="s">
        <v>6533</v>
      </c>
      <c r="B1067" t="s">
        <v>6534</v>
      </c>
      <c r="C1067" s="1">
        <v>0</v>
      </c>
      <c r="D1067" s="1">
        <v>6325.6750000000002</v>
      </c>
      <c r="E1067" s="1">
        <v>6325.6750000000002</v>
      </c>
      <c r="F1067" s="1">
        <f t="shared" si="32"/>
        <v>0</v>
      </c>
      <c r="G1067" s="1">
        <f t="shared" si="33"/>
        <v>0</v>
      </c>
      <c r="I1067" s="1"/>
      <c r="J1067" s="1"/>
    </row>
    <row r="1068" spans="1:10" x14ac:dyDescent="0.25">
      <c r="A1068" t="s">
        <v>6535</v>
      </c>
      <c r="B1068" t="s">
        <v>6536</v>
      </c>
      <c r="C1068" s="1">
        <v>0</v>
      </c>
      <c r="D1068" s="1">
        <v>15332.675999999999</v>
      </c>
      <c r="E1068" s="1">
        <v>15332.696</v>
      </c>
      <c r="F1068" s="1">
        <f t="shared" si="32"/>
        <v>-2.0000000000436557E-2</v>
      </c>
      <c r="G1068" s="1">
        <f t="shared" si="33"/>
        <v>-2.0000000000436557E-2</v>
      </c>
      <c r="I1068" s="1"/>
      <c r="J1068" s="1"/>
    </row>
    <row r="1069" spans="1:10" x14ac:dyDescent="0.25">
      <c r="A1069" t="s">
        <v>6537</v>
      </c>
      <c r="B1069" t="s">
        <v>6538</v>
      </c>
      <c r="C1069" s="1">
        <v>0</v>
      </c>
      <c r="D1069" s="1">
        <v>4767.7</v>
      </c>
      <c r="E1069" s="1">
        <v>4767.7</v>
      </c>
      <c r="F1069" s="1">
        <f t="shared" si="32"/>
        <v>0</v>
      </c>
      <c r="G1069" s="1">
        <f t="shared" si="33"/>
        <v>0</v>
      </c>
      <c r="I1069" s="1"/>
      <c r="J1069" s="1"/>
    </row>
    <row r="1070" spans="1:10" x14ac:dyDescent="0.25">
      <c r="A1070" t="s">
        <v>130</v>
      </c>
      <c r="B1070" t="s">
        <v>131</v>
      </c>
      <c r="C1070" s="1">
        <v>0</v>
      </c>
      <c r="D1070" s="1">
        <v>16086.661</v>
      </c>
      <c r="E1070" s="1">
        <v>16086.661</v>
      </c>
      <c r="F1070" s="1">
        <f t="shared" si="32"/>
        <v>0</v>
      </c>
      <c r="G1070" s="1">
        <f t="shared" si="33"/>
        <v>0</v>
      </c>
      <c r="I1070" s="1"/>
      <c r="J1070" s="1"/>
    </row>
    <row r="1071" spans="1:10" x14ac:dyDescent="0.25">
      <c r="A1071" t="s">
        <v>6539</v>
      </c>
      <c r="B1071" t="s">
        <v>6540</v>
      </c>
      <c r="C1071" s="1">
        <v>0</v>
      </c>
      <c r="D1071" s="1">
        <v>1442.5119999999999</v>
      </c>
      <c r="E1071" s="1">
        <v>1442.5119999999999</v>
      </c>
      <c r="F1071" s="1">
        <f t="shared" si="32"/>
        <v>0</v>
      </c>
      <c r="G1071" s="1">
        <f t="shared" si="33"/>
        <v>0</v>
      </c>
      <c r="I1071" s="1"/>
      <c r="J1071" s="1"/>
    </row>
    <row r="1072" spans="1:10" x14ac:dyDescent="0.25">
      <c r="A1072" t="s">
        <v>6541</v>
      </c>
      <c r="B1072" t="s">
        <v>10614</v>
      </c>
      <c r="C1072" s="1">
        <v>0</v>
      </c>
      <c r="D1072" s="1">
        <v>410</v>
      </c>
      <c r="E1072" s="1">
        <v>410</v>
      </c>
      <c r="F1072" s="1">
        <f t="shared" si="32"/>
        <v>0</v>
      </c>
      <c r="G1072" s="1">
        <f t="shared" si="33"/>
        <v>0</v>
      </c>
      <c r="I1072" s="1"/>
      <c r="J1072" s="1"/>
    </row>
    <row r="1073" spans="1:10" x14ac:dyDescent="0.25">
      <c r="A1073" t="s">
        <v>6542</v>
      </c>
      <c r="B1073" t="s">
        <v>10615</v>
      </c>
      <c r="C1073" s="1">
        <v>0</v>
      </c>
      <c r="D1073" s="1">
        <v>2461.7620000000002</v>
      </c>
      <c r="E1073" s="1">
        <v>2461.7620000000002</v>
      </c>
      <c r="F1073" s="1">
        <f t="shared" si="32"/>
        <v>0</v>
      </c>
      <c r="G1073" s="1">
        <f t="shared" si="33"/>
        <v>0</v>
      </c>
      <c r="I1073" s="1"/>
      <c r="J1073" s="1"/>
    </row>
    <row r="1074" spans="1:10" x14ac:dyDescent="0.25">
      <c r="A1074" t="s">
        <v>6543</v>
      </c>
      <c r="B1074" t="s">
        <v>6544</v>
      </c>
      <c r="C1074" s="1">
        <v>0</v>
      </c>
      <c r="D1074" s="1">
        <v>451.358</v>
      </c>
      <c r="E1074" s="1">
        <v>451.358</v>
      </c>
      <c r="F1074" s="1">
        <f t="shared" si="32"/>
        <v>0</v>
      </c>
      <c r="G1074" s="1">
        <f t="shared" si="33"/>
        <v>0</v>
      </c>
      <c r="I1074" s="1"/>
      <c r="J1074" s="1"/>
    </row>
    <row r="1075" spans="1:10" x14ac:dyDescent="0.25">
      <c r="A1075" t="s">
        <v>6545</v>
      </c>
      <c r="B1075" t="s">
        <v>10616</v>
      </c>
      <c r="C1075" s="1">
        <v>0</v>
      </c>
      <c r="D1075" s="1">
        <v>10821.303</v>
      </c>
      <c r="E1075" s="1">
        <v>10821.303</v>
      </c>
      <c r="F1075" s="1">
        <f t="shared" si="32"/>
        <v>0</v>
      </c>
      <c r="G1075" s="1">
        <f t="shared" si="33"/>
        <v>0</v>
      </c>
      <c r="I1075" s="1"/>
      <c r="J1075" s="1"/>
    </row>
    <row r="1076" spans="1:10" x14ac:dyDescent="0.25">
      <c r="A1076" t="s">
        <v>6546</v>
      </c>
      <c r="B1076" t="s">
        <v>6547</v>
      </c>
      <c r="C1076" s="1">
        <v>0</v>
      </c>
      <c r="D1076" s="1">
        <v>3969.1060000000002</v>
      </c>
      <c r="E1076" s="1">
        <v>3969.1060000000002</v>
      </c>
      <c r="F1076" s="1">
        <f t="shared" si="32"/>
        <v>0</v>
      </c>
      <c r="G1076" s="1">
        <f t="shared" si="33"/>
        <v>0</v>
      </c>
      <c r="I1076" s="1"/>
      <c r="J1076" s="1"/>
    </row>
    <row r="1077" spans="1:10" x14ac:dyDescent="0.25">
      <c r="A1077" t="s">
        <v>6548</v>
      </c>
      <c r="B1077" t="s">
        <v>10617</v>
      </c>
      <c r="C1077" s="1">
        <v>0</v>
      </c>
      <c r="D1077" s="1">
        <v>358.04</v>
      </c>
      <c r="E1077" s="1">
        <v>358.04</v>
      </c>
      <c r="F1077" s="1">
        <f t="shared" si="32"/>
        <v>0</v>
      </c>
      <c r="G1077" s="1">
        <f t="shared" si="33"/>
        <v>0</v>
      </c>
      <c r="I1077" s="1"/>
      <c r="J1077" s="1"/>
    </row>
    <row r="1078" spans="1:10" x14ac:dyDescent="0.25">
      <c r="A1078" t="s">
        <v>6549</v>
      </c>
      <c r="B1078" t="s">
        <v>10618</v>
      </c>
      <c r="C1078" s="1">
        <v>0</v>
      </c>
      <c r="D1078" s="1">
        <v>244.381</v>
      </c>
      <c r="E1078" s="1">
        <v>244.381</v>
      </c>
      <c r="F1078" s="1">
        <f t="shared" si="32"/>
        <v>0</v>
      </c>
      <c r="G1078" s="1">
        <f t="shared" si="33"/>
        <v>0</v>
      </c>
      <c r="I1078" s="1"/>
      <c r="J1078" s="1"/>
    </row>
    <row r="1079" spans="1:10" x14ac:dyDescent="0.25">
      <c r="A1079" t="s">
        <v>6550</v>
      </c>
      <c r="B1079" t="s">
        <v>6551</v>
      </c>
      <c r="C1079" s="1">
        <v>0</v>
      </c>
      <c r="D1079" s="1">
        <v>1566.4770000000001</v>
      </c>
      <c r="E1079" s="1">
        <v>1566.4770000000001</v>
      </c>
      <c r="F1079" s="1">
        <f t="shared" si="32"/>
        <v>0</v>
      </c>
      <c r="G1079" s="1">
        <f t="shared" si="33"/>
        <v>0</v>
      </c>
      <c r="I1079" s="1"/>
      <c r="J1079" s="1"/>
    </row>
    <row r="1080" spans="1:10" x14ac:dyDescent="0.25">
      <c r="A1080" t="s">
        <v>6552</v>
      </c>
      <c r="B1080" t="s">
        <v>6553</v>
      </c>
      <c r="C1080" s="1">
        <v>0</v>
      </c>
      <c r="D1080" s="1">
        <v>882.43200000000002</v>
      </c>
      <c r="E1080" s="1">
        <v>882.43200000000002</v>
      </c>
      <c r="F1080" s="1">
        <f t="shared" si="32"/>
        <v>0</v>
      </c>
      <c r="G1080" s="1">
        <f t="shared" si="33"/>
        <v>0</v>
      </c>
      <c r="I1080" s="1"/>
      <c r="J1080" s="1"/>
    </row>
    <row r="1081" spans="1:10" x14ac:dyDescent="0.25">
      <c r="A1081" t="s">
        <v>6554</v>
      </c>
      <c r="B1081" t="s">
        <v>6555</v>
      </c>
      <c r="C1081" s="1">
        <v>0</v>
      </c>
      <c r="D1081" s="1">
        <v>1500.15</v>
      </c>
      <c r="E1081" s="1">
        <v>1500.15</v>
      </c>
      <c r="F1081" s="1">
        <f t="shared" si="32"/>
        <v>0</v>
      </c>
      <c r="G1081" s="1">
        <f t="shared" si="33"/>
        <v>0</v>
      </c>
      <c r="I1081" s="1"/>
      <c r="J1081" s="1"/>
    </row>
    <row r="1082" spans="1:10" x14ac:dyDescent="0.25">
      <c r="A1082" t="s">
        <v>6556</v>
      </c>
      <c r="B1082" t="s">
        <v>6557</v>
      </c>
      <c r="C1082" s="1">
        <v>0</v>
      </c>
      <c r="D1082" s="1">
        <v>551.97799999999995</v>
      </c>
      <c r="E1082" s="1">
        <v>551.97799999999995</v>
      </c>
      <c r="F1082" s="1">
        <f t="shared" si="32"/>
        <v>0</v>
      </c>
      <c r="G1082" s="1">
        <f t="shared" si="33"/>
        <v>0</v>
      </c>
      <c r="I1082" s="1"/>
      <c r="J1082" s="1"/>
    </row>
    <row r="1083" spans="1:10" x14ac:dyDescent="0.25">
      <c r="A1083" t="s">
        <v>6558</v>
      </c>
      <c r="B1083" t="s">
        <v>6559</v>
      </c>
      <c r="C1083" s="1">
        <v>0</v>
      </c>
      <c r="D1083" s="1">
        <v>4098.58</v>
      </c>
      <c r="E1083" s="1">
        <v>4098.58</v>
      </c>
      <c r="F1083" s="1">
        <f t="shared" si="32"/>
        <v>0</v>
      </c>
      <c r="G1083" s="1">
        <f t="shared" si="33"/>
        <v>0</v>
      </c>
      <c r="I1083" s="1"/>
      <c r="J1083" s="1"/>
    </row>
    <row r="1084" spans="1:10" x14ac:dyDescent="0.25">
      <c r="A1084" t="s">
        <v>6560</v>
      </c>
      <c r="B1084" t="s">
        <v>6561</v>
      </c>
      <c r="C1084" s="1">
        <v>0</v>
      </c>
      <c r="D1084" s="1">
        <v>277.41199999999998</v>
      </c>
      <c r="E1084" s="1">
        <v>277.41199999999998</v>
      </c>
      <c r="F1084" s="1">
        <f t="shared" si="32"/>
        <v>0</v>
      </c>
      <c r="G1084" s="1">
        <f t="shared" si="33"/>
        <v>0</v>
      </c>
      <c r="I1084" s="1"/>
      <c r="J1084" s="1"/>
    </row>
    <row r="1085" spans="1:10" x14ac:dyDescent="0.25">
      <c r="A1085" t="s">
        <v>856</v>
      </c>
      <c r="B1085" t="s">
        <v>857</v>
      </c>
      <c r="C1085" s="1">
        <v>0</v>
      </c>
      <c r="D1085" s="1">
        <v>1683.364</v>
      </c>
      <c r="E1085" s="1">
        <v>1683.364</v>
      </c>
      <c r="F1085" s="1">
        <f t="shared" si="32"/>
        <v>0</v>
      </c>
      <c r="G1085" s="1">
        <f t="shared" si="33"/>
        <v>0</v>
      </c>
      <c r="I1085" s="1"/>
      <c r="J1085" s="1"/>
    </row>
    <row r="1086" spans="1:10" x14ac:dyDescent="0.25">
      <c r="A1086" t="s">
        <v>6562</v>
      </c>
      <c r="B1086" t="s">
        <v>10619</v>
      </c>
      <c r="C1086" s="1">
        <v>0</v>
      </c>
      <c r="D1086" s="1">
        <v>3041.8270000000002</v>
      </c>
      <c r="E1086" s="1">
        <v>3041.8270000000002</v>
      </c>
      <c r="F1086" s="1">
        <f t="shared" si="32"/>
        <v>0</v>
      </c>
      <c r="G1086" s="1">
        <f t="shared" si="33"/>
        <v>0</v>
      </c>
      <c r="I1086" s="1"/>
      <c r="J1086" s="1"/>
    </row>
    <row r="1087" spans="1:10" x14ac:dyDescent="0.25">
      <c r="A1087" t="s">
        <v>6563</v>
      </c>
      <c r="B1087" t="s">
        <v>10620</v>
      </c>
      <c r="C1087" s="1">
        <v>0</v>
      </c>
      <c r="D1087" s="1">
        <v>645.46</v>
      </c>
      <c r="E1087" s="1">
        <v>645.46</v>
      </c>
      <c r="F1087" s="1">
        <f t="shared" si="32"/>
        <v>0</v>
      </c>
      <c r="G1087" s="1">
        <f t="shared" si="33"/>
        <v>0</v>
      </c>
      <c r="I1087" s="1"/>
      <c r="J1087" s="1"/>
    </row>
    <row r="1088" spans="1:10" x14ac:dyDescent="0.25">
      <c r="A1088" t="s">
        <v>6564</v>
      </c>
      <c r="B1088" t="s">
        <v>10621</v>
      </c>
      <c r="C1088" s="1">
        <v>0</v>
      </c>
      <c r="D1088" s="1">
        <v>3517.4209999999998</v>
      </c>
      <c r="E1088" s="1">
        <v>3517.4209999999998</v>
      </c>
      <c r="F1088" s="1">
        <f t="shared" si="32"/>
        <v>0</v>
      </c>
      <c r="G1088" s="1">
        <f t="shared" si="33"/>
        <v>0</v>
      </c>
      <c r="I1088" s="1"/>
      <c r="J1088" s="1"/>
    </row>
    <row r="1089" spans="1:10" x14ac:dyDescent="0.25">
      <c r="A1089" t="s">
        <v>6565</v>
      </c>
      <c r="B1089" t="s">
        <v>6566</v>
      </c>
      <c r="C1089" s="1">
        <v>0</v>
      </c>
      <c r="D1089" s="1">
        <v>159.667</v>
      </c>
      <c r="E1089" s="1">
        <v>159.667</v>
      </c>
      <c r="F1089" s="1">
        <f t="shared" si="32"/>
        <v>0</v>
      </c>
      <c r="G1089" s="1">
        <f t="shared" si="33"/>
        <v>0</v>
      </c>
      <c r="I1089" s="1"/>
      <c r="J1089" s="1"/>
    </row>
    <row r="1090" spans="1:10" x14ac:dyDescent="0.25">
      <c r="A1090" t="s">
        <v>6567</v>
      </c>
      <c r="B1090" t="s">
        <v>6568</v>
      </c>
      <c r="C1090" s="1">
        <v>0</v>
      </c>
      <c r="D1090" s="1">
        <v>75.504000000000005</v>
      </c>
      <c r="E1090" s="1">
        <v>75.504000000000005</v>
      </c>
      <c r="F1090" s="1">
        <f t="shared" si="32"/>
        <v>0</v>
      </c>
      <c r="G1090" s="1">
        <f t="shared" si="33"/>
        <v>0</v>
      </c>
      <c r="I1090" s="1"/>
      <c r="J1090" s="1"/>
    </row>
    <row r="1091" spans="1:10" x14ac:dyDescent="0.25">
      <c r="A1091" t="s">
        <v>6569</v>
      </c>
      <c r="B1091" t="s">
        <v>6570</v>
      </c>
      <c r="C1091" s="1">
        <v>0</v>
      </c>
      <c r="D1091" s="1">
        <v>348.50099999999998</v>
      </c>
      <c r="E1091" s="1">
        <v>348.50099999999998</v>
      </c>
      <c r="F1091" s="1">
        <f t="shared" si="32"/>
        <v>0</v>
      </c>
      <c r="G1091" s="1">
        <f t="shared" si="33"/>
        <v>0</v>
      </c>
      <c r="I1091" s="1"/>
      <c r="J1091" s="1"/>
    </row>
    <row r="1092" spans="1:10" x14ac:dyDescent="0.25">
      <c r="A1092" t="s">
        <v>6571</v>
      </c>
      <c r="B1092" t="s">
        <v>6572</v>
      </c>
      <c r="C1092" s="1">
        <v>0</v>
      </c>
      <c r="D1092" s="1">
        <v>12718.614</v>
      </c>
      <c r="E1092" s="1">
        <v>12718.614</v>
      </c>
      <c r="F1092" s="1">
        <f t="shared" ref="F1092:F1155" si="34">+D1092-E1092</f>
        <v>0</v>
      </c>
      <c r="G1092" s="1">
        <f t="shared" ref="G1092:G1155" si="35">+C1092+F1092</f>
        <v>0</v>
      </c>
      <c r="I1092" s="1"/>
      <c r="J1092" s="1"/>
    </row>
    <row r="1093" spans="1:10" x14ac:dyDescent="0.25">
      <c r="A1093" t="s">
        <v>6573</v>
      </c>
      <c r="B1093" t="s">
        <v>6574</v>
      </c>
      <c r="C1093" s="1">
        <v>0</v>
      </c>
      <c r="D1093" s="1">
        <v>4638.8239999999996</v>
      </c>
      <c r="E1093" s="1">
        <v>4638.8239999999996</v>
      </c>
      <c r="F1093" s="1">
        <f t="shared" si="34"/>
        <v>0</v>
      </c>
      <c r="G1093" s="1">
        <f t="shared" si="35"/>
        <v>0</v>
      </c>
      <c r="I1093" s="1"/>
      <c r="J1093" s="1"/>
    </row>
    <row r="1094" spans="1:10" x14ac:dyDescent="0.25">
      <c r="A1094" t="s">
        <v>6575</v>
      </c>
      <c r="B1094" t="s">
        <v>6576</v>
      </c>
      <c r="C1094" s="1">
        <v>0</v>
      </c>
      <c r="D1094" s="1">
        <v>451.26</v>
      </c>
      <c r="E1094" s="1">
        <v>451.26</v>
      </c>
      <c r="F1094" s="1">
        <f t="shared" si="34"/>
        <v>0</v>
      </c>
      <c r="G1094" s="1">
        <f t="shared" si="35"/>
        <v>0</v>
      </c>
      <c r="I1094" s="1"/>
      <c r="J1094" s="1"/>
    </row>
    <row r="1095" spans="1:10" x14ac:dyDescent="0.25">
      <c r="A1095" t="s">
        <v>6577</v>
      </c>
      <c r="B1095" t="s">
        <v>6578</v>
      </c>
      <c r="C1095" s="1">
        <v>0</v>
      </c>
      <c r="D1095" s="1">
        <v>16832.237000000001</v>
      </c>
      <c r="E1095" s="1">
        <v>16832.237000000001</v>
      </c>
      <c r="F1095" s="1">
        <f t="shared" si="34"/>
        <v>0</v>
      </c>
      <c r="G1095" s="1">
        <f t="shared" si="35"/>
        <v>0</v>
      </c>
      <c r="I1095" s="1"/>
      <c r="J1095" s="1"/>
    </row>
    <row r="1096" spans="1:10" x14ac:dyDescent="0.25">
      <c r="A1096" t="s">
        <v>132</v>
      </c>
      <c r="B1096" t="s">
        <v>5207</v>
      </c>
      <c r="C1096" s="1">
        <v>0</v>
      </c>
      <c r="D1096" s="1">
        <v>33949.567999999999</v>
      </c>
      <c r="E1096" s="1">
        <v>35191.406000000003</v>
      </c>
      <c r="F1096" s="1">
        <f t="shared" si="34"/>
        <v>-1241.8380000000034</v>
      </c>
      <c r="G1096" s="1">
        <f t="shared" si="35"/>
        <v>-1241.8380000000034</v>
      </c>
      <c r="I1096" s="1"/>
      <c r="J1096" s="1"/>
    </row>
    <row r="1097" spans="1:10" x14ac:dyDescent="0.25">
      <c r="A1097" t="s">
        <v>6579</v>
      </c>
      <c r="B1097" t="s">
        <v>6580</v>
      </c>
      <c r="C1097" s="1">
        <v>0</v>
      </c>
      <c r="D1097" s="1">
        <v>413.5</v>
      </c>
      <c r="E1097" s="1">
        <v>413.5</v>
      </c>
      <c r="F1097" s="1">
        <f t="shared" si="34"/>
        <v>0</v>
      </c>
      <c r="G1097" s="1">
        <f t="shared" si="35"/>
        <v>0</v>
      </c>
      <c r="I1097" s="1"/>
      <c r="J1097" s="1"/>
    </row>
    <row r="1098" spans="1:10" x14ac:dyDescent="0.25">
      <c r="A1098" t="s">
        <v>6581</v>
      </c>
      <c r="B1098" t="s">
        <v>10622</v>
      </c>
      <c r="C1098" s="1">
        <v>0</v>
      </c>
      <c r="D1098" s="1">
        <v>399.49299999999999</v>
      </c>
      <c r="E1098" s="1">
        <v>399.49299999999999</v>
      </c>
      <c r="F1098" s="1">
        <f t="shared" si="34"/>
        <v>0</v>
      </c>
      <c r="G1098" s="1">
        <f t="shared" si="35"/>
        <v>0</v>
      </c>
      <c r="I1098" s="1"/>
      <c r="J1098" s="1"/>
    </row>
    <row r="1099" spans="1:10" x14ac:dyDescent="0.25">
      <c r="A1099" t="s">
        <v>6582</v>
      </c>
      <c r="B1099" t="s">
        <v>6583</v>
      </c>
      <c r="C1099" s="1">
        <v>0</v>
      </c>
      <c r="D1099" s="1">
        <v>1340.5519999999999</v>
      </c>
      <c r="E1099" s="1">
        <v>1340.5519999999999</v>
      </c>
      <c r="F1099" s="1">
        <f t="shared" si="34"/>
        <v>0</v>
      </c>
      <c r="G1099" s="1">
        <f t="shared" si="35"/>
        <v>0</v>
      </c>
      <c r="I1099" s="1"/>
      <c r="J1099" s="1"/>
    </row>
    <row r="1100" spans="1:10" x14ac:dyDescent="0.25">
      <c r="A1100" t="s">
        <v>133</v>
      </c>
      <c r="B1100" t="s">
        <v>134</v>
      </c>
      <c r="C1100" s="1">
        <v>0</v>
      </c>
      <c r="D1100" s="1">
        <v>94407.794999999998</v>
      </c>
      <c r="E1100" s="1">
        <v>94407.794999999998</v>
      </c>
      <c r="F1100" s="1">
        <f t="shared" si="34"/>
        <v>0</v>
      </c>
      <c r="G1100" s="1">
        <f t="shared" si="35"/>
        <v>0</v>
      </c>
      <c r="I1100" s="1"/>
      <c r="J1100" s="1"/>
    </row>
    <row r="1101" spans="1:10" x14ac:dyDescent="0.25">
      <c r="A1101" t="s">
        <v>6584</v>
      </c>
      <c r="B1101" t="s">
        <v>6585</v>
      </c>
      <c r="C1101" s="1">
        <v>0</v>
      </c>
      <c r="D1101" s="1">
        <v>5043.4790000000003</v>
      </c>
      <c r="E1101" s="1">
        <v>5043.4790000000003</v>
      </c>
      <c r="F1101" s="1">
        <f t="shared" si="34"/>
        <v>0</v>
      </c>
      <c r="G1101" s="1">
        <f t="shared" si="35"/>
        <v>0</v>
      </c>
      <c r="I1101" s="1"/>
      <c r="J1101" s="1"/>
    </row>
    <row r="1102" spans="1:10" x14ac:dyDescent="0.25">
      <c r="A1102" t="s">
        <v>6586</v>
      </c>
      <c r="B1102" t="s">
        <v>10623</v>
      </c>
      <c r="C1102" s="1">
        <v>0</v>
      </c>
      <c r="D1102" s="1">
        <v>612.38599999999997</v>
      </c>
      <c r="E1102" s="1">
        <v>612.38599999999997</v>
      </c>
      <c r="F1102" s="1">
        <f t="shared" si="34"/>
        <v>0</v>
      </c>
      <c r="G1102" s="1">
        <f t="shared" si="35"/>
        <v>0</v>
      </c>
      <c r="I1102" s="1"/>
      <c r="J1102" s="1"/>
    </row>
    <row r="1103" spans="1:10" x14ac:dyDescent="0.25">
      <c r="A1103" t="s">
        <v>6587</v>
      </c>
      <c r="B1103" t="s">
        <v>6588</v>
      </c>
      <c r="C1103" s="1">
        <v>0</v>
      </c>
      <c r="D1103" s="1">
        <v>122.35599999999999</v>
      </c>
      <c r="E1103" s="1">
        <v>122.35599999999999</v>
      </c>
      <c r="F1103" s="1">
        <f t="shared" si="34"/>
        <v>0</v>
      </c>
      <c r="G1103" s="1">
        <f t="shared" si="35"/>
        <v>0</v>
      </c>
      <c r="I1103" s="1"/>
      <c r="J1103" s="1"/>
    </row>
    <row r="1104" spans="1:10" x14ac:dyDescent="0.25">
      <c r="A1104" t="s">
        <v>6589</v>
      </c>
      <c r="B1104" t="s">
        <v>6590</v>
      </c>
      <c r="C1104" s="1">
        <v>0</v>
      </c>
      <c r="D1104" s="1">
        <v>1246.6400000000001</v>
      </c>
      <c r="E1104" s="1">
        <v>1246.6400000000001</v>
      </c>
      <c r="F1104" s="1">
        <f t="shared" si="34"/>
        <v>0</v>
      </c>
      <c r="G1104" s="1">
        <f t="shared" si="35"/>
        <v>0</v>
      </c>
      <c r="I1104" s="1"/>
      <c r="J1104" s="1"/>
    </row>
    <row r="1105" spans="1:12" x14ac:dyDescent="0.25">
      <c r="A1105" t="s">
        <v>6591</v>
      </c>
      <c r="B1105" t="s">
        <v>6592</v>
      </c>
      <c r="C1105" s="1">
        <v>0</v>
      </c>
      <c r="D1105" s="1">
        <v>228.5</v>
      </c>
      <c r="E1105" s="1">
        <v>228.5</v>
      </c>
      <c r="F1105" s="1">
        <f t="shared" si="34"/>
        <v>0</v>
      </c>
      <c r="G1105" s="1">
        <f t="shared" si="35"/>
        <v>0</v>
      </c>
      <c r="I1105" s="1"/>
      <c r="J1105" s="1"/>
    </row>
    <row r="1106" spans="1:12" x14ac:dyDescent="0.25">
      <c r="A1106" t="s">
        <v>6593</v>
      </c>
      <c r="B1106" t="s">
        <v>6594</v>
      </c>
      <c r="C1106" s="1">
        <v>0</v>
      </c>
      <c r="D1106" s="1">
        <v>2745.1909999999998</v>
      </c>
      <c r="E1106" s="1">
        <v>2745.1909999999998</v>
      </c>
      <c r="F1106" s="1">
        <f t="shared" si="34"/>
        <v>0</v>
      </c>
      <c r="G1106" s="1">
        <f t="shared" si="35"/>
        <v>0</v>
      </c>
      <c r="I1106" s="1"/>
      <c r="J1106" s="1"/>
    </row>
    <row r="1107" spans="1:12" x14ac:dyDescent="0.25">
      <c r="A1107" t="s">
        <v>869</v>
      </c>
      <c r="B1107" t="s">
        <v>870</v>
      </c>
      <c r="C1107" s="1">
        <v>0</v>
      </c>
      <c r="D1107" s="1">
        <v>9539.2540000000008</v>
      </c>
      <c r="E1107" s="1">
        <v>9539.2540000000008</v>
      </c>
      <c r="F1107" s="1">
        <f t="shared" si="34"/>
        <v>0</v>
      </c>
      <c r="G1107" s="1">
        <f t="shared" si="35"/>
        <v>0</v>
      </c>
      <c r="I1107" s="1"/>
      <c r="J1107" s="1"/>
    </row>
    <row r="1108" spans="1:12" x14ac:dyDescent="0.25">
      <c r="A1108" t="s">
        <v>6595</v>
      </c>
      <c r="B1108" t="s">
        <v>6596</v>
      </c>
      <c r="C1108" s="1">
        <v>0</v>
      </c>
      <c r="D1108" s="1">
        <v>631.9</v>
      </c>
      <c r="E1108" s="1">
        <v>631.9</v>
      </c>
      <c r="F1108" s="1">
        <f t="shared" si="34"/>
        <v>0</v>
      </c>
      <c r="G1108" s="1">
        <f t="shared" si="35"/>
        <v>0</v>
      </c>
      <c r="I1108" s="1"/>
      <c r="J1108" s="1"/>
    </row>
    <row r="1109" spans="1:12" x14ac:dyDescent="0.25">
      <c r="A1109" t="s">
        <v>135</v>
      </c>
      <c r="B1109" t="s">
        <v>5219</v>
      </c>
      <c r="C1109" s="1">
        <v>0</v>
      </c>
      <c r="D1109" s="1">
        <v>74765.567999999999</v>
      </c>
      <c r="E1109" s="1">
        <v>75128.952999999994</v>
      </c>
      <c r="F1109" s="1">
        <f t="shared" si="34"/>
        <v>-363.38499999999476</v>
      </c>
      <c r="G1109" s="1">
        <f t="shared" si="35"/>
        <v>-363.38499999999476</v>
      </c>
      <c r="I1109" s="1"/>
      <c r="J1109" s="1"/>
    </row>
    <row r="1110" spans="1:12" x14ac:dyDescent="0.25">
      <c r="A1110" t="s">
        <v>6597</v>
      </c>
      <c r="B1110" t="s">
        <v>10624</v>
      </c>
      <c r="C1110" s="1">
        <v>0</v>
      </c>
      <c r="D1110" s="1">
        <v>804.625</v>
      </c>
      <c r="E1110" s="1">
        <v>804.625</v>
      </c>
      <c r="F1110" s="1">
        <f t="shared" si="34"/>
        <v>0</v>
      </c>
      <c r="G1110" s="1">
        <f t="shared" si="35"/>
        <v>0</v>
      </c>
      <c r="I1110" s="1"/>
      <c r="J1110" s="1"/>
    </row>
    <row r="1111" spans="1:12" x14ac:dyDescent="0.25">
      <c r="A1111" t="s">
        <v>6598</v>
      </c>
      <c r="B1111" t="s">
        <v>10625</v>
      </c>
      <c r="C1111" s="1">
        <v>0</v>
      </c>
      <c r="D1111" s="1">
        <v>5635.8419999999996</v>
      </c>
      <c r="E1111" s="1">
        <v>5635.8419999999996</v>
      </c>
      <c r="F1111" s="1">
        <f t="shared" si="34"/>
        <v>0</v>
      </c>
      <c r="G1111" s="1">
        <f t="shared" si="35"/>
        <v>0</v>
      </c>
      <c r="I1111" s="1"/>
      <c r="J1111" s="1"/>
    </row>
    <row r="1112" spans="1:12" x14ac:dyDescent="0.25">
      <c r="A1112" t="s">
        <v>136</v>
      </c>
      <c r="B1112" t="s">
        <v>137</v>
      </c>
      <c r="C1112" s="1">
        <v>0</v>
      </c>
      <c r="D1112" s="1">
        <v>154937.03200000001</v>
      </c>
      <c r="E1112" s="1">
        <v>163146.601</v>
      </c>
      <c r="F1112" s="1">
        <f t="shared" si="34"/>
        <v>-8209.5689999999886</v>
      </c>
      <c r="G1112" s="1">
        <f t="shared" si="35"/>
        <v>-8209.5689999999886</v>
      </c>
      <c r="I1112" s="1"/>
      <c r="J1112" s="1"/>
    </row>
    <row r="1113" spans="1:12" x14ac:dyDescent="0.25">
      <c r="A1113" t="s">
        <v>6599</v>
      </c>
      <c r="B1113" t="s">
        <v>10626</v>
      </c>
      <c r="C1113" s="1">
        <v>0</v>
      </c>
      <c r="D1113" s="1">
        <v>3795.3</v>
      </c>
      <c r="E1113" s="1">
        <v>3795.3</v>
      </c>
      <c r="F1113" s="1">
        <f t="shared" si="34"/>
        <v>0</v>
      </c>
      <c r="G1113" s="1">
        <f t="shared" si="35"/>
        <v>0</v>
      </c>
      <c r="I1113" s="1"/>
      <c r="J1113" s="1"/>
    </row>
    <row r="1114" spans="1:12" x14ac:dyDescent="0.25">
      <c r="A1114" t="s">
        <v>6600</v>
      </c>
      <c r="B1114" t="s">
        <v>6601</v>
      </c>
      <c r="C1114" s="1">
        <v>0</v>
      </c>
      <c r="D1114" s="1">
        <v>231.94300000000001</v>
      </c>
      <c r="E1114" s="1">
        <v>231.94300000000001</v>
      </c>
      <c r="F1114" s="1">
        <f t="shared" si="34"/>
        <v>0</v>
      </c>
      <c r="G1114" s="1">
        <f t="shared" si="35"/>
        <v>0</v>
      </c>
      <c r="I1114" s="1"/>
      <c r="J1114" s="1"/>
    </row>
    <row r="1115" spans="1:12" x14ac:dyDescent="0.25">
      <c r="A1115" t="s">
        <v>6602</v>
      </c>
      <c r="B1115" t="s">
        <v>8644</v>
      </c>
      <c r="C1115" s="1">
        <v>0</v>
      </c>
      <c r="D1115" s="1">
        <v>16236.614</v>
      </c>
      <c r="E1115" s="1">
        <v>16236.614</v>
      </c>
      <c r="F1115" s="1">
        <f t="shared" si="34"/>
        <v>0</v>
      </c>
      <c r="G1115" s="1">
        <f t="shared" si="35"/>
        <v>0</v>
      </c>
      <c r="I1115" s="1"/>
      <c r="J1115" s="1"/>
      <c r="L1115">
        <f>844.45+71.805</f>
        <v>916.25500000000011</v>
      </c>
    </row>
    <row r="1116" spans="1:12" x14ac:dyDescent="0.25">
      <c r="A1116" t="s">
        <v>6603</v>
      </c>
      <c r="B1116" t="s">
        <v>6604</v>
      </c>
      <c r="C1116" s="1">
        <v>0</v>
      </c>
      <c r="D1116" s="1">
        <v>3076.94</v>
      </c>
      <c r="E1116" s="1">
        <v>3076.94</v>
      </c>
      <c r="F1116" s="1">
        <f t="shared" si="34"/>
        <v>0</v>
      </c>
      <c r="G1116" s="1">
        <f t="shared" si="35"/>
        <v>0</v>
      </c>
      <c r="I1116" s="1"/>
      <c r="J1116" s="1"/>
    </row>
    <row r="1117" spans="1:12" x14ac:dyDescent="0.25">
      <c r="A1117" t="s">
        <v>5264</v>
      </c>
      <c r="B1117" t="s">
        <v>895</v>
      </c>
      <c r="C1117" s="1">
        <v>0</v>
      </c>
      <c r="D1117" s="1">
        <v>90252.748000000007</v>
      </c>
      <c r="E1117" s="1">
        <v>93757.926000000007</v>
      </c>
      <c r="F1117" s="1">
        <f t="shared" si="34"/>
        <v>-3505.1779999999999</v>
      </c>
      <c r="G1117" s="1">
        <f t="shared" si="35"/>
        <v>-3505.1779999999999</v>
      </c>
      <c r="I1117" s="1"/>
      <c r="J1117" s="1"/>
    </row>
    <row r="1118" spans="1:12" x14ac:dyDescent="0.25">
      <c r="A1118" t="s">
        <v>6605</v>
      </c>
      <c r="B1118" t="s">
        <v>6606</v>
      </c>
      <c r="C1118" s="1">
        <v>0</v>
      </c>
      <c r="D1118" s="1">
        <v>1281.508</v>
      </c>
      <c r="E1118" s="1">
        <v>1281.508</v>
      </c>
      <c r="F1118" s="1">
        <f t="shared" si="34"/>
        <v>0</v>
      </c>
      <c r="G1118" s="1">
        <f t="shared" si="35"/>
        <v>0</v>
      </c>
      <c r="I1118" s="1"/>
      <c r="J1118" s="1"/>
    </row>
    <row r="1119" spans="1:12" x14ac:dyDescent="0.25">
      <c r="A1119" t="s">
        <v>6607</v>
      </c>
      <c r="B1119" t="s">
        <v>6608</v>
      </c>
      <c r="C1119" s="1">
        <v>0</v>
      </c>
      <c r="D1119" s="1">
        <v>3592.4789999999998</v>
      </c>
      <c r="E1119" s="1">
        <v>3592.4789999999998</v>
      </c>
      <c r="F1119" s="1">
        <f t="shared" si="34"/>
        <v>0</v>
      </c>
      <c r="G1119" s="1">
        <f t="shared" si="35"/>
        <v>0</v>
      </c>
      <c r="I1119" s="1"/>
      <c r="J1119" s="1"/>
    </row>
    <row r="1120" spans="1:12" x14ac:dyDescent="0.25">
      <c r="A1120" t="s">
        <v>6609</v>
      </c>
      <c r="B1120" t="s">
        <v>6610</v>
      </c>
      <c r="C1120" s="1">
        <v>0</v>
      </c>
      <c r="D1120" s="1">
        <v>3125.616</v>
      </c>
      <c r="E1120" s="1">
        <v>3125.616</v>
      </c>
      <c r="F1120" s="1">
        <f t="shared" si="34"/>
        <v>0</v>
      </c>
      <c r="G1120" s="1">
        <f t="shared" si="35"/>
        <v>0</v>
      </c>
      <c r="I1120" s="1"/>
      <c r="J1120" s="1"/>
    </row>
    <row r="1121" spans="1:10" x14ac:dyDescent="0.25">
      <c r="A1121" t="s">
        <v>6611</v>
      </c>
      <c r="B1121" t="s">
        <v>6612</v>
      </c>
      <c r="C1121" s="1">
        <v>0</v>
      </c>
      <c r="D1121" s="1">
        <v>1033.008</v>
      </c>
      <c r="E1121" s="1">
        <v>1033.008</v>
      </c>
      <c r="F1121" s="1">
        <f t="shared" si="34"/>
        <v>0</v>
      </c>
      <c r="G1121" s="1">
        <f t="shared" si="35"/>
        <v>0</v>
      </c>
      <c r="I1121" s="1"/>
      <c r="J1121" s="1"/>
    </row>
    <row r="1122" spans="1:10" x14ac:dyDescent="0.25">
      <c r="A1122" t="s">
        <v>6613</v>
      </c>
      <c r="B1122" t="s">
        <v>6614</v>
      </c>
      <c r="C1122" s="1">
        <v>0</v>
      </c>
      <c r="D1122" s="1">
        <v>982.86400000000003</v>
      </c>
      <c r="E1122" s="1">
        <v>982.86400000000003</v>
      </c>
      <c r="F1122" s="1">
        <f t="shared" si="34"/>
        <v>0</v>
      </c>
      <c r="G1122" s="1">
        <f t="shared" si="35"/>
        <v>0</v>
      </c>
      <c r="I1122" s="1"/>
      <c r="J1122" s="1"/>
    </row>
    <row r="1123" spans="1:10" x14ac:dyDescent="0.25">
      <c r="A1123" t="s">
        <v>6615</v>
      </c>
      <c r="B1123" t="s">
        <v>6616</v>
      </c>
      <c r="C1123" s="1">
        <v>0</v>
      </c>
      <c r="D1123" s="1">
        <v>3622.357</v>
      </c>
      <c r="E1123" s="1">
        <v>3622.357</v>
      </c>
      <c r="F1123" s="1">
        <f t="shared" si="34"/>
        <v>0</v>
      </c>
      <c r="G1123" s="1">
        <f t="shared" si="35"/>
        <v>0</v>
      </c>
      <c r="I1123" s="1"/>
      <c r="J1123" s="1"/>
    </row>
    <row r="1124" spans="1:10" x14ac:dyDescent="0.25">
      <c r="A1124" t="s">
        <v>6617</v>
      </c>
      <c r="B1124" t="s">
        <v>10627</v>
      </c>
      <c r="C1124" s="1">
        <v>0</v>
      </c>
      <c r="D1124" s="1">
        <v>13776.566000000001</v>
      </c>
      <c r="E1124" s="1">
        <v>13776.566000000001</v>
      </c>
      <c r="F1124" s="1">
        <f t="shared" si="34"/>
        <v>0</v>
      </c>
      <c r="G1124" s="1">
        <f t="shared" si="35"/>
        <v>0</v>
      </c>
      <c r="I1124" s="1"/>
      <c r="J1124" s="1"/>
    </row>
    <row r="1125" spans="1:10" x14ac:dyDescent="0.25">
      <c r="A1125" t="s">
        <v>6618</v>
      </c>
      <c r="B1125" t="s">
        <v>10628</v>
      </c>
      <c r="C1125" s="1">
        <v>0</v>
      </c>
      <c r="D1125" s="1">
        <v>14964.771000000001</v>
      </c>
      <c r="E1125" s="1">
        <v>14964.771000000001</v>
      </c>
      <c r="F1125" s="1">
        <f t="shared" si="34"/>
        <v>0</v>
      </c>
      <c r="G1125" s="1">
        <f t="shared" si="35"/>
        <v>0</v>
      </c>
      <c r="I1125" s="1"/>
      <c r="J1125" s="1"/>
    </row>
    <row r="1126" spans="1:10" x14ac:dyDescent="0.25">
      <c r="A1126" t="s">
        <v>138</v>
      </c>
      <c r="B1126" t="s">
        <v>859</v>
      </c>
      <c r="C1126" s="1">
        <v>0</v>
      </c>
      <c r="D1126" s="1">
        <v>132093.383</v>
      </c>
      <c r="E1126" s="1">
        <v>132093.383</v>
      </c>
      <c r="F1126" s="1">
        <f t="shared" si="34"/>
        <v>0</v>
      </c>
      <c r="G1126" s="1">
        <f t="shared" si="35"/>
        <v>0</v>
      </c>
      <c r="I1126" s="1"/>
      <c r="J1126" s="1"/>
    </row>
    <row r="1127" spans="1:10" x14ac:dyDescent="0.25">
      <c r="A1127" t="s">
        <v>139</v>
      </c>
      <c r="B1127" t="s">
        <v>6619</v>
      </c>
      <c r="C1127" s="1">
        <v>0</v>
      </c>
      <c r="D1127" s="1">
        <v>49547.002999999997</v>
      </c>
      <c r="E1127" s="1">
        <v>49547.002999999997</v>
      </c>
      <c r="F1127" s="1">
        <f t="shared" si="34"/>
        <v>0</v>
      </c>
      <c r="G1127" s="1">
        <f t="shared" si="35"/>
        <v>0</v>
      </c>
      <c r="I1127" s="1"/>
      <c r="J1127" s="1"/>
    </row>
    <row r="1128" spans="1:10" x14ac:dyDescent="0.25">
      <c r="A1128" t="s">
        <v>6620</v>
      </c>
      <c r="B1128" t="s">
        <v>10629</v>
      </c>
      <c r="C1128" s="1">
        <v>0</v>
      </c>
      <c r="D1128" s="1">
        <v>475.26100000000002</v>
      </c>
      <c r="E1128" s="1">
        <v>475.26100000000002</v>
      </c>
      <c r="F1128" s="1">
        <f t="shared" si="34"/>
        <v>0</v>
      </c>
      <c r="G1128" s="1">
        <f t="shared" si="35"/>
        <v>0</v>
      </c>
      <c r="I1128" s="1"/>
      <c r="J1128" s="1"/>
    </row>
    <row r="1129" spans="1:10" x14ac:dyDescent="0.25">
      <c r="A1129" t="s">
        <v>6621</v>
      </c>
      <c r="B1129" t="s">
        <v>6454</v>
      </c>
      <c r="C1129" s="1">
        <v>0</v>
      </c>
      <c r="D1129" s="1">
        <v>801.39</v>
      </c>
      <c r="E1129" s="1">
        <v>801.39</v>
      </c>
      <c r="F1129" s="1">
        <f t="shared" si="34"/>
        <v>0</v>
      </c>
      <c r="G1129" s="1">
        <f t="shared" si="35"/>
        <v>0</v>
      </c>
      <c r="I1129" s="1"/>
      <c r="J1129" s="1"/>
    </row>
    <row r="1130" spans="1:10" x14ac:dyDescent="0.25">
      <c r="A1130" t="s">
        <v>6622</v>
      </c>
      <c r="B1130" t="s">
        <v>10630</v>
      </c>
      <c r="C1130" s="1">
        <v>0</v>
      </c>
      <c r="D1130" s="1">
        <v>611.25800000000004</v>
      </c>
      <c r="E1130" s="1">
        <v>611.25800000000004</v>
      </c>
      <c r="F1130" s="1">
        <f t="shared" si="34"/>
        <v>0</v>
      </c>
      <c r="G1130" s="1">
        <f t="shared" si="35"/>
        <v>0</v>
      </c>
      <c r="I1130" s="1"/>
      <c r="J1130" s="1"/>
    </row>
    <row r="1131" spans="1:10" x14ac:dyDescent="0.25">
      <c r="A1131" t="s">
        <v>6623</v>
      </c>
      <c r="B1131" t="s">
        <v>10631</v>
      </c>
      <c r="C1131" s="1">
        <v>0</v>
      </c>
      <c r="D1131" s="1">
        <v>2361.5300000000002</v>
      </c>
      <c r="E1131" s="1">
        <v>2361.5300000000002</v>
      </c>
      <c r="F1131" s="1">
        <f t="shared" si="34"/>
        <v>0</v>
      </c>
      <c r="G1131" s="1">
        <f t="shared" si="35"/>
        <v>0</v>
      </c>
      <c r="I1131" s="1"/>
      <c r="J1131" s="1"/>
    </row>
    <row r="1132" spans="1:10" x14ac:dyDescent="0.25">
      <c r="A1132" t="s">
        <v>6624</v>
      </c>
      <c r="B1132" t="s">
        <v>6625</v>
      </c>
      <c r="C1132" s="1">
        <v>0</v>
      </c>
      <c r="D1132" s="1">
        <v>854.95299999999997</v>
      </c>
      <c r="E1132" s="1">
        <v>854.95299999999997</v>
      </c>
      <c r="F1132" s="1">
        <f t="shared" si="34"/>
        <v>0</v>
      </c>
      <c r="G1132" s="1">
        <f t="shared" si="35"/>
        <v>0</v>
      </c>
      <c r="I1132" s="1"/>
      <c r="J1132" s="1"/>
    </row>
    <row r="1133" spans="1:10" x14ac:dyDescent="0.25">
      <c r="A1133" t="s">
        <v>6626</v>
      </c>
      <c r="B1133" t="s">
        <v>10632</v>
      </c>
      <c r="C1133" s="1">
        <v>0</v>
      </c>
      <c r="D1133" s="1">
        <v>1218.423</v>
      </c>
      <c r="E1133" s="1">
        <v>1218.423</v>
      </c>
      <c r="F1133" s="1">
        <f t="shared" si="34"/>
        <v>0</v>
      </c>
      <c r="G1133" s="1">
        <f t="shared" si="35"/>
        <v>0</v>
      </c>
      <c r="I1133" s="1"/>
      <c r="J1133" s="1"/>
    </row>
    <row r="1134" spans="1:10" x14ac:dyDescent="0.25">
      <c r="A1134" t="s">
        <v>140</v>
      </c>
      <c r="B1134" t="s">
        <v>141</v>
      </c>
      <c r="C1134" s="1">
        <v>0</v>
      </c>
      <c r="D1134" s="1">
        <v>20213.531999999999</v>
      </c>
      <c r="E1134" s="1">
        <v>23860.166000000001</v>
      </c>
      <c r="F1134" s="1">
        <f t="shared" si="34"/>
        <v>-3646.6340000000018</v>
      </c>
      <c r="G1134" s="1">
        <f t="shared" si="35"/>
        <v>-3646.6340000000018</v>
      </c>
      <c r="I1134" s="1"/>
      <c r="J1134" s="1"/>
    </row>
    <row r="1135" spans="1:10" x14ac:dyDescent="0.25">
      <c r="A1135" t="s">
        <v>6627</v>
      </c>
      <c r="B1135" t="s">
        <v>10633</v>
      </c>
      <c r="C1135" s="1">
        <v>0</v>
      </c>
      <c r="D1135" s="1">
        <v>4616.8180000000002</v>
      </c>
      <c r="E1135" s="1">
        <v>4616.8180000000002</v>
      </c>
      <c r="F1135" s="1">
        <f t="shared" si="34"/>
        <v>0</v>
      </c>
      <c r="G1135" s="1">
        <f t="shared" si="35"/>
        <v>0</v>
      </c>
      <c r="I1135" s="1"/>
      <c r="J1135" s="1"/>
    </row>
    <row r="1136" spans="1:10" x14ac:dyDescent="0.25">
      <c r="A1136" t="s">
        <v>6628</v>
      </c>
      <c r="B1136" t="s">
        <v>5712</v>
      </c>
      <c r="C1136" s="1">
        <v>0</v>
      </c>
      <c r="D1136" s="1">
        <v>2220.4760000000001</v>
      </c>
      <c r="E1136" s="1">
        <v>1795.8789999999999</v>
      </c>
      <c r="F1136" s="1">
        <f t="shared" si="34"/>
        <v>424.59700000000021</v>
      </c>
      <c r="G1136" s="1">
        <f t="shared" si="35"/>
        <v>424.59700000000021</v>
      </c>
      <c r="I1136" s="1"/>
      <c r="J1136" s="1"/>
    </row>
    <row r="1137" spans="1:10" x14ac:dyDescent="0.25">
      <c r="A1137" t="s">
        <v>6629</v>
      </c>
      <c r="B1137" t="s">
        <v>6630</v>
      </c>
      <c r="C1137" s="1">
        <v>0</v>
      </c>
      <c r="D1137" s="1">
        <v>750.8</v>
      </c>
      <c r="E1137" s="1">
        <v>750.8</v>
      </c>
      <c r="F1137" s="1">
        <f t="shared" si="34"/>
        <v>0</v>
      </c>
      <c r="G1137" s="1">
        <f t="shared" si="35"/>
        <v>0</v>
      </c>
      <c r="I1137" s="1"/>
      <c r="J1137" s="1"/>
    </row>
    <row r="1138" spans="1:10" x14ac:dyDescent="0.25">
      <c r="A1138" t="s">
        <v>6631</v>
      </c>
      <c r="B1138" t="s">
        <v>6632</v>
      </c>
      <c r="C1138" s="1">
        <v>0</v>
      </c>
      <c r="D1138" s="1">
        <v>3165.9279999999999</v>
      </c>
      <c r="E1138" s="1">
        <v>3165.9279999999999</v>
      </c>
      <c r="F1138" s="1">
        <f t="shared" si="34"/>
        <v>0</v>
      </c>
      <c r="G1138" s="1">
        <f t="shared" si="35"/>
        <v>0</v>
      </c>
      <c r="I1138" s="1"/>
      <c r="J1138" s="1"/>
    </row>
    <row r="1139" spans="1:10" x14ac:dyDescent="0.25">
      <c r="A1139" t="s">
        <v>6633</v>
      </c>
      <c r="B1139" t="s">
        <v>6634</v>
      </c>
      <c r="C1139" s="1">
        <v>0</v>
      </c>
      <c r="D1139" s="1">
        <v>25065.054</v>
      </c>
      <c r="E1139" s="1">
        <v>25065.054</v>
      </c>
      <c r="F1139" s="1">
        <f t="shared" si="34"/>
        <v>0</v>
      </c>
      <c r="G1139" s="1">
        <f t="shared" si="35"/>
        <v>0</v>
      </c>
      <c r="I1139" s="1"/>
      <c r="J1139" s="1"/>
    </row>
    <row r="1140" spans="1:10" x14ac:dyDescent="0.25">
      <c r="A1140" t="s">
        <v>642</v>
      </c>
      <c r="B1140" t="s">
        <v>5265</v>
      </c>
      <c r="C1140" s="1">
        <v>0</v>
      </c>
      <c r="D1140" s="1">
        <v>365558.85399999999</v>
      </c>
      <c r="E1140" s="1">
        <v>369605.15500000003</v>
      </c>
      <c r="F1140" s="1">
        <f t="shared" si="34"/>
        <v>-4046.3010000000359</v>
      </c>
      <c r="G1140" s="1">
        <f t="shared" si="35"/>
        <v>-4046.3010000000359</v>
      </c>
      <c r="I1140" s="1"/>
      <c r="J1140" s="1"/>
    </row>
    <row r="1141" spans="1:10" x14ac:dyDescent="0.25">
      <c r="A1141" t="s">
        <v>6635</v>
      </c>
      <c r="B1141" t="s">
        <v>10634</v>
      </c>
      <c r="C1141" s="1">
        <v>0</v>
      </c>
      <c r="D1141" s="1">
        <v>1036.0360000000001</v>
      </c>
      <c r="E1141" s="1">
        <v>1036.0360000000001</v>
      </c>
      <c r="F1141" s="1">
        <f t="shared" si="34"/>
        <v>0</v>
      </c>
      <c r="G1141" s="1">
        <f t="shared" si="35"/>
        <v>0</v>
      </c>
      <c r="I1141" s="1"/>
      <c r="J1141" s="1"/>
    </row>
    <row r="1142" spans="1:10" x14ac:dyDescent="0.25">
      <c r="A1142" t="s">
        <v>671</v>
      </c>
      <c r="B1142" t="s">
        <v>896</v>
      </c>
      <c r="C1142" s="1">
        <v>0</v>
      </c>
      <c r="D1142" s="1">
        <v>12250.300999999999</v>
      </c>
      <c r="E1142" s="1">
        <v>12250.300999999999</v>
      </c>
      <c r="F1142" s="1">
        <f t="shared" si="34"/>
        <v>0</v>
      </c>
      <c r="G1142" s="1">
        <f t="shared" si="35"/>
        <v>0</v>
      </c>
      <c r="I1142" s="1"/>
      <c r="J1142" s="1"/>
    </row>
    <row r="1143" spans="1:10" x14ac:dyDescent="0.25">
      <c r="A1143" t="s">
        <v>6636</v>
      </c>
      <c r="B1143" t="s">
        <v>6637</v>
      </c>
      <c r="C1143" s="1">
        <v>0</v>
      </c>
      <c r="D1143" s="1">
        <v>8583.7659999999996</v>
      </c>
      <c r="E1143" s="1">
        <v>8583.7659999999996</v>
      </c>
      <c r="F1143" s="1">
        <f t="shared" si="34"/>
        <v>0</v>
      </c>
      <c r="G1143" s="1">
        <f t="shared" si="35"/>
        <v>0</v>
      </c>
      <c r="I1143" s="1"/>
      <c r="J1143" s="1"/>
    </row>
    <row r="1144" spans="1:10" x14ac:dyDescent="0.25">
      <c r="A1144" t="s">
        <v>6638</v>
      </c>
      <c r="B1144" t="s">
        <v>6639</v>
      </c>
      <c r="C1144" s="1">
        <v>0</v>
      </c>
      <c r="D1144" s="1">
        <v>190.619</v>
      </c>
      <c r="E1144" s="1">
        <v>190.619</v>
      </c>
      <c r="F1144" s="1">
        <f t="shared" si="34"/>
        <v>0</v>
      </c>
      <c r="G1144" s="1">
        <f t="shared" si="35"/>
        <v>0</v>
      </c>
      <c r="I1144" s="1"/>
      <c r="J1144" s="1"/>
    </row>
    <row r="1145" spans="1:10" x14ac:dyDescent="0.25">
      <c r="A1145" t="s">
        <v>6640</v>
      </c>
      <c r="B1145" t="s">
        <v>10635</v>
      </c>
      <c r="C1145" s="1">
        <v>0</v>
      </c>
      <c r="D1145" s="1">
        <v>115.97499999999999</v>
      </c>
      <c r="E1145" s="1">
        <v>115.97499999999999</v>
      </c>
      <c r="F1145" s="1">
        <f t="shared" si="34"/>
        <v>0</v>
      </c>
      <c r="G1145" s="1">
        <f t="shared" si="35"/>
        <v>0</v>
      </c>
      <c r="I1145" s="1"/>
      <c r="J1145" s="1"/>
    </row>
    <row r="1146" spans="1:10" x14ac:dyDescent="0.25">
      <c r="A1146" t="s">
        <v>6641</v>
      </c>
      <c r="B1146" t="s">
        <v>10636</v>
      </c>
      <c r="C1146" s="1">
        <v>0</v>
      </c>
      <c r="D1146" s="1">
        <v>1510.4590000000001</v>
      </c>
      <c r="E1146" s="1">
        <v>1510.4590000000001</v>
      </c>
      <c r="F1146" s="1">
        <f t="shared" si="34"/>
        <v>0</v>
      </c>
      <c r="G1146" s="1">
        <f t="shared" si="35"/>
        <v>0</v>
      </c>
      <c r="I1146" s="1"/>
      <c r="J1146" s="1"/>
    </row>
    <row r="1147" spans="1:10" x14ac:dyDescent="0.25">
      <c r="A1147" t="s">
        <v>6642</v>
      </c>
      <c r="B1147" t="s">
        <v>10637</v>
      </c>
      <c r="C1147" s="1">
        <v>0</v>
      </c>
      <c r="D1147" s="1">
        <v>2547.306</v>
      </c>
      <c r="E1147" s="1">
        <v>2547.306</v>
      </c>
      <c r="F1147" s="1">
        <f t="shared" si="34"/>
        <v>0</v>
      </c>
      <c r="G1147" s="1">
        <f t="shared" si="35"/>
        <v>0</v>
      </c>
      <c r="I1147" s="1"/>
      <c r="J1147" s="1"/>
    </row>
    <row r="1148" spans="1:10" x14ac:dyDescent="0.25">
      <c r="A1148" t="s">
        <v>672</v>
      </c>
      <c r="B1148" t="s">
        <v>5220</v>
      </c>
      <c r="C1148" s="1">
        <v>0</v>
      </c>
      <c r="D1148" s="1">
        <v>3089.2109999999998</v>
      </c>
      <c r="E1148" s="1">
        <v>3090.3009999999999</v>
      </c>
      <c r="F1148" s="1">
        <f t="shared" si="34"/>
        <v>-1.0900000000001455</v>
      </c>
      <c r="G1148" s="1">
        <f t="shared" si="35"/>
        <v>-1.0900000000001455</v>
      </c>
      <c r="I1148" s="1"/>
      <c r="J1148" s="1"/>
    </row>
    <row r="1149" spans="1:10" x14ac:dyDescent="0.25">
      <c r="A1149" t="s">
        <v>6643</v>
      </c>
      <c r="B1149" t="s">
        <v>6644</v>
      </c>
      <c r="C1149" s="1">
        <v>0</v>
      </c>
      <c r="D1149" s="1">
        <v>595.6</v>
      </c>
      <c r="E1149" s="1">
        <v>595.6</v>
      </c>
      <c r="F1149" s="1">
        <f t="shared" si="34"/>
        <v>0</v>
      </c>
      <c r="G1149" s="1">
        <f t="shared" si="35"/>
        <v>0</v>
      </c>
      <c r="I1149" s="1"/>
      <c r="J1149" s="1"/>
    </row>
    <row r="1150" spans="1:10" x14ac:dyDescent="0.25">
      <c r="A1150" t="s">
        <v>673</v>
      </c>
      <c r="B1150" t="s">
        <v>5221</v>
      </c>
      <c r="C1150" s="1">
        <v>0</v>
      </c>
      <c r="D1150" s="1">
        <v>232508.91200000001</v>
      </c>
      <c r="E1150" s="1">
        <v>235944.55499999999</v>
      </c>
      <c r="F1150" s="1">
        <f t="shared" si="34"/>
        <v>-3435.6429999999818</v>
      </c>
      <c r="G1150" s="1">
        <f t="shared" si="35"/>
        <v>-3435.6429999999818</v>
      </c>
      <c r="I1150" s="1"/>
      <c r="J1150" s="1"/>
    </row>
    <row r="1151" spans="1:10" x14ac:dyDescent="0.25">
      <c r="A1151" t="s">
        <v>6645</v>
      </c>
      <c r="B1151" t="s">
        <v>10638</v>
      </c>
      <c r="C1151" s="1">
        <v>0</v>
      </c>
      <c r="D1151" s="1">
        <v>2696.2</v>
      </c>
      <c r="E1151" s="1">
        <v>2696.2</v>
      </c>
      <c r="F1151" s="1">
        <f t="shared" si="34"/>
        <v>0</v>
      </c>
      <c r="G1151" s="1">
        <f t="shared" si="35"/>
        <v>0</v>
      </c>
      <c r="I1151" s="1"/>
      <c r="J1151" s="1"/>
    </row>
    <row r="1152" spans="1:10" x14ac:dyDescent="0.25">
      <c r="A1152" t="s">
        <v>10639</v>
      </c>
      <c r="B1152" t="s">
        <v>10640</v>
      </c>
      <c r="C1152" s="1">
        <v>0</v>
      </c>
      <c r="D1152" s="1">
        <v>3571</v>
      </c>
      <c r="E1152" s="1">
        <v>3571</v>
      </c>
      <c r="F1152" s="1">
        <f t="shared" si="34"/>
        <v>0</v>
      </c>
      <c r="G1152" s="1">
        <f t="shared" si="35"/>
        <v>0</v>
      </c>
      <c r="I1152" s="1"/>
      <c r="J1152" s="1"/>
    </row>
    <row r="1153" spans="1:10" x14ac:dyDescent="0.25">
      <c r="A1153" t="s">
        <v>674</v>
      </c>
      <c r="B1153" t="s">
        <v>897</v>
      </c>
      <c r="C1153" s="1">
        <v>0</v>
      </c>
      <c r="D1153" s="1">
        <v>36714.972999999998</v>
      </c>
      <c r="E1153" s="1">
        <v>36713.892999999996</v>
      </c>
      <c r="F1153" s="1">
        <f t="shared" si="34"/>
        <v>1.0800000000017462</v>
      </c>
      <c r="G1153" s="1">
        <f t="shared" si="35"/>
        <v>1.0800000000017462</v>
      </c>
      <c r="I1153" s="1"/>
      <c r="J1153" s="1"/>
    </row>
    <row r="1154" spans="1:10" x14ac:dyDescent="0.25">
      <c r="A1154" t="s">
        <v>6646</v>
      </c>
      <c r="B1154" t="s">
        <v>10641</v>
      </c>
      <c r="C1154" s="1">
        <v>0</v>
      </c>
      <c r="D1154" s="1">
        <v>8401.018</v>
      </c>
      <c r="E1154" s="1">
        <v>8401.018</v>
      </c>
      <c r="F1154" s="1">
        <f t="shared" si="34"/>
        <v>0</v>
      </c>
      <c r="G1154" s="1">
        <f t="shared" si="35"/>
        <v>0</v>
      </c>
      <c r="I1154" s="1"/>
      <c r="J1154" s="1"/>
    </row>
    <row r="1155" spans="1:10" x14ac:dyDescent="0.25">
      <c r="A1155" t="s">
        <v>6647</v>
      </c>
      <c r="B1155" t="s">
        <v>6648</v>
      </c>
      <c r="C1155" s="1">
        <v>0</v>
      </c>
      <c r="D1155" s="1">
        <v>7996.5230000000001</v>
      </c>
      <c r="E1155" s="1">
        <v>7996.5230000000001</v>
      </c>
      <c r="F1155" s="1">
        <f t="shared" si="34"/>
        <v>0</v>
      </c>
      <c r="G1155" s="1">
        <f t="shared" si="35"/>
        <v>0</v>
      </c>
      <c r="I1155" s="1"/>
      <c r="J1155" s="1"/>
    </row>
    <row r="1156" spans="1:10" x14ac:dyDescent="0.25">
      <c r="A1156" t="s">
        <v>6649</v>
      </c>
      <c r="B1156" t="s">
        <v>6650</v>
      </c>
      <c r="C1156" s="1">
        <v>0</v>
      </c>
      <c r="D1156" s="1">
        <v>433.39100000000002</v>
      </c>
      <c r="E1156" s="1">
        <v>433.39100000000002</v>
      </c>
      <c r="F1156" s="1">
        <f t="shared" ref="F1156:F1219" si="36">+D1156-E1156</f>
        <v>0</v>
      </c>
      <c r="G1156" s="1">
        <f t="shared" ref="G1156:G1219" si="37">+C1156+F1156</f>
        <v>0</v>
      </c>
      <c r="I1156" s="1"/>
      <c r="J1156" s="1"/>
    </row>
    <row r="1157" spans="1:10" x14ac:dyDescent="0.25">
      <c r="A1157" t="s">
        <v>6651</v>
      </c>
      <c r="B1157" t="s">
        <v>6652</v>
      </c>
      <c r="C1157" s="1">
        <v>0</v>
      </c>
      <c r="D1157" s="1">
        <v>1558.1859999999999</v>
      </c>
      <c r="E1157" s="1">
        <v>1558.1859999999999</v>
      </c>
      <c r="F1157" s="1">
        <f t="shared" si="36"/>
        <v>0</v>
      </c>
      <c r="G1157" s="1">
        <f t="shared" si="37"/>
        <v>0</v>
      </c>
      <c r="I1157" s="1"/>
      <c r="J1157" s="1"/>
    </row>
    <row r="1158" spans="1:10" x14ac:dyDescent="0.25">
      <c r="A1158" t="s">
        <v>6653</v>
      </c>
      <c r="B1158" t="s">
        <v>10642</v>
      </c>
      <c r="C1158" s="1">
        <v>0</v>
      </c>
      <c r="D1158" s="1">
        <v>1298.8040000000001</v>
      </c>
      <c r="E1158" s="1">
        <v>1298.8040000000001</v>
      </c>
      <c r="F1158" s="1">
        <f t="shared" si="36"/>
        <v>0</v>
      </c>
      <c r="G1158" s="1">
        <f t="shared" si="37"/>
        <v>0</v>
      </c>
      <c r="I1158" s="1"/>
      <c r="J1158" s="1"/>
    </row>
    <row r="1159" spans="1:10" x14ac:dyDescent="0.25">
      <c r="A1159" t="s">
        <v>840</v>
      </c>
      <c r="B1159" t="s">
        <v>841</v>
      </c>
      <c r="C1159" s="1">
        <v>0</v>
      </c>
      <c r="D1159" s="1">
        <v>84333.183999999994</v>
      </c>
      <c r="E1159" s="1">
        <v>88262.557000000001</v>
      </c>
      <c r="F1159" s="1">
        <f t="shared" si="36"/>
        <v>-3929.3730000000069</v>
      </c>
      <c r="G1159" s="1">
        <f t="shared" si="37"/>
        <v>-3929.3730000000069</v>
      </c>
      <c r="I1159" s="1"/>
      <c r="J1159" s="1"/>
    </row>
    <row r="1160" spans="1:10" x14ac:dyDescent="0.25">
      <c r="A1160" t="s">
        <v>6654</v>
      </c>
      <c r="B1160" t="s">
        <v>6655</v>
      </c>
      <c r="C1160" s="1">
        <v>0</v>
      </c>
      <c r="D1160" s="1">
        <v>226.10499999999999</v>
      </c>
      <c r="E1160" s="1">
        <v>226.10499999999999</v>
      </c>
      <c r="F1160" s="1">
        <f t="shared" si="36"/>
        <v>0</v>
      </c>
      <c r="G1160" s="1">
        <f t="shared" si="37"/>
        <v>0</v>
      </c>
      <c r="I1160" s="1"/>
      <c r="J1160" s="1"/>
    </row>
    <row r="1161" spans="1:10" x14ac:dyDescent="0.25">
      <c r="A1161" t="s">
        <v>6656</v>
      </c>
      <c r="B1161" t="s">
        <v>6657</v>
      </c>
      <c r="C1161" s="1">
        <v>0</v>
      </c>
      <c r="D1161" s="1">
        <v>307.49700000000001</v>
      </c>
      <c r="E1161" s="1">
        <v>307.49700000000001</v>
      </c>
      <c r="F1161" s="1">
        <f t="shared" si="36"/>
        <v>0</v>
      </c>
      <c r="G1161" s="1">
        <f t="shared" si="37"/>
        <v>0</v>
      </c>
      <c r="I1161" s="1"/>
      <c r="J1161" s="1"/>
    </row>
    <row r="1162" spans="1:10" x14ac:dyDescent="0.25">
      <c r="A1162" t="s">
        <v>966</v>
      </c>
      <c r="B1162" t="s">
        <v>5222</v>
      </c>
      <c r="C1162" s="1">
        <v>0</v>
      </c>
      <c r="D1162" s="1">
        <v>4246.2820000000002</v>
      </c>
      <c r="E1162" s="1">
        <v>2123.1410000000001</v>
      </c>
      <c r="F1162" s="1">
        <f t="shared" si="36"/>
        <v>2123.1410000000001</v>
      </c>
      <c r="G1162" s="1">
        <f t="shared" si="37"/>
        <v>2123.1410000000001</v>
      </c>
      <c r="I1162" s="1"/>
      <c r="J1162" s="1"/>
    </row>
    <row r="1163" spans="1:10" x14ac:dyDescent="0.25">
      <c r="A1163" t="s">
        <v>910</v>
      </c>
      <c r="B1163" t="s">
        <v>911</v>
      </c>
      <c r="C1163" s="1">
        <v>0</v>
      </c>
      <c r="D1163" s="1">
        <v>40588.794000000002</v>
      </c>
      <c r="E1163" s="1">
        <v>41397.993999999999</v>
      </c>
      <c r="F1163" s="1">
        <f t="shared" si="36"/>
        <v>-809.19999999999709</v>
      </c>
      <c r="G1163" s="1">
        <f t="shared" si="37"/>
        <v>-809.19999999999709</v>
      </c>
      <c r="I1163" s="1"/>
      <c r="J1163" s="1"/>
    </row>
    <row r="1164" spans="1:10" x14ac:dyDescent="0.25">
      <c r="A1164" t="s">
        <v>6658</v>
      </c>
      <c r="B1164" t="s">
        <v>6659</v>
      </c>
      <c r="C1164" s="1">
        <v>0</v>
      </c>
      <c r="D1164" s="1">
        <v>1786.79</v>
      </c>
      <c r="E1164" s="1">
        <v>1786.79</v>
      </c>
      <c r="F1164" s="1">
        <f t="shared" si="36"/>
        <v>0</v>
      </c>
      <c r="G1164" s="1">
        <f t="shared" si="37"/>
        <v>0</v>
      </c>
      <c r="I1164" s="1"/>
      <c r="J1164" s="1"/>
    </row>
    <row r="1165" spans="1:10" x14ac:dyDescent="0.25">
      <c r="A1165" t="s">
        <v>6660</v>
      </c>
      <c r="B1165" t="s">
        <v>6661</v>
      </c>
      <c r="C1165" s="1">
        <v>0</v>
      </c>
      <c r="D1165" s="1">
        <v>4853.4840000000004</v>
      </c>
      <c r="E1165" s="1">
        <v>10936.978999999999</v>
      </c>
      <c r="F1165" s="1">
        <f t="shared" si="36"/>
        <v>-6083.494999999999</v>
      </c>
      <c r="G1165" s="1">
        <f t="shared" si="37"/>
        <v>-6083.494999999999</v>
      </c>
      <c r="I1165" s="1"/>
      <c r="J1165" s="1"/>
    </row>
    <row r="1166" spans="1:10" x14ac:dyDescent="0.25">
      <c r="A1166" t="s">
        <v>6662</v>
      </c>
      <c r="B1166" t="s">
        <v>6663</v>
      </c>
      <c r="C1166" s="1">
        <v>0</v>
      </c>
      <c r="D1166" s="1">
        <v>1823.2059999999999</v>
      </c>
      <c r="E1166" s="1">
        <v>1823.2059999999999</v>
      </c>
      <c r="F1166" s="1">
        <f t="shared" si="36"/>
        <v>0</v>
      </c>
      <c r="G1166" s="1">
        <f t="shared" si="37"/>
        <v>0</v>
      </c>
      <c r="I1166" s="1"/>
      <c r="J1166" s="1"/>
    </row>
    <row r="1167" spans="1:10" x14ac:dyDescent="0.25">
      <c r="A1167" t="s">
        <v>6664</v>
      </c>
      <c r="B1167" t="s">
        <v>10643</v>
      </c>
      <c r="C1167" s="1">
        <v>0</v>
      </c>
      <c r="D1167" s="1">
        <v>4219.1679999999997</v>
      </c>
      <c r="E1167" s="1">
        <v>4219.1679999999997</v>
      </c>
      <c r="F1167" s="1">
        <f t="shared" si="36"/>
        <v>0</v>
      </c>
      <c r="G1167" s="1">
        <f t="shared" si="37"/>
        <v>0</v>
      </c>
      <c r="I1167" s="1"/>
      <c r="J1167" s="1"/>
    </row>
    <row r="1168" spans="1:10" x14ac:dyDescent="0.25">
      <c r="A1168" t="s">
        <v>6665</v>
      </c>
      <c r="B1168" t="s">
        <v>6666</v>
      </c>
      <c r="C1168" s="1">
        <v>0</v>
      </c>
      <c r="D1168" s="1">
        <v>23991.119999999999</v>
      </c>
      <c r="E1168" s="1">
        <v>23991.119999999999</v>
      </c>
      <c r="F1168" s="1">
        <f t="shared" si="36"/>
        <v>0</v>
      </c>
      <c r="G1168" s="1">
        <f t="shared" si="37"/>
        <v>0</v>
      </c>
      <c r="I1168" s="1"/>
      <c r="J1168" s="1"/>
    </row>
    <row r="1169" spans="1:10" x14ac:dyDescent="0.25">
      <c r="A1169" t="s">
        <v>6667</v>
      </c>
      <c r="B1169" t="s">
        <v>10644</v>
      </c>
      <c r="C1169" s="1">
        <v>0</v>
      </c>
      <c r="D1169" s="1">
        <v>3919.2150000000001</v>
      </c>
      <c r="E1169" s="1">
        <v>3919.2150000000001</v>
      </c>
      <c r="F1169" s="1">
        <f t="shared" si="36"/>
        <v>0</v>
      </c>
      <c r="G1169" s="1">
        <f t="shared" si="37"/>
        <v>0</v>
      </c>
      <c r="I1169" s="1"/>
      <c r="J1169" s="1"/>
    </row>
    <row r="1170" spans="1:10" x14ac:dyDescent="0.25">
      <c r="A1170" t="s">
        <v>5083</v>
      </c>
      <c r="B1170" t="s">
        <v>5223</v>
      </c>
      <c r="C1170" s="1">
        <v>0</v>
      </c>
      <c r="D1170" s="1">
        <v>17426.248</v>
      </c>
      <c r="E1170" s="1">
        <v>17426.248</v>
      </c>
      <c r="F1170" s="1">
        <f t="shared" si="36"/>
        <v>0</v>
      </c>
      <c r="G1170" s="1">
        <f t="shared" si="37"/>
        <v>0</v>
      </c>
      <c r="I1170" s="1"/>
      <c r="J1170" s="1"/>
    </row>
    <row r="1171" spans="1:10" x14ac:dyDescent="0.25">
      <c r="A1171" t="s">
        <v>6668</v>
      </c>
      <c r="B1171" t="s">
        <v>6669</v>
      </c>
      <c r="C1171" s="1">
        <v>0</v>
      </c>
      <c r="D1171" s="1">
        <v>2736.877</v>
      </c>
      <c r="E1171" s="1">
        <v>2736.8719999999998</v>
      </c>
      <c r="F1171" s="1">
        <f t="shared" si="36"/>
        <v>5.0000000001091394E-3</v>
      </c>
      <c r="G1171" s="1">
        <f t="shared" si="37"/>
        <v>5.0000000001091394E-3</v>
      </c>
      <c r="I1171" s="1"/>
      <c r="J1171" s="1"/>
    </row>
    <row r="1172" spans="1:10" x14ac:dyDescent="0.25">
      <c r="A1172" t="s">
        <v>6670</v>
      </c>
      <c r="B1172" t="s">
        <v>10645</v>
      </c>
      <c r="C1172" s="1">
        <v>0</v>
      </c>
      <c r="D1172" s="1">
        <v>901.572</v>
      </c>
      <c r="E1172" s="1">
        <v>901.572</v>
      </c>
      <c r="F1172" s="1">
        <f t="shared" si="36"/>
        <v>0</v>
      </c>
      <c r="G1172" s="1">
        <f t="shared" si="37"/>
        <v>0</v>
      </c>
      <c r="I1172" s="1"/>
      <c r="J1172" s="1"/>
    </row>
    <row r="1173" spans="1:10" x14ac:dyDescent="0.25">
      <c r="A1173" t="s">
        <v>6671</v>
      </c>
      <c r="B1173" t="s">
        <v>10646</v>
      </c>
      <c r="C1173" s="1">
        <v>0</v>
      </c>
      <c r="D1173" s="1">
        <v>29718.363000000001</v>
      </c>
      <c r="E1173" s="1">
        <v>29718.363000000001</v>
      </c>
      <c r="F1173" s="1">
        <f t="shared" si="36"/>
        <v>0</v>
      </c>
      <c r="G1173" s="1">
        <f t="shared" si="37"/>
        <v>0</v>
      </c>
      <c r="I1173" s="1"/>
      <c r="J1173" s="1"/>
    </row>
    <row r="1174" spans="1:10" x14ac:dyDescent="0.25">
      <c r="A1174" t="s">
        <v>5266</v>
      </c>
      <c r="B1174" t="s">
        <v>5267</v>
      </c>
      <c r="C1174" s="1">
        <v>0</v>
      </c>
      <c r="D1174" s="1">
        <v>63541.976999999999</v>
      </c>
      <c r="E1174" s="1">
        <v>63541.976999999999</v>
      </c>
      <c r="F1174" s="1">
        <f t="shared" si="36"/>
        <v>0</v>
      </c>
      <c r="G1174" s="1">
        <f t="shared" si="37"/>
        <v>0</v>
      </c>
      <c r="I1174" s="1"/>
      <c r="J1174" s="1"/>
    </row>
    <row r="1175" spans="1:10" x14ac:dyDescent="0.25">
      <c r="A1175" t="s">
        <v>1029</v>
      </c>
      <c r="B1175" t="s">
        <v>5224</v>
      </c>
      <c r="C1175" s="1">
        <v>0</v>
      </c>
      <c r="D1175" s="1">
        <v>179363.72500000001</v>
      </c>
      <c r="E1175" s="1">
        <v>184576.81200000001</v>
      </c>
      <c r="F1175" s="1">
        <f t="shared" si="36"/>
        <v>-5213.0869999999995</v>
      </c>
      <c r="G1175" s="1">
        <f t="shared" si="37"/>
        <v>-5213.0869999999995</v>
      </c>
      <c r="I1175" s="1"/>
      <c r="J1175" s="1"/>
    </row>
    <row r="1176" spans="1:10" x14ac:dyDescent="0.25">
      <c r="A1176" t="s">
        <v>6672</v>
      </c>
      <c r="B1176" t="s">
        <v>10647</v>
      </c>
      <c r="C1176" s="1">
        <v>0</v>
      </c>
      <c r="D1176" s="1">
        <v>1763.739</v>
      </c>
      <c r="E1176" s="1">
        <v>1763.739</v>
      </c>
      <c r="F1176" s="1">
        <f t="shared" si="36"/>
        <v>0</v>
      </c>
      <c r="G1176" s="1">
        <f t="shared" si="37"/>
        <v>0</v>
      </c>
      <c r="I1176" s="1"/>
      <c r="J1176" s="1"/>
    </row>
    <row r="1177" spans="1:10" x14ac:dyDescent="0.25">
      <c r="A1177" t="s">
        <v>6673</v>
      </c>
      <c r="B1177" t="s">
        <v>6674</v>
      </c>
      <c r="C1177" s="1">
        <v>0</v>
      </c>
      <c r="D1177" s="1">
        <v>7299.82</v>
      </c>
      <c r="E1177" s="1">
        <v>7299.82</v>
      </c>
      <c r="F1177" s="1">
        <f t="shared" si="36"/>
        <v>0</v>
      </c>
      <c r="G1177" s="1">
        <f t="shared" si="37"/>
        <v>0</v>
      </c>
      <c r="I1177" s="1"/>
      <c r="J1177" s="1"/>
    </row>
    <row r="1178" spans="1:10" x14ac:dyDescent="0.25">
      <c r="A1178" t="s">
        <v>1067</v>
      </c>
      <c r="B1178" t="s">
        <v>5225</v>
      </c>
      <c r="C1178" s="1">
        <v>0</v>
      </c>
      <c r="D1178" s="1">
        <v>78792.5</v>
      </c>
      <c r="E1178" s="1">
        <v>79748.805999999997</v>
      </c>
      <c r="F1178" s="1">
        <f t="shared" si="36"/>
        <v>-956.30599999999686</v>
      </c>
      <c r="G1178" s="1">
        <f t="shared" si="37"/>
        <v>-956.30599999999686</v>
      </c>
      <c r="I1178" s="1"/>
      <c r="J1178" s="1"/>
    </row>
    <row r="1179" spans="1:10" x14ac:dyDescent="0.25">
      <c r="A1179" t="s">
        <v>1033</v>
      </c>
      <c r="B1179" t="s">
        <v>1034</v>
      </c>
      <c r="C1179" s="1">
        <v>0</v>
      </c>
      <c r="D1179" s="1">
        <v>26952.606</v>
      </c>
      <c r="E1179" s="1">
        <v>27081.934000000001</v>
      </c>
      <c r="F1179" s="1">
        <f t="shared" si="36"/>
        <v>-129.32800000000134</v>
      </c>
      <c r="G1179" s="1">
        <f t="shared" si="37"/>
        <v>-129.32800000000134</v>
      </c>
      <c r="I1179" s="1"/>
      <c r="J1179" s="1"/>
    </row>
    <row r="1180" spans="1:10" x14ac:dyDescent="0.25">
      <c r="A1180" t="s">
        <v>5016</v>
      </c>
      <c r="B1180" t="s">
        <v>5226</v>
      </c>
      <c r="C1180" s="1">
        <v>0</v>
      </c>
      <c r="D1180" s="1">
        <v>26365.194</v>
      </c>
      <c r="E1180" s="1">
        <v>26366.245999999999</v>
      </c>
      <c r="F1180" s="1">
        <f t="shared" si="36"/>
        <v>-1.0519999999996799</v>
      </c>
      <c r="G1180" s="1">
        <f t="shared" si="37"/>
        <v>-1.0519999999996799</v>
      </c>
      <c r="I1180" s="1"/>
      <c r="J1180" s="1"/>
    </row>
    <row r="1181" spans="1:10" x14ac:dyDescent="0.25">
      <c r="A1181" t="s">
        <v>1039</v>
      </c>
      <c r="B1181" t="s">
        <v>5227</v>
      </c>
      <c r="C1181" s="1">
        <v>0</v>
      </c>
      <c r="D1181" s="1">
        <v>162872.97</v>
      </c>
      <c r="E1181" s="1">
        <v>162872.97</v>
      </c>
      <c r="F1181" s="1">
        <f t="shared" si="36"/>
        <v>0</v>
      </c>
      <c r="G1181" s="1">
        <f t="shared" si="37"/>
        <v>0</v>
      </c>
      <c r="I1181" s="1"/>
      <c r="J1181" s="1"/>
    </row>
    <row r="1182" spans="1:10" x14ac:dyDescent="0.25">
      <c r="A1182" t="s">
        <v>1045</v>
      </c>
      <c r="B1182" t="s">
        <v>1046</v>
      </c>
      <c r="C1182" s="1">
        <v>0</v>
      </c>
      <c r="D1182" s="1">
        <v>29854.544999999998</v>
      </c>
      <c r="E1182" s="1">
        <v>29854.544999999998</v>
      </c>
      <c r="F1182" s="1">
        <f t="shared" si="36"/>
        <v>0</v>
      </c>
      <c r="G1182" s="1">
        <f t="shared" si="37"/>
        <v>0</v>
      </c>
      <c r="I1182" s="1"/>
      <c r="J1182" s="1"/>
    </row>
    <row r="1183" spans="1:10" x14ac:dyDescent="0.25">
      <c r="A1183" t="s">
        <v>6675</v>
      </c>
      <c r="B1183" t="s">
        <v>5633</v>
      </c>
      <c r="C1183" s="1">
        <v>0</v>
      </c>
      <c r="D1183" s="1">
        <v>6286.1210000000001</v>
      </c>
      <c r="E1183" s="1">
        <v>6286.1210000000001</v>
      </c>
      <c r="F1183" s="1">
        <f t="shared" si="36"/>
        <v>0</v>
      </c>
      <c r="G1183" s="1">
        <f t="shared" si="37"/>
        <v>0</v>
      </c>
      <c r="I1183" s="1"/>
      <c r="J1183" s="1"/>
    </row>
    <row r="1184" spans="1:10" x14ac:dyDescent="0.25">
      <c r="A1184" t="s">
        <v>4814</v>
      </c>
      <c r="B1184" t="s">
        <v>5228</v>
      </c>
      <c r="C1184" s="1">
        <v>0</v>
      </c>
      <c r="D1184" s="1">
        <v>102422.3</v>
      </c>
      <c r="E1184" s="1">
        <v>105182.3</v>
      </c>
      <c r="F1184" s="1">
        <f t="shared" si="36"/>
        <v>-2760</v>
      </c>
      <c r="G1184" s="1">
        <f t="shared" si="37"/>
        <v>-2760</v>
      </c>
      <c r="I1184" s="1"/>
      <c r="J1184" s="1"/>
    </row>
    <row r="1185" spans="1:10" x14ac:dyDescent="0.25">
      <c r="A1185" t="s">
        <v>6676</v>
      </c>
      <c r="B1185" t="s">
        <v>6677</v>
      </c>
      <c r="C1185" s="1">
        <v>0</v>
      </c>
      <c r="D1185" s="1">
        <v>627.73</v>
      </c>
      <c r="E1185" s="1">
        <v>627.73</v>
      </c>
      <c r="F1185" s="1">
        <f t="shared" si="36"/>
        <v>0</v>
      </c>
      <c r="G1185" s="1">
        <f t="shared" si="37"/>
        <v>0</v>
      </c>
      <c r="I1185" s="1"/>
      <c r="J1185" s="1"/>
    </row>
    <row r="1186" spans="1:10" x14ac:dyDescent="0.25">
      <c r="A1186" t="s">
        <v>6678</v>
      </c>
      <c r="B1186" t="s">
        <v>10648</v>
      </c>
      <c r="C1186" s="1">
        <v>0</v>
      </c>
      <c r="D1186" s="1">
        <v>335.30500000000001</v>
      </c>
      <c r="E1186" s="1">
        <v>335.30500000000001</v>
      </c>
      <c r="F1186" s="1">
        <f t="shared" si="36"/>
        <v>0</v>
      </c>
      <c r="G1186" s="1">
        <f t="shared" si="37"/>
        <v>0</v>
      </c>
      <c r="I1186" s="1"/>
      <c r="J1186" s="1"/>
    </row>
    <row r="1187" spans="1:10" x14ac:dyDescent="0.25">
      <c r="A1187" t="s">
        <v>6679</v>
      </c>
      <c r="B1187" t="s">
        <v>6680</v>
      </c>
      <c r="C1187" s="1">
        <v>0</v>
      </c>
      <c r="D1187" s="1">
        <v>1076.1590000000001</v>
      </c>
      <c r="E1187" s="1">
        <v>1076.1590000000001</v>
      </c>
      <c r="F1187" s="1">
        <f t="shared" si="36"/>
        <v>0</v>
      </c>
      <c r="G1187" s="1">
        <f t="shared" si="37"/>
        <v>0</v>
      </c>
      <c r="I1187" s="1"/>
      <c r="J1187" s="1"/>
    </row>
    <row r="1188" spans="1:10" x14ac:dyDescent="0.25">
      <c r="A1188" t="s">
        <v>4815</v>
      </c>
      <c r="B1188" t="s">
        <v>4816</v>
      </c>
      <c r="C1188" s="1">
        <v>0</v>
      </c>
      <c r="D1188" s="1">
        <v>333374.40899999999</v>
      </c>
      <c r="E1188" s="1">
        <v>342535.016</v>
      </c>
      <c r="F1188" s="1">
        <f t="shared" si="36"/>
        <v>-9160.6070000000182</v>
      </c>
      <c r="G1188" s="1">
        <f t="shared" si="37"/>
        <v>-9160.6070000000182</v>
      </c>
      <c r="I1188" s="1"/>
      <c r="J1188" s="1"/>
    </row>
    <row r="1189" spans="1:10" x14ac:dyDescent="0.25">
      <c r="A1189" t="s">
        <v>5017</v>
      </c>
      <c r="B1189" t="s">
        <v>5018</v>
      </c>
      <c r="C1189" s="1">
        <v>0</v>
      </c>
      <c r="D1189" s="1">
        <v>98376.237999999998</v>
      </c>
      <c r="E1189" s="1">
        <v>98376.237999999998</v>
      </c>
      <c r="F1189" s="1">
        <f t="shared" si="36"/>
        <v>0</v>
      </c>
      <c r="G1189" s="1">
        <f t="shared" si="37"/>
        <v>0</v>
      </c>
      <c r="I1189" s="1"/>
      <c r="J1189" s="1"/>
    </row>
    <row r="1190" spans="1:10" x14ac:dyDescent="0.25">
      <c r="A1190" t="s">
        <v>6681</v>
      </c>
      <c r="B1190" t="s">
        <v>10649</v>
      </c>
      <c r="C1190" s="1">
        <v>0</v>
      </c>
      <c r="D1190" s="1">
        <v>921.05399999999997</v>
      </c>
      <c r="E1190" s="1">
        <v>921.05399999999997</v>
      </c>
      <c r="F1190" s="1">
        <f t="shared" si="36"/>
        <v>0</v>
      </c>
      <c r="G1190" s="1">
        <f t="shared" si="37"/>
        <v>0</v>
      </c>
      <c r="I1190" s="1"/>
      <c r="J1190" s="1"/>
    </row>
    <row r="1191" spans="1:10" x14ac:dyDescent="0.25">
      <c r="A1191" t="s">
        <v>6682</v>
      </c>
      <c r="B1191" t="s">
        <v>10650</v>
      </c>
      <c r="C1191" s="1">
        <v>0</v>
      </c>
      <c r="D1191" s="1">
        <v>12135.210999999999</v>
      </c>
      <c r="E1191" s="1">
        <v>12135.210999999999</v>
      </c>
      <c r="F1191" s="1">
        <f t="shared" si="36"/>
        <v>0</v>
      </c>
      <c r="G1191" s="1">
        <f t="shared" si="37"/>
        <v>0</v>
      </c>
      <c r="I1191" s="1"/>
      <c r="J1191" s="1"/>
    </row>
    <row r="1192" spans="1:10" x14ac:dyDescent="0.25">
      <c r="A1192" t="s">
        <v>4871</v>
      </c>
      <c r="B1192" t="s">
        <v>5229</v>
      </c>
      <c r="C1192" s="1">
        <v>0</v>
      </c>
      <c r="D1192" s="1">
        <v>157447.50200000001</v>
      </c>
      <c r="E1192" s="1">
        <v>162135.23800000001</v>
      </c>
      <c r="F1192" s="1">
        <f t="shared" si="36"/>
        <v>-4687.7360000000044</v>
      </c>
      <c r="G1192" s="1">
        <f t="shared" si="37"/>
        <v>-4687.7360000000044</v>
      </c>
      <c r="I1192" s="1"/>
      <c r="J1192" s="1"/>
    </row>
    <row r="1193" spans="1:10" x14ac:dyDescent="0.25">
      <c r="A1193" t="s">
        <v>6683</v>
      </c>
      <c r="B1193" t="s">
        <v>6684</v>
      </c>
      <c r="C1193" s="1">
        <v>0</v>
      </c>
      <c r="D1193" s="1">
        <v>2932.6390000000001</v>
      </c>
      <c r="E1193" s="1">
        <v>2932.6390000000001</v>
      </c>
      <c r="F1193" s="1">
        <f t="shared" si="36"/>
        <v>0</v>
      </c>
      <c r="G1193" s="1">
        <f t="shared" si="37"/>
        <v>0</v>
      </c>
      <c r="I1193" s="1"/>
      <c r="J1193" s="1"/>
    </row>
    <row r="1194" spans="1:10" x14ac:dyDescent="0.25">
      <c r="A1194" t="s">
        <v>6685</v>
      </c>
      <c r="B1194" t="s">
        <v>6686</v>
      </c>
      <c r="C1194" s="1">
        <v>0</v>
      </c>
      <c r="D1194" s="1">
        <v>2086.0889999999999</v>
      </c>
      <c r="E1194" s="1">
        <v>2086.0889999999999</v>
      </c>
      <c r="F1194" s="1">
        <f t="shared" si="36"/>
        <v>0</v>
      </c>
      <c r="G1194" s="1">
        <f t="shared" si="37"/>
        <v>0</v>
      </c>
      <c r="I1194" s="1"/>
      <c r="J1194" s="1"/>
    </row>
    <row r="1195" spans="1:10" x14ac:dyDescent="0.25">
      <c r="A1195" t="s">
        <v>4889</v>
      </c>
      <c r="B1195" t="s">
        <v>5230</v>
      </c>
      <c r="C1195" s="1">
        <v>0</v>
      </c>
      <c r="D1195" s="1">
        <v>253576.30300000001</v>
      </c>
      <c r="E1195" s="1">
        <v>296710.81099999999</v>
      </c>
      <c r="F1195" s="1">
        <f t="shared" si="36"/>
        <v>-43134.507999999973</v>
      </c>
      <c r="G1195" s="1">
        <f t="shared" si="37"/>
        <v>-43134.507999999973</v>
      </c>
      <c r="I1195" s="1"/>
      <c r="J1195" s="1"/>
    </row>
    <row r="1196" spans="1:10" x14ac:dyDescent="0.25">
      <c r="A1196" t="s">
        <v>6687</v>
      </c>
      <c r="B1196" t="s">
        <v>10651</v>
      </c>
      <c r="C1196" s="1">
        <v>0</v>
      </c>
      <c r="D1196" s="1">
        <v>1041.83</v>
      </c>
      <c r="E1196" s="1">
        <v>1041.83</v>
      </c>
      <c r="F1196" s="1">
        <f t="shared" si="36"/>
        <v>0</v>
      </c>
      <c r="G1196" s="1">
        <f t="shared" si="37"/>
        <v>0</v>
      </c>
      <c r="I1196" s="1"/>
      <c r="J1196" s="1"/>
    </row>
    <row r="1197" spans="1:10" x14ac:dyDescent="0.25">
      <c r="A1197" t="s">
        <v>5019</v>
      </c>
      <c r="B1197" t="s">
        <v>5020</v>
      </c>
      <c r="C1197" s="1">
        <v>0</v>
      </c>
      <c r="D1197" s="1">
        <v>5819.17</v>
      </c>
      <c r="E1197" s="1">
        <v>5818.6459999999997</v>
      </c>
      <c r="F1197" s="1">
        <f t="shared" si="36"/>
        <v>0.52400000000034197</v>
      </c>
      <c r="G1197" s="1">
        <f t="shared" si="37"/>
        <v>0.52400000000034197</v>
      </c>
      <c r="I1197" s="1"/>
      <c r="J1197" s="1"/>
    </row>
    <row r="1198" spans="1:10" x14ac:dyDescent="0.25">
      <c r="A1198" t="s">
        <v>5021</v>
      </c>
      <c r="B1198" t="s">
        <v>5231</v>
      </c>
      <c r="C1198" s="1">
        <v>0</v>
      </c>
      <c r="D1198" s="1">
        <v>305.83499999999998</v>
      </c>
      <c r="E1198" s="1">
        <v>305.83499999999998</v>
      </c>
      <c r="F1198" s="1">
        <f t="shared" si="36"/>
        <v>0</v>
      </c>
      <c r="G1198" s="1">
        <f t="shared" si="37"/>
        <v>0</v>
      </c>
      <c r="I1198" s="1"/>
      <c r="J1198" s="1"/>
    </row>
    <row r="1199" spans="1:10" x14ac:dyDescent="0.25">
      <c r="A1199" t="s">
        <v>6688</v>
      </c>
      <c r="B1199" t="s">
        <v>10652</v>
      </c>
      <c r="C1199" s="1">
        <v>0</v>
      </c>
      <c r="D1199" s="1">
        <v>4165.6000000000004</v>
      </c>
      <c r="E1199" s="1">
        <v>4165.6000000000004</v>
      </c>
      <c r="F1199" s="1">
        <f t="shared" si="36"/>
        <v>0</v>
      </c>
      <c r="G1199" s="1">
        <f t="shared" si="37"/>
        <v>0</v>
      </c>
      <c r="I1199" s="1"/>
      <c r="J1199" s="1"/>
    </row>
    <row r="1200" spans="1:10" x14ac:dyDescent="0.25">
      <c r="A1200" t="s">
        <v>6689</v>
      </c>
      <c r="B1200" t="s">
        <v>6690</v>
      </c>
      <c r="C1200" s="1">
        <v>0</v>
      </c>
      <c r="D1200" s="1">
        <v>891.97699999999998</v>
      </c>
      <c r="E1200" s="1">
        <v>1132.25</v>
      </c>
      <c r="F1200" s="1">
        <f t="shared" si="36"/>
        <v>-240.27300000000002</v>
      </c>
      <c r="G1200" s="1">
        <f t="shared" si="37"/>
        <v>-240.27300000000002</v>
      </c>
      <c r="I1200" s="1"/>
      <c r="J1200" s="1"/>
    </row>
    <row r="1201" spans="1:10" x14ac:dyDescent="0.25">
      <c r="A1201" t="s">
        <v>6691</v>
      </c>
      <c r="B1201" t="s">
        <v>6692</v>
      </c>
      <c r="C1201" s="1">
        <v>0</v>
      </c>
      <c r="D1201" s="1">
        <v>3320.6</v>
      </c>
      <c r="E1201" s="1">
        <v>6319.924</v>
      </c>
      <c r="F1201" s="1">
        <f t="shared" si="36"/>
        <v>-2999.3240000000001</v>
      </c>
      <c r="G1201" s="1">
        <f t="shared" si="37"/>
        <v>-2999.3240000000001</v>
      </c>
      <c r="I1201" s="1"/>
      <c r="J1201" s="1"/>
    </row>
    <row r="1202" spans="1:10" x14ac:dyDescent="0.25">
      <c r="A1202" t="s">
        <v>6693</v>
      </c>
      <c r="B1202" t="s">
        <v>6694</v>
      </c>
      <c r="C1202" s="1">
        <v>0</v>
      </c>
      <c r="D1202" s="1">
        <v>456.38200000000001</v>
      </c>
      <c r="E1202" s="1">
        <v>456.38200000000001</v>
      </c>
      <c r="F1202" s="1">
        <f t="shared" si="36"/>
        <v>0</v>
      </c>
      <c r="G1202" s="1">
        <f t="shared" si="37"/>
        <v>0</v>
      </c>
      <c r="I1202" s="1"/>
      <c r="J1202" s="1"/>
    </row>
    <row r="1203" spans="1:10" x14ac:dyDescent="0.25">
      <c r="A1203" t="s">
        <v>6695</v>
      </c>
      <c r="B1203" t="s">
        <v>10653</v>
      </c>
      <c r="C1203" s="1">
        <v>0</v>
      </c>
      <c r="D1203" s="1">
        <v>220.23400000000001</v>
      </c>
      <c r="E1203" s="1">
        <v>220.23400000000001</v>
      </c>
      <c r="F1203" s="1">
        <f t="shared" si="36"/>
        <v>0</v>
      </c>
      <c r="G1203" s="1">
        <f t="shared" si="37"/>
        <v>0</v>
      </c>
      <c r="I1203" s="1"/>
      <c r="J1203" s="1"/>
    </row>
    <row r="1204" spans="1:10" x14ac:dyDescent="0.25">
      <c r="A1204" t="s">
        <v>5084</v>
      </c>
      <c r="B1204" t="s">
        <v>5232</v>
      </c>
      <c r="C1204" s="1">
        <v>0</v>
      </c>
      <c r="D1204" s="1">
        <v>2182.9009999999998</v>
      </c>
      <c r="E1204" s="1">
        <v>2182.9</v>
      </c>
      <c r="F1204" s="1">
        <f t="shared" si="36"/>
        <v>9.9999999974897946E-4</v>
      </c>
      <c r="G1204" s="1">
        <f t="shared" si="37"/>
        <v>9.9999999974897946E-4</v>
      </c>
      <c r="I1204" s="1"/>
      <c r="J1204" s="1"/>
    </row>
    <row r="1205" spans="1:10" x14ac:dyDescent="0.25">
      <c r="A1205" t="s">
        <v>5233</v>
      </c>
      <c r="B1205" t="s">
        <v>5101</v>
      </c>
      <c r="C1205" s="1">
        <v>0</v>
      </c>
      <c r="D1205" s="1">
        <v>69544.214000000007</v>
      </c>
      <c r="E1205" s="1">
        <v>69544.214000000007</v>
      </c>
      <c r="F1205" s="1">
        <f t="shared" si="36"/>
        <v>0</v>
      </c>
      <c r="G1205" s="1">
        <f t="shared" si="37"/>
        <v>0</v>
      </c>
      <c r="I1205" s="1"/>
      <c r="J1205" s="1"/>
    </row>
    <row r="1206" spans="1:10" x14ac:dyDescent="0.25">
      <c r="A1206" t="s">
        <v>5085</v>
      </c>
      <c r="B1206" t="s">
        <v>5234</v>
      </c>
      <c r="C1206" s="1">
        <v>0</v>
      </c>
      <c r="D1206" s="1">
        <v>9128.4480000000003</v>
      </c>
      <c r="E1206" s="1">
        <v>9128.4480000000003</v>
      </c>
      <c r="F1206" s="1">
        <f t="shared" si="36"/>
        <v>0</v>
      </c>
      <c r="G1206" s="1">
        <f t="shared" si="37"/>
        <v>0</v>
      </c>
      <c r="I1206" s="1"/>
      <c r="J1206" s="1"/>
    </row>
    <row r="1207" spans="1:10" x14ac:dyDescent="0.25">
      <c r="A1207" t="s">
        <v>5102</v>
      </c>
      <c r="B1207" t="s">
        <v>5103</v>
      </c>
      <c r="C1207" s="1">
        <v>0</v>
      </c>
      <c r="D1207" s="1">
        <v>12890.977999999999</v>
      </c>
      <c r="E1207" s="1">
        <v>0</v>
      </c>
      <c r="F1207" s="1">
        <f t="shared" si="36"/>
        <v>12890.977999999999</v>
      </c>
      <c r="G1207" s="1">
        <f t="shared" si="37"/>
        <v>12890.977999999999</v>
      </c>
      <c r="I1207" s="1"/>
      <c r="J1207" s="1"/>
    </row>
    <row r="1208" spans="1:10" x14ac:dyDescent="0.25">
      <c r="A1208" t="s">
        <v>5086</v>
      </c>
      <c r="B1208" t="s">
        <v>5235</v>
      </c>
      <c r="C1208" s="1">
        <v>0</v>
      </c>
      <c r="D1208" s="1">
        <v>136926.63500000001</v>
      </c>
      <c r="E1208" s="1">
        <v>148590.42800000001</v>
      </c>
      <c r="F1208" s="1">
        <f t="shared" si="36"/>
        <v>-11663.793000000005</v>
      </c>
      <c r="G1208" s="1">
        <f t="shared" si="37"/>
        <v>-11663.793000000005</v>
      </c>
      <c r="I1208" s="1"/>
      <c r="J1208" s="1"/>
    </row>
    <row r="1209" spans="1:10" x14ac:dyDescent="0.25">
      <c r="A1209" t="s">
        <v>6696</v>
      </c>
      <c r="B1209" t="s">
        <v>6697</v>
      </c>
      <c r="C1209" s="1">
        <v>0</v>
      </c>
      <c r="D1209" s="1">
        <v>81475.64</v>
      </c>
      <c r="E1209" s="1">
        <v>81475.64</v>
      </c>
      <c r="F1209" s="1">
        <f t="shared" si="36"/>
        <v>0</v>
      </c>
      <c r="G1209" s="1">
        <f t="shared" si="37"/>
        <v>0</v>
      </c>
      <c r="I1209" s="1"/>
      <c r="J1209" s="1"/>
    </row>
    <row r="1210" spans="1:10" x14ac:dyDescent="0.25">
      <c r="A1210" t="s">
        <v>6698</v>
      </c>
      <c r="B1210" t="s">
        <v>6699</v>
      </c>
      <c r="C1210" s="1">
        <v>0</v>
      </c>
      <c r="D1210" s="1">
        <v>43823.955000000002</v>
      </c>
      <c r="E1210" s="1">
        <v>59517.220999999998</v>
      </c>
      <c r="F1210" s="1">
        <f t="shared" si="36"/>
        <v>-15693.265999999996</v>
      </c>
      <c r="G1210" s="1">
        <f t="shared" si="37"/>
        <v>-15693.265999999996</v>
      </c>
      <c r="I1210" s="1"/>
      <c r="J1210" s="1"/>
    </row>
    <row r="1211" spans="1:10" x14ac:dyDescent="0.25">
      <c r="A1211" t="s">
        <v>6700</v>
      </c>
      <c r="B1211" t="s">
        <v>8645</v>
      </c>
      <c r="C1211" s="1">
        <v>0</v>
      </c>
      <c r="D1211" s="1">
        <v>7773.3509999999997</v>
      </c>
      <c r="E1211" s="1">
        <v>8465.5509999999995</v>
      </c>
      <c r="F1211" s="1">
        <f t="shared" si="36"/>
        <v>-692.19999999999982</v>
      </c>
      <c r="G1211" s="1">
        <f t="shared" si="37"/>
        <v>-692.19999999999982</v>
      </c>
      <c r="I1211" s="1"/>
      <c r="J1211" s="1"/>
    </row>
    <row r="1212" spans="1:10" x14ac:dyDescent="0.25">
      <c r="A1212" t="s">
        <v>6701</v>
      </c>
      <c r="B1212" t="s">
        <v>6702</v>
      </c>
      <c r="C1212" s="1">
        <v>0</v>
      </c>
      <c r="D1212" s="1">
        <v>4408.8549999999996</v>
      </c>
      <c r="E1212" s="1">
        <v>4408.8549999999996</v>
      </c>
      <c r="F1212" s="1">
        <f t="shared" si="36"/>
        <v>0</v>
      </c>
      <c r="G1212" s="1">
        <f t="shared" si="37"/>
        <v>0</v>
      </c>
      <c r="I1212" s="1"/>
      <c r="J1212" s="1"/>
    </row>
    <row r="1213" spans="1:10" x14ac:dyDescent="0.25">
      <c r="A1213" t="s">
        <v>6703</v>
      </c>
      <c r="B1213" t="s">
        <v>6704</v>
      </c>
      <c r="C1213" s="1">
        <v>0</v>
      </c>
      <c r="D1213" s="1">
        <v>22248.798999999999</v>
      </c>
      <c r="E1213" s="1">
        <v>22248.798999999999</v>
      </c>
      <c r="F1213" s="1">
        <f t="shared" si="36"/>
        <v>0</v>
      </c>
      <c r="G1213" s="1">
        <f t="shared" si="37"/>
        <v>0</v>
      </c>
      <c r="I1213" s="1"/>
      <c r="J1213" s="1"/>
    </row>
    <row r="1214" spans="1:10" x14ac:dyDescent="0.25">
      <c r="A1214" t="s">
        <v>6705</v>
      </c>
      <c r="B1214" t="s">
        <v>8646</v>
      </c>
      <c r="C1214" s="1">
        <v>0</v>
      </c>
      <c r="D1214" s="1">
        <v>34271.144</v>
      </c>
      <c r="E1214" s="1">
        <v>34271.144</v>
      </c>
      <c r="F1214" s="1">
        <f t="shared" si="36"/>
        <v>0</v>
      </c>
      <c r="G1214" s="1">
        <f t="shared" si="37"/>
        <v>0</v>
      </c>
      <c r="I1214" s="1"/>
      <c r="J1214" s="1"/>
    </row>
    <row r="1215" spans="1:10" x14ac:dyDescent="0.25">
      <c r="A1215" t="s">
        <v>6706</v>
      </c>
      <c r="B1215" t="s">
        <v>6707</v>
      </c>
      <c r="C1215" s="1">
        <v>0</v>
      </c>
      <c r="D1215" s="1">
        <v>801.18100000000004</v>
      </c>
      <c r="E1215" s="1">
        <v>801.18100000000004</v>
      </c>
      <c r="F1215" s="1">
        <f t="shared" si="36"/>
        <v>0</v>
      </c>
      <c r="G1215" s="1">
        <f t="shared" si="37"/>
        <v>0</v>
      </c>
      <c r="I1215" s="1"/>
      <c r="J1215" s="1"/>
    </row>
    <row r="1216" spans="1:10" x14ac:dyDescent="0.25">
      <c r="A1216" t="s">
        <v>8246</v>
      </c>
      <c r="B1216" t="s">
        <v>8247</v>
      </c>
      <c r="C1216" s="1">
        <v>0</v>
      </c>
      <c r="D1216" s="1">
        <v>13454.866</v>
      </c>
      <c r="E1216" s="1">
        <v>14475.066000000001</v>
      </c>
      <c r="F1216" s="1">
        <f t="shared" si="36"/>
        <v>-1020.2000000000007</v>
      </c>
      <c r="G1216" s="1">
        <f t="shared" si="37"/>
        <v>-1020.2000000000007</v>
      </c>
      <c r="I1216" s="1"/>
      <c r="J1216" s="1"/>
    </row>
    <row r="1217" spans="1:10" x14ac:dyDescent="0.25">
      <c r="A1217" t="s">
        <v>7238</v>
      </c>
      <c r="B1217" t="s">
        <v>10654</v>
      </c>
      <c r="C1217" s="1">
        <v>0</v>
      </c>
      <c r="D1217" s="1">
        <v>4098.076</v>
      </c>
      <c r="E1217" s="1">
        <v>4098.076</v>
      </c>
      <c r="F1217" s="1">
        <f t="shared" si="36"/>
        <v>0</v>
      </c>
      <c r="G1217" s="1">
        <f t="shared" si="37"/>
        <v>0</v>
      </c>
      <c r="I1217" s="1"/>
      <c r="J1217" s="1"/>
    </row>
    <row r="1218" spans="1:10" x14ac:dyDescent="0.25">
      <c r="A1218" t="s">
        <v>6708</v>
      </c>
      <c r="B1218" t="s">
        <v>6709</v>
      </c>
      <c r="C1218" s="1">
        <v>0</v>
      </c>
      <c r="D1218" s="1">
        <v>13004.272999999999</v>
      </c>
      <c r="E1218" s="1">
        <v>13004.272999999999</v>
      </c>
      <c r="F1218" s="1">
        <f t="shared" si="36"/>
        <v>0</v>
      </c>
      <c r="G1218" s="1">
        <f t="shared" si="37"/>
        <v>0</v>
      </c>
      <c r="I1218" s="1"/>
      <c r="J1218" s="1"/>
    </row>
    <row r="1219" spans="1:10" x14ac:dyDescent="0.25">
      <c r="A1219" t="s">
        <v>6710</v>
      </c>
      <c r="B1219" t="s">
        <v>10655</v>
      </c>
      <c r="C1219" s="1">
        <v>0</v>
      </c>
      <c r="D1219" s="1">
        <v>603.43799999999999</v>
      </c>
      <c r="E1219" s="1">
        <v>603.43799999999999</v>
      </c>
      <c r="F1219" s="1">
        <f t="shared" si="36"/>
        <v>0</v>
      </c>
      <c r="G1219" s="1">
        <f t="shared" si="37"/>
        <v>0</v>
      </c>
      <c r="I1219" s="1"/>
      <c r="J1219" s="1"/>
    </row>
    <row r="1220" spans="1:10" x14ac:dyDescent="0.25">
      <c r="A1220" t="s">
        <v>7239</v>
      </c>
      <c r="B1220" t="s">
        <v>7240</v>
      </c>
      <c r="C1220" s="1">
        <v>0</v>
      </c>
      <c r="D1220" s="1">
        <v>1980.884</v>
      </c>
      <c r="E1220" s="1">
        <v>3032.4760000000001</v>
      </c>
      <c r="F1220" s="1">
        <f t="shared" ref="F1220:F1283" si="38">+D1220-E1220</f>
        <v>-1051.5920000000001</v>
      </c>
      <c r="G1220" s="1">
        <f t="shared" ref="G1220:G1283" si="39">+C1220+F1220</f>
        <v>-1051.5920000000001</v>
      </c>
      <c r="I1220" s="1"/>
      <c r="J1220" s="1"/>
    </row>
    <row r="1221" spans="1:10" x14ac:dyDescent="0.25">
      <c r="A1221" t="s">
        <v>7241</v>
      </c>
      <c r="B1221" t="s">
        <v>7242</v>
      </c>
      <c r="C1221" s="1">
        <v>0</v>
      </c>
      <c r="D1221" s="1">
        <v>3761.4</v>
      </c>
      <c r="E1221" s="1">
        <v>3761.4</v>
      </c>
      <c r="F1221" s="1">
        <f t="shared" si="38"/>
        <v>0</v>
      </c>
      <c r="G1221" s="1">
        <f t="shared" si="39"/>
        <v>0</v>
      </c>
      <c r="I1221" s="1"/>
      <c r="J1221" s="1"/>
    </row>
    <row r="1222" spans="1:10" x14ac:dyDescent="0.25">
      <c r="A1222" t="s">
        <v>7243</v>
      </c>
      <c r="B1222" t="s">
        <v>7244</v>
      </c>
      <c r="C1222" s="1">
        <v>0</v>
      </c>
      <c r="D1222" s="1">
        <v>13120.856</v>
      </c>
      <c r="E1222" s="1">
        <v>15355.828</v>
      </c>
      <c r="F1222" s="1">
        <f t="shared" si="38"/>
        <v>-2234.9719999999998</v>
      </c>
      <c r="G1222" s="1">
        <f t="shared" si="39"/>
        <v>-2234.9719999999998</v>
      </c>
      <c r="I1222" s="1"/>
      <c r="J1222" s="1"/>
    </row>
    <row r="1223" spans="1:10" x14ac:dyDescent="0.25">
      <c r="A1223" t="s">
        <v>7245</v>
      </c>
      <c r="B1223" t="s">
        <v>7246</v>
      </c>
      <c r="C1223" s="1">
        <v>0</v>
      </c>
      <c r="D1223" s="1">
        <v>5640.6629999999996</v>
      </c>
      <c r="E1223" s="1">
        <v>6142.7950000000001</v>
      </c>
      <c r="F1223" s="1">
        <f t="shared" si="38"/>
        <v>-502.13200000000052</v>
      </c>
      <c r="G1223" s="1">
        <f t="shared" si="39"/>
        <v>-502.13200000000052</v>
      </c>
      <c r="I1223" s="1"/>
      <c r="J1223" s="1"/>
    </row>
    <row r="1224" spans="1:10" x14ac:dyDescent="0.25">
      <c r="A1224" t="s">
        <v>8248</v>
      </c>
      <c r="B1224" t="s">
        <v>5207</v>
      </c>
      <c r="C1224" s="1">
        <v>0</v>
      </c>
      <c r="D1224" s="1">
        <v>6486.9049999999997</v>
      </c>
      <c r="E1224" s="1">
        <v>6486.9049999999997</v>
      </c>
      <c r="F1224" s="1">
        <f t="shared" si="38"/>
        <v>0</v>
      </c>
      <c r="G1224" s="1">
        <f t="shared" si="39"/>
        <v>0</v>
      </c>
      <c r="I1224" s="1"/>
      <c r="J1224" s="1"/>
    </row>
    <row r="1225" spans="1:10" x14ac:dyDescent="0.25">
      <c r="A1225" t="s">
        <v>8249</v>
      </c>
      <c r="B1225" t="s">
        <v>10656</v>
      </c>
      <c r="C1225" s="1">
        <v>0</v>
      </c>
      <c r="D1225" s="1">
        <v>2201</v>
      </c>
      <c r="E1225" s="1">
        <v>2201</v>
      </c>
      <c r="F1225" s="1">
        <f t="shared" si="38"/>
        <v>0</v>
      </c>
      <c r="G1225" s="1">
        <f t="shared" si="39"/>
        <v>0</v>
      </c>
      <c r="I1225" s="1"/>
      <c r="J1225" s="1"/>
    </row>
    <row r="1226" spans="1:10" x14ac:dyDescent="0.25">
      <c r="A1226" t="s">
        <v>8250</v>
      </c>
      <c r="B1226" t="s">
        <v>10657</v>
      </c>
      <c r="C1226" s="1">
        <v>0</v>
      </c>
      <c r="D1226" s="1">
        <v>7848.86</v>
      </c>
      <c r="E1226" s="1">
        <v>7848.86</v>
      </c>
      <c r="F1226" s="1">
        <f t="shared" si="38"/>
        <v>0</v>
      </c>
      <c r="G1226" s="1">
        <f t="shared" si="39"/>
        <v>0</v>
      </c>
      <c r="I1226" s="1"/>
      <c r="J1226" s="1"/>
    </row>
    <row r="1227" spans="1:10" x14ac:dyDescent="0.25">
      <c r="A1227" t="s">
        <v>8251</v>
      </c>
      <c r="B1227" t="s">
        <v>8252</v>
      </c>
      <c r="C1227" s="1">
        <v>0</v>
      </c>
      <c r="D1227" s="1">
        <v>4366.6000000000004</v>
      </c>
      <c r="E1227" s="1">
        <v>4366.6000000000004</v>
      </c>
      <c r="F1227" s="1">
        <f t="shared" si="38"/>
        <v>0</v>
      </c>
      <c r="G1227" s="1">
        <f t="shared" si="39"/>
        <v>0</v>
      </c>
      <c r="I1227" s="1"/>
      <c r="J1227" s="1"/>
    </row>
    <row r="1228" spans="1:10" x14ac:dyDescent="0.25">
      <c r="A1228" t="s">
        <v>8647</v>
      </c>
      <c r="B1228" t="s">
        <v>8648</v>
      </c>
      <c r="C1228" s="1">
        <v>0</v>
      </c>
      <c r="D1228" s="1">
        <v>7167.1559999999999</v>
      </c>
      <c r="E1228" s="1">
        <v>7167.1559999999999</v>
      </c>
      <c r="F1228" s="1">
        <f t="shared" si="38"/>
        <v>0</v>
      </c>
      <c r="G1228" s="1">
        <f t="shared" si="39"/>
        <v>0</v>
      </c>
      <c r="I1228" s="1"/>
      <c r="J1228" s="1"/>
    </row>
    <row r="1229" spans="1:10" x14ac:dyDescent="0.25">
      <c r="A1229" t="s">
        <v>9002</v>
      </c>
      <c r="B1229" t="s">
        <v>9003</v>
      </c>
      <c r="C1229" s="1">
        <v>0</v>
      </c>
      <c r="D1229" s="1">
        <v>200.92</v>
      </c>
      <c r="E1229" s="1">
        <v>1108.7</v>
      </c>
      <c r="F1229" s="1">
        <f t="shared" si="38"/>
        <v>-907.78000000000009</v>
      </c>
      <c r="G1229" s="1">
        <f t="shared" si="39"/>
        <v>-907.78000000000009</v>
      </c>
      <c r="I1229" s="1"/>
      <c r="J1229" s="1"/>
    </row>
    <row r="1230" spans="1:10" x14ac:dyDescent="0.25">
      <c r="A1230" t="s">
        <v>9004</v>
      </c>
      <c r="B1230" t="s">
        <v>9005</v>
      </c>
      <c r="C1230" s="1">
        <v>0</v>
      </c>
      <c r="D1230" s="1">
        <v>2638.9169999999999</v>
      </c>
      <c r="E1230" s="1">
        <v>3381.8620000000001</v>
      </c>
      <c r="F1230" s="1">
        <f t="shared" si="38"/>
        <v>-742.94500000000016</v>
      </c>
      <c r="G1230" s="1">
        <f t="shared" si="39"/>
        <v>-742.94500000000016</v>
      </c>
      <c r="I1230" s="1"/>
      <c r="J1230" s="1"/>
    </row>
    <row r="1231" spans="1:10" x14ac:dyDescent="0.25">
      <c r="A1231" t="s">
        <v>9006</v>
      </c>
      <c r="B1231" t="s">
        <v>9007</v>
      </c>
      <c r="C1231" s="1">
        <v>0</v>
      </c>
      <c r="D1231" s="1">
        <v>536</v>
      </c>
      <c r="E1231" s="1">
        <v>536</v>
      </c>
      <c r="F1231" s="1">
        <f t="shared" si="38"/>
        <v>0</v>
      </c>
      <c r="G1231" s="1">
        <f t="shared" si="39"/>
        <v>0</v>
      </c>
      <c r="I1231" s="1"/>
      <c r="J1231" s="1"/>
    </row>
    <row r="1232" spans="1:10" x14ac:dyDescent="0.25">
      <c r="A1232" t="s">
        <v>9362</v>
      </c>
      <c r="B1232" t="s">
        <v>9363</v>
      </c>
      <c r="C1232" s="1">
        <v>0</v>
      </c>
      <c r="D1232" s="1">
        <v>1576.0229999999999</v>
      </c>
      <c r="E1232" s="1">
        <v>2453.9490000000001</v>
      </c>
      <c r="F1232" s="1">
        <f t="shared" si="38"/>
        <v>-877.92600000000016</v>
      </c>
      <c r="G1232" s="1">
        <f t="shared" si="39"/>
        <v>-877.92600000000016</v>
      </c>
      <c r="I1232" s="1"/>
      <c r="J1232" s="1"/>
    </row>
    <row r="1233" spans="1:10" x14ac:dyDescent="0.25">
      <c r="A1233" t="s">
        <v>9364</v>
      </c>
      <c r="B1233" t="s">
        <v>9365</v>
      </c>
      <c r="C1233" s="1">
        <v>0</v>
      </c>
      <c r="D1233" s="1">
        <v>730.99400000000003</v>
      </c>
      <c r="E1233" s="1">
        <v>1381.03</v>
      </c>
      <c r="F1233" s="1">
        <f t="shared" si="38"/>
        <v>-650.03599999999994</v>
      </c>
      <c r="G1233" s="1">
        <f t="shared" si="39"/>
        <v>-650.03599999999994</v>
      </c>
      <c r="I1233" s="1"/>
      <c r="J1233" s="1"/>
    </row>
    <row r="1234" spans="1:10" x14ac:dyDescent="0.25">
      <c r="A1234" t="s">
        <v>10195</v>
      </c>
      <c r="B1234" t="s">
        <v>10658</v>
      </c>
      <c r="C1234" s="1">
        <v>0</v>
      </c>
      <c r="D1234" s="1">
        <v>3967.27</v>
      </c>
      <c r="E1234" s="1">
        <v>3967.27</v>
      </c>
      <c r="F1234" s="1">
        <f t="shared" si="38"/>
        <v>0</v>
      </c>
      <c r="G1234" s="1">
        <f t="shared" si="39"/>
        <v>0</v>
      </c>
      <c r="I1234" s="1"/>
      <c r="J1234" s="1"/>
    </row>
    <row r="1235" spans="1:10" x14ac:dyDescent="0.25">
      <c r="A1235" t="s">
        <v>9366</v>
      </c>
      <c r="B1235" t="s">
        <v>9367</v>
      </c>
      <c r="C1235" s="1">
        <v>0</v>
      </c>
      <c r="D1235" s="1">
        <v>839.3</v>
      </c>
      <c r="E1235" s="1">
        <v>839.3</v>
      </c>
      <c r="F1235" s="1">
        <f t="shared" si="38"/>
        <v>0</v>
      </c>
      <c r="G1235" s="1">
        <f t="shared" si="39"/>
        <v>0</v>
      </c>
      <c r="I1235" s="1"/>
      <c r="J1235" s="1"/>
    </row>
    <row r="1236" spans="1:10" x14ac:dyDescent="0.25">
      <c r="A1236" t="s">
        <v>9368</v>
      </c>
      <c r="B1236" t="s">
        <v>9369</v>
      </c>
      <c r="C1236" s="1">
        <v>0</v>
      </c>
      <c r="D1236" s="1">
        <v>9243.2189999999991</v>
      </c>
      <c r="E1236" s="1">
        <v>9243.2189999999991</v>
      </c>
      <c r="F1236" s="1">
        <f t="shared" si="38"/>
        <v>0</v>
      </c>
      <c r="G1236" s="1">
        <f t="shared" si="39"/>
        <v>0</v>
      </c>
      <c r="I1236" s="1"/>
      <c r="J1236" s="1"/>
    </row>
    <row r="1237" spans="1:10" x14ac:dyDescent="0.25">
      <c r="A1237" t="s">
        <v>10659</v>
      </c>
      <c r="B1237" t="s">
        <v>10660</v>
      </c>
      <c r="C1237" s="1">
        <v>0</v>
      </c>
      <c r="D1237" s="1">
        <v>15010.138999999999</v>
      </c>
      <c r="E1237" s="1">
        <v>0</v>
      </c>
      <c r="F1237" s="1">
        <f t="shared" si="38"/>
        <v>15010.138999999999</v>
      </c>
      <c r="G1237" s="1">
        <f t="shared" si="39"/>
        <v>15010.138999999999</v>
      </c>
      <c r="I1237" s="1"/>
      <c r="J1237" s="1"/>
    </row>
    <row r="1238" spans="1:10" x14ac:dyDescent="0.25">
      <c r="A1238" t="s">
        <v>10661</v>
      </c>
      <c r="B1238" t="s">
        <v>10662</v>
      </c>
      <c r="C1238" s="1">
        <v>0</v>
      </c>
      <c r="D1238" s="1">
        <v>1774.1</v>
      </c>
      <c r="E1238" s="1">
        <v>6193.5829999999996</v>
      </c>
      <c r="F1238" s="1">
        <f t="shared" si="38"/>
        <v>-4419.4830000000002</v>
      </c>
      <c r="G1238" s="1">
        <f t="shared" si="39"/>
        <v>-4419.4830000000002</v>
      </c>
      <c r="I1238" s="1"/>
      <c r="J1238" s="1"/>
    </row>
    <row r="1239" spans="1:10" x14ac:dyDescent="0.25">
      <c r="A1239" t="s">
        <v>10663</v>
      </c>
      <c r="B1239" t="s">
        <v>10664</v>
      </c>
      <c r="C1239" s="1">
        <v>0</v>
      </c>
      <c r="D1239" s="1">
        <v>1933.4549999999999</v>
      </c>
      <c r="E1239" s="1">
        <v>1933.4549999999999</v>
      </c>
      <c r="F1239" s="1">
        <f t="shared" si="38"/>
        <v>0</v>
      </c>
      <c r="G1239" s="1">
        <f t="shared" si="39"/>
        <v>0</v>
      </c>
      <c r="I1239" s="1"/>
      <c r="J1239" s="1"/>
    </row>
    <row r="1240" spans="1:10" x14ac:dyDescent="0.25">
      <c r="A1240" t="s">
        <v>6711</v>
      </c>
      <c r="B1240" t="s">
        <v>6712</v>
      </c>
      <c r="C1240" s="1">
        <v>0</v>
      </c>
      <c r="D1240" s="1">
        <v>775.1</v>
      </c>
      <c r="E1240" s="1">
        <v>775.1</v>
      </c>
      <c r="F1240" s="1">
        <f t="shared" si="38"/>
        <v>0</v>
      </c>
      <c r="G1240" s="1">
        <f t="shared" si="39"/>
        <v>0</v>
      </c>
      <c r="I1240" s="1"/>
      <c r="J1240" s="1"/>
    </row>
    <row r="1241" spans="1:10" x14ac:dyDescent="0.25">
      <c r="A1241" t="s">
        <v>5087</v>
      </c>
      <c r="B1241" t="s">
        <v>5236</v>
      </c>
      <c r="C1241" s="1">
        <v>0</v>
      </c>
      <c r="D1241" s="1">
        <v>46208.743999999999</v>
      </c>
      <c r="E1241" s="1">
        <v>49192.921000000002</v>
      </c>
      <c r="F1241" s="1">
        <f t="shared" si="38"/>
        <v>-2984.1770000000033</v>
      </c>
      <c r="G1241" s="1">
        <f t="shared" si="39"/>
        <v>-2984.1770000000033</v>
      </c>
      <c r="I1241" s="1"/>
      <c r="J1241" s="1"/>
    </row>
    <row r="1242" spans="1:10" x14ac:dyDescent="0.25">
      <c r="A1242" t="s">
        <v>6713</v>
      </c>
      <c r="B1242" t="s">
        <v>6714</v>
      </c>
      <c r="C1242" s="1">
        <v>0</v>
      </c>
      <c r="D1242" s="1">
        <v>6154.4470000000001</v>
      </c>
      <c r="E1242" s="1">
        <v>6154.4470000000001</v>
      </c>
      <c r="F1242" s="1">
        <f t="shared" si="38"/>
        <v>0</v>
      </c>
      <c r="G1242" s="1">
        <f t="shared" si="39"/>
        <v>0</v>
      </c>
      <c r="I1242" s="1"/>
      <c r="J1242" s="1"/>
    </row>
    <row r="1243" spans="1:10" x14ac:dyDescent="0.25">
      <c r="A1243" t="s">
        <v>6715</v>
      </c>
      <c r="B1243" t="s">
        <v>6716</v>
      </c>
      <c r="C1243" s="1">
        <v>0</v>
      </c>
      <c r="D1243" s="1">
        <v>1740.076</v>
      </c>
      <c r="E1243" s="1">
        <v>1740.076</v>
      </c>
      <c r="F1243" s="1">
        <f t="shared" si="38"/>
        <v>0</v>
      </c>
      <c r="G1243" s="1">
        <f t="shared" si="39"/>
        <v>0</v>
      </c>
      <c r="I1243" s="1"/>
      <c r="J1243" s="1"/>
    </row>
    <row r="1244" spans="1:10" x14ac:dyDescent="0.25">
      <c r="A1244" t="s">
        <v>6717</v>
      </c>
      <c r="B1244" t="s">
        <v>10665</v>
      </c>
      <c r="C1244" s="1">
        <v>0</v>
      </c>
      <c r="D1244" s="1">
        <v>509.36500000000001</v>
      </c>
      <c r="E1244" s="1">
        <v>509.36500000000001</v>
      </c>
      <c r="F1244" s="1">
        <f t="shared" si="38"/>
        <v>0</v>
      </c>
      <c r="G1244" s="1">
        <f t="shared" si="39"/>
        <v>0</v>
      </c>
      <c r="I1244" s="1"/>
      <c r="J1244" s="1"/>
    </row>
    <row r="1245" spans="1:10" x14ac:dyDescent="0.25">
      <c r="A1245" t="s">
        <v>6718</v>
      </c>
      <c r="B1245" t="s">
        <v>6719</v>
      </c>
      <c r="C1245" s="1">
        <v>0</v>
      </c>
      <c r="D1245" s="1">
        <v>1228.9000000000001</v>
      </c>
      <c r="E1245" s="1">
        <v>1228.9000000000001</v>
      </c>
      <c r="F1245" s="1">
        <f t="shared" si="38"/>
        <v>0</v>
      </c>
      <c r="G1245" s="1">
        <f t="shared" si="39"/>
        <v>0</v>
      </c>
      <c r="I1245" s="1"/>
      <c r="J1245" s="1"/>
    </row>
    <row r="1246" spans="1:10" x14ac:dyDescent="0.25">
      <c r="A1246" t="s">
        <v>142</v>
      </c>
      <c r="B1246" t="s">
        <v>5237</v>
      </c>
      <c r="C1246" s="1">
        <v>0</v>
      </c>
      <c r="D1246" s="1">
        <v>19529.362000000001</v>
      </c>
      <c r="E1246" s="1">
        <v>18934.192999999999</v>
      </c>
      <c r="F1246" s="1">
        <f t="shared" si="38"/>
        <v>595.16900000000169</v>
      </c>
      <c r="G1246" s="1">
        <f t="shared" si="39"/>
        <v>595.16900000000169</v>
      </c>
      <c r="I1246" s="1"/>
      <c r="J1246" s="1"/>
    </row>
    <row r="1247" spans="1:10" x14ac:dyDescent="0.25">
      <c r="A1247" t="s">
        <v>143</v>
      </c>
      <c r="B1247" t="s">
        <v>5238</v>
      </c>
      <c r="C1247" s="1">
        <v>0</v>
      </c>
      <c r="D1247" s="1">
        <v>83477.005000000005</v>
      </c>
      <c r="E1247" s="1">
        <v>86609.615000000005</v>
      </c>
      <c r="F1247" s="1">
        <f t="shared" si="38"/>
        <v>-3132.6100000000006</v>
      </c>
      <c r="G1247" s="1">
        <f t="shared" si="39"/>
        <v>-3132.6100000000006</v>
      </c>
      <c r="I1247" s="1"/>
      <c r="J1247" s="1"/>
    </row>
    <row r="1248" spans="1:10" x14ac:dyDescent="0.25">
      <c r="A1248" t="s">
        <v>144</v>
      </c>
      <c r="B1248" t="s">
        <v>145</v>
      </c>
      <c r="C1248" s="1">
        <v>0</v>
      </c>
      <c r="D1248" s="1">
        <v>1041360.796</v>
      </c>
      <c r="E1248" s="1">
        <v>1041350.596</v>
      </c>
      <c r="F1248" s="1">
        <f t="shared" si="38"/>
        <v>10.199999999953434</v>
      </c>
      <c r="G1248" s="1">
        <f t="shared" si="39"/>
        <v>10.199999999953434</v>
      </c>
      <c r="I1248" s="1"/>
      <c r="J1248" s="1"/>
    </row>
    <row r="1249" spans="1:10" x14ac:dyDescent="0.25">
      <c r="A1249" t="s">
        <v>6720</v>
      </c>
      <c r="B1249" t="s">
        <v>10666</v>
      </c>
      <c r="C1249" s="1">
        <v>0</v>
      </c>
      <c r="D1249" s="1">
        <v>834.84699999999998</v>
      </c>
      <c r="E1249" s="1">
        <v>834.84699999999998</v>
      </c>
      <c r="F1249" s="1">
        <f t="shared" si="38"/>
        <v>0</v>
      </c>
      <c r="G1249" s="1">
        <f t="shared" si="39"/>
        <v>0</v>
      </c>
      <c r="I1249" s="1"/>
      <c r="J1249" s="1"/>
    </row>
    <row r="1250" spans="1:10" x14ac:dyDescent="0.25">
      <c r="A1250" t="s">
        <v>6721</v>
      </c>
      <c r="B1250" t="s">
        <v>6722</v>
      </c>
      <c r="C1250" s="1">
        <v>0</v>
      </c>
      <c r="D1250" s="1">
        <v>1629</v>
      </c>
      <c r="E1250" s="1">
        <v>1629</v>
      </c>
      <c r="F1250" s="1">
        <f t="shared" si="38"/>
        <v>0</v>
      </c>
      <c r="G1250" s="1">
        <f t="shared" si="39"/>
        <v>0</v>
      </c>
      <c r="I1250" s="1"/>
      <c r="J1250" s="1"/>
    </row>
    <row r="1251" spans="1:10" x14ac:dyDescent="0.25">
      <c r="A1251" t="s">
        <v>6723</v>
      </c>
      <c r="B1251" t="s">
        <v>6724</v>
      </c>
      <c r="C1251" s="1">
        <v>0</v>
      </c>
      <c r="D1251" s="1">
        <v>5919.4</v>
      </c>
      <c r="E1251" s="1">
        <v>5919.4</v>
      </c>
      <c r="F1251" s="1">
        <f t="shared" si="38"/>
        <v>0</v>
      </c>
      <c r="G1251" s="1">
        <f t="shared" si="39"/>
        <v>0</v>
      </c>
      <c r="I1251" s="1"/>
      <c r="J1251" s="1"/>
    </row>
    <row r="1252" spans="1:10" x14ac:dyDescent="0.25">
      <c r="A1252" t="s">
        <v>6725</v>
      </c>
      <c r="B1252" t="s">
        <v>6726</v>
      </c>
      <c r="C1252" s="1">
        <v>0</v>
      </c>
      <c r="D1252" s="1">
        <v>4334.7</v>
      </c>
      <c r="E1252" s="1">
        <v>4334.7</v>
      </c>
      <c r="F1252" s="1">
        <f t="shared" si="38"/>
        <v>0</v>
      </c>
      <c r="G1252" s="1">
        <f t="shared" si="39"/>
        <v>0</v>
      </c>
      <c r="I1252" s="1"/>
      <c r="J1252" s="1"/>
    </row>
    <row r="1253" spans="1:10" x14ac:dyDescent="0.25">
      <c r="A1253" t="s">
        <v>6727</v>
      </c>
      <c r="B1253" t="s">
        <v>6728</v>
      </c>
      <c r="C1253" s="1">
        <v>0</v>
      </c>
      <c r="D1253" s="1">
        <v>4374.5060000000003</v>
      </c>
      <c r="E1253" s="1">
        <v>4374.5060000000003</v>
      </c>
      <c r="F1253" s="1">
        <f t="shared" si="38"/>
        <v>0</v>
      </c>
      <c r="G1253" s="1">
        <f t="shared" si="39"/>
        <v>0</v>
      </c>
      <c r="I1253" s="1"/>
      <c r="J1253" s="1"/>
    </row>
    <row r="1254" spans="1:10" x14ac:dyDescent="0.25">
      <c r="A1254" t="s">
        <v>6729</v>
      </c>
      <c r="B1254" t="s">
        <v>6730</v>
      </c>
      <c r="C1254" s="1">
        <v>0</v>
      </c>
      <c r="D1254" s="1">
        <v>15104.3</v>
      </c>
      <c r="E1254" s="1">
        <v>15104.3</v>
      </c>
      <c r="F1254" s="1">
        <f t="shared" si="38"/>
        <v>0</v>
      </c>
      <c r="G1254" s="1">
        <f t="shared" si="39"/>
        <v>0</v>
      </c>
      <c r="I1254" s="1"/>
      <c r="J1254" s="1"/>
    </row>
    <row r="1255" spans="1:10" x14ac:dyDescent="0.25">
      <c r="A1255" t="s">
        <v>6731</v>
      </c>
      <c r="B1255" t="s">
        <v>10667</v>
      </c>
      <c r="C1255" s="1">
        <v>0</v>
      </c>
      <c r="D1255" s="1">
        <v>4888.5050000000001</v>
      </c>
      <c r="E1255" s="1">
        <v>4888.5050000000001</v>
      </c>
      <c r="F1255" s="1">
        <f t="shared" si="38"/>
        <v>0</v>
      </c>
      <c r="G1255" s="1">
        <f t="shared" si="39"/>
        <v>0</v>
      </c>
      <c r="I1255" s="1"/>
      <c r="J1255" s="1"/>
    </row>
    <row r="1256" spans="1:10" x14ac:dyDescent="0.25">
      <c r="A1256" t="s">
        <v>6732</v>
      </c>
      <c r="B1256" t="s">
        <v>6733</v>
      </c>
      <c r="C1256" s="1">
        <v>0</v>
      </c>
      <c r="D1256" s="1">
        <v>251724.497</v>
      </c>
      <c r="E1256" s="1">
        <v>251724.497</v>
      </c>
      <c r="F1256" s="1">
        <f t="shared" si="38"/>
        <v>0</v>
      </c>
      <c r="G1256" s="1">
        <f t="shared" si="39"/>
        <v>0</v>
      </c>
      <c r="I1256" s="1"/>
      <c r="J1256" s="1"/>
    </row>
    <row r="1257" spans="1:10" x14ac:dyDescent="0.25">
      <c r="A1257" t="s">
        <v>6734</v>
      </c>
      <c r="B1257" t="s">
        <v>10583</v>
      </c>
      <c r="C1257" s="1">
        <v>0</v>
      </c>
      <c r="D1257" s="1">
        <v>1689.1210000000001</v>
      </c>
      <c r="E1257" s="1">
        <v>1689.1210000000001</v>
      </c>
      <c r="F1257" s="1">
        <f t="shared" si="38"/>
        <v>0</v>
      </c>
      <c r="G1257" s="1">
        <f t="shared" si="39"/>
        <v>0</v>
      </c>
      <c r="I1257" s="1"/>
      <c r="J1257" s="1"/>
    </row>
    <row r="1258" spans="1:10" x14ac:dyDescent="0.25">
      <c r="A1258" t="s">
        <v>6735</v>
      </c>
      <c r="B1258" t="s">
        <v>6736</v>
      </c>
      <c r="C1258" s="1">
        <v>0</v>
      </c>
      <c r="D1258" s="1">
        <v>2220.9450000000002</v>
      </c>
      <c r="E1258" s="1">
        <v>2220.9450000000002</v>
      </c>
      <c r="F1258" s="1">
        <f t="shared" si="38"/>
        <v>0</v>
      </c>
      <c r="G1258" s="1">
        <f t="shared" si="39"/>
        <v>0</v>
      </c>
      <c r="I1258" s="1"/>
      <c r="J1258" s="1"/>
    </row>
    <row r="1259" spans="1:10" x14ac:dyDescent="0.25">
      <c r="A1259" t="s">
        <v>6737</v>
      </c>
      <c r="B1259" t="s">
        <v>6738</v>
      </c>
      <c r="C1259" s="1">
        <v>0</v>
      </c>
      <c r="D1259" s="1">
        <v>1071.5920000000001</v>
      </c>
      <c r="E1259" s="1">
        <v>1071.5920000000001</v>
      </c>
      <c r="F1259" s="1">
        <f t="shared" si="38"/>
        <v>0</v>
      </c>
      <c r="G1259" s="1">
        <f t="shared" si="39"/>
        <v>0</v>
      </c>
      <c r="I1259" s="1"/>
      <c r="J1259" s="1"/>
    </row>
    <row r="1260" spans="1:10" x14ac:dyDescent="0.25">
      <c r="A1260" t="s">
        <v>10668</v>
      </c>
      <c r="B1260" t="s">
        <v>5633</v>
      </c>
      <c r="C1260" s="1">
        <v>0</v>
      </c>
      <c r="D1260" s="1">
        <v>390.416</v>
      </c>
      <c r="E1260" s="1">
        <v>390.416</v>
      </c>
      <c r="F1260" s="1">
        <f t="shared" si="38"/>
        <v>0</v>
      </c>
      <c r="G1260" s="1">
        <f t="shared" si="39"/>
        <v>0</v>
      </c>
      <c r="I1260" s="1"/>
      <c r="J1260" s="1"/>
    </row>
    <row r="1261" spans="1:10" x14ac:dyDescent="0.25">
      <c r="A1261" t="s">
        <v>6739</v>
      </c>
      <c r="B1261" t="s">
        <v>10669</v>
      </c>
      <c r="C1261" s="1">
        <v>0</v>
      </c>
      <c r="D1261" s="1">
        <v>5575.3</v>
      </c>
      <c r="E1261" s="1">
        <v>5575.3</v>
      </c>
      <c r="F1261" s="1">
        <f t="shared" si="38"/>
        <v>0</v>
      </c>
      <c r="G1261" s="1">
        <f t="shared" si="39"/>
        <v>0</v>
      </c>
      <c r="I1261" s="1"/>
      <c r="J1261" s="1"/>
    </row>
    <row r="1262" spans="1:10" x14ac:dyDescent="0.25">
      <c r="A1262" t="s">
        <v>6740</v>
      </c>
      <c r="B1262" t="s">
        <v>10670</v>
      </c>
      <c r="C1262" s="1">
        <v>0</v>
      </c>
      <c r="D1262" s="1">
        <v>12024.028</v>
      </c>
      <c r="E1262" s="1">
        <v>12024.028</v>
      </c>
      <c r="F1262" s="1">
        <f t="shared" si="38"/>
        <v>0</v>
      </c>
      <c r="G1262" s="1">
        <f t="shared" si="39"/>
        <v>0</v>
      </c>
      <c r="I1262" s="1"/>
      <c r="J1262" s="1"/>
    </row>
    <row r="1263" spans="1:10" x14ac:dyDescent="0.25">
      <c r="A1263" t="s">
        <v>6741</v>
      </c>
      <c r="B1263" t="s">
        <v>6742</v>
      </c>
      <c r="C1263" s="1">
        <v>0</v>
      </c>
      <c r="D1263" s="1">
        <v>5353.82</v>
      </c>
      <c r="E1263" s="1">
        <v>5353.82</v>
      </c>
      <c r="F1263" s="1">
        <f t="shared" si="38"/>
        <v>0</v>
      </c>
      <c r="G1263" s="1">
        <f t="shared" si="39"/>
        <v>0</v>
      </c>
      <c r="I1263" s="1"/>
      <c r="J1263" s="1"/>
    </row>
    <row r="1264" spans="1:10" x14ac:dyDescent="0.25">
      <c r="A1264" t="s">
        <v>146</v>
      </c>
      <c r="B1264" t="s">
        <v>5239</v>
      </c>
      <c r="C1264" s="1">
        <v>0</v>
      </c>
      <c r="D1264" s="1">
        <v>247079.095</v>
      </c>
      <c r="E1264" s="1">
        <v>158217.603</v>
      </c>
      <c r="F1264" s="1">
        <f t="shared" si="38"/>
        <v>88861.491999999998</v>
      </c>
      <c r="G1264" s="1">
        <f t="shared" si="39"/>
        <v>88861.491999999998</v>
      </c>
      <c r="I1264" s="1"/>
      <c r="J1264" s="1"/>
    </row>
    <row r="1265" spans="1:10" x14ac:dyDescent="0.25">
      <c r="A1265" t="s">
        <v>6743</v>
      </c>
      <c r="B1265" t="s">
        <v>10671</v>
      </c>
      <c r="C1265" s="1">
        <v>0</v>
      </c>
      <c r="D1265" s="1">
        <v>20997.893</v>
      </c>
      <c r="E1265" s="1">
        <v>20997.893</v>
      </c>
      <c r="F1265" s="1">
        <f t="shared" si="38"/>
        <v>0</v>
      </c>
      <c r="G1265" s="1">
        <f t="shared" si="39"/>
        <v>0</v>
      </c>
      <c r="I1265" s="1"/>
      <c r="J1265" s="1"/>
    </row>
    <row r="1266" spans="1:10" x14ac:dyDescent="0.25">
      <c r="A1266" t="s">
        <v>6744</v>
      </c>
      <c r="B1266" t="s">
        <v>6745</v>
      </c>
      <c r="C1266" s="1">
        <v>0</v>
      </c>
      <c r="D1266" s="1">
        <v>7249.335</v>
      </c>
      <c r="E1266" s="1">
        <v>7249.335</v>
      </c>
      <c r="F1266" s="1">
        <f t="shared" si="38"/>
        <v>0</v>
      </c>
      <c r="G1266" s="1">
        <f t="shared" si="39"/>
        <v>0</v>
      </c>
      <c r="I1266" s="1"/>
      <c r="J1266" s="1"/>
    </row>
    <row r="1267" spans="1:10" x14ac:dyDescent="0.25">
      <c r="A1267" t="s">
        <v>148</v>
      </c>
      <c r="B1267" t="s">
        <v>10672</v>
      </c>
      <c r="C1267" s="1">
        <v>0</v>
      </c>
      <c r="D1267" s="1">
        <v>84125.960999999996</v>
      </c>
      <c r="E1267" s="1">
        <v>88470.460999999996</v>
      </c>
      <c r="F1267" s="1">
        <f t="shared" si="38"/>
        <v>-4344.5</v>
      </c>
      <c r="G1267" s="1">
        <f t="shared" si="39"/>
        <v>-4344.5</v>
      </c>
      <c r="I1267" s="1"/>
      <c r="J1267" s="1"/>
    </row>
    <row r="1268" spans="1:10" x14ac:dyDescent="0.25">
      <c r="A1268" t="s">
        <v>6746</v>
      </c>
      <c r="B1268" t="s">
        <v>6747</v>
      </c>
      <c r="C1268" s="1">
        <v>0</v>
      </c>
      <c r="D1268" s="1">
        <v>144719.78899999999</v>
      </c>
      <c r="E1268" s="1">
        <v>144719.78899999999</v>
      </c>
      <c r="F1268" s="1">
        <f t="shared" si="38"/>
        <v>0</v>
      </c>
      <c r="G1268" s="1">
        <f t="shared" si="39"/>
        <v>0</v>
      </c>
      <c r="I1268" s="1"/>
      <c r="J1268" s="1"/>
    </row>
    <row r="1269" spans="1:10" x14ac:dyDescent="0.25">
      <c r="A1269" t="s">
        <v>6748</v>
      </c>
      <c r="B1269" t="s">
        <v>10673</v>
      </c>
      <c r="C1269" s="1">
        <v>0</v>
      </c>
      <c r="D1269" s="1">
        <v>3009.3</v>
      </c>
      <c r="E1269" s="1">
        <v>3009.3</v>
      </c>
      <c r="F1269" s="1">
        <f t="shared" si="38"/>
        <v>0</v>
      </c>
      <c r="G1269" s="1">
        <f t="shared" si="39"/>
        <v>0</v>
      </c>
      <c r="I1269" s="1"/>
      <c r="J1269" s="1"/>
    </row>
    <row r="1270" spans="1:10" x14ac:dyDescent="0.25">
      <c r="A1270" t="s">
        <v>6749</v>
      </c>
      <c r="B1270" t="s">
        <v>10674</v>
      </c>
      <c r="C1270" s="1">
        <v>0</v>
      </c>
      <c r="D1270" s="1">
        <v>42757.540999999997</v>
      </c>
      <c r="E1270" s="1">
        <v>42757.540999999997</v>
      </c>
      <c r="F1270" s="1">
        <f t="shared" si="38"/>
        <v>0</v>
      </c>
      <c r="G1270" s="1">
        <f t="shared" si="39"/>
        <v>0</v>
      </c>
      <c r="I1270" s="1"/>
      <c r="J1270" s="1"/>
    </row>
    <row r="1271" spans="1:10" x14ac:dyDescent="0.25">
      <c r="A1271" t="s">
        <v>6750</v>
      </c>
      <c r="B1271" t="s">
        <v>10675</v>
      </c>
      <c r="C1271" s="1">
        <v>0</v>
      </c>
      <c r="D1271" s="1">
        <v>27684.2</v>
      </c>
      <c r="E1271" s="1">
        <v>27684.2</v>
      </c>
      <c r="F1271" s="1">
        <f t="shared" si="38"/>
        <v>0</v>
      </c>
      <c r="G1271" s="1">
        <f t="shared" si="39"/>
        <v>0</v>
      </c>
      <c r="I1271" s="1"/>
      <c r="J1271" s="1"/>
    </row>
    <row r="1272" spans="1:10" x14ac:dyDescent="0.25">
      <c r="A1272" t="s">
        <v>6751</v>
      </c>
      <c r="B1272" t="s">
        <v>6752</v>
      </c>
      <c r="C1272" s="1">
        <v>0</v>
      </c>
      <c r="D1272" s="1">
        <v>53592.103000000003</v>
      </c>
      <c r="E1272" s="1">
        <v>53592.103000000003</v>
      </c>
      <c r="F1272" s="1">
        <f t="shared" si="38"/>
        <v>0</v>
      </c>
      <c r="G1272" s="1">
        <f t="shared" si="39"/>
        <v>0</v>
      </c>
      <c r="I1272" s="1"/>
      <c r="J1272" s="1"/>
    </row>
    <row r="1273" spans="1:10" x14ac:dyDescent="0.25">
      <c r="A1273" t="s">
        <v>6753</v>
      </c>
      <c r="B1273" t="s">
        <v>6754</v>
      </c>
      <c r="C1273" s="1">
        <v>0</v>
      </c>
      <c r="D1273" s="1">
        <v>742.52</v>
      </c>
      <c r="E1273" s="1">
        <v>742.52</v>
      </c>
      <c r="F1273" s="1">
        <f t="shared" si="38"/>
        <v>0</v>
      </c>
      <c r="G1273" s="1">
        <f t="shared" si="39"/>
        <v>0</v>
      </c>
      <c r="I1273" s="1"/>
      <c r="J1273" s="1"/>
    </row>
    <row r="1274" spans="1:10" x14ac:dyDescent="0.25">
      <c r="A1274" t="s">
        <v>6755</v>
      </c>
      <c r="B1274" t="s">
        <v>6756</v>
      </c>
      <c r="C1274" s="1">
        <v>0</v>
      </c>
      <c r="D1274" s="1">
        <v>23800</v>
      </c>
      <c r="E1274" s="1">
        <v>23800</v>
      </c>
      <c r="F1274" s="1">
        <f t="shared" si="38"/>
        <v>0</v>
      </c>
      <c r="G1274" s="1">
        <f t="shared" si="39"/>
        <v>0</v>
      </c>
      <c r="I1274" s="1"/>
      <c r="J1274" s="1"/>
    </row>
    <row r="1275" spans="1:10" x14ac:dyDescent="0.25">
      <c r="A1275" t="s">
        <v>6757</v>
      </c>
      <c r="B1275" t="s">
        <v>6758</v>
      </c>
      <c r="C1275" s="1">
        <v>0</v>
      </c>
      <c r="D1275" s="1">
        <v>132.947</v>
      </c>
      <c r="E1275" s="1">
        <v>132.947</v>
      </c>
      <c r="F1275" s="1">
        <f t="shared" si="38"/>
        <v>0</v>
      </c>
      <c r="G1275" s="1">
        <f t="shared" si="39"/>
        <v>0</v>
      </c>
      <c r="I1275" s="1"/>
      <c r="J1275" s="1"/>
    </row>
    <row r="1276" spans="1:10" x14ac:dyDescent="0.25">
      <c r="A1276" t="s">
        <v>6759</v>
      </c>
      <c r="B1276" t="s">
        <v>10676</v>
      </c>
      <c r="C1276" s="1">
        <v>0</v>
      </c>
      <c r="D1276" s="1">
        <v>31860.84</v>
      </c>
      <c r="E1276" s="1">
        <v>31860.84</v>
      </c>
      <c r="F1276" s="1">
        <f t="shared" si="38"/>
        <v>0</v>
      </c>
      <c r="G1276" s="1">
        <f t="shared" si="39"/>
        <v>0</v>
      </c>
      <c r="I1276" s="1"/>
      <c r="J1276" s="1"/>
    </row>
    <row r="1277" spans="1:10" x14ac:dyDescent="0.25">
      <c r="A1277" t="s">
        <v>6760</v>
      </c>
      <c r="B1277" t="s">
        <v>10677</v>
      </c>
      <c r="C1277" s="1">
        <v>0</v>
      </c>
      <c r="D1277" s="1">
        <v>1064</v>
      </c>
      <c r="E1277" s="1">
        <v>1064</v>
      </c>
      <c r="F1277" s="1">
        <f t="shared" si="38"/>
        <v>0</v>
      </c>
      <c r="G1277" s="1">
        <f t="shared" si="39"/>
        <v>0</v>
      </c>
      <c r="I1277" s="1"/>
      <c r="J1277" s="1"/>
    </row>
    <row r="1278" spans="1:10" x14ac:dyDescent="0.25">
      <c r="A1278" t="s">
        <v>6761</v>
      </c>
      <c r="B1278" t="s">
        <v>6762</v>
      </c>
      <c r="C1278" s="1">
        <v>0</v>
      </c>
      <c r="D1278" s="1">
        <v>45694.25</v>
      </c>
      <c r="E1278" s="1">
        <v>45694.25</v>
      </c>
      <c r="F1278" s="1">
        <f t="shared" si="38"/>
        <v>0</v>
      </c>
      <c r="G1278" s="1">
        <f t="shared" si="39"/>
        <v>0</v>
      </c>
      <c r="I1278" s="1"/>
      <c r="J1278" s="1"/>
    </row>
    <row r="1279" spans="1:10" x14ac:dyDescent="0.25">
      <c r="A1279" t="s">
        <v>6763</v>
      </c>
      <c r="B1279" t="s">
        <v>10678</v>
      </c>
      <c r="C1279" s="1">
        <v>0</v>
      </c>
      <c r="D1279" s="1">
        <v>1870.1</v>
      </c>
      <c r="E1279" s="1">
        <v>1870.1</v>
      </c>
      <c r="F1279" s="1">
        <f t="shared" si="38"/>
        <v>0</v>
      </c>
      <c r="G1279" s="1">
        <f t="shared" si="39"/>
        <v>0</v>
      </c>
      <c r="I1279" s="1"/>
      <c r="J1279" s="1"/>
    </row>
    <row r="1280" spans="1:10" x14ac:dyDescent="0.25">
      <c r="A1280" t="s">
        <v>6764</v>
      </c>
      <c r="B1280" t="s">
        <v>6765</v>
      </c>
      <c r="C1280" s="1">
        <v>0</v>
      </c>
      <c r="D1280" s="1">
        <v>380.065</v>
      </c>
      <c r="E1280" s="1">
        <v>380.065</v>
      </c>
      <c r="F1280" s="1">
        <f t="shared" si="38"/>
        <v>0</v>
      </c>
      <c r="G1280" s="1">
        <f t="shared" si="39"/>
        <v>0</v>
      </c>
      <c r="I1280" s="1"/>
      <c r="J1280" s="1"/>
    </row>
    <row r="1281" spans="1:10" x14ac:dyDescent="0.25">
      <c r="A1281" t="s">
        <v>6766</v>
      </c>
      <c r="B1281" t="s">
        <v>6767</v>
      </c>
      <c r="C1281" s="1">
        <v>0</v>
      </c>
      <c r="D1281" s="1">
        <v>14982.453</v>
      </c>
      <c r="E1281" s="1">
        <v>14982.453</v>
      </c>
      <c r="F1281" s="1">
        <f t="shared" si="38"/>
        <v>0</v>
      </c>
      <c r="G1281" s="1">
        <f t="shared" si="39"/>
        <v>0</v>
      </c>
      <c r="I1281" s="1"/>
      <c r="J1281" s="1"/>
    </row>
    <row r="1282" spans="1:10" x14ac:dyDescent="0.25">
      <c r="A1282" t="s">
        <v>6768</v>
      </c>
      <c r="B1282" t="s">
        <v>10679</v>
      </c>
      <c r="C1282" s="1">
        <v>0</v>
      </c>
      <c r="D1282" s="1">
        <v>3296.0729999999999</v>
      </c>
      <c r="E1282" s="1">
        <v>3296.0729999999999</v>
      </c>
      <c r="F1282" s="1">
        <f t="shared" si="38"/>
        <v>0</v>
      </c>
      <c r="G1282" s="1">
        <f t="shared" si="39"/>
        <v>0</v>
      </c>
      <c r="I1282" s="1"/>
      <c r="J1282" s="1"/>
    </row>
    <row r="1283" spans="1:10" x14ac:dyDescent="0.25">
      <c r="A1283" t="s">
        <v>6769</v>
      </c>
      <c r="B1283" t="s">
        <v>10680</v>
      </c>
      <c r="C1283" s="1">
        <v>0</v>
      </c>
      <c r="D1283" s="1">
        <v>75.625</v>
      </c>
      <c r="E1283" s="1">
        <v>75.625</v>
      </c>
      <c r="F1283" s="1">
        <f t="shared" si="38"/>
        <v>0</v>
      </c>
      <c r="G1283" s="1">
        <f t="shared" si="39"/>
        <v>0</v>
      </c>
      <c r="I1283" s="1"/>
      <c r="J1283" s="1"/>
    </row>
    <row r="1284" spans="1:10" x14ac:dyDescent="0.25">
      <c r="A1284" t="s">
        <v>6770</v>
      </c>
      <c r="B1284" t="s">
        <v>10681</v>
      </c>
      <c r="C1284" s="1">
        <v>0</v>
      </c>
      <c r="D1284" s="1">
        <v>6169.2830000000004</v>
      </c>
      <c r="E1284" s="1">
        <v>6169.2830000000004</v>
      </c>
      <c r="F1284" s="1">
        <f t="shared" ref="F1284:F1311" si="40">+D1284-E1284</f>
        <v>0</v>
      </c>
      <c r="G1284" s="1">
        <f t="shared" ref="G1284:G1311" si="41">+C1284+F1284</f>
        <v>0</v>
      </c>
      <c r="I1284" s="1"/>
      <c r="J1284" s="1"/>
    </row>
    <row r="1285" spans="1:10" x14ac:dyDescent="0.25">
      <c r="A1285" t="s">
        <v>6771</v>
      </c>
      <c r="B1285" t="s">
        <v>6772</v>
      </c>
      <c r="C1285" s="1">
        <v>0</v>
      </c>
      <c r="D1285" s="1">
        <v>1829.4</v>
      </c>
      <c r="E1285" s="1">
        <v>1829.4</v>
      </c>
      <c r="F1285" s="1">
        <f t="shared" si="40"/>
        <v>0</v>
      </c>
      <c r="G1285" s="1">
        <f t="shared" si="41"/>
        <v>0</v>
      </c>
      <c r="I1285" s="1"/>
      <c r="J1285" s="1"/>
    </row>
    <row r="1286" spans="1:10" x14ac:dyDescent="0.25">
      <c r="A1286" t="s">
        <v>149</v>
      </c>
      <c r="B1286" t="s">
        <v>150</v>
      </c>
      <c r="C1286" s="1">
        <v>0</v>
      </c>
      <c r="D1286" s="1">
        <v>13242.395</v>
      </c>
      <c r="E1286" s="1">
        <v>5151.7790000000005</v>
      </c>
      <c r="F1286" s="1">
        <f t="shared" si="40"/>
        <v>8090.616</v>
      </c>
      <c r="G1286" s="1">
        <f t="shared" si="41"/>
        <v>8090.616</v>
      </c>
      <c r="I1286" s="1"/>
      <c r="J1286" s="1"/>
    </row>
    <row r="1287" spans="1:10" x14ac:dyDescent="0.25">
      <c r="A1287" t="s">
        <v>6773</v>
      </c>
      <c r="B1287" t="s">
        <v>10682</v>
      </c>
      <c r="C1287" s="1">
        <v>0</v>
      </c>
      <c r="D1287" s="1">
        <v>1700</v>
      </c>
      <c r="E1287" s="1">
        <v>1700</v>
      </c>
      <c r="F1287" s="1">
        <f t="shared" si="40"/>
        <v>0</v>
      </c>
      <c r="G1287" s="1">
        <f t="shared" si="41"/>
        <v>0</v>
      </c>
      <c r="I1287" s="1"/>
      <c r="J1287" s="1"/>
    </row>
    <row r="1288" spans="1:10" x14ac:dyDescent="0.25">
      <c r="A1288" t="s">
        <v>6774</v>
      </c>
      <c r="B1288" t="s">
        <v>10683</v>
      </c>
      <c r="C1288" s="1">
        <v>0</v>
      </c>
      <c r="D1288" s="1">
        <v>49760.665999999997</v>
      </c>
      <c r="E1288" s="1">
        <v>49760.665999999997</v>
      </c>
      <c r="F1288" s="1">
        <f t="shared" si="40"/>
        <v>0</v>
      </c>
      <c r="G1288" s="1">
        <f t="shared" si="41"/>
        <v>0</v>
      </c>
      <c r="I1288" s="1"/>
      <c r="J1288" s="1"/>
    </row>
    <row r="1289" spans="1:10" x14ac:dyDescent="0.25">
      <c r="A1289" t="s">
        <v>6775</v>
      </c>
      <c r="B1289" t="s">
        <v>6776</v>
      </c>
      <c r="C1289" s="1">
        <v>0</v>
      </c>
      <c r="D1289" s="1">
        <v>16328.008</v>
      </c>
      <c r="E1289" s="1">
        <v>16584.008000000002</v>
      </c>
      <c r="F1289" s="1">
        <f t="shared" si="40"/>
        <v>-256.00000000000182</v>
      </c>
      <c r="G1289" s="1">
        <f t="shared" si="41"/>
        <v>-256.00000000000182</v>
      </c>
      <c r="I1289" s="1"/>
      <c r="J1289" s="1"/>
    </row>
    <row r="1290" spans="1:10" x14ac:dyDescent="0.25">
      <c r="A1290" t="s">
        <v>6777</v>
      </c>
      <c r="B1290" t="s">
        <v>10684</v>
      </c>
      <c r="C1290" s="1">
        <v>0</v>
      </c>
      <c r="D1290" s="1">
        <v>3774.8</v>
      </c>
      <c r="E1290" s="1">
        <v>3774.8</v>
      </c>
      <c r="F1290" s="1">
        <f t="shared" si="40"/>
        <v>0</v>
      </c>
      <c r="G1290" s="1">
        <f t="shared" si="41"/>
        <v>0</v>
      </c>
      <c r="I1290" s="1"/>
      <c r="J1290" s="1"/>
    </row>
    <row r="1291" spans="1:10" x14ac:dyDescent="0.25">
      <c r="A1291" t="s">
        <v>6778</v>
      </c>
      <c r="B1291" t="s">
        <v>151</v>
      </c>
      <c r="C1291" s="1">
        <v>0</v>
      </c>
      <c r="D1291" s="1">
        <v>161778.83799999999</v>
      </c>
      <c r="E1291" s="1">
        <v>161778.83799999999</v>
      </c>
      <c r="F1291" s="1">
        <f t="shared" si="40"/>
        <v>0</v>
      </c>
      <c r="G1291" s="1">
        <f t="shared" si="41"/>
        <v>0</v>
      </c>
      <c r="I1291" s="1"/>
      <c r="J1291" s="1"/>
    </row>
    <row r="1292" spans="1:10" x14ac:dyDescent="0.25">
      <c r="A1292" t="s">
        <v>6779</v>
      </c>
      <c r="B1292" t="s">
        <v>10620</v>
      </c>
      <c r="C1292" s="1">
        <v>0</v>
      </c>
      <c r="D1292" s="1">
        <v>4567.5360000000001</v>
      </c>
      <c r="E1292" s="1">
        <v>4567.5360000000001</v>
      </c>
      <c r="F1292" s="1">
        <f t="shared" si="40"/>
        <v>0</v>
      </c>
      <c r="G1292" s="1">
        <f t="shared" si="41"/>
        <v>0</v>
      </c>
      <c r="I1292" s="1"/>
      <c r="J1292" s="1"/>
    </row>
    <row r="1293" spans="1:10" x14ac:dyDescent="0.25">
      <c r="A1293" t="s">
        <v>6780</v>
      </c>
      <c r="B1293" t="s">
        <v>6781</v>
      </c>
      <c r="C1293" s="1">
        <v>0</v>
      </c>
      <c r="D1293" s="1">
        <v>9600.5010000000002</v>
      </c>
      <c r="E1293" s="1">
        <v>9600.5010000000002</v>
      </c>
      <c r="F1293" s="1">
        <f t="shared" si="40"/>
        <v>0</v>
      </c>
      <c r="G1293" s="1">
        <f t="shared" si="41"/>
        <v>0</v>
      </c>
      <c r="I1293" s="1"/>
      <c r="J1293" s="1"/>
    </row>
    <row r="1294" spans="1:10" x14ac:dyDescent="0.25">
      <c r="A1294" t="s">
        <v>6782</v>
      </c>
      <c r="B1294" t="s">
        <v>6783</v>
      </c>
      <c r="C1294" s="1">
        <v>0</v>
      </c>
      <c r="D1294" s="1">
        <v>5134.32</v>
      </c>
      <c r="E1294" s="1">
        <v>5134.32</v>
      </c>
      <c r="F1294" s="1">
        <f t="shared" si="40"/>
        <v>0</v>
      </c>
      <c r="G1294" s="1">
        <f t="shared" si="41"/>
        <v>0</v>
      </c>
      <c r="I1294" s="1"/>
      <c r="J1294" s="1"/>
    </row>
    <row r="1295" spans="1:10" x14ac:dyDescent="0.25">
      <c r="A1295" t="s">
        <v>6784</v>
      </c>
      <c r="B1295" t="s">
        <v>10685</v>
      </c>
      <c r="C1295" s="1">
        <v>0</v>
      </c>
      <c r="D1295" s="1">
        <v>3311.6489999999999</v>
      </c>
      <c r="E1295" s="1">
        <v>3311.6489999999999</v>
      </c>
      <c r="F1295" s="1">
        <f t="shared" si="40"/>
        <v>0</v>
      </c>
      <c r="G1295" s="1">
        <f t="shared" si="41"/>
        <v>0</v>
      </c>
      <c r="I1295" s="1"/>
      <c r="J1295" s="1"/>
    </row>
    <row r="1296" spans="1:10" x14ac:dyDescent="0.25">
      <c r="A1296" t="s">
        <v>6785</v>
      </c>
      <c r="B1296" t="s">
        <v>10686</v>
      </c>
      <c r="C1296" s="1">
        <v>0</v>
      </c>
      <c r="D1296" s="1">
        <v>65550</v>
      </c>
      <c r="E1296" s="1">
        <v>65550</v>
      </c>
      <c r="F1296" s="1">
        <f t="shared" si="40"/>
        <v>0</v>
      </c>
      <c r="G1296" s="1">
        <f t="shared" si="41"/>
        <v>0</v>
      </c>
      <c r="I1296" s="1"/>
      <c r="J1296" s="1"/>
    </row>
    <row r="1297" spans="1:10" x14ac:dyDescent="0.25">
      <c r="A1297" t="s">
        <v>6786</v>
      </c>
      <c r="B1297" t="s">
        <v>6787</v>
      </c>
      <c r="C1297" s="1">
        <v>0</v>
      </c>
      <c r="D1297" s="1">
        <v>240373.08</v>
      </c>
      <c r="E1297" s="1">
        <v>240373.08</v>
      </c>
      <c r="F1297" s="1">
        <f t="shared" si="40"/>
        <v>0</v>
      </c>
      <c r="G1297" s="1">
        <f t="shared" si="41"/>
        <v>0</v>
      </c>
      <c r="I1297" s="1"/>
      <c r="J1297" s="1"/>
    </row>
    <row r="1298" spans="1:10" x14ac:dyDescent="0.25">
      <c r="A1298" t="s">
        <v>6788</v>
      </c>
      <c r="B1298" t="s">
        <v>6789</v>
      </c>
      <c r="C1298" s="1">
        <v>0</v>
      </c>
      <c r="D1298" s="1">
        <v>17817.91</v>
      </c>
      <c r="E1298" s="1">
        <v>17817.91</v>
      </c>
      <c r="F1298" s="1">
        <f t="shared" si="40"/>
        <v>0</v>
      </c>
      <c r="G1298" s="1">
        <f t="shared" si="41"/>
        <v>0</v>
      </c>
      <c r="I1298" s="1"/>
      <c r="J1298" s="1"/>
    </row>
    <row r="1299" spans="1:10" x14ac:dyDescent="0.25">
      <c r="A1299" t="s">
        <v>6790</v>
      </c>
      <c r="B1299" t="s">
        <v>23</v>
      </c>
      <c r="C1299" s="1">
        <v>0</v>
      </c>
      <c r="D1299" s="1">
        <v>652776</v>
      </c>
      <c r="E1299" s="1">
        <v>652776</v>
      </c>
      <c r="F1299" s="1">
        <f t="shared" si="40"/>
        <v>0</v>
      </c>
      <c r="G1299" s="1">
        <f t="shared" si="41"/>
        <v>0</v>
      </c>
      <c r="I1299" s="1"/>
      <c r="J1299" s="1"/>
    </row>
    <row r="1300" spans="1:10" x14ac:dyDescent="0.25">
      <c r="A1300" t="s">
        <v>5042</v>
      </c>
      <c r="B1300" t="s">
        <v>5043</v>
      </c>
      <c r="C1300" s="1">
        <v>0</v>
      </c>
      <c r="D1300" s="1">
        <v>19181.407999999999</v>
      </c>
      <c r="E1300" s="1">
        <v>22461.989000000001</v>
      </c>
      <c r="F1300" s="1">
        <f t="shared" si="40"/>
        <v>-3280.5810000000019</v>
      </c>
      <c r="G1300" s="1">
        <f t="shared" si="41"/>
        <v>-3280.5810000000019</v>
      </c>
      <c r="I1300" s="1"/>
      <c r="J1300" s="1"/>
    </row>
    <row r="1301" spans="1:10" x14ac:dyDescent="0.25">
      <c r="A1301" t="s">
        <v>6791</v>
      </c>
      <c r="B1301" t="s">
        <v>6792</v>
      </c>
      <c r="C1301" s="1">
        <v>0</v>
      </c>
      <c r="D1301" s="1">
        <v>11145.24</v>
      </c>
      <c r="E1301" s="1">
        <v>11145.24</v>
      </c>
      <c r="F1301" s="1">
        <f t="shared" si="40"/>
        <v>0</v>
      </c>
      <c r="G1301" s="1">
        <f t="shared" si="41"/>
        <v>0</v>
      </c>
      <c r="I1301" s="1"/>
      <c r="J1301" s="1"/>
    </row>
    <row r="1302" spans="1:10" x14ac:dyDescent="0.25">
      <c r="A1302" t="s">
        <v>6793</v>
      </c>
      <c r="B1302" t="s">
        <v>4548</v>
      </c>
      <c r="C1302" s="1">
        <v>0</v>
      </c>
      <c r="D1302" s="1">
        <v>62896.307999999997</v>
      </c>
      <c r="E1302" s="1">
        <v>62896.307999999997</v>
      </c>
      <c r="F1302" s="1">
        <f t="shared" si="40"/>
        <v>0</v>
      </c>
      <c r="G1302" s="1">
        <f t="shared" si="41"/>
        <v>0</v>
      </c>
      <c r="I1302" s="1"/>
      <c r="J1302" s="1"/>
    </row>
    <row r="1303" spans="1:10" x14ac:dyDescent="0.25">
      <c r="A1303" t="s">
        <v>6794</v>
      </c>
      <c r="B1303" t="s">
        <v>6795</v>
      </c>
      <c r="C1303" s="1">
        <v>0</v>
      </c>
      <c r="D1303" s="1">
        <v>134469.954</v>
      </c>
      <c r="E1303" s="1">
        <v>133469.261</v>
      </c>
      <c r="F1303" s="1">
        <f t="shared" si="40"/>
        <v>1000.6929999999993</v>
      </c>
      <c r="G1303" s="1">
        <f t="shared" si="41"/>
        <v>1000.6929999999993</v>
      </c>
      <c r="I1303" s="1"/>
      <c r="J1303" s="1"/>
    </row>
    <row r="1304" spans="1:10" x14ac:dyDescent="0.25">
      <c r="A1304" t="s">
        <v>6796</v>
      </c>
      <c r="B1304" t="s">
        <v>10687</v>
      </c>
      <c r="C1304" s="1">
        <v>0</v>
      </c>
      <c r="D1304" s="1">
        <v>13382.099</v>
      </c>
      <c r="E1304" s="1">
        <v>13382.099</v>
      </c>
      <c r="F1304" s="1">
        <f t="shared" si="40"/>
        <v>0</v>
      </c>
      <c r="G1304" s="1">
        <f t="shared" si="41"/>
        <v>0</v>
      </c>
      <c r="I1304" s="1"/>
      <c r="J1304" s="1"/>
    </row>
    <row r="1305" spans="1:10" x14ac:dyDescent="0.25">
      <c r="A1305" t="s">
        <v>5088</v>
      </c>
      <c r="B1305" t="s">
        <v>5044</v>
      </c>
      <c r="C1305" s="1">
        <v>0</v>
      </c>
      <c r="D1305" s="1">
        <v>15999.2</v>
      </c>
      <c r="E1305" s="1">
        <v>17547.2</v>
      </c>
      <c r="F1305" s="1">
        <f t="shared" si="40"/>
        <v>-1548</v>
      </c>
      <c r="G1305" s="1">
        <f t="shared" si="41"/>
        <v>-1548</v>
      </c>
      <c r="I1305" s="1"/>
      <c r="J1305" s="1"/>
    </row>
    <row r="1306" spans="1:10" x14ac:dyDescent="0.25">
      <c r="A1306" t="s">
        <v>625</v>
      </c>
      <c r="B1306" t="s">
        <v>626</v>
      </c>
      <c r="C1306" s="1">
        <v>0</v>
      </c>
      <c r="D1306" s="1">
        <v>7853.8109999999997</v>
      </c>
      <c r="E1306" s="1">
        <v>7853.8109999999997</v>
      </c>
      <c r="F1306" s="1">
        <f t="shared" si="40"/>
        <v>0</v>
      </c>
      <c r="G1306" s="1">
        <f t="shared" si="41"/>
        <v>0</v>
      </c>
      <c r="I1306" s="1"/>
      <c r="J1306" s="1"/>
    </row>
    <row r="1307" spans="1:10" x14ac:dyDescent="0.25">
      <c r="A1307" t="s">
        <v>6797</v>
      </c>
      <c r="B1307" t="s">
        <v>6798</v>
      </c>
      <c r="C1307" s="1">
        <v>0</v>
      </c>
      <c r="D1307" s="1">
        <v>4921.402</v>
      </c>
      <c r="E1307" s="1">
        <v>4921.402</v>
      </c>
      <c r="F1307" s="1">
        <f t="shared" si="40"/>
        <v>0</v>
      </c>
      <c r="G1307" s="1">
        <f t="shared" si="41"/>
        <v>0</v>
      </c>
      <c r="I1307" s="1"/>
      <c r="J1307" s="1"/>
    </row>
    <row r="1308" spans="1:10" x14ac:dyDescent="0.25">
      <c r="A1308" t="s">
        <v>6799</v>
      </c>
      <c r="B1308" t="s">
        <v>6800</v>
      </c>
      <c r="C1308" s="1">
        <v>0</v>
      </c>
      <c r="D1308" s="1">
        <v>7419.05</v>
      </c>
      <c r="E1308" s="1">
        <v>7419.05</v>
      </c>
      <c r="F1308" s="1">
        <f t="shared" si="40"/>
        <v>0</v>
      </c>
      <c r="G1308" s="1">
        <f t="shared" si="41"/>
        <v>0</v>
      </c>
      <c r="I1308" s="1"/>
      <c r="J1308" s="1"/>
    </row>
    <row r="1309" spans="1:10" x14ac:dyDescent="0.25">
      <c r="A1309" t="s">
        <v>6801</v>
      </c>
      <c r="B1309" t="s">
        <v>10678</v>
      </c>
      <c r="C1309" s="1">
        <v>0</v>
      </c>
      <c r="D1309" s="1">
        <v>1818.6010000000001</v>
      </c>
      <c r="E1309" s="1">
        <v>1818.6010000000001</v>
      </c>
      <c r="F1309" s="1">
        <f t="shared" si="40"/>
        <v>0</v>
      </c>
      <c r="G1309" s="1">
        <f t="shared" si="41"/>
        <v>0</v>
      </c>
      <c r="I1309" s="1"/>
      <c r="J1309" s="1"/>
    </row>
    <row r="1310" spans="1:10" x14ac:dyDescent="0.25">
      <c r="A1310" t="s">
        <v>6802</v>
      </c>
      <c r="B1310" t="s">
        <v>6803</v>
      </c>
      <c r="C1310" s="1">
        <v>0</v>
      </c>
      <c r="D1310" s="1">
        <v>24997.999</v>
      </c>
      <c r="E1310" s="1">
        <v>24998</v>
      </c>
      <c r="F1310" s="1">
        <f t="shared" si="40"/>
        <v>-1.0000000002037268E-3</v>
      </c>
      <c r="G1310" s="1">
        <f t="shared" si="41"/>
        <v>-1.0000000002037268E-3</v>
      </c>
      <c r="I1310" s="1"/>
      <c r="J1310" s="1"/>
    </row>
    <row r="1311" spans="1:10" x14ac:dyDescent="0.25">
      <c r="A1311" t="s">
        <v>8253</v>
      </c>
      <c r="B1311" t="s">
        <v>10688</v>
      </c>
      <c r="C1311" s="1">
        <v>0</v>
      </c>
      <c r="D1311" s="1">
        <v>13409.194</v>
      </c>
      <c r="E1311" s="1">
        <v>13409.194</v>
      </c>
      <c r="F1311" s="1">
        <f t="shared" si="40"/>
        <v>0</v>
      </c>
      <c r="G1311" s="1">
        <f t="shared" si="41"/>
        <v>0</v>
      </c>
      <c r="I1311" s="1"/>
      <c r="J1311" s="1"/>
    </row>
  </sheetData>
  <autoFilter ref="A2:H1312" xr:uid="{00000000-0009-0000-0000-000004000000}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0000"/>
  </sheetPr>
  <dimension ref="A3:K407"/>
  <sheetViews>
    <sheetView topLeftCell="A358" workbookViewId="0">
      <selection activeCell="H380" sqref="H380"/>
    </sheetView>
  </sheetViews>
  <sheetFormatPr baseColWidth="10" defaultRowHeight="11.25" x14ac:dyDescent="0.2"/>
  <cols>
    <col min="1" max="1" width="16" style="32" bestFit="1" customWidth="1"/>
    <col min="2" max="2" width="12" style="37" bestFit="1" customWidth="1"/>
    <col min="3" max="3" width="12.42578125" style="37" customWidth="1"/>
    <col min="4" max="4" width="11.85546875" style="37" bestFit="1" customWidth="1"/>
    <col min="5" max="6" width="11.85546875" style="37" customWidth="1"/>
    <col min="7" max="16384" width="11.42578125" style="32"/>
  </cols>
  <sheetData>
    <row r="3" spans="1:6" x14ac:dyDescent="0.2">
      <c r="A3" s="160"/>
      <c r="B3" s="161" t="s">
        <v>4817</v>
      </c>
      <c r="C3" s="160"/>
      <c r="D3" s="38" t="s">
        <v>1166</v>
      </c>
      <c r="E3" s="38" t="s">
        <v>1167</v>
      </c>
      <c r="F3" s="38" t="s">
        <v>588</v>
      </c>
    </row>
    <row r="4" spans="1:6" x14ac:dyDescent="0.2">
      <c r="A4" s="161" t="s">
        <v>1165</v>
      </c>
      <c r="B4" s="162" t="s">
        <v>586</v>
      </c>
      <c r="C4" s="162" t="s">
        <v>587</v>
      </c>
    </row>
    <row r="5" spans="1:6" x14ac:dyDescent="0.2">
      <c r="A5" s="163" t="s">
        <v>976</v>
      </c>
      <c r="B5" s="162"/>
      <c r="C5" s="162">
        <v>474449.34100000001</v>
      </c>
      <c r="D5" s="37">
        <f>+B5-C5</f>
        <v>-474449.34100000001</v>
      </c>
      <c r="E5" s="37">
        <f>+SUMIF('bal Frs 31-12-24'!$A:$A,'TCD justif frs'!A5,'bal Frs 31-12-24'!$G:$G)</f>
        <v>-474449.3359999992</v>
      </c>
      <c r="F5" s="57">
        <f>+E5-D5</f>
        <v>5.0000008195638657E-3</v>
      </c>
    </row>
    <row r="6" spans="1:6" x14ac:dyDescent="0.2">
      <c r="A6" s="163" t="s">
        <v>5398</v>
      </c>
      <c r="B6" s="162"/>
      <c r="C6" s="162">
        <v>0</v>
      </c>
      <c r="D6" s="37">
        <f t="shared" ref="D6:D16" si="0">+B6-C6</f>
        <v>0</v>
      </c>
      <c r="E6" s="37">
        <f>+SUMIF('bal Frs 31-12-24'!$A:$A,'TCD justif frs'!A6,'bal Frs 31-12-24'!$G:$G)</f>
        <v>0</v>
      </c>
      <c r="F6" s="37">
        <f t="shared" ref="F6:F16" si="1">+E6-D6</f>
        <v>0</v>
      </c>
    </row>
    <row r="7" spans="1:6" x14ac:dyDescent="0.2">
      <c r="A7" s="163" t="s">
        <v>8838</v>
      </c>
      <c r="B7" s="162">
        <v>9006.1880000000001</v>
      </c>
      <c r="C7" s="162">
        <v>9007.1200000000008</v>
      </c>
      <c r="D7" s="37">
        <f t="shared" si="0"/>
        <v>-0.93200000000069849</v>
      </c>
      <c r="E7" s="37">
        <f>+SUMIF('bal Frs 31-12-24'!$A:$A,'TCD justif frs'!A7,'bal Frs 31-12-24'!$G:$G)</f>
        <v>0</v>
      </c>
      <c r="F7" s="37">
        <f t="shared" si="1"/>
        <v>0.93200000000069849</v>
      </c>
    </row>
    <row r="8" spans="1:6" x14ac:dyDescent="0.2">
      <c r="A8" s="163" t="s">
        <v>5403</v>
      </c>
      <c r="B8" s="162"/>
      <c r="C8" s="162">
        <v>0</v>
      </c>
      <c r="D8" s="37">
        <f t="shared" si="0"/>
        <v>0</v>
      </c>
      <c r="E8" s="37">
        <f>+SUMIF('bal Frs 31-12-24'!$A:$A,'TCD justif frs'!A8,'bal Frs 31-12-24'!$G:$G)</f>
        <v>0</v>
      </c>
      <c r="F8" s="37">
        <f t="shared" si="1"/>
        <v>0</v>
      </c>
    </row>
    <row r="9" spans="1:6" x14ac:dyDescent="0.2">
      <c r="A9" s="163" t="s">
        <v>980</v>
      </c>
      <c r="B9" s="162"/>
      <c r="C9" s="162">
        <v>103022.87</v>
      </c>
      <c r="D9" s="37">
        <f t="shared" si="0"/>
        <v>-103022.87</v>
      </c>
      <c r="E9" s="37">
        <f>+SUMIF('bal Frs 31-12-24'!$A:$A,'TCD justif frs'!A9,'bal Frs 31-12-24'!$G:$G)</f>
        <v>-103022.86899999995</v>
      </c>
      <c r="F9" s="37">
        <f t="shared" si="1"/>
        <v>1.0000000474974513E-3</v>
      </c>
    </row>
    <row r="10" spans="1:6" x14ac:dyDescent="0.2">
      <c r="A10" s="163" t="s">
        <v>5405</v>
      </c>
      <c r="B10" s="162"/>
      <c r="C10" s="162">
        <v>230010.25599999999</v>
      </c>
      <c r="D10" s="37">
        <f t="shared" si="0"/>
        <v>-230010.25599999999</v>
      </c>
      <c r="E10" s="37">
        <f>+SUMIF('bal Frs 31-12-24'!$A:$A,'TCD justif frs'!A10,'bal Frs 31-12-24'!$G:$G)</f>
        <v>-230010.25499999989</v>
      </c>
      <c r="F10" s="37">
        <f t="shared" si="1"/>
        <v>1.0000001057051122E-3</v>
      </c>
    </row>
    <row r="11" spans="1:6" x14ac:dyDescent="0.2">
      <c r="A11" s="163" t="s">
        <v>5117</v>
      </c>
      <c r="B11" s="162">
        <v>21704.616000000002</v>
      </c>
      <c r="C11" s="162">
        <v>37313.614999999998</v>
      </c>
      <c r="D11" s="37">
        <f t="shared" si="0"/>
        <v>-15608.998999999996</v>
      </c>
      <c r="E11" s="37">
        <f>+SUMIF('bal Frs 31-12-24'!$A:$A,'TCD justif frs'!A11,'bal Frs 31-12-24'!$G:$G)</f>
        <v>-15609</v>
      </c>
      <c r="F11" s="37">
        <f t="shared" si="1"/>
        <v>-1.0000000038417056E-3</v>
      </c>
    </row>
    <row r="12" spans="1:6" x14ac:dyDescent="0.2">
      <c r="A12" s="163" t="s">
        <v>8215</v>
      </c>
      <c r="B12" s="162"/>
      <c r="C12" s="162">
        <v>8024.5590000000002</v>
      </c>
      <c r="D12" s="37">
        <f t="shared" si="0"/>
        <v>-8024.5590000000002</v>
      </c>
      <c r="E12" s="37">
        <f>+SUMIF('bal Frs 31-12-24'!$A:$A,'TCD justif frs'!A12,'bal Frs 31-12-24'!$G:$G)</f>
        <v>-8024.5590000000011</v>
      </c>
      <c r="F12" s="37">
        <f t="shared" si="1"/>
        <v>0</v>
      </c>
    </row>
    <row r="13" spans="1:6" x14ac:dyDescent="0.2">
      <c r="A13" s="163" t="s">
        <v>984</v>
      </c>
      <c r="B13" s="162"/>
      <c r="C13" s="162">
        <v>376204.96499999997</v>
      </c>
      <c r="D13" s="37">
        <f t="shared" si="0"/>
        <v>-376204.96499999997</v>
      </c>
      <c r="E13" s="37">
        <f>+SUMIF('bal Frs 31-12-24'!$A:$A,'TCD justif frs'!A13,'bal Frs 31-12-24'!$G:$G)</f>
        <v>-376204.96500000032</v>
      </c>
      <c r="F13" s="37">
        <f t="shared" si="1"/>
        <v>0</v>
      </c>
    </row>
    <row r="14" spans="1:6" x14ac:dyDescent="0.2">
      <c r="A14" s="163" t="s">
        <v>8610</v>
      </c>
      <c r="B14" s="162"/>
      <c r="C14" s="162">
        <v>0</v>
      </c>
      <c r="D14" s="37">
        <f t="shared" si="0"/>
        <v>0</v>
      </c>
      <c r="E14" s="37">
        <f>+SUMIF('bal Frs 31-12-24'!$A:$A,'TCD justif frs'!A14,'bal Frs 31-12-24'!$G:$G)</f>
        <v>0</v>
      </c>
      <c r="F14" s="37">
        <f t="shared" si="1"/>
        <v>0</v>
      </c>
    </row>
    <row r="15" spans="1:6" x14ac:dyDescent="0.2">
      <c r="A15" s="163" t="s">
        <v>986</v>
      </c>
      <c r="B15" s="162"/>
      <c r="C15" s="162">
        <v>2290.0549999999998</v>
      </c>
      <c r="D15" s="37">
        <f t="shared" si="0"/>
        <v>-2290.0549999999998</v>
      </c>
      <c r="E15" s="37">
        <f>+SUMIF('bal Frs 31-12-24'!$A:$A,'TCD justif frs'!A15,'bal Frs 31-12-24'!$G:$G)</f>
        <v>-2290.0540000000037</v>
      </c>
      <c r="F15" s="37">
        <f t="shared" si="1"/>
        <v>9.9999999611100066E-4</v>
      </c>
    </row>
    <row r="16" spans="1:6" x14ac:dyDescent="0.2">
      <c r="A16" s="163" t="s">
        <v>1008</v>
      </c>
      <c r="B16" s="162"/>
      <c r="C16" s="162">
        <v>245798.95500000002</v>
      </c>
      <c r="D16" s="37">
        <f t="shared" si="0"/>
        <v>-245798.95500000002</v>
      </c>
      <c r="E16" s="37">
        <f>+SUMIF('bal Frs 31-12-24'!$A:$A,'TCD justif frs'!A16,'bal Frs 31-12-24'!$G:$G)</f>
        <v>-245798.95499999914</v>
      </c>
      <c r="F16" s="37">
        <f t="shared" si="1"/>
        <v>8.7311491370201111E-10</v>
      </c>
    </row>
    <row r="17" spans="1:6" x14ac:dyDescent="0.2">
      <c r="A17" s="163" t="s">
        <v>5436</v>
      </c>
      <c r="B17" s="162"/>
      <c r="C17" s="162">
        <v>72092.865999999995</v>
      </c>
      <c r="D17" s="37">
        <f t="shared" ref="D17:D38" si="2">+B17-C17</f>
        <v>-72092.865999999995</v>
      </c>
      <c r="E17" s="37">
        <f>+SUMIF('bal Frs 31-12-24'!$A:$A,'TCD justif frs'!A17,'bal Frs 31-12-24'!$G:$G)</f>
        <v>-72092.86599999998</v>
      </c>
      <c r="F17" s="37">
        <f t="shared" ref="F17:F38" si="3">+E17-D17</f>
        <v>0</v>
      </c>
    </row>
    <row r="18" spans="1:6" x14ac:dyDescent="0.2">
      <c r="A18" s="163" t="s">
        <v>1028</v>
      </c>
      <c r="B18" s="162"/>
      <c r="C18" s="162">
        <v>259568.147</v>
      </c>
      <c r="D18" s="37">
        <f t="shared" si="2"/>
        <v>-259568.147</v>
      </c>
      <c r="E18" s="37">
        <f>+SUMIF('bal Frs 31-12-24'!$A:$A,'TCD justif frs'!A18,'bal Frs 31-12-24'!$G:$G)</f>
        <v>-259568.147</v>
      </c>
      <c r="F18" s="37">
        <f t="shared" si="3"/>
        <v>0</v>
      </c>
    </row>
    <row r="19" spans="1:6" x14ac:dyDescent="0.2">
      <c r="A19" s="163" t="s">
        <v>4883</v>
      </c>
      <c r="B19" s="162">
        <v>775293.40100000007</v>
      </c>
      <c r="C19" s="162">
        <v>3897102.2449999996</v>
      </c>
      <c r="D19" s="37">
        <f t="shared" si="2"/>
        <v>-3121808.8439999996</v>
      </c>
      <c r="E19" s="37">
        <f>+SUMIF('bal Frs 31-12-24'!$A:$A,'TCD justif frs'!A19,'bal Frs 31-12-24'!$G:$G)</f>
        <v>-3121808.8449999988</v>
      </c>
      <c r="F19" s="37">
        <f t="shared" si="3"/>
        <v>-9.9999923259019852E-4</v>
      </c>
    </row>
    <row r="20" spans="1:6" x14ac:dyDescent="0.2">
      <c r="A20" s="163" t="s">
        <v>4885</v>
      </c>
      <c r="B20" s="162"/>
      <c r="C20" s="162">
        <v>1818.4880000000001</v>
      </c>
      <c r="D20" s="37">
        <f t="shared" si="2"/>
        <v>-1818.4880000000001</v>
      </c>
      <c r="E20" s="37">
        <f>+SUMIF('bal Frs 31-12-24'!$A:$A,'TCD justif frs'!A20,'bal Frs 31-12-24'!$G:$G)</f>
        <v>-1818.4879999999976</v>
      </c>
      <c r="F20" s="37">
        <f t="shared" si="3"/>
        <v>2.5011104298755527E-12</v>
      </c>
    </row>
    <row r="21" spans="1:6" x14ac:dyDescent="0.2">
      <c r="A21" s="163" t="s">
        <v>5092</v>
      </c>
      <c r="B21" s="162">
        <v>10336.374</v>
      </c>
      <c r="C21" s="162">
        <v>10286.495999999999</v>
      </c>
      <c r="D21" s="37">
        <f t="shared" si="2"/>
        <v>49.878000000000611</v>
      </c>
      <c r="E21" s="37">
        <f>+SUMIF('bal Frs 31-12-24'!$A:$A,'TCD justif frs'!A21,'bal Frs 31-12-24'!$G:$G)</f>
        <v>49.877999999996973</v>
      </c>
      <c r="F21" s="37">
        <f t="shared" si="3"/>
        <v>-3.637978807091713E-12</v>
      </c>
    </row>
    <row r="22" spans="1:6" x14ac:dyDescent="0.2">
      <c r="A22" s="163" t="s">
        <v>5440</v>
      </c>
      <c r="B22" s="162"/>
      <c r="C22" s="162">
        <v>607468.87300000002</v>
      </c>
      <c r="D22" s="37">
        <f t="shared" si="2"/>
        <v>-607468.87300000002</v>
      </c>
      <c r="E22" s="37">
        <f>+SUMIF('bal Frs 31-12-24'!$A:$A,'TCD justif frs'!A22,'bal Frs 31-12-24'!$G:$G)</f>
        <v>-607468.87299999967</v>
      </c>
      <c r="F22" s="37">
        <f t="shared" si="3"/>
        <v>0</v>
      </c>
    </row>
    <row r="23" spans="1:6" x14ac:dyDescent="0.2">
      <c r="A23" s="163" t="s">
        <v>8217</v>
      </c>
      <c r="B23" s="162"/>
      <c r="C23" s="162">
        <v>222278.85399999999</v>
      </c>
      <c r="D23" s="37">
        <f t="shared" si="2"/>
        <v>-222278.85399999999</v>
      </c>
      <c r="E23" s="37">
        <f>+SUMIF('bal Frs 31-12-24'!$A:$A,'TCD justif frs'!A23,'bal Frs 31-12-24'!$G:$G)</f>
        <v>-222278.85399999999</v>
      </c>
      <c r="F23" s="37">
        <f t="shared" si="3"/>
        <v>0</v>
      </c>
    </row>
    <row r="24" spans="1:6" x14ac:dyDescent="0.2">
      <c r="A24" s="163" t="s">
        <v>9331</v>
      </c>
      <c r="B24" s="162">
        <v>986624.174</v>
      </c>
      <c r="C24" s="162">
        <v>4393338.9519999996</v>
      </c>
      <c r="D24" s="37">
        <f t="shared" si="2"/>
        <v>-3406714.7779999995</v>
      </c>
      <c r="E24" s="37">
        <f>+SUMIF('bal Frs 31-12-24'!$A:$A,'TCD justif frs'!A24,'bal Frs 31-12-24'!$G:$G)</f>
        <v>-3406714.7789999996</v>
      </c>
      <c r="F24" s="37">
        <f t="shared" si="3"/>
        <v>-1.0000001639127731E-3</v>
      </c>
    </row>
    <row r="25" spans="1:6" x14ac:dyDescent="0.2">
      <c r="A25" s="163" t="s">
        <v>9333</v>
      </c>
      <c r="B25" s="162"/>
      <c r="C25" s="162">
        <v>0</v>
      </c>
      <c r="D25" s="37">
        <f t="shared" si="2"/>
        <v>0</v>
      </c>
      <c r="E25" s="37">
        <f>+SUMIF('bal Frs 31-12-24'!$A:$A,'TCD justif frs'!A25,'bal Frs 31-12-24'!$G:$G)</f>
        <v>0</v>
      </c>
      <c r="F25" s="37">
        <f t="shared" si="3"/>
        <v>0</v>
      </c>
    </row>
    <row r="26" spans="1:6" x14ac:dyDescent="0.2">
      <c r="A26" s="163" t="s">
        <v>1017</v>
      </c>
      <c r="B26" s="162">
        <v>79195.944000000003</v>
      </c>
      <c r="C26" s="162">
        <v>92556.53</v>
      </c>
      <c r="D26" s="37">
        <f t="shared" si="2"/>
        <v>-13360.585999999996</v>
      </c>
      <c r="E26" s="37">
        <f>+SUMIF('bal Frs 31-12-24'!$A:$A,'TCD justif frs'!A26,'bal Frs 31-12-24'!$G:$G)</f>
        <v>-13360.586000000127</v>
      </c>
      <c r="F26" s="37">
        <f t="shared" si="3"/>
        <v>-1.3096723705530167E-10</v>
      </c>
    </row>
    <row r="27" spans="1:6" x14ac:dyDescent="0.2">
      <c r="A27" s="163" t="s">
        <v>988</v>
      </c>
      <c r="B27" s="162"/>
      <c r="C27" s="162">
        <v>17745.075000000001</v>
      </c>
      <c r="D27" s="37">
        <f t="shared" si="2"/>
        <v>-17745.075000000001</v>
      </c>
      <c r="E27" s="37">
        <f>+SUMIF('bal Frs 31-12-24'!$A:$A,'TCD justif frs'!A27,'bal Frs 31-12-24'!$G:$G)</f>
        <v>-17745.075000000001</v>
      </c>
      <c r="F27" s="37">
        <f t="shared" si="3"/>
        <v>0</v>
      </c>
    </row>
    <row r="28" spans="1:6" x14ac:dyDescent="0.2">
      <c r="A28" s="163" t="s">
        <v>990</v>
      </c>
      <c r="B28" s="162"/>
      <c r="C28" s="162">
        <v>2421.384</v>
      </c>
      <c r="D28" s="37">
        <f t="shared" si="2"/>
        <v>-2421.384</v>
      </c>
      <c r="E28" s="37">
        <f>+SUMIF('bal Frs 31-12-24'!$A:$A,'TCD justif frs'!A28,'bal Frs 31-12-24'!$G:$G)</f>
        <v>-2421.3840000000018</v>
      </c>
      <c r="F28" s="37">
        <f t="shared" si="3"/>
        <v>0</v>
      </c>
    </row>
    <row r="29" spans="1:6" x14ac:dyDescent="0.2">
      <c r="A29" s="163" t="s">
        <v>992</v>
      </c>
      <c r="B29" s="162">
        <v>761042.01500000001</v>
      </c>
      <c r="C29" s="162">
        <v>756052.87700000009</v>
      </c>
      <c r="D29" s="37">
        <f t="shared" si="2"/>
        <v>4989.137999999919</v>
      </c>
      <c r="E29" s="37">
        <f>+SUMIF('bal Frs 31-12-24'!$A:$A,'TCD justif frs'!A29,'bal Frs 31-12-24'!$G:$G)</f>
        <v>4989.1380000002682</v>
      </c>
      <c r="F29" s="37">
        <f t="shared" si="3"/>
        <v>3.4924596548080444E-10</v>
      </c>
    </row>
    <row r="30" spans="1:6" x14ac:dyDescent="0.2">
      <c r="A30" s="163" t="s">
        <v>5467</v>
      </c>
      <c r="B30" s="162">
        <v>1450.77</v>
      </c>
      <c r="C30" s="162">
        <v>1448.7159999999999</v>
      </c>
      <c r="D30" s="37">
        <f t="shared" si="2"/>
        <v>2.0540000000000873</v>
      </c>
      <c r="E30" s="37">
        <f>+SUMIF('bal Frs 31-12-24'!$A:$A,'TCD justif frs'!A30,'bal Frs 31-12-24'!$G:$G)</f>
        <v>2.0540000000000873</v>
      </c>
      <c r="F30" s="37">
        <f t="shared" si="3"/>
        <v>0</v>
      </c>
    </row>
    <row r="31" spans="1:6" x14ac:dyDescent="0.2">
      <c r="A31" s="163" t="s">
        <v>5476</v>
      </c>
      <c r="B31" s="162">
        <v>0</v>
      </c>
      <c r="C31" s="162"/>
      <c r="D31" s="37">
        <f t="shared" si="2"/>
        <v>0</v>
      </c>
      <c r="E31" s="37">
        <f>+SUMIF('bal Frs 31-12-24'!$A:$A,'TCD justif frs'!A31,'bal Frs 31-12-24'!$G:$G)</f>
        <v>0</v>
      </c>
      <c r="F31" s="37">
        <f t="shared" si="3"/>
        <v>0</v>
      </c>
    </row>
    <row r="32" spans="1:6" x14ac:dyDescent="0.2">
      <c r="A32" s="163" t="s">
        <v>5480</v>
      </c>
      <c r="B32" s="162">
        <v>0</v>
      </c>
      <c r="C32" s="162"/>
      <c r="D32" s="37">
        <f t="shared" si="2"/>
        <v>0</v>
      </c>
      <c r="E32" s="37">
        <f>+SUMIF('bal Frs 31-12-24'!$A:$A,'TCD justif frs'!A32,'bal Frs 31-12-24'!$G:$G)</f>
        <v>0</v>
      </c>
      <c r="F32" s="37">
        <f t="shared" si="3"/>
        <v>0</v>
      </c>
    </row>
    <row r="33" spans="1:6" x14ac:dyDescent="0.2">
      <c r="A33" s="163" t="s">
        <v>1047</v>
      </c>
      <c r="B33" s="162">
        <v>260404.78499999997</v>
      </c>
      <c r="C33" s="162">
        <v>269635.62599999999</v>
      </c>
      <c r="D33" s="37">
        <f t="shared" si="2"/>
        <v>-9230.8410000000149</v>
      </c>
      <c r="E33" s="37">
        <f>+SUMIF('bal Frs 31-12-24'!$A:$A,'TCD justif frs'!A33,'bal Frs 31-12-24'!$G:$G)</f>
        <v>-9230.8410000000149</v>
      </c>
      <c r="F33" s="37">
        <f t="shared" si="3"/>
        <v>0</v>
      </c>
    </row>
    <row r="34" spans="1:6" x14ac:dyDescent="0.2">
      <c r="A34" s="163" t="s">
        <v>5091</v>
      </c>
      <c r="B34" s="162">
        <v>0</v>
      </c>
      <c r="C34" s="162"/>
      <c r="D34" s="37">
        <f t="shared" si="2"/>
        <v>0</v>
      </c>
      <c r="E34" s="37">
        <f>+SUMIF('bal Frs 31-12-24'!$A:$A,'TCD justif frs'!A34,'bal Frs 31-12-24'!$G:$G)</f>
        <v>0</v>
      </c>
      <c r="F34" s="37">
        <f t="shared" si="3"/>
        <v>0</v>
      </c>
    </row>
    <row r="35" spans="1:6" x14ac:dyDescent="0.2">
      <c r="A35" s="163" t="s">
        <v>4878</v>
      </c>
      <c r="B35" s="162">
        <v>369616.5</v>
      </c>
      <c r="C35" s="162">
        <v>410685</v>
      </c>
      <c r="D35" s="37">
        <f t="shared" si="2"/>
        <v>-41068.5</v>
      </c>
      <c r="E35" s="37">
        <f>+SUMIF('bal Frs 31-12-24'!$A:$A,'TCD justif frs'!A35,'bal Frs 31-12-24'!$G:$G)</f>
        <v>-41068.5</v>
      </c>
      <c r="F35" s="37">
        <f t="shared" si="3"/>
        <v>0</v>
      </c>
    </row>
    <row r="36" spans="1:6" x14ac:dyDescent="0.2">
      <c r="A36" s="163" t="s">
        <v>5093</v>
      </c>
      <c r="B36" s="162">
        <v>0</v>
      </c>
      <c r="C36" s="162"/>
      <c r="D36" s="37">
        <f t="shared" si="2"/>
        <v>0</v>
      </c>
      <c r="E36" s="37">
        <f>+SUMIF('bal Frs 31-12-24'!$A:$A,'TCD justif frs'!A36,'bal Frs 31-12-24'!$G:$G)</f>
        <v>0</v>
      </c>
      <c r="F36" s="37">
        <f t="shared" si="3"/>
        <v>0</v>
      </c>
    </row>
    <row r="37" spans="1:6" x14ac:dyDescent="0.2">
      <c r="A37" s="163" t="s">
        <v>5094</v>
      </c>
      <c r="B37" s="162">
        <v>0</v>
      </c>
      <c r="C37" s="162"/>
      <c r="D37" s="37">
        <f t="shared" si="2"/>
        <v>0</v>
      </c>
      <c r="E37" s="37">
        <f>+SUMIF('bal Frs 31-12-24'!$A:$A,'TCD justif frs'!A37,'bal Frs 31-12-24'!$G:$G)</f>
        <v>0</v>
      </c>
      <c r="F37" s="37">
        <f t="shared" si="3"/>
        <v>0</v>
      </c>
    </row>
    <row r="38" spans="1:6" x14ac:dyDescent="0.2">
      <c r="A38" s="163" t="s">
        <v>5096</v>
      </c>
      <c r="B38" s="162">
        <v>0</v>
      </c>
      <c r="C38" s="162"/>
      <c r="D38" s="37">
        <f t="shared" si="2"/>
        <v>0</v>
      </c>
      <c r="E38" s="37">
        <f>+SUMIF('bal Frs 31-12-24'!$A:$A,'TCD justif frs'!A38,'bal Frs 31-12-24'!$G:$G)</f>
        <v>0</v>
      </c>
      <c r="F38" s="37">
        <f t="shared" si="3"/>
        <v>0</v>
      </c>
    </row>
    <row r="39" spans="1:6" x14ac:dyDescent="0.2">
      <c r="A39" s="163" t="s">
        <v>5485</v>
      </c>
      <c r="B39" s="162"/>
      <c r="C39" s="162">
        <v>0</v>
      </c>
      <c r="D39" s="37">
        <f t="shared" ref="D39:D102" si="4">+B39-C39</f>
        <v>0</v>
      </c>
      <c r="E39" s="37">
        <f>+SUMIF('bal Frs 31-12-24'!$A:$A,'TCD justif frs'!A39,'bal Frs 31-12-24'!$G:$G)</f>
        <v>0</v>
      </c>
      <c r="F39" s="37">
        <f t="shared" ref="F39:F102" si="5">+E39-D39</f>
        <v>0</v>
      </c>
    </row>
    <row r="40" spans="1:6" x14ac:dyDescent="0.2">
      <c r="A40" s="163" t="s">
        <v>5488</v>
      </c>
      <c r="B40" s="162">
        <v>247804.75</v>
      </c>
      <c r="C40" s="162">
        <v>250115.14</v>
      </c>
      <c r="D40" s="37">
        <f t="shared" si="4"/>
        <v>-2310.390000000014</v>
      </c>
      <c r="E40" s="37">
        <f>+SUMIF('bal Frs 31-12-24'!$A:$A,'TCD justif frs'!A40,'bal Frs 31-12-24'!$G:$G)</f>
        <v>-2310.3899999999849</v>
      </c>
      <c r="F40" s="37">
        <f t="shared" si="5"/>
        <v>2.9103830456733704E-11</v>
      </c>
    </row>
    <row r="41" spans="1:6" x14ac:dyDescent="0.2">
      <c r="A41" s="163" t="s">
        <v>5490</v>
      </c>
      <c r="B41" s="162">
        <v>0</v>
      </c>
      <c r="C41" s="162"/>
      <c r="D41" s="37">
        <f t="shared" si="4"/>
        <v>0</v>
      </c>
      <c r="E41" s="37">
        <f>+SUMIF('bal Frs 31-12-24'!$A:$A,'TCD justif frs'!A41,'bal Frs 31-12-24'!$G:$G)</f>
        <v>0</v>
      </c>
      <c r="F41" s="37">
        <f t="shared" si="5"/>
        <v>0</v>
      </c>
    </row>
    <row r="42" spans="1:6" x14ac:dyDescent="0.2">
      <c r="A42" s="163" t="s">
        <v>8219</v>
      </c>
      <c r="B42" s="162"/>
      <c r="C42" s="162">
        <v>0</v>
      </c>
      <c r="D42" s="37">
        <f t="shared" si="4"/>
        <v>0</v>
      </c>
      <c r="E42" s="37">
        <f>+SUMIF('bal Frs 31-12-24'!$A:$A,'TCD justif frs'!A42,'bal Frs 31-12-24'!$G:$G)</f>
        <v>0</v>
      </c>
      <c r="F42" s="37">
        <f t="shared" si="5"/>
        <v>0</v>
      </c>
    </row>
    <row r="43" spans="1:6" x14ac:dyDescent="0.2">
      <c r="A43" s="163" t="s">
        <v>8221</v>
      </c>
      <c r="B43" s="162">
        <v>224883.65299999999</v>
      </c>
      <c r="C43" s="162">
        <v>247720.565</v>
      </c>
      <c r="D43" s="37">
        <f t="shared" si="4"/>
        <v>-22836.912000000011</v>
      </c>
      <c r="E43" s="37">
        <f>+SUMIF('bal Frs 31-12-24'!$A:$A,'TCD justif frs'!A43,'bal Frs 31-12-24'!$G:$G)</f>
        <v>-22836.912000000011</v>
      </c>
      <c r="F43" s="37">
        <f t="shared" si="5"/>
        <v>0</v>
      </c>
    </row>
    <row r="44" spans="1:6" x14ac:dyDescent="0.2">
      <c r="A44" s="163" t="s">
        <v>8223</v>
      </c>
      <c r="B44" s="162">
        <v>68709.495999999999</v>
      </c>
      <c r="C44" s="162"/>
      <c r="D44" s="37">
        <f t="shared" si="4"/>
        <v>68709.495999999999</v>
      </c>
      <c r="E44" s="37">
        <f>+SUMIF('bal Frs 31-12-24'!$A:$A,'TCD justif frs'!A44,'bal Frs 31-12-24'!$G:$G)</f>
        <v>68709.495999999999</v>
      </c>
      <c r="F44" s="37">
        <f t="shared" si="5"/>
        <v>0</v>
      </c>
    </row>
    <row r="45" spans="1:6" x14ac:dyDescent="0.2">
      <c r="A45" s="163" t="s">
        <v>8615</v>
      </c>
      <c r="B45" s="162">
        <v>1244856.6000000001</v>
      </c>
      <c r="C45" s="162"/>
      <c r="D45" s="37">
        <f t="shared" si="4"/>
        <v>1244856.6000000001</v>
      </c>
      <c r="E45" s="37">
        <f>+SUMIF('bal Frs 31-12-24'!$A:$A,'TCD justif frs'!A45,'bal Frs 31-12-24'!$G:$G)</f>
        <v>1244856.6000000001</v>
      </c>
      <c r="F45" s="37">
        <f t="shared" si="5"/>
        <v>0</v>
      </c>
    </row>
    <row r="46" spans="1:6" x14ac:dyDescent="0.2">
      <c r="A46" s="163" t="s">
        <v>8989</v>
      </c>
      <c r="B46" s="162"/>
      <c r="C46" s="162">
        <v>0</v>
      </c>
      <c r="D46" s="37">
        <f t="shared" si="4"/>
        <v>0</v>
      </c>
      <c r="E46" s="37">
        <f>+SUMIF('bal Frs 31-12-24'!$A:$A,'TCD justif frs'!A46,'bal Frs 31-12-24'!$G:$G)</f>
        <v>0</v>
      </c>
      <c r="F46" s="37">
        <f t="shared" si="5"/>
        <v>0</v>
      </c>
    </row>
    <row r="47" spans="1:6" x14ac:dyDescent="0.2">
      <c r="A47" s="163" t="s">
        <v>9334</v>
      </c>
      <c r="B47" s="162"/>
      <c r="C47" s="162">
        <v>0</v>
      </c>
      <c r="D47" s="37">
        <f t="shared" si="4"/>
        <v>0</v>
      </c>
      <c r="E47" s="37">
        <f>+SUMIF('bal Frs 31-12-24'!$A:$A,'TCD justif frs'!A47,'bal Frs 31-12-24'!$G:$G)</f>
        <v>0</v>
      </c>
      <c r="F47" s="37">
        <f t="shared" si="5"/>
        <v>0</v>
      </c>
    </row>
    <row r="48" spans="1:6" x14ac:dyDescent="0.2">
      <c r="A48" s="163" t="s">
        <v>9336</v>
      </c>
      <c r="B48" s="162">
        <v>6247.482</v>
      </c>
      <c r="C48" s="162"/>
      <c r="D48" s="37">
        <f t="shared" si="4"/>
        <v>6247.482</v>
      </c>
      <c r="E48" s="37">
        <f>+SUMIF('bal Frs 31-12-24'!$A:$A,'TCD justif frs'!A48,'bal Frs 31-12-24'!$G:$G)</f>
        <v>6247.482</v>
      </c>
      <c r="F48" s="37">
        <f t="shared" si="5"/>
        <v>0</v>
      </c>
    </row>
    <row r="49" spans="1:6" x14ac:dyDescent="0.2">
      <c r="A49" s="163" t="s">
        <v>9338</v>
      </c>
      <c r="B49" s="162">
        <v>2554.7190000000001</v>
      </c>
      <c r="C49" s="162">
        <v>8683.3880000000008</v>
      </c>
      <c r="D49" s="37">
        <f t="shared" si="4"/>
        <v>-6128.6690000000008</v>
      </c>
      <c r="E49" s="37">
        <f>+SUMIF('bal Frs 31-12-24'!$A:$A,'TCD justif frs'!A49,'bal Frs 31-12-24'!$G:$G)</f>
        <v>-6128.6690000000008</v>
      </c>
      <c r="F49" s="37">
        <f t="shared" si="5"/>
        <v>0</v>
      </c>
    </row>
    <row r="50" spans="1:6" x14ac:dyDescent="0.2">
      <c r="A50" s="163" t="s">
        <v>10262</v>
      </c>
      <c r="B50" s="162">
        <v>145064.38500000001</v>
      </c>
      <c r="C50" s="162">
        <v>230027.505</v>
      </c>
      <c r="D50" s="37">
        <f t="shared" si="4"/>
        <v>-84963.12</v>
      </c>
      <c r="E50" s="37">
        <f>+SUMIF('bal Frs 31-12-24'!$A:$A,'TCD justif frs'!A50,'bal Frs 31-12-24'!$G:$G)</f>
        <v>-84963.12</v>
      </c>
      <c r="F50" s="37">
        <f t="shared" si="5"/>
        <v>0</v>
      </c>
    </row>
    <row r="51" spans="1:6" x14ac:dyDescent="0.2">
      <c r="A51" s="163" t="s">
        <v>9</v>
      </c>
      <c r="B51" s="162">
        <v>203200.45100000003</v>
      </c>
      <c r="C51" s="162">
        <v>126181.24199999998</v>
      </c>
      <c r="D51" s="37">
        <f t="shared" si="4"/>
        <v>77019.209000000046</v>
      </c>
      <c r="E51" s="37">
        <f>+SUMIF('bal Frs 31-12-24'!$A:$A,'TCD justif frs'!A51,'bal Frs 31-12-24'!$G:$G)</f>
        <v>77020.385000000242</v>
      </c>
      <c r="F51" s="37">
        <f t="shared" si="5"/>
        <v>1.176000000195927</v>
      </c>
    </row>
    <row r="52" spans="1:6" x14ac:dyDescent="0.2">
      <c r="A52" s="163" t="s">
        <v>10</v>
      </c>
      <c r="B52" s="162">
        <v>16781</v>
      </c>
      <c r="C52" s="162">
        <v>145446.65999999997</v>
      </c>
      <c r="D52" s="37">
        <f t="shared" si="4"/>
        <v>-128665.65999999997</v>
      </c>
      <c r="E52" s="37">
        <f>+SUMIF('bal Frs 31-12-24'!$A:$A,'TCD justif frs'!A52,'bal Frs 31-12-24'!$G:$G)</f>
        <v>-128665.65899999999</v>
      </c>
      <c r="F52" s="37">
        <f t="shared" si="5"/>
        <v>9.9999998928979039E-4</v>
      </c>
    </row>
    <row r="53" spans="1:6" x14ac:dyDescent="0.2">
      <c r="A53" s="163" t="s">
        <v>4995</v>
      </c>
      <c r="B53" s="162"/>
      <c r="C53" s="162">
        <v>4790.75</v>
      </c>
      <c r="D53" s="37">
        <f t="shared" si="4"/>
        <v>-4790.75</v>
      </c>
      <c r="E53" s="37">
        <f>+SUMIF('bal Frs 31-12-24'!$A:$A,'TCD justif frs'!A53,'bal Frs 31-12-24'!$G:$G)</f>
        <v>-4790.75</v>
      </c>
      <c r="F53" s="37">
        <f t="shared" si="5"/>
        <v>0</v>
      </c>
    </row>
    <row r="54" spans="1:6" x14ac:dyDescent="0.2">
      <c r="A54" s="163" t="s">
        <v>5022</v>
      </c>
      <c r="B54" s="162"/>
      <c r="C54" s="162">
        <v>0</v>
      </c>
      <c r="D54" s="37">
        <f t="shared" si="4"/>
        <v>0</v>
      </c>
      <c r="E54" s="37">
        <f>+SUMIF('bal Frs 31-12-24'!$A:$A,'TCD justif frs'!A54,'bal Frs 31-12-24'!$G:$G)</f>
        <v>0</v>
      </c>
      <c r="F54" s="37">
        <f t="shared" si="5"/>
        <v>0</v>
      </c>
    </row>
    <row r="55" spans="1:6" x14ac:dyDescent="0.2">
      <c r="A55" s="163" t="s">
        <v>12</v>
      </c>
      <c r="B55" s="162"/>
      <c r="C55" s="162">
        <v>8885.9390000000003</v>
      </c>
      <c r="D55" s="37">
        <f t="shared" si="4"/>
        <v>-8885.9390000000003</v>
      </c>
      <c r="E55" s="37">
        <f>+SUMIF('bal Frs 31-12-24'!$A:$A,'TCD justif frs'!A55,'bal Frs 31-12-24'!$G:$G)</f>
        <v>-8885.939000000013</v>
      </c>
      <c r="F55" s="37">
        <f t="shared" si="5"/>
        <v>0</v>
      </c>
    </row>
    <row r="56" spans="1:6" x14ac:dyDescent="0.2">
      <c r="A56" s="163" t="s">
        <v>5514</v>
      </c>
      <c r="B56" s="162"/>
      <c r="C56" s="162">
        <v>0</v>
      </c>
      <c r="D56" s="37">
        <f t="shared" si="4"/>
        <v>0</v>
      </c>
      <c r="E56" s="37">
        <f>+SUMIF('bal Frs 31-12-24'!$A:$A,'TCD justif frs'!A56,'bal Frs 31-12-24'!$G:$G)</f>
        <v>0</v>
      </c>
      <c r="F56" s="37">
        <f t="shared" si="5"/>
        <v>0</v>
      </c>
    </row>
    <row r="57" spans="1:6" x14ac:dyDescent="0.2">
      <c r="A57" s="163" t="s">
        <v>14</v>
      </c>
      <c r="B57" s="162">
        <v>0</v>
      </c>
      <c r="C57" s="162"/>
      <c r="D57" s="37">
        <f t="shared" si="4"/>
        <v>0</v>
      </c>
      <c r="E57" s="37">
        <f>+SUMIF('bal Frs 31-12-24'!$A:$A,'TCD justif frs'!A57,'bal Frs 31-12-24'!$G:$G)</f>
        <v>-1</v>
      </c>
      <c r="F57" s="37">
        <f t="shared" si="5"/>
        <v>-1</v>
      </c>
    </row>
    <row r="58" spans="1:6" x14ac:dyDescent="0.2">
      <c r="A58" s="163" t="s">
        <v>7668</v>
      </c>
      <c r="B58" s="162"/>
      <c r="C58" s="162">
        <v>382263.33600000001</v>
      </c>
      <c r="D58" s="37">
        <f t="shared" si="4"/>
        <v>-382263.33600000001</v>
      </c>
      <c r="E58" s="37">
        <f>+SUMIF('bal Frs 31-12-24'!$A:$A,'TCD justif frs'!A58,'bal Frs 31-12-24'!$G:$G)</f>
        <v>-382264.00300000049</v>
      </c>
      <c r="F58" s="37">
        <f t="shared" si="5"/>
        <v>-0.66700000048149377</v>
      </c>
    </row>
    <row r="59" spans="1:6" x14ac:dyDescent="0.2">
      <c r="A59" s="163" t="s">
        <v>16</v>
      </c>
      <c r="B59" s="162">
        <v>180537.16500000001</v>
      </c>
      <c r="C59" s="162">
        <v>179445.71</v>
      </c>
      <c r="D59" s="37">
        <f t="shared" si="4"/>
        <v>1091.4550000000163</v>
      </c>
      <c r="E59" s="37">
        <f>+SUMIF('bal Frs 31-12-24'!$A:$A,'TCD justif frs'!A59,'bal Frs 31-12-24'!$G:$G)</f>
        <v>1091.4570000004023</v>
      </c>
      <c r="F59" s="37">
        <f t="shared" si="5"/>
        <v>2.0000003860332072E-3</v>
      </c>
    </row>
    <row r="60" spans="1:6" x14ac:dyDescent="0.2">
      <c r="A60" s="163" t="s">
        <v>946</v>
      </c>
      <c r="B60" s="162"/>
      <c r="C60" s="162">
        <v>215.2</v>
      </c>
      <c r="D60" s="37">
        <f t="shared" si="4"/>
        <v>-215.2</v>
      </c>
      <c r="E60" s="37">
        <f>+SUMIF('bal Frs 31-12-24'!$A:$A,'TCD justif frs'!A60,'bal Frs 31-12-24'!$G:$G)</f>
        <v>-216.65200000000004</v>
      </c>
      <c r="F60" s="37">
        <f t="shared" si="5"/>
        <v>-1.452000000000055</v>
      </c>
    </row>
    <row r="61" spans="1:6" x14ac:dyDescent="0.2">
      <c r="A61" s="163" t="s">
        <v>18</v>
      </c>
      <c r="B61" s="162"/>
      <c r="C61" s="162">
        <v>23911.67</v>
      </c>
      <c r="D61" s="37">
        <f t="shared" si="4"/>
        <v>-23911.67</v>
      </c>
      <c r="E61" s="37">
        <f>+SUMIF('bal Frs 31-12-24'!$A:$A,'TCD justif frs'!A61,'bal Frs 31-12-24'!$G:$G)</f>
        <v>-23911.670000000042</v>
      </c>
      <c r="F61" s="37">
        <f t="shared" si="5"/>
        <v>-4.3655745685100555E-11</v>
      </c>
    </row>
    <row r="62" spans="1:6" x14ac:dyDescent="0.2">
      <c r="A62" s="163" t="s">
        <v>5550</v>
      </c>
      <c r="B62" s="162"/>
      <c r="C62" s="162">
        <v>0</v>
      </c>
      <c r="D62" s="37">
        <f t="shared" si="4"/>
        <v>0</v>
      </c>
      <c r="E62" s="37">
        <f>+SUMIF('bal Frs 31-12-24'!$A:$A,'TCD justif frs'!A62,'bal Frs 31-12-24'!$G:$G)</f>
        <v>0</v>
      </c>
      <c r="F62" s="37">
        <f t="shared" si="5"/>
        <v>0</v>
      </c>
    </row>
    <row r="63" spans="1:6" x14ac:dyDescent="0.2">
      <c r="A63" s="163" t="s">
        <v>657</v>
      </c>
      <c r="B63" s="162">
        <v>70943.64</v>
      </c>
      <c r="C63" s="162">
        <v>74884.72</v>
      </c>
      <c r="D63" s="37">
        <f t="shared" si="4"/>
        <v>-3941.0800000000017</v>
      </c>
      <c r="E63" s="37">
        <f>+SUMIF('bal Frs 31-12-24'!$A:$A,'TCD justif frs'!A63,'bal Frs 31-12-24'!$G:$G)</f>
        <v>-3941.0800000000017</v>
      </c>
      <c r="F63" s="37">
        <f t="shared" si="5"/>
        <v>0</v>
      </c>
    </row>
    <row r="64" spans="1:6" x14ac:dyDescent="0.2">
      <c r="A64" s="163" t="s">
        <v>4996</v>
      </c>
      <c r="B64" s="162"/>
      <c r="C64" s="162">
        <v>0</v>
      </c>
      <c r="D64" s="37">
        <f t="shared" si="4"/>
        <v>0</v>
      </c>
      <c r="E64" s="37">
        <f>+SUMIF('bal Frs 31-12-24'!$A:$A,'TCD justif frs'!A64,'bal Frs 31-12-24'!$G:$G)</f>
        <v>0</v>
      </c>
      <c r="F64" s="37">
        <f t="shared" si="5"/>
        <v>0</v>
      </c>
    </row>
    <row r="65" spans="1:6" x14ac:dyDescent="0.2">
      <c r="A65" s="163" t="s">
        <v>658</v>
      </c>
      <c r="B65" s="162">
        <v>186363.63300000003</v>
      </c>
      <c r="C65" s="162">
        <v>118030.856</v>
      </c>
      <c r="D65" s="37">
        <f t="shared" si="4"/>
        <v>68332.777000000031</v>
      </c>
      <c r="E65" s="37">
        <f>+SUMIF('bal Frs 31-12-24'!$A:$A,'TCD justif frs'!A65,'bal Frs 31-12-24'!$G:$G)</f>
        <v>68332.777000000002</v>
      </c>
      <c r="F65" s="37">
        <f t="shared" si="5"/>
        <v>0</v>
      </c>
    </row>
    <row r="66" spans="1:6" x14ac:dyDescent="0.2">
      <c r="A66" s="163" t="s">
        <v>660</v>
      </c>
      <c r="B66" s="162"/>
      <c r="C66" s="162">
        <v>0</v>
      </c>
      <c r="D66" s="37">
        <f t="shared" si="4"/>
        <v>0</v>
      </c>
      <c r="E66" s="37">
        <f>+SUMIF('bal Frs 31-12-24'!$A:$A,'TCD justif frs'!A66,'bal Frs 31-12-24'!$G:$G)</f>
        <v>0</v>
      </c>
      <c r="F66" s="37">
        <f t="shared" si="5"/>
        <v>0</v>
      </c>
    </row>
    <row r="67" spans="1:6" x14ac:dyDescent="0.2">
      <c r="A67" s="163" t="s">
        <v>801</v>
      </c>
      <c r="B67" s="162"/>
      <c r="C67" s="162">
        <v>0</v>
      </c>
      <c r="D67" s="37">
        <f t="shared" si="4"/>
        <v>0</v>
      </c>
      <c r="E67" s="37">
        <f>+SUMIF('bal Frs 31-12-24'!$A:$A,'TCD justif frs'!A67,'bal Frs 31-12-24'!$G:$G)</f>
        <v>0</v>
      </c>
      <c r="F67" s="37">
        <f t="shared" si="5"/>
        <v>0</v>
      </c>
    </row>
    <row r="68" spans="1:6" x14ac:dyDescent="0.2">
      <c r="A68" s="163" t="s">
        <v>1037</v>
      </c>
      <c r="B68" s="162">
        <v>342424.24199999997</v>
      </c>
      <c r="C68" s="162">
        <v>341552.26800000004</v>
      </c>
      <c r="D68" s="37">
        <f t="shared" si="4"/>
        <v>871.97399999992922</v>
      </c>
      <c r="E68" s="37">
        <f>+SUMIF('bal Frs 31-12-24'!$A:$A,'TCD justif frs'!A68,'bal Frs 31-12-24'!$G:$G)</f>
        <v>871.97399999992922</v>
      </c>
      <c r="F68" s="37">
        <f t="shared" si="5"/>
        <v>0</v>
      </c>
    </row>
    <row r="69" spans="1:6" x14ac:dyDescent="0.2">
      <c r="A69" s="163" t="s">
        <v>4794</v>
      </c>
      <c r="B69" s="162">
        <v>332656.65599999996</v>
      </c>
      <c r="C69" s="162">
        <v>332683.07400000002</v>
      </c>
      <c r="D69" s="37">
        <f t="shared" si="4"/>
        <v>-26.41800000006333</v>
      </c>
      <c r="E69" s="37">
        <f>+SUMIF('bal Frs 31-12-24'!$A:$A,'TCD justif frs'!A69,'bal Frs 31-12-24'!$G:$G)</f>
        <v>-26.418000000528991</v>
      </c>
      <c r="F69" s="37">
        <f t="shared" si="5"/>
        <v>-4.6566128730773926E-10</v>
      </c>
    </row>
    <row r="70" spans="1:6" x14ac:dyDescent="0.2">
      <c r="A70" s="163" t="s">
        <v>4997</v>
      </c>
      <c r="B70" s="162"/>
      <c r="C70" s="162">
        <v>0</v>
      </c>
      <c r="D70" s="37">
        <f t="shared" si="4"/>
        <v>0</v>
      </c>
      <c r="E70" s="37">
        <f>+SUMIF('bal Frs 31-12-24'!$A:$A,'TCD justif frs'!A70,'bal Frs 31-12-24'!$G:$G)</f>
        <v>0</v>
      </c>
      <c r="F70" s="37">
        <f t="shared" si="5"/>
        <v>0</v>
      </c>
    </row>
    <row r="71" spans="1:6" x14ac:dyDescent="0.2">
      <c r="A71" s="163" t="s">
        <v>4998</v>
      </c>
      <c r="B71" s="162">
        <v>4434820.8619999997</v>
      </c>
      <c r="C71" s="162">
        <v>4438022.7579999994</v>
      </c>
      <c r="D71" s="37">
        <f t="shared" si="4"/>
        <v>-3201.8959999997169</v>
      </c>
      <c r="E71" s="37">
        <f>+SUMIF('bal Frs 31-12-24'!$A:$A,'TCD justif frs'!A71,'bal Frs 31-12-24'!$G:$G)</f>
        <v>-3201.9409999996424</v>
      </c>
      <c r="F71" s="37">
        <f t="shared" si="5"/>
        <v>-4.4999999925494194E-2</v>
      </c>
    </row>
    <row r="72" spans="1:6" x14ac:dyDescent="0.2">
      <c r="A72" s="163" t="s">
        <v>5572</v>
      </c>
      <c r="B72" s="162"/>
      <c r="C72" s="162">
        <v>0</v>
      </c>
      <c r="D72" s="37">
        <f t="shared" si="4"/>
        <v>0</v>
      </c>
      <c r="E72" s="37">
        <f>+SUMIF('bal Frs 31-12-24'!$A:$A,'TCD justif frs'!A72,'bal Frs 31-12-24'!$G:$G)</f>
        <v>0</v>
      </c>
      <c r="F72" s="37">
        <f t="shared" si="5"/>
        <v>0</v>
      </c>
    </row>
    <row r="73" spans="1:6" x14ac:dyDescent="0.2">
      <c r="A73" s="163" t="s">
        <v>5574</v>
      </c>
      <c r="B73" s="162">
        <v>2885.9700000000003</v>
      </c>
      <c r="C73" s="162">
        <v>1757.9549999999999</v>
      </c>
      <c r="D73" s="37">
        <f t="shared" si="4"/>
        <v>1128.0150000000003</v>
      </c>
      <c r="E73" s="37">
        <f>+SUMIF('bal Frs 31-12-24'!$A:$A,'TCD justif frs'!A73,'bal Frs 31-12-24'!$G:$G)</f>
        <v>1128.0150000000031</v>
      </c>
      <c r="F73" s="37">
        <f t="shared" si="5"/>
        <v>2.7284841053187847E-12</v>
      </c>
    </row>
    <row r="74" spans="1:6" x14ac:dyDescent="0.2">
      <c r="A74" s="163" t="s">
        <v>5063</v>
      </c>
      <c r="B74" s="162"/>
      <c r="C74" s="162">
        <v>0</v>
      </c>
      <c r="D74" s="37">
        <f t="shared" si="4"/>
        <v>0</v>
      </c>
      <c r="E74" s="37">
        <f>+SUMIF('bal Frs 31-12-24'!$A:$A,'TCD justif frs'!A74,'bal Frs 31-12-24'!$G:$G)</f>
        <v>0</v>
      </c>
      <c r="F74" s="37">
        <f t="shared" si="5"/>
        <v>0</v>
      </c>
    </row>
    <row r="75" spans="1:6" x14ac:dyDescent="0.2">
      <c r="A75" s="163" t="s">
        <v>5580</v>
      </c>
      <c r="B75" s="162"/>
      <c r="C75" s="162">
        <v>0</v>
      </c>
      <c r="D75" s="37">
        <f t="shared" si="4"/>
        <v>0</v>
      </c>
      <c r="E75" s="37">
        <f>+SUMIF('bal Frs 31-12-24'!$A:$A,'TCD justif frs'!A75,'bal Frs 31-12-24'!$G:$G)</f>
        <v>0</v>
      </c>
      <c r="F75" s="37">
        <f t="shared" si="5"/>
        <v>0</v>
      </c>
    </row>
    <row r="76" spans="1:6" x14ac:dyDescent="0.2">
      <c r="A76" s="163" t="s">
        <v>5098</v>
      </c>
      <c r="B76" s="162"/>
      <c r="C76" s="162">
        <v>0</v>
      </c>
      <c r="D76" s="37">
        <f t="shared" si="4"/>
        <v>0</v>
      </c>
      <c r="E76" s="37">
        <f>+SUMIF('bal Frs 31-12-24'!$A:$A,'TCD justif frs'!A76,'bal Frs 31-12-24'!$G:$G)</f>
        <v>0</v>
      </c>
      <c r="F76" s="37">
        <f t="shared" si="5"/>
        <v>0</v>
      </c>
    </row>
    <row r="77" spans="1:6" x14ac:dyDescent="0.2">
      <c r="A77" s="163" t="s">
        <v>5067</v>
      </c>
      <c r="B77" s="162"/>
      <c r="C77" s="162">
        <v>0</v>
      </c>
      <c r="D77" s="37">
        <f t="shared" si="4"/>
        <v>0</v>
      </c>
      <c r="E77" s="37">
        <f>+SUMIF('bal Frs 31-12-24'!$A:$A,'TCD justif frs'!A77,'bal Frs 31-12-24'!$G:$G)</f>
        <v>0</v>
      </c>
      <c r="F77" s="37">
        <f t="shared" si="5"/>
        <v>0</v>
      </c>
    </row>
    <row r="78" spans="1:6" x14ac:dyDescent="0.2">
      <c r="A78" s="163" t="s">
        <v>5582</v>
      </c>
      <c r="B78" s="162"/>
      <c r="C78" s="162">
        <v>4645.8559999999998</v>
      </c>
      <c r="D78" s="37">
        <f t="shared" si="4"/>
        <v>-4645.8559999999998</v>
      </c>
      <c r="E78" s="37">
        <f>+SUMIF('bal Frs 31-12-24'!$A:$A,'TCD justif frs'!A78,'bal Frs 31-12-24'!$G:$G)</f>
        <v>-4646.2019999999975</v>
      </c>
      <c r="F78" s="37">
        <f t="shared" si="5"/>
        <v>-0.3459999999977299</v>
      </c>
    </row>
    <row r="79" spans="1:6" x14ac:dyDescent="0.2">
      <c r="A79" s="163" t="s">
        <v>7346</v>
      </c>
      <c r="B79" s="162"/>
      <c r="C79" s="162">
        <v>4395.7650000000003</v>
      </c>
      <c r="D79" s="37">
        <f t="shared" si="4"/>
        <v>-4395.7650000000003</v>
      </c>
      <c r="E79" s="37">
        <f>+SUMIF('bal Frs 31-12-24'!$A:$A,'TCD justif frs'!A79,'bal Frs 31-12-24'!$G:$G)</f>
        <v>-4395.7649999999994</v>
      </c>
      <c r="F79" s="37">
        <f t="shared" si="5"/>
        <v>0</v>
      </c>
    </row>
    <row r="80" spans="1:6" x14ac:dyDescent="0.2">
      <c r="A80" s="163" t="s">
        <v>7347</v>
      </c>
      <c r="B80" s="162"/>
      <c r="C80" s="162">
        <v>0</v>
      </c>
      <c r="D80" s="37">
        <f t="shared" si="4"/>
        <v>0</v>
      </c>
      <c r="E80" s="37">
        <f>+SUMIF('bal Frs 31-12-24'!$A:$A,'TCD justif frs'!A80,'bal Frs 31-12-24'!$G:$G)</f>
        <v>0</v>
      </c>
      <c r="F80" s="37">
        <f t="shared" si="5"/>
        <v>0</v>
      </c>
    </row>
    <row r="81" spans="1:6" x14ac:dyDescent="0.2">
      <c r="A81" s="163" t="s">
        <v>8227</v>
      </c>
      <c r="B81" s="162"/>
      <c r="C81" s="162">
        <v>0</v>
      </c>
      <c r="D81" s="37">
        <f t="shared" si="4"/>
        <v>0</v>
      </c>
      <c r="E81" s="37">
        <f>+SUMIF('bal Frs 31-12-24'!$A:$A,'TCD justif frs'!A81,'bal Frs 31-12-24'!$G:$G)</f>
        <v>0</v>
      </c>
      <c r="F81" s="37">
        <f t="shared" si="5"/>
        <v>0</v>
      </c>
    </row>
    <row r="82" spans="1:6" x14ac:dyDescent="0.2">
      <c r="A82" s="163" t="s">
        <v>8229</v>
      </c>
      <c r="B82" s="162"/>
      <c r="C82" s="162">
        <v>22847.381000000001</v>
      </c>
      <c r="D82" s="37">
        <f t="shared" si="4"/>
        <v>-22847.381000000001</v>
      </c>
      <c r="E82" s="37">
        <f>+SUMIF('bal Frs 31-12-24'!$A:$A,'TCD justif frs'!A82,'bal Frs 31-12-24'!$G:$G)</f>
        <v>-22847.380999999994</v>
      </c>
      <c r="F82" s="37">
        <f t="shared" si="5"/>
        <v>0</v>
      </c>
    </row>
    <row r="83" spans="1:6" x14ac:dyDescent="0.2">
      <c r="A83" s="163" t="s">
        <v>8231</v>
      </c>
      <c r="B83" s="162"/>
      <c r="C83" s="162">
        <v>0</v>
      </c>
      <c r="D83" s="37">
        <f t="shared" si="4"/>
        <v>0</v>
      </c>
      <c r="E83" s="37">
        <f>+SUMIF('bal Frs 31-12-24'!$A:$A,'TCD justif frs'!A83,'bal Frs 31-12-24'!$G:$G)</f>
        <v>0</v>
      </c>
      <c r="F83" s="37">
        <f t="shared" si="5"/>
        <v>0</v>
      </c>
    </row>
    <row r="84" spans="1:6" x14ac:dyDescent="0.2">
      <c r="A84" s="163" t="s">
        <v>8232</v>
      </c>
      <c r="B84" s="162"/>
      <c r="C84" s="162">
        <v>260296.11600000001</v>
      </c>
      <c r="D84" s="37">
        <f t="shared" si="4"/>
        <v>-260296.11600000001</v>
      </c>
      <c r="E84" s="37">
        <f>+SUMIF('bal Frs 31-12-24'!$A:$A,'TCD justif frs'!A84,'bal Frs 31-12-24'!$G:$G)</f>
        <v>-260296.11600000004</v>
      </c>
      <c r="F84" s="37">
        <f t="shared" si="5"/>
        <v>0</v>
      </c>
    </row>
    <row r="85" spans="1:6" x14ac:dyDescent="0.2">
      <c r="A85" s="163" t="s">
        <v>8621</v>
      </c>
      <c r="B85" s="162"/>
      <c r="C85" s="162">
        <v>9635.9110000000001</v>
      </c>
      <c r="D85" s="37">
        <f t="shared" si="4"/>
        <v>-9635.9110000000001</v>
      </c>
      <c r="E85" s="37">
        <f>+SUMIF('bal Frs 31-12-24'!$A:$A,'TCD justif frs'!A85,'bal Frs 31-12-24'!$G:$G)</f>
        <v>-9635.9110000000001</v>
      </c>
      <c r="F85" s="37">
        <f t="shared" si="5"/>
        <v>0</v>
      </c>
    </row>
    <row r="86" spans="1:6" x14ac:dyDescent="0.2">
      <c r="A86" s="163" t="s">
        <v>8991</v>
      </c>
      <c r="B86" s="162"/>
      <c r="C86" s="162">
        <v>0</v>
      </c>
      <c r="D86" s="37">
        <f t="shared" si="4"/>
        <v>0</v>
      </c>
      <c r="E86" s="37">
        <f>+SUMIF('bal Frs 31-12-24'!$A:$A,'TCD justif frs'!A86,'bal Frs 31-12-24'!$G:$G)</f>
        <v>0</v>
      </c>
      <c r="F86" s="37">
        <f t="shared" si="5"/>
        <v>0</v>
      </c>
    </row>
    <row r="87" spans="1:6" x14ac:dyDescent="0.2">
      <c r="A87" s="163" t="s">
        <v>19</v>
      </c>
      <c r="B87" s="162">
        <v>92797.852999999974</v>
      </c>
      <c r="C87" s="162">
        <v>73116.056999999942</v>
      </c>
      <c r="D87" s="37">
        <f t="shared" si="4"/>
        <v>19681.796000000031</v>
      </c>
      <c r="E87" s="37">
        <f>+SUMIF('bal Frs 31-12-24'!$A:$A,'TCD justif frs'!A87,'bal Frs 31-12-24'!$G:$G)</f>
        <v>19681.885999999999</v>
      </c>
      <c r="F87" s="37">
        <f t="shared" si="5"/>
        <v>8.999999996740371E-2</v>
      </c>
    </row>
    <row r="88" spans="1:6" x14ac:dyDescent="0.2">
      <c r="A88" s="163" t="s">
        <v>9340</v>
      </c>
      <c r="B88" s="162"/>
      <c r="C88" s="162">
        <v>22728.786</v>
      </c>
      <c r="D88" s="37">
        <f t="shared" si="4"/>
        <v>-22728.786</v>
      </c>
      <c r="E88" s="37">
        <f>+SUMIF('bal Frs 31-12-24'!$A:$A,'TCD justif frs'!A88,'bal Frs 31-12-24'!$G:$G)</f>
        <v>-22728.786</v>
      </c>
      <c r="F88" s="37">
        <f t="shared" si="5"/>
        <v>0</v>
      </c>
    </row>
    <row r="89" spans="1:6" x14ac:dyDescent="0.2">
      <c r="A89" s="163" t="s">
        <v>2274</v>
      </c>
      <c r="B89" s="162"/>
      <c r="C89" s="162">
        <v>5613.5</v>
      </c>
      <c r="D89" s="37">
        <f t="shared" si="4"/>
        <v>-5613.5</v>
      </c>
      <c r="E89" s="37">
        <f>+SUMIF('bal Frs 31-12-24'!$A:$A,'TCD justif frs'!A89,'bal Frs 31-12-24'!$G:$G)</f>
        <v>-5613.5</v>
      </c>
      <c r="F89" s="37">
        <f t="shared" si="5"/>
        <v>0</v>
      </c>
    </row>
    <row r="90" spans="1:6" x14ac:dyDescent="0.2">
      <c r="A90" s="163" t="s">
        <v>21</v>
      </c>
      <c r="B90" s="162">
        <v>2357.89</v>
      </c>
      <c r="C90" s="162">
        <v>17939.591999999997</v>
      </c>
      <c r="D90" s="37">
        <f t="shared" si="4"/>
        <v>-15581.701999999997</v>
      </c>
      <c r="E90" s="37">
        <f>+SUMIF('bal Frs 31-12-24'!$A:$A,'TCD justif frs'!A90,'bal Frs 31-12-24'!$G:$G)</f>
        <v>-15581.702000000048</v>
      </c>
      <c r="F90" s="37">
        <f t="shared" si="5"/>
        <v>-5.0931703299283981E-11</v>
      </c>
    </row>
    <row r="91" spans="1:6" x14ac:dyDescent="0.2">
      <c r="A91" s="163" t="s">
        <v>219</v>
      </c>
      <c r="B91" s="162">
        <v>105000</v>
      </c>
      <c r="C91" s="162">
        <v>112297.712</v>
      </c>
      <c r="D91" s="37">
        <f t="shared" si="4"/>
        <v>-7297.7119999999995</v>
      </c>
      <c r="E91" s="37">
        <f>+SUMIF('bal Frs 31-12-24'!$A:$A,'TCD justif frs'!A91,'bal Frs 31-12-24'!$G:$G)</f>
        <v>-7297.7120000000577</v>
      </c>
      <c r="F91" s="37">
        <f t="shared" si="5"/>
        <v>-5.8207660913467407E-11</v>
      </c>
    </row>
    <row r="92" spans="1:6" x14ac:dyDescent="0.2">
      <c r="A92" s="163" t="s">
        <v>5601</v>
      </c>
      <c r="B92" s="162"/>
      <c r="C92" s="162">
        <v>5707.7640000000001</v>
      </c>
      <c r="D92" s="37">
        <f t="shared" si="4"/>
        <v>-5707.7640000000001</v>
      </c>
      <c r="E92" s="37">
        <f>+SUMIF('bal Frs 31-12-24'!$A:$A,'TCD justif frs'!A92,'bal Frs 31-12-24'!$G:$G)</f>
        <v>-5707.7639999999956</v>
      </c>
      <c r="F92" s="37">
        <f t="shared" si="5"/>
        <v>0</v>
      </c>
    </row>
    <row r="93" spans="1:6" x14ac:dyDescent="0.2">
      <c r="A93" s="163" t="s">
        <v>4999</v>
      </c>
      <c r="B93" s="162"/>
      <c r="C93" s="162">
        <v>160841.39600000001</v>
      </c>
      <c r="D93" s="37">
        <f t="shared" si="4"/>
        <v>-160841.39600000001</v>
      </c>
      <c r="E93" s="37">
        <f>+SUMIF('bal Frs 31-12-24'!$A:$A,'TCD justif frs'!A93,'bal Frs 31-12-24'!$G:$G)</f>
        <v>-160841.39599999995</v>
      </c>
      <c r="F93" s="37">
        <f t="shared" si="5"/>
        <v>0</v>
      </c>
    </row>
    <row r="94" spans="1:6" x14ac:dyDescent="0.2">
      <c r="A94" s="163" t="s">
        <v>9342</v>
      </c>
      <c r="B94" s="162">
        <v>33629.4</v>
      </c>
      <c r="C94" s="162">
        <v>126498</v>
      </c>
      <c r="D94" s="37">
        <f t="shared" si="4"/>
        <v>-92868.6</v>
      </c>
      <c r="E94" s="37">
        <f>+SUMIF('bal Frs 31-12-24'!$A:$A,'TCD justif frs'!A94,'bal Frs 31-12-24'!$G:$G)</f>
        <v>-92868.6</v>
      </c>
      <c r="F94" s="37">
        <f t="shared" si="5"/>
        <v>0</v>
      </c>
    </row>
    <row r="95" spans="1:6" x14ac:dyDescent="0.2">
      <c r="A95" s="163" t="s">
        <v>22</v>
      </c>
      <c r="B95" s="162">
        <v>351108.98100000003</v>
      </c>
      <c r="C95" s="162">
        <v>269525.201</v>
      </c>
      <c r="D95" s="37">
        <f t="shared" si="4"/>
        <v>81583.780000000028</v>
      </c>
      <c r="E95" s="37">
        <f>+SUMIF('bal Frs 31-12-24'!$A:$A,'TCD justif frs'!A95,'bal Frs 31-12-24'!$G:$G)</f>
        <v>81583.780000000261</v>
      </c>
      <c r="F95" s="37">
        <f t="shared" si="5"/>
        <v>2.3283064365386963E-10</v>
      </c>
    </row>
    <row r="96" spans="1:6" x14ac:dyDescent="0.2">
      <c r="A96" s="163" t="s">
        <v>4795</v>
      </c>
      <c r="B96" s="162">
        <v>3103.4520000000002</v>
      </c>
      <c r="C96" s="162">
        <v>3002.076</v>
      </c>
      <c r="D96" s="37">
        <f t="shared" si="4"/>
        <v>101.3760000000002</v>
      </c>
      <c r="E96" s="37">
        <f>+SUMIF('bal Frs 31-12-24'!$A:$A,'TCD justif frs'!A96,'bal Frs 31-12-24'!$G:$G)</f>
        <v>101.3760000000002</v>
      </c>
      <c r="F96" s="37">
        <f t="shared" si="5"/>
        <v>0</v>
      </c>
    </row>
    <row r="97" spans="1:6" x14ac:dyDescent="0.2">
      <c r="A97" s="163" t="s">
        <v>948</v>
      </c>
      <c r="B97" s="162">
        <v>8615.2720000000008</v>
      </c>
      <c r="C97" s="162"/>
      <c r="D97" s="37">
        <f t="shared" si="4"/>
        <v>8615.2720000000008</v>
      </c>
      <c r="E97" s="37">
        <f>+SUMIF('bal Frs 31-12-24'!$A:$A,'TCD justif frs'!A97,'bal Frs 31-12-24'!$G:$G)</f>
        <v>8615.271999999999</v>
      </c>
      <c r="F97" s="37">
        <f t="shared" si="5"/>
        <v>0</v>
      </c>
    </row>
    <row r="98" spans="1:6" x14ac:dyDescent="0.2">
      <c r="A98" s="163" t="s">
        <v>7361</v>
      </c>
      <c r="B98" s="162">
        <v>0</v>
      </c>
      <c r="C98" s="162">
        <v>0</v>
      </c>
      <c r="D98" s="37">
        <f t="shared" si="4"/>
        <v>0</v>
      </c>
      <c r="E98" s="37">
        <f>+SUMIF('bal Frs 31-12-24'!$A:$A,'TCD justif frs'!A98,'bal Frs 31-12-24'!$G:$G)</f>
        <v>0</v>
      </c>
      <c r="F98" s="37">
        <f t="shared" si="5"/>
        <v>0</v>
      </c>
    </row>
    <row r="99" spans="1:6" x14ac:dyDescent="0.2">
      <c r="A99" s="163" t="s">
        <v>24</v>
      </c>
      <c r="B99" s="162"/>
      <c r="C99" s="162">
        <v>3751.0250000000001</v>
      </c>
      <c r="D99" s="37">
        <f t="shared" si="4"/>
        <v>-3751.0250000000001</v>
      </c>
      <c r="E99" s="37">
        <f>+SUMIF('bal Frs 31-12-24'!$A:$A,'TCD justif frs'!A99,'bal Frs 31-12-24'!$G:$G)</f>
        <v>-3751.0250000000233</v>
      </c>
      <c r="F99" s="37">
        <f t="shared" si="5"/>
        <v>-2.319211489520967E-11</v>
      </c>
    </row>
    <row r="100" spans="1:6" x14ac:dyDescent="0.2">
      <c r="A100" s="163" t="s">
        <v>5632</v>
      </c>
      <c r="B100" s="162">
        <v>2137.645</v>
      </c>
      <c r="C100" s="162">
        <v>2159.011</v>
      </c>
      <c r="D100" s="37">
        <f t="shared" si="4"/>
        <v>-21.365999999999985</v>
      </c>
      <c r="E100" s="37">
        <f>+SUMIF('bal Frs 31-12-24'!$A:$A,'TCD justif frs'!A100,'bal Frs 31-12-24'!$G:$G)</f>
        <v>-21.365999999999985</v>
      </c>
      <c r="F100" s="37">
        <f t="shared" si="5"/>
        <v>0</v>
      </c>
    </row>
    <row r="101" spans="1:6" x14ac:dyDescent="0.2">
      <c r="A101" s="163" t="s">
        <v>5637</v>
      </c>
      <c r="B101" s="162"/>
      <c r="C101" s="162">
        <v>453.18299999999999</v>
      </c>
      <c r="D101" s="37">
        <f t="shared" si="4"/>
        <v>-453.18299999999999</v>
      </c>
      <c r="E101" s="37">
        <f>+SUMIF('bal Frs 31-12-24'!$A:$A,'TCD justif frs'!A101,'bal Frs 31-12-24'!$G:$G)</f>
        <v>-453.18299999999908</v>
      </c>
      <c r="F101" s="37">
        <f t="shared" si="5"/>
        <v>9.0949470177292824E-13</v>
      </c>
    </row>
    <row r="102" spans="1:6" x14ac:dyDescent="0.2">
      <c r="A102" s="163" t="s">
        <v>5648</v>
      </c>
      <c r="B102" s="162">
        <v>0</v>
      </c>
      <c r="C102" s="162"/>
      <c r="D102" s="37">
        <f t="shared" si="4"/>
        <v>0</v>
      </c>
      <c r="E102" s="37">
        <f>+SUMIF('bal Frs 31-12-24'!$A:$A,'TCD justif frs'!A102,'bal Frs 31-12-24'!$G:$G)</f>
        <v>0</v>
      </c>
      <c r="F102" s="37">
        <f t="shared" si="5"/>
        <v>0</v>
      </c>
    </row>
    <row r="103" spans="1:6" x14ac:dyDescent="0.2">
      <c r="A103" s="163" t="s">
        <v>26</v>
      </c>
      <c r="B103" s="162"/>
      <c r="C103" s="162">
        <v>4951.223</v>
      </c>
      <c r="D103" s="37">
        <f t="shared" ref="D103:D166" si="6">+B103-C103</f>
        <v>-4951.223</v>
      </c>
      <c r="E103" s="37">
        <f>+SUMIF('bal Frs 31-12-24'!$A:$A,'TCD justif frs'!A103,'bal Frs 31-12-24'!$G:$G)</f>
        <v>-4951.2229999999981</v>
      </c>
      <c r="F103" s="37">
        <f t="shared" ref="F103:F166" si="7">+E103-D103</f>
        <v>0</v>
      </c>
    </row>
    <row r="104" spans="1:6" x14ac:dyDescent="0.2">
      <c r="A104" s="163" t="s">
        <v>950</v>
      </c>
      <c r="B104" s="162">
        <v>0</v>
      </c>
      <c r="C104" s="162">
        <v>0</v>
      </c>
      <c r="D104" s="37">
        <f t="shared" si="6"/>
        <v>0</v>
      </c>
      <c r="E104" s="37">
        <f>+SUMIF('bal Frs 31-12-24'!$A:$A,'TCD justif frs'!A104,'bal Frs 31-12-24'!$G:$G)</f>
        <v>0</v>
      </c>
      <c r="F104" s="37">
        <f t="shared" si="7"/>
        <v>0</v>
      </c>
    </row>
    <row r="105" spans="1:6" x14ac:dyDescent="0.2">
      <c r="A105" s="163" t="s">
        <v>5700</v>
      </c>
      <c r="B105" s="162"/>
      <c r="C105" s="162">
        <v>0</v>
      </c>
      <c r="D105" s="37">
        <f t="shared" si="6"/>
        <v>0</v>
      </c>
      <c r="E105" s="37">
        <f>+SUMIF('bal Frs 31-12-24'!$A:$A,'TCD justif frs'!A105,'bal Frs 31-12-24'!$G:$G)</f>
        <v>0</v>
      </c>
      <c r="F105" s="37">
        <f t="shared" si="7"/>
        <v>0</v>
      </c>
    </row>
    <row r="106" spans="1:6" x14ac:dyDescent="0.2">
      <c r="A106" s="163" t="s">
        <v>5702</v>
      </c>
      <c r="B106" s="162"/>
      <c r="C106" s="162">
        <v>501.84900000000005</v>
      </c>
      <c r="D106" s="37">
        <f t="shared" si="6"/>
        <v>-501.84900000000005</v>
      </c>
      <c r="E106" s="37">
        <f>+SUMIF('bal Frs 31-12-24'!$A:$A,'TCD justif frs'!A106,'bal Frs 31-12-24'!$G:$G)</f>
        <v>-501.84900000000198</v>
      </c>
      <c r="F106" s="37">
        <f t="shared" si="7"/>
        <v>-1.9326762412674725E-12</v>
      </c>
    </row>
    <row r="107" spans="1:6" x14ac:dyDescent="0.2">
      <c r="A107" s="163" t="s">
        <v>5711</v>
      </c>
      <c r="B107" s="162">
        <v>4719.665</v>
      </c>
      <c r="C107" s="162"/>
      <c r="D107" s="37">
        <f t="shared" si="6"/>
        <v>4719.665</v>
      </c>
      <c r="E107" s="37">
        <f>+SUMIF('bal Frs 31-12-24'!$A:$A,'TCD justif frs'!A107,'bal Frs 31-12-24'!$G:$G)</f>
        <v>4719.6650000000009</v>
      </c>
      <c r="F107" s="37">
        <f t="shared" si="7"/>
        <v>0</v>
      </c>
    </row>
    <row r="108" spans="1:6" x14ac:dyDescent="0.2">
      <c r="A108" s="163" t="s">
        <v>27</v>
      </c>
      <c r="B108" s="162"/>
      <c r="C108" s="162">
        <v>1376.8799999999999</v>
      </c>
      <c r="D108" s="37">
        <f t="shared" si="6"/>
        <v>-1376.8799999999999</v>
      </c>
      <c r="E108" s="37">
        <f>+SUMIF('bal Frs 31-12-24'!$A:$A,'TCD justif frs'!A108,'bal Frs 31-12-24'!$G:$G)</f>
        <v>-1376.880000000001</v>
      </c>
      <c r="F108" s="37">
        <f t="shared" si="7"/>
        <v>0</v>
      </c>
    </row>
    <row r="109" spans="1:6" x14ac:dyDescent="0.2">
      <c r="A109" s="163" t="s">
        <v>5024</v>
      </c>
      <c r="B109" s="162">
        <v>0</v>
      </c>
      <c r="C109" s="162"/>
      <c r="D109" s="37">
        <f t="shared" si="6"/>
        <v>0</v>
      </c>
      <c r="E109" s="37">
        <f>+SUMIF('bal Frs 31-12-24'!$A:$A,'TCD justif frs'!A109,'bal Frs 31-12-24'!$G:$G)</f>
        <v>0.29899999999906868</v>
      </c>
      <c r="F109" s="37">
        <f t="shared" si="7"/>
        <v>0.29899999999906868</v>
      </c>
    </row>
    <row r="110" spans="1:6" x14ac:dyDescent="0.2">
      <c r="A110" s="163" t="s">
        <v>28</v>
      </c>
      <c r="B110" s="162"/>
      <c r="C110" s="162">
        <v>14453.788</v>
      </c>
      <c r="D110" s="37">
        <f t="shared" si="6"/>
        <v>-14453.788</v>
      </c>
      <c r="E110" s="37">
        <f>+SUMIF('bal Frs 31-12-24'!$A:$A,'TCD justif frs'!A110,'bal Frs 31-12-24'!$G:$G)</f>
        <v>-14453.372000000003</v>
      </c>
      <c r="F110" s="37">
        <f t="shared" si="7"/>
        <v>0.41599999999743886</v>
      </c>
    </row>
    <row r="111" spans="1:6" x14ac:dyDescent="0.2">
      <c r="A111" s="163" t="s">
        <v>10341</v>
      </c>
      <c r="B111" s="162"/>
      <c r="C111" s="162">
        <v>721.29</v>
      </c>
      <c r="D111" s="37">
        <f t="shared" si="6"/>
        <v>-721.29</v>
      </c>
      <c r="E111" s="37">
        <f>+SUMIF('bal Frs 31-12-24'!$A:$A,'TCD justif frs'!A111,'bal Frs 31-12-24'!$G:$G)</f>
        <v>-721.29</v>
      </c>
      <c r="F111" s="37">
        <f t="shared" si="7"/>
        <v>0</v>
      </c>
    </row>
    <row r="112" spans="1:6" x14ac:dyDescent="0.2">
      <c r="A112" s="163" t="s">
        <v>30</v>
      </c>
      <c r="B112" s="162"/>
      <c r="C112" s="162">
        <v>73539.214000000007</v>
      </c>
      <c r="D112" s="37">
        <f t="shared" si="6"/>
        <v>-73539.214000000007</v>
      </c>
      <c r="E112" s="37">
        <f>+SUMIF('bal Frs 31-12-24'!$A:$A,'TCD justif frs'!A112,'bal Frs 31-12-24'!$G:$G)</f>
        <v>-73539.214000000153</v>
      </c>
      <c r="F112" s="37">
        <f t="shared" si="7"/>
        <v>-1.4551915228366852E-10</v>
      </c>
    </row>
    <row r="113" spans="1:6" x14ac:dyDescent="0.2">
      <c r="A113" s="163" t="s">
        <v>5743</v>
      </c>
      <c r="B113" s="162"/>
      <c r="C113" s="162">
        <v>28322</v>
      </c>
      <c r="D113" s="37">
        <f t="shared" si="6"/>
        <v>-28322</v>
      </c>
      <c r="E113" s="37">
        <f>+SUMIF('bal Frs 31-12-24'!$A:$A,'TCD justif frs'!A113,'bal Frs 31-12-24'!$G:$G)</f>
        <v>-28322.000000000058</v>
      </c>
      <c r="F113" s="37">
        <f t="shared" si="7"/>
        <v>-5.8207660913467407E-11</v>
      </c>
    </row>
    <row r="114" spans="1:6" x14ac:dyDescent="0.2">
      <c r="A114" s="163" t="s">
        <v>5758</v>
      </c>
      <c r="B114" s="162"/>
      <c r="C114" s="162">
        <v>2262.8910000000001</v>
      </c>
      <c r="D114" s="37">
        <f t="shared" si="6"/>
        <v>-2262.8910000000001</v>
      </c>
      <c r="E114" s="37">
        <f>+SUMIF('bal Frs 31-12-24'!$A:$A,'TCD justif frs'!A114,'bal Frs 31-12-24'!$G:$G)</f>
        <v>-2262.893</v>
      </c>
      <c r="F114" s="37">
        <f t="shared" si="7"/>
        <v>-1.9999999999527063E-3</v>
      </c>
    </row>
    <row r="115" spans="1:6" x14ac:dyDescent="0.2">
      <c r="A115" s="163" t="s">
        <v>5769</v>
      </c>
      <c r="B115" s="162"/>
      <c r="C115" s="162">
        <v>685.25</v>
      </c>
      <c r="D115" s="37">
        <f t="shared" si="6"/>
        <v>-685.25</v>
      </c>
      <c r="E115" s="37">
        <f>+SUMIF('bal Frs 31-12-24'!$A:$A,'TCD justif frs'!A115,'bal Frs 31-12-24'!$G:$G)</f>
        <v>-684.25</v>
      </c>
      <c r="F115" s="37">
        <f t="shared" si="7"/>
        <v>1</v>
      </c>
    </row>
    <row r="116" spans="1:6" x14ac:dyDescent="0.2">
      <c r="A116" s="163" t="s">
        <v>5776</v>
      </c>
      <c r="B116" s="162"/>
      <c r="C116" s="162">
        <v>0</v>
      </c>
      <c r="D116" s="37">
        <f t="shared" si="6"/>
        <v>0</v>
      </c>
      <c r="E116" s="37">
        <f>+SUMIF('bal Frs 31-12-24'!$A:$A,'TCD justif frs'!A116,'bal Frs 31-12-24'!$G:$G)</f>
        <v>0</v>
      </c>
      <c r="F116" s="37">
        <f t="shared" si="7"/>
        <v>0</v>
      </c>
    </row>
    <row r="117" spans="1:6" x14ac:dyDescent="0.2">
      <c r="A117" s="163" t="s">
        <v>32</v>
      </c>
      <c r="B117" s="162"/>
      <c r="C117" s="162">
        <v>16977.78</v>
      </c>
      <c r="D117" s="37">
        <f t="shared" si="6"/>
        <v>-16977.78</v>
      </c>
      <c r="E117" s="37">
        <f>+SUMIF('bal Frs 31-12-24'!$A:$A,'TCD justif frs'!A117,'bal Frs 31-12-24'!$G:$G)</f>
        <v>-16977.77999999997</v>
      </c>
      <c r="F117" s="37">
        <f t="shared" si="7"/>
        <v>2.9103830456733704E-11</v>
      </c>
    </row>
    <row r="118" spans="1:6" x14ac:dyDescent="0.2">
      <c r="A118" s="163" t="s">
        <v>4797</v>
      </c>
      <c r="B118" s="162">
        <v>0</v>
      </c>
      <c r="C118" s="162">
        <v>0</v>
      </c>
      <c r="D118" s="37">
        <f t="shared" si="6"/>
        <v>0</v>
      </c>
      <c r="E118" s="37">
        <f>+SUMIF('bal Frs 31-12-24'!$A:$A,'TCD justif frs'!A118,'bal Frs 31-12-24'!$G:$G)</f>
        <v>-1.6399999999994179</v>
      </c>
      <c r="F118" s="37">
        <f t="shared" si="7"/>
        <v>-1.6399999999994179</v>
      </c>
    </row>
    <row r="119" spans="1:6" x14ac:dyDescent="0.2">
      <c r="A119" s="163" t="s">
        <v>34</v>
      </c>
      <c r="B119" s="162"/>
      <c r="C119" s="162">
        <v>0</v>
      </c>
      <c r="D119" s="37">
        <f t="shared" si="6"/>
        <v>0</v>
      </c>
      <c r="E119" s="37">
        <f>+SUMIF('bal Frs 31-12-24'!$A:$A,'TCD justif frs'!A119,'bal Frs 31-12-24'!$G:$G)</f>
        <v>0</v>
      </c>
      <c r="F119" s="37">
        <f t="shared" si="7"/>
        <v>0</v>
      </c>
    </row>
    <row r="120" spans="1:6" x14ac:dyDescent="0.2">
      <c r="A120" s="163" t="s">
        <v>35</v>
      </c>
      <c r="B120" s="162"/>
      <c r="C120" s="162">
        <v>1547.6</v>
      </c>
      <c r="D120" s="37">
        <f t="shared" si="6"/>
        <v>-1547.6</v>
      </c>
      <c r="E120" s="37">
        <f>+SUMIF('bal Frs 31-12-24'!$A:$A,'TCD justif frs'!A120,'bal Frs 31-12-24'!$G:$G)</f>
        <v>-1547.6000000000004</v>
      </c>
      <c r="F120" s="37">
        <f t="shared" si="7"/>
        <v>0</v>
      </c>
    </row>
    <row r="121" spans="1:6" x14ac:dyDescent="0.2">
      <c r="A121" s="163" t="s">
        <v>8978</v>
      </c>
      <c r="B121" s="162">
        <v>0</v>
      </c>
      <c r="C121" s="162">
        <v>0</v>
      </c>
      <c r="D121" s="37">
        <f t="shared" si="6"/>
        <v>0</v>
      </c>
      <c r="E121" s="37">
        <f>+SUMIF('bal Frs 31-12-24'!$A:$A,'TCD justif frs'!A121,'bal Frs 31-12-24'!$G:$G)</f>
        <v>0</v>
      </c>
      <c r="F121" s="37">
        <f t="shared" si="7"/>
        <v>0</v>
      </c>
    </row>
    <row r="122" spans="1:6" x14ac:dyDescent="0.2">
      <c r="A122" s="163" t="s">
        <v>5792</v>
      </c>
      <c r="B122" s="162"/>
      <c r="C122" s="162">
        <v>0</v>
      </c>
      <c r="D122" s="37">
        <f t="shared" si="6"/>
        <v>0</v>
      </c>
      <c r="E122" s="37">
        <f>+SUMIF('bal Frs 31-12-24'!$A:$A,'TCD justif frs'!A122,'bal Frs 31-12-24'!$G:$G)</f>
        <v>0</v>
      </c>
      <c r="F122" s="37">
        <f t="shared" si="7"/>
        <v>0</v>
      </c>
    </row>
    <row r="123" spans="1:6" x14ac:dyDescent="0.2">
      <c r="A123" s="163" t="s">
        <v>5068</v>
      </c>
      <c r="B123" s="162"/>
      <c r="C123" s="162">
        <v>0</v>
      </c>
      <c r="D123" s="37">
        <f t="shared" si="6"/>
        <v>0</v>
      </c>
      <c r="E123" s="37">
        <f>+SUMIF('bal Frs 31-12-24'!$A:$A,'TCD justif frs'!A123,'bal Frs 31-12-24'!$G:$G)</f>
        <v>0</v>
      </c>
      <c r="F123" s="37">
        <f t="shared" si="7"/>
        <v>0</v>
      </c>
    </row>
    <row r="124" spans="1:6" x14ac:dyDescent="0.2">
      <c r="A124" s="163" t="s">
        <v>5069</v>
      </c>
      <c r="B124" s="162"/>
      <c r="C124" s="162">
        <v>0</v>
      </c>
      <c r="D124" s="37">
        <f t="shared" si="6"/>
        <v>0</v>
      </c>
      <c r="E124" s="37">
        <f>+SUMIF('bal Frs 31-12-24'!$A:$A,'TCD justif frs'!A124,'bal Frs 31-12-24'!$G:$G)</f>
        <v>0</v>
      </c>
      <c r="F124" s="37">
        <f t="shared" si="7"/>
        <v>0</v>
      </c>
    </row>
    <row r="125" spans="1:6" x14ac:dyDescent="0.2">
      <c r="A125" s="163" t="s">
        <v>5829</v>
      </c>
      <c r="B125" s="162">
        <v>0</v>
      </c>
      <c r="C125" s="162">
        <v>0</v>
      </c>
      <c r="D125" s="37">
        <f t="shared" si="6"/>
        <v>0</v>
      </c>
      <c r="E125" s="37">
        <f>+SUMIF('bal Frs 31-12-24'!$A:$A,'TCD justif frs'!A125,'bal Frs 31-12-24'!$G:$G)</f>
        <v>0</v>
      </c>
      <c r="F125" s="37">
        <f t="shared" si="7"/>
        <v>0</v>
      </c>
    </row>
    <row r="126" spans="1:6" x14ac:dyDescent="0.2">
      <c r="A126" s="163" t="s">
        <v>849</v>
      </c>
      <c r="B126" s="162">
        <v>5023.5730000000003</v>
      </c>
      <c r="C126" s="162">
        <v>4823.5010000000002</v>
      </c>
      <c r="D126" s="37">
        <f t="shared" si="6"/>
        <v>200.07200000000012</v>
      </c>
      <c r="E126" s="37">
        <f>+SUMIF('bal Frs 31-12-24'!$A:$A,'TCD justif frs'!A126,'bal Frs 31-12-24'!$G:$G)</f>
        <v>201.27500000000146</v>
      </c>
      <c r="F126" s="37">
        <f t="shared" si="7"/>
        <v>1.2030000000013388</v>
      </c>
    </row>
    <row r="127" spans="1:6" x14ac:dyDescent="0.2">
      <c r="A127" s="163" t="s">
        <v>8625</v>
      </c>
      <c r="B127" s="162">
        <v>0</v>
      </c>
      <c r="C127" s="162">
        <v>0</v>
      </c>
      <c r="D127" s="37">
        <f t="shared" si="6"/>
        <v>0</v>
      </c>
      <c r="E127" s="37">
        <f>+SUMIF('bal Frs 31-12-24'!$A:$A,'TCD justif frs'!A127,'bal Frs 31-12-24'!$G:$G)</f>
        <v>0</v>
      </c>
      <c r="F127" s="37">
        <f t="shared" si="7"/>
        <v>0</v>
      </c>
    </row>
    <row r="128" spans="1:6" x14ac:dyDescent="0.2">
      <c r="A128" s="163" t="s">
        <v>4918</v>
      </c>
      <c r="B128" s="162"/>
      <c r="C128" s="162">
        <v>1787</v>
      </c>
      <c r="D128" s="37">
        <f t="shared" si="6"/>
        <v>-1787</v>
      </c>
      <c r="E128" s="37">
        <f>+SUMIF('bal Frs 31-12-24'!$A:$A,'TCD justif frs'!A128,'bal Frs 31-12-24'!$G:$G)</f>
        <v>-1787</v>
      </c>
      <c r="F128" s="37">
        <f t="shared" si="7"/>
        <v>0</v>
      </c>
    </row>
    <row r="129" spans="1:6" x14ac:dyDescent="0.2">
      <c r="A129" s="163" t="s">
        <v>952</v>
      </c>
      <c r="B129" s="162">
        <v>8524.5</v>
      </c>
      <c r="C129" s="162">
        <v>6960</v>
      </c>
      <c r="D129" s="37">
        <f t="shared" si="6"/>
        <v>1564.5</v>
      </c>
      <c r="E129" s="37">
        <f>+SUMIF('bal Frs 31-12-24'!$A:$A,'TCD justif frs'!A129,'bal Frs 31-12-24'!$G:$G)</f>
        <v>1564.5</v>
      </c>
      <c r="F129" s="37">
        <f t="shared" si="7"/>
        <v>0</v>
      </c>
    </row>
    <row r="130" spans="1:6" x14ac:dyDescent="0.2">
      <c r="A130" s="163" t="s">
        <v>1048</v>
      </c>
      <c r="B130" s="162">
        <v>2011.8</v>
      </c>
      <c r="C130" s="162">
        <v>2011.338</v>
      </c>
      <c r="D130" s="37">
        <f t="shared" si="6"/>
        <v>0.46199999999998909</v>
      </c>
      <c r="E130" s="37">
        <f>+SUMIF('bal Frs 31-12-24'!$A:$A,'TCD justif frs'!A130,'bal Frs 31-12-24'!$G:$G)</f>
        <v>0.46199999999998909</v>
      </c>
      <c r="F130" s="37">
        <f t="shared" si="7"/>
        <v>0</v>
      </c>
    </row>
    <row r="131" spans="1:6" x14ac:dyDescent="0.2">
      <c r="A131" s="163" t="s">
        <v>5846</v>
      </c>
      <c r="B131" s="162"/>
      <c r="C131" s="162">
        <v>22604.48</v>
      </c>
      <c r="D131" s="37">
        <f t="shared" si="6"/>
        <v>-22604.48</v>
      </c>
      <c r="E131" s="37">
        <f>+SUMIF('bal Frs 31-12-24'!$A:$A,'TCD justif frs'!A131,'bal Frs 31-12-24'!$G:$G)</f>
        <v>-22604.479999999996</v>
      </c>
      <c r="F131" s="37">
        <f t="shared" si="7"/>
        <v>0</v>
      </c>
    </row>
    <row r="132" spans="1:6" x14ac:dyDescent="0.2">
      <c r="A132" s="163" t="s">
        <v>5848</v>
      </c>
      <c r="B132" s="162"/>
      <c r="C132" s="162">
        <v>0</v>
      </c>
      <c r="D132" s="37">
        <f t="shared" si="6"/>
        <v>0</v>
      </c>
      <c r="E132" s="37">
        <f>+SUMIF('bal Frs 31-12-24'!$A:$A,'TCD justif frs'!A132,'bal Frs 31-12-24'!$G:$G)</f>
        <v>0</v>
      </c>
      <c r="F132" s="37">
        <f t="shared" si="7"/>
        <v>0</v>
      </c>
    </row>
    <row r="133" spans="1:6" x14ac:dyDescent="0.2">
      <c r="A133" s="163" t="s">
        <v>5000</v>
      </c>
      <c r="B133" s="162"/>
      <c r="C133" s="162">
        <v>1524.2</v>
      </c>
      <c r="D133" s="37">
        <f t="shared" si="6"/>
        <v>-1524.2</v>
      </c>
      <c r="E133" s="37">
        <f>+SUMIF('bal Frs 31-12-24'!$A:$A,'TCD justif frs'!A133,'bal Frs 31-12-24'!$G:$G)</f>
        <v>-1524.1999999999534</v>
      </c>
      <c r="F133" s="37">
        <f t="shared" si="7"/>
        <v>4.6611603465862572E-11</v>
      </c>
    </row>
    <row r="134" spans="1:6" x14ac:dyDescent="0.2">
      <c r="A134" s="163" t="s">
        <v>4855</v>
      </c>
      <c r="B134" s="162">
        <v>0</v>
      </c>
      <c r="C134" s="162"/>
      <c r="D134" s="37">
        <f t="shared" si="6"/>
        <v>0</v>
      </c>
      <c r="E134" s="37">
        <f>+SUMIF('bal Frs 31-12-24'!$A:$A,'TCD justif frs'!A134,'bal Frs 31-12-24'!$G:$G)</f>
        <v>9.5200000000004366</v>
      </c>
      <c r="F134" s="37">
        <f t="shared" si="7"/>
        <v>9.5200000000004366</v>
      </c>
    </row>
    <row r="135" spans="1:6" x14ac:dyDescent="0.2">
      <c r="A135" s="163" t="s">
        <v>4857</v>
      </c>
      <c r="B135" s="162"/>
      <c r="C135" s="162">
        <v>1082.71</v>
      </c>
      <c r="D135" s="37">
        <f t="shared" si="6"/>
        <v>-1082.71</v>
      </c>
      <c r="E135" s="37">
        <f>+SUMIF('bal Frs 31-12-24'!$A:$A,'TCD justif frs'!A135,'bal Frs 31-12-24'!$G:$G)</f>
        <v>-1082.7099999999991</v>
      </c>
      <c r="F135" s="37">
        <f t="shared" si="7"/>
        <v>0</v>
      </c>
    </row>
    <row r="136" spans="1:6" x14ac:dyDescent="0.2">
      <c r="A136" s="163" t="s">
        <v>5001</v>
      </c>
      <c r="B136" s="162">
        <v>0</v>
      </c>
      <c r="C136" s="162">
        <v>0</v>
      </c>
      <c r="D136" s="37">
        <f t="shared" si="6"/>
        <v>0</v>
      </c>
      <c r="E136" s="37">
        <f>+SUMIF('bal Frs 31-12-24'!$A:$A,'TCD justif frs'!A136,'bal Frs 31-12-24'!$G:$G)</f>
        <v>-0.2000000000007276</v>
      </c>
      <c r="F136" s="37">
        <f t="shared" si="7"/>
        <v>-0.2000000000007276</v>
      </c>
    </row>
    <row r="137" spans="1:6" x14ac:dyDescent="0.2">
      <c r="A137" s="163" t="s">
        <v>5854</v>
      </c>
      <c r="B137" s="162"/>
      <c r="C137" s="162">
        <v>0</v>
      </c>
      <c r="D137" s="37">
        <f t="shared" si="6"/>
        <v>0</v>
      </c>
      <c r="E137" s="37">
        <f>+SUMIF('bal Frs 31-12-24'!$A:$A,'TCD justif frs'!A137,'bal Frs 31-12-24'!$G:$G)</f>
        <v>0</v>
      </c>
      <c r="F137" s="37">
        <f t="shared" si="7"/>
        <v>0</v>
      </c>
    </row>
    <row r="138" spans="1:6" x14ac:dyDescent="0.2">
      <c r="A138" s="163" t="s">
        <v>5858</v>
      </c>
      <c r="B138" s="162"/>
      <c r="C138" s="162">
        <v>1348.7940000000001</v>
      </c>
      <c r="D138" s="37">
        <f t="shared" si="6"/>
        <v>-1348.7940000000001</v>
      </c>
      <c r="E138" s="37">
        <f>+SUMIF('bal Frs 31-12-24'!$A:$A,'TCD justif frs'!A138,'bal Frs 31-12-24'!$G:$G)</f>
        <v>-1348.7940000000017</v>
      </c>
      <c r="F138" s="37">
        <f t="shared" si="7"/>
        <v>0</v>
      </c>
    </row>
    <row r="139" spans="1:6" x14ac:dyDescent="0.2">
      <c r="A139" s="163" t="s">
        <v>5859</v>
      </c>
      <c r="B139" s="162">
        <v>0</v>
      </c>
      <c r="C139" s="162"/>
      <c r="D139" s="37">
        <f t="shared" si="6"/>
        <v>0</v>
      </c>
      <c r="E139" s="37">
        <f>+SUMIF('bal Frs 31-12-24'!$A:$A,'TCD justif frs'!A139,'bal Frs 31-12-24'!$G:$G)</f>
        <v>0</v>
      </c>
      <c r="F139" s="37">
        <f t="shared" si="7"/>
        <v>0</v>
      </c>
    </row>
    <row r="140" spans="1:6" x14ac:dyDescent="0.2">
      <c r="A140" s="163" t="s">
        <v>5863</v>
      </c>
      <c r="B140" s="162"/>
      <c r="C140" s="162">
        <v>12038.85</v>
      </c>
      <c r="D140" s="37">
        <f t="shared" si="6"/>
        <v>-12038.85</v>
      </c>
      <c r="E140" s="37">
        <f>+SUMIF('bal Frs 31-12-24'!$A:$A,'TCD justif frs'!A140,'bal Frs 31-12-24'!$G:$G)</f>
        <v>-12038.850000000002</v>
      </c>
      <c r="F140" s="37">
        <f t="shared" si="7"/>
        <v>0</v>
      </c>
    </row>
    <row r="141" spans="1:6" x14ac:dyDescent="0.2">
      <c r="A141" s="163" t="s">
        <v>5164</v>
      </c>
      <c r="B141" s="162">
        <v>15029</v>
      </c>
      <c r="C141" s="162"/>
      <c r="D141" s="37">
        <f t="shared" si="6"/>
        <v>15029</v>
      </c>
      <c r="E141" s="37">
        <f>+SUMIF('bal Frs 31-12-24'!$A:$A,'TCD justif frs'!A141,'bal Frs 31-12-24'!$G:$G)</f>
        <v>15029</v>
      </c>
      <c r="F141" s="37">
        <f t="shared" si="7"/>
        <v>0</v>
      </c>
    </row>
    <row r="142" spans="1:6" x14ac:dyDescent="0.2">
      <c r="A142" s="163" t="s">
        <v>5070</v>
      </c>
      <c r="B142" s="162"/>
      <c r="C142" s="162">
        <v>19</v>
      </c>
      <c r="D142" s="37">
        <f t="shared" si="6"/>
        <v>-19</v>
      </c>
      <c r="E142" s="37">
        <f>+SUMIF('bal Frs 31-12-24'!$A:$A,'TCD justif frs'!A142,'bal Frs 31-12-24'!$G:$G)</f>
        <v>-19</v>
      </c>
      <c r="F142" s="37">
        <f t="shared" si="7"/>
        <v>0</v>
      </c>
    </row>
    <row r="143" spans="1:6" x14ac:dyDescent="0.2">
      <c r="A143" s="163" t="s">
        <v>5071</v>
      </c>
      <c r="B143" s="162"/>
      <c r="C143" s="162">
        <v>512</v>
      </c>
      <c r="D143" s="37">
        <f t="shared" si="6"/>
        <v>-512</v>
      </c>
      <c r="E143" s="37">
        <f>+SUMIF('bal Frs 31-12-24'!$A:$A,'TCD justif frs'!A143,'bal Frs 31-12-24'!$G:$G)</f>
        <v>-512</v>
      </c>
      <c r="F143" s="37">
        <f t="shared" si="7"/>
        <v>0</v>
      </c>
    </row>
    <row r="144" spans="1:6" x14ac:dyDescent="0.2">
      <c r="A144" s="163" t="s">
        <v>5868</v>
      </c>
      <c r="B144" s="162"/>
      <c r="C144" s="162">
        <v>0</v>
      </c>
      <c r="D144" s="37">
        <f t="shared" si="6"/>
        <v>0</v>
      </c>
      <c r="E144" s="37">
        <f>+SUMIF('bal Frs 31-12-24'!$A:$A,'TCD justif frs'!A144,'bal Frs 31-12-24'!$G:$G)</f>
        <v>0</v>
      </c>
      <c r="F144" s="37">
        <f t="shared" si="7"/>
        <v>0</v>
      </c>
    </row>
    <row r="145" spans="1:6" x14ac:dyDescent="0.2">
      <c r="A145" s="163" t="s">
        <v>7366</v>
      </c>
      <c r="B145" s="162">
        <v>0</v>
      </c>
      <c r="C145" s="162">
        <v>0</v>
      </c>
      <c r="D145" s="37">
        <f t="shared" si="6"/>
        <v>0</v>
      </c>
      <c r="E145" s="37">
        <f>+SUMIF('bal Frs 31-12-24'!$A:$A,'TCD justif frs'!A145,'bal Frs 31-12-24'!$G:$G)</f>
        <v>0</v>
      </c>
      <c r="F145" s="37">
        <f t="shared" si="7"/>
        <v>0</v>
      </c>
    </row>
    <row r="146" spans="1:6" x14ac:dyDescent="0.2">
      <c r="A146" s="163" t="s">
        <v>8629</v>
      </c>
      <c r="B146" s="162"/>
      <c r="C146" s="162">
        <v>0</v>
      </c>
      <c r="D146" s="37">
        <f t="shared" si="6"/>
        <v>0</v>
      </c>
      <c r="E146" s="37">
        <f>+SUMIF('bal Frs 31-12-24'!$A:$A,'TCD justif frs'!A146,'bal Frs 31-12-24'!$G:$G)</f>
        <v>0</v>
      </c>
      <c r="F146" s="37">
        <f t="shared" si="7"/>
        <v>0</v>
      </c>
    </row>
    <row r="147" spans="1:6" x14ac:dyDescent="0.2">
      <c r="A147" s="163" t="s">
        <v>9344</v>
      </c>
      <c r="B147" s="162"/>
      <c r="C147" s="162">
        <v>132</v>
      </c>
      <c r="D147" s="37">
        <f t="shared" si="6"/>
        <v>-132</v>
      </c>
      <c r="E147" s="37">
        <f>+SUMIF('bal Frs 31-12-24'!$A:$A,'TCD justif frs'!A147,'bal Frs 31-12-24'!$G:$G)</f>
        <v>-132</v>
      </c>
      <c r="F147" s="37">
        <f t="shared" si="7"/>
        <v>0</v>
      </c>
    </row>
    <row r="148" spans="1:6" x14ac:dyDescent="0.2">
      <c r="A148" s="163" t="s">
        <v>7486</v>
      </c>
      <c r="B148" s="162">
        <v>8993.8490000000002</v>
      </c>
      <c r="C148" s="162">
        <v>8334.3670000000002</v>
      </c>
      <c r="D148" s="37">
        <f t="shared" si="6"/>
        <v>659.48199999999997</v>
      </c>
      <c r="E148" s="37">
        <f>+SUMIF('bal Frs 31-12-24'!$A:$A,'TCD justif frs'!A148,'bal Frs 31-12-24'!$G:$G)</f>
        <v>660.64699999999721</v>
      </c>
      <c r="F148" s="37">
        <f t="shared" si="7"/>
        <v>1.1649999999972351</v>
      </c>
    </row>
    <row r="149" spans="1:6" x14ac:dyDescent="0.2">
      <c r="A149" s="163" t="s">
        <v>5871</v>
      </c>
      <c r="B149" s="162">
        <v>4000</v>
      </c>
      <c r="C149" s="162"/>
      <c r="D149" s="37">
        <f t="shared" si="6"/>
        <v>4000</v>
      </c>
      <c r="E149" s="37">
        <f>+SUMIF('bal Frs 31-12-24'!$A:$A,'TCD justif frs'!A149,'bal Frs 31-12-24'!$G:$G)</f>
        <v>4000</v>
      </c>
      <c r="F149" s="37">
        <f t="shared" si="7"/>
        <v>0</v>
      </c>
    </row>
    <row r="150" spans="1:6" x14ac:dyDescent="0.2">
      <c r="A150" s="163" t="s">
        <v>663</v>
      </c>
      <c r="B150" s="162">
        <v>7900.8620000000001</v>
      </c>
      <c r="C150" s="162">
        <v>17861.800999999999</v>
      </c>
      <c r="D150" s="37">
        <f t="shared" si="6"/>
        <v>-9960.9389999999985</v>
      </c>
      <c r="E150" s="37">
        <f>+SUMIF('bal Frs 31-12-24'!$A:$A,'TCD justif frs'!A150,'bal Frs 31-12-24'!$G:$G)</f>
        <v>-9960.9389999999985</v>
      </c>
      <c r="F150" s="37">
        <f t="shared" si="7"/>
        <v>0</v>
      </c>
    </row>
    <row r="151" spans="1:6" x14ac:dyDescent="0.2">
      <c r="A151" s="163" t="s">
        <v>37</v>
      </c>
      <c r="B151" s="162">
        <v>5568.6220000000003</v>
      </c>
      <c r="C151" s="162">
        <v>9702.762999999999</v>
      </c>
      <c r="D151" s="37">
        <f t="shared" si="6"/>
        <v>-4134.1409999999987</v>
      </c>
      <c r="E151" s="37">
        <f>+SUMIF('bal Frs 31-12-24'!$A:$A,'TCD justif frs'!A151,'bal Frs 31-12-24'!$G:$G)</f>
        <v>-4134.5409999999683</v>
      </c>
      <c r="F151" s="37">
        <f t="shared" si="7"/>
        <v>-0.39999999996962288</v>
      </c>
    </row>
    <row r="152" spans="1:6" x14ac:dyDescent="0.2">
      <c r="A152" s="163" t="s">
        <v>39</v>
      </c>
      <c r="B152" s="162">
        <v>2288785.4329999997</v>
      </c>
      <c r="C152" s="162">
        <v>2256386.6239999998</v>
      </c>
      <c r="D152" s="37">
        <f t="shared" si="6"/>
        <v>32398.808999999892</v>
      </c>
      <c r="E152" s="37">
        <f>+SUMIF('bal Frs 31-12-24'!$A:$A,'TCD justif frs'!A152,'bal Frs 31-12-24'!$G:$G)</f>
        <v>32396.289000000805</v>
      </c>
      <c r="F152" s="37">
        <f t="shared" si="7"/>
        <v>-2.5199999990873039</v>
      </c>
    </row>
    <row r="153" spans="1:6" x14ac:dyDescent="0.2">
      <c r="A153" s="163" t="s">
        <v>41</v>
      </c>
      <c r="B153" s="162">
        <v>529.1</v>
      </c>
      <c r="C153" s="162"/>
      <c r="D153" s="37">
        <f t="shared" si="6"/>
        <v>529.1</v>
      </c>
      <c r="E153" s="37">
        <f>+SUMIF('bal Frs 31-12-24'!$A:$A,'TCD justif frs'!A153,'bal Frs 31-12-24'!$G:$G)</f>
        <v>529.10000000000582</v>
      </c>
      <c r="F153" s="37">
        <f t="shared" si="7"/>
        <v>5.7980287238024175E-12</v>
      </c>
    </row>
    <row r="154" spans="1:6" x14ac:dyDescent="0.2">
      <c r="A154" s="163" t="s">
        <v>44</v>
      </c>
      <c r="B154" s="162">
        <v>71104.736000000004</v>
      </c>
      <c r="C154" s="162">
        <v>82060.327999999994</v>
      </c>
      <c r="D154" s="37">
        <f t="shared" si="6"/>
        <v>-10955.59199999999</v>
      </c>
      <c r="E154" s="37">
        <f>+SUMIF('bal Frs 31-12-24'!$A:$A,'TCD justif frs'!A154,'bal Frs 31-12-24'!$G:$G)</f>
        <v>-10955.591999996454</v>
      </c>
      <c r="F154" s="37">
        <f t="shared" si="7"/>
        <v>3.536115400493145E-9</v>
      </c>
    </row>
    <row r="155" spans="1:6" x14ac:dyDescent="0.2">
      <c r="A155" s="163" t="s">
        <v>5026</v>
      </c>
      <c r="B155" s="162"/>
      <c r="C155" s="162">
        <v>0</v>
      </c>
      <c r="D155" s="37">
        <f t="shared" si="6"/>
        <v>0</v>
      </c>
      <c r="E155" s="37">
        <f>+SUMIF('bal Frs 31-12-24'!$A:$A,'TCD justif frs'!A155,'bal Frs 31-12-24'!$G:$G)</f>
        <v>0</v>
      </c>
      <c r="F155" s="37">
        <f t="shared" si="7"/>
        <v>0</v>
      </c>
    </row>
    <row r="156" spans="1:6" x14ac:dyDescent="0.2">
      <c r="A156" s="163" t="s">
        <v>5878</v>
      </c>
      <c r="B156" s="162"/>
      <c r="C156" s="162">
        <v>0</v>
      </c>
      <c r="D156" s="37">
        <f t="shared" si="6"/>
        <v>0</v>
      </c>
      <c r="E156" s="37">
        <f>+SUMIF('bal Frs 31-12-24'!$A:$A,'TCD justif frs'!A156,'bal Frs 31-12-24'!$G:$G)</f>
        <v>0</v>
      </c>
      <c r="F156" s="37">
        <f t="shared" si="7"/>
        <v>0</v>
      </c>
    </row>
    <row r="157" spans="1:6" x14ac:dyDescent="0.2">
      <c r="A157" s="163" t="s">
        <v>46</v>
      </c>
      <c r="B157" s="162"/>
      <c r="C157" s="162">
        <v>91187.856</v>
      </c>
      <c r="D157" s="37">
        <f t="shared" si="6"/>
        <v>-91187.856</v>
      </c>
      <c r="E157" s="37">
        <f>+SUMIF('bal Frs 31-12-24'!$A:$A,'TCD justif frs'!A157,'bal Frs 31-12-24'!$G:$G)</f>
        <v>-91187.855999999971</v>
      </c>
      <c r="F157" s="37">
        <f t="shared" si="7"/>
        <v>0</v>
      </c>
    </row>
    <row r="158" spans="1:6" x14ac:dyDescent="0.2">
      <c r="A158" s="163" t="s">
        <v>47</v>
      </c>
      <c r="B158" s="162">
        <v>5080.0739999999996</v>
      </c>
      <c r="C158" s="162">
        <v>1854.3240000000001</v>
      </c>
      <c r="D158" s="37">
        <f t="shared" si="6"/>
        <v>3225.7499999999995</v>
      </c>
      <c r="E158" s="37">
        <f>+SUMIF('bal Frs 31-12-24'!$A:$A,'TCD justif frs'!A158,'bal Frs 31-12-24'!$G:$G)</f>
        <v>3225.75</v>
      </c>
      <c r="F158" s="37">
        <f t="shared" si="7"/>
        <v>0</v>
      </c>
    </row>
    <row r="159" spans="1:6" x14ac:dyDescent="0.2">
      <c r="A159" s="163" t="s">
        <v>49</v>
      </c>
      <c r="B159" s="162">
        <v>65773.652999999991</v>
      </c>
      <c r="C159" s="162">
        <v>71326.644000000015</v>
      </c>
      <c r="D159" s="37">
        <f t="shared" si="6"/>
        <v>-5552.9910000000236</v>
      </c>
      <c r="E159" s="37">
        <f>+SUMIF('bal Frs 31-12-24'!$A:$A,'TCD justif frs'!A159,'bal Frs 31-12-24'!$G:$G)</f>
        <v>-5552.8029999999562</v>
      </c>
      <c r="F159" s="37">
        <f t="shared" si="7"/>
        <v>0.18800000006740447</v>
      </c>
    </row>
    <row r="160" spans="1:6" x14ac:dyDescent="0.2">
      <c r="A160" s="163" t="s">
        <v>5890</v>
      </c>
      <c r="B160" s="162"/>
      <c r="C160" s="162">
        <v>0</v>
      </c>
      <c r="D160" s="37">
        <f t="shared" si="6"/>
        <v>0</v>
      </c>
      <c r="E160" s="37">
        <f>+SUMIF('bal Frs 31-12-24'!$A:$A,'TCD justif frs'!A160,'bal Frs 31-12-24'!$G:$G)</f>
        <v>0</v>
      </c>
      <c r="F160" s="37">
        <f t="shared" si="7"/>
        <v>0</v>
      </c>
    </row>
    <row r="161" spans="1:7" x14ac:dyDescent="0.2">
      <c r="A161" s="163" t="s">
        <v>5002</v>
      </c>
      <c r="B161" s="162">
        <v>190.42</v>
      </c>
      <c r="C161" s="162"/>
      <c r="D161" s="37">
        <f t="shared" si="6"/>
        <v>190.42</v>
      </c>
      <c r="E161" s="37">
        <f>+SUMIF('bal Frs 31-12-24'!$A:$A,'TCD justif frs'!A161,'bal Frs 31-12-24'!$G:$G)</f>
        <v>190.41999999999916</v>
      </c>
      <c r="F161" s="37">
        <f t="shared" si="7"/>
        <v>-8.2422957348171622E-13</v>
      </c>
    </row>
    <row r="162" spans="1:7" x14ac:dyDescent="0.2">
      <c r="A162" s="163" t="s">
        <v>4801</v>
      </c>
      <c r="B162" s="162"/>
      <c r="C162" s="162">
        <v>0</v>
      </c>
      <c r="D162" s="37">
        <f t="shared" si="6"/>
        <v>0</v>
      </c>
      <c r="E162" s="37">
        <f>+SUMIF('bal Frs 31-12-24'!$A:$A,'TCD justif frs'!A162,'bal Frs 31-12-24'!$G:$G)</f>
        <v>0</v>
      </c>
      <c r="F162" s="37">
        <f t="shared" si="7"/>
        <v>0</v>
      </c>
    </row>
    <row r="163" spans="1:7" x14ac:dyDescent="0.2">
      <c r="A163" s="163" t="s">
        <v>51</v>
      </c>
      <c r="B163" s="162"/>
      <c r="C163" s="162">
        <v>2505.1369999999997</v>
      </c>
      <c r="D163" s="37">
        <f t="shared" si="6"/>
        <v>-2505.1369999999997</v>
      </c>
      <c r="E163" s="37">
        <f>+SUMIF('bal Frs 31-12-24'!$A:$A,'TCD justif frs'!A163,'bal Frs 31-12-24'!$G:$G)</f>
        <v>-2505.1369999999879</v>
      </c>
      <c r="F163" s="37">
        <f t="shared" si="7"/>
        <v>1.1823431123048067E-11</v>
      </c>
    </row>
    <row r="164" spans="1:7" x14ac:dyDescent="0.2">
      <c r="A164" s="163" t="s">
        <v>5903</v>
      </c>
      <c r="B164" s="162"/>
      <c r="C164" s="162">
        <v>0</v>
      </c>
      <c r="D164" s="37">
        <f t="shared" si="6"/>
        <v>0</v>
      </c>
      <c r="E164" s="37">
        <f>+SUMIF('bal Frs 31-12-24'!$A:$A,'TCD justif frs'!A164,'bal Frs 31-12-24'!$G:$G)</f>
        <v>0</v>
      </c>
      <c r="F164" s="37">
        <f t="shared" si="7"/>
        <v>0</v>
      </c>
    </row>
    <row r="165" spans="1:7" x14ac:dyDescent="0.2">
      <c r="A165" s="163" t="s">
        <v>53</v>
      </c>
      <c r="B165" s="162">
        <v>1359.1120000000001</v>
      </c>
      <c r="C165" s="162">
        <v>305.92</v>
      </c>
      <c r="D165" s="37">
        <f t="shared" si="6"/>
        <v>1053.192</v>
      </c>
      <c r="E165" s="37">
        <f>+SUMIF('bal Frs 31-12-24'!$A:$A,'TCD justif frs'!A165,'bal Frs 31-12-24'!$G:$G)</f>
        <v>1052.5919999999969</v>
      </c>
      <c r="F165" s="37">
        <f t="shared" si="7"/>
        <v>-0.60000000000309228</v>
      </c>
    </row>
    <row r="166" spans="1:7" x14ac:dyDescent="0.2">
      <c r="A166" s="163" t="s">
        <v>9786</v>
      </c>
      <c r="B166" s="162"/>
      <c r="C166" s="162">
        <v>2671.36</v>
      </c>
      <c r="D166" s="37">
        <f t="shared" si="6"/>
        <v>-2671.36</v>
      </c>
      <c r="E166" s="37">
        <f>+SUMIF('bal Frs 31-12-24'!$A:$A,'TCD justif frs'!A166,'bal Frs 31-12-24'!$G:$G)</f>
        <v>-2671.3600000000006</v>
      </c>
      <c r="F166" s="37">
        <f t="shared" si="7"/>
        <v>0</v>
      </c>
    </row>
    <row r="167" spans="1:7" x14ac:dyDescent="0.2">
      <c r="A167" s="163" t="s">
        <v>5922</v>
      </c>
      <c r="B167" s="162">
        <v>19632.074999999997</v>
      </c>
      <c r="C167" s="162">
        <v>84120.410999999993</v>
      </c>
      <c r="D167" s="37">
        <f t="shared" ref="D167:D230" si="8">+B167-C167</f>
        <v>-64488.335999999996</v>
      </c>
      <c r="E167" s="37">
        <f>+SUMIF('bal Frs 31-12-24'!$A:$A,'TCD justif frs'!A167,'bal Frs 31-12-24'!$G:$G)</f>
        <v>-64490.083999999915</v>
      </c>
      <c r="F167" s="37">
        <f t="shared" ref="F167:F230" si="9">+E167-D167</f>
        <v>-1.747999999919557</v>
      </c>
    </row>
    <row r="168" spans="1:7" x14ac:dyDescent="0.2">
      <c r="A168" s="163" t="s">
        <v>54</v>
      </c>
      <c r="B168" s="162"/>
      <c r="C168" s="162">
        <v>2997.2</v>
      </c>
      <c r="D168" s="37">
        <f t="shared" si="8"/>
        <v>-2997.2</v>
      </c>
      <c r="E168" s="37">
        <f>+SUMIF('bal Frs 31-12-24'!$A:$A,'TCD justif frs'!A168,'bal Frs 31-12-24'!$G:$G)</f>
        <v>-2997.2000000000116</v>
      </c>
      <c r="F168" s="37">
        <f t="shared" si="9"/>
        <v>-1.1823431123048067E-11</v>
      </c>
    </row>
    <row r="169" spans="1:7" x14ac:dyDescent="0.2">
      <c r="A169" s="163" t="s">
        <v>7235</v>
      </c>
      <c r="B169" s="162">
        <v>219</v>
      </c>
      <c r="C169" s="162"/>
      <c r="D169" s="37">
        <f t="shared" si="8"/>
        <v>219</v>
      </c>
      <c r="E169" s="37">
        <f>+SUMIF('bal Frs 31-12-24'!$A:$A,'TCD justif frs'!A169,'bal Frs 31-12-24'!$G:$G)</f>
        <v>219</v>
      </c>
      <c r="F169" s="37">
        <f t="shared" si="9"/>
        <v>0</v>
      </c>
    </row>
    <row r="170" spans="1:7" x14ac:dyDescent="0.2">
      <c r="A170" s="163" t="s">
        <v>665</v>
      </c>
      <c r="B170" s="162">
        <v>100</v>
      </c>
      <c r="C170" s="162">
        <v>13913.418</v>
      </c>
      <c r="D170" s="37">
        <f t="shared" si="8"/>
        <v>-13813.418</v>
      </c>
      <c r="E170" s="37">
        <f>+SUMIF('bal Frs 31-12-24'!$A:$A,'TCD justif frs'!A170,'bal Frs 31-12-24'!$G:$G)</f>
        <v>-13813.418999999994</v>
      </c>
      <c r="F170" s="37">
        <f t="shared" si="9"/>
        <v>-9.999999947467586E-4</v>
      </c>
    </row>
    <row r="171" spans="1:7" x14ac:dyDescent="0.2">
      <c r="A171" s="163" t="s">
        <v>953</v>
      </c>
      <c r="B171" s="162"/>
      <c r="C171" s="162">
        <v>497.29</v>
      </c>
      <c r="D171" s="37">
        <f t="shared" si="8"/>
        <v>-497.29</v>
      </c>
      <c r="E171" s="37">
        <f>+SUMIF('bal Frs 31-12-24'!$A:$A,'TCD justif frs'!A171,'bal Frs 31-12-24'!$G:$G)</f>
        <v>-497.28900000000067</v>
      </c>
      <c r="F171" s="37">
        <f t="shared" si="9"/>
        <v>9.9999999935107553E-4</v>
      </c>
    </row>
    <row r="172" spans="1:7" x14ac:dyDescent="0.2">
      <c r="A172" s="163" t="s">
        <v>58</v>
      </c>
      <c r="B172" s="162">
        <v>356030.27</v>
      </c>
      <c r="C172" s="162">
        <v>96423.299999999988</v>
      </c>
      <c r="D172" s="37">
        <f t="shared" si="8"/>
        <v>259606.97000000003</v>
      </c>
      <c r="E172" s="37">
        <f>+SUMIF('bal Frs 31-12-24'!$A:$A,'TCD justif frs'!A172,'bal Frs 31-12-24'!$G:$G)</f>
        <v>259607.77399999998</v>
      </c>
      <c r="F172" s="37">
        <f t="shared" si="9"/>
        <v>0.80399999994551763</v>
      </c>
    </row>
    <row r="173" spans="1:7" x14ac:dyDescent="0.2">
      <c r="A173" s="163" t="s">
        <v>60</v>
      </c>
      <c r="B173" s="162">
        <v>75000</v>
      </c>
      <c r="C173" s="162">
        <v>0</v>
      </c>
      <c r="D173" s="37">
        <f t="shared" si="8"/>
        <v>75000</v>
      </c>
      <c r="E173" s="37">
        <f>+SUMIF('bal Frs 31-12-24'!$A:$A,'TCD justif frs'!A173,'bal Frs 31-12-24'!$G:$G)</f>
        <v>75000</v>
      </c>
      <c r="F173" s="37">
        <f t="shared" si="9"/>
        <v>0</v>
      </c>
      <c r="G173" s="37"/>
    </row>
    <row r="174" spans="1:7" x14ac:dyDescent="0.2">
      <c r="A174" s="163" t="s">
        <v>62</v>
      </c>
      <c r="B174" s="162">
        <v>6500</v>
      </c>
      <c r="C174" s="162"/>
      <c r="D174" s="37">
        <f t="shared" si="8"/>
        <v>6500</v>
      </c>
      <c r="E174" s="37">
        <f>+SUMIF('bal Frs 31-12-24'!$A:$A,'TCD justif frs'!A174,'bal Frs 31-12-24'!$G:$G)</f>
        <v>6500</v>
      </c>
      <c r="F174" s="37">
        <f t="shared" si="9"/>
        <v>0</v>
      </c>
    </row>
    <row r="175" spans="1:7" x14ac:dyDescent="0.2">
      <c r="A175" s="163" t="s">
        <v>5028</v>
      </c>
      <c r="B175" s="162">
        <v>985.93000000000006</v>
      </c>
      <c r="C175" s="162">
        <v>715.8</v>
      </c>
      <c r="D175" s="37">
        <f t="shared" si="8"/>
        <v>270.13000000000011</v>
      </c>
      <c r="E175" s="37">
        <f>+SUMIF('bal Frs 31-12-24'!$A:$A,'TCD justif frs'!A175,'bal Frs 31-12-24'!$G:$G)</f>
        <v>270.13000000000466</v>
      </c>
      <c r="F175" s="37">
        <f t="shared" si="9"/>
        <v>4.5474735088646412E-12</v>
      </c>
    </row>
    <row r="176" spans="1:7" x14ac:dyDescent="0.2">
      <c r="A176" s="163" t="s">
        <v>64</v>
      </c>
      <c r="B176" s="162">
        <v>0</v>
      </c>
      <c r="C176" s="162">
        <v>339</v>
      </c>
      <c r="D176" s="37">
        <f t="shared" si="8"/>
        <v>-339</v>
      </c>
      <c r="E176" s="37">
        <f>+SUMIF('bal Frs 31-12-24'!$A:$A,'TCD justif frs'!A176,'bal Frs 31-12-24'!$G:$G)</f>
        <v>-339</v>
      </c>
      <c r="F176" s="37">
        <f t="shared" si="9"/>
        <v>0</v>
      </c>
    </row>
    <row r="177" spans="1:6" x14ac:dyDescent="0.2">
      <c r="A177" s="163" t="s">
        <v>955</v>
      </c>
      <c r="B177" s="162"/>
      <c r="C177" s="162">
        <v>214.8</v>
      </c>
      <c r="D177" s="37">
        <f t="shared" si="8"/>
        <v>-214.8</v>
      </c>
      <c r="E177" s="37">
        <f>+SUMIF('bal Frs 31-12-24'!$A:$A,'TCD justif frs'!A177,'bal Frs 31-12-24'!$G:$G)</f>
        <v>-214.79999999999995</v>
      </c>
      <c r="F177" s="37">
        <f>+E177-D177</f>
        <v>0</v>
      </c>
    </row>
    <row r="178" spans="1:6" x14ac:dyDescent="0.2">
      <c r="A178" s="163" t="s">
        <v>65</v>
      </c>
      <c r="B178" s="162"/>
      <c r="C178" s="162">
        <v>1263.4000000000001</v>
      </c>
      <c r="D178" s="37">
        <f t="shared" si="8"/>
        <v>-1263.4000000000001</v>
      </c>
      <c r="E178" s="37">
        <f>+SUMIF('bal Frs 31-12-24'!$A:$A,'TCD justif frs'!A178,'bal Frs 31-12-24'!$G:$G)</f>
        <v>-1263.3999999999942</v>
      </c>
      <c r="F178" s="37">
        <f>+E178-D178</f>
        <v>5.9117155615240335E-12</v>
      </c>
    </row>
    <row r="179" spans="1:6" x14ac:dyDescent="0.2">
      <c r="A179" s="163" t="s">
        <v>5958</v>
      </c>
      <c r="B179" s="162">
        <v>10121.549999999999</v>
      </c>
      <c r="C179" s="162"/>
      <c r="D179" s="37">
        <f t="shared" si="8"/>
        <v>10121.549999999999</v>
      </c>
      <c r="E179" s="37">
        <f>+SUMIF('bal Frs 31-12-24'!$A:$A,'TCD justif frs'!A179,'bal Frs 31-12-24'!$G:$G)</f>
        <v>10121.550000000003</v>
      </c>
      <c r="F179" s="37">
        <f t="shared" si="9"/>
        <v>0</v>
      </c>
    </row>
    <row r="180" spans="1:6" x14ac:dyDescent="0.2">
      <c r="A180" s="163" t="s">
        <v>5962</v>
      </c>
      <c r="B180" s="162"/>
      <c r="C180" s="162">
        <v>0</v>
      </c>
      <c r="D180" s="37">
        <f t="shared" si="8"/>
        <v>0</v>
      </c>
      <c r="E180" s="37">
        <f>+SUMIF('bal Frs 31-12-24'!$A:$A,'TCD justif frs'!A180,'bal Frs 31-12-24'!$G:$G)</f>
        <v>0</v>
      </c>
      <c r="F180" s="37">
        <f t="shared" si="9"/>
        <v>0</v>
      </c>
    </row>
    <row r="181" spans="1:6" x14ac:dyDescent="0.2">
      <c r="A181" s="163" t="s">
        <v>66</v>
      </c>
      <c r="B181" s="162">
        <v>4635</v>
      </c>
      <c r="C181" s="162">
        <v>380143.76199999999</v>
      </c>
      <c r="D181" s="37">
        <f t="shared" si="8"/>
        <v>-375508.76199999999</v>
      </c>
      <c r="E181" s="37">
        <f>+SUMIF('bal Frs 31-12-24'!$A:$A,'TCD justif frs'!A181,'bal Frs 31-12-24'!$G:$G)</f>
        <v>-375508.75</v>
      </c>
      <c r="F181" s="37">
        <f t="shared" si="9"/>
        <v>1.1999999987892807E-2</v>
      </c>
    </row>
    <row r="182" spans="1:6" x14ac:dyDescent="0.2">
      <c r="A182" s="163" t="s">
        <v>7237</v>
      </c>
      <c r="B182" s="162">
        <v>0</v>
      </c>
      <c r="C182" s="162"/>
      <c r="D182" s="37">
        <f t="shared" si="8"/>
        <v>0</v>
      </c>
      <c r="E182" s="37">
        <f>+SUMIF('bal Frs 31-12-24'!$A:$A,'TCD justif frs'!A182,'bal Frs 31-12-24'!$G:$G)</f>
        <v>0</v>
      </c>
      <c r="F182" s="37">
        <f t="shared" si="9"/>
        <v>0</v>
      </c>
    </row>
    <row r="183" spans="1:6" x14ac:dyDescent="0.2">
      <c r="A183" s="163" t="s">
        <v>9346</v>
      </c>
      <c r="B183" s="162"/>
      <c r="C183" s="162">
        <v>0</v>
      </c>
      <c r="D183" s="37">
        <f t="shared" si="8"/>
        <v>0</v>
      </c>
      <c r="E183" s="37">
        <f>+SUMIF('bal Frs 31-12-24'!$A:$A,'TCD justif frs'!A183,'bal Frs 31-12-24'!$G:$G)</f>
        <v>0</v>
      </c>
      <c r="F183" s="37">
        <f t="shared" si="9"/>
        <v>0</v>
      </c>
    </row>
    <row r="184" spans="1:6" x14ac:dyDescent="0.2">
      <c r="A184" s="163" t="s">
        <v>67</v>
      </c>
      <c r="B184" s="162">
        <v>647.09500000000003</v>
      </c>
      <c r="C184" s="162">
        <v>516.39400000000001</v>
      </c>
      <c r="D184" s="37">
        <f t="shared" si="8"/>
        <v>130.70100000000002</v>
      </c>
      <c r="E184" s="37">
        <f>+SUMIF('bal Frs 31-12-24'!$A:$A,'TCD justif frs'!A184,'bal Frs 31-12-24'!$G:$G)</f>
        <v>130.70099999999911</v>
      </c>
      <c r="F184" s="37">
        <f t="shared" si="9"/>
        <v>-9.0949470177292824E-13</v>
      </c>
    </row>
    <row r="185" spans="1:6" x14ac:dyDescent="0.2">
      <c r="A185" s="163" t="s">
        <v>9348</v>
      </c>
      <c r="B185" s="162"/>
      <c r="C185" s="162">
        <v>0</v>
      </c>
      <c r="D185" s="37">
        <f t="shared" si="8"/>
        <v>0</v>
      </c>
      <c r="E185" s="37">
        <f>+SUMIF('bal Frs 31-12-24'!$A:$A,'TCD justif frs'!A185,'bal Frs 31-12-24'!$G:$G)</f>
        <v>0</v>
      </c>
      <c r="F185" s="37">
        <f t="shared" si="9"/>
        <v>0</v>
      </c>
    </row>
    <row r="186" spans="1:6" x14ac:dyDescent="0.2">
      <c r="A186" s="163" t="s">
        <v>5030</v>
      </c>
      <c r="B186" s="162">
        <v>0</v>
      </c>
      <c r="C186" s="162"/>
      <c r="D186" s="37">
        <f t="shared" si="8"/>
        <v>0</v>
      </c>
      <c r="E186" s="37">
        <f>+SUMIF('bal Frs 31-12-24'!$A:$A,'TCD justif frs'!A186,'bal Frs 31-12-24'!$G:$G)</f>
        <v>0</v>
      </c>
      <c r="F186" s="37">
        <f t="shared" si="9"/>
        <v>0</v>
      </c>
    </row>
    <row r="187" spans="1:6" x14ac:dyDescent="0.2">
      <c r="A187" s="163" t="s">
        <v>69</v>
      </c>
      <c r="B187" s="162">
        <v>3070.6</v>
      </c>
      <c r="C187" s="162">
        <v>1605.6</v>
      </c>
      <c r="D187" s="37">
        <f t="shared" si="8"/>
        <v>1465</v>
      </c>
      <c r="E187" s="37">
        <f>+SUMIF('bal Frs 31-12-24'!$A:$A,'TCD justif frs'!A187,'bal Frs 31-12-24'!$G:$G)</f>
        <v>1464.4000000000087</v>
      </c>
      <c r="F187" s="37">
        <f t="shared" si="9"/>
        <v>-0.59999999999126885</v>
      </c>
    </row>
    <row r="188" spans="1:6" x14ac:dyDescent="0.2">
      <c r="A188" s="163" t="s">
        <v>9350</v>
      </c>
      <c r="B188" s="162">
        <v>3856.6</v>
      </c>
      <c r="C188" s="162"/>
      <c r="D188" s="37">
        <f t="shared" si="8"/>
        <v>3856.6</v>
      </c>
      <c r="E188" s="37">
        <f>+SUMIF('bal Frs 31-12-24'!$A:$A,'TCD justif frs'!A188,'bal Frs 31-12-24'!$G:$G)</f>
        <v>3856.6</v>
      </c>
      <c r="F188" s="37">
        <f t="shared" si="9"/>
        <v>0</v>
      </c>
    </row>
    <row r="189" spans="1:6" x14ac:dyDescent="0.2">
      <c r="A189" s="163" t="s">
        <v>10429</v>
      </c>
      <c r="B189" s="162"/>
      <c r="C189" s="162">
        <v>29200.764999999999</v>
      </c>
      <c r="D189" s="37">
        <f t="shared" si="8"/>
        <v>-29200.764999999999</v>
      </c>
      <c r="E189" s="37">
        <f>+SUMIF('bal Frs 31-12-24'!$A:$A,'TCD justif frs'!A189,'bal Frs 31-12-24'!$G:$G)</f>
        <v>-29200.764999999999</v>
      </c>
      <c r="F189" s="37">
        <f t="shared" si="9"/>
        <v>0</v>
      </c>
    </row>
    <row r="190" spans="1:6" x14ac:dyDescent="0.2">
      <c r="A190" s="163" t="s">
        <v>5993</v>
      </c>
      <c r="B190" s="162">
        <v>440.29700000000003</v>
      </c>
      <c r="C190" s="162"/>
      <c r="D190" s="37">
        <f t="shared" si="8"/>
        <v>440.29700000000003</v>
      </c>
      <c r="E190" s="37">
        <f>+SUMIF('bal Frs 31-12-24'!$A:$A,'TCD justif frs'!A190,'bal Frs 31-12-24'!$G:$G)</f>
        <v>440.29700000000594</v>
      </c>
      <c r="F190" s="37">
        <f t="shared" si="9"/>
        <v>5.9117155615240335E-12</v>
      </c>
    </row>
    <row r="191" spans="1:6" x14ac:dyDescent="0.2">
      <c r="A191" s="163" t="s">
        <v>72</v>
      </c>
      <c r="B191" s="162">
        <v>1172.0999999999999</v>
      </c>
      <c r="C191" s="162">
        <v>455</v>
      </c>
      <c r="D191" s="37">
        <f t="shared" si="8"/>
        <v>717.09999999999991</v>
      </c>
      <c r="E191" s="37">
        <f>+SUMIF('bal Frs 31-12-24'!$A:$A,'TCD justif frs'!A191,'bal Frs 31-12-24'!$G:$G)</f>
        <v>717.90000000000873</v>
      </c>
      <c r="F191" s="37">
        <f t="shared" si="9"/>
        <v>0.8000000000088221</v>
      </c>
    </row>
    <row r="192" spans="1:6" x14ac:dyDescent="0.2">
      <c r="A192" s="163" t="s">
        <v>5032</v>
      </c>
      <c r="B192" s="162"/>
      <c r="C192" s="162">
        <v>0</v>
      </c>
      <c r="D192" s="37">
        <f t="shared" si="8"/>
        <v>0</v>
      </c>
      <c r="E192" s="37">
        <f>+SUMIF('bal Frs 31-12-24'!$A:$A,'TCD justif frs'!A192,'bal Frs 31-12-24'!$G:$G)</f>
        <v>0</v>
      </c>
      <c r="F192" s="37">
        <f t="shared" si="9"/>
        <v>0</v>
      </c>
    </row>
    <row r="193" spans="1:6" x14ac:dyDescent="0.2">
      <c r="A193" s="163" t="s">
        <v>5074</v>
      </c>
      <c r="B193" s="162">
        <v>15357.647000000001</v>
      </c>
      <c r="C193" s="162">
        <v>15786.69</v>
      </c>
      <c r="D193" s="37">
        <f t="shared" si="8"/>
        <v>-429.04299999999967</v>
      </c>
      <c r="E193" s="37">
        <f>+SUMIF('bal Frs 31-12-24'!$A:$A,'TCD justif frs'!A193,'bal Frs 31-12-24'!$G:$G)</f>
        <v>-429.04300000000512</v>
      </c>
      <c r="F193" s="37">
        <f t="shared" si="9"/>
        <v>-5.4569682106375694E-12</v>
      </c>
    </row>
    <row r="194" spans="1:6" x14ac:dyDescent="0.2">
      <c r="A194" s="163" t="s">
        <v>74</v>
      </c>
      <c r="B194" s="162">
        <v>79729.994000000006</v>
      </c>
      <c r="C194" s="162">
        <v>21788.268</v>
      </c>
      <c r="D194" s="37">
        <f t="shared" si="8"/>
        <v>57941.72600000001</v>
      </c>
      <c r="E194" s="37">
        <f>+SUMIF('bal Frs 31-12-24'!$A:$A,'TCD justif frs'!A194,'bal Frs 31-12-24'!$G:$G)</f>
        <v>57941.721000000005</v>
      </c>
      <c r="F194" s="37">
        <f t="shared" si="9"/>
        <v>-5.0000000046566129E-3</v>
      </c>
    </row>
    <row r="195" spans="1:6" x14ac:dyDescent="0.2">
      <c r="A195" s="163" t="s">
        <v>5004</v>
      </c>
      <c r="B195" s="162">
        <v>100</v>
      </c>
      <c r="C195" s="162"/>
      <c r="D195" s="37">
        <f t="shared" si="8"/>
        <v>100</v>
      </c>
      <c r="E195" s="37">
        <f>+SUMIF('bal Frs 31-12-24'!$A:$A,'TCD justif frs'!A195,'bal Frs 31-12-24'!$G:$G)</f>
        <v>100</v>
      </c>
      <c r="F195" s="37">
        <f t="shared" si="9"/>
        <v>0</v>
      </c>
    </row>
    <row r="196" spans="1:6" x14ac:dyDescent="0.2">
      <c r="A196" s="163" t="s">
        <v>76</v>
      </c>
      <c r="B196" s="162">
        <v>2500</v>
      </c>
      <c r="C196" s="162">
        <v>16085.919999999998</v>
      </c>
      <c r="D196" s="37">
        <f t="shared" si="8"/>
        <v>-13585.919999999998</v>
      </c>
      <c r="E196" s="37">
        <f>+SUMIF('bal Frs 31-12-24'!$A:$A,'TCD justif frs'!A196,'bal Frs 31-12-24'!$G:$G)</f>
        <v>-13585.919999999998</v>
      </c>
      <c r="F196" s="37">
        <f t="shared" si="9"/>
        <v>0</v>
      </c>
    </row>
    <row r="197" spans="1:6" x14ac:dyDescent="0.2">
      <c r="A197" s="163" t="s">
        <v>6036</v>
      </c>
      <c r="B197" s="162"/>
      <c r="C197" s="162">
        <v>709.58399999999995</v>
      </c>
      <c r="D197" s="37">
        <f t="shared" si="8"/>
        <v>-709.58399999999995</v>
      </c>
      <c r="E197" s="37">
        <f>+SUMIF('bal Frs 31-12-24'!$A:$A,'TCD justif frs'!A197,'bal Frs 31-12-24'!$G:$G)</f>
        <v>-709.58399999999995</v>
      </c>
      <c r="F197" s="37">
        <f t="shared" si="9"/>
        <v>0</v>
      </c>
    </row>
    <row r="198" spans="1:6" x14ac:dyDescent="0.2">
      <c r="A198" s="163" t="s">
        <v>6044</v>
      </c>
      <c r="B198" s="162"/>
      <c r="C198" s="162">
        <v>3127.0050000000001</v>
      </c>
      <c r="D198" s="37">
        <f t="shared" si="8"/>
        <v>-3127.0050000000001</v>
      </c>
      <c r="E198" s="37">
        <f>+SUMIF('bal Frs 31-12-24'!$A:$A,'TCD justif frs'!A198,'bal Frs 31-12-24'!$G:$G)</f>
        <v>-3127.0049999999997</v>
      </c>
      <c r="F198" s="37">
        <f t="shared" si="9"/>
        <v>0</v>
      </c>
    </row>
    <row r="199" spans="1:6" x14ac:dyDescent="0.2">
      <c r="A199" s="163" t="s">
        <v>78</v>
      </c>
      <c r="B199" s="162">
        <v>0</v>
      </c>
      <c r="C199" s="162">
        <v>5505.1</v>
      </c>
      <c r="D199" s="37">
        <f t="shared" si="8"/>
        <v>-5505.1</v>
      </c>
      <c r="E199" s="37">
        <f>+SUMIF('bal Frs 31-12-24'!$A:$A,'TCD justif frs'!A199,'bal Frs 31-12-24'!$G:$G)</f>
        <v>-5505.1000000000058</v>
      </c>
      <c r="F199" s="37">
        <f t="shared" si="9"/>
        <v>0</v>
      </c>
    </row>
    <row r="200" spans="1:6" x14ac:dyDescent="0.2">
      <c r="A200" s="163" t="s">
        <v>4803</v>
      </c>
      <c r="B200" s="162">
        <v>770.03499999999997</v>
      </c>
      <c r="C200" s="162"/>
      <c r="D200" s="37">
        <f t="shared" si="8"/>
        <v>770.03499999999997</v>
      </c>
      <c r="E200" s="37">
        <f>+SUMIF('bal Frs 31-12-24'!$A:$A,'TCD justif frs'!A200,'bal Frs 31-12-24'!$G:$G)</f>
        <v>770.03500000000167</v>
      </c>
      <c r="F200" s="37">
        <f t="shared" si="9"/>
        <v>1.7053025658242404E-12</v>
      </c>
    </row>
    <row r="201" spans="1:6" x14ac:dyDescent="0.2">
      <c r="A201" s="163" t="s">
        <v>79</v>
      </c>
      <c r="B201" s="162"/>
      <c r="C201" s="162">
        <v>1267.105</v>
      </c>
      <c r="D201" s="37">
        <f t="shared" si="8"/>
        <v>-1267.105</v>
      </c>
      <c r="E201" s="37">
        <f>+SUMIF('bal Frs 31-12-24'!$A:$A,'TCD justif frs'!A201,'bal Frs 31-12-24'!$G:$G)</f>
        <v>-1267.1050000000105</v>
      </c>
      <c r="F201" s="37">
        <f t="shared" si="9"/>
        <v>-1.0459189070388675E-11</v>
      </c>
    </row>
    <row r="202" spans="1:6" x14ac:dyDescent="0.2">
      <c r="A202" s="163" t="s">
        <v>80</v>
      </c>
      <c r="B202" s="162">
        <v>29191.806000000004</v>
      </c>
      <c r="C202" s="162">
        <v>9127.8240000000005</v>
      </c>
      <c r="D202" s="37">
        <f t="shared" si="8"/>
        <v>20063.982000000004</v>
      </c>
      <c r="E202" s="37">
        <f>+SUMIF('bal Frs 31-12-24'!$A:$A,'TCD justif frs'!A202,'bal Frs 31-12-24'!$G:$G)</f>
        <v>20063.982000000018</v>
      </c>
      <c r="F202" s="37">
        <f t="shared" si="9"/>
        <v>0</v>
      </c>
    </row>
    <row r="203" spans="1:6" x14ac:dyDescent="0.2">
      <c r="A203" s="163" t="s">
        <v>5260</v>
      </c>
      <c r="B203" s="162">
        <v>0</v>
      </c>
      <c r="C203" s="162"/>
      <c r="D203" s="37">
        <f t="shared" si="8"/>
        <v>0</v>
      </c>
      <c r="E203" s="37">
        <f>+SUMIF('bal Frs 31-12-24'!$A:$A,'TCD justif frs'!A203,'bal Frs 31-12-24'!$G:$G)</f>
        <v>0</v>
      </c>
      <c r="F203" s="37">
        <f t="shared" si="9"/>
        <v>0</v>
      </c>
    </row>
    <row r="204" spans="1:6" x14ac:dyDescent="0.2">
      <c r="A204" s="163" t="s">
        <v>6085</v>
      </c>
      <c r="B204" s="162">
        <v>0</v>
      </c>
      <c r="C204" s="162"/>
      <c r="D204" s="37">
        <f t="shared" si="8"/>
        <v>0</v>
      </c>
      <c r="E204" s="37">
        <f>+SUMIF('bal Frs 31-12-24'!$A:$A,'TCD justif frs'!A204,'bal Frs 31-12-24'!$G:$G)</f>
        <v>0</v>
      </c>
      <c r="F204" s="37">
        <f t="shared" si="9"/>
        <v>0</v>
      </c>
    </row>
    <row r="205" spans="1:6" x14ac:dyDescent="0.2">
      <c r="A205" s="163" t="s">
        <v>5005</v>
      </c>
      <c r="B205" s="162"/>
      <c r="C205" s="162">
        <v>0</v>
      </c>
      <c r="D205" s="37">
        <f t="shared" si="8"/>
        <v>0</v>
      </c>
      <c r="E205" s="37">
        <f>+SUMIF('bal Frs 31-12-24'!$A:$A,'TCD justif frs'!A205,'bal Frs 31-12-24'!$G:$G)</f>
        <v>0</v>
      </c>
      <c r="F205" s="37">
        <f t="shared" si="9"/>
        <v>0</v>
      </c>
    </row>
    <row r="206" spans="1:6" x14ac:dyDescent="0.2">
      <c r="A206" s="163" t="s">
        <v>82</v>
      </c>
      <c r="B206" s="162"/>
      <c r="C206" s="162">
        <v>3970</v>
      </c>
      <c r="D206" s="37">
        <f t="shared" si="8"/>
        <v>-3970</v>
      </c>
      <c r="E206" s="37">
        <f>+SUMIF('bal Frs 31-12-24'!$A:$A,'TCD justif frs'!A206,'bal Frs 31-12-24'!$G:$G)</f>
        <v>-3970</v>
      </c>
      <c r="F206" s="37">
        <f t="shared" si="9"/>
        <v>0</v>
      </c>
    </row>
    <row r="207" spans="1:6" x14ac:dyDescent="0.2">
      <c r="A207" s="163" t="s">
        <v>6118</v>
      </c>
      <c r="B207" s="162"/>
      <c r="C207" s="162">
        <v>0</v>
      </c>
      <c r="D207" s="37">
        <f t="shared" si="8"/>
        <v>0</v>
      </c>
      <c r="E207" s="37">
        <f>+SUMIF('bal Frs 31-12-24'!$A:$A,'TCD justif frs'!A207,'bal Frs 31-12-24'!$G:$G)</f>
        <v>0</v>
      </c>
      <c r="F207" s="37">
        <f t="shared" si="9"/>
        <v>0</v>
      </c>
    </row>
    <row r="208" spans="1:6" x14ac:dyDescent="0.2">
      <c r="A208" s="163" t="s">
        <v>6120</v>
      </c>
      <c r="B208" s="162"/>
      <c r="C208" s="162">
        <v>0</v>
      </c>
      <c r="D208" s="37">
        <f t="shared" si="8"/>
        <v>0</v>
      </c>
      <c r="E208" s="37">
        <f>+SUMIF('bal Frs 31-12-24'!$A:$A,'TCD justif frs'!A208,'bal Frs 31-12-24'!$G:$G)</f>
        <v>0</v>
      </c>
      <c r="F208" s="37">
        <f t="shared" si="9"/>
        <v>0</v>
      </c>
    </row>
    <row r="209" spans="1:6" x14ac:dyDescent="0.2">
      <c r="A209" s="163" t="s">
        <v>6124</v>
      </c>
      <c r="B209" s="162"/>
      <c r="C209" s="162">
        <v>10173</v>
      </c>
      <c r="D209" s="37">
        <f t="shared" si="8"/>
        <v>-10173</v>
      </c>
      <c r="E209" s="37">
        <f>+SUMIF('bal Frs 31-12-24'!$A:$A,'TCD justif frs'!A209,'bal Frs 31-12-24'!$G:$G)</f>
        <v>-10173</v>
      </c>
      <c r="F209" s="37">
        <f t="shared" si="9"/>
        <v>0</v>
      </c>
    </row>
    <row r="210" spans="1:6" x14ac:dyDescent="0.2">
      <c r="A210" s="163" t="s">
        <v>6127</v>
      </c>
      <c r="B210" s="162"/>
      <c r="C210" s="162">
        <v>0</v>
      </c>
      <c r="D210" s="37">
        <f t="shared" si="8"/>
        <v>0</v>
      </c>
      <c r="E210" s="37">
        <f>+SUMIF('bal Frs 31-12-24'!$A:$A,'TCD justif frs'!A210,'bal Frs 31-12-24'!$G:$G)</f>
        <v>0</v>
      </c>
      <c r="F210" s="37">
        <f t="shared" si="9"/>
        <v>0</v>
      </c>
    </row>
    <row r="211" spans="1:6" x14ac:dyDescent="0.2">
      <c r="A211" s="163" t="s">
        <v>957</v>
      </c>
      <c r="B211" s="162">
        <v>85861.477000000014</v>
      </c>
      <c r="C211" s="162">
        <v>93849.073000000164</v>
      </c>
      <c r="D211" s="37">
        <f t="shared" si="8"/>
        <v>-7987.5960000001505</v>
      </c>
      <c r="E211" s="37">
        <f>+SUMIF('bal Frs 31-12-24'!$A:$A,'TCD justif frs'!A211,'bal Frs 31-12-24'!$G:$G)</f>
        <v>-7988.5960000000196</v>
      </c>
      <c r="F211" s="37">
        <f t="shared" si="9"/>
        <v>-0.99999999986903276</v>
      </c>
    </row>
    <row r="212" spans="1:6" x14ac:dyDescent="0.2">
      <c r="A212" s="163" t="s">
        <v>6130</v>
      </c>
      <c r="B212" s="162"/>
      <c r="C212" s="162">
        <v>45730.66</v>
      </c>
      <c r="D212" s="37">
        <f t="shared" si="8"/>
        <v>-45730.66</v>
      </c>
      <c r="E212" s="37">
        <f>+SUMIF('bal Frs 31-12-24'!$A:$A,'TCD justif frs'!A212,'bal Frs 31-12-24'!$G:$G)</f>
        <v>-45730.660000000033</v>
      </c>
      <c r="F212" s="37">
        <f t="shared" si="9"/>
        <v>0</v>
      </c>
    </row>
    <row r="213" spans="1:6" x14ac:dyDescent="0.2">
      <c r="A213" s="163" t="s">
        <v>6132</v>
      </c>
      <c r="B213" s="162">
        <v>10000</v>
      </c>
      <c r="C213" s="162"/>
      <c r="D213" s="37">
        <f t="shared" si="8"/>
        <v>10000</v>
      </c>
      <c r="E213" s="37">
        <f>+SUMIF('bal Frs 31-12-24'!$A:$A,'TCD justif frs'!A213,'bal Frs 31-12-24'!$G:$G)</f>
        <v>10000</v>
      </c>
      <c r="F213" s="37">
        <f t="shared" si="9"/>
        <v>0</v>
      </c>
    </row>
    <row r="214" spans="1:6" x14ac:dyDescent="0.2">
      <c r="A214" s="163" t="s">
        <v>10476</v>
      </c>
      <c r="B214" s="162">
        <v>12443.902</v>
      </c>
      <c r="C214" s="162">
        <v>15555.252</v>
      </c>
      <c r="D214" s="37">
        <f t="shared" si="8"/>
        <v>-3111.3500000000004</v>
      </c>
      <c r="E214" s="37">
        <f>+SUMIF('bal Frs 31-12-24'!$A:$A,'TCD justif frs'!A214,'bal Frs 31-12-24'!$G:$G)</f>
        <v>-3111.3500000000004</v>
      </c>
      <c r="F214" s="37">
        <f t="shared" si="9"/>
        <v>0</v>
      </c>
    </row>
    <row r="215" spans="1:6" x14ac:dyDescent="0.2">
      <c r="A215" s="163" t="s">
        <v>6135</v>
      </c>
      <c r="B215" s="162">
        <v>4363.95</v>
      </c>
      <c r="C215" s="162">
        <v>727.9</v>
      </c>
      <c r="D215" s="37">
        <f t="shared" si="8"/>
        <v>3636.0499999999997</v>
      </c>
      <c r="E215" s="37">
        <f>+SUMIF('bal Frs 31-12-24'!$A:$A,'TCD justif frs'!A215,'bal Frs 31-12-24'!$G:$G)</f>
        <v>3636.0500000000011</v>
      </c>
      <c r="F215" s="37">
        <f t="shared" si="9"/>
        <v>0</v>
      </c>
    </row>
    <row r="216" spans="1:6" x14ac:dyDescent="0.2">
      <c r="A216" s="163" t="s">
        <v>6139</v>
      </c>
      <c r="B216" s="162"/>
      <c r="C216" s="162">
        <v>870.7</v>
      </c>
      <c r="D216" s="37">
        <f t="shared" si="8"/>
        <v>-870.7</v>
      </c>
      <c r="E216" s="37">
        <f>+SUMIF('bal Frs 31-12-24'!$A:$A,'TCD justif frs'!A216,'bal Frs 31-12-24'!$G:$G)</f>
        <v>-870.69999999999982</v>
      </c>
      <c r="F216" s="37">
        <f t="shared" si="9"/>
        <v>0</v>
      </c>
    </row>
    <row r="217" spans="1:6" x14ac:dyDescent="0.2">
      <c r="A217" s="163" t="s">
        <v>83</v>
      </c>
      <c r="B217" s="162">
        <v>68067.343999999997</v>
      </c>
      <c r="C217" s="162">
        <v>52693.686999999998</v>
      </c>
      <c r="D217" s="37">
        <f t="shared" si="8"/>
        <v>15373.656999999999</v>
      </c>
      <c r="E217" s="37">
        <f>+SUMIF('bal Frs 31-12-24'!$A:$A,'TCD justif frs'!A217,'bal Frs 31-12-24'!$G:$G)</f>
        <v>15372.956999999995</v>
      </c>
      <c r="F217" s="37">
        <f t="shared" si="9"/>
        <v>-0.70000000000436557</v>
      </c>
    </row>
    <row r="218" spans="1:6" x14ac:dyDescent="0.2">
      <c r="A218" s="163" t="s">
        <v>8597</v>
      </c>
      <c r="B218" s="162">
        <v>0</v>
      </c>
      <c r="C218" s="162">
        <v>0</v>
      </c>
      <c r="D218" s="37">
        <f t="shared" si="8"/>
        <v>0</v>
      </c>
      <c r="E218" s="37">
        <f>+SUMIF('bal Frs 31-12-24'!$A:$A,'TCD justif frs'!A218,'bal Frs 31-12-24'!$G:$G)</f>
        <v>0</v>
      </c>
      <c r="F218" s="37">
        <f t="shared" si="9"/>
        <v>0</v>
      </c>
    </row>
    <row r="219" spans="1:6" x14ac:dyDescent="0.2">
      <c r="A219" s="163" t="s">
        <v>4866</v>
      </c>
      <c r="B219" s="162">
        <v>53618.162000000004</v>
      </c>
      <c r="C219" s="162"/>
      <c r="D219" s="37">
        <f t="shared" si="8"/>
        <v>53618.162000000004</v>
      </c>
      <c r="E219" s="37">
        <f>+SUMIF('bal Frs 31-12-24'!$A:$A,'TCD justif frs'!A219,'bal Frs 31-12-24'!$G:$G)</f>
        <v>53618.162000000011</v>
      </c>
      <c r="F219" s="37">
        <f t="shared" si="9"/>
        <v>0</v>
      </c>
    </row>
    <row r="220" spans="1:6" x14ac:dyDescent="0.2">
      <c r="A220" s="163" t="s">
        <v>5006</v>
      </c>
      <c r="B220" s="162"/>
      <c r="C220" s="162">
        <v>0</v>
      </c>
      <c r="D220" s="37">
        <f t="shared" si="8"/>
        <v>0</v>
      </c>
      <c r="E220" s="37">
        <f>+SUMIF('bal Frs 31-12-24'!$A:$A,'TCD justif frs'!A220,'bal Frs 31-12-24'!$G:$G)</f>
        <v>0</v>
      </c>
      <c r="F220" s="37">
        <f t="shared" si="9"/>
        <v>0</v>
      </c>
    </row>
    <row r="221" spans="1:6" x14ac:dyDescent="0.2">
      <c r="A221" s="163" t="s">
        <v>6150</v>
      </c>
      <c r="B221" s="162"/>
      <c r="C221" s="162">
        <v>0</v>
      </c>
      <c r="D221" s="37">
        <f t="shared" si="8"/>
        <v>0</v>
      </c>
      <c r="E221" s="37">
        <f>+SUMIF('bal Frs 31-12-24'!$A:$A,'TCD justif frs'!A221,'bal Frs 31-12-24'!$G:$G)</f>
        <v>0</v>
      </c>
      <c r="F221" s="37">
        <f t="shared" si="9"/>
        <v>0</v>
      </c>
    </row>
    <row r="222" spans="1:6" x14ac:dyDescent="0.2">
      <c r="A222" s="163" t="s">
        <v>84</v>
      </c>
      <c r="B222" s="162"/>
      <c r="C222" s="162">
        <v>0</v>
      </c>
      <c r="D222" s="37">
        <f t="shared" si="8"/>
        <v>0</v>
      </c>
      <c r="E222" s="37">
        <f>+SUMIF('bal Frs 31-12-24'!$A:$A,'TCD justif frs'!A222,'bal Frs 31-12-24'!$G:$G)</f>
        <v>2.0000000018626451E-2</v>
      </c>
      <c r="F222" s="37">
        <f t="shared" si="9"/>
        <v>2.0000000018626451E-2</v>
      </c>
    </row>
    <row r="223" spans="1:6" x14ac:dyDescent="0.2">
      <c r="A223" s="163" t="s">
        <v>6152</v>
      </c>
      <c r="B223" s="162">
        <v>3475.1979999999999</v>
      </c>
      <c r="C223" s="162">
        <v>3328.7079999999996</v>
      </c>
      <c r="D223" s="37">
        <f t="shared" si="8"/>
        <v>146.49000000000024</v>
      </c>
      <c r="E223" s="37">
        <f>+SUMIF('bal Frs 31-12-24'!$A:$A,'TCD justif frs'!A223,'bal Frs 31-12-24'!$G:$G)</f>
        <v>146.49300000000221</v>
      </c>
      <c r="F223" s="37">
        <f t="shared" si="9"/>
        <v>3.0000000019754225E-3</v>
      </c>
    </row>
    <row r="224" spans="1:6" x14ac:dyDescent="0.2">
      <c r="A224" s="163" t="s">
        <v>882</v>
      </c>
      <c r="B224" s="162">
        <v>181483.63100000002</v>
      </c>
      <c r="C224" s="162">
        <v>222301.81500000003</v>
      </c>
      <c r="D224" s="37">
        <f t="shared" si="8"/>
        <v>-40818.184000000008</v>
      </c>
      <c r="E224" s="37">
        <f>+SUMIF('bal Frs 31-12-24'!$A:$A,'TCD justif frs'!A224,'bal Frs 31-12-24'!$G:$G)</f>
        <v>-40818.178000000073</v>
      </c>
      <c r="F224" s="37">
        <f t="shared" si="9"/>
        <v>5.9999999357387424E-3</v>
      </c>
    </row>
    <row r="225" spans="1:6" x14ac:dyDescent="0.2">
      <c r="A225" s="163" t="s">
        <v>10487</v>
      </c>
      <c r="B225" s="162"/>
      <c r="C225" s="162">
        <v>3090.6819999999998</v>
      </c>
      <c r="D225" s="37">
        <f t="shared" si="8"/>
        <v>-3090.6819999999998</v>
      </c>
      <c r="E225" s="37">
        <f>+SUMIF('bal Frs 31-12-24'!$A:$A,'TCD justif frs'!A225,'bal Frs 31-12-24'!$G:$G)</f>
        <v>-3090.6819999999998</v>
      </c>
      <c r="F225" s="37">
        <f t="shared" si="9"/>
        <v>0</v>
      </c>
    </row>
    <row r="226" spans="1:6" x14ac:dyDescent="0.2">
      <c r="A226" s="163" t="s">
        <v>86</v>
      </c>
      <c r="B226" s="162">
        <v>73177.239999999991</v>
      </c>
      <c r="C226" s="162">
        <v>53245.162000000004</v>
      </c>
      <c r="D226" s="37">
        <f t="shared" si="8"/>
        <v>19932.077999999987</v>
      </c>
      <c r="E226" s="37">
        <f>+SUMIF('bal Frs 31-12-24'!$A:$A,'TCD justif frs'!A226,'bal Frs 31-12-24'!$G:$G)</f>
        <v>19932.075000000012</v>
      </c>
      <c r="F226" s="37">
        <f t="shared" si="9"/>
        <v>-2.9999999751453288E-3</v>
      </c>
    </row>
    <row r="227" spans="1:6" x14ac:dyDescent="0.2">
      <c r="A227" s="163" t="s">
        <v>4806</v>
      </c>
      <c r="B227" s="162"/>
      <c r="C227" s="162">
        <v>2822.3</v>
      </c>
      <c r="D227" s="37">
        <f t="shared" si="8"/>
        <v>-2822.3</v>
      </c>
      <c r="E227" s="37">
        <f>+SUMIF('bal Frs 31-12-24'!$A:$A,'TCD justif frs'!A227,'bal Frs 31-12-24'!$G:$G)</f>
        <v>-2822.3000000000029</v>
      </c>
      <c r="F227" s="37">
        <f t="shared" si="9"/>
        <v>0</v>
      </c>
    </row>
    <row r="228" spans="1:6" x14ac:dyDescent="0.2">
      <c r="A228" s="163" t="s">
        <v>90</v>
      </c>
      <c r="B228" s="162"/>
      <c r="C228" s="162">
        <v>6369.808</v>
      </c>
      <c r="D228" s="37">
        <f t="shared" si="8"/>
        <v>-6369.808</v>
      </c>
      <c r="E228" s="37">
        <f>+SUMIF('bal Frs 31-12-24'!$A:$A,'TCD justif frs'!A228,'bal Frs 31-12-24'!$G:$G)</f>
        <v>-6369.8079999999991</v>
      </c>
      <c r="F228" s="37">
        <f t="shared" si="9"/>
        <v>0</v>
      </c>
    </row>
    <row r="229" spans="1:6" x14ac:dyDescent="0.2">
      <c r="A229" s="163" t="s">
        <v>9352</v>
      </c>
      <c r="B229" s="162">
        <v>2847.48</v>
      </c>
      <c r="C229" s="162">
        <v>2846.48</v>
      </c>
      <c r="D229" s="37">
        <f t="shared" si="8"/>
        <v>1</v>
      </c>
      <c r="E229" s="37">
        <f>+SUMIF('bal Frs 31-12-24'!$A:$A,'TCD justif frs'!A229,'bal Frs 31-12-24'!$G:$G)</f>
        <v>1</v>
      </c>
      <c r="F229" s="37">
        <f t="shared" si="9"/>
        <v>0</v>
      </c>
    </row>
    <row r="230" spans="1:6" x14ac:dyDescent="0.2">
      <c r="A230" s="163" t="s">
        <v>8840</v>
      </c>
      <c r="B230" s="162">
        <v>0</v>
      </c>
      <c r="C230" s="162">
        <v>0</v>
      </c>
      <c r="D230" s="37">
        <f t="shared" si="8"/>
        <v>0</v>
      </c>
      <c r="E230" s="37">
        <f>+SUMIF('bal Frs 31-12-24'!$A:$A,'TCD justif frs'!A230,'bal Frs 31-12-24'!$G:$G)</f>
        <v>0</v>
      </c>
      <c r="F230" s="37">
        <f t="shared" si="9"/>
        <v>0</v>
      </c>
    </row>
    <row r="231" spans="1:6" x14ac:dyDescent="0.2">
      <c r="A231" s="163" t="s">
        <v>91</v>
      </c>
      <c r="B231" s="162"/>
      <c r="C231" s="162">
        <v>0</v>
      </c>
      <c r="D231" s="37">
        <f t="shared" ref="D231:D294" si="10">+B231-C231</f>
        <v>0</v>
      </c>
      <c r="E231" s="37">
        <f>+SUMIF('bal Frs 31-12-24'!$A:$A,'TCD justif frs'!A231,'bal Frs 31-12-24'!$G:$G)</f>
        <v>0</v>
      </c>
      <c r="F231" s="37">
        <f t="shared" ref="F231:F294" si="11">+E231-D231</f>
        <v>0</v>
      </c>
    </row>
    <row r="232" spans="1:6" x14ac:dyDescent="0.2">
      <c r="A232" s="163" t="s">
        <v>8240</v>
      </c>
      <c r="B232" s="162">
        <v>17256</v>
      </c>
      <c r="C232" s="162">
        <v>0</v>
      </c>
      <c r="D232" s="37">
        <f t="shared" si="10"/>
        <v>17256</v>
      </c>
      <c r="E232" s="37">
        <f>+SUMIF('bal Frs 31-12-24'!$A:$A,'TCD justif frs'!A232,'bal Frs 31-12-24'!$G:$G)</f>
        <v>17256</v>
      </c>
      <c r="F232" s="37">
        <f t="shared" si="11"/>
        <v>0</v>
      </c>
    </row>
    <row r="233" spans="1:6" x14ac:dyDescent="0.2">
      <c r="A233" s="163" t="s">
        <v>959</v>
      </c>
      <c r="B233" s="162">
        <v>1573.2</v>
      </c>
      <c r="C233" s="162">
        <v>376.65</v>
      </c>
      <c r="D233" s="37">
        <f t="shared" si="10"/>
        <v>1196.5500000000002</v>
      </c>
      <c r="E233" s="37">
        <f>+SUMIF('bal Frs 31-12-24'!$A:$A,'TCD justif frs'!A233,'bal Frs 31-12-24'!$G:$G)</f>
        <v>1196.5499999999956</v>
      </c>
      <c r="F233" s="37">
        <f t="shared" si="11"/>
        <v>-4.5474735088646412E-12</v>
      </c>
    </row>
    <row r="234" spans="1:6" x14ac:dyDescent="0.2">
      <c r="A234" s="163" t="s">
        <v>4991</v>
      </c>
      <c r="B234" s="162"/>
      <c r="C234" s="162">
        <v>843.32999999999993</v>
      </c>
      <c r="D234" s="37">
        <f t="shared" si="10"/>
        <v>-843.32999999999993</v>
      </c>
      <c r="E234" s="37">
        <f>+SUMIF('bal Frs 31-12-24'!$A:$A,'TCD justif frs'!A234,'bal Frs 31-12-24'!$G:$G)</f>
        <v>-843.33000000000175</v>
      </c>
      <c r="F234" s="37">
        <f t="shared" si="11"/>
        <v>-1.8189894035458565E-12</v>
      </c>
    </row>
    <row r="235" spans="1:6" x14ac:dyDescent="0.2">
      <c r="A235" s="163" t="s">
        <v>6203</v>
      </c>
      <c r="B235" s="162"/>
      <c r="C235" s="162">
        <v>143760.27800000002</v>
      </c>
      <c r="D235" s="37">
        <f t="shared" si="10"/>
        <v>-143760.27800000002</v>
      </c>
      <c r="E235" s="37">
        <f>+SUMIF('bal Frs 31-12-24'!$A:$A,'TCD justif frs'!A235,'bal Frs 31-12-24'!$G:$G)</f>
        <v>-143760.27800000005</v>
      </c>
      <c r="F235" s="37">
        <f t="shared" si="11"/>
        <v>0</v>
      </c>
    </row>
    <row r="236" spans="1:6" x14ac:dyDescent="0.2">
      <c r="A236" s="163" t="s">
        <v>5075</v>
      </c>
      <c r="B236" s="162"/>
      <c r="C236" s="162">
        <v>0</v>
      </c>
      <c r="D236" s="37">
        <f t="shared" si="10"/>
        <v>0</v>
      </c>
      <c r="E236" s="37">
        <f>+SUMIF('bal Frs 31-12-24'!$A:$A,'TCD justif frs'!A236,'bal Frs 31-12-24'!$G:$G)</f>
        <v>0</v>
      </c>
      <c r="F236" s="37">
        <f t="shared" si="11"/>
        <v>0</v>
      </c>
    </row>
    <row r="237" spans="1:6" x14ac:dyDescent="0.2">
      <c r="A237" s="163" t="s">
        <v>92</v>
      </c>
      <c r="B237" s="162"/>
      <c r="C237" s="162">
        <v>0</v>
      </c>
      <c r="D237" s="37">
        <f t="shared" si="10"/>
        <v>0</v>
      </c>
      <c r="E237" s="37">
        <f>+SUMIF('bal Frs 31-12-24'!$A:$A,'TCD justif frs'!A237,'bal Frs 31-12-24'!$G:$G)</f>
        <v>0</v>
      </c>
      <c r="F237" s="37">
        <f t="shared" si="11"/>
        <v>0</v>
      </c>
    </row>
    <row r="238" spans="1:6" x14ac:dyDescent="0.2">
      <c r="A238" s="163" t="s">
        <v>8841</v>
      </c>
      <c r="B238" s="162">
        <v>0</v>
      </c>
      <c r="C238" s="162"/>
      <c r="D238" s="37">
        <f t="shared" si="10"/>
        <v>0</v>
      </c>
      <c r="E238" s="37">
        <f>+SUMIF('bal Frs 31-12-24'!$A:$A,'TCD justif frs'!A238,'bal Frs 31-12-24'!$G:$G)</f>
        <v>0</v>
      </c>
      <c r="F238" s="37">
        <f t="shared" si="11"/>
        <v>0</v>
      </c>
    </row>
    <row r="239" spans="1:6" x14ac:dyDescent="0.2">
      <c r="A239" s="163" t="s">
        <v>8638</v>
      </c>
      <c r="B239" s="162"/>
      <c r="C239" s="162">
        <v>0</v>
      </c>
      <c r="D239" s="37">
        <f t="shared" si="10"/>
        <v>0</v>
      </c>
      <c r="E239" s="37">
        <f>+SUMIF('bal Frs 31-12-24'!$A:$A,'TCD justif frs'!A239,'bal Frs 31-12-24'!$G:$G)</f>
        <v>0</v>
      </c>
      <c r="F239" s="37">
        <f t="shared" si="11"/>
        <v>0</v>
      </c>
    </row>
    <row r="240" spans="1:6" x14ac:dyDescent="0.2">
      <c r="A240" s="163" t="s">
        <v>8843</v>
      </c>
      <c r="B240" s="162"/>
      <c r="C240" s="162">
        <v>0</v>
      </c>
      <c r="D240" s="37">
        <f t="shared" si="10"/>
        <v>0</v>
      </c>
      <c r="E240" s="37">
        <f>+SUMIF('bal Frs 31-12-24'!$A:$A,'TCD justif frs'!A240,'bal Frs 31-12-24'!$G:$G)</f>
        <v>0</v>
      </c>
      <c r="F240" s="37">
        <f t="shared" si="11"/>
        <v>0</v>
      </c>
    </row>
    <row r="241" spans="1:11" x14ac:dyDescent="0.2">
      <c r="A241" s="163" t="s">
        <v>8994</v>
      </c>
      <c r="B241" s="162"/>
      <c r="C241" s="162">
        <v>4514.1000000000004</v>
      </c>
      <c r="D241" s="37">
        <f t="shared" si="10"/>
        <v>-4514.1000000000004</v>
      </c>
      <c r="E241" s="37">
        <f>+SUMIF('bal Frs 31-12-24'!$A:$A,'TCD justif frs'!A241,'bal Frs 31-12-24'!$G:$G)</f>
        <v>-4514.1000000000022</v>
      </c>
      <c r="F241" s="37">
        <f t="shared" si="11"/>
        <v>0</v>
      </c>
      <c r="I241" s="57"/>
      <c r="J241" s="57"/>
      <c r="K241" s="57"/>
    </row>
    <row r="242" spans="1:11" x14ac:dyDescent="0.2">
      <c r="A242" s="163" t="s">
        <v>6219</v>
      </c>
      <c r="B242" s="162"/>
      <c r="C242" s="162">
        <v>0</v>
      </c>
      <c r="D242" s="37">
        <f t="shared" si="10"/>
        <v>0</v>
      </c>
      <c r="E242" s="37">
        <f>+SUMIF('bal Frs 31-12-24'!$A:$A,'TCD justif frs'!A242,'bal Frs 31-12-24'!$G:$G)</f>
        <v>0</v>
      </c>
      <c r="F242" s="37">
        <f t="shared" si="11"/>
        <v>0</v>
      </c>
    </row>
    <row r="243" spans="1:11" x14ac:dyDescent="0.2">
      <c r="A243" s="163" t="s">
        <v>8243</v>
      </c>
      <c r="B243" s="162"/>
      <c r="C243" s="162">
        <v>0</v>
      </c>
      <c r="D243" s="37">
        <f t="shared" si="10"/>
        <v>0</v>
      </c>
      <c r="E243" s="37">
        <f>+SUMIF('bal Frs 31-12-24'!$A:$A,'TCD justif frs'!A243,'bal Frs 31-12-24'!$G:$G)</f>
        <v>0</v>
      </c>
      <c r="F243" s="37">
        <f t="shared" si="11"/>
        <v>0</v>
      </c>
    </row>
    <row r="244" spans="1:11" x14ac:dyDescent="0.2">
      <c r="A244" s="163" t="s">
        <v>8845</v>
      </c>
      <c r="B244" s="162"/>
      <c r="C244" s="162">
        <v>0</v>
      </c>
      <c r="D244" s="37">
        <f t="shared" si="10"/>
        <v>0</v>
      </c>
      <c r="E244" s="37">
        <f>+SUMIF('bal Frs 31-12-24'!$A:$A,'TCD justif frs'!A244,'bal Frs 31-12-24'!$G:$G)</f>
        <v>0</v>
      </c>
      <c r="F244" s="37">
        <f t="shared" si="11"/>
        <v>0</v>
      </c>
    </row>
    <row r="245" spans="1:11" x14ac:dyDescent="0.2">
      <c r="A245" s="163" t="s">
        <v>8996</v>
      </c>
      <c r="B245" s="162"/>
      <c r="C245" s="162">
        <v>0</v>
      </c>
      <c r="D245" s="37">
        <f t="shared" si="10"/>
        <v>0</v>
      </c>
      <c r="E245" s="37">
        <f>+SUMIF('bal Frs 31-12-24'!$A:$A,'TCD justif frs'!A245,'bal Frs 31-12-24'!$G:$G)</f>
        <v>0</v>
      </c>
      <c r="F245" s="37">
        <f t="shared" si="11"/>
        <v>0</v>
      </c>
    </row>
    <row r="246" spans="1:11" x14ac:dyDescent="0.2">
      <c r="A246" s="163" t="s">
        <v>6223</v>
      </c>
      <c r="B246" s="162">
        <v>6000</v>
      </c>
      <c r="C246" s="162">
        <v>422.10500000000002</v>
      </c>
      <c r="D246" s="37">
        <f t="shared" si="10"/>
        <v>5577.8950000000004</v>
      </c>
      <c r="E246" s="37">
        <f>+SUMIF('bal Frs 31-12-24'!$A:$A,'TCD justif frs'!A246,'bal Frs 31-12-24'!$G:$G)</f>
        <v>5577.8949999999986</v>
      </c>
      <c r="F246" s="37">
        <f t="shared" si="11"/>
        <v>0</v>
      </c>
    </row>
    <row r="247" spans="1:11" x14ac:dyDescent="0.2">
      <c r="A247" s="163" t="s">
        <v>5036</v>
      </c>
      <c r="B247" s="162">
        <v>310</v>
      </c>
      <c r="C247" s="162">
        <v>0</v>
      </c>
      <c r="D247" s="37">
        <f t="shared" si="10"/>
        <v>310</v>
      </c>
      <c r="E247" s="37">
        <f>+SUMIF('bal Frs 31-12-24'!$A:$A,'TCD justif frs'!A247,'bal Frs 31-12-24'!$G:$G)</f>
        <v>310</v>
      </c>
      <c r="F247" s="37">
        <f t="shared" si="11"/>
        <v>0</v>
      </c>
    </row>
    <row r="248" spans="1:11" x14ac:dyDescent="0.2">
      <c r="A248" s="163" t="s">
        <v>8998</v>
      </c>
      <c r="B248" s="162"/>
      <c r="C248" s="162">
        <v>0</v>
      </c>
      <c r="D248" s="37">
        <f t="shared" si="10"/>
        <v>0</v>
      </c>
      <c r="E248" s="37">
        <f>+SUMIF('bal Frs 31-12-24'!$A:$A,'TCD justif frs'!A248,'bal Frs 31-12-24'!$G:$G)</f>
        <v>0</v>
      </c>
      <c r="F248" s="37">
        <f t="shared" si="11"/>
        <v>0</v>
      </c>
    </row>
    <row r="249" spans="1:11" x14ac:dyDescent="0.2">
      <c r="A249" s="163" t="s">
        <v>9000</v>
      </c>
      <c r="B249" s="162">
        <v>0</v>
      </c>
      <c r="C249" s="162"/>
      <c r="D249" s="37">
        <f t="shared" si="10"/>
        <v>0</v>
      </c>
      <c r="E249" s="37">
        <f>+SUMIF('bal Frs 31-12-24'!$A:$A,'TCD justif frs'!A249,'bal Frs 31-12-24'!$G:$G)</f>
        <v>0</v>
      </c>
      <c r="F249" s="37">
        <f t="shared" si="11"/>
        <v>0</v>
      </c>
    </row>
    <row r="250" spans="1:11" x14ac:dyDescent="0.2">
      <c r="A250" s="163" t="s">
        <v>9354</v>
      </c>
      <c r="B250" s="162"/>
      <c r="C250" s="162">
        <v>0</v>
      </c>
      <c r="D250" s="37">
        <f t="shared" si="10"/>
        <v>0</v>
      </c>
      <c r="E250" s="37">
        <f>+SUMIF('bal Frs 31-12-24'!$A:$A,'TCD justif frs'!A250,'bal Frs 31-12-24'!$G:$G)</f>
        <v>0</v>
      </c>
      <c r="F250" s="37">
        <f t="shared" si="11"/>
        <v>0</v>
      </c>
    </row>
    <row r="251" spans="1:11" x14ac:dyDescent="0.2">
      <c r="A251" s="163" t="s">
        <v>9356</v>
      </c>
      <c r="B251" s="162"/>
      <c r="C251" s="162">
        <v>0</v>
      </c>
      <c r="D251" s="37">
        <f t="shared" si="10"/>
        <v>0</v>
      </c>
      <c r="E251" s="37">
        <f>+SUMIF('bal Frs 31-12-24'!$A:$A,'TCD justif frs'!A251,'bal Frs 31-12-24'!$G:$G)</f>
        <v>0</v>
      </c>
      <c r="F251" s="37">
        <f t="shared" si="11"/>
        <v>0</v>
      </c>
    </row>
    <row r="252" spans="1:11" x14ac:dyDescent="0.2">
      <c r="A252" s="163" t="s">
        <v>6226</v>
      </c>
      <c r="B252" s="162"/>
      <c r="C252" s="162">
        <v>0</v>
      </c>
      <c r="D252" s="37">
        <f t="shared" si="10"/>
        <v>0</v>
      </c>
      <c r="E252" s="37">
        <f>+SUMIF('bal Frs 31-12-24'!$A:$A,'TCD justif frs'!A252,'bal Frs 31-12-24'!$G:$G)</f>
        <v>0</v>
      </c>
      <c r="F252" s="37">
        <f t="shared" si="11"/>
        <v>0</v>
      </c>
    </row>
    <row r="253" spans="1:11" x14ac:dyDescent="0.2">
      <c r="A253" s="163" t="s">
        <v>9358</v>
      </c>
      <c r="B253" s="162">
        <v>0</v>
      </c>
      <c r="C253" s="162">
        <v>0</v>
      </c>
      <c r="D253" s="37">
        <f t="shared" si="10"/>
        <v>0</v>
      </c>
      <c r="E253" s="37">
        <f>+SUMIF('bal Frs 31-12-24'!$A:$A,'TCD justif frs'!A253,'bal Frs 31-12-24'!$G:$G)</f>
        <v>0</v>
      </c>
      <c r="F253" s="37">
        <f t="shared" si="11"/>
        <v>0</v>
      </c>
    </row>
    <row r="254" spans="1:11" x14ac:dyDescent="0.2">
      <c r="A254" s="163" t="s">
        <v>6229</v>
      </c>
      <c r="B254" s="162"/>
      <c r="C254" s="162">
        <v>0</v>
      </c>
      <c r="D254" s="37">
        <f t="shared" si="10"/>
        <v>0</v>
      </c>
      <c r="E254" s="37">
        <f>+SUMIF('bal Frs 31-12-24'!$A:$A,'TCD justif frs'!A254,'bal Frs 31-12-24'!$G:$G)</f>
        <v>9.9999998928979039E-4</v>
      </c>
      <c r="F254" s="37">
        <f t="shared" si="11"/>
        <v>9.9999998928979039E-4</v>
      </c>
    </row>
    <row r="255" spans="1:11" x14ac:dyDescent="0.2">
      <c r="A255" s="163" t="s">
        <v>8847</v>
      </c>
      <c r="B255" s="162"/>
      <c r="C255" s="162">
        <v>0</v>
      </c>
      <c r="D255" s="37">
        <f t="shared" si="10"/>
        <v>0</v>
      </c>
      <c r="E255" s="37">
        <f>+SUMIF('bal Frs 31-12-24'!$A:$A,'TCD justif frs'!A255,'bal Frs 31-12-24'!$G:$G)</f>
        <v>0</v>
      </c>
      <c r="F255" s="37">
        <f t="shared" si="11"/>
        <v>0</v>
      </c>
    </row>
    <row r="256" spans="1:11" x14ac:dyDescent="0.2">
      <c r="A256" s="163" t="s">
        <v>667</v>
      </c>
      <c r="B256" s="162"/>
      <c r="C256" s="162">
        <v>11402.741999999998</v>
      </c>
      <c r="D256" s="37">
        <f t="shared" si="10"/>
        <v>-11402.741999999998</v>
      </c>
      <c r="E256" s="37">
        <f>+SUMIF('bal Frs 31-12-24'!$A:$A,'TCD justif frs'!A256,'bal Frs 31-12-24'!$G:$G)</f>
        <v>-11402.742000000027</v>
      </c>
      <c r="F256" s="37">
        <f t="shared" si="11"/>
        <v>-2.9103830456733704E-11</v>
      </c>
    </row>
    <row r="257" spans="1:6" x14ac:dyDescent="0.2">
      <c r="A257" s="163" t="s">
        <v>9360</v>
      </c>
      <c r="B257" s="162"/>
      <c r="C257" s="162">
        <v>0</v>
      </c>
      <c r="D257" s="37">
        <f t="shared" si="10"/>
        <v>0</v>
      </c>
      <c r="E257" s="37">
        <f>+SUMIF('bal Frs 31-12-24'!$A:$A,'TCD justif frs'!A257,'bal Frs 31-12-24'!$G:$G)</f>
        <v>0</v>
      </c>
      <c r="F257" s="37">
        <f t="shared" si="11"/>
        <v>0</v>
      </c>
    </row>
    <row r="258" spans="1:6" x14ac:dyDescent="0.2">
      <c r="A258" s="163" t="s">
        <v>624</v>
      </c>
      <c r="B258" s="162">
        <v>61899.934999999998</v>
      </c>
      <c r="C258" s="162">
        <v>39618.18</v>
      </c>
      <c r="D258" s="37">
        <f t="shared" si="10"/>
        <v>22281.754999999997</v>
      </c>
      <c r="E258" s="37">
        <f>+SUMIF('bal Frs 31-12-24'!$A:$A,'TCD justif frs'!A258,'bal Frs 31-12-24'!$G:$G)</f>
        <v>22283.868000000017</v>
      </c>
      <c r="F258" s="37">
        <f t="shared" si="11"/>
        <v>2.1130000000193832</v>
      </c>
    </row>
    <row r="259" spans="1:6" x14ac:dyDescent="0.2">
      <c r="A259" s="163" t="s">
        <v>7491</v>
      </c>
      <c r="B259" s="162">
        <v>1785</v>
      </c>
      <c r="C259" s="162">
        <v>1786</v>
      </c>
      <c r="D259" s="37">
        <f t="shared" si="10"/>
        <v>-1</v>
      </c>
      <c r="E259" s="37">
        <f>+SUMIF('bal Frs 31-12-24'!$A:$A,'TCD justif frs'!A259,'bal Frs 31-12-24'!$G:$G)</f>
        <v>-1</v>
      </c>
      <c r="F259" s="37">
        <f t="shared" si="11"/>
        <v>0</v>
      </c>
    </row>
    <row r="260" spans="1:6" x14ac:dyDescent="0.2">
      <c r="A260" s="163" t="s">
        <v>7448</v>
      </c>
      <c r="B260" s="162"/>
      <c r="C260" s="162">
        <v>0</v>
      </c>
      <c r="D260" s="37">
        <f t="shared" si="10"/>
        <v>0</v>
      </c>
      <c r="E260" s="37">
        <f>+SUMIF('bal Frs 31-12-24'!$A:$A,'TCD justif frs'!A260,'bal Frs 31-12-24'!$G:$G)</f>
        <v>0</v>
      </c>
      <c r="F260" s="37">
        <f t="shared" si="11"/>
        <v>0</v>
      </c>
    </row>
    <row r="261" spans="1:6" x14ac:dyDescent="0.2">
      <c r="A261" s="163" t="s">
        <v>7451</v>
      </c>
      <c r="B261" s="162"/>
      <c r="C261" s="162">
        <v>0</v>
      </c>
      <c r="D261" s="37">
        <f t="shared" si="10"/>
        <v>0</v>
      </c>
      <c r="E261" s="37">
        <f>+SUMIF('bal Frs 31-12-24'!$A:$A,'TCD justif frs'!A261,'bal Frs 31-12-24'!$G:$G)</f>
        <v>0</v>
      </c>
      <c r="F261" s="37">
        <f t="shared" si="11"/>
        <v>0</v>
      </c>
    </row>
    <row r="262" spans="1:6" x14ac:dyDescent="0.2">
      <c r="A262" s="163" t="s">
        <v>6246</v>
      </c>
      <c r="B262" s="162">
        <v>2832.989</v>
      </c>
      <c r="C262" s="162"/>
      <c r="D262" s="37">
        <f t="shared" si="10"/>
        <v>2832.989</v>
      </c>
      <c r="E262" s="37">
        <f>+SUMIF('bal Frs 31-12-24'!$A:$A,'TCD justif frs'!A262,'bal Frs 31-12-24'!$G:$G)</f>
        <v>2832.989</v>
      </c>
      <c r="F262" s="37">
        <f t="shared" si="11"/>
        <v>0</v>
      </c>
    </row>
    <row r="263" spans="1:6" x14ac:dyDescent="0.2">
      <c r="A263" s="163" t="s">
        <v>5038</v>
      </c>
      <c r="B263" s="162">
        <v>42779.512000000002</v>
      </c>
      <c r="C263" s="162">
        <v>56345.347000000009</v>
      </c>
      <c r="D263" s="37">
        <f t="shared" si="10"/>
        <v>-13565.835000000006</v>
      </c>
      <c r="E263" s="37">
        <f>+SUMIF('bal Frs 31-12-24'!$A:$A,'TCD justif frs'!A263,'bal Frs 31-12-24'!$G:$G)</f>
        <v>-13565.841999999946</v>
      </c>
      <c r="F263" s="37">
        <f t="shared" si="11"/>
        <v>-6.999999939580448E-3</v>
      </c>
    </row>
    <row r="264" spans="1:6" x14ac:dyDescent="0.2">
      <c r="A264" s="163" t="s">
        <v>6255</v>
      </c>
      <c r="B264" s="162">
        <v>0</v>
      </c>
      <c r="C264" s="162"/>
      <c r="D264" s="37">
        <f t="shared" si="10"/>
        <v>0</v>
      </c>
      <c r="E264" s="37">
        <f>+SUMIF('bal Frs 31-12-24'!$A:$A,'TCD justif frs'!A264,'bal Frs 31-12-24'!$G:$G)</f>
        <v>0</v>
      </c>
      <c r="F264" s="37">
        <f t="shared" si="11"/>
        <v>0</v>
      </c>
    </row>
    <row r="265" spans="1:6" x14ac:dyDescent="0.2">
      <c r="A265" s="163" t="s">
        <v>6261</v>
      </c>
      <c r="B265" s="162">
        <v>7140</v>
      </c>
      <c r="C265" s="162">
        <v>7141</v>
      </c>
      <c r="D265" s="37">
        <f t="shared" si="10"/>
        <v>-1</v>
      </c>
      <c r="E265" s="37">
        <f>+SUMIF('bal Frs 31-12-24'!$A:$A,'TCD justif frs'!A265,'bal Frs 31-12-24'!$G:$G)</f>
        <v>-1</v>
      </c>
      <c r="F265" s="37">
        <f t="shared" si="11"/>
        <v>0</v>
      </c>
    </row>
    <row r="266" spans="1:6" x14ac:dyDescent="0.2">
      <c r="A266" s="163" t="s">
        <v>6262</v>
      </c>
      <c r="B266" s="162"/>
      <c r="C266" s="162">
        <v>0</v>
      </c>
      <c r="D266" s="37">
        <f t="shared" si="10"/>
        <v>0</v>
      </c>
      <c r="E266" s="37">
        <f>+SUMIF('bal Frs 31-12-24'!$A:$A,'TCD justif frs'!A266,'bal Frs 31-12-24'!$G:$G)</f>
        <v>0</v>
      </c>
      <c r="F266" s="37">
        <f t="shared" si="11"/>
        <v>0</v>
      </c>
    </row>
    <row r="267" spans="1:6" x14ac:dyDescent="0.2">
      <c r="A267" s="163" t="s">
        <v>6273</v>
      </c>
      <c r="B267" s="162"/>
      <c r="C267" s="162">
        <v>2624.95</v>
      </c>
      <c r="D267" s="37">
        <f t="shared" si="10"/>
        <v>-2624.95</v>
      </c>
      <c r="E267" s="37">
        <f>+SUMIF('bal Frs 31-12-24'!$A:$A,'TCD justif frs'!A267,'bal Frs 31-12-24'!$G:$G)</f>
        <v>-2624.9499999999989</v>
      </c>
      <c r="F267" s="37">
        <f t="shared" si="11"/>
        <v>0</v>
      </c>
    </row>
    <row r="268" spans="1:6" x14ac:dyDescent="0.2">
      <c r="A268" s="163" t="s">
        <v>5079</v>
      </c>
      <c r="B268" s="162">
        <v>0</v>
      </c>
      <c r="C268" s="162">
        <v>2558.5</v>
      </c>
      <c r="D268" s="37">
        <f t="shared" si="10"/>
        <v>-2558.5</v>
      </c>
      <c r="E268" s="37">
        <f>+SUMIF('bal Frs 31-12-24'!$A:$A,'TCD justif frs'!A268,'bal Frs 31-12-24'!$G:$G)</f>
        <v>-2558.5</v>
      </c>
      <c r="F268" s="37">
        <f t="shared" si="11"/>
        <v>0</v>
      </c>
    </row>
    <row r="269" spans="1:6" x14ac:dyDescent="0.2">
      <c r="A269" s="163" t="s">
        <v>6282</v>
      </c>
      <c r="B269" s="162">
        <v>2733.9139999999998</v>
      </c>
      <c r="C269" s="162">
        <v>2732.8850000000002</v>
      </c>
      <c r="D269" s="37">
        <f t="shared" si="10"/>
        <v>1.0289999999995416</v>
      </c>
      <c r="E269" s="37">
        <f>+SUMIF('bal Frs 31-12-24'!$A:$A,'TCD justif frs'!A269,'bal Frs 31-12-24'!$G:$G)</f>
        <v>1.0290000000022701</v>
      </c>
      <c r="F269" s="37">
        <f t="shared" si="11"/>
        <v>2.7284841053187847E-12</v>
      </c>
    </row>
    <row r="270" spans="1:6" x14ac:dyDescent="0.2">
      <c r="A270" s="163" t="s">
        <v>668</v>
      </c>
      <c r="B270" s="162"/>
      <c r="C270" s="162">
        <v>4919.5349999999999</v>
      </c>
      <c r="D270" s="37">
        <f t="shared" si="10"/>
        <v>-4919.5349999999999</v>
      </c>
      <c r="E270" s="37">
        <f>+SUMIF('bal Frs 31-12-24'!$A:$A,'TCD justif frs'!A270,'bal Frs 31-12-24'!$G:$G)</f>
        <v>-4919.5350000000035</v>
      </c>
      <c r="F270" s="37">
        <f t="shared" si="11"/>
        <v>0</v>
      </c>
    </row>
    <row r="271" spans="1:6" x14ac:dyDescent="0.2">
      <c r="A271" s="163" t="s">
        <v>6290</v>
      </c>
      <c r="B271" s="162">
        <v>477</v>
      </c>
      <c r="C271" s="162">
        <v>0</v>
      </c>
      <c r="D271" s="37">
        <f t="shared" si="10"/>
        <v>477</v>
      </c>
      <c r="E271" s="37">
        <f>+SUMIF('bal Frs 31-12-24'!$A:$A,'TCD justif frs'!A271,'bal Frs 31-12-24'!$G:$G)</f>
        <v>477</v>
      </c>
      <c r="F271" s="37">
        <f t="shared" si="11"/>
        <v>0</v>
      </c>
    </row>
    <row r="272" spans="1:6" x14ac:dyDescent="0.2">
      <c r="A272" s="163" t="s">
        <v>821</v>
      </c>
      <c r="B272" s="162">
        <v>16775.638999999999</v>
      </c>
      <c r="C272" s="162">
        <v>21109.895</v>
      </c>
      <c r="D272" s="37">
        <f t="shared" si="10"/>
        <v>-4334.2560000000012</v>
      </c>
      <c r="E272" s="37">
        <f>+SUMIF('bal Frs 31-12-24'!$A:$A,'TCD justif frs'!A272,'bal Frs 31-12-24'!$G:$G)</f>
        <v>-4334.2559999999939</v>
      </c>
      <c r="F272" s="37">
        <f t="shared" si="11"/>
        <v>7.2759576141834259E-12</v>
      </c>
    </row>
    <row r="273" spans="1:6" x14ac:dyDescent="0.2">
      <c r="A273" s="163" t="s">
        <v>6292</v>
      </c>
      <c r="B273" s="162"/>
      <c r="C273" s="162">
        <v>0</v>
      </c>
      <c r="D273" s="37">
        <f t="shared" si="10"/>
        <v>0</v>
      </c>
      <c r="E273" s="37">
        <f>+SUMIF('bal Frs 31-12-24'!$A:$A,'TCD justif frs'!A273,'bal Frs 31-12-24'!$G:$G)</f>
        <v>0</v>
      </c>
      <c r="F273" s="37">
        <f t="shared" si="11"/>
        <v>0</v>
      </c>
    </row>
    <row r="274" spans="1:6" x14ac:dyDescent="0.2">
      <c r="A274" s="163" t="s">
        <v>867</v>
      </c>
      <c r="B274" s="162">
        <v>7668.58</v>
      </c>
      <c r="C274" s="162">
        <v>5982.7</v>
      </c>
      <c r="D274" s="37">
        <f t="shared" si="10"/>
        <v>1685.88</v>
      </c>
      <c r="E274" s="37">
        <f>+SUMIF('bal Frs 31-12-24'!$A:$A,'TCD justif frs'!A274,'bal Frs 31-12-24'!$G:$G)</f>
        <v>1685.8799999999901</v>
      </c>
      <c r="F274" s="37">
        <f t="shared" si="11"/>
        <v>-1.0004441719502211E-11</v>
      </c>
    </row>
    <row r="275" spans="1:6" x14ac:dyDescent="0.2">
      <c r="A275" s="163" t="s">
        <v>6296</v>
      </c>
      <c r="B275" s="162">
        <v>8313.1850000000013</v>
      </c>
      <c r="C275" s="162">
        <v>3870.46</v>
      </c>
      <c r="D275" s="37">
        <f t="shared" si="10"/>
        <v>4442.7250000000013</v>
      </c>
      <c r="E275" s="37">
        <f>+SUMIF('bal Frs 31-12-24'!$A:$A,'TCD justif frs'!A275,'bal Frs 31-12-24'!$G:$G)</f>
        <v>4442.7250000000004</v>
      </c>
      <c r="F275" s="37">
        <f t="shared" si="11"/>
        <v>0</v>
      </c>
    </row>
    <row r="276" spans="1:6" x14ac:dyDescent="0.2">
      <c r="A276" s="163" t="s">
        <v>6298</v>
      </c>
      <c r="B276" s="162">
        <v>0</v>
      </c>
      <c r="C276" s="162">
        <v>0</v>
      </c>
      <c r="D276" s="37">
        <f t="shared" si="10"/>
        <v>0</v>
      </c>
      <c r="E276" s="37">
        <f>+SUMIF('bal Frs 31-12-24'!$A:$A,'TCD justif frs'!A276,'bal Frs 31-12-24'!$G:$G)</f>
        <v>0</v>
      </c>
      <c r="F276" s="37">
        <f t="shared" si="11"/>
        <v>0</v>
      </c>
    </row>
    <row r="277" spans="1:6" x14ac:dyDescent="0.2">
      <c r="A277" s="163" t="s">
        <v>6300</v>
      </c>
      <c r="B277" s="162">
        <v>446.45699999999999</v>
      </c>
      <c r="C277" s="162">
        <v>0</v>
      </c>
      <c r="D277" s="37">
        <f t="shared" si="10"/>
        <v>446.45699999999999</v>
      </c>
      <c r="E277" s="37">
        <f>+SUMIF('bal Frs 31-12-24'!$A:$A,'TCD justif frs'!A277,'bal Frs 31-12-24'!$G:$G)</f>
        <v>446.45700000000033</v>
      </c>
      <c r="F277" s="37">
        <f t="shared" si="11"/>
        <v>0</v>
      </c>
    </row>
    <row r="278" spans="1:6" x14ac:dyDescent="0.2">
      <c r="A278" s="163" t="s">
        <v>6318</v>
      </c>
      <c r="B278" s="162">
        <v>205.20400000000001</v>
      </c>
      <c r="C278" s="162"/>
      <c r="D278" s="37">
        <f t="shared" si="10"/>
        <v>205.20400000000001</v>
      </c>
      <c r="E278" s="37">
        <f>+SUMIF('bal Frs 31-12-24'!$A:$A,'TCD justif frs'!A278,'bal Frs 31-12-24'!$G:$G)</f>
        <v>205.20400000000018</v>
      </c>
      <c r="F278" s="37">
        <f t="shared" si="11"/>
        <v>0</v>
      </c>
    </row>
    <row r="279" spans="1:6" x14ac:dyDescent="0.2">
      <c r="A279" s="163" t="s">
        <v>4808</v>
      </c>
      <c r="B279" s="162">
        <v>3311.1750000000002</v>
      </c>
      <c r="C279" s="162">
        <v>5093.58</v>
      </c>
      <c r="D279" s="37">
        <f t="shared" si="10"/>
        <v>-1782.4049999999997</v>
      </c>
      <c r="E279" s="37">
        <f>+SUMIF('bal Frs 31-12-24'!$A:$A,'TCD justif frs'!A279,'bal Frs 31-12-24'!$G:$G)</f>
        <v>-1782.4050000000025</v>
      </c>
      <c r="F279" s="37">
        <f t="shared" si="11"/>
        <v>-2.7284841053187847E-12</v>
      </c>
    </row>
    <row r="280" spans="1:6" x14ac:dyDescent="0.2">
      <c r="A280" s="163" t="s">
        <v>4812</v>
      </c>
      <c r="B280" s="162"/>
      <c r="C280" s="162">
        <v>1192</v>
      </c>
      <c r="D280" s="37">
        <f t="shared" si="10"/>
        <v>-1192</v>
      </c>
      <c r="E280" s="37">
        <f>+SUMIF('bal Frs 31-12-24'!$A:$A,'TCD justif frs'!A280,'bal Frs 31-12-24'!$G:$G)</f>
        <v>-1192</v>
      </c>
      <c r="F280" s="37">
        <f t="shared" si="11"/>
        <v>0</v>
      </c>
    </row>
    <row r="281" spans="1:6" x14ac:dyDescent="0.2">
      <c r="A281" s="163" t="s">
        <v>4830</v>
      </c>
      <c r="B281" s="162">
        <v>52.96</v>
      </c>
      <c r="C281" s="162"/>
      <c r="D281" s="37">
        <f t="shared" si="10"/>
        <v>52.96</v>
      </c>
      <c r="E281" s="37">
        <f>+SUMIF('bal Frs 31-12-24'!$A:$A,'TCD justif frs'!A281,'bal Frs 31-12-24'!$G:$G)</f>
        <v>52.96</v>
      </c>
      <c r="F281" s="37">
        <f t="shared" si="11"/>
        <v>0</v>
      </c>
    </row>
    <row r="282" spans="1:6" x14ac:dyDescent="0.2">
      <c r="A282" s="163" t="s">
        <v>4832</v>
      </c>
      <c r="B282" s="162"/>
      <c r="C282" s="162">
        <v>2734.95</v>
      </c>
      <c r="D282" s="37">
        <f t="shared" si="10"/>
        <v>-2734.95</v>
      </c>
      <c r="E282" s="37">
        <f>+SUMIF('bal Frs 31-12-24'!$A:$A,'TCD justif frs'!A282,'bal Frs 31-12-24'!$G:$G)</f>
        <v>-2734.9499999999971</v>
      </c>
      <c r="F282" s="37">
        <f t="shared" si="11"/>
        <v>0</v>
      </c>
    </row>
    <row r="283" spans="1:6" x14ac:dyDescent="0.2">
      <c r="A283" s="163" t="s">
        <v>5009</v>
      </c>
      <c r="B283" s="162"/>
      <c r="C283" s="162">
        <v>105.96</v>
      </c>
      <c r="D283" s="37">
        <f t="shared" si="10"/>
        <v>-105.96</v>
      </c>
      <c r="E283" s="37">
        <f>+SUMIF('bal Frs 31-12-24'!$A:$A,'TCD justif frs'!A283,'bal Frs 31-12-24'!$G:$G)</f>
        <v>-105.96000000000095</v>
      </c>
      <c r="F283" s="37">
        <f t="shared" si="11"/>
        <v>-9.5212726591853425E-13</v>
      </c>
    </row>
    <row r="284" spans="1:6" x14ac:dyDescent="0.2">
      <c r="A284" s="163" t="s">
        <v>6329</v>
      </c>
      <c r="B284" s="162"/>
      <c r="C284" s="162">
        <v>0</v>
      </c>
      <c r="D284" s="37">
        <f t="shared" si="10"/>
        <v>0</v>
      </c>
      <c r="E284" s="37">
        <f>+SUMIF('bal Frs 31-12-24'!$A:$A,'TCD justif frs'!A284,'bal Frs 31-12-24'!$G:$G)</f>
        <v>0</v>
      </c>
      <c r="F284" s="37">
        <f t="shared" si="11"/>
        <v>0</v>
      </c>
    </row>
    <row r="285" spans="1:6" x14ac:dyDescent="0.2">
      <c r="A285" s="163" t="s">
        <v>5010</v>
      </c>
      <c r="B285" s="162"/>
      <c r="C285" s="162">
        <v>0</v>
      </c>
      <c r="D285" s="37">
        <f t="shared" si="10"/>
        <v>0</v>
      </c>
      <c r="E285" s="37">
        <f>+SUMIF('bal Frs 31-12-24'!$A:$A,'TCD justif frs'!A285,'bal Frs 31-12-24'!$G:$G)</f>
        <v>0</v>
      </c>
      <c r="F285" s="37">
        <f t="shared" si="11"/>
        <v>0</v>
      </c>
    </row>
    <row r="286" spans="1:6" x14ac:dyDescent="0.2">
      <c r="A286" s="163" t="s">
        <v>6333</v>
      </c>
      <c r="B286" s="162"/>
      <c r="C286" s="162">
        <v>577.55499999999995</v>
      </c>
      <c r="D286" s="37">
        <f t="shared" si="10"/>
        <v>-577.55499999999995</v>
      </c>
      <c r="E286" s="37">
        <f>+SUMIF('bal Frs 31-12-24'!$A:$A,'TCD justif frs'!A286,'bal Frs 31-12-24'!$G:$G)</f>
        <v>-577.55500000000029</v>
      </c>
      <c r="F286" s="37">
        <f t="shared" si="11"/>
        <v>0</v>
      </c>
    </row>
    <row r="287" spans="1:6" x14ac:dyDescent="0.2">
      <c r="A287" s="163" t="s">
        <v>5011</v>
      </c>
      <c r="B287" s="162">
        <v>180.40899999999999</v>
      </c>
      <c r="C287" s="162">
        <v>0</v>
      </c>
      <c r="D287" s="37">
        <f t="shared" si="10"/>
        <v>180.40899999999999</v>
      </c>
      <c r="E287" s="37">
        <f>+SUMIF('bal Frs 31-12-24'!$A:$A,'TCD justif frs'!A287,'bal Frs 31-12-24'!$G:$G)</f>
        <v>180.40900000000329</v>
      </c>
      <c r="F287" s="37">
        <f t="shared" si="11"/>
        <v>3.2969182939268649E-12</v>
      </c>
    </row>
    <row r="288" spans="1:6" x14ac:dyDescent="0.2">
      <c r="A288" s="163" t="s">
        <v>4879</v>
      </c>
      <c r="B288" s="162"/>
      <c r="C288" s="162">
        <v>8262.68</v>
      </c>
      <c r="D288" s="37">
        <f t="shared" si="10"/>
        <v>-8262.68</v>
      </c>
      <c r="E288" s="37">
        <f>+SUMIF('bal Frs 31-12-24'!$A:$A,'TCD justif frs'!A288,'bal Frs 31-12-24'!$G:$G)</f>
        <v>-8262.679999999993</v>
      </c>
      <c r="F288" s="37">
        <f t="shared" si="11"/>
        <v>0</v>
      </c>
    </row>
    <row r="289" spans="1:6" x14ac:dyDescent="0.2">
      <c r="A289" s="163" t="s">
        <v>6349</v>
      </c>
      <c r="B289" s="162"/>
      <c r="C289" s="162">
        <v>540</v>
      </c>
      <c r="D289" s="37">
        <f t="shared" si="10"/>
        <v>-540</v>
      </c>
      <c r="E289" s="37">
        <f>+SUMIF('bal Frs 31-12-24'!$A:$A,'TCD justif frs'!A289,'bal Frs 31-12-24'!$G:$G)</f>
        <v>-540</v>
      </c>
      <c r="F289" s="37">
        <f t="shared" si="11"/>
        <v>0</v>
      </c>
    </row>
    <row r="290" spans="1:6" x14ac:dyDescent="0.2">
      <c r="A290" s="163" t="s">
        <v>4887</v>
      </c>
      <c r="B290" s="162">
        <v>1815.6880000000001</v>
      </c>
      <c r="C290" s="162">
        <v>3571.2</v>
      </c>
      <c r="D290" s="37">
        <f t="shared" si="10"/>
        <v>-1755.5119999999997</v>
      </c>
      <c r="E290" s="37">
        <f>+SUMIF('bal Frs 31-12-24'!$A:$A,'TCD justif frs'!A290,'bal Frs 31-12-24'!$G:$G)</f>
        <v>-1755.5119999999997</v>
      </c>
      <c r="F290" s="37">
        <f t="shared" si="11"/>
        <v>0</v>
      </c>
    </row>
    <row r="291" spans="1:6" x14ac:dyDescent="0.2">
      <c r="A291" s="163" t="s">
        <v>6351</v>
      </c>
      <c r="B291" s="162">
        <v>0</v>
      </c>
      <c r="C291" s="162"/>
      <c r="D291" s="37">
        <f t="shared" si="10"/>
        <v>0</v>
      </c>
      <c r="E291" s="37">
        <f>+SUMIF('bal Frs 31-12-24'!$A:$A,'TCD justif frs'!A291,'bal Frs 31-12-24'!$G:$G)</f>
        <v>0</v>
      </c>
      <c r="F291" s="37">
        <f t="shared" si="11"/>
        <v>0</v>
      </c>
    </row>
    <row r="292" spans="1:6" x14ac:dyDescent="0.2">
      <c r="A292" s="163" t="s">
        <v>5013</v>
      </c>
      <c r="B292" s="162">
        <v>4332</v>
      </c>
      <c r="C292" s="162">
        <v>16578.010000000002</v>
      </c>
      <c r="D292" s="37">
        <f t="shared" si="10"/>
        <v>-12246.010000000002</v>
      </c>
      <c r="E292" s="37">
        <f>+SUMIF('bal Frs 31-12-24'!$A:$A,'TCD justif frs'!A292,'bal Frs 31-12-24'!$G:$G)</f>
        <v>-12246.010000000002</v>
      </c>
      <c r="F292" s="37">
        <f t="shared" si="11"/>
        <v>0</v>
      </c>
    </row>
    <row r="293" spans="1:6" x14ac:dyDescent="0.2">
      <c r="A293" s="163" t="s">
        <v>5082</v>
      </c>
      <c r="B293" s="162"/>
      <c r="C293" s="162">
        <v>0</v>
      </c>
      <c r="D293" s="37">
        <f t="shared" si="10"/>
        <v>0</v>
      </c>
      <c r="E293" s="37">
        <f>+SUMIF('bal Frs 31-12-24'!$A:$A,'TCD justif frs'!A293,'bal Frs 31-12-24'!$G:$G)</f>
        <v>0</v>
      </c>
      <c r="F293" s="37">
        <f t="shared" si="11"/>
        <v>0</v>
      </c>
    </row>
    <row r="294" spans="1:6" x14ac:dyDescent="0.2">
      <c r="A294" s="163" t="s">
        <v>6354</v>
      </c>
      <c r="B294" s="162"/>
      <c r="C294" s="162">
        <v>442.84</v>
      </c>
      <c r="D294" s="37">
        <f t="shared" si="10"/>
        <v>-442.84</v>
      </c>
      <c r="E294" s="37">
        <f>+SUMIF('bal Frs 31-12-24'!$A:$A,'TCD justif frs'!A294,'bal Frs 31-12-24'!$G:$G)</f>
        <v>-442.84000000000015</v>
      </c>
      <c r="F294" s="37">
        <f t="shared" si="11"/>
        <v>0</v>
      </c>
    </row>
    <row r="295" spans="1:6" x14ac:dyDescent="0.2">
      <c r="A295" s="163" t="s">
        <v>5015</v>
      </c>
      <c r="B295" s="162">
        <v>3029.3240000000001</v>
      </c>
      <c r="C295" s="162">
        <v>2209.1660000000002</v>
      </c>
      <c r="D295" s="37">
        <f t="shared" ref="D295:D358" si="12">+B295-C295</f>
        <v>820.1579999999999</v>
      </c>
      <c r="E295" s="37">
        <f>+SUMIF('bal Frs 31-12-24'!$A:$A,'TCD justif frs'!A295,'bal Frs 31-12-24'!$G:$G)</f>
        <v>820.15800000000127</v>
      </c>
      <c r="F295" s="37">
        <f t="shared" ref="F295:F358" si="13">+E295-D295</f>
        <v>1.3642420526593924E-12</v>
      </c>
    </row>
    <row r="296" spans="1:6" x14ac:dyDescent="0.2">
      <c r="A296" s="163" t="s">
        <v>98</v>
      </c>
      <c r="B296" s="162">
        <v>1225.4169999999999</v>
      </c>
      <c r="C296" s="162">
        <v>11033.356999999998</v>
      </c>
      <c r="D296" s="37">
        <f t="shared" si="12"/>
        <v>-9807.9399999999987</v>
      </c>
      <c r="E296" s="37">
        <f>+SUMIF('bal Frs 31-12-24'!$A:$A,'TCD justif frs'!A296,'bal Frs 31-12-24'!$G:$G)</f>
        <v>-9807.9400000000023</v>
      </c>
      <c r="F296" s="37">
        <f t="shared" si="13"/>
        <v>0</v>
      </c>
    </row>
    <row r="297" spans="1:6" x14ac:dyDescent="0.2">
      <c r="A297" s="163" t="s">
        <v>99</v>
      </c>
      <c r="B297" s="162">
        <v>2096.0119999999997</v>
      </c>
      <c r="C297" s="162">
        <v>5731.2060000000001</v>
      </c>
      <c r="D297" s="37">
        <f t="shared" si="12"/>
        <v>-3635.1940000000004</v>
      </c>
      <c r="E297" s="37">
        <f>+SUMIF('bal Frs 31-12-24'!$A:$A,'TCD justif frs'!A297,'bal Frs 31-12-24'!$G:$G)</f>
        <v>-3635.1940000000177</v>
      </c>
      <c r="F297" s="37">
        <f t="shared" si="13"/>
        <v>-1.7280399333685637E-11</v>
      </c>
    </row>
    <row r="298" spans="1:6" x14ac:dyDescent="0.2">
      <c r="A298" s="163" t="s">
        <v>100</v>
      </c>
      <c r="B298" s="162"/>
      <c r="C298" s="162">
        <v>1074.223</v>
      </c>
      <c r="D298" s="37">
        <f t="shared" si="12"/>
        <v>-1074.223</v>
      </c>
      <c r="E298" s="37">
        <f>+SUMIF('bal Frs 31-12-24'!$A:$A,'TCD justif frs'!A298,'bal Frs 31-12-24'!$G:$G)</f>
        <v>-1074.2229999999981</v>
      </c>
      <c r="F298" s="37">
        <f t="shared" si="13"/>
        <v>1.8189894035458565E-12</v>
      </c>
    </row>
    <row r="299" spans="1:6" x14ac:dyDescent="0.2">
      <c r="A299" s="163" t="s">
        <v>6375</v>
      </c>
      <c r="B299" s="162"/>
      <c r="C299" s="162">
        <v>0</v>
      </c>
      <c r="D299" s="37">
        <f t="shared" si="12"/>
        <v>0</v>
      </c>
      <c r="E299" s="37">
        <f>+SUMIF('bal Frs 31-12-24'!$A:$A,'TCD justif frs'!A299,'bal Frs 31-12-24'!$G:$G)</f>
        <v>0</v>
      </c>
      <c r="F299" s="37">
        <f t="shared" si="13"/>
        <v>0</v>
      </c>
    </row>
    <row r="300" spans="1:6" x14ac:dyDescent="0.2">
      <c r="A300" s="163" t="s">
        <v>101</v>
      </c>
      <c r="B300" s="162"/>
      <c r="C300" s="162">
        <v>0</v>
      </c>
      <c r="D300" s="37">
        <f t="shared" si="12"/>
        <v>0</v>
      </c>
      <c r="E300" s="37">
        <f>+SUMIF('bal Frs 31-12-24'!$A:$A,'TCD justif frs'!A300,'bal Frs 31-12-24'!$G:$G)</f>
        <v>0</v>
      </c>
      <c r="F300" s="37">
        <f t="shared" si="13"/>
        <v>0</v>
      </c>
    </row>
    <row r="301" spans="1:6" x14ac:dyDescent="0.2">
      <c r="A301" s="163" t="s">
        <v>102</v>
      </c>
      <c r="B301" s="162"/>
      <c r="C301" s="162">
        <v>2831.9250000000002</v>
      </c>
      <c r="D301" s="37">
        <f t="shared" si="12"/>
        <v>-2831.9250000000002</v>
      </c>
      <c r="E301" s="37">
        <f>+SUMIF('bal Frs 31-12-24'!$A:$A,'TCD justif frs'!A301,'bal Frs 31-12-24'!$G:$G)</f>
        <v>-2831.9249999998137</v>
      </c>
      <c r="F301" s="37">
        <f t="shared" si="13"/>
        <v>1.8644641386345029E-10</v>
      </c>
    </row>
    <row r="302" spans="1:6" x14ac:dyDescent="0.2">
      <c r="A302" s="163" t="s">
        <v>6390</v>
      </c>
      <c r="B302" s="162"/>
      <c r="C302" s="162">
        <v>0</v>
      </c>
      <c r="D302" s="37">
        <f t="shared" si="12"/>
        <v>0</v>
      </c>
      <c r="E302" s="37">
        <f>+SUMIF('bal Frs 31-12-24'!$A:$A,'TCD justif frs'!A302,'bal Frs 31-12-24'!$G:$G)</f>
        <v>0</v>
      </c>
      <c r="F302" s="37">
        <f t="shared" si="13"/>
        <v>0</v>
      </c>
    </row>
    <row r="303" spans="1:6" x14ac:dyDescent="0.2">
      <c r="A303" s="163" t="s">
        <v>103</v>
      </c>
      <c r="B303" s="162"/>
      <c r="C303" s="162">
        <v>6688.1120000000001</v>
      </c>
      <c r="D303" s="37">
        <f t="shared" si="12"/>
        <v>-6688.1120000000001</v>
      </c>
      <c r="E303" s="37">
        <f>+SUMIF('bal Frs 31-12-24'!$A:$A,'TCD justif frs'!A303,'bal Frs 31-12-24'!$G:$G)</f>
        <v>-6688.1119999999937</v>
      </c>
      <c r="F303" s="37">
        <f t="shared" si="13"/>
        <v>0</v>
      </c>
    </row>
    <row r="304" spans="1:6" x14ac:dyDescent="0.2">
      <c r="A304" s="163" t="s">
        <v>104</v>
      </c>
      <c r="B304" s="162">
        <v>1762.0029999999999</v>
      </c>
      <c r="C304" s="162">
        <v>3633.1819999999998</v>
      </c>
      <c r="D304" s="37">
        <f t="shared" si="12"/>
        <v>-1871.1789999999999</v>
      </c>
      <c r="E304" s="37">
        <f>+SUMIF('bal Frs 31-12-24'!$A:$A,'TCD justif frs'!A304,'bal Frs 31-12-24'!$G:$G)</f>
        <v>-1871.167999999976</v>
      </c>
      <c r="F304" s="37">
        <f t="shared" si="13"/>
        <v>1.1000000023841494E-2</v>
      </c>
    </row>
    <row r="305" spans="1:6" x14ac:dyDescent="0.2">
      <c r="A305" s="163" t="s">
        <v>106</v>
      </c>
      <c r="B305" s="162"/>
      <c r="C305" s="162">
        <v>4869.5110000000004</v>
      </c>
      <c r="D305" s="37">
        <f t="shared" si="12"/>
        <v>-4869.5110000000004</v>
      </c>
      <c r="E305" s="37">
        <f>+SUMIF('bal Frs 31-12-24'!$A:$A,'TCD justif frs'!A305,'bal Frs 31-12-24'!$G:$G)</f>
        <v>-4869.6270000000368</v>
      </c>
      <c r="F305" s="37">
        <f t="shared" si="13"/>
        <v>-0.11600000003636524</v>
      </c>
    </row>
    <row r="306" spans="1:6" x14ac:dyDescent="0.2">
      <c r="A306" s="163" t="s">
        <v>888</v>
      </c>
      <c r="B306" s="162">
        <v>946.05200000000002</v>
      </c>
      <c r="C306" s="162"/>
      <c r="D306" s="37">
        <f t="shared" si="12"/>
        <v>946.05200000000002</v>
      </c>
      <c r="E306" s="37">
        <f>+SUMIF('bal Frs 31-12-24'!$A:$A,'TCD justif frs'!A306,'bal Frs 31-12-24'!$G:$G)</f>
        <v>946.05199999999991</v>
      </c>
      <c r="F306" s="37">
        <f t="shared" si="13"/>
        <v>0</v>
      </c>
    </row>
    <row r="307" spans="1:6" x14ac:dyDescent="0.2">
      <c r="A307" s="163" t="s">
        <v>961</v>
      </c>
      <c r="B307" s="162"/>
      <c r="C307" s="162">
        <v>0</v>
      </c>
      <c r="D307" s="37">
        <f t="shared" si="12"/>
        <v>0</v>
      </c>
      <c r="E307" s="37">
        <f>+SUMIF('bal Frs 31-12-24'!$A:$A,'TCD justif frs'!A307,'bal Frs 31-12-24'!$G:$G)</f>
        <v>-1.999999993131496E-3</v>
      </c>
      <c r="F307" s="37">
        <f t="shared" si="13"/>
        <v>-1.999999993131496E-3</v>
      </c>
    </row>
    <row r="308" spans="1:6" x14ac:dyDescent="0.2">
      <c r="A308" s="163" t="s">
        <v>962</v>
      </c>
      <c r="B308" s="162"/>
      <c r="C308" s="162">
        <v>1511.11</v>
      </c>
      <c r="D308" s="37">
        <f t="shared" si="12"/>
        <v>-1511.11</v>
      </c>
      <c r="E308" s="37">
        <f>+SUMIF('bal Frs 31-12-24'!$A:$A,'TCD justif frs'!A308,'bal Frs 31-12-24'!$G:$G)</f>
        <v>-1511.1100000000006</v>
      </c>
      <c r="F308" s="37">
        <f t="shared" si="13"/>
        <v>0</v>
      </c>
    </row>
    <row r="309" spans="1:6" x14ac:dyDescent="0.2">
      <c r="A309" s="163" t="s">
        <v>108</v>
      </c>
      <c r="B309" s="162"/>
      <c r="C309" s="162">
        <v>4502.6819999999998</v>
      </c>
      <c r="D309" s="37">
        <f t="shared" si="12"/>
        <v>-4502.6819999999998</v>
      </c>
      <c r="E309" s="37">
        <f>+SUMIF('bal Frs 31-12-24'!$A:$A,'TCD justif frs'!A309,'bal Frs 31-12-24'!$G:$G)</f>
        <v>-4502.6820000000007</v>
      </c>
      <c r="F309" s="37">
        <f t="shared" si="13"/>
        <v>0</v>
      </c>
    </row>
    <row r="310" spans="1:6" x14ac:dyDescent="0.2">
      <c r="A310" s="163" t="s">
        <v>110</v>
      </c>
      <c r="B310" s="162"/>
      <c r="C310" s="162">
        <v>8461.6620000000003</v>
      </c>
      <c r="D310" s="37">
        <f t="shared" si="12"/>
        <v>-8461.6620000000003</v>
      </c>
      <c r="E310" s="37">
        <f>+SUMIF('bal Frs 31-12-24'!$A:$A,'TCD justif frs'!A310,'bal Frs 31-12-24'!$G:$G)</f>
        <v>-8461.6619999999966</v>
      </c>
      <c r="F310" s="37">
        <f t="shared" si="13"/>
        <v>0</v>
      </c>
    </row>
    <row r="311" spans="1:6" x14ac:dyDescent="0.2">
      <c r="A311" s="163" t="s">
        <v>112</v>
      </c>
      <c r="B311" s="162"/>
      <c r="C311" s="162">
        <v>15688.541999999998</v>
      </c>
      <c r="D311" s="37">
        <f t="shared" si="12"/>
        <v>-15688.541999999998</v>
      </c>
      <c r="E311" s="37">
        <f>+SUMIF('bal Frs 31-12-24'!$A:$A,'TCD justif frs'!A311,'bal Frs 31-12-24'!$G:$G)</f>
        <v>-15688.542000000016</v>
      </c>
      <c r="F311" s="37">
        <f t="shared" si="13"/>
        <v>-1.8189894035458565E-11</v>
      </c>
    </row>
    <row r="312" spans="1:6" x14ac:dyDescent="0.2">
      <c r="A312" s="163" t="s">
        <v>6410</v>
      </c>
      <c r="B312" s="162"/>
      <c r="C312" s="162">
        <v>0</v>
      </c>
      <c r="D312" s="37">
        <f t="shared" si="12"/>
        <v>0</v>
      </c>
      <c r="E312" s="37">
        <f>+SUMIF('bal Frs 31-12-24'!$A:$A,'TCD justif frs'!A312,'bal Frs 31-12-24'!$G:$G)</f>
        <v>0</v>
      </c>
      <c r="F312" s="37">
        <f t="shared" si="13"/>
        <v>0</v>
      </c>
    </row>
    <row r="313" spans="1:6" x14ac:dyDescent="0.2">
      <c r="A313" s="163" t="s">
        <v>116</v>
      </c>
      <c r="B313" s="162"/>
      <c r="C313" s="162">
        <v>6513.0390000000007</v>
      </c>
      <c r="D313" s="37">
        <f t="shared" si="12"/>
        <v>-6513.0390000000007</v>
      </c>
      <c r="E313" s="37">
        <f>+SUMIF('bal Frs 31-12-24'!$A:$A,'TCD justif frs'!A313,'bal Frs 31-12-24'!$G:$G)</f>
        <v>-6513.0389999999898</v>
      </c>
      <c r="F313" s="37">
        <f t="shared" si="13"/>
        <v>1.0913936421275139E-11</v>
      </c>
    </row>
    <row r="314" spans="1:6" x14ac:dyDescent="0.2">
      <c r="A314" s="163" t="s">
        <v>118</v>
      </c>
      <c r="B314" s="162"/>
      <c r="C314" s="162">
        <v>3713.2470000000003</v>
      </c>
      <c r="D314" s="37">
        <f t="shared" si="12"/>
        <v>-3713.2470000000003</v>
      </c>
      <c r="E314" s="37">
        <f>+SUMIF('bal Frs 31-12-24'!$A:$A,'TCD justif frs'!A314,'bal Frs 31-12-24'!$G:$G)</f>
        <v>-3713.2469999999994</v>
      </c>
      <c r="F314" s="37">
        <f t="shared" si="13"/>
        <v>0</v>
      </c>
    </row>
    <row r="315" spans="1:6" x14ac:dyDescent="0.2">
      <c r="A315" s="163" t="s">
        <v>119</v>
      </c>
      <c r="B315" s="162"/>
      <c r="C315" s="162">
        <v>0</v>
      </c>
      <c r="D315" s="37">
        <f t="shared" si="12"/>
        <v>0</v>
      </c>
      <c r="E315" s="37">
        <f>+SUMIF('bal Frs 31-12-24'!$A:$A,'TCD justif frs'!A315,'bal Frs 31-12-24'!$G:$G)</f>
        <v>0</v>
      </c>
      <c r="F315" s="37">
        <f t="shared" si="13"/>
        <v>0</v>
      </c>
    </row>
    <row r="316" spans="1:6" x14ac:dyDescent="0.2">
      <c r="A316" s="163" t="s">
        <v>5262</v>
      </c>
      <c r="B316" s="162"/>
      <c r="C316" s="162">
        <v>239.691</v>
      </c>
      <c r="D316" s="37">
        <f t="shared" si="12"/>
        <v>-239.691</v>
      </c>
      <c r="E316" s="37">
        <f>+SUMIF('bal Frs 31-12-24'!$A:$A,'TCD justif frs'!A316,'bal Frs 31-12-24'!$G:$G)</f>
        <v>-239.69100000000253</v>
      </c>
      <c r="F316" s="37">
        <f t="shared" si="13"/>
        <v>-2.5295321393059567E-12</v>
      </c>
    </row>
    <row r="317" spans="1:6" x14ac:dyDescent="0.2">
      <c r="A317" s="163" t="s">
        <v>120</v>
      </c>
      <c r="B317" s="162"/>
      <c r="C317" s="162">
        <v>1620.2299999999998</v>
      </c>
      <c r="D317" s="37">
        <f t="shared" si="12"/>
        <v>-1620.2299999999998</v>
      </c>
      <c r="E317" s="37">
        <f>+SUMIF('bal Frs 31-12-24'!$A:$A,'TCD justif frs'!A317,'bal Frs 31-12-24'!$G:$G)</f>
        <v>-1620.2300000000105</v>
      </c>
      <c r="F317" s="37">
        <f t="shared" si="13"/>
        <v>-1.0686562745831907E-11</v>
      </c>
    </row>
    <row r="318" spans="1:6" x14ac:dyDescent="0.2">
      <c r="A318" s="163" t="s">
        <v>6458</v>
      </c>
      <c r="B318" s="162"/>
      <c r="C318" s="162">
        <v>0</v>
      </c>
      <c r="D318" s="37">
        <f t="shared" si="12"/>
        <v>0</v>
      </c>
      <c r="E318" s="37">
        <f>+SUMIF('bal Frs 31-12-24'!$A:$A,'TCD justif frs'!A318,'bal Frs 31-12-24'!$G:$G)</f>
        <v>0</v>
      </c>
      <c r="F318" s="37">
        <f t="shared" si="13"/>
        <v>0</v>
      </c>
    </row>
    <row r="319" spans="1:6" x14ac:dyDescent="0.2">
      <c r="A319" s="163" t="s">
        <v>121</v>
      </c>
      <c r="B319" s="162"/>
      <c r="C319" s="162">
        <v>2991.2400000000002</v>
      </c>
      <c r="D319" s="37">
        <f t="shared" si="12"/>
        <v>-2991.2400000000002</v>
      </c>
      <c r="E319" s="37">
        <f>+SUMIF('bal Frs 31-12-24'!$A:$A,'TCD justif frs'!A319,'bal Frs 31-12-24'!$G:$G)</f>
        <v>-2991.2400000000198</v>
      </c>
      <c r="F319" s="37">
        <f t="shared" si="13"/>
        <v>-1.9554136088117957E-11</v>
      </c>
    </row>
    <row r="320" spans="1:6" x14ac:dyDescent="0.2">
      <c r="A320" s="163" t="s">
        <v>964</v>
      </c>
      <c r="B320" s="162">
        <v>2.1999999999999999E-2</v>
      </c>
      <c r="C320" s="162"/>
      <c r="D320" s="37">
        <f t="shared" si="12"/>
        <v>2.1999999999999999E-2</v>
      </c>
      <c r="E320" s="37">
        <f>+SUMIF('bal Frs 31-12-24'!$A:$A,'TCD justif frs'!A320,'bal Frs 31-12-24'!$G:$G)</f>
        <v>2.2000000000844011E-2</v>
      </c>
      <c r="F320" s="37">
        <f t="shared" si="13"/>
        <v>8.4401236000175572E-13</v>
      </c>
    </row>
    <row r="321" spans="1:6" x14ac:dyDescent="0.2">
      <c r="A321" s="163" t="s">
        <v>892</v>
      </c>
      <c r="B321" s="162">
        <v>1097.8409999999999</v>
      </c>
      <c r="C321" s="162">
        <v>835.06899999999996</v>
      </c>
      <c r="D321" s="37">
        <f t="shared" si="12"/>
        <v>262.77199999999993</v>
      </c>
      <c r="E321" s="37">
        <f>+SUMIF('bal Frs 31-12-24'!$A:$A,'TCD justif frs'!A321,'bal Frs 31-12-24'!$G:$G)</f>
        <v>262.77199999999993</v>
      </c>
      <c r="F321" s="37">
        <f t="shared" si="13"/>
        <v>0</v>
      </c>
    </row>
    <row r="322" spans="1:6" x14ac:dyDescent="0.2">
      <c r="A322" s="163" t="s">
        <v>122</v>
      </c>
      <c r="B322" s="162"/>
      <c r="C322" s="162">
        <v>3007.3919999999998</v>
      </c>
      <c r="D322" s="37">
        <f t="shared" si="12"/>
        <v>-3007.3919999999998</v>
      </c>
      <c r="E322" s="37">
        <f>+SUMIF('bal Frs 31-12-24'!$A:$A,'TCD justif frs'!A322,'bal Frs 31-12-24'!$G:$G)</f>
        <v>-3007.3919999999998</v>
      </c>
      <c r="F322" s="37">
        <f t="shared" si="13"/>
        <v>0</v>
      </c>
    </row>
    <row r="323" spans="1:6" x14ac:dyDescent="0.2">
      <c r="A323" s="163" t="s">
        <v>6485</v>
      </c>
      <c r="B323" s="162"/>
      <c r="C323" s="162">
        <v>0</v>
      </c>
      <c r="D323" s="37">
        <f t="shared" si="12"/>
        <v>0</v>
      </c>
      <c r="E323" s="37">
        <f>+SUMIF('bal Frs 31-12-24'!$A:$A,'TCD justif frs'!A323,'bal Frs 31-12-24'!$G:$G)</f>
        <v>0</v>
      </c>
      <c r="F323" s="37">
        <f t="shared" si="13"/>
        <v>0</v>
      </c>
    </row>
    <row r="324" spans="1:6" x14ac:dyDescent="0.2">
      <c r="A324" s="163" t="s">
        <v>6498</v>
      </c>
      <c r="B324" s="162"/>
      <c r="C324" s="162">
        <v>197.39099999999999</v>
      </c>
      <c r="D324" s="37">
        <f t="shared" si="12"/>
        <v>-197.39099999999999</v>
      </c>
      <c r="E324" s="37">
        <f>+SUMIF('bal Frs 31-12-24'!$A:$A,'TCD justif frs'!A324,'bal Frs 31-12-24'!$G:$G)</f>
        <v>-197.39099999999962</v>
      </c>
      <c r="F324" s="37">
        <f t="shared" si="13"/>
        <v>3.694822225952521E-13</v>
      </c>
    </row>
    <row r="325" spans="1:6" x14ac:dyDescent="0.2">
      <c r="A325" s="163" t="s">
        <v>124</v>
      </c>
      <c r="B325" s="162"/>
      <c r="C325" s="162">
        <v>0</v>
      </c>
      <c r="D325" s="37">
        <f t="shared" si="12"/>
        <v>0</v>
      </c>
      <c r="E325" s="37">
        <f>+SUMIF('bal Frs 31-12-24'!$A:$A,'TCD justif frs'!A325,'bal Frs 31-12-24'!$G:$G)</f>
        <v>0</v>
      </c>
      <c r="F325" s="37">
        <f t="shared" si="13"/>
        <v>0</v>
      </c>
    </row>
    <row r="326" spans="1:6" x14ac:dyDescent="0.2">
      <c r="A326" s="163" t="s">
        <v>129</v>
      </c>
      <c r="B326" s="162"/>
      <c r="C326" s="162">
        <v>1719.7170000000001</v>
      </c>
      <c r="D326" s="37">
        <f t="shared" si="12"/>
        <v>-1719.7170000000001</v>
      </c>
      <c r="E326" s="37">
        <f>+SUMIF('bal Frs 31-12-24'!$A:$A,'TCD justif frs'!A326,'bal Frs 31-12-24'!$G:$G)</f>
        <v>-1719.7169999999896</v>
      </c>
      <c r="F326" s="37">
        <f t="shared" si="13"/>
        <v>1.0459189070388675E-11</v>
      </c>
    </row>
    <row r="327" spans="1:6" x14ac:dyDescent="0.2">
      <c r="A327" s="163" t="s">
        <v>130</v>
      </c>
      <c r="B327" s="162"/>
      <c r="C327" s="162">
        <v>0</v>
      </c>
      <c r="D327" s="37">
        <f t="shared" si="12"/>
        <v>0</v>
      </c>
      <c r="E327" s="37">
        <f>+SUMIF('bal Frs 31-12-24'!$A:$A,'TCD justif frs'!A327,'bal Frs 31-12-24'!$G:$G)</f>
        <v>0</v>
      </c>
      <c r="F327" s="37">
        <f t="shared" si="13"/>
        <v>0</v>
      </c>
    </row>
    <row r="328" spans="1:6" x14ac:dyDescent="0.2">
      <c r="A328" s="163" t="s">
        <v>132</v>
      </c>
      <c r="B328" s="162"/>
      <c r="C328" s="162">
        <v>1241.838</v>
      </c>
      <c r="D328" s="37">
        <f t="shared" si="12"/>
        <v>-1241.838</v>
      </c>
      <c r="E328" s="37">
        <f>+SUMIF('bal Frs 31-12-24'!$A:$A,'TCD justif frs'!A328,'bal Frs 31-12-24'!$G:$G)</f>
        <v>-1241.8380000000034</v>
      </c>
      <c r="F328" s="37">
        <f t="shared" si="13"/>
        <v>-3.4106051316484809E-12</v>
      </c>
    </row>
    <row r="329" spans="1:6" x14ac:dyDescent="0.2">
      <c r="A329" s="163" t="s">
        <v>133</v>
      </c>
      <c r="B329" s="162"/>
      <c r="C329" s="162">
        <v>0</v>
      </c>
      <c r="D329" s="37">
        <f t="shared" si="12"/>
        <v>0</v>
      </c>
      <c r="E329" s="37">
        <f>+SUMIF('bal Frs 31-12-24'!$A:$A,'TCD justif frs'!A329,'bal Frs 31-12-24'!$G:$G)</f>
        <v>0</v>
      </c>
      <c r="F329" s="37">
        <f t="shared" si="13"/>
        <v>0</v>
      </c>
    </row>
    <row r="330" spans="1:6" x14ac:dyDescent="0.2">
      <c r="A330" s="163" t="s">
        <v>869</v>
      </c>
      <c r="B330" s="162"/>
      <c r="C330" s="162">
        <v>0</v>
      </c>
      <c r="D330" s="37">
        <f t="shared" si="12"/>
        <v>0</v>
      </c>
      <c r="E330" s="37">
        <f>+SUMIF('bal Frs 31-12-24'!$A:$A,'TCD justif frs'!A330,'bal Frs 31-12-24'!$G:$G)</f>
        <v>0</v>
      </c>
      <c r="F330" s="37">
        <f t="shared" si="13"/>
        <v>0</v>
      </c>
    </row>
    <row r="331" spans="1:6" x14ac:dyDescent="0.2">
      <c r="A331" s="163" t="s">
        <v>135</v>
      </c>
      <c r="B331" s="162"/>
      <c r="C331" s="162">
        <v>363.38499999999999</v>
      </c>
      <c r="D331" s="37">
        <f t="shared" si="12"/>
        <v>-363.38499999999999</v>
      </c>
      <c r="E331" s="37">
        <f>+SUMIF('bal Frs 31-12-24'!$A:$A,'TCD justif frs'!A331,'bal Frs 31-12-24'!$G:$G)</f>
        <v>-363.38499999999476</v>
      </c>
      <c r="F331" s="37">
        <f t="shared" si="13"/>
        <v>5.2295945351943374E-12</v>
      </c>
    </row>
    <row r="332" spans="1:6" x14ac:dyDescent="0.2">
      <c r="A332" s="163" t="s">
        <v>136</v>
      </c>
      <c r="B332" s="162"/>
      <c r="C332" s="162">
        <v>8209.5020000000004</v>
      </c>
      <c r="D332" s="37">
        <f t="shared" si="12"/>
        <v>-8209.5020000000004</v>
      </c>
      <c r="E332" s="37">
        <f>+SUMIF('bal Frs 31-12-24'!$A:$A,'TCD justif frs'!A332,'bal Frs 31-12-24'!$G:$G)</f>
        <v>-8209.5689999999886</v>
      </c>
      <c r="F332" s="37">
        <f t="shared" si="13"/>
        <v>-6.6999999988183845E-2</v>
      </c>
    </row>
    <row r="333" spans="1:6" x14ac:dyDescent="0.2">
      <c r="A333" s="163" t="s">
        <v>6602</v>
      </c>
      <c r="B333" s="162"/>
      <c r="C333" s="162">
        <v>0</v>
      </c>
      <c r="D333" s="37">
        <f t="shared" si="12"/>
        <v>0</v>
      </c>
      <c r="E333" s="37">
        <f>+SUMIF('bal Frs 31-12-24'!$A:$A,'TCD justif frs'!A333,'bal Frs 31-12-24'!$G:$G)</f>
        <v>0</v>
      </c>
      <c r="F333" s="37">
        <f t="shared" si="13"/>
        <v>0</v>
      </c>
    </row>
    <row r="334" spans="1:6" x14ac:dyDescent="0.2">
      <c r="A334" s="163" t="s">
        <v>5264</v>
      </c>
      <c r="B334" s="162">
        <v>1481.0239999999999</v>
      </c>
      <c r="C334" s="162">
        <v>4986.2020000000002</v>
      </c>
      <c r="D334" s="37">
        <f t="shared" si="12"/>
        <v>-3505.1780000000003</v>
      </c>
      <c r="E334" s="37">
        <f>+SUMIF('bal Frs 31-12-24'!$A:$A,'TCD justif frs'!A334,'bal Frs 31-12-24'!$G:$G)</f>
        <v>-3505.1779999999999</v>
      </c>
      <c r="F334" s="37">
        <f t="shared" si="13"/>
        <v>0</v>
      </c>
    </row>
    <row r="335" spans="1:6" x14ac:dyDescent="0.2">
      <c r="A335" s="163" t="s">
        <v>138</v>
      </c>
      <c r="B335" s="162"/>
      <c r="C335" s="162">
        <v>0</v>
      </c>
      <c r="D335" s="37">
        <f t="shared" si="12"/>
        <v>0</v>
      </c>
      <c r="E335" s="37">
        <f>+SUMIF('bal Frs 31-12-24'!$A:$A,'TCD justif frs'!A335,'bal Frs 31-12-24'!$G:$G)</f>
        <v>0</v>
      </c>
      <c r="F335" s="37">
        <f t="shared" si="13"/>
        <v>0</v>
      </c>
    </row>
    <row r="336" spans="1:6" x14ac:dyDescent="0.2">
      <c r="A336" s="163" t="s">
        <v>139</v>
      </c>
      <c r="B336" s="162"/>
      <c r="C336" s="162">
        <v>0</v>
      </c>
      <c r="D336" s="37">
        <f t="shared" si="12"/>
        <v>0</v>
      </c>
      <c r="E336" s="37">
        <f>+SUMIF('bal Frs 31-12-24'!$A:$A,'TCD justif frs'!A336,'bal Frs 31-12-24'!$G:$G)</f>
        <v>0</v>
      </c>
      <c r="F336" s="37">
        <f t="shared" si="13"/>
        <v>0</v>
      </c>
    </row>
    <row r="337" spans="1:6" x14ac:dyDescent="0.2">
      <c r="A337" s="163" t="s">
        <v>140</v>
      </c>
      <c r="B337" s="162">
        <v>2504.4960000000001</v>
      </c>
      <c r="C337" s="162">
        <v>6151.1299999999992</v>
      </c>
      <c r="D337" s="37">
        <f t="shared" si="12"/>
        <v>-3646.6339999999991</v>
      </c>
      <c r="E337" s="37">
        <f>+SUMIF('bal Frs 31-12-24'!$A:$A,'TCD justif frs'!A337,'bal Frs 31-12-24'!$G:$G)</f>
        <v>-3646.6340000000018</v>
      </c>
      <c r="F337" s="37">
        <f t="shared" si="13"/>
        <v>0</v>
      </c>
    </row>
    <row r="338" spans="1:6" x14ac:dyDescent="0.2">
      <c r="A338" s="163" t="s">
        <v>6628</v>
      </c>
      <c r="B338" s="162">
        <v>424.59699999999998</v>
      </c>
      <c r="C338" s="162"/>
      <c r="D338" s="37">
        <f t="shared" si="12"/>
        <v>424.59699999999998</v>
      </c>
      <c r="E338" s="37">
        <f>+SUMIF('bal Frs 31-12-24'!$A:$A,'TCD justif frs'!A338,'bal Frs 31-12-24'!$G:$G)</f>
        <v>424.59700000000021</v>
      </c>
      <c r="F338" s="37">
        <f t="shared" si="13"/>
        <v>0</v>
      </c>
    </row>
    <row r="339" spans="1:6" x14ac:dyDescent="0.2">
      <c r="A339" s="163" t="s">
        <v>642</v>
      </c>
      <c r="B339" s="162"/>
      <c r="C339" s="162">
        <v>4046.3009999999999</v>
      </c>
      <c r="D339" s="37">
        <f t="shared" si="12"/>
        <v>-4046.3009999999999</v>
      </c>
      <c r="E339" s="37">
        <f>+SUMIF('bal Frs 31-12-24'!$A:$A,'TCD justif frs'!A339,'bal Frs 31-12-24'!$G:$G)</f>
        <v>-4046.3010000000359</v>
      </c>
      <c r="F339" s="37">
        <f t="shared" si="13"/>
        <v>-3.5925040720030665E-11</v>
      </c>
    </row>
    <row r="340" spans="1:6" x14ac:dyDescent="0.2">
      <c r="A340" s="163" t="s">
        <v>672</v>
      </c>
      <c r="B340" s="162"/>
      <c r="C340" s="162">
        <v>0</v>
      </c>
      <c r="D340" s="37">
        <f t="shared" si="12"/>
        <v>0</v>
      </c>
      <c r="E340" s="37">
        <f>+SUMIF('bal Frs 31-12-24'!$A:$A,'TCD justif frs'!A340,'bal Frs 31-12-24'!$G:$G)</f>
        <v>-1.0900000000001455</v>
      </c>
      <c r="F340" s="37">
        <f t="shared" si="13"/>
        <v>-1.0900000000001455</v>
      </c>
    </row>
    <row r="341" spans="1:6" x14ac:dyDescent="0.2">
      <c r="A341" s="163" t="s">
        <v>673</v>
      </c>
      <c r="B341" s="162"/>
      <c r="C341" s="162">
        <v>3435.643</v>
      </c>
      <c r="D341" s="37">
        <f t="shared" si="12"/>
        <v>-3435.643</v>
      </c>
      <c r="E341" s="37">
        <f>+SUMIF('bal Frs 31-12-24'!$A:$A,'TCD justif frs'!A341,'bal Frs 31-12-24'!$G:$G)</f>
        <v>-3435.6429999999818</v>
      </c>
      <c r="F341" s="37">
        <f t="shared" si="13"/>
        <v>1.8189894035458565E-11</v>
      </c>
    </row>
    <row r="342" spans="1:6" x14ac:dyDescent="0.2">
      <c r="A342" s="163" t="s">
        <v>674</v>
      </c>
      <c r="B342" s="162">
        <v>0</v>
      </c>
      <c r="C342" s="162">
        <v>0</v>
      </c>
      <c r="D342" s="37">
        <f t="shared" si="12"/>
        <v>0</v>
      </c>
      <c r="E342" s="37">
        <f>+SUMIF('bal Frs 31-12-24'!$A:$A,'TCD justif frs'!A342,'bal Frs 31-12-24'!$G:$G)</f>
        <v>1.0800000000017462</v>
      </c>
      <c r="F342" s="37">
        <f t="shared" si="13"/>
        <v>1.0800000000017462</v>
      </c>
    </row>
    <row r="343" spans="1:6" x14ac:dyDescent="0.2">
      <c r="A343" s="163" t="s">
        <v>840</v>
      </c>
      <c r="B343" s="162"/>
      <c r="C343" s="162">
        <v>3929.3739999999998</v>
      </c>
      <c r="D343" s="37">
        <f t="shared" si="12"/>
        <v>-3929.3739999999998</v>
      </c>
      <c r="E343" s="37">
        <f>+SUMIF('bal Frs 31-12-24'!$A:$A,'TCD justif frs'!A343,'bal Frs 31-12-24'!$G:$G)</f>
        <v>-3929.3730000000069</v>
      </c>
      <c r="F343" s="37">
        <f t="shared" si="13"/>
        <v>9.999999929277692E-4</v>
      </c>
    </row>
    <row r="344" spans="1:6" x14ac:dyDescent="0.2">
      <c r="A344" s="163" t="s">
        <v>966</v>
      </c>
      <c r="B344" s="162">
        <v>2123.1410000000001</v>
      </c>
      <c r="C344" s="162"/>
      <c r="D344" s="37">
        <f t="shared" si="12"/>
        <v>2123.1410000000001</v>
      </c>
      <c r="E344" s="37">
        <f>+SUMIF('bal Frs 31-12-24'!$A:$A,'TCD justif frs'!A344,'bal Frs 31-12-24'!$G:$G)</f>
        <v>2123.1410000000001</v>
      </c>
      <c r="F344" s="37">
        <f t="shared" si="13"/>
        <v>0</v>
      </c>
    </row>
    <row r="345" spans="1:6" x14ac:dyDescent="0.2">
      <c r="A345" s="163" t="s">
        <v>910</v>
      </c>
      <c r="B345" s="162"/>
      <c r="C345" s="162">
        <v>809.2</v>
      </c>
      <c r="D345" s="37">
        <f t="shared" si="12"/>
        <v>-809.2</v>
      </c>
      <c r="E345" s="37">
        <f>+SUMIF('bal Frs 31-12-24'!$A:$A,'TCD justif frs'!A345,'bal Frs 31-12-24'!$G:$G)</f>
        <v>-809.19999999999709</v>
      </c>
      <c r="F345" s="37">
        <f t="shared" si="13"/>
        <v>2.9558577807620168E-12</v>
      </c>
    </row>
    <row r="346" spans="1:6" x14ac:dyDescent="0.2">
      <c r="A346" s="163" t="s">
        <v>6660</v>
      </c>
      <c r="B346" s="162">
        <v>553.36199999999997</v>
      </c>
      <c r="C346" s="162">
        <v>6636.857</v>
      </c>
      <c r="D346" s="37">
        <f t="shared" si="12"/>
        <v>-6083.4949999999999</v>
      </c>
      <c r="E346" s="37">
        <f>+SUMIF('bal Frs 31-12-24'!$A:$A,'TCD justif frs'!A346,'bal Frs 31-12-24'!$G:$G)</f>
        <v>-6083.494999999999</v>
      </c>
      <c r="F346" s="37">
        <f t="shared" si="13"/>
        <v>0</v>
      </c>
    </row>
    <row r="347" spans="1:6" x14ac:dyDescent="0.2">
      <c r="A347" s="163" t="s">
        <v>6665</v>
      </c>
      <c r="B347" s="162">
        <v>0</v>
      </c>
      <c r="C347" s="162"/>
      <c r="D347" s="37">
        <f t="shared" si="12"/>
        <v>0</v>
      </c>
      <c r="E347" s="37">
        <f>+SUMIF('bal Frs 31-12-24'!$A:$A,'TCD justif frs'!A347,'bal Frs 31-12-24'!$G:$G)</f>
        <v>0</v>
      </c>
      <c r="F347" s="37">
        <f t="shared" si="13"/>
        <v>0</v>
      </c>
    </row>
    <row r="348" spans="1:6" x14ac:dyDescent="0.2">
      <c r="A348" s="163" t="s">
        <v>5083</v>
      </c>
      <c r="B348" s="162"/>
      <c r="C348" s="162">
        <v>0</v>
      </c>
      <c r="D348" s="37">
        <f t="shared" si="12"/>
        <v>0</v>
      </c>
      <c r="E348" s="37">
        <f>+SUMIF('bal Frs 31-12-24'!$A:$A,'TCD justif frs'!A348,'bal Frs 31-12-24'!$G:$G)</f>
        <v>0</v>
      </c>
      <c r="F348" s="37">
        <f t="shared" si="13"/>
        <v>0</v>
      </c>
    </row>
    <row r="349" spans="1:6" x14ac:dyDescent="0.2">
      <c r="A349" s="163" t="s">
        <v>6668</v>
      </c>
      <c r="B349" s="162"/>
      <c r="C349" s="162">
        <v>0</v>
      </c>
      <c r="D349" s="37">
        <f t="shared" si="12"/>
        <v>0</v>
      </c>
      <c r="E349" s="37">
        <f>+SUMIF('bal Frs 31-12-24'!$A:$A,'TCD justif frs'!A349,'bal Frs 31-12-24'!$G:$G)</f>
        <v>5.0000000001091394E-3</v>
      </c>
      <c r="F349" s="37">
        <f t="shared" si="13"/>
        <v>5.0000000001091394E-3</v>
      </c>
    </row>
    <row r="350" spans="1:6" x14ac:dyDescent="0.2">
      <c r="A350" s="163" t="s">
        <v>1029</v>
      </c>
      <c r="B350" s="162"/>
      <c r="C350" s="162">
        <v>5213.0870000000004</v>
      </c>
      <c r="D350" s="37">
        <f t="shared" si="12"/>
        <v>-5213.0870000000004</v>
      </c>
      <c r="E350" s="37">
        <f>+SUMIF('bal Frs 31-12-24'!$A:$A,'TCD justif frs'!A350,'bal Frs 31-12-24'!$G:$G)</f>
        <v>-5213.0869999999995</v>
      </c>
      <c r="F350" s="37">
        <f t="shared" si="13"/>
        <v>0</v>
      </c>
    </row>
    <row r="351" spans="1:6" x14ac:dyDescent="0.2">
      <c r="A351" s="163" t="s">
        <v>1067</v>
      </c>
      <c r="B351" s="162"/>
      <c r="C351" s="162">
        <v>956.30600000000004</v>
      </c>
      <c r="D351" s="37">
        <f t="shared" si="12"/>
        <v>-956.30600000000004</v>
      </c>
      <c r="E351" s="37">
        <f>+SUMIF('bal Frs 31-12-24'!$A:$A,'TCD justif frs'!A351,'bal Frs 31-12-24'!$G:$G)</f>
        <v>-956.30599999999686</v>
      </c>
      <c r="F351" s="37">
        <f t="shared" si="13"/>
        <v>3.1832314562052488E-12</v>
      </c>
    </row>
    <row r="352" spans="1:6" x14ac:dyDescent="0.2">
      <c r="A352" s="163" t="s">
        <v>1033</v>
      </c>
      <c r="B352" s="162"/>
      <c r="C352" s="162">
        <v>129.328</v>
      </c>
      <c r="D352" s="37">
        <f t="shared" si="12"/>
        <v>-129.328</v>
      </c>
      <c r="E352" s="37">
        <f>+SUMIF('bal Frs 31-12-24'!$A:$A,'TCD justif frs'!A352,'bal Frs 31-12-24'!$G:$G)</f>
        <v>-129.32800000000134</v>
      </c>
      <c r="F352" s="37">
        <f t="shared" si="13"/>
        <v>-1.3358203432289883E-12</v>
      </c>
    </row>
    <row r="353" spans="1:6" x14ac:dyDescent="0.2">
      <c r="A353" s="163" t="s">
        <v>5016</v>
      </c>
      <c r="B353" s="162">
        <v>0</v>
      </c>
      <c r="C353" s="162"/>
      <c r="D353" s="37">
        <f t="shared" si="12"/>
        <v>0</v>
      </c>
      <c r="E353" s="37">
        <f>+SUMIF('bal Frs 31-12-24'!$A:$A,'TCD justif frs'!A353,'bal Frs 31-12-24'!$G:$G)</f>
        <v>-1.0519999999996799</v>
      </c>
      <c r="F353" s="37">
        <f t="shared" si="13"/>
        <v>-1.0519999999996799</v>
      </c>
    </row>
    <row r="354" spans="1:6" x14ac:dyDescent="0.2">
      <c r="A354" s="163" t="s">
        <v>1039</v>
      </c>
      <c r="B354" s="162"/>
      <c r="C354" s="162">
        <v>0</v>
      </c>
      <c r="D354" s="37">
        <f t="shared" si="12"/>
        <v>0</v>
      </c>
      <c r="E354" s="37">
        <f>+SUMIF('bal Frs 31-12-24'!$A:$A,'TCD justif frs'!A354,'bal Frs 31-12-24'!$G:$G)</f>
        <v>0</v>
      </c>
      <c r="F354" s="37">
        <f t="shared" si="13"/>
        <v>0</v>
      </c>
    </row>
    <row r="355" spans="1:6" x14ac:dyDescent="0.2">
      <c r="A355" s="163" t="s">
        <v>1045</v>
      </c>
      <c r="B355" s="162"/>
      <c r="C355" s="162">
        <v>0</v>
      </c>
      <c r="D355" s="37">
        <f t="shared" si="12"/>
        <v>0</v>
      </c>
      <c r="E355" s="37">
        <f>+SUMIF('bal Frs 31-12-24'!$A:$A,'TCD justif frs'!A355,'bal Frs 31-12-24'!$G:$G)</f>
        <v>0</v>
      </c>
      <c r="F355" s="37">
        <f t="shared" si="13"/>
        <v>0</v>
      </c>
    </row>
    <row r="356" spans="1:6" x14ac:dyDescent="0.2">
      <c r="A356" s="163" t="s">
        <v>7588</v>
      </c>
      <c r="B356" s="162"/>
      <c r="C356" s="162">
        <v>2760</v>
      </c>
      <c r="D356" s="37">
        <f t="shared" si="12"/>
        <v>-2760</v>
      </c>
      <c r="E356" s="37">
        <f>+SUMIF('bal Frs 31-12-24'!$A:$A,'TCD justif frs'!A356,'bal Frs 31-12-24'!$G:$G)</f>
        <v>-2760</v>
      </c>
      <c r="F356" s="37">
        <f t="shared" si="13"/>
        <v>0</v>
      </c>
    </row>
    <row r="357" spans="1:6" x14ac:dyDescent="0.2">
      <c r="A357" s="163" t="s">
        <v>4815</v>
      </c>
      <c r="B357" s="162"/>
      <c r="C357" s="162">
        <v>9160.607</v>
      </c>
      <c r="D357" s="37">
        <f t="shared" si="12"/>
        <v>-9160.607</v>
      </c>
      <c r="E357" s="37">
        <f>+SUMIF('bal Frs 31-12-24'!$A:$A,'TCD justif frs'!A357,'bal Frs 31-12-24'!$G:$G)</f>
        <v>-9160.6070000000182</v>
      </c>
      <c r="F357" s="37">
        <f t="shared" si="13"/>
        <v>-1.8189894035458565E-11</v>
      </c>
    </row>
    <row r="358" spans="1:6" x14ac:dyDescent="0.2">
      <c r="A358" s="163" t="s">
        <v>5017</v>
      </c>
      <c r="B358" s="162"/>
      <c r="C358" s="162">
        <v>0</v>
      </c>
      <c r="D358" s="37">
        <f t="shared" si="12"/>
        <v>0</v>
      </c>
      <c r="E358" s="37">
        <f>+SUMIF('bal Frs 31-12-24'!$A:$A,'TCD justif frs'!A358,'bal Frs 31-12-24'!$G:$G)</f>
        <v>0</v>
      </c>
      <c r="F358" s="37">
        <f t="shared" si="13"/>
        <v>0</v>
      </c>
    </row>
    <row r="359" spans="1:6" x14ac:dyDescent="0.2">
      <c r="A359" s="163" t="s">
        <v>4871</v>
      </c>
      <c r="B359" s="162"/>
      <c r="C359" s="162">
        <v>4687.7359999999999</v>
      </c>
      <c r="D359" s="37">
        <f t="shared" ref="D359:D369" si="14">+B359-C359</f>
        <v>-4687.7359999999999</v>
      </c>
      <c r="E359" s="37">
        <f>+SUMIF('bal Frs 31-12-24'!$A:$A,'TCD justif frs'!A359,'bal Frs 31-12-24'!$G:$G)</f>
        <v>-4687.7360000000044</v>
      </c>
      <c r="F359" s="37">
        <f t="shared" ref="F359:F369" si="15">+E359-D359</f>
        <v>0</v>
      </c>
    </row>
    <row r="360" spans="1:6" x14ac:dyDescent="0.2">
      <c r="A360" s="163" t="s">
        <v>6685</v>
      </c>
      <c r="B360" s="162">
        <v>0</v>
      </c>
      <c r="C360" s="162"/>
      <c r="D360" s="37">
        <f t="shared" si="14"/>
        <v>0</v>
      </c>
      <c r="E360" s="37">
        <f>+SUMIF('bal Frs 31-12-24'!$A:$A,'TCD justif frs'!A360,'bal Frs 31-12-24'!$G:$G)</f>
        <v>0</v>
      </c>
      <c r="F360" s="37">
        <f t="shared" si="15"/>
        <v>0</v>
      </c>
    </row>
    <row r="361" spans="1:6" x14ac:dyDescent="0.2">
      <c r="A361" s="163" t="s">
        <v>4889</v>
      </c>
      <c r="B361" s="162"/>
      <c r="C361" s="162">
        <v>43134.507999999994</v>
      </c>
      <c r="D361" s="37">
        <f t="shared" si="14"/>
        <v>-43134.507999999994</v>
      </c>
      <c r="E361" s="37">
        <f>+SUMIF('bal Frs 31-12-24'!$A:$A,'TCD justif frs'!A361,'bal Frs 31-12-24'!$G:$G)</f>
        <v>-43134.507999999973</v>
      </c>
      <c r="F361" s="37">
        <f t="shared" si="15"/>
        <v>0</v>
      </c>
    </row>
    <row r="362" spans="1:6" x14ac:dyDescent="0.2">
      <c r="A362" s="163" t="s">
        <v>5019</v>
      </c>
      <c r="B362" s="162">
        <v>1244.4770000000001</v>
      </c>
      <c r="C362" s="162">
        <v>1243.953</v>
      </c>
      <c r="D362" s="37">
        <f t="shared" si="14"/>
        <v>0.5240000000001146</v>
      </c>
      <c r="E362" s="37">
        <f>+SUMIF('bal Frs 31-12-24'!$A:$A,'TCD justif frs'!A362,'bal Frs 31-12-24'!$G:$G)</f>
        <v>0.52400000000034197</v>
      </c>
      <c r="F362" s="37">
        <f t="shared" si="15"/>
        <v>2.2737367544323206E-13</v>
      </c>
    </row>
    <row r="363" spans="1:6" x14ac:dyDescent="0.2">
      <c r="A363" s="163" t="s">
        <v>6689</v>
      </c>
      <c r="B363" s="162">
        <v>0</v>
      </c>
      <c r="C363" s="162">
        <v>240.273</v>
      </c>
      <c r="D363" s="37">
        <f t="shared" si="14"/>
        <v>-240.273</v>
      </c>
      <c r="E363" s="37">
        <f>+SUMIF('bal Frs 31-12-24'!$A:$A,'TCD justif frs'!A363,'bal Frs 31-12-24'!$G:$G)</f>
        <v>-240.27300000000002</v>
      </c>
      <c r="F363" s="37">
        <f t="shared" si="15"/>
        <v>0</v>
      </c>
    </row>
    <row r="364" spans="1:6" x14ac:dyDescent="0.2">
      <c r="A364" s="163" t="s">
        <v>6691</v>
      </c>
      <c r="B364" s="162"/>
      <c r="C364" s="162">
        <v>2999.3240000000001</v>
      </c>
      <c r="D364" s="37">
        <f t="shared" si="14"/>
        <v>-2999.3240000000001</v>
      </c>
      <c r="E364" s="37">
        <f>+SUMIF('bal Frs 31-12-24'!$A:$A,'TCD justif frs'!A364,'bal Frs 31-12-24'!$G:$G)</f>
        <v>-2999.3240000000001</v>
      </c>
      <c r="F364" s="37">
        <f t="shared" si="15"/>
        <v>0</v>
      </c>
    </row>
    <row r="365" spans="1:6" x14ac:dyDescent="0.2">
      <c r="A365" s="163" t="s">
        <v>5102</v>
      </c>
      <c r="B365" s="162">
        <v>12890.977999999999</v>
      </c>
      <c r="C365" s="162"/>
      <c r="D365" s="37">
        <f t="shared" si="14"/>
        <v>12890.977999999999</v>
      </c>
      <c r="E365" s="37">
        <f>+SUMIF('bal Frs 31-12-24'!$A:$A,'TCD justif frs'!A365,'bal Frs 31-12-24'!$G:$G)</f>
        <v>12890.977999999999</v>
      </c>
      <c r="F365" s="37">
        <f t="shared" si="15"/>
        <v>0</v>
      </c>
    </row>
    <row r="366" spans="1:6" x14ac:dyDescent="0.2">
      <c r="A366" s="163" t="s">
        <v>5086</v>
      </c>
      <c r="B366" s="162"/>
      <c r="C366" s="162">
        <v>11663.793</v>
      </c>
      <c r="D366" s="37">
        <f t="shared" si="14"/>
        <v>-11663.793</v>
      </c>
      <c r="E366" s="37">
        <f>+SUMIF('bal Frs 31-12-24'!$A:$A,'TCD justif frs'!A366,'bal Frs 31-12-24'!$G:$G)</f>
        <v>-11663.793000000005</v>
      </c>
      <c r="F366" s="37">
        <f t="shared" si="15"/>
        <v>0</v>
      </c>
    </row>
    <row r="367" spans="1:6" x14ac:dyDescent="0.2">
      <c r="A367" s="163" t="s">
        <v>6696</v>
      </c>
      <c r="B367" s="162"/>
      <c r="C367" s="162">
        <v>0</v>
      </c>
      <c r="D367" s="37">
        <f t="shared" si="14"/>
        <v>0</v>
      </c>
      <c r="E367" s="37">
        <f>+SUMIF('bal Frs 31-12-24'!$A:$A,'TCD justif frs'!A367,'bal Frs 31-12-24'!$G:$G)</f>
        <v>0</v>
      </c>
      <c r="F367" s="37">
        <f t="shared" si="15"/>
        <v>0</v>
      </c>
    </row>
    <row r="368" spans="1:6" x14ac:dyDescent="0.2">
      <c r="A368" s="163" t="s">
        <v>6698</v>
      </c>
      <c r="B368" s="162"/>
      <c r="C368" s="162">
        <v>15693.266</v>
      </c>
      <c r="D368" s="37">
        <f t="shared" si="14"/>
        <v>-15693.266</v>
      </c>
      <c r="E368" s="37">
        <f>+SUMIF('bal Frs 31-12-24'!$A:$A,'TCD justif frs'!A368,'bal Frs 31-12-24'!$G:$G)</f>
        <v>-15693.265999999996</v>
      </c>
      <c r="F368" s="37">
        <f t="shared" si="15"/>
        <v>0</v>
      </c>
    </row>
    <row r="369" spans="1:6" x14ac:dyDescent="0.2">
      <c r="A369" s="163" t="s">
        <v>6700</v>
      </c>
      <c r="B369" s="162">
        <v>655.5</v>
      </c>
      <c r="C369" s="162">
        <v>1347.7</v>
      </c>
      <c r="D369" s="37">
        <f t="shared" si="14"/>
        <v>-692.2</v>
      </c>
      <c r="E369" s="37">
        <f>+SUMIF('bal Frs 31-12-24'!$A:$A,'TCD justif frs'!A369,'bal Frs 31-12-24'!$G:$G)</f>
        <v>-692.19999999999982</v>
      </c>
      <c r="F369" s="37">
        <f t="shared" si="15"/>
        <v>0</v>
      </c>
    </row>
    <row r="370" spans="1:6" x14ac:dyDescent="0.2">
      <c r="A370" s="163" t="s">
        <v>6701</v>
      </c>
      <c r="B370" s="162"/>
      <c r="C370" s="162">
        <v>0</v>
      </c>
      <c r="D370" s="37">
        <f t="shared" ref="D370:D371" si="16">+B370-C370</f>
        <v>0</v>
      </c>
      <c r="E370" s="37">
        <f>+SUMIF('bal Frs 31-12-24'!$A:$A,'TCD justif frs'!A370,'bal Frs 31-12-24'!$G:$G)</f>
        <v>0</v>
      </c>
      <c r="F370" s="37">
        <f t="shared" ref="F370:F371" si="17">+E370-D370</f>
        <v>0</v>
      </c>
    </row>
    <row r="371" spans="1:6" x14ac:dyDescent="0.2">
      <c r="A371" s="163" t="s">
        <v>6703</v>
      </c>
      <c r="B371" s="162"/>
      <c r="C371" s="162">
        <v>0</v>
      </c>
      <c r="D371" s="37">
        <f t="shared" si="16"/>
        <v>0</v>
      </c>
      <c r="E371" s="37">
        <f>+SUMIF('bal Frs 31-12-24'!$A:$A,'TCD justif frs'!A371,'bal Frs 31-12-24'!$G:$G)</f>
        <v>0</v>
      </c>
      <c r="F371" s="37">
        <f t="shared" si="17"/>
        <v>0</v>
      </c>
    </row>
    <row r="372" spans="1:6" x14ac:dyDescent="0.2">
      <c r="A372" s="163" t="s">
        <v>6705</v>
      </c>
      <c r="B372" s="162">
        <v>0</v>
      </c>
      <c r="C372" s="162">
        <v>0</v>
      </c>
      <c r="D372" s="37">
        <f t="shared" ref="D372:D374" si="18">+B372-C372</f>
        <v>0</v>
      </c>
      <c r="E372" s="37">
        <f>+SUMIF('bal Frs 31-12-24'!$A:$A,'TCD justif frs'!A372,'bal Frs 31-12-24'!$G:$G)</f>
        <v>0</v>
      </c>
      <c r="F372" s="37">
        <f t="shared" ref="F372:F374" si="19">+E372-D372</f>
        <v>0</v>
      </c>
    </row>
    <row r="373" spans="1:6" x14ac:dyDescent="0.2">
      <c r="A373" s="163" t="s">
        <v>6706</v>
      </c>
      <c r="B373" s="162"/>
      <c r="C373" s="162">
        <v>0</v>
      </c>
      <c r="D373" s="37">
        <f t="shared" si="18"/>
        <v>0</v>
      </c>
      <c r="E373" s="37">
        <f>+SUMIF('bal Frs 31-12-24'!$A:$A,'TCD justif frs'!A373,'bal Frs 31-12-24'!$G:$G)</f>
        <v>0</v>
      </c>
      <c r="F373" s="37">
        <f t="shared" si="19"/>
        <v>0</v>
      </c>
    </row>
    <row r="374" spans="1:6" x14ac:dyDescent="0.2">
      <c r="A374" s="163" t="s">
        <v>8246</v>
      </c>
      <c r="B374" s="162"/>
      <c r="C374" s="162">
        <v>1020.1999999999999</v>
      </c>
      <c r="D374" s="37">
        <f t="shared" si="18"/>
        <v>-1020.1999999999999</v>
      </c>
      <c r="E374" s="37">
        <f>+SUMIF('bal Frs 31-12-24'!$A:$A,'TCD justif frs'!A374,'bal Frs 31-12-24'!$G:$G)</f>
        <v>-1020.2000000000007</v>
      </c>
      <c r="F374" s="37">
        <f t="shared" si="19"/>
        <v>0</v>
      </c>
    </row>
    <row r="375" spans="1:6" x14ac:dyDescent="0.2">
      <c r="A375" s="163" t="s">
        <v>6708</v>
      </c>
      <c r="B375" s="162"/>
      <c r="C375" s="162">
        <v>0</v>
      </c>
      <c r="D375" s="37">
        <f t="shared" ref="D375:D380" si="20">+B375-C375</f>
        <v>0</v>
      </c>
      <c r="E375" s="37">
        <f>+SUMIF('bal Frs 31-12-24'!$A:$A,'TCD justif frs'!A375,'bal Frs 31-12-24'!$G:$G)</f>
        <v>0</v>
      </c>
      <c r="F375" s="37">
        <f t="shared" ref="F375:F380" si="21">+E375-D375</f>
        <v>0</v>
      </c>
    </row>
    <row r="376" spans="1:6" x14ac:dyDescent="0.2">
      <c r="A376" s="163" t="s">
        <v>7239</v>
      </c>
      <c r="B376" s="162"/>
      <c r="C376" s="162">
        <v>1051.5920000000001</v>
      </c>
      <c r="D376" s="37">
        <f t="shared" si="20"/>
        <v>-1051.5920000000001</v>
      </c>
      <c r="E376" s="37">
        <f>+SUMIF('bal Frs 31-12-24'!$A:$A,'TCD justif frs'!A376,'bal Frs 31-12-24'!$G:$G)</f>
        <v>-1051.5920000000001</v>
      </c>
      <c r="F376" s="37">
        <f t="shared" si="21"/>
        <v>0</v>
      </c>
    </row>
    <row r="377" spans="1:6" x14ac:dyDescent="0.2">
      <c r="A377" s="163" t="s">
        <v>7241</v>
      </c>
      <c r="B377" s="162">
        <v>0</v>
      </c>
      <c r="C377" s="162"/>
      <c r="D377" s="37">
        <f t="shared" si="20"/>
        <v>0</v>
      </c>
      <c r="E377" s="37">
        <f>+SUMIF('bal Frs 31-12-24'!$A:$A,'TCD justif frs'!A377,'bal Frs 31-12-24'!$G:$G)</f>
        <v>0</v>
      </c>
      <c r="F377" s="37">
        <f t="shared" si="21"/>
        <v>0</v>
      </c>
    </row>
    <row r="378" spans="1:6" x14ac:dyDescent="0.2">
      <c r="A378" s="163" t="s">
        <v>7243</v>
      </c>
      <c r="B378" s="162"/>
      <c r="C378" s="162">
        <v>2234.9720000000002</v>
      </c>
      <c r="D378" s="37">
        <f t="shared" si="20"/>
        <v>-2234.9720000000002</v>
      </c>
      <c r="E378" s="37">
        <f>+SUMIF('bal Frs 31-12-24'!$A:$A,'TCD justif frs'!A378,'bal Frs 31-12-24'!$G:$G)</f>
        <v>-2234.9719999999998</v>
      </c>
      <c r="F378" s="37">
        <f t="shared" si="21"/>
        <v>0</v>
      </c>
    </row>
    <row r="379" spans="1:6" x14ac:dyDescent="0.2">
      <c r="A379" s="163" t="s">
        <v>7245</v>
      </c>
      <c r="B379" s="162"/>
      <c r="C379" s="162">
        <v>502.13200000000001</v>
      </c>
      <c r="D379" s="37">
        <f t="shared" si="20"/>
        <v>-502.13200000000001</v>
      </c>
      <c r="E379" s="37">
        <f>+SUMIF('bal Frs 31-12-24'!$A:$A,'TCD justif frs'!A379,'bal Frs 31-12-24'!$G:$G)</f>
        <v>-502.13200000000052</v>
      </c>
      <c r="F379" s="37">
        <f t="shared" si="21"/>
        <v>-5.1159076974727213E-13</v>
      </c>
    </row>
    <row r="380" spans="1:6" x14ac:dyDescent="0.2">
      <c r="A380" s="163" t="s">
        <v>8251</v>
      </c>
      <c r="B380" s="162">
        <v>0</v>
      </c>
      <c r="C380" s="162">
        <v>0</v>
      </c>
      <c r="D380" s="37">
        <f t="shared" si="20"/>
        <v>0</v>
      </c>
      <c r="E380" s="37">
        <f>+SUMIF('bal Frs 31-12-24'!$A:$A,'TCD justif frs'!A380,'bal Frs 31-12-24'!$G:$G)</f>
        <v>0</v>
      </c>
      <c r="F380" s="37">
        <f t="shared" si="21"/>
        <v>0</v>
      </c>
    </row>
    <row r="381" spans="1:6" x14ac:dyDescent="0.2">
      <c r="A381" s="163" t="s">
        <v>8647</v>
      </c>
      <c r="B381" s="162"/>
      <c r="C381" s="162">
        <v>0</v>
      </c>
      <c r="D381" s="37">
        <f>+B381-C381</f>
        <v>0</v>
      </c>
      <c r="E381" s="37">
        <f>+SUMIF('bal Frs 31-12-24'!$A:$A,'TCD justif frs'!A381,'bal Frs 31-12-24'!$G:$G)</f>
        <v>0</v>
      </c>
      <c r="F381" s="37">
        <f>+E381-D381</f>
        <v>0</v>
      </c>
    </row>
    <row r="382" spans="1:6" x14ac:dyDescent="0.2">
      <c r="A382" s="163" t="s">
        <v>9002</v>
      </c>
      <c r="B382" s="162"/>
      <c r="C382" s="162">
        <v>907.78</v>
      </c>
      <c r="D382" s="37">
        <f t="shared" ref="D382:D384" si="22">+B382-C382</f>
        <v>-907.78</v>
      </c>
      <c r="E382" s="37">
        <f>+SUMIF('bal Frs 31-12-24'!$A:$A,'TCD justif frs'!A382,'bal Frs 31-12-24'!$G:$G)</f>
        <v>-907.78000000000009</v>
      </c>
      <c r="F382" s="37">
        <f t="shared" ref="F382:F384" si="23">+E382-D382</f>
        <v>0</v>
      </c>
    </row>
    <row r="383" spans="1:6" x14ac:dyDescent="0.2">
      <c r="A383" s="163" t="s">
        <v>9004</v>
      </c>
      <c r="B383" s="162"/>
      <c r="C383" s="162">
        <v>742.94500000000005</v>
      </c>
      <c r="D383" s="37">
        <f t="shared" si="22"/>
        <v>-742.94500000000005</v>
      </c>
      <c r="E383" s="37">
        <f>+SUMIF('bal Frs 31-12-24'!$A:$A,'TCD justif frs'!A383,'bal Frs 31-12-24'!$G:$G)</f>
        <v>-742.94500000000016</v>
      </c>
      <c r="F383" s="37">
        <f t="shared" si="23"/>
        <v>0</v>
      </c>
    </row>
    <row r="384" spans="1:6" x14ac:dyDescent="0.2">
      <c r="A384" s="163" t="s">
        <v>9006</v>
      </c>
      <c r="B384" s="162">
        <v>0</v>
      </c>
      <c r="C384" s="162">
        <v>0</v>
      </c>
      <c r="D384" s="37">
        <f t="shared" si="22"/>
        <v>0</v>
      </c>
      <c r="E384" s="37">
        <f>+SUMIF('bal Frs 31-12-24'!$A:$A,'TCD justif frs'!A384,'bal Frs 31-12-24'!$G:$G)</f>
        <v>0</v>
      </c>
      <c r="F384" s="37">
        <f t="shared" si="23"/>
        <v>0</v>
      </c>
    </row>
    <row r="385" spans="1:6" x14ac:dyDescent="0.2">
      <c r="A385" s="163" t="s">
        <v>9362</v>
      </c>
      <c r="B385" s="162"/>
      <c r="C385" s="162">
        <v>877.92600000000004</v>
      </c>
      <c r="D385" s="37">
        <f t="shared" ref="D385:D387" si="24">+B385-C385</f>
        <v>-877.92600000000004</v>
      </c>
      <c r="E385" s="37">
        <f>+SUMIF('bal Frs 31-12-24'!$A:$A,'TCD justif frs'!A385,'bal Frs 31-12-24'!$G:$G)</f>
        <v>-877.92600000000016</v>
      </c>
      <c r="F385" s="37">
        <f t="shared" ref="F385:F387" si="25">+E385-D385</f>
        <v>0</v>
      </c>
    </row>
    <row r="386" spans="1:6" x14ac:dyDescent="0.2">
      <c r="A386" s="163" t="s">
        <v>9364</v>
      </c>
      <c r="B386" s="162"/>
      <c r="C386" s="162">
        <v>650.03600000000006</v>
      </c>
      <c r="D386" s="37">
        <f t="shared" si="24"/>
        <v>-650.03600000000006</v>
      </c>
      <c r="E386" s="37">
        <f>+SUMIF('bal Frs 31-12-24'!$A:$A,'TCD justif frs'!A386,'bal Frs 31-12-24'!$G:$G)</f>
        <v>-650.03599999999994</v>
      </c>
      <c r="F386" s="37">
        <f t="shared" si="25"/>
        <v>0</v>
      </c>
    </row>
    <row r="387" spans="1:6" x14ac:dyDescent="0.2">
      <c r="A387" s="163" t="s">
        <v>9366</v>
      </c>
      <c r="B387" s="162">
        <v>0</v>
      </c>
      <c r="C387" s="162"/>
      <c r="D387" s="37">
        <f t="shared" si="24"/>
        <v>0</v>
      </c>
      <c r="E387" s="37">
        <f>+SUMIF('bal Frs 31-12-24'!$A:$A,'TCD justif frs'!A387,'bal Frs 31-12-24'!$G:$G)</f>
        <v>0</v>
      </c>
      <c r="F387" s="37">
        <f t="shared" si="25"/>
        <v>0</v>
      </c>
    </row>
    <row r="388" spans="1:6" x14ac:dyDescent="0.2">
      <c r="A388" s="163" t="s">
        <v>9368</v>
      </c>
      <c r="B388" s="162"/>
      <c r="C388" s="162">
        <v>0</v>
      </c>
      <c r="D388" s="37">
        <f t="shared" ref="D388:D394" si="26">+B388-C388</f>
        <v>0</v>
      </c>
      <c r="E388" s="37">
        <f>+SUMIF('bal Frs 31-12-24'!$A:$A,'TCD justif frs'!A388,'bal Frs 31-12-24'!$G:$G)</f>
        <v>0</v>
      </c>
      <c r="F388" s="37">
        <f t="shared" ref="F388:F394" si="27">+E388-D388</f>
        <v>0</v>
      </c>
    </row>
    <row r="389" spans="1:6" x14ac:dyDescent="0.2">
      <c r="A389" s="163" t="s">
        <v>10659</v>
      </c>
      <c r="B389" s="162">
        <v>15010.138999999999</v>
      </c>
      <c r="C389" s="162"/>
      <c r="D389" s="37">
        <f t="shared" si="26"/>
        <v>15010.138999999999</v>
      </c>
      <c r="E389" s="37">
        <f>+SUMIF('bal Frs 31-12-24'!$A:$A,'TCD justif frs'!A389,'bal Frs 31-12-24'!$G:$G)</f>
        <v>15010.138999999999</v>
      </c>
      <c r="F389" s="37">
        <f t="shared" si="27"/>
        <v>0</v>
      </c>
    </row>
    <row r="390" spans="1:6" x14ac:dyDescent="0.2">
      <c r="A390" s="163" t="s">
        <v>10661</v>
      </c>
      <c r="B390" s="162"/>
      <c r="C390" s="162">
        <v>4419.4830000000002</v>
      </c>
      <c r="D390" s="37">
        <f t="shared" si="26"/>
        <v>-4419.4830000000002</v>
      </c>
      <c r="E390" s="37">
        <f>+SUMIF('bal Frs 31-12-24'!$A:$A,'TCD justif frs'!A390,'bal Frs 31-12-24'!$G:$G)</f>
        <v>-4419.4830000000002</v>
      </c>
      <c r="F390" s="37">
        <f t="shared" si="27"/>
        <v>0</v>
      </c>
    </row>
    <row r="391" spans="1:6" x14ac:dyDescent="0.2">
      <c r="A391" s="163" t="s">
        <v>6711</v>
      </c>
      <c r="B391" s="162"/>
      <c r="C391" s="162">
        <v>0</v>
      </c>
      <c r="D391" s="37">
        <f t="shared" si="26"/>
        <v>0</v>
      </c>
      <c r="E391" s="37">
        <f>+SUMIF('bal Frs 31-12-24'!$A:$A,'TCD justif frs'!A391,'bal Frs 31-12-24'!$G:$G)</f>
        <v>0</v>
      </c>
      <c r="F391" s="37">
        <f t="shared" si="27"/>
        <v>0</v>
      </c>
    </row>
    <row r="392" spans="1:6" x14ac:dyDescent="0.2">
      <c r="A392" s="163" t="s">
        <v>5087</v>
      </c>
      <c r="B392" s="162"/>
      <c r="C392" s="162">
        <v>2984.1770000000001</v>
      </c>
      <c r="D392" s="37">
        <f t="shared" si="26"/>
        <v>-2984.1770000000001</v>
      </c>
      <c r="E392" s="37">
        <f>+SUMIF('bal Frs 31-12-24'!$A:$A,'TCD justif frs'!A392,'bal Frs 31-12-24'!$G:$G)</f>
        <v>-2984.1770000000033</v>
      </c>
      <c r="F392" s="37">
        <f t="shared" si="27"/>
        <v>0</v>
      </c>
    </row>
    <row r="393" spans="1:6" x14ac:dyDescent="0.2">
      <c r="A393" s="163" t="s">
        <v>142</v>
      </c>
      <c r="B393" s="162">
        <v>1028.4259999999999</v>
      </c>
      <c r="C393" s="162">
        <v>433.28399999999999</v>
      </c>
      <c r="D393" s="37">
        <f t="shared" si="26"/>
        <v>595.14199999999994</v>
      </c>
      <c r="E393" s="37">
        <f>+SUMIF('bal Frs 31-12-24'!$A:$A,'TCD justif frs'!A393,'bal Frs 31-12-24'!$G:$G)</f>
        <v>595.16900000000169</v>
      </c>
      <c r="F393" s="37">
        <f t="shared" si="27"/>
        <v>2.7000000001748958E-2</v>
      </c>
    </row>
    <row r="394" spans="1:6" x14ac:dyDescent="0.2">
      <c r="A394" s="163" t="s">
        <v>143</v>
      </c>
      <c r="B394" s="162">
        <v>750.89499999999998</v>
      </c>
      <c r="C394" s="162">
        <v>3883.5050000000001</v>
      </c>
      <c r="D394" s="37">
        <f t="shared" si="26"/>
        <v>-3132.61</v>
      </c>
      <c r="E394" s="37">
        <f>+SUMIF('bal Frs 31-12-24'!$A:$A,'TCD justif frs'!A394,'bal Frs 31-12-24'!$G:$G)</f>
        <v>-3132.6100000000006</v>
      </c>
      <c r="F394" s="37">
        <f t="shared" si="27"/>
        <v>0</v>
      </c>
    </row>
    <row r="395" spans="1:6" x14ac:dyDescent="0.2">
      <c r="A395" s="163" t="s">
        <v>144</v>
      </c>
      <c r="B395" s="162">
        <v>1080</v>
      </c>
      <c r="C395" s="162">
        <v>1069.8</v>
      </c>
      <c r="D395" s="37">
        <f t="shared" ref="D395" si="28">+B395-C395</f>
        <v>10.200000000000045</v>
      </c>
      <c r="E395" s="37">
        <f>+SUMIF('bal Frs 31-12-24'!$A:$A,'TCD justif frs'!A395,'bal Frs 31-12-24'!$G:$G)</f>
        <v>10.199999999953434</v>
      </c>
      <c r="F395" s="37">
        <f t="shared" ref="F395" si="29">+E395-D395</f>
        <v>-4.6611603465862572E-11</v>
      </c>
    </row>
    <row r="396" spans="1:6" x14ac:dyDescent="0.2">
      <c r="A396" s="163" t="s">
        <v>6732</v>
      </c>
      <c r="B396" s="162"/>
      <c r="C396" s="162">
        <v>0</v>
      </c>
      <c r="D396" s="37">
        <f t="shared" ref="D396" si="30">+B396-C396</f>
        <v>0</v>
      </c>
      <c r="E396" s="37">
        <f>+SUMIF('bal Frs 31-12-24'!$A:$A,'TCD justif frs'!A396,'bal Frs 31-12-24'!$G:$G)</f>
        <v>0</v>
      </c>
      <c r="F396" s="37">
        <f t="shared" ref="F396" si="31">+E396-D396</f>
        <v>0</v>
      </c>
    </row>
    <row r="397" spans="1:6" x14ac:dyDescent="0.2">
      <c r="A397" s="163" t="s">
        <v>146</v>
      </c>
      <c r="B397" s="162">
        <v>145883.24699999997</v>
      </c>
      <c r="C397" s="162">
        <v>57021.754999999997</v>
      </c>
      <c r="D397" s="37">
        <f t="shared" ref="D397" si="32">+B397-C397</f>
        <v>88861.491999999969</v>
      </c>
      <c r="E397" s="37">
        <f>+SUMIF('bal Frs 31-12-24'!$A:$A,'TCD justif frs'!A397,'bal Frs 31-12-24'!$G:$G)</f>
        <v>88861.491999999998</v>
      </c>
      <c r="F397" s="37">
        <f t="shared" ref="F397" si="33">+E397-D397</f>
        <v>0</v>
      </c>
    </row>
    <row r="398" spans="1:6" x14ac:dyDescent="0.2">
      <c r="A398" s="163" t="s">
        <v>148</v>
      </c>
      <c r="B398" s="162"/>
      <c r="C398" s="162">
        <v>4344.5</v>
      </c>
      <c r="D398" s="37">
        <f t="shared" ref="D398:D399" si="34">+B398-C398</f>
        <v>-4344.5</v>
      </c>
      <c r="E398" s="37">
        <f>+SUMIF('bal Frs 31-12-24'!$A:$A,'TCD justif frs'!A398,'bal Frs 31-12-24'!$G:$G)</f>
        <v>-4344.5</v>
      </c>
      <c r="F398" s="37">
        <f t="shared" ref="F398:F399" si="35">+E398-D398</f>
        <v>0</v>
      </c>
    </row>
    <row r="399" spans="1:6" x14ac:dyDescent="0.2">
      <c r="A399" s="163" t="s">
        <v>6766</v>
      </c>
      <c r="B399" s="162"/>
      <c r="C399" s="162">
        <v>0</v>
      </c>
      <c r="D399" s="37">
        <f t="shared" si="34"/>
        <v>0</v>
      </c>
      <c r="E399" s="37">
        <f>+SUMIF('bal Frs 31-12-24'!$A:$A,'TCD justif frs'!A399,'bal Frs 31-12-24'!$G:$G)</f>
        <v>0</v>
      </c>
      <c r="F399" s="37">
        <f t="shared" si="35"/>
        <v>0</v>
      </c>
    </row>
    <row r="400" spans="1:6" x14ac:dyDescent="0.2">
      <c r="A400" s="163" t="s">
        <v>149</v>
      </c>
      <c r="B400" s="162">
        <v>8090.616</v>
      </c>
      <c r="C400" s="162"/>
      <c r="D400" s="37">
        <f t="shared" ref="D400:D405" si="36">+B400-C400</f>
        <v>8090.616</v>
      </c>
      <c r="E400" s="37">
        <f>+SUMIF('bal Frs 31-12-24'!$A:$A,'TCD justif frs'!A400,'bal Frs 31-12-24'!$G:$G)</f>
        <v>8090.616</v>
      </c>
      <c r="F400" s="37">
        <f t="shared" ref="F400:F405" si="37">+E400-D400</f>
        <v>0</v>
      </c>
    </row>
    <row r="401" spans="1:6" x14ac:dyDescent="0.2">
      <c r="A401" s="163" t="s">
        <v>6775</v>
      </c>
      <c r="B401" s="162"/>
      <c r="C401" s="162">
        <v>256</v>
      </c>
      <c r="D401" s="37">
        <f t="shared" si="36"/>
        <v>-256</v>
      </c>
      <c r="E401" s="37">
        <f>+SUMIF('bal Frs 31-12-24'!$A:$A,'TCD justif frs'!A401,'bal Frs 31-12-24'!$G:$G)</f>
        <v>-256.00000000000182</v>
      </c>
      <c r="F401" s="37">
        <f t="shared" si="37"/>
        <v>-1.8189894035458565E-12</v>
      </c>
    </row>
    <row r="402" spans="1:6" x14ac:dyDescent="0.2">
      <c r="A402" s="163" t="s">
        <v>5042</v>
      </c>
      <c r="B402" s="162"/>
      <c r="C402" s="162">
        <v>3280.5810000000001</v>
      </c>
      <c r="D402" s="37">
        <f t="shared" si="36"/>
        <v>-3280.5810000000001</v>
      </c>
      <c r="E402" s="37">
        <f>+SUMIF('bal Frs 31-12-24'!$A:$A,'TCD justif frs'!A402,'bal Frs 31-12-24'!$G:$G)</f>
        <v>-3280.5810000000019</v>
      </c>
      <c r="F402" s="37">
        <f t="shared" si="37"/>
        <v>0</v>
      </c>
    </row>
    <row r="403" spans="1:6" x14ac:dyDescent="0.2">
      <c r="A403" s="163" t="s">
        <v>6791</v>
      </c>
      <c r="B403" s="162"/>
      <c r="C403" s="162">
        <v>0</v>
      </c>
      <c r="D403" s="37">
        <f t="shared" si="36"/>
        <v>0</v>
      </c>
      <c r="E403" s="37">
        <f>+SUMIF('bal Frs 31-12-24'!$A:$A,'TCD justif frs'!A403,'bal Frs 31-12-24'!$G:$G)</f>
        <v>0</v>
      </c>
      <c r="F403" s="37">
        <f t="shared" si="37"/>
        <v>0</v>
      </c>
    </row>
    <row r="404" spans="1:6" x14ac:dyDescent="0.2">
      <c r="A404" s="163" t="s">
        <v>6794</v>
      </c>
      <c r="B404" s="162">
        <v>1000.693</v>
      </c>
      <c r="C404" s="162"/>
      <c r="D404" s="37">
        <f t="shared" si="36"/>
        <v>1000.693</v>
      </c>
      <c r="E404" s="37">
        <f>+SUMIF('bal Frs 31-12-24'!$A:$A,'TCD justif frs'!A404,'bal Frs 31-12-24'!$G:$G)</f>
        <v>1000.6929999999993</v>
      </c>
      <c r="F404" s="37">
        <f t="shared" si="37"/>
        <v>0</v>
      </c>
    </row>
    <row r="405" spans="1:6" x14ac:dyDescent="0.2">
      <c r="A405" s="163" t="s">
        <v>5088</v>
      </c>
      <c r="B405" s="162"/>
      <c r="C405" s="162">
        <v>1548</v>
      </c>
      <c r="D405" s="37">
        <f t="shared" si="36"/>
        <v>-1548</v>
      </c>
      <c r="E405" s="37">
        <f>+SUMIF('bal Frs 31-12-24'!$A:$A,'TCD justif frs'!A405,'bal Frs 31-12-24'!$G:$G)</f>
        <v>-1548</v>
      </c>
      <c r="F405" s="37">
        <f t="shared" si="37"/>
        <v>0</v>
      </c>
    </row>
    <row r="406" spans="1:6" x14ac:dyDescent="0.2">
      <c r="A406" s="163" t="s">
        <v>6802</v>
      </c>
      <c r="B406" s="162">
        <v>0</v>
      </c>
      <c r="C406" s="162"/>
      <c r="D406" s="37">
        <f t="shared" ref="D406" si="38">+B406-C406</f>
        <v>0</v>
      </c>
      <c r="E406" s="37">
        <f>+SUMIF('bal Frs 31-12-24'!$A:$A,'TCD justif frs'!A406,'bal Frs 31-12-24'!$G:$G)</f>
        <v>-1.0000000002037268E-3</v>
      </c>
      <c r="F406" s="37">
        <f t="shared" ref="F406" si="39">+E406-D406</f>
        <v>-1.0000000002037268E-3</v>
      </c>
    </row>
    <row r="407" spans="1:6" ht="12" x14ac:dyDescent="0.2">
      <c r="A407" s="163" t="s">
        <v>585</v>
      </c>
      <c r="B407" s="162">
        <v>15576919.855</v>
      </c>
      <c r="C407" s="162">
        <v>25132901.665000003</v>
      </c>
      <c r="D407" s="154">
        <f>SUM(D5:D406)</f>
        <v>-9555981.8099999856</v>
      </c>
      <c r="E407" s="154">
        <f t="shared" ref="E407:F407" si="40">SUM(E5:E406)</f>
        <v>-9555976.192999972</v>
      </c>
      <c r="F407" s="154">
        <f t="shared" si="40"/>
        <v>5.6170000070735053</v>
      </c>
    </row>
  </sheetData>
  <autoFilter ref="D3:F341" xr:uid="{00000000-0009-0000-0000-000005000000}"/>
  <pageMargins left="0.7" right="0.7" top="0.75" bottom="0.75" header="0.3" footer="0.3"/>
  <pageSetup paperSize="9" orientation="portrait" horizontalDpi="180" verticalDpi="180"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3">
    <tabColor rgb="FFFF0000"/>
  </sheetPr>
  <dimension ref="A1:O2800"/>
  <sheetViews>
    <sheetView showGridLines="0" workbookViewId="0">
      <pane ySplit="1" topLeftCell="A2743" activePane="bottomLeft" state="frozen"/>
      <selection activeCell="H380" sqref="H380"/>
      <selection pane="bottomLeft" activeCell="H380" sqref="H380"/>
    </sheetView>
  </sheetViews>
  <sheetFormatPr baseColWidth="10" defaultRowHeight="11.25" outlineLevelRow="2" x14ac:dyDescent="0.2"/>
  <cols>
    <col min="1" max="1" width="11.85546875" style="42" customWidth="1"/>
    <col min="2" max="2" width="27.85546875" style="42" bestFit="1" customWidth="1"/>
    <col min="3" max="3" width="12.5703125" style="45" bestFit="1" customWidth="1"/>
    <col min="4" max="4" width="15" style="78" customWidth="1"/>
    <col min="5" max="5" width="24.5703125" style="78" customWidth="1"/>
    <col min="6" max="6" width="14.140625" style="44" customWidth="1"/>
    <col min="7" max="7" width="12.140625" style="44" bestFit="1" customWidth="1"/>
    <col min="8" max="8" width="12.42578125" style="44" bestFit="1" customWidth="1"/>
    <col min="9" max="9" width="11.85546875" style="42" customWidth="1"/>
    <col min="10" max="10" width="11.5703125" style="42" customWidth="1"/>
    <col min="11" max="11" width="32.42578125" style="42" customWidth="1"/>
    <col min="12" max="16384" width="11.42578125" style="42"/>
  </cols>
  <sheetData>
    <row r="1" spans="1:10" s="31" customFormat="1" ht="34.5" customHeight="1" x14ac:dyDescent="0.2">
      <c r="A1" s="27" t="s">
        <v>156</v>
      </c>
      <c r="B1" s="27" t="s">
        <v>1021</v>
      </c>
      <c r="C1" s="28" t="s">
        <v>155</v>
      </c>
      <c r="D1" s="76" t="s">
        <v>157</v>
      </c>
      <c r="E1" s="76" t="s">
        <v>158</v>
      </c>
      <c r="F1" s="29" t="s">
        <v>3</v>
      </c>
      <c r="G1" s="29" t="s">
        <v>4</v>
      </c>
      <c r="H1" s="29" t="s">
        <v>1020</v>
      </c>
      <c r="I1" s="30" t="s">
        <v>4988</v>
      </c>
    </row>
    <row r="2" spans="1:10" x14ac:dyDescent="0.2">
      <c r="A2" s="42" t="s">
        <v>976</v>
      </c>
      <c r="B2" s="42" t="s">
        <v>977</v>
      </c>
      <c r="C2" s="90">
        <v>45532</v>
      </c>
      <c r="D2" s="91" t="s">
        <v>9028</v>
      </c>
      <c r="E2" s="91" t="s">
        <v>9029</v>
      </c>
      <c r="F2" s="92"/>
      <c r="G2" s="92">
        <v>29149.43</v>
      </c>
      <c r="H2" s="44">
        <f>+IF(A2=A1,H1+F2-G2,F2-G2)</f>
        <v>-29149.43</v>
      </c>
      <c r="I2" s="124"/>
      <c r="J2" s="125"/>
    </row>
    <row r="3" spans="1:10" x14ac:dyDescent="0.2">
      <c r="A3" s="42" t="s">
        <v>976</v>
      </c>
      <c r="B3" s="42" t="s">
        <v>977</v>
      </c>
      <c r="C3" s="90">
        <v>45532</v>
      </c>
      <c r="D3" s="91" t="s">
        <v>9030</v>
      </c>
      <c r="E3" s="91" t="s">
        <v>9031</v>
      </c>
      <c r="F3" s="92"/>
      <c r="G3" s="92">
        <v>41395.550000000003</v>
      </c>
      <c r="H3" s="44">
        <f t="shared" ref="H3:H11" si="0">+IF(A3=A2,H2+F3-G3,F3-G3)</f>
        <v>-70544.98000000001</v>
      </c>
      <c r="I3" s="124"/>
      <c r="J3" s="125"/>
    </row>
    <row r="4" spans="1:10" x14ac:dyDescent="0.2">
      <c r="A4" s="42" t="s">
        <v>976</v>
      </c>
      <c r="B4" s="42" t="s">
        <v>977</v>
      </c>
      <c r="C4" s="90">
        <v>45533</v>
      </c>
      <c r="D4" s="91" t="s">
        <v>9032</v>
      </c>
      <c r="E4" s="91" t="s">
        <v>9033</v>
      </c>
      <c r="F4" s="92"/>
      <c r="G4" s="92">
        <v>51713.358999999997</v>
      </c>
      <c r="H4" s="44">
        <f t="shared" si="0"/>
        <v>-122258.33900000001</v>
      </c>
      <c r="I4" s="124"/>
      <c r="J4" s="125"/>
    </row>
    <row r="5" spans="1:10" x14ac:dyDescent="0.2">
      <c r="A5" s="42" t="s">
        <v>976</v>
      </c>
      <c r="B5" s="42" t="s">
        <v>977</v>
      </c>
      <c r="C5" s="90">
        <v>45533</v>
      </c>
      <c r="D5" s="91" t="s">
        <v>9034</v>
      </c>
      <c r="E5" s="91" t="s">
        <v>9035</v>
      </c>
      <c r="F5" s="92"/>
      <c r="G5" s="92">
        <v>43399.159</v>
      </c>
      <c r="H5" s="44">
        <f>+IF(A5=A4,H4+F5-G5,F5-G5)</f>
        <v>-165657.49800000002</v>
      </c>
      <c r="I5" s="124"/>
      <c r="J5" s="125"/>
    </row>
    <row r="6" spans="1:10" x14ac:dyDescent="0.2">
      <c r="A6" s="42" t="s">
        <v>976</v>
      </c>
      <c r="B6" s="42" t="s">
        <v>977</v>
      </c>
      <c r="C6" s="90">
        <v>45553</v>
      </c>
      <c r="D6" s="91" t="s">
        <v>9371</v>
      </c>
      <c r="E6" s="91" t="s">
        <v>9372</v>
      </c>
      <c r="F6" s="92"/>
      <c r="G6" s="92">
        <v>44888.307000000001</v>
      </c>
      <c r="H6" s="44">
        <f t="shared" si="0"/>
        <v>-210545.80500000002</v>
      </c>
      <c r="I6" s="124"/>
      <c r="J6" s="125"/>
    </row>
    <row r="7" spans="1:10" x14ac:dyDescent="0.2">
      <c r="A7" s="42" t="s">
        <v>976</v>
      </c>
      <c r="B7" s="42" t="s">
        <v>977</v>
      </c>
      <c r="C7" s="90">
        <v>45553</v>
      </c>
      <c r="D7" s="91" t="s">
        <v>9373</v>
      </c>
      <c r="E7" s="91" t="s">
        <v>9374</v>
      </c>
      <c r="F7" s="92"/>
      <c r="G7" s="92">
        <v>68718.516000000003</v>
      </c>
      <c r="H7" s="44">
        <f t="shared" si="0"/>
        <v>-279264.321</v>
      </c>
      <c r="I7" s="124"/>
      <c r="J7" s="125"/>
    </row>
    <row r="8" spans="1:10" x14ac:dyDescent="0.2">
      <c r="A8" s="42" t="s">
        <v>976</v>
      </c>
      <c r="B8" s="42" t="s">
        <v>977</v>
      </c>
      <c r="C8" s="90">
        <v>45565</v>
      </c>
      <c r="D8" s="91" t="s">
        <v>9375</v>
      </c>
      <c r="E8" s="91" t="s">
        <v>9376</v>
      </c>
      <c r="F8" s="92"/>
      <c r="G8" s="92">
        <v>58581.26</v>
      </c>
      <c r="H8" s="44">
        <f t="shared" si="0"/>
        <v>-337845.58100000001</v>
      </c>
      <c r="I8" s="124"/>
      <c r="J8" s="125"/>
    </row>
    <row r="9" spans="1:10" x14ac:dyDescent="0.2">
      <c r="A9" s="42" t="s">
        <v>976</v>
      </c>
      <c r="B9" s="42" t="s">
        <v>977</v>
      </c>
      <c r="C9" s="90">
        <v>45582</v>
      </c>
      <c r="D9" s="91" t="s">
        <v>9377</v>
      </c>
      <c r="E9" s="91" t="s">
        <v>9378</v>
      </c>
      <c r="F9" s="92"/>
      <c r="G9" s="92">
        <v>48401.315999999999</v>
      </c>
      <c r="H9" s="44">
        <f t="shared" si="0"/>
        <v>-386246.897</v>
      </c>
      <c r="I9" s="124"/>
      <c r="J9" s="125"/>
    </row>
    <row r="10" spans="1:10" x14ac:dyDescent="0.2">
      <c r="A10" s="42" t="s">
        <v>976</v>
      </c>
      <c r="B10" s="42" t="s">
        <v>977</v>
      </c>
      <c r="C10" s="90">
        <v>45651</v>
      </c>
      <c r="D10" s="91" t="s">
        <v>10694</v>
      </c>
      <c r="E10" s="91" t="s">
        <v>10695</v>
      </c>
      <c r="F10" s="92"/>
      <c r="G10" s="92">
        <v>45413.231</v>
      </c>
      <c r="H10" s="44">
        <f t="shared" si="0"/>
        <v>-431660.12800000003</v>
      </c>
      <c r="I10" s="124"/>
      <c r="J10" s="125"/>
    </row>
    <row r="11" spans="1:10" x14ac:dyDescent="0.2">
      <c r="A11" s="42" t="s">
        <v>976</v>
      </c>
      <c r="B11" s="42" t="s">
        <v>977</v>
      </c>
      <c r="C11" s="90">
        <v>45651</v>
      </c>
      <c r="D11" s="91" t="s">
        <v>10696</v>
      </c>
      <c r="E11" s="91" t="s">
        <v>10697</v>
      </c>
      <c r="F11" s="92"/>
      <c r="G11" s="92">
        <v>42789.213000000003</v>
      </c>
      <c r="H11" s="44">
        <f t="shared" si="0"/>
        <v>-474449.34100000001</v>
      </c>
      <c r="I11" s="124"/>
      <c r="J11" s="125"/>
    </row>
    <row r="12" spans="1:10" x14ac:dyDescent="0.2">
      <c r="A12" s="61" t="s">
        <v>1083</v>
      </c>
      <c r="B12" s="62" t="str">
        <f>+RIGHT(A12,6)</f>
        <v>E10001</v>
      </c>
      <c r="C12" s="93"/>
      <c r="D12" s="94"/>
      <c r="E12" s="94"/>
      <c r="F12" s="95">
        <f>SUBTOTAL(9,F2:F11)</f>
        <v>0</v>
      </c>
      <c r="G12" s="95">
        <f>SUBTOTAL(9,G2:G11)</f>
        <v>474449.34100000001</v>
      </c>
      <c r="H12" s="95">
        <f>+F12-G12</f>
        <v>-474449.34100000001</v>
      </c>
      <c r="I12" s="124"/>
      <c r="J12" s="125"/>
    </row>
    <row r="13" spans="1:10" x14ac:dyDescent="0.2">
      <c r="A13" s="42" t="s">
        <v>5398</v>
      </c>
      <c r="B13" s="42" t="s">
        <v>5399</v>
      </c>
      <c r="C13" s="90">
        <v>45586</v>
      </c>
      <c r="D13" s="91">
        <v>8823889090</v>
      </c>
      <c r="E13" s="91" t="s">
        <v>9379</v>
      </c>
      <c r="F13" s="92"/>
      <c r="G13" s="92">
        <v>0</v>
      </c>
      <c r="H13" s="44">
        <f>+IF(A13=A12,H12+F13-G13,F13-G13)</f>
        <v>0</v>
      </c>
      <c r="I13" s="124"/>
      <c r="J13" s="125"/>
    </row>
    <row r="14" spans="1:10" x14ac:dyDescent="0.2">
      <c r="A14" s="61" t="s">
        <v>7575</v>
      </c>
      <c r="B14" s="62" t="str">
        <f>+RIGHT(A14,6)</f>
        <v>E10017</v>
      </c>
      <c r="C14" s="93"/>
      <c r="D14" s="94"/>
      <c r="E14" s="94"/>
      <c r="F14" s="96">
        <f>SUBTOTAL(9,F13:F13)</f>
        <v>0</v>
      </c>
      <c r="G14" s="96">
        <f>SUBTOTAL(9,G13:G13)</f>
        <v>0</v>
      </c>
      <c r="H14" s="95">
        <f>+F14-G14</f>
        <v>0</v>
      </c>
      <c r="I14" s="124"/>
      <c r="J14" s="125"/>
    </row>
    <row r="15" spans="1:10" x14ac:dyDescent="0.2">
      <c r="A15" s="42" t="s">
        <v>8838</v>
      </c>
      <c r="B15" s="42" t="s">
        <v>8839</v>
      </c>
      <c r="C15" s="90">
        <v>45473</v>
      </c>
      <c r="D15" s="91">
        <v>5724570103</v>
      </c>
      <c r="E15" s="91" t="s">
        <v>8850</v>
      </c>
      <c r="F15" s="92">
        <v>9006.1880000000001</v>
      </c>
      <c r="G15" s="92">
        <v>0</v>
      </c>
      <c r="H15" s="44">
        <f>+IF(A15=A14,H14+F15-G15,F15-G15)</f>
        <v>9006.1880000000001</v>
      </c>
      <c r="I15" s="124"/>
      <c r="J15" s="125"/>
    </row>
    <row r="16" spans="1:10" x14ac:dyDescent="0.2">
      <c r="A16" s="42" t="s">
        <v>8838</v>
      </c>
      <c r="B16" s="42" t="s">
        <v>8839</v>
      </c>
      <c r="C16" s="90">
        <v>45504</v>
      </c>
      <c r="D16" s="91" t="s">
        <v>9036</v>
      </c>
      <c r="E16" s="91" t="s">
        <v>9037</v>
      </c>
      <c r="F16" s="92"/>
      <c r="G16" s="92">
        <v>9007.1200000000008</v>
      </c>
      <c r="H16" s="44">
        <f>+IF(A16=A15,H15+F16-G16,F16-G16)</f>
        <v>-0.93200000000069849</v>
      </c>
      <c r="I16" s="124"/>
      <c r="J16" s="125"/>
    </row>
    <row r="17" spans="1:10" x14ac:dyDescent="0.2">
      <c r="A17" s="61" t="s">
        <v>8976</v>
      </c>
      <c r="B17" s="62" t="str">
        <f>+RIGHT(A17,6)</f>
        <v>E10022</v>
      </c>
      <c r="C17" s="93"/>
      <c r="D17" s="94"/>
      <c r="E17" s="94"/>
      <c r="F17" s="96">
        <f>SUBTOTAL(9,F15:F16)</f>
        <v>9006.1880000000001</v>
      </c>
      <c r="G17" s="96">
        <f>SUBTOTAL(9,G15:G16)</f>
        <v>9007.1200000000008</v>
      </c>
      <c r="H17" s="95">
        <f>+F17-G17</f>
        <v>-0.93200000000069849</v>
      </c>
      <c r="I17" s="124"/>
      <c r="J17" s="125"/>
    </row>
    <row r="18" spans="1:10" x14ac:dyDescent="0.2">
      <c r="A18" s="42" t="s">
        <v>5403</v>
      </c>
      <c r="B18" s="42" t="s">
        <v>5404</v>
      </c>
      <c r="C18" s="87">
        <v>45532</v>
      </c>
      <c r="D18" s="88" t="s">
        <v>9038</v>
      </c>
      <c r="E18" s="88" t="s">
        <v>9039</v>
      </c>
      <c r="F18" s="89"/>
      <c r="G18" s="89">
        <v>0</v>
      </c>
      <c r="H18" s="44">
        <f>+IF(A18=A17,H17+F18-G18,F18-G18)</f>
        <v>0</v>
      </c>
      <c r="J18" s="125"/>
    </row>
    <row r="19" spans="1:10" x14ac:dyDescent="0.2">
      <c r="A19" s="61" t="s">
        <v>7576</v>
      </c>
      <c r="B19" s="62" t="str">
        <f>+RIGHT(A19,6)</f>
        <v>E10031</v>
      </c>
      <c r="C19" s="93"/>
      <c r="D19" s="94"/>
      <c r="E19" s="94"/>
      <c r="F19" s="96">
        <f>SUBTOTAL(9,F18:F18)</f>
        <v>0</v>
      </c>
      <c r="G19" s="96">
        <f>SUBTOTAL(9,G18:G18)</f>
        <v>0</v>
      </c>
      <c r="H19" s="95">
        <f>+F19-G19</f>
        <v>0</v>
      </c>
      <c r="I19" s="124"/>
      <c r="J19" s="125"/>
    </row>
    <row r="20" spans="1:10" x14ac:dyDescent="0.2">
      <c r="A20" s="42" t="s">
        <v>980</v>
      </c>
      <c r="B20" s="58" t="s">
        <v>981</v>
      </c>
      <c r="C20" s="69">
        <v>45644</v>
      </c>
      <c r="D20" s="83" t="s">
        <v>10707</v>
      </c>
      <c r="E20" s="83" t="s">
        <v>10708</v>
      </c>
      <c r="F20" s="86"/>
      <c r="G20" s="86">
        <v>103022.87</v>
      </c>
      <c r="H20" s="44">
        <f>+IF(A20=A19,H19+F20-G20,F20-G20)</f>
        <v>-103022.87</v>
      </c>
      <c r="I20" s="44"/>
    </row>
    <row r="21" spans="1:10" x14ac:dyDescent="0.2">
      <c r="A21" s="61" t="s">
        <v>1192</v>
      </c>
      <c r="B21" s="66"/>
      <c r="C21" s="93"/>
      <c r="D21" s="94"/>
      <c r="E21" s="94"/>
      <c r="F21" s="96">
        <f>SUBTOTAL(9,F20:F20)</f>
        <v>0</v>
      </c>
      <c r="G21" s="96">
        <f>SUBTOTAL(9,G20:G20)</f>
        <v>103022.87</v>
      </c>
      <c r="H21" s="95">
        <f>+F21-G21</f>
        <v>-103022.87</v>
      </c>
      <c r="I21" s="44"/>
    </row>
    <row r="22" spans="1:10" x14ac:dyDescent="0.2">
      <c r="A22" s="42" t="s">
        <v>5405</v>
      </c>
      <c r="B22" s="58" t="s">
        <v>5406</v>
      </c>
      <c r="C22" s="69">
        <v>45626</v>
      </c>
      <c r="D22" s="83" t="s">
        <v>10711</v>
      </c>
      <c r="E22" s="83" t="s">
        <v>10712</v>
      </c>
      <c r="F22" s="86"/>
      <c r="G22" s="86">
        <v>121398.53</v>
      </c>
      <c r="H22" s="44">
        <f>+IF(A22=A21,H21+F22-G22,F22-G22)</f>
        <v>-121398.53</v>
      </c>
      <c r="I22" s="44"/>
    </row>
    <row r="23" spans="1:10" x14ac:dyDescent="0.2">
      <c r="A23" s="42" t="s">
        <v>5405</v>
      </c>
      <c r="B23" s="58" t="s">
        <v>5406</v>
      </c>
      <c r="C23" s="69">
        <v>45650</v>
      </c>
      <c r="D23" s="83" t="s">
        <v>10714</v>
      </c>
      <c r="E23" s="83" t="s">
        <v>10715</v>
      </c>
      <c r="F23" s="86"/>
      <c r="G23" s="86">
        <v>108611.726</v>
      </c>
      <c r="H23" s="44">
        <f t="shared" ref="H23" si="1">+IF(A23=A22,H22+F23-G23,F23-G23)</f>
        <v>-230010.25599999999</v>
      </c>
      <c r="I23" s="44"/>
    </row>
    <row r="24" spans="1:10" x14ac:dyDescent="0.2">
      <c r="A24" s="64" t="s">
        <v>6804</v>
      </c>
      <c r="B24" s="66"/>
      <c r="C24" s="93"/>
      <c r="D24" s="94"/>
      <c r="E24" s="94"/>
      <c r="F24" s="96">
        <f>SUBTOTAL(9,F22:F23)</f>
        <v>0</v>
      </c>
      <c r="G24" s="96">
        <f>SUBTOTAL(9,G22:G23)</f>
        <v>230010.25599999999</v>
      </c>
      <c r="H24" s="95">
        <f>+F24-G24</f>
        <v>-230010.25599999999</v>
      </c>
      <c r="I24" s="44"/>
    </row>
    <row r="25" spans="1:10" x14ac:dyDescent="0.2">
      <c r="A25" s="42" t="s">
        <v>5117</v>
      </c>
      <c r="B25" s="58" t="s">
        <v>2805</v>
      </c>
      <c r="C25" s="69">
        <v>45649</v>
      </c>
      <c r="D25" s="83" t="s">
        <v>10716</v>
      </c>
      <c r="E25" s="83" t="s">
        <v>10717</v>
      </c>
      <c r="F25" s="86">
        <v>21704.616000000002</v>
      </c>
      <c r="G25" s="86"/>
      <c r="H25" s="44">
        <f>+IF(A25=A24,H24+F25-G25,F25-G25)</f>
        <v>21704.616000000002</v>
      </c>
      <c r="I25" s="44"/>
    </row>
    <row r="26" spans="1:10" x14ac:dyDescent="0.2">
      <c r="A26" s="42" t="s">
        <v>5117</v>
      </c>
      <c r="B26" s="58" t="s">
        <v>2805</v>
      </c>
      <c r="C26" s="69">
        <v>45651</v>
      </c>
      <c r="D26" s="83" t="s">
        <v>10718</v>
      </c>
      <c r="E26" s="83" t="s">
        <v>10719</v>
      </c>
      <c r="F26" s="86"/>
      <c r="G26" s="86">
        <v>37313.614999999998</v>
      </c>
      <c r="H26" s="44">
        <f t="shared" ref="H26" si="2">+IF(A26=A25,H25+F26-G26,F26-G26)</f>
        <v>-15608.998999999996</v>
      </c>
      <c r="I26" s="44"/>
    </row>
    <row r="27" spans="1:10" x14ac:dyDescent="0.2">
      <c r="A27" s="61" t="s">
        <v>7467</v>
      </c>
      <c r="B27" s="62" t="str">
        <f>+RIGHT(A27,6)</f>
        <v>E10045</v>
      </c>
      <c r="C27" s="93"/>
      <c r="D27" s="94"/>
      <c r="E27" s="94"/>
      <c r="F27" s="96">
        <f>SUBTOTAL(9,F25:F26)</f>
        <v>21704.616000000002</v>
      </c>
      <c r="G27" s="96">
        <f>SUBTOTAL(9,G25:G26)</f>
        <v>37313.614999999998</v>
      </c>
      <c r="H27" s="95">
        <f>+F27-G27</f>
        <v>-15608.998999999996</v>
      </c>
      <c r="I27" s="124"/>
      <c r="J27" s="125"/>
    </row>
    <row r="28" spans="1:10" x14ac:dyDescent="0.2">
      <c r="A28" s="42" t="s">
        <v>8215</v>
      </c>
      <c r="B28" s="58" t="s">
        <v>8216</v>
      </c>
      <c r="C28" s="69">
        <v>45650</v>
      </c>
      <c r="D28" s="83" t="s">
        <v>10720</v>
      </c>
      <c r="E28" s="83" t="s">
        <v>10721</v>
      </c>
      <c r="F28" s="86"/>
      <c r="G28" s="86">
        <v>8024.5590000000002</v>
      </c>
      <c r="H28" s="44">
        <f>+IF(A28=A14,H14+F28-G28,F28-G28)</f>
        <v>-8024.5590000000002</v>
      </c>
      <c r="I28" s="44"/>
    </row>
    <row r="29" spans="1:10" x14ac:dyDescent="0.2">
      <c r="A29" s="61" t="s">
        <v>9008</v>
      </c>
      <c r="B29" s="62" t="str">
        <f>+RIGHT(A29,6)</f>
        <v>E10050</v>
      </c>
      <c r="C29" s="93"/>
      <c r="D29" s="94"/>
      <c r="E29" s="94"/>
      <c r="F29" s="96">
        <f>SUBTOTAL(9,F28:F28)</f>
        <v>0</v>
      </c>
      <c r="G29" s="95">
        <f>SUBTOTAL(9,G28:G28)</f>
        <v>8024.5590000000002</v>
      </c>
      <c r="H29" s="95">
        <f>+F29-G29</f>
        <v>-8024.5590000000002</v>
      </c>
      <c r="I29" s="124"/>
      <c r="J29" s="125"/>
    </row>
    <row r="30" spans="1:10" x14ac:dyDescent="0.2">
      <c r="A30" s="42" t="s">
        <v>984</v>
      </c>
      <c r="B30" s="58" t="s">
        <v>985</v>
      </c>
      <c r="C30" s="69">
        <v>45596</v>
      </c>
      <c r="D30" s="83" t="s">
        <v>9382</v>
      </c>
      <c r="E30" s="83" t="s">
        <v>9383</v>
      </c>
      <c r="F30" s="86"/>
      <c r="G30" s="86">
        <v>126034.467</v>
      </c>
      <c r="H30" s="44">
        <f>+IF(A30=A29,H29+F30-G30,F30-G30)</f>
        <v>-126034.467</v>
      </c>
      <c r="I30" s="44"/>
    </row>
    <row r="31" spans="1:10" x14ac:dyDescent="0.2">
      <c r="A31" s="42" t="s">
        <v>984</v>
      </c>
      <c r="B31" s="58" t="s">
        <v>985</v>
      </c>
      <c r="C31" s="69">
        <v>45610</v>
      </c>
      <c r="D31" s="83" t="s">
        <v>10722</v>
      </c>
      <c r="E31" s="83" t="s">
        <v>10723</v>
      </c>
      <c r="F31" s="86"/>
      <c r="G31" s="86">
        <v>250170.49799999999</v>
      </c>
      <c r="H31" s="44">
        <f>+IF(A31=A30,H30+F31-G31,F31-G31)</f>
        <v>-376204.96499999997</v>
      </c>
      <c r="I31" s="44"/>
    </row>
    <row r="32" spans="1:10" x14ac:dyDescent="0.2">
      <c r="A32" s="61" t="s">
        <v>7468</v>
      </c>
      <c r="B32" s="62" t="str">
        <f>+RIGHT(A32,6)</f>
        <v>E10052</v>
      </c>
      <c r="C32" s="93"/>
      <c r="D32" s="94"/>
      <c r="E32" s="94"/>
      <c r="F32" s="96">
        <f>SUBTOTAL(9,F30:F31)</f>
        <v>0</v>
      </c>
      <c r="G32" s="96">
        <f>SUBTOTAL(9,G30:G31)</f>
        <v>376204.96499999997</v>
      </c>
      <c r="H32" s="95">
        <f>+F32-G32</f>
        <v>-376204.96499999997</v>
      </c>
      <c r="I32" s="124"/>
      <c r="J32" s="125"/>
    </row>
    <row r="33" spans="1:11" x14ac:dyDescent="0.2">
      <c r="A33" s="42" t="s">
        <v>8610</v>
      </c>
      <c r="B33" s="42" t="s">
        <v>8611</v>
      </c>
      <c r="C33" s="87">
        <v>45443</v>
      </c>
      <c r="D33" s="88" t="s">
        <v>8649</v>
      </c>
      <c r="E33" s="88" t="s">
        <v>8650</v>
      </c>
      <c r="F33" s="89"/>
      <c r="G33" s="89">
        <v>0</v>
      </c>
      <c r="H33" s="44">
        <f>+IF(A33=A32,H32+F33-G33,F33-G33)</f>
        <v>0</v>
      </c>
      <c r="I33" s="124"/>
      <c r="J33" s="125"/>
    </row>
    <row r="34" spans="1:11" x14ac:dyDescent="0.2">
      <c r="A34" s="61" t="s">
        <v>8825</v>
      </c>
      <c r="B34" s="62" t="str">
        <f>+RIGHT(A34,6)</f>
        <v>E10062</v>
      </c>
      <c r="C34" s="93"/>
      <c r="D34" s="94"/>
      <c r="E34" s="94"/>
      <c r="F34" s="96">
        <f>SUBTOTAL(9,F33:F33)</f>
        <v>0</v>
      </c>
      <c r="G34" s="96">
        <f>SUBTOTAL(9,G33:G33)</f>
        <v>0</v>
      </c>
      <c r="H34" s="95">
        <f>+F34-G34</f>
        <v>0</v>
      </c>
      <c r="I34" s="124"/>
      <c r="J34" s="125"/>
    </row>
    <row r="35" spans="1:11" x14ac:dyDescent="0.2">
      <c r="A35" s="42" t="s">
        <v>986</v>
      </c>
      <c r="B35" s="42" t="s">
        <v>987</v>
      </c>
      <c r="C35" s="45">
        <v>43830</v>
      </c>
      <c r="D35" s="78" t="s">
        <v>993</v>
      </c>
      <c r="E35" s="78" t="s">
        <v>654</v>
      </c>
      <c r="G35" s="44">
        <v>2290.0549999999998</v>
      </c>
      <c r="H35" s="44">
        <f>+IF(A35=A32,H32+F35-G35,F35-G35)</f>
        <v>-2290.0549999999998</v>
      </c>
      <c r="I35" s="124">
        <v>716</v>
      </c>
      <c r="J35" s="125">
        <f>+G35/I35</f>
        <v>3.1984008379888267</v>
      </c>
    </row>
    <row r="36" spans="1:11" x14ac:dyDescent="0.2">
      <c r="A36" s="61" t="s">
        <v>1084</v>
      </c>
      <c r="B36" s="62"/>
      <c r="C36" s="97"/>
      <c r="D36" s="79"/>
      <c r="E36" s="79"/>
      <c r="F36" s="95">
        <f>SUBTOTAL(9,F35:F35)</f>
        <v>0</v>
      </c>
      <c r="G36" s="95">
        <f>SUBTOTAL(9,G35:G35)</f>
        <v>2290.0549999999998</v>
      </c>
      <c r="H36" s="95">
        <f>+F36-G36</f>
        <v>-2290.0549999999998</v>
      </c>
      <c r="I36" s="124"/>
      <c r="J36" s="125"/>
    </row>
    <row r="37" spans="1:11" x14ac:dyDescent="0.2">
      <c r="A37" s="42" t="s">
        <v>1008</v>
      </c>
      <c r="B37" s="42" t="s">
        <v>1016</v>
      </c>
      <c r="C37" s="90">
        <v>45626</v>
      </c>
      <c r="D37" s="91" t="s">
        <v>10725</v>
      </c>
      <c r="E37" s="91" t="s">
        <v>10726</v>
      </c>
      <c r="F37" s="92"/>
      <c r="G37" s="92">
        <v>129386.105</v>
      </c>
      <c r="H37" s="44">
        <f>+IF(A37=A34,H34+F37-G37,F37-G37)</f>
        <v>-129386.105</v>
      </c>
      <c r="I37" s="126"/>
      <c r="J37" s="125"/>
      <c r="K37" s="126"/>
    </row>
    <row r="38" spans="1:11" x14ac:dyDescent="0.2">
      <c r="A38" s="42" t="s">
        <v>1008</v>
      </c>
      <c r="B38" s="42" t="s">
        <v>1016</v>
      </c>
      <c r="C38" s="90">
        <v>45650</v>
      </c>
      <c r="D38" s="91" t="s">
        <v>10727</v>
      </c>
      <c r="E38" s="91" t="s">
        <v>10728</v>
      </c>
      <c r="F38" s="92"/>
      <c r="G38" s="92">
        <v>116412.85</v>
      </c>
      <c r="H38" s="44">
        <f>+IF(A38=A35,H35+F38-G38,F38-G38)</f>
        <v>-116412.85</v>
      </c>
      <c r="I38" s="126"/>
      <c r="J38" s="125"/>
      <c r="K38" s="126"/>
    </row>
    <row r="39" spans="1:11" x14ac:dyDescent="0.2">
      <c r="A39" s="61" t="s">
        <v>4920</v>
      </c>
      <c r="B39" s="62"/>
      <c r="C39" s="93"/>
      <c r="D39" s="94"/>
      <c r="E39" s="94"/>
      <c r="F39" s="96">
        <f>SUBTOTAL(9,F37:F38)</f>
        <v>0</v>
      </c>
      <c r="G39" s="96">
        <f>SUBTOTAL(9,G37:G38)</f>
        <v>245798.95500000002</v>
      </c>
      <c r="H39" s="95">
        <f>+F39-G39</f>
        <v>-245798.95500000002</v>
      </c>
      <c r="I39" s="126"/>
      <c r="J39" s="125"/>
      <c r="K39" s="126"/>
    </row>
    <row r="40" spans="1:11" x14ac:dyDescent="0.2">
      <c r="A40" s="42" t="s">
        <v>5436</v>
      </c>
      <c r="B40" s="42" t="s">
        <v>5437</v>
      </c>
      <c r="C40" s="90">
        <v>45433</v>
      </c>
      <c r="D40" s="91" t="s">
        <v>8651</v>
      </c>
      <c r="E40" s="91" t="s">
        <v>8652</v>
      </c>
      <c r="F40" s="92"/>
      <c r="G40" s="92">
        <v>6126.0230000000001</v>
      </c>
      <c r="H40" s="44">
        <f>+IF(A40=A39,H39+F40-G40,F40-G40)</f>
        <v>-6126.0230000000001</v>
      </c>
      <c r="I40" s="126"/>
      <c r="J40" s="125"/>
      <c r="K40" s="126"/>
    </row>
    <row r="41" spans="1:11" x14ac:dyDescent="0.2">
      <c r="A41" s="42" t="s">
        <v>5436</v>
      </c>
      <c r="B41" s="42" t="s">
        <v>5437</v>
      </c>
      <c r="C41" s="90">
        <v>45443</v>
      </c>
      <c r="D41" s="91" t="s">
        <v>8653</v>
      </c>
      <c r="E41" s="91" t="s">
        <v>8654</v>
      </c>
      <c r="F41" s="92"/>
      <c r="G41" s="92">
        <v>6105.1580000000004</v>
      </c>
      <c r="H41" s="44">
        <f>+IF(A41=A40,H40+F41-G41,F41-G41)</f>
        <v>-12231.181</v>
      </c>
      <c r="I41" s="126"/>
      <c r="J41" s="125"/>
      <c r="K41" s="126"/>
    </row>
    <row r="42" spans="1:11" x14ac:dyDescent="0.2">
      <c r="A42" s="42" t="s">
        <v>5436</v>
      </c>
      <c r="B42" s="42" t="s">
        <v>5437</v>
      </c>
      <c r="C42" s="90">
        <v>45497</v>
      </c>
      <c r="D42" s="91" t="s">
        <v>9040</v>
      </c>
      <c r="E42" s="91" t="s">
        <v>9041</v>
      </c>
      <c r="F42" s="92"/>
      <c r="G42" s="92">
        <v>6083.22</v>
      </c>
      <c r="H42" s="44">
        <f t="shared" ref="H42:H43" si="3">+IF(A42=A41,H41+F42-G42,F42-G42)</f>
        <v>-18314.401000000002</v>
      </c>
      <c r="I42" s="126"/>
      <c r="J42" s="125"/>
      <c r="K42" s="126"/>
    </row>
    <row r="43" spans="1:11" x14ac:dyDescent="0.2">
      <c r="A43" s="42" t="s">
        <v>5436</v>
      </c>
      <c r="B43" s="42" t="s">
        <v>5437</v>
      </c>
      <c r="C43" s="90">
        <v>45534</v>
      </c>
      <c r="D43" s="91" t="s">
        <v>9042</v>
      </c>
      <c r="E43" s="91" t="s">
        <v>9043</v>
      </c>
      <c r="F43" s="92"/>
      <c r="G43" s="92">
        <v>53778.464999999997</v>
      </c>
      <c r="H43" s="44">
        <f t="shared" si="3"/>
        <v>-72092.865999999995</v>
      </c>
      <c r="I43" s="126"/>
      <c r="J43" s="125"/>
      <c r="K43" s="126"/>
    </row>
    <row r="44" spans="1:11" x14ac:dyDescent="0.2">
      <c r="A44" s="64" t="s">
        <v>6805</v>
      </c>
      <c r="B44" s="66"/>
      <c r="C44" s="93"/>
      <c r="D44" s="94"/>
      <c r="E44" s="94"/>
      <c r="F44" s="96">
        <f>SUBTOTAL(9,F40:F43)</f>
        <v>0</v>
      </c>
      <c r="G44" s="96">
        <f>SUBTOTAL(9,G40:G43)</f>
        <v>72092.865999999995</v>
      </c>
      <c r="H44" s="95">
        <f>+F44-G44</f>
        <v>-72092.865999999995</v>
      </c>
      <c r="I44" s="44"/>
    </row>
    <row r="45" spans="1:11" x14ac:dyDescent="0.2">
      <c r="A45" s="42" t="s">
        <v>1028</v>
      </c>
      <c r="B45" s="42" t="s">
        <v>4834</v>
      </c>
      <c r="C45" s="45">
        <v>44104</v>
      </c>
      <c r="D45" s="78" t="s">
        <v>1031</v>
      </c>
      <c r="E45" s="78" t="s">
        <v>152</v>
      </c>
      <c r="G45" s="44">
        <v>259568.147</v>
      </c>
      <c r="H45" s="44">
        <f>+IF(A45=A39,H39+F45-G45,F45-G45)</f>
        <v>-259568.147</v>
      </c>
      <c r="I45" s="124">
        <v>80151.97</v>
      </c>
      <c r="J45" s="125">
        <f>+G45/I45</f>
        <v>3.2384499969245919</v>
      </c>
    </row>
    <row r="46" spans="1:11" x14ac:dyDescent="0.2">
      <c r="A46" s="61" t="s">
        <v>4921</v>
      </c>
      <c r="B46" s="62"/>
      <c r="C46" s="97"/>
      <c r="D46" s="79"/>
      <c r="E46" s="79"/>
      <c r="F46" s="95">
        <f>SUBTOTAL(9,F45:F45)</f>
        <v>0</v>
      </c>
      <c r="G46" s="95">
        <f>SUBTOTAL(9,G45:G45)</f>
        <v>259568.147</v>
      </c>
      <c r="H46" s="95">
        <f>+F46-G46</f>
        <v>-259568.147</v>
      </c>
      <c r="I46" s="124"/>
      <c r="J46" s="125"/>
    </row>
    <row r="47" spans="1:11" x14ac:dyDescent="0.2">
      <c r="A47" s="42" t="s">
        <v>4883</v>
      </c>
      <c r="B47" s="42" t="s">
        <v>4884</v>
      </c>
      <c r="C47" s="45">
        <v>44773</v>
      </c>
      <c r="D47" s="77" t="s">
        <v>5089</v>
      </c>
      <c r="E47" s="78" t="s">
        <v>152</v>
      </c>
      <c r="G47" s="44">
        <v>107382.611</v>
      </c>
      <c r="H47" s="44">
        <f>+IF(A47=A46,H46+F47-G47,F47-G47)</f>
        <v>-107382.611</v>
      </c>
      <c r="I47" s="124"/>
      <c r="J47" s="125"/>
    </row>
    <row r="48" spans="1:11" x14ac:dyDescent="0.2">
      <c r="A48" s="42" t="s">
        <v>4883</v>
      </c>
      <c r="B48" s="42" t="s">
        <v>4884</v>
      </c>
      <c r="C48" s="69">
        <v>44957</v>
      </c>
      <c r="D48" s="83">
        <v>5723570006</v>
      </c>
      <c r="E48" s="83" t="s">
        <v>6897</v>
      </c>
      <c r="F48" s="86">
        <v>109338.78599999999</v>
      </c>
      <c r="G48" s="86"/>
      <c r="H48" s="44">
        <f t="shared" ref="H48:H76" si="4">+IF(A48=A47,H47+F48-G48,F48-G48)</f>
        <v>1956.1749999999884</v>
      </c>
      <c r="I48" s="124"/>
      <c r="J48" s="125"/>
    </row>
    <row r="49" spans="1:10" x14ac:dyDescent="0.2">
      <c r="A49" s="42" t="s">
        <v>4883</v>
      </c>
      <c r="B49" s="42" t="s">
        <v>4884</v>
      </c>
      <c r="C49" s="69">
        <v>44957</v>
      </c>
      <c r="D49" s="83">
        <v>5723570007</v>
      </c>
      <c r="E49" s="83" t="s">
        <v>6898</v>
      </c>
      <c r="F49" s="86">
        <v>63.652999999999999</v>
      </c>
      <c r="G49" s="86"/>
      <c r="H49" s="44">
        <f t="shared" si="4"/>
        <v>2019.8279999999884</v>
      </c>
      <c r="I49" s="124"/>
      <c r="J49" s="125"/>
    </row>
    <row r="50" spans="1:10" x14ac:dyDescent="0.2">
      <c r="A50" s="42" t="s">
        <v>4883</v>
      </c>
      <c r="B50" s="42" t="s">
        <v>4884</v>
      </c>
      <c r="C50" s="69">
        <v>45016</v>
      </c>
      <c r="D50" s="83" t="s">
        <v>6899</v>
      </c>
      <c r="E50" s="83" t="s">
        <v>6900</v>
      </c>
      <c r="F50" s="86"/>
      <c r="G50" s="86">
        <v>6096.7950000000001</v>
      </c>
      <c r="H50" s="44">
        <f t="shared" si="4"/>
        <v>-4076.9670000000115</v>
      </c>
      <c r="I50" s="124"/>
      <c r="J50" s="125"/>
    </row>
    <row r="51" spans="1:10" x14ac:dyDescent="0.2">
      <c r="A51" s="42" t="s">
        <v>4883</v>
      </c>
      <c r="B51" s="42" t="s">
        <v>4884</v>
      </c>
      <c r="C51" s="87">
        <v>45443</v>
      </c>
      <c r="D51" s="88" t="s">
        <v>8655</v>
      </c>
      <c r="E51" s="88" t="s">
        <v>8656</v>
      </c>
      <c r="F51" s="89"/>
      <c r="G51" s="89">
        <v>3593.31</v>
      </c>
      <c r="H51" s="44">
        <f t="shared" si="4"/>
        <v>-7670.277000000011</v>
      </c>
      <c r="I51" s="124"/>
      <c r="J51" s="125"/>
    </row>
    <row r="52" spans="1:10" x14ac:dyDescent="0.2">
      <c r="A52" s="42" t="s">
        <v>4883</v>
      </c>
      <c r="B52" s="42" t="s">
        <v>4884</v>
      </c>
      <c r="C52" s="87">
        <v>45471</v>
      </c>
      <c r="D52" s="88" t="s">
        <v>8851</v>
      </c>
      <c r="E52" s="88" t="s">
        <v>8852</v>
      </c>
      <c r="F52" s="89"/>
      <c r="G52" s="146">
        <v>167136.33600000001</v>
      </c>
      <c r="H52" s="44">
        <f t="shared" si="4"/>
        <v>-174806.61300000001</v>
      </c>
      <c r="I52" s="124"/>
      <c r="J52" s="125"/>
    </row>
    <row r="53" spans="1:10" x14ac:dyDescent="0.2">
      <c r="A53" s="42" t="s">
        <v>4883</v>
      </c>
      <c r="B53" s="42" t="s">
        <v>4884</v>
      </c>
      <c r="C53" s="87">
        <v>45471</v>
      </c>
      <c r="D53" s="88" t="s">
        <v>8853</v>
      </c>
      <c r="E53" s="88" t="s">
        <v>8854</v>
      </c>
      <c r="F53" s="89"/>
      <c r="G53" s="146">
        <v>166486.66399999999</v>
      </c>
      <c r="H53" s="44">
        <f t="shared" si="4"/>
        <v>-341293.277</v>
      </c>
      <c r="I53" s="124"/>
      <c r="J53" s="125"/>
    </row>
    <row r="54" spans="1:10" x14ac:dyDescent="0.2">
      <c r="A54" s="42" t="s">
        <v>4883</v>
      </c>
      <c r="B54" s="42" t="s">
        <v>4884</v>
      </c>
      <c r="C54" s="87">
        <v>45471</v>
      </c>
      <c r="D54" s="88" t="s">
        <v>8855</v>
      </c>
      <c r="E54" s="88" t="s">
        <v>8856</v>
      </c>
      <c r="F54" s="89"/>
      <c r="G54" s="146">
        <v>166880.61799999999</v>
      </c>
      <c r="H54" s="44">
        <f t="shared" si="4"/>
        <v>-508173.89500000002</v>
      </c>
      <c r="I54" s="124"/>
      <c r="J54" s="125"/>
    </row>
    <row r="55" spans="1:10" x14ac:dyDescent="0.2">
      <c r="A55" s="42" t="s">
        <v>4883</v>
      </c>
      <c r="B55" s="42" t="s">
        <v>4884</v>
      </c>
      <c r="C55" s="87">
        <v>45471</v>
      </c>
      <c r="D55" s="88" t="s">
        <v>8857</v>
      </c>
      <c r="E55" s="88" t="s">
        <v>8858</v>
      </c>
      <c r="F55" s="89"/>
      <c r="G55" s="146">
        <v>166037.38800000001</v>
      </c>
      <c r="H55" s="44">
        <f t="shared" si="4"/>
        <v>-674211.28300000005</v>
      </c>
      <c r="I55" s="124"/>
      <c r="J55" s="125"/>
    </row>
    <row r="56" spans="1:10" x14ac:dyDescent="0.2">
      <c r="A56" s="42" t="s">
        <v>4883</v>
      </c>
      <c r="B56" s="42" t="s">
        <v>4884</v>
      </c>
      <c r="C56" s="87">
        <v>45527</v>
      </c>
      <c r="D56" s="88">
        <v>5724570133</v>
      </c>
      <c r="E56" s="88" t="s">
        <v>9044</v>
      </c>
      <c r="F56" s="146">
        <v>665890.96200000006</v>
      </c>
      <c r="G56" s="89"/>
      <c r="H56" s="44">
        <f t="shared" si="4"/>
        <v>-8320.3209999999963</v>
      </c>
      <c r="I56" s="124"/>
      <c r="J56" s="125"/>
    </row>
    <row r="57" spans="1:10" x14ac:dyDescent="0.2">
      <c r="A57" s="42" t="s">
        <v>4883</v>
      </c>
      <c r="B57" s="42" t="s">
        <v>4884</v>
      </c>
      <c r="C57" s="87">
        <v>45559</v>
      </c>
      <c r="D57" s="88" t="s">
        <v>9389</v>
      </c>
      <c r="E57" s="88" t="s">
        <v>9390</v>
      </c>
      <c r="F57" s="146"/>
      <c r="G57" s="89">
        <v>178654.94399999999</v>
      </c>
      <c r="H57" s="44">
        <f t="shared" si="4"/>
        <v>-186975.26499999998</v>
      </c>
      <c r="I57" s="124"/>
      <c r="J57" s="125"/>
    </row>
    <row r="58" spans="1:10" x14ac:dyDescent="0.2">
      <c r="A58" s="42" t="s">
        <v>4883</v>
      </c>
      <c r="B58" s="42" t="s">
        <v>4884</v>
      </c>
      <c r="C58" s="87">
        <v>45559</v>
      </c>
      <c r="D58" s="88" t="s">
        <v>9391</v>
      </c>
      <c r="E58" s="88" t="s">
        <v>9392</v>
      </c>
      <c r="F58" s="146"/>
      <c r="G58" s="89">
        <v>178677.25899999999</v>
      </c>
      <c r="H58" s="44">
        <f t="shared" si="4"/>
        <v>-365652.52399999998</v>
      </c>
      <c r="I58" s="124"/>
      <c r="J58" s="125"/>
    </row>
    <row r="59" spans="1:10" x14ac:dyDescent="0.2">
      <c r="A59" s="42" t="s">
        <v>4883</v>
      </c>
      <c r="B59" s="42" t="s">
        <v>4884</v>
      </c>
      <c r="C59" s="87">
        <v>45565</v>
      </c>
      <c r="D59" s="88" t="s">
        <v>9393</v>
      </c>
      <c r="E59" s="88" t="s">
        <v>9394</v>
      </c>
      <c r="F59" s="146"/>
      <c r="G59" s="89">
        <v>11163.794</v>
      </c>
      <c r="H59" s="44">
        <f t="shared" si="4"/>
        <v>-376816.31799999997</v>
      </c>
      <c r="I59" s="124"/>
      <c r="J59" s="125"/>
    </row>
    <row r="60" spans="1:10" x14ac:dyDescent="0.2">
      <c r="A60" s="42" t="s">
        <v>4883</v>
      </c>
      <c r="B60" s="42" t="s">
        <v>4884</v>
      </c>
      <c r="C60" s="87">
        <v>45583</v>
      </c>
      <c r="D60" s="88" t="s">
        <v>9395</v>
      </c>
      <c r="E60" s="88" t="s">
        <v>9396</v>
      </c>
      <c r="F60" s="146"/>
      <c r="G60" s="89">
        <v>173734.67600000001</v>
      </c>
      <c r="H60" s="44">
        <f t="shared" si="4"/>
        <v>-550550.99399999995</v>
      </c>
      <c r="I60" s="124"/>
      <c r="J60" s="125"/>
    </row>
    <row r="61" spans="1:10" x14ac:dyDescent="0.2">
      <c r="A61" s="42" t="s">
        <v>4883</v>
      </c>
      <c r="B61" s="42" t="s">
        <v>4884</v>
      </c>
      <c r="C61" s="87">
        <v>45583</v>
      </c>
      <c r="D61" s="88" t="s">
        <v>9397</v>
      </c>
      <c r="E61" s="88" t="s">
        <v>9398</v>
      </c>
      <c r="F61" s="146"/>
      <c r="G61" s="89">
        <v>170660.56099999999</v>
      </c>
      <c r="H61" s="44">
        <f t="shared" si="4"/>
        <v>-721211.55499999993</v>
      </c>
      <c r="I61" s="124"/>
      <c r="J61" s="125"/>
    </row>
    <row r="62" spans="1:10" x14ac:dyDescent="0.2">
      <c r="A62" s="42" t="s">
        <v>4883</v>
      </c>
      <c r="B62" s="42" t="s">
        <v>4884</v>
      </c>
      <c r="C62" s="87">
        <v>45583</v>
      </c>
      <c r="D62" s="88" t="s">
        <v>9399</v>
      </c>
      <c r="E62" s="88" t="s">
        <v>9400</v>
      </c>
      <c r="F62" s="146"/>
      <c r="G62" s="89">
        <v>174264.72200000001</v>
      </c>
      <c r="H62" s="44">
        <f t="shared" si="4"/>
        <v>-895476.277</v>
      </c>
      <c r="I62" s="124"/>
      <c r="J62" s="125"/>
    </row>
    <row r="63" spans="1:10" x14ac:dyDescent="0.2">
      <c r="A63" s="42" t="s">
        <v>4883</v>
      </c>
      <c r="B63" s="42" t="s">
        <v>4884</v>
      </c>
      <c r="C63" s="87">
        <v>45583</v>
      </c>
      <c r="D63" s="88" t="s">
        <v>9401</v>
      </c>
      <c r="E63" s="88" t="s">
        <v>9402</v>
      </c>
      <c r="F63" s="146"/>
      <c r="G63" s="89">
        <v>174867.35200000001</v>
      </c>
      <c r="H63" s="44">
        <f t="shared" si="4"/>
        <v>-1070343.629</v>
      </c>
      <c r="I63" s="124"/>
      <c r="J63" s="125"/>
    </row>
    <row r="64" spans="1:10" x14ac:dyDescent="0.2">
      <c r="A64" s="42" t="s">
        <v>4883</v>
      </c>
      <c r="B64" s="42" t="s">
        <v>4884</v>
      </c>
      <c r="C64" s="87">
        <v>45583</v>
      </c>
      <c r="D64" s="88" t="s">
        <v>9403</v>
      </c>
      <c r="E64" s="88" t="s">
        <v>9404</v>
      </c>
      <c r="F64" s="146"/>
      <c r="G64" s="89">
        <v>170227.777</v>
      </c>
      <c r="H64" s="44">
        <f t="shared" si="4"/>
        <v>-1240571.406</v>
      </c>
      <c r="I64" s="124"/>
      <c r="J64" s="125"/>
    </row>
    <row r="65" spans="1:10" x14ac:dyDescent="0.2">
      <c r="A65" s="42" t="s">
        <v>4883</v>
      </c>
      <c r="B65" s="42" t="s">
        <v>4884</v>
      </c>
      <c r="C65" s="87">
        <v>45583</v>
      </c>
      <c r="D65" s="88" t="s">
        <v>9405</v>
      </c>
      <c r="E65" s="88" t="s">
        <v>9406</v>
      </c>
      <c r="F65" s="146"/>
      <c r="G65" s="89">
        <v>170284.54</v>
      </c>
      <c r="H65" s="44">
        <f t="shared" si="4"/>
        <v>-1410855.946</v>
      </c>
      <c r="I65" s="124"/>
      <c r="J65" s="125"/>
    </row>
    <row r="66" spans="1:10" x14ac:dyDescent="0.2">
      <c r="A66" s="42" t="s">
        <v>4883</v>
      </c>
      <c r="B66" s="42" t="s">
        <v>4884</v>
      </c>
      <c r="C66" s="87">
        <v>45583</v>
      </c>
      <c r="D66" s="88" t="s">
        <v>9407</v>
      </c>
      <c r="E66" s="88" t="s">
        <v>9408</v>
      </c>
      <c r="F66" s="146"/>
      <c r="G66" s="89">
        <v>169830.47</v>
      </c>
      <c r="H66" s="44">
        <f t="shared" si="4"/>
        <v>-1580686.416</v>
      </c>
      <c r="I66" s="124"/>
      <c r="J66" s="125"/>
    </row>
    <row r="67" spans="1:10" x14ac:dyDescent="0.2">
      <c r="A67" s="42" t="s">
        <v>4883</v>
      </c>
      <c r="B67" s="42" t="s">
        <v>4884</v>
      </c>
      <c r="C67" s="87">
        <v>45583</v>
      </c>
      <c r="D67" s="88" t="s">
        <v>9409</v>
      </c>
      <c r="E67" s="88" t="s">
        <v>9410</v>
      </c>
      <c r="F67" s="146"/>
      <c r="G67" s="89">
        <v>170312.92199999999</v>
      </c>
      <c r="H67" s="44">
        <f t="shared" si="4"/>
        <v>-1750999.338</v>
      </c>
      <c r="I67" s="124"/>
      <c r="J67" s="125"/>
    </row>
    <row r="68" spans="1:10" x14ac:dyDescent="0.2">
      <c r="A68" s="42" t="s">
        <v>4883</v>
      </c>
      <c r="B68" s="42" t="s">
        <v>4884</v>
      </c>
      <c r="C68" s="87">
        <v>45583</v>
      </c>
      <c r="D68" s="88" t="s">
        <v>9411</v>
      </c>
      <c r="E68" s="88" t="s">
        <v>9412</v>
      </c>
      <c r="F68" s="146"/>
      <c r="G68" s="89">
        <v>174678.56700000001</v>
      </c>
      <c r="H68" s="44">
        <f t="shared" si="4"/>
        <v>-1925677.905</v>
      </c>
      <c r="I68" s="124"/>
      <c r="J68" s="125"/>
    </row>
    <row r="69" spans="1:10" x14ac:dyDescent="0.2">
      <c r="A69" s="42" t="s">
        <v>4883</v>
      </c>
      <c r="B69" s="42" t="s">
        <v>4884</v>
      </c>
      <c r="C69" s="87">
        <v>45583</v>
      </c>
      <c r="D69" s="88" t="s">
        <v>9413</v>
      </c>
      <c r="E69" s="88" t="s">
        <v>9414</v>
      </c>
      <c r="F69" s="146"/>
      <c r="G69" s="89">
        <v>170249.06299999999</v>
      </c>
      <c r="H69" s="44">
        <f t="shared" si="4"/>
        <v>-2095926.9680000001</v>
      </c>
      <c r="I69" s="124"/>
      <c r="J69" s="125"/>
    </row>
    <row r="70" spans="1:10" x14ac:dyDescent="0.2">
      <c r="A70" s="42" t="s">
        <v>4883</v>
      </c>
      <c r="B70" s="42" t="s">
        <v>4884</v>
      </c>
      <c r="C70" s="87">
        <v>45626</v>
      </c>
      <c r="D70" s="88" t="s">
        <v>10731</v>
      </c>
      <c r="E70" s="88" t="s">
        <v>10732</v>
      </c>
      <c r="F70" s="146"/>
      <c r="G70" s="89">
        <v>159456.076</v>
      </c>
      <c r="H70" s="44">
        <f t="shared" si="4"/>
        <v>-2255383.0440000002</v>
      </c>
      <c r="I70" s="124"/>
      <c r="J70" s="125"/>
    </row>
    <row r="71" spans="1:10" x14ac:dyDescent="0.2">
      <c r="A71" s="42" t="s">
        <v>4883</v>
      </c>
      <c r="B71" s="42" t="s">
        <v>4884</v>
      </c>
      <c r="C71" s="87">
        <v>45626</v>
      </c>
      <c r="D71" s="88" t="s">
        <v>10733</v>
      </c>
      <c r="E71" s="88" t="s">
        <v>10734</v>
      </c>
      <c r="F71" s="146"/>
      <c r="G71" s="89">
        <v>160265.74900000001</v>
      </c>
      <c r="H71" s="44">
        <f t="shared" si="4"/>
        <v>-2415648.7930000001</v>
      </c>
      <c r="I71" s="124"/>
      <c r="J71" s="125"/>
    </row>
    <row r="72" spans="1:10" x14ac:dyDescent="0.2">
      <c r="A72" s="42" t="s">
        <v>4883</v>
      </c>
      <c r="B72" s="42" t="s">
        <v>4884</v>
      </c>
      <c r="C72" s="87">
        <v>45626</v>
      </c>
      <c r="D72" s="88" t="s">
        <v>10735</v>
      </c>
      <c r="E72" s="88" t="s">
        <v>10736</v>
      </c>
      <c r="F72" s="146"/>
      <c r="G72" s="89">
        <v>159316.71299999999</v>
      </c>
      <c r="H72" s="44">
        <f t="shared" si="4"/>
        <v>-2574965.5060000001</v>
      </c>
      <c r="I72" s="124"/>
      <c r="J72" s="125"/>
    </row>
    <row r="73" spans="1:10" x14ac:dyDescent="0.2">
      <c r="A73" s="42" t="s">
        <v>4883</v>
      </c>
      <c r="B73" s="42" t="s">
        <v>4884</v>
      </c>
      <c r="C73" s="87">
        <v>45626</v>
      </c>
      <c r="D73" s="88" t="s">
        <v>10737</v>
      </c>
      <c r="E73" s="88" t="s">
        <v>10738</v>
      </c>
      <c r="F73" s="146"/>
      <c r="G73" s="89">
        <v>159429.53899999999</v>
      </c>
      <c r="H73" s="44">
        <f t="shared" si="4"/>
        <v>-2734395.0449999999</v>
      </c>
      <c r="I73" s="124"/>
      <c r="J73" s="125"/>
    </row>
    <row r="74" spans="1:10" x14ac:dyDescent="0.2">
      <c r="A74" s="42" t="s">
        <v>4883</v>
      </c>
      <c r="B74" s="42" t="s">
        <v>4884</v>
      </c>
      <c r="C74" s="87">
        <v>45626</v>
      </c>
      <c r="D74" s="88" t="s">
        <v>10739</v>
      </c>
      <c r="E74" s="88" t="s">
        <v>10740</v>
      </c>
      <c r="F74" s="146"/>
      <c r="G74" s="89">
        <v>159767.981</v>
      </c>
      <c r="H74" s="44">
        <f t="shared" si="4"/>
        <v>-2894163.0260000001</v>
      </c>
      <c r="I74" s="124"/>
      <c r="J74" s="125"/>
    </row>
    <row r="75" spans="1:10" x14ac:dyDescent="0.2">
      <c r="A75" s="42" t="s">
        <v>4883</v>
      </c>
      <c r="B75" s="42" t="s">
        <v>4884</v>
      </c>
      <c r="C75" s="87">
        <v>45626</v>
      </c>
      <c r="D75" s="88" t="s">
        <v>10741</v>
      </c>
      <c r="E75" s="88" t="s">
        <v>10742</v>
      </c>
      <c r="F75" s="146"/>
      <c r="G75" s="89">
        <v>160172.818</v>
      </c>
      <c r="H75" s="44">
        <f t="shared" si="4"/>
        <v>-3054335.844</v>
      </c>
      <c r="I75" s="124"/>
      <c r="J75" s="125"/>
    </row>
    <row r="76" spans="1:10" x14ac:dyDescent="0.2">
      <c r="A76" s="42" t="s">
        <v>4883</v>
      </c>
      <c r="B76" s="42" t="s">
        <v>4884</v>
      </c>
      <c r="C76" s="87">
        <v>45626</v>
      </c>
      <c r="D76" s="88" t="s">
        <v>10743</v>
      </c>
      <c r="E76" s="88" t="s">
        <v>10744</v>
      </c>
      <c r="F76" s="146"/>
      <c r="G76" s="89">
        <v>67473</v>
      </c>
      <c r="H76" s="44">
        <f t="shared" si="4"/>
        <v>-3121808.844</v>
      </c>
      <c r="I76" s="124"/>
      <c r="J76" s="125"/>
    </row>
    <row r="77" spans="1:10" x14ac:dyDescent="0.2">
      <c r="A77" s="61" t="s">
        <v>4922</v>
      </c>
      <c r="B77" s="62"/>
      <c r="C77" s="93"/>
      <c r="D77" s="94"/>
      <c r="E77" s="94"/>
      <c r="F77" s="96">
        <f>SUBTOTAL(9,F47:F76)</f>
        <v>775293.40100000007</v>
      </c>
      <c r="G77" s="96">
        <f>SUBTOTAL(9,G47:G76)</f>
        <v>3897102.2449999996</v>
      </c>
      <c r="H77" s="95">
        <f>+F77-G77</f>
        <v>-3121808.8439999996</v>
      </c>
      <c r="I77" s="124"/>
      <c r="J77" s="125"/>
    </row>
    <row r="78" spans="1:10" x14ac:dyDescent="0.2">
      <c r="A78" s="42" t="s">
        <v>4885</v>
      </c>
      <c r="B78" s="42" t="s">
        <v>4886</v>
      </c>
      <c r="C78" s="98">
        <v>44553</v>
      </c>
      <c r="D78" s="78" t="s">
        <v>4915</v>
      </c>
      <c r="E78" s="78" t="s">
        <v>152</v>
      </c>
      <c r="G78" s="44">
        <v>1818.4880000000001</v>
      </c>
      <c r="H78" s="44">
        <f>+IF(A78=A77,H77+F78-G78,F78-G78)</f>
        <v>-1818.4880000000001</v>
      </c>
      <c r="I78" s="124"/>
      <c r="J78" s="125"/>
    </row>
    <row r="79" spans="1:10" x14ac:dyDescent="0.2">
      <c r="A79" s="61" t="s">
        <v>4923</v>
      </c>
      <c r="B79" s="62"/>
      <c r="C79" s="97"/>
      <c r="D79" s="79"/>
      <c r="E79" s="79"/>
      <c r="F79" s="95">
        <f>SUBTOTAL(9,F78:F78)</f>
        <v>0</v>
      </c>
      <c r="G79" s="95">
        <f>SUBTOTAL(9,G78:G78)</f>
        <v>1818.4880000000001</v>
      </c>
      <c r="H79" s="95">
        <f>+F79-G79</f>
        <v>-1818.4880000000001</v>
      </c>
      <c r="I79" s="124"/>
      <c r="J79" s="125"/>
    </row>
    <row r="80" spans="1:10" x14ac:dyDescent="0.2">
      <c r="A80" s="58" t="s">
        <v>5092</v>
      </c>
      <c r="B80" s="58" t="s">
        <v>5123</v>
      </c>
      <c r="C80" s="69">
        <v>45575</v>
      </c>
      <c r="D80" s="83">
        <v>5724570175</v>
      </c>
      <c r="E80" s="83" t="s">
        <v>9416</v>
      </c>
      <c r="F80" s="86">
        <v>10336.374</v>
      </c>
      <c r="G80" s="86"/>
      <c r="H80" s="44">
        <f>+IF(A80=A44,H44+F80-G80,F80-G80)</f>
        <v>10336.374</v>
      </c>
      <c r="I80" s="44"/>
    </row>
    <row r="81" spans="1:10" x14ac:dyDescent="0.2">
      <c r="A81" s="58" t="s">
        <v>5092</v>
      </c>
      <c r="B81" s="58" t="s">
        <v>5123</v>
      </c>
      <c r="C81" s="69">
        <v>45596</v>
      </c>
      <c r="D81" s="83" t="s">
        <v>9417</v>
      </c>
      <c r="E81" s="83" t="s">
        <v>9418</v>
      </c>
      <c r="F81" s="86"/>
      <c r="G81" s="86">
        <v>10286.495999999999</v>
      </c>
      <c r="H81" s="44">
        <f t="shared" ref="H81" si="5">+IF(A81=A80,H80+F81-G81,F81-G81)</f>
        <v>49.878000000000611</v>
      </c>
      <c r="I81" s="44"/>
    </row>
    <row r="82" spans="1:10" ht="11.25" customHeight="1" x14ac:dyDescent="0.2">
      <c r="A82" s="64" t="s">
        <v>6806</v>
      </c>
      <c r="B82" s="66"/>
      <c r="C82" s="93"/>
      <c r="D82" s="94"/>
      <c r="E82" s="94"/>
      <c r="F82" s="96">
        <f>SUBTOTAL(9,F80:F81)</f>
        <v>10336.374</v>
      </c>
      <c r="G82" s="96">
        <f>SUBTOTAL(9,G80:G81)</f>
        <v>10286.495999999999</v>
      </c>
      <c r="H82" s="95">
        <f>+F82-G82</f>
        <v>49.878000000000611</v>
      </c>
      <c r="I82" s="44"/>
    </row>
    <row r="83" spans="1:10" x14ac:dyDescent="0.2">
      <c r="A83" s="42" t="s">
        <v>5440</v>
      </c>
      <c r="B83" s="42" t="s">
        <v>5441</v>
      </c>
      <c r="C83" s="69">
        <v>45656</v>
      </c>
      <c r="D83" s="83" t="s">
        <v>10759</v>
      </c>
      <c r="E83" s="83" t="s">
        <v>10760</v>
      </c>
      <c r="F83" s="86"/>
      <c r="G83" s="86">
        <v>607468.87300000002</v>
      </c>
      <c r="H83" s="44">
        <f>+IF(A83=A47,H47+F83-G83,F83-G83)</f>
        <v>-607468.87300000002</v>
      </c>
      <c r="I83" s="124"/>
      <c r="J83" s="125"/>
    </row>
    <row r="84" spans="1:10" x14ac:dyDescent="0.2">
      <c r="A84" s="61" t="s">
        <v>8608</v>
      </c>
      <c r="B84" s="62"/>
      <c r="C84" s="97"/>
      <c r="D84" s="79"/>
      <c r="E84" s="79"/>
      <c r="F84" s="95">
        <f>SUBTOTAL(9,F83:F83)</f>
        <v>0</v>
      </c>
      <c r="G84" s="95">
        <f>SUBTOTAL(9,G83:G83)</f>
        <v>607468.87300000002</v>
      </c>
      <c r="H84" s="95">
        <f>+F84-G84</f>
        <v>-607468.87300000002</v>
      </c>
      <c r="I84" s="124"/>
      <c r="J84" s="125"/>
    </row>
    <row r="85" spans="1:10" x14ac:dyDescent="0.2">
      <c r="A85" s="42" t="s">
        <v>8217</v>
      </c>
      <c r="B85" s="42" t="s">
        <v>8218</v>
      </c>
      <c r="C85" s="69">
        <v>45596</v>
      </c>
      <c r="D85" s="83" t="s">
        <v>9422</v>
      </c>
      <c r="E85" s="83" t="s">
        <v>9423</v>
      </c>
      <c r="F85" s="86"/>
      <c r="G85" s="86">
        <v>33303.309000000001</v>
      </c>
      <c r="H85" s="44">
        <f>+IF(A85=A49,H49+F85-G85,F85-G85)</f>
        <v>-33303.309000000001</v>
      </c>
      <c r="I85" s="124"/>
      <c r="J85" s="125"/>
    </row>
    <row r="86" spans="1:10" x14ac:dyDescent="0.2">
      <c r="A86" s="42" t="s">
        <v>8217</v>
      </c>
      <c r="B86" s="42" t="s">
        <v>8218</v>
      </c>
      <c r="C86" s="69">
        <v>45596</v>
      </c>
      <c r="D86" s="83" t="s">
        <v>9424</v>
      </c>
      <c r="E86" s="83" t="s">
        <v>9425</v>
      </c>
      <c r="F86" s="86"/>
      <c r="G86" s="86">
        <v>33652.614999999998</v>
      </c>
      <c r="H86" s="44">
        <f t="shared" ref="H86:H90" si="6">+IF(A86=A85,H85+F86-G86,F86-G86)</f>
        <v>-66955.923999999999</v>
      </c>
      <c r="I86" s="124"/>
      <c r="J86" s="125"/>
    </row>
    <row r="87" spans="1:10" x14ac:dyDescent="0.2">
      <c r="A87" s="42" t="s">
        <v>8217</v>
      </c>
      <c r="B87" s="42" t="s">
        <v>8218</v>
      </c>
      <c r="C87" s="69">
        <v>45626</v>
      </c>
      <c r="D87" s="83" t="s">
        <v>10761</v>
      </c>
      <c r="E87" s="83" t="s">
        <v>10762</v>
      </c>
      <c r="F87" s="86"/>
      <c r="G87" s="86">
        <v>51398.591999999997</v>
      </c>
      <c r="H87" s="44">
        <f t="shared" si="6"/>
        <v>-118354.516</v>
      </c>
      <c r="I87" s="124"/>
      <c r="J87" s="125"/>
    </row>
    <row r="88" spans="1:10" x14ac:dyDescent="0.2">
      <c r="A88" s="42" t="s">
        <v>8217</v>
      </c>
      <c r="B88" s="42" t="s">
        <v>8218</v>
      </c>
      <c r="C88" s="69">
        <v>45645</v>
      </c>
      <c r="D88" s="83" t="s">
        <v>10765</v>
      </c>
      <c r="E88" s="83" t="s">
        <v>10766</v>
      </c>
      <c r="F88" s="86"/>
      <c r="G88" s="86">
        <v>38020.856</v>
      </c>
      <c r="H88" s="44">
        <f t="shared" si="6"/>
        <v>-156375.372</v>
      </c>
      <c r="I88" s="124"/>
      <c r="J88" s="125"/>
    </row>
    <row r="89" spans="1:10" x14ac:dyDescent="0.2">
      <c r="A89" s="42" t="s">
        <v>8217</v>
      </c>
      <c r="B89" s="42" t="s">
        <v>8218</v>
      </c>
      <c r="C89" s="69">
        <v>45645</v>
      </c>
      <c r="D89" s="83" t="s">
        <v>10767</v>
      </c>
      <c r="E89" s="83" t="s">
        <v>10768</v>
      </c>
      <c r="F89" s="86"/>
      <c r="G89" s="86">
        <v>33123.648999999998</v>
      </c>
      <c r="H89" s="44">
        <f t="shared" si="6"/>
        <v>-189499.02100000001</v>
      </c>
      <c r="I89" s="124"/>
      <c r="J89" s="125"/>
    </row>
    <row r="90" spans="1:10" x14ac:dyDescent="0.2">
      <c r="A90" s="42" t="s">
        <v>8217</v>
      </c>
      <c r="B90" s="42" t="s">
        <v>8218</v>
      </c>
      <c r="C90" s="69">
        <v>45645</v>
      </c>
      <c r="D90" s="83" t="s">
        <v>10769</v>
      </c>
      <c r="E90" s="83" t="s">
        <v>10770</v>
      </c>
      <c r="F90" s="86"/>
      <c r="G90" s="86">
        <v>32779.832999999999</v>
      </c>
      <c r="H90" s="44">
        <f t="shared" si="6"/>
        <v>-222278.85399999999</v>
      </c>
      <c r="I90" s="124"/>
      <c r="J90" s="125"/>
    </row>
    <row r="91" spans="1:10" x14ac:dyDescent="0.2">
      <c r="A91" s="61" t="s">
        <v>8581</v>
      </c>
      <c r="B91" s="62"/>
      <c r="C91" s="97"/>
      <c r="D91" s="79"/>
      <c r="E91" s="79"/>
      <c r="F91" s="95">
        <f>SUBTOTAL(9,F85:F90)</f>
        <v>0</v>
      </c>
      <c r="G91" s="95">
        <f>SUBTOTAL(9,G85:G90)</f>
        <v>222278.85399999999</v>
      </c>
      <c r="H91" s="95">
        <f>+F91-G91</f>
        <v>-222278.85399999999</v>
      </c>
      <c r="I91" s="124"/>
      <c r="J91" s="125"/>
    </row>
    <row r="92" spans="1:10" x14ac:dyDescent="0.2">
      <c r="A92" s="42" t="s">
        <v>9331</v>
      </c>
      <c r="B92" s="42" t="s">
        <v>9332</v>
      </c>
      <c r="C92" s="69">
        <v>45610</v>
      </c>
      <c r="D92" s="83" t="s">
        <v>10771</v>
      </c>
      <c r="E92" s="83" t="s">
        <v>10772</v>
      </c>
      <c r="F92" s="86"/>
      <c r="G92" s="86">
        <v>1356527.0889999999</v>
      </c>
      <c r="H92" s="44">
        <f>+IF(A92=A56,H56+F92-G92,F92-G92)</f>
        <v>-1356527.0889999999</v>
      </c>
      <c r="I92" s="124"/>
      <c r="J92" s="125"/>
    </row>
    <row r="93" spans="1:10" x14ac:dyDescent="0.2">
      <c r="A93" s="42" t="s">
        <v>9331</v>
      </c>
      <c r="B93" s="42" t="s">
        <v>9332</v>
      </c>
      <c r="C93" s="69">
        <v>45651</v>
      </c>
      <c r="D93" s="83" t="s">
        <v>10773</v>
      </c>
      <c r="E93" s="83" t="s">
        <v>10774</v>
      </c>
      <c r="F93" s="86"/>
      <c r="G93" s="86">
        <v>1000170.7610000001</v>
      </c>
      <c r="H93" s="44">
        <f t="shared" ref="H93:H95" si="7">+IF(A93=A57,H57+F93-G93,F93-G93)</f>
        <v>-1000170.7610000001</v>
      </c>
      <c r="I93" s="124"/>
      <c r="J93" s="125"/>
    </row>
    <row r="94" spans="1:10" x14ac:dyDescent="0.2">
      <c r="A94" s="42" t="s">
        <v>9331</v>
      </c>
      <c r="B94" s="42" t="s">
        <v>9332</v>
      </c>
      <c r="C94" s="69">
        <v>45651</v>
      </c>
      <c r="D94" s="83">
        <v>5724570226</v>
      </c>
      <c r="E94" s="83" t="s">
        <v>10775</v>
      </c>
      <c r="F94" s="86">
        <v>986624.174</v>
      </c>
      <c r="G94" s="86"/>
      <c r="H94" s="44">
        <f t="shared" si="7"/>
        <v>986624.174</v>
      </c>
      <c r="I94" s="124"/>
      <c r="J94" s="125"/>
    </row>
    <row r="95" spans="1:10" x14ac:dyDescent="0.2">
      <c r="A95" s="42" t="s">
        <v>9331</v>
      </c>
      <c r="B95" s="42" t="s">
        <v>9332</v>
      </c>
      <c r="C95" s="69">
        <v>45657</v>
      </c>
      <c r="D95" s="83" t="s">
        <v>10776</v>
      </c>
      <c r="E95" s="83" t="s">
        <v>10777</v>
      </c>
      <c r="F95" s="86"/>
      <c r="G95" s="86">
        <v>2036641.102</v>
      </c>
      <c r="H95" s="44">
        <f t="shared" si="7"/>
        <v>-2036641.102</v>
      </c>
      <c r="I95" s="124"/>
      <c r="J95" s="125"/>
    </row>
    <row r="96" spans="1:10" x14ac:dyDescent="0.2">
      <c r="A96" s="61" t="s">
        <v>10213</v>
      </c>
      <c r="B96" s="62"/>
      <c r="C96" s="97"/>
      <c r="D96" s="79"/>
      <c r="E96" s="79"/>
      <c r="F96" s="95">
        <f>SUBTOTAL(9,F92:F95)</f>
        <v>986624.174</v>
      </c>
      <c r="G96" s="95">
        <f>SUBTOTAL(9,G92:G95)</f>
        <v>4393338.9519999996</v>
      </c>
      <c r="H96" s="95">
        <f>+F96-G96</f>
        <v>-3406714.7779999995</v>
      </c>
      <c r="I96" s="124"/>
      <c r="J96" s="125"/>
    </row>
    <row r="97" spans="1:11" x14ac:dyDescent="0.2">
      <c r="A97" s="42" t="s">
        <v>9333</v>
      </c>
      <c r="B97" s="42" t="s">
        <v>5428</v>
      </c>
      <c r="C97" s="69">
        <v>45596</v>
      </c>
      <c r="D97" s="83" t="s">
        <v>9428</v>
      </c>
      <c r="E97" s="83" t="s">
        <v>9429</v>
      </c>
      <c r="F97" s="86"/>
      <c r="G97" s="86">
        <v>0</v>
      </c>
      <c r="H97" s="44">
        <f>+IF(A97=A96,H96+F97-G97,F97-G97)</f>
        <v>0</v>
      </c>
      <c r="I97" s="124"/>
      <c r="J97" s="125"/>
    </row>
    <row r="98" spans="1:11" x14ac:dyDescent="0.2">
      <c r="A98" s="61" t="s">
        <v>10214</v>
      </c>
      <c r="B98" s="62"/>
      <c r="C98" s="97"/>
      <c r="D98" s="79"/>
      <c r="E98" s="79"/>
      <c r="F98" s="95">
        <f>SUBTOTAL(9,F96:F97)</f>
        <v>0</v>
      </c>
      <c r="G98" s="95">
        <f>SUBTOTAL(9,G96:G97)</f>
        <v>0</v>
      </c>
      <c r="H98" s="95">
        <f>+F98-G98</f>
        <v>0</v>
      </c>
      <c r="I98" s="124"/>
      <c r="J98" s="125"/>
    </row>
    <row r="99" spans="1:11" x14ac:dyDescent="0.2">
      <c r="A99" s="42" t="s">
        <v>1017</v>
      </c>
      <c r="B99" s="42" t="s">
        <v>1018</v>
      </c>
      <c r="C99" s="98">
        <v>44165</v>
      </c>
      <c r="D99" s="78" t="s">
        <v>4873</v>
      </c>
      <c r="E99" s="78" t="s">
        <v>1051</v>
      </c>
      <c r="G99" s="44">
        <v>13370.800999999999</v>
      </c>
      <c r="H99" s="44">
        <f>+IF(A99=A78,H78+F99-G99,F99-G99)</f>
        <v>-13370.800999999999</v>
      </c>
      <c r="I99" s="124"/>
      <c r="J99" s="125"/>
    </row>
    <row r="100" spans="1:11" x14ac:dyDescent="0.2">
      <c r="A100" s="42" t="s">
        <v>1017</v>
      </c>
      <c r="B100" s="42" t="s">
        <v>1018</v>
      </c>
      <c r="C100" s="45">
        <v>44771</v>
      </c>
      <c r="D100" s="77" t="s">
        <v>5104</v>
      </c>
      <c r="E100" s="78" t="s">
        <v>5105</v>
      </c>
      <c r="G100" s="44">
        <v>79185.729000000007</v>
      </c>
      <c r="H100" s="44">
        <f>+IF(A100=A99,H99+F100-G100,F100-G100)</f>
        <v>-92556.53</v>
      </c>
      <c r="I100" s="124"/>
      <c r="J100" s="125"/>
    </row>
    <row r="101" spans="1:11" x14ac:dyDescent="0.2">
      <c r="A101" s="42" t="s">
        <v>1017</v>
      </c>
      <c r="B101" s="42" t="s">
        <v>1018</v>
      </c>
      <c r="C101" s="45">
        <v>44773</v>
      </c>
      <c r="D101" s="77">
        <v>5722570057</v>
      </c>
      <c r="E101" s="78" t="s">
        <v>5106</v>
      </c>
      <c r="F101" s="44">
        <v>78037.903000000006</v>
      </c>
      <c r="H101" s="44">
        <f>+IF(A101=A100,H100+F101-G101,F101-G101)</f>
        <v>-14518.626999999993</v>
      </c>
      <c r="I101" s="124"/>
      <c r="J101" s="125"/>
    </row>
    <row r="102" spans="1:11" x14ac:dyDescent="0.2">
      <c r="A102" s="42" t="s">
        <v>1017</v>
      </c>
      <c r="B102" s="42" t="s">
        <v>1018</v>
      </c>
      <c r="C102" s="45">
        <v>44773</v>
      </c>
      <c r="D102" s="77" t="s">
        <v>5107</v>
      </c>
      <c r="E102" s="78" t="s">
        <v>5108</v>
      </c>
      <c r="F102" s="44">
        <v>1158.0409999999999</v>
      </c>
      <c r="H102" s="44">
        <f>+IF(A102=A101,H101+F102-G102,F102-G102)</f>
        <v>-13360.585999999994</v>
      </c>
      <c r="I102" s="124"/>
      <c r="J102" s="125"/>
    </row>
    <row r="103" spans="1:11" x14ac:dyDescent="0.2">
      <c r="A103" s="61" t="s">
        <v>4924</v>
      </c>
      <c r="B103" s="62"/>
      <c r="C103" s="97"/>
      <c r="D103" s="79"/>
      <c r="E103" s="79"/>
      <c r="F103" s="95">
        <f>SUBTOTAL(9,F99:F102)</f>
        <v>79195.944000000003</v>
      </c>
      <c r="G103" s="95">
        <f>SUBTOTAL(9,G99:G102)</f>
        <v>92556.53</v>
      </c>
      <c r="H103" s="95">
        <f>+F103-G103</f>
        <v>-13360.585999999996</v>
      </c>
      <c r="I103" s="124"/>
      <c r="J103" s="125"/>
    </row>
    <row r="104" spans="1:11" x14ac:dyDescent="0.2">
      <c r="A104" s="42" t="s">
        <v>988</v>
      </c>
      <c r="B104" s="42" t="s">
        <v>989</v>
      </c>
      <c r="C104" s="45">
        <v>42369</v>
      </c>
      <c r="D104" s="78" t="s">
        <v>994</v>
      </c>
      <c r="E104" s="78" t="s">
        <v>202</v>
      </c>
      <c r="G104" s="44">
        <v>17745.075000000001</v>
      </c>
      <c r="H104" s="44">
        <f>+IF(A104=A102,H102+F104-G104,F104-G104)</f>
        <v>-17745.075000000001</v>
      </c>
      <c r="I104" s="124">
        <v>8100</v>
      </c>
      <c r="J104" s="125">
        <f>+G104/I104</f>
        <v>2.19075</v>
      </c>
      <c r="K104" s="33" t="s">
        <v>4785</v>
      </c>
    </row>
    <row r="105" spans="1:11" x14ac:dyDescent="0.2">
      <c r="A105" s="61" t="s">
        <v>1085</v>
      </c>
      <c r="B105" s="62"/>
      <c r="C105" s="97"/>
      <c r="D105" s="79"/>
      <c r="E105" s="79"/>
      <c r="F105" s="95">
        <f>SUBTOTAL(9,F104:F104)</f>
        <v>0</v>
      </c>
      <c r="G105" s="95">
        <f>SUBTOTAL(9,G104:G104)</f>
        <v>17745.075000000001</v>
      </c>
      <c r="H105" s="95">
        <f>+F105-G105</f>
        <v>-17745.075000000001</v>
      </c>
      <c r="I105" s="124"/>
      <c r="J105" s="125"/>
      <c r="K105" s="33"/>
    </row>
    <row r="106" spans="1:11" x14ac:dyDescent="0.2">
      <c r="A106" s="42" t="s">
        <v>990</v>
      </c>
      <c r="B106" s="42" t="s">
        <v>991</v>
      </c>
      <c r="C106" s="45">
        <v>43555</v>
      </c>
      <c r="D106" s="78" t="s">
        <v>1005</v>
      </c>
      <c r="E106" s="78" t="s">
        <v>152</v>
      </c>
      <c r="G106" s="44">
        <v>2421.384</v>
      </c>
      <c r="H106" s="44">
        <f>+IF(A106=A104,H104+F106-G106,F106-G106)</f>
        <v>-2421.384</v>
      </c>
      <c r="I106" s="124">
        <f>235+208+270</f>
        <v>713</v>
      </c>
      <c r="J106" s="125">
        <f>+G106/I106</f>
        <v>3.3960504908835905</v>
      </c>
      <c r="K106" s="33" t="s">
        <v>4786</v>
      </c>
    </row>
    <row r="107" spans="1:11" x14ac:dyDescent="0.2">
      <c r="A107" s="61" t="s">
        <v>1086</v>
      </c>
      <c r="B107" s="62"/>
      <c r="C107" s="97"/>
      <c r="D107" s="79"/>
      <c r="E107" s="79"/>
      <c r="F107" s="95">
        <f>SUBTOTAL(9,F106:F106)</f>
        <v>0</v>
      </c>
      <c r="G107" s="95">
        <f>SUBTOTAL(9,G106:G106)</f>
        <v>2421.384</v>
      </c>
      <c r="H107" s="95">
        <f>+F107-G107</f>
        <v>-2421.384</v>
      </c>
      <c r="I107" s="124"/>
      <c r="J107" s="125"/>
      <c r="K107" s="33"/>
    </row>
    <row r="108" spans="1:11" x14ac:dyDescent="0.2">
      <c r="A108" s="42" t="s">
        <v>992</v>
      </c>
      <c r="B108" s="42" t="s">
        <v>7</v>
      </c>
      <c r="C108" s="45">
        <v>40086</v>
      </c>
      <c r="D108" s="77" t="s">
        <v>995</v>
      </c>
      <c r="E108" s="78" t="s">
        <v>7485</v>
      </c>
      <c r="G108" s="44">
        <v>6071.0039999999999</v>
      </c>
      <c r="H108" s="44">
        <f>+IF(A108=A102,H102+F108-G108,F108-G108)</f>
        <v>-6071.0039999999999</v>
      </c>
      <c r="I108" s="124"/>
      <c r="J108" s="125"/>
      <c r="K108" s="33" t="s">
        <v>4853</v>
      </c>
    </row>
    <row r="109" spans="1:11" x14ac:dyDescent="0.2">
      <c r="A109" s="42" t="s">
        <v>992</v>
      </c>
      <c r="B109" s="42" t="s">
        <v>7</v>
      </c>
      <c r="C109" s="45">
        <v>40178</v>
      </c>
      <c r="D109" s="77">
        <v>5010509007</v>
      </c>
      <c r="E109" s="78" t="s">
        <v>7485</v>
      </c>
      <c r="F109" s="44">
        <v>38420</v>
      </c>
      <c r="H109" s="44">
        <f>+IF(A109=A108,H108+F109-G109,F109-G109)</f>
        <v>32348.995999999999</v>
      </c>
      <c r="I109" s="124"/>
      <c r="J109" s="125"/>
    </row>
    <row r="110" spans="1:11" x14ac:dyDescent="0.2">
      <c r="A110" s="42" t="s">
        <v>992</v>
      </c>
      <c r="B110" s="42" t="s">
        <v>7</v>
      </c>
      <c r="C110" s="45">
        <v>40228</v>
      </c>
      <c r="D110" s="77" t="s">
        <v>996</v>
      </c>
      <c r="E110" s="78" t="s">
        <v>7485</v>
      </c>
      <c r="G110" s="44">
        <v>941.37800000000004</v>
      </c>
      <c r="H110" s="44">
        <f t="shared" ref="H110:H132" si="8">+IF(A110=A109,H109+F110-G110,F110-G110)</f>
        <v>31407.617999999999</v>
      </c>
      <c r="I110" s="124"/>
      <c r="J110" s="125"/>
    </row>
    <row r="111" spans="1:11" x14ac:dyDescent="0.2">
      <c r="A111" s="42" t="s">
        <v>992</v>
      </c>
      <c r="B111" s="42" t="s">
        <v>7</v>
      </c>
      <c r="C111" s="45">
        <v>40242</v>
      </c>
      <c r="D111" s="77" t="s">
        <v>997</v>
      </c>
      <c r="E111" s="78" t="s">
        <v>7485</v>
      </c>
      <c r="G111" s="44">
        <v>831.072</v>
      </c>
      <c r="H111" s="44">
        <f t="shared" si="8"/>
        <v>30576.545999999998</v>
      </c>
      <c r="I111" s="124"/>
      <c r="J111" s="125"/>
    </row>
    <row r="112" spans="1:11" x14ac:dyDescent="0.2">
      <c r="A112" s="42" t="s">
        <v>992</v>
      </c>
      <c r="B112" s="42" t="s">
        <v>7</v>
      </c>
      <c r="C112" s="45">
        <v>40505</v>
      </c>
      <c r="D112" s="77" t="s">
        <v>998</v>
      </c>
      <c r="E112" s="78" t="s">
        <v>7485</v>
      </c>
      <c r="G112" s="44">
        <v>615.45299999999997</v>
      </c>
      <c r="H112" s="44">
        <f t="shared" si="8"/>
        <v>29961.092999999997</v>
      </c>
      <c r="I112" s="124"/>
      <c r="J112" s="125"/>
    </row>
    <row r="113" spans="1:10" x14ac:dyDescent="0.2">
      <c r="A113" s="42" t="s">
        <v>992</v>
      </c>
      <c r="B113" s="42" t="s">
        <v>7</v>
      </c>
      <c r="C113" s="45">
        <v>40543</v>
      </c>
      <c r="D113" s="77" t="s">
        <v>7483</v>
      </c>
      <c r="E113" s="78" t="s">
        <v>7485</v>
      </c>
      <c r="G113" s="44">
        <v>322617.5</v>
      </c>
      <c r="H113" s="44">
        <f t="shared" si="8"/>
        <v>-292656.40700000001</v>
      </c>
      <c r="I113" s="124"/>
      <c r="J113" s="125"/>
    </row>
    <row r="114" spans="1:10" x14ac:dyDescent="0.2">
      <c r="A114" s="42" t="s">
        <v>992</v>
      </c>
      <c r="B114" s="42" t="s">
        <v>7</v>
      </c>
      <c r="C114" s="45">
        <v>40543</v>
      </c>
      <c r="D114" s="77">
        <v>8511565023</v>
      </c>
      <c r="E114" s="78" t="s">
        <v>7485</v>
      </c>
      <c r="F114" s="44">
        <v>94887.5</v>
      </c>
      <c r="H114" s="44">
        <f t="shared" si="8"/>
        <v>-197768.90700000001</v>
      </c>
      <c r="I114" s="124"/>
      <c r="J114" s="125"/>
    </row>
    <row r="115" spans="1:10" x14ac:dyDescent="0.2">
      <c r="A115" s="42" t="s">
        <v>992</v>
      </c>
      <c r="B115" s="42" t="s">
        <v>7</v>
      </c>
      <c r="C115" s="45">
        <v>40658</v>
      </c>
      <c r="D115" s="77" t="s">
        <v>999</v>
      </c>
      <c r="E115" s="78" t="s">
        <v>7485</v>
      </c>
      <c r="G115" s="44">
        <v>3400.3389999999999</v>
      </c>
      <c r="H115" s="44">
        <f t="shared" si="8"/>
        <v>-201169.24600000001</v>
      </c>
      <c r="I115" s="124"/>
      <c r="J115" s="125"/>
    </row>
    <row r="116" spans="1:10" x14ac:dyDescent="0.2">
      <c r="A116" s="42" t="s">
        <v>992</v>
      </c>
      <c r="B116" s="42" t="s">
        <v>7</v>
      </c>
      <c r="C116" s="45">
        <v>40670</v>
      </c>
      <c r="D116" s="77" t="s">
        <v>1000</v>
      </c>
      <c r="E116" s="78" t="s">
        <v>7485</v>
      </c>
      <c r="G116" s="44">
        <v>2808.2109999999998</v>
      </c>
      <c r="H116" s="44">
        <f t="shared" si="8"/>
        <v>-203977.45700000002</v>
      </c>
      <c r="I116" s="124"/>
      <c r="J116" s="125"/>
    </row>
    <row r="117" spans="1:10" x14ac:dyDescent="0.2">
      <c r="A117" s="42" t="s">
        <v>992</v>
      </c>
      <c r="B117" s="42" t="s">
        <v>7</v>
      </c>
      <c r="C117" s="45">
        <v>40817</v>
      </c>
      <c r="D117" s="77">
        <v>8511565026</v>
      </c>
      <c r="E117" s="78" t="s">
        <v>7485</v>
      </c>
      <c r="F117" s="44">
        <v>37955</v>
      </c>
      <c r="H117" s="44">
        <f t="shared" si="8"/>
        <v>-166022.45700000002</v>
      </c>
      <c r="I117" s="124"/>
      <c r="J117" s="125"/>
    </row>
    <row r="118" spans="1:10" x14ac:dyDescent="0.2">
      <c r="A118" s="42" t="s">
        <v>992</v>
      </c>
      <c r="B118" s="42" t="s">
        <v>7</v>
      </c>
      <c r="C118" s="45">
        <v>40817</v>
      </c>
      <c r="D118" s="77">
        <v>8511565031</v>
      </c>
      <c r="E118" s="78" t="s">
        <v>7485</v>
      </c>
      <c r="F118" s="44">
        <v>37955</v>
      </c>
      <c r="H118" s="44">
        <f t="shared" si="8"/>
        <v>-128067.45700000002</v>
      </c>
      <c r="I118" s="124"/>
      <c r="J118" s="125"/>
    </row>
    <row r="119" spans="1:10" x14ac:dyDescent="0.2">
      <c r="A119" s="42" t="s">
        <v>992</v>
      </c>
      <c r="B119" s="42" t="s">
        <v>7</v>
      </c>
      <c r="C119" s="45">
        <v>40877</v>
      </c>
      <c r="D119" s="77">
        <v>8511565035</v>
      </c>
      <c r="E119" s="78" t="s">
        <v>7485</v>
      </c>
      <c r="F119" s="44">
        <v>37955</v>
      </c>
      <c r="H119" s="44">
        <f t="shared" si="8"/>
        <v>-90112.457000000024</v>
      </c>
      <c r="I119" s="124"/>
      <c r="J119" s="125"/>
    </row>
    <row r="120" spans="1:10" x14ac:dyDescent="0.2">
      <c r="A120" s="42" t="s">
        <v>992</v>
      </c>
      <c r="B120" s="42" t="s">
        <v>7</v>
      </c>
      <c r="C120" s="45">
        <v>40877</v>
      </c>
      <c r="D120" s="77">
        <v>8511565036</v>
      </c>
      <c r="E120" s="78" t="s">
        <v>7485</v>
      </c>
      <c r="F120" s="44">
        <v>37955</v>
      </c>
      <c r="H120" s="44">
        <f t="shared" si="8"/>
        <v>-52157.457000000024</v>
      </c>
      <c r="I120" s="124"/>
      <c r="J120" s="125"/>
    </row>
    <row r="121" spans="1:10" x14ac:dyDescent="0.2">
      <c r="A121" s="42" t="s">
        <v>992</v>
      </c>
      <c r="B121" s="42" t="s">
        <v>7</v>
      </c>
      <c r="C121" s="45">
        <v>40877</v>
      </c>
      <c r="D121" s="77">
        <v>8511565054</v>
      </c>
      <c r="E121" s="78" t="s">
        <v>7485</v>
      </c>
      <c r="F121" s="44">
        <v>37955</v>
      </c>
      <c r="H121" s="44">
        <f t="shared" si="8"/>
        <v>-14202.457000000024</v>
      </c>
      <c r="I121" s="124"/>
      <c r="J121" s="125"/>
    </row>
    <row r="122" spans="1:10" x14ac:dyDescent="0.2">
      <c r="A122" s="42" t="s">
        <v>992</v>
      </c>
      <c r="B122" s="42" t="s">
        <v>7</v>
      </c>
      <c r="C122" s="45">
        <v>41425</v>
      </c>
      <c r="D122" s="77" t="s">
        <v>1001</v>
      </c>
      <c r="E122" s="78" t="s">
        <v>7485</v>
      </c>
      <c r="G122" s="44">
        <v>5352.0039999999999</v>
      </c>
      <c r="H122" s="44">
        <f t="shared" si="8"/>
        <v>-19554.461000000025</v>
      </c>
      <c r="I122" s="124"/>
      <c r="J122" s="125"/>
    </row>
    <row r="123" spans="1:10" x14ac:dyDescent="0.2">
      <c r="A123" s="42" t="s">
        <v>992</v>
      </c>
      <c r="B123" s="42" t="s">
        <v>7</v>
      </c>
      <c r="C123" s="45">
        <v>41843</v>
      </c>
      <c r="D123" s="77" t="s">
        <v>1002</v>
      </c>
      <c r="E123" s="78" t="s">
        <v>7485</v>
      </c>
      <c r="G123" s="44">
        <v>5224.3249999999998</v>
      </c>
      <c r="H123" s="44">
        <f>+IF(A123=A122,H122+F123-G123,F123-G123)</f>
        <v>-24778.786000000026</v>
      </c>
      <c r="I123" s="124"/>
      <c r="J123" s="125"/>
    </row>
    <row r="124" spans="1:10" x14ac:dyDescent="0.2">
      <c r="A124" s="42" t="s">
        <v>992</v>
      </c>
      <c r="B124" s="42" t="s">
        <v>7</v>
      </c>
      <c r="C124" s="45">
        <v>43131</v>
      </c>
      <c r="D124" s="77" t="s">
        <v>7484</v>
      </c>
      <c r="E124" s="78" t="s">
        <v>7485</v>
      </c>
      <c r="G124" s="44">
        <v>2043.193</v>
      </c>
      <c r="H124" s="44">
        <f t="shared" si="8"/>
        <v>-26821.979000000025</v>
      </c>
      <c r="I124" s="124"/>
      <c r="J124" s="125"/>
    </row>
    <row r="125" spans="1:10" x14ac:dyDescent="0.2">
      <c r="A125" s="42" t="s">
        <v>992</v>
      </c>
      <c r="B125" s="42" t="s">
        <v>7</v>
      </c>
      <c r="C125" s="45">
        <v>44803</v>
      </c>
      <c r="D125" s="77">
        <v>5722570065</v>
      </c>
      <c r="E125" s="78" t="s">
        <v>7485</v>
      </c>
      <c r="F125" s="44">
        <v>50841.557000000001</v>
      </c>
      <c r="H125" s="44">
        <f t="shared" si="8"/>
        <v>24019.577999999976</v>
      </c>
      <c r="I125" s="124"/>
      <c r="J125" s="125"/>
    </row>
    <row r="126" spans="1:10" x14ac:dyDescent="0.2">
      <c r="A126" s="42" t="s">
        <v>992</v>
      </c>
      <c r="B126" s="42" t="s">
        <v>7</v>
      </c>
      <c r="C126" s="45">
        <v>44921</v>
      </c>
      <c r="D126" s="77">
        <v>5722570091</v>
      </c>
      <c r="E126" s="78" t="s">
        <v>7485</v>
      </c>
      <c r="F126" s="44">
        <v>33894.370999999999</v>
      </c>
      <c r="H126" s="44">
        <f t="shared" si="8"/>
        <v>57913.948999999979</v>
      </c>
      <c r="I126" s="124"/>
      <c r="J126" s="125"/>
    </row>
    <row r="127" spans="1:10" x14ac:dyDescent="0.2">
      <c r="A127" s="42" t="s">
        <v>992</v>
      </c>
      <c r="B127" s="42" t="s">
        <v>7</v>
      </c>
      <c r="C127" s="45">
        <v>44943</v>
      </c>
      <c r="D127" s="77" t="s">
        <v>6901</v>
      </c>
      <c r="E127" s="78" t="s">
        <v>7485</v>
      </c>
      <c r="F127" s="86"/>
      <c r="G127" s="86">
        <v>171010.28</v>
      </c>
      <c r="H127" s="44">
        <f t="shared" si="8"/>
        <v>-113096.33100000002</v>
      </c>
      <c r="I127" s="124"/>
      <c r="J127" s="125"/>
    </row>
    <row r="128" spans="1:10" x14ac:dyDescent="0.2">
      <c r="A128" s="42" t="s">
        <v>992</v>
      </c>
      <c r="B128" s="42" t="s">
        <v>7</v>
      </c>
      <c r="C128" s="45">
        <v>45046</v>
      </c>
      <c r="D128" s="77">
        <v>5723570034</v>
      </c>
      <c r="E128" s="78" t="s">
        <v>7485</v>
      </c>
      <c r="F128" s="86">
        <v>69672.407999999996</v>
      </c>
      <c r="G128" s="86"/>
      <c r="H128" s="44">
        <f t="shared" si="8"/>
        <v>-43423.923000000024</v>
      </c>
      <c r="I128" s="124"/>
      <c r="J128" s="125"/>
    </row>
    <row r="129" spans="1:10" x14ac:dyDescent="0.2">
      <c r="A129" s="42" t="s">
        <v>992</v>
      </c>
      <c r="B129" s="42" t="s">
        <v>7</v>
      </c>
      <c r="C129" s="45">
        <v>45230</v>
      </c>
      <c r="D129" s="77">
        <v>5723570092</v>
      </c>
      <c r="E129" s="78" t="s">
        <v>7485</v>
      </c>
      <c r="F129" s="89">
        <v>85505.14</v>
      </c>
      <c r="G129" s="86"/>
      <c r="H129" s="44">
        <f t="shared" si="8"/>
        <v>42081.216999999975</v>
      </c>
      <c r="I129" s="124"/>
      <c r="J129" s="125"/>
    </row>
    <row r="130" spans="1:10" x14ac:dyDescent="0.2">
      <c r="A130" s="42" t="s">
        <v>992</v>
      </c>
      <c r="B130" s="42" t="s">
        <v>7</v>
      </c>
      <c r="C130" s="45">
        <v>45412</v>
      </c>
      <c r="D130" s="77" t="s">
        <v>8281</v>
      </c>
      <c r="E130" s="78" t="s">
        <v>8282</v>
      </c>
      <c r="F130" s="89"/>
      <c r="G130" s="86">
        <v>235138.11799999999</v>
      </c>
      <c r="H130" s="44">
        <f t="shared" si="8"/>
        <v>-193056.90100000001</v>
      </c>
      <c r="I130" s="124"/>
      <c r="J130" s="125"/>
    </row>
    <row r="131" spans="1:10" x14ac:dyDescent="0.2">
      <c r="A131" s="42" t="s">
        <v>992</v>
      </c>
      <c r="B131" s="42" t="s">
        <v>7</v>
      </c>
      <c r="C131" s="45">
        <v>45473</v>
      </c>
      <c r="D131" s="77">
        <v>5724570110</v>
      </c>
      <c r="E131" s="78" t="s">
        <v>8859</v>
      </c>
      <c r="F131" s="89">
        <v>33449.357000000004</v>
      </c>
      <c r="G131" s="86"/>
      <c r="H131" s="44">
        <f t="shared" si="8"/>
        <v>-159607.54399999999</v>
      </c>
      <c r="I131" s="124"/>
      <c r="J131" s="125"/>
    </row>
    <row r="132" spans="1:10" x14ac:dyDescent="0.2">
      <c r="A132" s="42" t="s">
        <v>992</v>
      </c>
      <c r="B132" s="42" t="s">
        <v>7</v>
      </c>
      <c r="C132" s="45">
        <v>45624</v>
      </c>
      <c r="D132" s="77">
        <v>5724570209</v>
      </c>
      <c r="E132" s="78" t="s">
        <v>10778</v>
      </c>
      <c r="F132" s="89">
        <v>164596.682</v>
      </c>
      <c r="G132" s="86"/>
      <c r="H132" s="44">
        <f t="shared" si="8"/>
        <v>4989.1380000000063</v>
      </c>
      <c r="I132" s="124"/>
      <c r="J132" s="125"/>
    </row>
    <row r="133" spans="1:10" x14ac:dyDescent="0.2">
      <c r="A133" s="61" t="s">
        <v>1088</v>
      </c>
      <c r="B133" s="62"/>
      <c r="C133" s="93"/>
      <c r="D133" s="94"/>
      <c r="E133" s="94"/>
      <c r="F133" s="96">
        <f>SUBTOTAL(9,F108:F132)</f>
        <v>761042.01500000001</v>
      </c>
      <c r="G133" s="96">
        <f>SUBTOTAL(9,G108:G132)</f>
        <v>756052.87700000009</v>
      </c>
      <c r="H133" s="95">
        <f>+F133-G133</f>
        <v>4989.137999999919</v>
      </c>
      <c r="I133" s="124"/>
      <c r="J133" s="125"/>
    </row>
    <row r="134" spans="1:10" x14ac:dyDescent="0.2">
      <c r="A134" s="42" t="s">
        <v>5467</v>
      </c>
      <c r="B134" s="42" t="s">
        <v>5468</v>
      </c>
      <c r="C134" s="45">
        <v>45533</v>
      </c>
      <c r="D134" s="77">
        <v>5724570136</v>
      </c>
      <c r="E134" s="78" t="s">
        <v>9046</v>
      </c>
      <c r="F134" s="89">
        <v>1450.77</v>
      </c>
      <c r="G134" s="86"/>
      <c r="H134" s="44">
        <f t="shared" ref="H134:H135" si="9">+IF(A134=A133,H133+F134-G134,F134-G134)</f>
        <v>1450.77</v>
      </c>
      <c r="I134" s="124"/>
      <c r="J134" s="125"/>
    </row>
    <row r="135" spans="1:10" x14ac:dyDescent="0.2">
      <c r="A135" s="42" t="s">
        <v>5467</v>
      </c>
      <c r="B135" s="42" t="s">
        <v>5468</v>
      </c>
      <c r="C135" s="45">
        <v>45626</v>
      </c>
      <c r="D135" s="77" t="s">
        <v>10779</v>
      </c>
      <c r="E135" s="78" t="s">
        <v>10780</v>
      </c>
      <c r="F135" s="89"/>
      <c r="G135" s="86">
        <v>1448.7159999999999</v>
      </c>
      <c r="H135" s="44">
        <f t="shared" si="9"/>
        <v>2.0540000000000873</v>
      </c>
      <c r="I135" s="124"/>
      <c r="J135" s="125"/>
    </row>
    <row r="136" spans="1:10" x14ac:dyDescent="0.2">
      <c r="A136" s="61" t="s">
        <v>9009</v>
      </c>
      <c r="B136" s="62"/>
      <c r="C136" s="93"/>
      <c r="D136" s="94"/>
      <c r="E136" s="94"/>
      <c r="F136" s="96">
        <f>SUBTOTAL(9,F134:F135)</f>
        <v>1450.77</v>
      </c>
      <c r="G136" s="96">
        <f>SUBTOTAL(9,G134:G135)</f>
        <v>1448.7159999999999</v>
      </c>
      <c r="H136" s="95">
        <f>+F136-G136</f>
        <v>2.0540000000000873</v>
      </c>
      <c r="I136" s="124"/>
      <c r="J136" s="125"/>
    </row>
    <row r="137" spans="1:10" ht="11.25" customHeight="1" x14ac:dyDescent="0.2">
      <c r="A137" s="58" t="s">
        <v>5476</v>
      </c>
      <c r="B137" s="58" t="s">
        <v>5477</v>
      </c>
      <c r="C137" s="69">
        <v>45199</v>
      </c>
      <c r="D137" s="83">
        <v>5723570079</v>
      </c>
      <c r="E137" s="83" t="s">
        <v>6902</v>
      </c>
      <c r="F137" s="86">
        <v>0</v>
      </c>
      <c r="G137" s="86"/>
      <c r="H137" s="44">
        <f>+IF(A137=A133,H133+F137-G137,F137-G137)</f>
        <v>0</v>
      </c>
      <c r="I137" s="44"/>
    </row>
    <row r="138" spans="1:10" x14ac:dyDescent="0.2">
      <c r="A138" s="64" t="s">
        <v>6807</v>
      </c>
      <c r="B138" s="66"/>
      <c r="C138" s="93"/>
      <c r="D138" s="94"/>
      <c r="E138" s="94"/>
      <c r="F138" s="96">
        <f>SUBTOTAL(9,F137:F137)</f>
        <v>0</v>
      </c>
      <c r="G138" s="96">
        <f>SUBTOTAL(9,G137:G137)</f>
        <v>0</v>
      </c>
      <c r="H138" s="95">
        <f>+F138-G138</f>
        <v>0</v>
      </c>
      <c r="I138" s="44"/>
    </row>
    <row r="139" spans="1:10" x14ac:dyDescent="0.2">
      <c r="A139" s="58" t="s">
        <v>5480</v>
      </c>
      <c r="B139" s="58" t="s">
        <v>5481</v>
      </c>
      <c r="C139" s="69">
        <v>45046</v>
      </c>
      <c r="D139" s="83">
        <v>5823580004</v>
      </c>
      <c r="E139" s="83" t="s">
        <v>7233</v>
      </c>
      <c r="F139" s="86">
        <v>0</v>
      </c>
      <c r="G139" s="86"/>
      <c r="H139" s="44">
        <f>+IF(A139=A136,H136+F139-G139,F139-G139)</f>
        <v>0</v>
      </c>
      <c r="I139" s="44"/>
    </row>
    <row r="140" spans="1:10" x14ac:dyDescent="0.2">
      <c r="A140" s="64" t="s">
        <v>6808</v>
      </c>
      <c r="B140" s="66"/>
      <c r="C140" s="63"/>
      <c r="D140" s="65"/>
      <c r="E140" s="65"/>
      <c r="F140" s="95">
        <f>SUBTOTAL(9,F139:F139)</f>
        <v>0</v>
      </c>
      <c r="G140" s="95">
        <f>SUBTOTAL(9,G139:G139)</f>
        <v>0</v>
      </c>
      <c r="H140" s="95">
        <f>+F140-G140</f>
        <v>0</v>
      </c>
      <c r="I140" s="44"/>
    </row>
    <row r="141" spans="1:10" x14ac:dyDescent="0.2">
      <c r="A141" s="58" t="s">
        <v>1047</v>
      </c>
      <c r="B141" s="58" t="s">
        <v>5129</v>
      </c>
      <c r="C141" s="69">
        <v>44921</v>
      </c>
      <c r="D141" s="83"/>
      <c r="E141" s="83" t="s">
        <v>6906</v>
      </c>
      <c r="F141" s="86">
        <v>20920.124</v>
      </c>
      <c r="G141" s="86"/>
      <c r="H141" s="44">
        <f>+IF(A141=A139,H139+F141-G141,F141-G141)</f>
        <v>20920.124</v>
      </c>
      <c r="I141" s="44"/>
    </row>
    <row r="142" spans="1:10" x14ac:dyDescent="0.2">
      <c r="A142" s="58" t="s">
        <v>1047</v>
      </c>
      <c r="B142" s="58" t="s">
        <v>5129</v>
      </c>
      <c r="C142" s="69">
        <v>45107</v>
      </c>
      <c r="D142" s="83" t="s">
        <v>6903</v>
      </c>
      <c r="E142" s="83" t="s">
        <v>6904</v>
      </c>
      <c r="F142" s="86"/>
      <c r="G142" s="86">
        <v>65739.145999999993</v>
      </c>
      <c r="H142" s="44">
        <f>+IF(A142=A141,H141+F142-G142,F142-G142)</f>
        <v>-44819.021999999997</v>
      </c>
      <c r="I142" s="44"/>
    </row>
    <row r="143" spans="1:10" x14ac:dyDescent="0.2">
      <c r="A143" s="58" t="s">
        <v>1047</v>
      </c>
      <c r="B143" s="58" t="s">
        <v>5129</v>
      </c>
      <c r="C143" s="69">
        <v>45107</v>
      </c>
      <c r="D143" s="83">
        <v>5823580006</v>
      </c>
      <c r="E143" s="83" t="s">
        <v>6905</v>
      </c>
      <c r="F143" s="86">
        <v>46017.370999999999</v>
      </c>
      <c r="G143" s="86"/>
      <c r="H143" s="44">
        <f>+IF(A143=A142,H142+F143-G143,F143-G143)</f>
        <v>1198.349000000002</v>
      </c>
      <c r="I143" s="44"/>
    </row>
    <row r="144" spans="1:10" x14ac:dyDescent="0.2">
      <c r="A144" s="133" t="s">
        <v>1047</v>
      </c>
      <c r="B144" s="133" t="s">
        <v>5129</v>
      </c>
      <c r="C144" s="134">
        <v>45412</v>
      </c>
      <c r="D144" s="135">
        <v>8823889067</v>
      </c>
      <c r="E144" s="135" t="s">
        <v>8284</v>
      </c>
      <c r="F144" s="129">
        <v>72887.126000000004</v>
      </c>
      <c r="G144" s="129"/>
      <c r="H144" s="44">
        <f>+IF(A144=A143,H143+F144-G144,F144-G144)</f>
        <v>74085.475000000006</v>
      </c>
      <c r="I144" s="44"/>
    </row>
    <row r="145" spans="1:9" x14ac:dyDescent="0.2">
      <c r="A145" s="58" t="s">
        <v>1047</v>
      </c>
      <c r="B145" s="58" t="s">
        <v>5129</v>
      </c>
      <c r="C145" s="69">
        <v>45554</v>
      </c>
      <c r="D145" s="83">
        <v>8823889080</v>
      </c>
      <c r="E145" s="83" t="s">
        <v>9438</v>
      </c>
      <c r="F145" s="86">
        <v>120580.164</v>
      </c>
      <c r="G145" s="86"/>
      <c r="H145" s="44">
        <f t="shared" ref="H145:H147" si="10">+IF(A145=A144,H144+F145-G145,F145-G145)</f>
        <v>194665.63900000002</v>
      </c>
      <c r="I145" s="44"/>
    </row>
    <row r="146" spans="1:9" x14ac:dyDescent="0.2">
      <c r="A146" s="58" t="s">
        <v>1047</v>
      </c>
      <c r="B146" s="58" t="s">
        <v>5129</v>
      </c>
      <c r="C146" s="69">
        <v>45622</v>
      </c>
      <c r="D146" s="83" t="s">
        <v>10781</v>
      </c>
      <c r="E146" s="83" t="s">
        <v>10782</v>
      </c>
      <c r="F146" s="86"/>
      <c r="G146" s="86">
        <v>195097.76800000001</v>
      </c>
      <c r="H146" s="44">
        <f t="shared" si="10"/>
        <v>-432.12899999998626</v>
      </c>
      <c r="I146" s="44"/>
    </row>
    <row r="147" spans="1:9" x14ac:dyDescent="0.2">
      <c r="A147" s="58" t="s">
        <v>1047</v>
      </c>
      <c r="B147" s="58" t="s">
        <v>5129</v>
      </c>
      <c r="C147" s="69">
        <v>45657</v>
      </c>
      <c r="D147" s="83" t="s">
        <v>10783</v>
      </c>
      <c r="E147" s="83" t="s">
        <v>10784</v>
      </c>
      <c r="F147" s="86"/>
      <c r="G147" s="86">
        <v>8798.7119999999995</v>
      </c>
      <c r="H147" s="44">
        <f t="shared" si="10"/>
        <v>-9230.8409999999858</v>
      </c>
      <c r="I147" s="44"/>
    </row>
    <row r="148" spans="1:9" x14ac:dyDescent="0.2">
      <c r="A148" s="64" t="s">
        <v>6809</v>
      </c>
      <c r="B148" s="66"/>
      <c r="C148" s="93"/>
      <c r="D148" s="94"/>
      <c r="E148" s="94"/>
      <c r="F148" s="96">
        <f>SUBTOTAL(9,F141:F147)</f>
        <v>260404.78499999997</v>
      </c>
      <c r="G148" s="96">
        <f>SUBTOTAL(9,G141:G147)</f>
        <v>269635.62599999999</v>
      </c>
      <c r="H148" s="95">
        <f>+F148-G148</f>
        <v>-9230.8410000000149</v>
      </c>
      <c r="I148" s="44"/>
    </row>
    <row r="149" spans="1:9" x14ac:dyDescent="0.2">
      <c r="A149" s="58" t="s">
        <v>5091</v>
      </c>
      <c r="B149" s="58" t="s">
        <v>5130</v>
      </c>
      <c r="C149" s="69">
        <v>44921</v>
      </c>
      <c r="D149" s="83"/>
      <c r="E149" s="83" t="s">
        <v>6907</v>
      </c>
      <c r="F149" s="86">
        <v>0</v>
      </c>
      <c r="G149" s="86"/>
      <c r="H149" s="44">
        <f>+IF(A149=A143,H143+F149-G149,F149-G149)</f>
        <v>0</v>
      </c>
      <c r="I149" s="44"/>
    </row>
    <row r="150" spans="1:9" x14ac:dyDescent="0.2">
      <c r="A150" s="64" t="s">
        <v>6810</v>
      </c>
      <c r="B150" s="66"/>
      <c r="C150" s="93"/>
      <c r="D150" s="94"/>
      <c r="E150" s="94"/>
      <c r="F150" s="96">
        <f>SUBTOTAL(9,F149:F149)</f>
        <v>0</v>
      </c>
      <c r="G150" s="96">
        <f>SUBTOTAL(9,G149:G149)</f>
        <v>0</v>
      </c>
      <c r="H150" s="95">
        <f>+F150-G150</f>
        <v>0</v>
      </c>
      <c r="I150" s="44"/>
    </row>
    <row r="151" spans="1:9" x14ac:dyDescent="0.2">
      <c r="A151" s="58" t="s">
        <v>4878</v>
      </c>
      <c r="B151" s="58" t="s">
        <v>5131</v>
      </c>
      <c r="C151" s="69">
        <v>44865</v>
      </c>
      <c r="D151" s="80"/>
      <c r="E151" s="83" t="s">
        <v>6907</v>
      </c>
      <c r="F151" s="60"/>
      <c r="G151" s="60">
        <v>410685</v>
      </c>
      <c r="H151" s="44">
        <f>+IF(A151=A149,H149+F151-G151,F151-G151)</f>
        <v>-410685</v>
      </c>
      <c r="I151" s="44"/>
    </row>
    <row r="152" spans="1:9" x14ac:dyDescent="0.2">
      <c r="A152" s="58" t="s">
        <v>4878</v>
      </c>
      <c r="B152" s="58" t="s">
        <v>5131</v>
      </c>
      <c r="C152" s="69">
        <v>44891</v>
      </c>
      <c r="D152" s="80"/>
      <c r="E152" s="83" t="s">
        <v>6908</v>
      </c>
      <c r="F152" s="60">
        <v>369616.5</v>
      </c>
      <c r="G152" s="60"/>
      <c r="H152" s="44">
        <f>+IF(A152=A151,H151+F152-G152,F152-G152)</f>
        <v>-41068.5</v>
      </c>
      <c r="I152" s="44"/>
    </row>
    <row r="153" spans="1:9" x14ac:dyDescent="0.2">
      <c r="A153" s="64" t="s">
        <v>4925</v>
      </c>
      <c r="B153" s="66"/>
      <c r="C153" s="93"/>
      <c r="D153" s="65"/>
      <c r="E153" s="94"/>
      <c r="F153" s="95">
        <f>SUBTOTAL(9,F151:F152)</f>
        <v>369616.5</v>
      </c>
      <c r="G153" s="95">
        <f>SUBTOTAL(9,G151:G152)</f>
        <v>410685</v>
      </c>
      <c r="H153" s="95">
        <f>+F153-G153</f>
        <v>-41068.5</v>
      </c>
      <c r="I153" s="44"/>
    </row>
    <row r="154" spans="1:9" x14ac:dyDescent="0.2">
      <c r="A154" s="58" t="s">
        <v>5093</v>
      </c>
      <c r="B154" s="58" t="s">
        <v>5132</v>
      </c>
      <c r="C154" s="69">
        <v>44803</v>
      </c>
      <c r="D154" s="80"/>
      <c r="E154" s="83" t="s">
        <v>6909</v>
      </c>
      <c r="F154" s="60">
        <v>0</v>
      </c>
      <c r="G154" s="60"/>
      <c r="H154" s="44">
        <f>+IF(A154=A152,H152+F154-G154,F154-G154)</f>
        <v>0</v>
      </c>
      <c r="I154" s="44"/>
    </row>
    <row r="155" spans="1:9" x14ac:dyDescent="0.2">
      <c r="A155" s="64" t="s">
        <v>7226</v>
      </c>
      <c r="B155" s="66"/>
      <c r="C155" s="93"/>
      <c r="D155" s="65"/>
      <c r="E155" s="94"/>
      <c r="F155" s="95">
        <f>SUBTOTAL(9,F154:F154)</f>
        <v>0</v>
      </c>
      <c r="G155" s="95">
        <f>SUBTOTAL(9,G154:G154)</f>
        <v>0</v>
      </c>
      <c r="H155" s="95">
        <f>+F155-G155</f>
        <v>0</v>
      </c>
      <c r="I155" s="44"/>
    </row>
    <row r="156" spans="1:9" x14ac:dyDescent="0.2">
      <c r="A156" s="58" t="s">
        <v>5094</v>
      </c>
      <c r="B156" s="58" t="s">
        <v>5095</v>
      </c>
      <c r="C156" s="69">
        <v>44773</v>
      </c>
      <c r="D156" s="80"/>
      <c r="E156" s="83" t="s">
        <v>6910</v>
      </c>
      <c r="F156" s="60">
        <v>0</v>
      </c>
      <c r="G156" s="60"/>
      <c r="H156" s="44">
        <f>+IF(A156=A154,H154+F156-G156,F156-G156)</f>
        <v>0</v>
      </c>
      <c r="I156" s="44"/>
    </row>
    <row r="157" spans="1:9" x14ac:dyDescent="0.2">
      <c r="A157" s="64" t="s">
        <v>6811</v>
      </c>
      <c r="B157" s="66"/>
      <c r="C157" s="93"/>
      <c r="D157" s="65"/>
      <c r="E157" s="94"/>
      <c r="F157" s="95">
        <f>SUBTOTAL(9,F156:F156)</f>
        <v>0</v>
      </c>
      <c r="G157" s="95">
        <f>SUBTOTAL(9,G156:G156)</f>
        <v>0</v>
      </c>
      <c r="H157" s="95">
        <f>+F157-G157</f>
        <v>0</v>
      </c>
      <c r="I157" s="44"/>
    </row>
    <row r="158" spans="1:9" x14ac:dyDescent="0.2">
      <c r="A158" s="58" t="s">
        <v>5096</v>
      </c>
      <c r="B158" s="58" t="s">
        <v>5097</v>
      </c>
      <c r="C158" s="59">
        <v>44921</v>
      </c>
      <c r="D158" s="81"/>
      <c r="E158" s="81" t="s">
        <v>6911</v>
      </c>
      <c r="F158" s="60">
        <v>0</v>
      </c>
      <c r="G158" s="60"/>
      <c r="H158" s="44">
        <f>+IF(A158=A156,H156+F158-G158,F158-G158)</f>
        <v>0</v>
      </c>
      <c r="I158" s="44"/>
    </row>
    <row r="159" spans="1:9" x14ac:dyDescent="0.2">
      <c r="A159" s="64" t="s">
        <v>6812</v>
      </c>
      <c r="B159" s="66"/>
      <c r="C159" s="93"/>
      <c r="D159" s="94"/>
      <c r="E159" s="94"/>
      <c r="F159" s="96">
        <f>SUBTOTAL(9,F158:F158)</f>
        <v>0</v>
      </c>
      <c r="G159" s="96">
        <f>SUBTOTAL(9,G158:G158)</f>
        <v>0</v>
      </c>
      <c r="H159" s="95">
        <f>+F159-G159</f>
        <v>0</v>
      </c>
      <c r="I159" s="44"/>
    </row>
    <row r="160" spans="1:9" x14ac:dyDescent="0.2">
      <c r="A160" s="58" t="s">
        <v>5485</v>
      </c>
      <c r="B160" s="58" t="s">
        <v>5486</v>
      </c>
      <c r="C160" s="59">
        <v>45582</v>
      </c>
      <c r="D160" s="81" t="s">
        <v>9444</v>
      </c>
      <c r="E160" s="81" t="s">
        <v>9445</v>
      </c>
      <c r="F160" s="60"/>
      <c r="G160" s="60">
        <v>0</v>
      </c>
      <c r="H160" s="44">
        <f>+IF(A160=A133,H133+F160-G160,F160-G160)</f>
        <v>0</v>
      </c>
      <c r="I160" s="44"/>
    </row>
    <row r="161" spans="1:10" x14ac:dyDescent="0.2">
      <c r="A161" s="61" t="s">
        <v>7469</v>
      </c>
      <c r="B161" s="62"/>
      <c r="C161" s="93"/>
      <c r="D161" s="94"/>
      <c r="E161" s="94"/>
      <c r="F161" s="96">
        <f>SUBTOTAL(9,F160:F160)</f>
        <v>0</v>
      </c>
      <c r="G161" s="96">
        <f>SUBTOTAL(9,G160:G160)</f>
        <v>0</v>
      </c>
      <c r="H161" s="95">
        <f>+F161-G161</f>
        <v>0</v>
      </c>
      <c r="I161" s="124"/>
      <c r="J161" s="125"/>
    </row>
    <row r="162" spans="1:10" x14ac:dyDescent="0.2">
      <c r="A162" s="58" t="s">
        <v>5488</v>
      </c>
      <c r="B162" s="58" t="s">
        <v>5489</v>
      </c>
      <c r="C162" s="69">
        <v>45107</v>
      </c>
      <c r="D162" s="83">
        <v>5823580009</v>
      </c>
      <c r="E162" s="83" t="s">
        <v>6912</v>
      </c>
      <c r="F162" s="86">
        <v>72724.152000000002</v>
      </c>
      <c r="H162" s="44">
        <f>+IF(A162=A161,H161+F162-G162,F162-G162)</f>
        <v>72724.152000000002</v>
      </c>
      <c r="I162" s="44"/>
    </row>
    <row r="163" spans="1:10" x14ac:dyDescent="0.2">
      <c r="A163" s="58" t="s">
        <v>5488</v>
      </c>
      <c r="B163" s="58" t="s">
        <v>5489</v>
      </c>
      <c r="C163" s="69">
        <v>45199</v>
      </c>
      <c r="D163" s="83" t="s">
        <v>6913</v>
      </c>
      <c r="E163" s="83" t="s">
        <v>6914</v>
      </c>
      <c r="F163" s="86"/>
      <c r="G163" s="86">
        <v>250115.14</v>
      </c>
      <c r="H163" s="44">
        <f t="shared" ref="H163:H165" si="11">+IF(A163=A162,H162+F163-G163,F163-G163)</f>
        <v>-177390.98800000001</v>
      </c>
      <c r="I163" s="44"/>
    </row>
    <row r="164" spans="1:10" x14ac:dyDescent="0.2">
      <c r="A164" s="58" t="s">
        <v>5488</v>
      </c>
      <c r="B164" s="58" t="s">
        <v>5489</v>
      </c>
      <c r="C164" s="69">
        <v>45199</v>
      </c>
      <c r="D164" s="83">
        <v>8823889029</v>
      </c>
      <c r="E164" s="83" t="s">
        <v>6915</v>
      </c>
      <c r="F164" s="86">
        <v>157572.538</v>
      </c>
      <c r="G164" s="86"/>
      <c r="H164" s="44">
        <f t="shared" si="11"/>
        <v>-19818.450000000012</v>
      </c>
      <c r="I164" s="44"/>
    </row>
    <row r="165" spans="1:10" x14ac:dyDescent="0.2">
      <c r="A165" s="58" t="s">
        <v>5488</v>
      </c>
      <c r="B165" s="58" t="s">
        <v>5489</v>
      </c>
      <c r="C165" s="69">
        <v>45351</v>
      </c>
      <c r="D165" s="83">
        <v>8823889045</v>
      </c>
      <c r="E165" s="83" t="s">
        <v>8286</v>
      </c>
      <c r="F165" s="86">
        <v>17508.060000000001</v>
      </c>
      <c r="G165" s="86"/>
      <c r="H165" s="44">
        <f t="shared" si="11"/>
        <v>-2310.3900000000103</v>
      </c>
      <c r="I165" s="44"/>
    </row>
    <row r="166" spans="1:10" x14ac:dyDescent="0.2">
      <c r="A166" s="64" t="s">
        <v>6813</v>
      </c>
      <c r="B166" s="66"/>
      <c r="C166" s="93"/>
      <c r="D166" s="94"/>
      <c r="E166" s="94"/>
      <c r="F166" s="96">
        <f>SUBTOTAL(9,F162:F165)</f>
        <v>247804.75</v>
      </c>
      <c r="G166" s="96">
        <f>SUBTOTAL(9,G162:G165)</f>
        <v>250115.14</v>
      </c>
      <c r="H166" s="95">
        <f>+F166-G166</f>
        <v>-2310.390000000014</v>
      </c>
      <c r="I166" s="44"/>
    </row>
    <row r="167" spans="1:10" x14ac:dyDescent="0.2">
      <c r="A167" s="58" t="s">
        <v>5490</v>
      </c>
      <c r="B167" s="58" t="s">
        <v>5491</v>
      </c>
      <c r="C167" s="69">
        <v>45199</v>
      </c>
      <c r="D167" s="83">
        <v>5723570081</v>
      </c>
      <c r="E167" s="83" t="s">
        <v>6916</v>
      </c>
      <c r="F167" s="86">
        <v>0</v>
      </c>
      <c r="G167" s="86"/>
      <c r="H167" s="44">
        <f>+IF(A167=A164,H164+F167-G167,F167-G167)</f>
        <v>0</v>
      </c>
      <c r="I167" s="44"/>
    </row>
    <row r="168" spans="1:10" x14ac:dyDescent="0.2">
      <c r="A168" s="64" t="s">
        <v>6814</v>
      </c>
      <c r="B168" s="66"/>
      <c r="C168" s="93"/>
      <c r="D168" s="94"/>
      <c r="E168" s="94"/>
      <c r="F168" s="96">
        <f>SUBTOTAL(9,F167:F167)</f>
        <v>0</v>
      </c>
      <c r="G168" s="96">
        <f>SUBTOTAL(9,G167:G167)</f>
        <v>0</v>
      </c>
      <c r="H168" s="95">
        <f>+F168-G168</f>
        <v>0</v>
      </c>
      <c r="I168" s="44"/>
    </row>
    <row r="169" spans="1:10" x14ac:dyDescent="0.2">
      <c r="A169" s="42" t="s">
        <v>8219</v>
      </c>
      <c r="B169" s="42" t="s">
        <v>8220</v>
      </c>
      <c r="C169" s="69">
        <v>45351</v>
      </c>
      <c r="D169" s="83" t="s">
        <v>8287</v>
      </c>
      <c r="E169" s="83" t="s">
        <v>8288</v>
      </c>
      <c r="F169" s="86"/>
      <c r="G169" s="86">
        <v>0</v>
      </c>
      <c r="H169" s="44">
        <f>+IF(A169=A168,H168+F169-G169,F169-G169)</f>
        <v>0</v>
      </c>
      <c r="I169" s="124"/>
      <c r="J169" s="125"/>
    </row>
    <row r="170" spans="1:10" x14ac:dyDescent="0.2">
      <c r="A170" s="61" t="s">
        <v>8582</v>
      </c>
      <c r="B170" s="62"/>
      <c r="C170" s="93"/>
      <c r="D170" s="94"/>
      <c r="E170" s="94"/>
      <c r="F170" s="96">
        <f>SUBTOTAL(9,F169:F169)</f>
        <v>0</v>
      </c>
      <c r="G170" s="96">
        <f>SUBTOTAL(9,G169:G169)</f>
        <v>0</v>
      </c>
      <c r="H170" s="95">
        <f>+F170-G170</f>
        <v>0</v>
      </c>
      <c r="I170" s="124"/>
      <c r="J170" s="125"/>
    </row>
    <row r="171" spans="1:10" x14ac:dyDescent="0.2">
      <c r="A171" s="54" t="s">
        <v>8221</v>
      </c>
      <c r="B171" s="54" t="s">
        <v>8222</v>
      </c>
      <c r="C171" s="134">
        <v>45412</v>
      </c>
      <c r="D171" s="135">
        <v>8823889062</v>
      </c>
      <c r="E171" s="135" t="s">
        <v>8289</v>
      </c>
      <c r="F171" s="129">
        <v>119134.18399999999</v>
      </c>
      <c r="G171" s="129"/>
      <c r="H171" s="99">
        <f>+IF(A171=A170,H170+F171-G171,F171-G171)</f>
        <v>119134.18399999999</v>
      </c>
      <c r="I171" s="124"/>
      <c r="J171" s="125"/>
    </row>
    <row r="172" spans="1:10" x14ac:dyDescent="0.2">
      <c r="A172" s="54" t="s">
        <v>8221</v>
      </c>
      <c r="B172" s="54" t="s">
        <v>8222</v>
      </c>
      <c r="C172" s="134">
        <v>45554</v>
      </c>
      <c r="D172" s="135">
        <v>8823889084</v>
      </c>
      <c r="E172" s="135" t="s">
        <v>9454</v>
      </c>
      <c r="F172" s="129">
        <v>105749.469</v>
      </c>
      <c r="G172" s="129"/>
      <c r="H172" s="99">
        <f t="shared" ref="H172:H174" si="12">+IF(A172=A171,H171+F172-G172,F172-G172)</f>
        <v>224883.65299999999</v>
      </c>
      <c r="I172" s="124"/>
      <c r="J172" s="125"/>
    </row>
    <row r="173" spans="1:10" x14ac:dyDescent="0.2">
      <c r="A173" s="54" t="s">
        <v>8221</v>
      </c>
      <c r="B173" s="54" t="s">
        <v>8222</v>
      </c>
      <c r="C173" s="134">
        <v>45565</v>
      </c>
      <c r="D173" s="135" t="s">
        <v>9455</v>
      </c>
      <c r="E173" s="135" t="s">
        <v>9456</v>
      </c>
      <c r="F173" s="129"/>
      <c r="G173" s="129">
        <v>230030.16500000001</v>
      </c>
      <c r="H173" s="99">
        <f t="shared" si="12"/>
        <v>-5146.512000000017</v>
      </c>
      <c r="I173" s="124"/>
      <c r="J173" s="125"/>
    </row>
    <row r="174" spans="1:10" x14ac:dyDescent="0.2">
      <c r="A174" s="42" t="s">
        <v>8221</v>
      </c>
      <c r="B174" s="42" t="s">
        <v>8222</v>
      </c>
      <c r="C174" s="69">
        <v>45657</v>
      </c>
      <c r="D174" s="83" t="s">
        <v>10785</v>
      </c>
      <c r="E174" s="83" t="s">
        <v>10786</v>
      </c>
      <c r="F174" s="86"/>
      <c r="G174" s="86">
        <v>17690.400000000001</v>
      </c>
      <c r="H174" s="44">
        <f t="shared" si="12"/>
        <v>-22836.912000000018</v>
      </c>
      <c r="I174" s="124"/>
      <c r="J174" s="125"/>
    </row>
    <row r="175" spans="1:10" x14ac:dyDescent="0.2">
      <c r="A175" s="61" t="s">
        <v>8583</v>
      </c>
      <c r="B175" s="62"/>
      <c r="C175" s="93"/>
      <c r="D175" s="94"/>
      <c r="E175" s="94"/>
      <c r="F175" s="96">
        <f>SUBTOTAL(9,F171:F174)</f>
        <v>224883.65299999999</v>
      </c>
      <c r="G175" s="96">
        <f>SUBTOTAL(9,G171:G174)</f>
        <v>247720.565</v>
      </c>
      <c r="H175" s="95">
        <f>+F175-G175</f>
        <v>-22836.912000000011</v>
      </c>
      <c r="I175" s="124"/>
      <c r="J175" s="125"/>
    </row>
    <row r="176" spans="1:10" x14ac:dyDescent="0.2">
      <c r="A176" s="42" t="s">
        <v>8223</v>
      </c>
      <c r="B176" s="42" t="s">
        <v>8224</v>
      </c>
      <c r="C176" s="69">
        <v>45412</v>
      </c>
      <c r="D176" s="83">
        <v>8823889065</v>
      </c>
      <c r="E176" s="83" t="s">
        <v>8290</v>
      </c>
      <c r="F176" s="86">
        <v>68709.495999999999</v>
      </c>
      <c r="G176" s="86"/>
      <c r="H176" s="44">
        <f>+IF(A176=A175,H175+F176-G176,F176-G176)</f>
        <v>68709.495999999999</v>
      </c>
      <c r="I176" s="124"/>
      <c r="J176" s="125"/>
    </row>
    <row r="177" spans="1:10" x14ac:dyDescent="0.2">
      <c r="A177" s="61" t="s">
        <v>8583</v>
      </c>
      <c r="B177" s="62"/>
      <c r="C177" s="93"/>
      <c r="D177" s="94"/>
      <c r="E177" s="94"/>
      <c r="F177" s="96">
        <f>SUBTOTAL(9,F176:F176)</f>
        <v>68709.495999999999</v>
      </c>
      <c r="G177" s="96">
        <f>SUBTOTAL(9,G176:G176)</f>
        <v>0</v>
      </c>
      <c r="H177" s="95">
        <f>+F177-G177</f>
        <v>68709.495999999999</v>
      </c>
      <c r="I177" s="124"/>
      <c r="J177" s="125"/>
    </row>
    <row r="178" spans="1:10" x14ac:dyDescent="0.2">
      <c r="A178" s="42" t="s">
        <v>8615</v>
      </c>
      <c r="B178" s="42" t="s">
        <v>8616</v>
      </c>
      <c r="C178" s="69">
        <v>45434</v>
      </c>
      <c r="D178" s="83">
        <v>5724570094</v>
      </c>
      <c r="E178" s="83" t="s">
        <v>8658</v>
      </c>
      <c r="F178" s="86">
        <v>418802.4</v>
      </c>
      <c r="G178" s="86"/>
      <c r="H178" s="44">
        <f>+IF(A178=A177,H177+F178-G178,F178-G178)</f>
        <v>418802.4</v>
      </c>
      <c r="I178" s="124"/>
      <c r="J178" s="125"/>
    </row>
    <row r="179" spans="1:10" x14ac:dyDescent="0.2">
      <c r="A179" s="42" t="s">
        <v>8615</v>
      </c>
      <c r="B179" s="42" t="s">
        <v>8616</v>
      </c>
      <c r="C179" s="69">
        <v>45644</v>
      </c>
      <c r="D179" s="83">
        <v>5624564005</v>
      </c>
      <c r="E179" s="83" t="s">
        <v>10787</v>
      </c>
      <c r="F179" s="86">
        <v>826054.2</v>
      </c>
      <c r="G179" s="86"/>
      <c r="H179" s="44">
        <f>+IF(A179=A178,H178+F179-G179,F179-G179)</f>
        <v>1244856.6000000001</v>
      </c>
      <c r="I179" s="124"/>
      <c r="J179" s="125"/>
    </row>
    <row r="180" spans="1:10" x14ac:dyDescent="0.2">
      <c r="A180" s="61" t="s">
        <v>8826</v>
      </c>
      <c r="B180" s="62"/>
      <c r="C180" s="93"/>
      <c r="D180" s="94"/>
      <c r="E180" s="94"/>
      <c r="F180" s="96">
        <f>SUBTOTAL(9,F178:F179)</f>
        <v>1244856.6000000001</v>
      </c>
      <c r="G180" s="96">
        <f>SUBTOTAL(9,G178:G179)</f>
        <v>0</v>
      </c>
      <c r="H180" s="95">
        <f>+F180-G180</f>
        <v>1244856.6000000001</v>
      </c>
      <c r="I180" s="124"/>
      <c r="J180" s="125"/>
    </row>
    <row r="181" spans="1:10" x14ac:dyDescent="0.2">
      <c r="A181" s="42" t="s">
        <v>8989</v>
      </c>
      <c r="B181" s="42" t="s">
        <v>8990</v>
      </c>
      <c r="C181" s="69">
        <v>45532</v>
      </c>
      <c r="D181" s="83" t="s">
        <v>9047</v>
      </c>
      <c r="E181" s="83" t="s">
        <v>9048</v>
      </c>
      <c r="F181" s="86"/>
      <c r="G181" s="86">
        <v>0</v>
      </c>
      <c r="H181" s="44">
        <f>+IF(A181=A180,H180+F181-G181,F181-G181)</f>
        <v>0</v>
      </c>
      <c r="I181" s="124"/>
      <c r="J181" s="125"/>
    </row>
    <row r="182" spans="1:10" x14ac:dyDescent="0.2">
      <c r="A182" s="61" t="s">
        <v>9010</v>
      </c>
      <c r="B182" s="62"/>
      <c r="C182" s="93"/>
      <c r="D182" s="94"/>
      <c r="E182" s="94"/>
      <c r="F182" s="96">
        <f>SUBTOTAL(9,F181:F181)</f>
        <v>0</v>
      </c>
      <c r="G182" s="96">
        <f>SUBTOTAL(9,G181:G181)</f>
        <v>0</v>
      </c>
      <c r="H182" s="95">
        <f>+F182-G182</f>
        <v>0</v>
      </c>
      <c r="I182" s="124"/>
      <c r="J182" s="125"/>
    </row>
    <row r="183" spans="1:10" x14ac:dyDescent="0.2">
      <c r="A183" s="42" t="s">
        <v>9334</v>
      </c>
      <c r="B183" s="42" t="s">
        <v>9335</v>
      </c>
      <c r="C183" s="69">
        <v>45596</v>
      </c>
      <c r="D183" s="83" t="s">
        <v>9464</v>
      </c>
      <c r="E183" s="83" t="s">
        <v>9465</v>
      </c>
      <c r="F183" s="86"/>
      <c r="G183" s="86">
        <v>0</v>
      </c>
      <c r="H183" s="44">
        <f>+IF(A183=A182,H182+F183-G183,F183-G183)</f>
        <v>0</v>
      </c>
      <c r="I183" s="124"/>
      <c r="J183" s="125"/>
    </row>
    <row r="184" spans="1:10" x14ac:dyDescent="0.2">
      <c r="A184" s="61" t="s">
        <v>10215</v>
      </c>
      <c r="B184" s="62"/>
      <c r="C184" s="93"/>
      <c r="D184" s="94"/>
      <c r="E184" s="94"/>
      <c r="F184" s="96">
        <f>SUBTOTAL(9,F183:F183)</f>
        <v>0</v>
      </c>
      <c r="G184" s="96">
        <f>SUBTOTAL(9,G183:G183)</f>
        <v>0</v>
      </c>
      <c r="H184" s="95">
        <f>+F184-G184</f>
        <v>0</v>
      </c>
      <c r="I184" s="124"/>
      <c r="J184" s="125"/>
    </row>
    <row r="185" spans="1:10" x14ac:dyDescent="0.2">
      <c r="A185" s="42" t="s">
        <v>9336</v>
      </c>
      <c r="B185" s="42" t="s">
        <v>9337</v>
      </c>
      <c r="C185" s="69">
        <v>45595</v>
      </c>
      <c r="D185" s="83">
        <v>8823889093</v>
      </c>
      <c r="E185" s="83" t="s">
        <v>9467</v>
      </c>
      <c r="F185" s="86">
        <v>6247.482</v>
      </c>
      <c r="G185" s="86"/>
      <c r="H185" s="44">
        <f>+IF(A185=A184,H184+F185-G185,F185-G185)</f>
        <v>6247.482</v>
      </c>
      <c r="I185" s="124"/>
      <c r="J185" s="125"/>
    </row>
    <row r="186" spans="1:10" x14ac:dyDescent="0.2">
      <c r="A186" s="61" t="s">
        <v>10216</v>
      </c>
      <c r="B186" s="62"/>
      <c r="C186" s="93"/>
      <c r="D186" s="94"/>
      <c r="E186" s="94"/>
      <c r="F186" s="96">
        <f>SUBTOTAL(9,F185:F185)</f>
        <v>6247.482</v>
      </c>
      <c r="G186" s="96">
        <f>SUBTOTAL(9,G185:G185)</f>
        <v>0</v>
      </c>
      <c r="H186" s="95">
        <f>+F186-G186</f>
        <v>6247.482</v>
      </c>
      <c r="I186" s="124"/>
      <c r="J186" s="125"/>
    </row>
    <row r="187" spans="1:10" x14ac:dyDescent="0.2">
      <c r="A187" s="42" t="s">
        <v>9338</v>
      </c>
      <c r="B187" s="42" t="s">
        <v>9339</v>
      </c>
      <c r="C187" s="69">
        <v>45595</v>
      </c>
      <c r="D187" s="83">
        <v>5824580002</v>
      </c>
      <c r="E187" s="83" t="s">
        <v>9470</v>
      </c>
      <c r="F187" s="86">
        <v>2554.7190000000001</v>
      </c>
      <c r="G187" s="86"/>
      <c r="H187" s="44">
        <f>+IF(A187=A186,H186+F187-G187,F187-G187)</f>
        <v>2554.7190000000001</v>
      </c>
      <c r="I187" s="124"/>
      <c r="J187" s="125"/>
    </row>
    <row r="188" spans="1:10" x14ac:dyDescent="0.2">
      <c r="A188" s="42" t="s">
        <v>9338</v>
      </c>
      <c r="B188" s="42" t="s">
        <v>9339</v>
      </c>
      <c r="C188" s="69">
        <v>45651</v>
      </c>
      <c r="D188" s="83" t="s">
        <v>10794</v>
      </c>
      <c r="E188" s="83" t="s">
        <v>10795</v>
      </c>
      <c r="F188" s="86"/>
      <c r="G188" s="86">
        <v>8683.3880000000008</v>
      </c>
      <c r="H188" s="44">
        <f>+IF(A188=A187,H187+F188-G188,F188-G188)</f>
        <v>-6128.6690000000008</v>
      </c>
      <c r="I188" s="124"/>
      <c r="J188" s="125"/>
    </row>
    <row r="189" spans="1:10" x14ac:dyDescent="0.2">
      <c r="A189" s="61" t="s">
        <v>10217</v>
      </c>
      <c r="B189" s="62"/>
      <c r="C189" s="93"/>
      <c r="D189" s="94"/>
      <c r="E189" s="94"/>
      <c r="F189" s="96">
        <f>SUBTOTAL(9,F187:F188)</f>
        <v>2554.7190000000001</v>
      </c>
      <c r="G189" s="96">
        <f>SUBTOTAL(9,G187:G188)</f>
        <v>8683.3880000000008</v>
      </c>
      <c r="H189" s="95">
        <f>+F189-G189</f>
        <v>-6128.6690000000008</v>
      </c>
      <c r="I189" s="124"/>
      <c r="J189" s="125"/>
    </row>
    <row r="190" spans="1:10" x14ac:dyDescent="0.2">
      <c r="A190" s="58" t="s">
        <v>10262</v>
      </c>
      <c r="B190" s="58" t="s">
        <v>10263</v>
      </c>
      <c r="C190" s="152">
        <v>45626</v>
      </c>
      <c r="D190" s="150" t="s">
        <v>10797</v>
      </c>
      <c r="E190" s="150" t="s">
        <v>10798</v>
      </c>
      <c r="F190" s="151"/>
      <c r="G190" s="151">
        <v>230027.505</v>
      </c>
      <c r="H190" s="44">
        <f>+IF(A190=A189,H189+F190-G190,F190-G190)</f>
        <v>-230027.505</v>
      </c>
      <c r="I190" s="124"/>
      <c r="J190" s="125"/>
    </row>
    <row r="191" spans="1:10" x14ac:dyDescent="0.2">
      <c r="A191" s="58" t="s">
        <v>10262</v>
      </c>
      <c r="B191" s="58" t="s">
        <v>10263</v>
      </c>
      <c r="C191" s="152">
        <v>45642</v>
      </c>
      <c r="D191" s="150">
        <v>8823889106</v>
      </c>
      <c r="E191" s="150" t="s">
        <v>10799</v>
      </c>
      <c r="F191" s="151">
        <v>138016.503</v>
      </c>
      <c r="G191" s="151"/>
      <c r="H191" s="44">
        <f t="shared" ref="H191:H192" si="13">+IF(A191=A190,H190+F191-G191,F191-G191)</f>
        <v>-92011.002000000008</v>
      </c>
      <c r="I191" s="124"/>
      <c r="J191" s="125"/>
    </row>
    <row r="192" spans="1:10" x14ac:dyDescent="0.2">
      <c r="A192" s="58" t="s">
        <v>10262</v>
      </c>
      <c r="B192" s="58" t="s">
        <v>10263</v>
      </c>
      <c r="C192" s="152">
        <v>45644</v>
      </c>
      <c r="D192" s="150">
        <v>8823889118</v>
      </c>
      <c r="E192" s="150" t="s">
        <v>10800</v>
      </c>
      <c r="F192" s="151">
        <v>7047.8819999999996</v>
      </c>
      <c r="G192" s="151"/>
      <c r="H192" s="44">
        <f t="shared" si="13"/>
        <v>-84963.12000000001</v>
      </c>
      <c r="I192" s="124"/>
      <c r="J192" s="125"/>
    </row>
    <row r="193" spans="1:15" x14ac:dyDescent="0.2">
      <c r="A193" s="61" t="s">
        <v>12353</v>
      </c>
      <c r="B193" s="62"/>
      <c r="C193" s="93"/>
      <c r="D193" s="94"/>
      <c r="E193" s="94"/>
      <c r="F193" s="96">
        <f>SUBTOTAL(9,F190:F192)</f>
        <v>145064.38500000001</v>
      </c>
      <c r="G193" s="96">
        <f>SUBTOTAL(9,G190:G192)</f>
        <v>230027.505</v>
      </c>
      <c r="H193" s="95">
        <f>+F193-G193</f>
        <v>-84963.12</v>
      </c>
      <c r="I193" s="124"/>
      <c r="J193" s="125"/>
    </row>
    <row r="194" spans="1:15" x14ac:dyDescent="0.2">
      <c r="A194" s="43" t="s">
        <v>9</v>
      </c>
      <c r="B194" s="42" t="s">
        <v>763</v>
      </c>
      <c r="C194" s="53">
        <v>44561</v>
      </c>
      <c r="D194" s="82" t="s">
        <v>5049</v>
      </c>
      <c r="E194" s="78" t="s">
        <v>5050</v>
      </c>
      <c r="F194" s="100"/>
      <c r="G194" s="100">
        <v>2600</v>
      </c>
      <c r="H194" s="44">
        <f>+IF(A194=A167,H168+F194-G194,F194-G194)</f>
        <v>-2600</v>
      </c>
    </row>
    <row r="195" spans="1:15" x14ac:dyDescent="0.2">
      <c r="A195" s="43" t="s">
        <v>9</v>
      </c>
      <c r="B195" s="42" t="s">
        <v>763</v>
      </c>
      <c r="C195" s="101">
        <v>44571</v>
      </c>
      <c r="D195" s="102">
        <v>5322530016</v>
      </c>
      <c r="E195" s="102">
        <v>1241</v>
      </c>
      <c r="F195" s="103">
        <v>1250</v>
      </c>
      <c r="G195" s="103"/>
      <c r="H195" s="44">
        <f t="shared" ref="H195:H258" si="14">+IF(A195=A194,H194+F195-G195,F195-G195)</f>
        <v>-1350</v>
      </c>
    </row>
    <row r="196" spans="1:15" x14ac:dyDescent="0.2">
      <c r="A196" s="43" t="s">
        <v>9</v>
      </c>
      <c r="B196" s="42" t="s">
        <v>763</v>
      </c>
      <c r="C196" s="101">
        <v>44574</v>
      </c>
      <c r="D196" s="102">
        <v>122010004</v>
      </c>
      <c r="E196" s="102" t="s">
        <v>5268</v>
      </c>
      <c r="F196" s="103">
        <v>687.61099999999999</v>
      </c>
      <c r="G196" s="103"/>
      <c r="H196" s="44">
        <f t="shared" si="14"/>
        <v>-662.38900000000001</v>
      </c>
    </row>
    <row r="197" spans="1:15" x14ac:dyDescent="0.2">
      <c r="A197" s="43" t="s">
        <v>9</v>
      </c>
      <c r="B197" s="42" t="s">
        <v>763</v>
      </c>
      <c r="C197" s="101">
        <v>44580</v>
      </c>
      <c r="D197" s="102">
        <v>5322530041</v>
      </c>
      <c r="E197" s="102">
        <v>995</v>
      </c>
      <c r="F197" s="103">
        <v>297</v>
      </c>
      <c r="G197" s="103"/>
      <c r="H197" s="44">
        <f t="shared" si="14"/>
        <v>-365.38900000000001</v>
      </c>
    </row>
    <row r="198" spans="1:15" x14ac:dyDescent="0.2">
      <c r="A198" s="43" t="s">
        <v>9</v>
      </c>
      <c r="B198" s="42" t="s">
        <v>763</v>
      </c>
      <c r="C198" s="101">
        <v>44581</v>
      </c>
      <c r="D198" s="102">
        <v>122010007</v>
      </c>
      <c r="E198" s="102" t="s">
        <v>5269</v>
      </c>
      <c r="F198" s="103"/>
      <c r="G198" s="103"/>
      <c r="H198" s="44">
        <f t="shared" si="14"/>
        <v>-365.38900000000001</v>
      </c>
    </row>
    <row r="199" spans="1:15" x14ac:dyDescent="0.2">
      <c r="A199" s="43" t="s">
        <v>9</v>
      </c>
      <c r="B199" s="42" t="s">
        <v>763</v>
      </c>
      <c r="C199" s="101">
        <v>44585</v>
      </c>
      <c r="D199" s="102">
        <v>5322530049</v>
      </c>
      <c r="E199" s="102">
        <v>1225</v>
      </c>
      <c r="F199" s="103">
        <v>2036.1</v>
      </c>
      <c r="G199" s="103"/>
      <c r="H199" s="44">
        <f t="shared" si="14"/>
        <v>1670.7109999999998</v>
      </c>
    </row>
    <row r="200" spans="1:15" x14ac:dyDescent="0.2">
      <c r="A200" s="43" t="s">
        <v>9</v>
      </c>
      <c r="B200" s="42" t="s">
        <v>763</v>
      </c>
      <c r="C200" s="101">
        <v>44601</v>
      </c>
      <c r="D200" s="102">
        <v>5322530132</v>
      </c>
      <c r="E200" s="102">
        <v>1057</v>
      </c>
      <c r="F200" s="103">
        <v>525.4</v>
      </c>
      <c r="G200" s="103"/>
      <c r="H200" s="44">
        <f t="shared" si="14"/>
        <v>2196.1109999999999</v>
      </c>
      <c r="K200" s="46"/>
      <c r="L200" s="45"/>
      <c r="O200" s="104"/>
    </row>
    <row r="201" spans="1:15" x14ac:dyDescent="0.2">
      <c r="A201" s="43" t="s">
        <v>9</v>
      </c>
      <c r="B201" s="42" t="s">
        <v>763</v>
      </c>
      <c r="C201" s="101">
        <v>44608</v>
      </c>
      <c r="D201" s="102">
        <v>5322530154</v>
      </c>
      <c r="E201" s="102">
        <v>1021</v>
      </c>
      <c r="F201" s="103">
        <v>214.8</v>
      </c>
      <c r="G201" s="103"/>
      <c r="H201" s="44">
        <f t="shared" si="14"/>
        <v>2410.9110000000001</v>
      </c>
      <c r="L201" s="104"/>
    </row>
    <row r="202" spans="1:15" x14ac:dyDescent="0.2">
      <c r="A202" s="43" t="s">
        <v>9</v>
      </c>
      <c r="B202" s="42" t="s">
        <v>763</v>
      </c>
      <c r="C202" s="101">
        <v>44609</v>
      </c>
      <c r="D202" s="102" t="s">
        <v>5045</v>
      </c>
      <c r="E202" s="102" t="s">
        <v>152</v>
      </c>
      <c r="F202" s="103"/>
      <c r="G202" s="103"/>
      <c r="H202" s="44">
        <f t="shared" si="14"/>
        <v>2410.9110000000001</v>
      </c>
      <c r="J202" s="45"/>
    </row>
    <row r="203" spans="1:15" x14ac:dyDescent="0.2">
      <c r="A203" s="43" t="s">
        <v>9</v>
      </c>
      <c r="B203" s="42" t="s">
        <v>763</v>
      </c>
      <c r="C203" s="101">
        <v>44636</v>
      </c>
      <c r="D203" s="102">
        <v>5322530238</v>
      </c>
      <c r="E203" s="102">
        <v>1321</v>
      </c>
      <c r="F203" s="103">
        <v>245.8</v>
      </c>
      <c r="G203" s="103"/>
      <c r="H203" s="44">
        <f t="shared" si="14"/>
        <v>2656.7110000000002</v>
      </c>
      <c r="I203" s="44"/>
      <c r="J203" s="45"/>
    </row>
    <row r="204" spans="1:15" x14ac:dyDescent="0.2">
      <c r="A204" s="43" t="s">
        <v>9</v>
      </c>
      <c r="B204" s="42" t="s">
        <v>763</v>
      </c>
      <c r="C204" s="101">
        <v>44644</v>
      </c>
      <c r="D204" s="102">
        <v>5322530265</v>
      </c>
      <c r="E204" s="102">
        <v>1403</v>
      </c>
      <c r="F204" s="103">
        <v>457</v>
      </c>
      <c r="G204" s="103"/>
      <c r="H204" s="44">
        <f t="shared" si="14"/>
        <v>3113.7110000000002</v>
      </c>
      <c r="J204" s="45"/>
    </row>
    <row r="205" spans="1:15" x14ac:dyDescent="0.2">
      <c r="A205" s="43" t="s">
        <v>9</v>
      </c>
      <c r="B205" s="42" t="s">
        <v>763</v>
      </c>
      <c r="C205" s="101">
        <v>44649</v>
      </c>
      <c r="D205" s="102" t="s">
        <v>5047</v>
      </c>
      <c r="E205" s="102" t="s">
        <v>152</v>
      </c>
      <c r="F205" s="103"/>
      <c r="G205" s="103">
        <v>287.95</v>
      </c>
      <c r="H205" s="44">
        <f t="shared" si="14"/>
        <v>2825.7610000000004</v>
      </c>
      <c r="I205" s="44"/>
      <c r="J205" s="45"/>
    </row>
    <row r="206" spans="1:15" x14ac:dyDescent="0.2">
      <c r="A206" s="43" t="s">
        <v>9</v>
      </c>
      <c r="B206" s="42" t="s">
        <v>763</v>
      </c>
      <c r="C206" s="101">
        <v>44650</v>
      </c>
      <c r="D206" s="102">
        <v>122010026</v>
      </c>
      <c r="E206" s="102" t="s">
        <v>5048</v>
      </c>
      <c r="F206" s="103">
        <v>493.41500000000002</v>
      </c>
      <c r="G206" s="103"/>
      <c r="H206" s="44">
        <f t="shared" si="14"/>
        <v>3319.1760000000004</v>
      </c>
      <c r="I206" s="44"/>
      <c r="J206" s="45"/>
    </row>
    <row r="207" spans="1:15" x14ac:dyDescent="0.2">
      <c r="A207" s="43" t="s">
        <v>9</v>
      </c>
      <c r="B207" s="42" t="s">
        <v>763</v>
      </c>
      <c r="C207" s="101">
        <v>44651</v>
      </c>
      <c r="D207" s="102">
        <v>5322530332</v>
      </c>
      <c r="E207" s="102">
        <v>1312</v>
      </c>
      <c r="F207" s="103">
        <v>700</v>
      </c>
      <c r="G207" s="103"/>
      <c r="H207" s="44">
        <f t="shared" si="14"/>
        <v>4019.1760000000004</v>
      </c>
      <c r="J207" s="45"/>
    </row>
    <row r="208" spans="1:15" x14ac:dyDescent="0.2">
      <c r="A208" s="43" t="s">
        <v>9</v>
      </c>
      <c r="B208" s="42" t="s">
        <v>763</v>
      </c>
      <c r="C208" s="101">
        <v>44657</v>
      </c>
      <c r="D208" s="102">
        <v>5322530303</v>
      </c>
      <c r="E208" s="102">
        <v>1396</v>
      </c>
      <c r="F208" s="103">
        <v>680</v>
      </c>
      <c r="G208" s="103"/>
      <c r="H208" s="44">
        <f t="shared" si="14"/>
        <v>4699.1760000000004</v>
      </c>
      <c r="J208" s="45"/>
    </row>
    <row r="209" spans="1:11" x14ac:dyDescent="0.2">
      <c r="A209" s="43" t="s">
        <v>9</v>
      </c>
      <c r="B209" s="42" t="s">
        <v>763</v>
      </c>
      <c r="C209" s="101">
        <v>44669</v>
      </c>
      <c r="D209" s="102">
        <v>5322530370</v>
      </c>
      <c r="E209" s="102">
        <v>1452</v>
      </c>
      <c r="F209" s="103">
        <v>162</v>
      </c>
      <c r="G209" s="103"/>
      <c r="H209" s="44">
        <f t="shared" si="14"/>
        <v>4861.1760000000004</v>
      </c>
      <c r="J209" s="45"/>
    </row>
    <row r="210" spans="1:11" x14ac:dyDescent="0.2">
      <c r="A210" s="43" t="s">
        <v>9</v>
      </c>
      <c r="B210" s="42" t="s">
        <v>763</v>
      </c>
      <c r="C210" s="101">
        <v>44671</v>
      </c>
      <c r="D210" s="102">
        <v>122010031</v>
      </c>
      <c r="E210" s="102" t="s">
        <v>5052</v>
      </c>
      <c r="F210" s="103">
        <v>245.8</v>
      </c>
      <c r="G210" s="103"/>
      <c r="H210" s="44">
        <f t="shared" si="14"/>
        <v>5106.9760000000006</v>
      </c>
      <c r="J210" s="45"/>
    </row>
    <row r="211" spans="1:11" x14ac:dyDescent="0.2">
      <c r="A211" s="43" t="s">
        <v>9</v>
      </c>
      <c r="B211" s="42" t="s">
        <v>763</v>
      </c>
      <c r="C211" s="101">
        <v>44685</v>
      </c>
      <c r="D211" s="102">
        <v>5322530414</v>
      </c>
      <c r="E211" s="102">
        <v>1540</v>
      </c>
      <c r="F211" s="103">
        <v>950</v>
      </c>
      <c r="G211" s="103"/>
      <c r="H211" s="44">
        <f t="shared" si="14"/>
        <v>6056.9760000000006</v>
      </c>
      <c r="J211" s="45"/>
    </row>
    <row r="212" spans="1:11" x14ac:dyDescent="0.2">
      <c r="A212" s="43" t="s">
        <v>9</v>
      </c>
      <c r="B212" s="42" t="s">
        <v>763</v>
      </c>
      <c r="C212" s="101">
        <v>44685</v>
      </c>
      <c r="D212" s="102">
        <v>5322530430</v>
      </c>
      <c r="E212" s="102">
        <v>1398</v>
      </c>
      <c r="F212" s="103">
        <v>186.3</v>
      </c>
      <c r="G212" s="103"/>
      <c r="H212" s="44">
        <f t="shared" si="14"/>
        <v>6243.2760000000007</v>
      </c>
      <c r="J212" s="45"/>
    </row>
    <row r="213" spans="1:11" x14ac:dyDescent="0.2">
      <c r="A213" s="43" t="s">
        <v>9</v>
      </c>
      <c r="B213" s="42" t="s">
        <v>763</v>
      </c>
      <c r="C213" s="101">
        <v>44700</v>
      </c>
      <c r="D213" s="102">
        <v>5322530473</v>
      </c>
      <c r="E213" s="102">
        <v>1593</v>
      </c>
      <c r="F213" s="103">
        <v>600</v>
      </c>
      <c r="G213" s="103"/>
      <c r="H213" s="44">
        <f t="shared" si="14"/>
        <v>6843.2760000000007</v>
      </c>
      <c r="I213" s="44"/>
      <c r="J213" s="45"/>
    </row>
    <row r="214" spans="1:11" x14ac:dyDescent="0.2">
      <c r="A214" s="43" t="s">
        <v>9</v>
      </c>
      <c r="B214" s="42" t="s">
        <v>763</v>
      </c>
      <c r="C214" s="101">
        <v>44770</v>
      </c>
      <c r="D214" s="102">
        <v>5622560422</v>
      </c>
      <c r="E214" s="102">
        <v>8094</v>
      </c>
      <c r="F214" s="103">
        <v>4450</v>
      </c>
      <c r="G214" s="103"/>
      <c r="H214" s="44">
        <f t="shared" si="14"/>
        <v>11293.276000000002</v>
      </c>
      <c r="J214" s="45"/>
    </row>
    <row r="215" spans="1:11" x14ac:dyDescent="0.2">
      <c r="A215" s="43" t="s">
        <v>9</v>
      </c>
      <c r="B215" s="42" t="s">
        <v>763</v>
      </c>
      <c r="C215" s="101">
        <v>44802</v>
      </c>
      <c r="D215" s="102" t="s">
        <v>5270</v>
      </c>
      <c r="E215" s="102" t="s">
        <v>152</v>
      </c>
      <c r="F215" s="103"/>
      <c r="G215" s="103">
        <v>1336</v>
      </c>
      <c r="H215" s="44">
        <f t="shared" si="14"/>
        <v>9957.2760000000017</v>
      </c>
      <c r="I215" s="44"/>
      <c r="J215" s="45"/>
    </row>
    <row r="216" spans="1:11" x14ac:dyDescent="0.2">
      <c r="A216" s="43" t="s">
        <v>9</v>
      </c>
      <c r="B216" s="42" t="s">
        <v>763</v>
      </c>
      <c r="C216" s="101">
        <v>44809</v>
      </c>
      <c r="D216" s="102" t="s">
        <v>5271</v>
      </c>
      <c r="E216" s="102" t="s">
        <v>5272</v>
      </c>
      <c r="F216" s="103"/>
      <c r="G216" s="103">
        <v>529.15</v>
      </c>
      <c r="H216" s="44">
        <f t="shared" si="14"/>
        <v>9428.126000000002</v>
      </c>
      <c r="J216" s="45"/>
    </row>
    <row r="217" spans="1:11" x14ac:dyDescent="0.2">
      <c r="A217" s="43" t="s">
        <v>9</v>
      </c>
      <c r="B217" s="42" t="s">
        <v>763</v>
      </c>
      <c r="C217" s="101">
        <v>44809</v>
      </c>
      <c r="D217" s="102" t="s">
        <v>5273</v>
      </c>
      <c r="E217" s="102" t="s">
        <v>5274</v>
      </c>
      <c r="F217" s="103"/>
      <c r="G217" s="103">
        <v>315</v>
      </c>
      <c r="H217" s="44">
        <f t="shared" si="14"/>
        <v>9113.126000000002</v>
      </c>
      <c r="I217" s="44"/>
      <c r="J217" s="45"/>
    </row>
    <row r="218" spans="1:11" x14ac:dyDescent="0.2">
      <c r="A218" s="43" t="s">
        <v>9</v>
      </c>
      <c r="B218" s="42" t="s">
        <v>763</v>
      </c>
      <c r="C218" s="101">
        <v>44816</v>
      </c>
      <c r="D218" s="102">
        <v>5622560724</v>
      </c>
      <c r="E218" s="102">
        <v>8532</v>
      </c>
      <c r="F218" s="103">
        <v>71.286000000000001</v>
      </c>
      <c r="G218" s="103"/>
      <c r="H218" s="44">
        <f t="shared" si="14"/>
        <v>9184.4120000000021</v>
      </c>
      <c r="J218" s="45"/>
    </row>
    <row r="219" spans="1:11" x14ac:dyDescent="0.2">
      <c r="A219" s="43" t="s">
        <v>9</v>
      </c>
      <c r="B219" s="42" t="s">
        <v>763</v>
      </c>
      <c r="C219" s="101">
        <v>44833</v>
      </c>
      <c r="D219" s="102">
        <v>5622560794</v>
      </c>
      <c r="E219" s="102">
        <v>8626</v>
      </c>
      <c r="F219" s="103">
        <v>6375</v>
      </c>
      <c r="G219" s="103"/>
      <c r="H219" s="44">
        <f t="shared" si="14"/>
        <v>15559.412000000002</v>
      </c>
      <c r="J219" s="45"/>
    </row>
    <row r="220" spans="1:11" x14ac:dyDescent="0.2">
      <c r="A220" s="43" t="s">
        <v>9</v>
      </c>
      <c r="B220" s="42" t="s">
        <v>763</v>
      </c>
      <c r="C220" s="101">
        <v>44869</v>
      </c>
      <c r="D220" s="102">
        <v>5622561050</v>
      </c>
      <c r="E220" s="102">
        <v>8869</v>
      </c>
      <c r="F220" s="103">
        <v>202.44399999999999</v>
      </c>
      <c r="G220" s="103"/>
      <c r="H220" s="44">
        <f t="shared" si="14"/>
        <v>15761.856000000002</v>
      </c>
      <c r="J220" s="45"/>
      <c r="K220" s="44"/>
    </row>
    <row r="221" spans="1:11" x14ac:dyDescent="0.2">
      <c r="A221" s="43" t="s">
        <v>9</v>
      </c>
      <c r="B221" s="42" t="s">
        <v>763</v>
      </c>
      <c r="C221" s="101">
        <v>44875</v>
      </c>
      <c r="D221" s="102">
        <v>5622561069</v>
      </c>
      <c r="E221" s="102">
        <v>8776</v>
      </c>
      <c r="F221" s="103">
        <v>571.79999999999995</v>
      </c>
      <c r="G221" s="103"/>
      <c r="H221" s="44">
        <f t="shared" si="14"/>
        <v>16333.656000000001</v>
      </c>
      <c r="J221" s="45"/>
    </row>
    <row r="222" spans="1:11" x14ac:dyDescent="0.2">
      <c r="A222" s="43" t="s">
        <v>9</v>
      </c>
      <c r="B222" s="42" t="s">
        <v>763</v>
      </c>
      <c r="C222" s="101">
        <v>44886</v>
      </c>
      <c r="D222" s="102">
        <v>5622561141</v>
      </c>
      <c r="E222" s="102">
        <v>8949</v>
      </c>
      <c r="F222" s="103">
        <v>850</v>
      </c>
      <c r="G222" s="103"/>
      <c r="H222" s="44">
        <f t="shared" si="14"/>
        <v>17183.656000000003</v>
      </c>
      <c r="J222" s="45"/>
    </row>
    <row r="223" spans="1:11" x14ac:dyDescent="0.2">
      <c r="A223" s="43" t="s">
        <v>9</v>
      </c>
      <c r="B223" s="42" t="s">
        <v>763</v>
      </c>
      <c r="C223" s="69">
        <v>44924</v>
      </c>
      <c r="D223" s="83">
        <v>5622561362</v>
      </c>
      <c r="E223" s="83">
        <v>9074</v>
      </c>
      <c r="F223" s="86">
        <v>2875.6</v>
      </c>
      <c r="G223" s="86"/>
      <c r="H223" s="44">
        <f t="shared" si="14"/>
        <v>20059.256000000001</v>
      </c>
      <c r="J223" s="45"/>
    </row>
    <row r="224" spans="1:11" x14ac:dyDescent="0.2">
      <c r="A224" s="43" t="s">
        <v>9</v>
      </c>
      <c r="B224" s="42" t="s">
        <v>763</v>
      </c>
      <c r="C224" s="69">
        <v>45016</v>
      </c>
      <c r="D224" s="83">
        <v>5623568040</v>
      </c>
      <c r="E224" s="83" t="s">
        <v>6917</v>
      </c>
      <c r="F224" s="74">
        <v>500</v>
      </c>
      <c r="G224" s="86"/>
      <c r="H224" s="44">
        <f t="shared" si="14"/>
        <v>20559.256000000001</v>
      </c>
      <c r="J224" s="45"/>
    </row>
    <row r="225" spans="1:10" x14ac:dyDescent="0.2">
      <c r="A225" s="43" t="s">
        <v>9</v>
      </c>
      <c r="B225" s="42" t="s">
        <v>763</v>
      </c>
      <c r="C225" s="69">
        <v>45016</v>
      </c>
      <c r="D225" s="83">
        <v>5623568041</v>
      </c>
      <c r="E225" s="83" t="s">
        <v>6918</v>
      </c>
      <c r="F225" s="86">
        <v>1200</v>
      </c>
      <c r="G225" s="86"/>
      <c r="H225" s="44">
        <f t="shared" si="14"/>
        <v>21759.256000000001</v>
      </c>
      <c r="J225" s="45"/>
    </row>
    <row r="226" spans="1:10" x14ac:dyDescent="0.2">
      <c r="A226" s="43" t="s">
        <v>9</v>
      </c>
      <c r="B226" s="42" t="s">
        <v>763</v>
      </c>
      <c r="C226" s="69">
        <v>45107</v>
      </c>
      <c r="D226" s="83">
        <v>5623561039</v>
      </c>
      <c r="E226" s="83" t="s">
        <v>6919</v>
      </c>
      <c r="F226" s="86">
        <v>2999.3240000000001</v>
      </c>
      <c r="G226" s="86"/>
      <c r="H226" s="44">
        <f t="shared" si="14"/>
        <v>24758.58</v>
      </c>
      <c r="J226" s="45"/>
    </row>
    <row r="227" spans="1:10" x14ac:dyDescent="0.2">
      <c r="A227" s="43" t="s">
        <v>9</v>
      </c>
      <c r="B227" s="42" t="s">
        <v>763</v>
      </c>
      <c r="C227" s="69">
        <v>45138</v>
      </c>
      <c r="D227" s="83">
        <v>5623561080</v>
      </c>
      <c r="E227" s="83" t="s">
        <v>6920</v>
      </c>
      <c r="F227" s="86">
        <v>951</v>
      </c>
      <c r="G227" s="86"/>
      <c r="H227" s="44">
        <f t="shared" si="14"/>
        <v>25709.58</v>
      </c>
      <c r="J227" s="45"/>
    </row>
    <row r="228" spans="1:10" x14ac:dyDescent="0.2">
      <c r="A228" s="43" t="s">
        <v>9</v>
      </c>
      <c r="B228" s="42" t="s">
        <v>763</v>
      </c>
      <c r="C228" s="69">
        <v>45138</v>
      </c>
      <c r="D228" s="83">
        <v>5623561133</v>
      </c>
      <c r="E228" s="83" t="s">
        <v>6921</v>
      </c>
      <c r="F228" s="86">
        <v>829.4</v>
      </c>
      <c r="G228" s="86"/>
      <c r="H228" s="44">
        <f t="shared" si="14"/>
        <v>26538.980000000003</v>
      </c>
      <c r="J228" s="45"/>
    </row>
    <row r="229" spans="1:10" x14ac:dyDescent="0.2">
      <c r="A229" s="43" t="s">
        <v>9</v>
      </c>
      <c r="B229" s="42" t="s">
        <v>763</v>
      </c>
      <c r="C229" s="87">
        <v>45258</v>
      </c>
      <c r="D229" s="88">
        <v>56235618</v>
      </c>
      <c r="E229" s="88" t="s">
        <v>7339</v>
      </c>
      <c r="F229" s="89">
        <v>810.2</v>
      </c>
      <c r="G229" s="89"/>
      <c r="H229" s="44">
        <f t="shared" si="14"/>
        <v>27349.180000000004</v>
      </c>
      <c r="J229" s="45"/>
    </row>
    <row r="230" spans="1:10" x14ac:dyDescent="0.2">
      <c r="A230" s="43" t="s">
        <v>9</v>
      </c>
      <c r="B230" s="42" t="s">
        <v>763</v>
      </c>
      <c r="C230" s="87">
        <v>45260</v>
      </c>
      <c r="D230" s="88">
        <v>56235619</v>
      </c>
      <c r="E230" s="88" t="s">
        <v>7340</v>
      </c>
      <c r="F230" s="89">
        <v>6960</v>
      </c>
      <c r="G230" s="89"/>
      <c r="H230" s="44">
        <f t="shared" si="14"/>
        <v>34309.180000000008</v>
      </c>
      <c r="J230" s="45"/>
    </row>
    <row r="231" spans="1:10" x14ac:dyDescent="0.2">
      <c r="A231" s="43" t="s">
        <v>9</v>
      </c>
      <c r="B231" s="42" t="s">
        <v>763</v>
      </c>
      <c r="C231" s="87">
        <v>45260</v>
      </c>
      <c r="D231" s="88">
        <v>56235619</v>
      </c>
      <c r="E231" s="88" t="s">
        <v>7341</v>
      </c>
      <c r="F231" s="89">
        <v>916</v>
      </c>
      <c r="G231" s="89"/>
      <c r="H231" s="44">
        <f t="shared" si="14"/>
        <v>35225.180000000008</v>
      </c>
      <c r="J231" s="45"/>
    </row>
    <row r="232" spans="1:10" x14ac:dyDescent="0.2">
      <c r="A232" s="43" t="s">
        <v>9</v>
      </c>
      <c r="B232" s="42" t="s">
        <v>763</v>
      </c>
      <c r="C232" s="87">
        <v>45313</v>
      </c>
      <c r="D232" s="88" t="s">
        <v>8291</v>
      </c>
      <c r="E232" s="88" t="s">
        <v>8292</v>
      </c>
      <c r="F232" s="89"/>
      <c r="G232" s="89">
        <v>595</v>
      </c>
      <c r="H232" s="44">
        <f t="shared" si="14"/>
        <v>34630.180000000008</v>
      </c>
      <c r="J232" s="45"/>
    </row>
    <row r="233" spans="1:10" x14ac:dyDescent="0.2">
      <c r="A233" s="43" t="s">
        <v>9</v>
      </c>
      <c r="B233" s="42" t="s">
        <v>763</v>
      </c>
      <c r="C233" s="87">
        <v>45328</v>
      </c>
      <c r="D233" s="88">
        <v>5624561188</v>
      </c>
      <c r="E233" s="88" t="s">
        <v>8293</v>
      </c>
      <c r="F233" s="89">
        <v>1450</v>
      </c>
      <c r="G233" s="89"/>
      <c r="H233" s="44">
        <f t="shared" si="14"/>
        <v>36080.180000000008</v>
      </c>
      <c r="J233" s="45"/>
    </row>
    <row r="234" spans="1:10" x14ac:dyDescent="0.2">
      <c r="A234" s="43" t="s">
        <v>9</v>
      </c>
      <c r="B234" s="42" t="s">
        <v>763</v>
      </c>
      <c r="C234" s="87">
        <v>45351</v>
      </c>
      <c r="D234" s="88">
        <v>5624561341</v>
      </c>
      <c r="E234" s="88" t="s">
        <v>8294</v>
      </c>
      <c r="F234" s="89">
        <v>33.130000000000003</v>
      </c>
      <c r="G234" s="89"/>
      <c r="H234" s="44">
        <f t="shared" si="14"/>
        <v>36113.310000000005</v>
      </c>
      <c r="J234" s="45"/>
    </row>
    <row r="235" spans="1:10" x14ac:dyDescent="0.2">
      <c r="A235" s="43" t="s">
        <v>9</v>
      </c>
      <c r="B235" s="42" t="s">
        <v>763</v>
      </c>
      <c r="C235" s="87">
        <v>45351</v>
      </c>
      <c r="D235" s="88" t="s">
        <v>8295</v>
      </c>
      <c r="E235" s="88" t="s">
        <v>8296</v>
      </c>
      <c r="F235" s="89"/>
      <c r="G235" s="89">
        <v>131.64400000000001</v>
      </c>
      <c r="H235" s="44">
        <f t="shared" si="14"/>
        <v>35981.666000000005</v>
      </c>
      <c r="J235" s="45"/>
    </row>
    <row r="236" spans="1:10" x14ac:dyDescent="0.2">
      <c r="A236" s="43" t="s">
        <v>9</v>
      </c>
      <c r="B236" s="42" t="s">
        <v>763</v>
      </c>
      <c r="C236" s="87">
        <v>45382</v>
      </c>
      <c r="D236" s="88">
        <v>5624568067</v>
      </c>
      <c r="E236" s="88" t="s">
        <v>8297</v>
      </c>
      <c r="F236" s="89">
        <v>1970</v>
      </c>
      <c r="G236" s="89"/>
      <c r="H236" s="44">
        <f t="shared" si="14"/>
        <v>37951.666000000005</v>
      </c>
      <c r="J236" s="45"/>
    </row>
    <row r="237" spans="1:10" x14ac:dyDescent="0.2">
      <c r="A237" s="43" t="s">
        <v>9</v>
      </c>
      <c r="B237" s="42" t="s">
        <v>763</v>
      </c>
      <c r="C237" s="87">
        <v>45401</v>
      </c>
      <c r="D237" s="88" t="s">
        <v>8298</v>
      </c>
      <c r="E237" s="88" t="s">
        <v>8299</v>
      </c>
      <c r="F237" s="89"/>
      <c r="G237" s="89">
        <v>318.67700000000002</v>
      </c>
      <c r="H237" s="44">
        <f t="shared" si="14"/>
        <v>37632.989000000001</v>
      </c>
      <c r="J237" s="45"/>
    </row>
    <row r="238" spans="1:10" x14ac:dyDescent="0.2">
      <c r="A238" s="43" t="s">
        <v>9</v>
      </c>
      <c r="B238" s="42" t="s">
        <v>763</v>
      </c>
      <c r="C238" s="87">
        <v>45404</v>
      </c>
      <c r="D238" s="88" t="s">
        <v>8300</v>
      </c>
      <c r="E238" s="88" t="s">
        <v>8301</v>
      </c>
      <c r="F238" s="89"/>
      <c r="G238" s="89">
        <v>1333.3320000000001</v>
      </c>
      <c r="H238" s="44">
        <f t="shared" si="14"/>
        <v>36299.656999999999</v>
      </c>
      <c r="J238" s="45"/>
    </row>
    <row r="239" spans="1:10" x14ac:dyDescent="0.2">
      <c r="A239" s="43" t="s">
        <v>9</v>
      </c>
      <c r="B239" s="42" t="s">
        <v>763</v>
      </c>
      <c r="C239" s="87">
        <v>45405</v>
      </c>
      <c r="D239" s="88">
        <v>5624561620</v>
      </c>
      <c r="E239" s="88" t="s">
        <v>8302</v>
      </c>
      <c r="F239" s="89">
        <v>1767.6759999999999</v>
      </c>
      <c r="G239" s="89"/>
      <c r="H239" s="44">
        <f t="shared" si="14"/>
        <v>38067.332999999999</v>
      </c>
      <c r="J239" s="45"/>
    </row>
    <row r="240" spans="1:10" x14ac:dyDescent="0.2">
      <c r="A240" s="43" t="s">
        <v>9</v>
      </c>
      <c r="B240" s="42" t="s">
        <v>763</v>
      </c>
      <c r="C240" s="87">
        <v>45411</v>
      </c>
      <c r="D240" s="88" t="s">
        <v>8303</v>
      </c>
      <c r="E240" s="88" t="s">
        <v>8304</v>
      </c>
      <c r="F240" s="89"/>
      <c r="G240" s="89">
        <v>1500</v>
      </c>
      <c r="H240" s="44">
        <f t="shared" si="14"/>
        <v>36567.332999999999</v>
      </c>
      <c r="J240" s="45"/>
    </row>
    <row r="241" spans="1:10" x14ac:dyDescent="0.2">
      <c r="A241" s="43" t="s">
        <v>9</v>
      </c>
      <c r="B241" s="42" t="s">
        <v>763</v>
      </c>
      <c r="C241" s="87">
        <v>45414</v>
      </c>
      <c r="D241" s="88" t="s">
        <v>8659</v>
      </c>
      <c r="E241" s="88" t="s">
        <v>8660</v>
      </c>
      <c r="F241" s="89"/>
      <c r="G241" s="89">
        <v>456</v>
      </c>
      <c r="H241" s="44">
        <f t="shared" si="14"/>
        <v>36111.332999999999</v>
      </c>
      <c r="J241" s="45"/>
    </row>
    <row r="242" spans="1:10" x14ac:dyDescent="0.2">
      <c r="A242" s="43" t="s">
        <v>9</v>
      </c>
      <c r="B242" s="42" t="s">
        <v>763</v>
      </c>
      <c r="C242" s="87">
        <v>45421</v>
      </c>
      <c r="D242" s="88">
        <v>5624561690</v>
      </c>
      <c r="E242" s="88" t="s">
        <v>8661</v>
      </c>
      <c r="F242" s="89">
        <v>888</v>
      </c>
      <c r="G242" s="89"/>
      <c r="H242" s="44">
        <f t="shared" si="14"/>
        <v>36999.332999999999</v>
      </c>
      <c r="J242" s="45"/>
    </row>
    <row r="243" spans="1:10" x14ac:dyDescent="0.2">
      <c r="A243" s="43" t="s">
        <v>9</v>
      </c>
      <c r="B243" s="42" t="s">
        <v>763</v>
      </c>
      <c r="C243" s="87">
        <v>45421</v>
      </c>
      <c r="D243" s="88">
        <v>5624568112</v>
      </c>
      <c r="E243" s="88" t="s">
        <v>8662</v>
      </c>
      <c r="F243" s="89">
        <v>8322</v>
      </c>
      <c r="G243" s="89"/>
      <c r="H243" s="44">
        <f t="shared" si="14"/>
        <v>45321.332999999999</v>
      </c>
      <c r="J243" s="45"/>
    </row>
    <row r="244" spans="1:10" x14ac:dyDescent="0.2">
      <c r="A244" s="43" t="s">
        <v>9</v>
      </c>
      <c r="B244" s="42" t="s">
        <v>763</v>
      </c>
      <c r="C244" s="87">
        <v>45433</v>
      </c>
      <c r="D244" s="88">
        <v>5624561805</v>
      </c>
      <c r="E244" s="88" t="s">
        <v>8663</v>
      </c>
      <c r="F244" s="89">
        <v>3500</v>
      </c>
      <c r="G244" s="89"/>
      <c r="H244" s="44">
        <f t="shared" si="14"/>
        <v>48821.332999999999</v>
      </c>
      <c r="J244" s="45"/>
    </row>
    <row r="245" spans="1:10" x14ac:dyDescent="0.2">
      <c r="A245" s="43" t="s">
        <v>9</v>
      </c>
      <c r="B245" s="42" t="s">
        <v>763</v>
      </c>
      <c r="C245" s="87">
        <v>45436</v>
      </c>
      <c r="D245" s="88" t="s">
        <v>8664</v>
      </c>
      <c r="E245" s="88" t="s">
        <v>8665</v>
      </c>
      <c r="F245" s="89"/>
      <c r="G245" s="158">
        <v>500</v>
      </c>
      <c r="H245" s="44">
        <f t="shared" si="14"/>
        <v>48321.332999999999</v>
      </c>
      <c r="J245" s="45"/>
    </row>
    <row r="246" spans="1:10" x14ac:dyDescent="0.2">
      <c r="A246" s="43" t="s">
        <v>9</v>
      </c>
      <c r="B246" s="42" t="s">
        <v>763</v>
      </c>
      <c r="C246" s="87">
        <v>45440</v>
      </c>
      <c r="D246" s="88">
        <v>5624561842</v>
      </c>
      <c r="E246" s="88" t="s">
        <v>8666</v>
      </c>
      <c r="F246" s="89">
        <v>1525.252</v>
      </c>
      <c r="G246" s="89"/>
      <c r="H246" s="44">
        <f t="shared" si="14"/>
        <v>49846.584999999999</v>
      </c>
      <c r="J246" s="45"/>
    </row>
    <row r="247" spans="1:10" x14ac:dyDescent="0.2">
      <c r="A247" s="43" t="s">
        <v>9</v>
      </c>
      <c r="B247" s="42" t="s">
        <v>763</v>
      </c>
      <c r="C247" s="87">
        <v>45443</v>
      </c>
      <c r="D247" s="88" t="s">
        <v>8667</v>
      </c>
      <c r="E247" s="88" t="s">
        <v>8668</v>
      </c>
      <c r="F247" s="89"/>
      <c r="G247" s="159">
        <v>200</v>
      </c>
      <c r="H247" s="44">
        <f t="shared" si="14"/>
        <v>49646.584999999999</v>
      </c>
      <c r="I247" s="44"/>
      <c r="J247" s="45"/>
    </row>
    <row r="248" spans="1:10" x14ac:dyDescent="0.2">
      <c r="A248" s="43" t="s">
        <v>9</v>
      </c>
      <c r="B248" s="42" t="s">
        <v>763</v>
      </c>
      <c r="C248" s="87">
        <v>45443</v>
      </c>
      <c r="D248" s="88">
        <v>5624561921</v>
      </c>
      <c r="E248" s="88" t="s">
        <v>8669</v>
      </c>
      <c r="F248" s="89">
        <v>300</v>
      </c>
      <c r="G248" s="89"/>
      <c r="H248" s="44">
        <f t="shared" si="14"/>
        <v>49946.584999999999</v>
      </c>
      <c r="J248" s="45"/>
    </row>
    <row r="249" spans="1:10" x14ac:dyDescent="0.2">
      <c r="A249" s="43" t="s">
        <v>9</v>
      </c>
      <c r="B249" s="42" t="s">
        <v>763</v>
      </c>
      <c r="C249" s="87">
        <v>45453</v>
      </c>
      <c r="D249" s="88">
        <v>5624561948</v>
      </c>
      <c r="E249" s="88" t="s">
        <v>8860</v>
      </c>
      <c r="F249" s="89">
        <v>600</v>
      </c>
      <c r="G249" s="89"/>
      <c r="H249" s="44">
        <f t="shared" si="14"/>
        <v>50546.584999999999</v>
      </c>
      <c r="J249" s="45"/>
    </row>
    <row r="250" spans="1:10" x14ac:dyDescent="0.2">
      <c r="A250" s="43" t="s">
        <v>9</v>
      </c>
      <c r="B250" s="42" t="s">
        <v>763</v>
      </c>
      <c r="C250" s="87">
        <v>45455</v>
      </c>
      <c r="D250" s="88" t="s">
        <v>8861</v>
      </c>
      <c r="E250" s="88" t="s">
        <v>8862</v>
      </c>
      <c r="F250" s="89"/>
      <c r="G250" s="89">
        <v>2381</v>
      </c>
      <c r="H250" s="44">
        <f t="shared" si="14"/>
        <v>48165.584999999999</v>
      </c>
      <c r="I250" s="44"/>
      <c r="J250" s="45"/>
    </row>
    <row r="251" spans="1:10" x14ac:dyDescent="0.2">
      <c r="A251" s="43" t="s">
        <v>9</v>
      </c>
      <c r="B251" s="42" t="s">
        <v>763</v>
      </c>
      <c r="C251" s="87">
        <v>45456</v>
      </c>
      <c r="D251" s="88">
        <v>5624561968</v>
      </c>
      <c r="E251" s="88" t="s">
        <v>8863</v>
      </c>
      <c r="F251" s="89">
        <v>2261</v>
      </c>
      <c r="G251" s="89"/>
      <c r="H251" s="44">
        <f t="shared" si="14"/>
        <v>50426.584999999999</v>
      </c>
      <c r="J251" s="45"/>
    </row>
    <row r="252" spans="1:10" x14ac:dyDescent="0.2">
      <c r="A252" s="43" t="s">
        <v>9</v>
      </c>
      <c r="B252" s="42" t="s">
        <v>763</v>
      </c>
      <c r="C252" s="87">
        <v>45462</v>
      </c>
      <c r="D252" s="88">
        <v>5624561996</v>
      </c>
      <c r="E252" s="88" t="s">
        <v>8864</v>
      </c>
      <c r="F252" s="89">
        <v>268.5</v>
      </c>
      <c r="G252" s="89"/>
      <c r="H252" s="44">
        <f t="shared" si="14"/>
        <v>50695.084999999999</v>
      </c>
      <c r="J252" s="45"/>
    </row>
    <row r="253" spans="1:10" x14ac:dyDescent="0.2">
      <c r="A253" s="43" t="s">
        <v>9</v>
      </c>
      <c r="B253" s="42" t="s">
        <v>763</v>
      </c>
      <c r="C253" s="87">
        <v>45463</v>
      </c>
      <c r="D253" s="88">
        <v>5624562011</v>
      </c>
      <c r="E253" s="88" t="s">
        <v>8865</v>
      </c>
      <c r="F253" s="89">
        <v>983</v>
      </c>
      <c r="G253" s="89"/>
      <c r="H253" s="44">
        <f t="shared" si="14"/>
        <v>51678.084999999999</v>
      </c>
      <c r="J253" s="45"/>
    </row>
    <row r="254" spans="1:10" x14ac:dyDescent="0.2">
      <c r="A254" s="43" t="s">
        <v>9</v>
      </c>
      <c r="B254" s="42" t="s">
        <v>763</v>
      </c>
      <c r="C254" s="87">
        <v>45463</v>
      </c>
      <c r="D254" s="88">
        <v>5624562021</v>
      </c>
      <c r="E254" s="88" t="s">
        <v>8866</v>
      </c>
      <c r="F254" s="89">
        <v>400</v>
      </c>
      <c r="G254" s="89"/>
      <c r="H254" s="44">
        <f t="shared" si="14"/>
        <v>52078.084999999999</v>
      </c>
      <c r="J254" s="45"/>
    </row>
    <row r="255" spans="1:10" x14ac:dyDescent="0.2">
      <c r="A255" s="43" t="s">
        <v>9</v>
      </c>
      <c r="B255" s="42" t="s">
        <v>763</v>
      </c>
      <c r="C255" s="87">
        <v>45463</v>
      </c>
      <c r="D255" s="88">
        <v>5624562031</v>
      </c>
      <c r="E255" s="88" t="s">
        <v>8867</v>
      </c>
      <c r="F255" s="89">
        <v>803.5</v>
      </c>
      <c r="G255" s="89"/>
      <c r="H255" s="44">
        <f t="shared" si="14"/>
        <v>52881.584999999999</v>
      </c>
      <c r="J255" s="45"/>
    </row>
    <row r="256" spans="1:10" x14ac:dyDescent="0.2">
      <c r="A256" s="43" t="s">
        <v>9</v>
      </c>
      <c r="B256" s="42" t="s">
        <v>763</v>
      </c>
      <c r="C256" s="87">
        <v>45469</v>
      </c>
      <c r="D256" s="88" t="s">
        <v>8868</v>
      </c>
      <c r="E256" s="88" t="s">
        <v>8869</v>
      </c>
      <c r="F256" s="89"/>
      <c r="G256" s="89">
        <v>1750</v>
      </c>
      <c r="H256" s="44">
        <f t="shared" si="14"/>
        <v>51131.584999999999</v>
      </c>
      <c r="J256" s="45"/>
    </row>
    <row r="257" spans="1:10" x14ac:dyDescent="0.2">
      <c r="A257" s="43" t="s">
        <v>9</v>
      </c>
      <c r="B257" s="42" t="s">
        <v>763</v>
      </c>
      <c r="C257" s="87">
        <v>45469</v>
      </c>
      <c r="D257" s="88" t="s">
        <v>8870</v>
      </c>
      <c r="E257" s="88" t="s">
        <v>8871</v>
      </c>
      <c r="F257" s="89"/>
      <c r="G257" s="89">
        <v>150</v>
      </c>
      <c r="H257" s="44">
        <f t="shared" si="14"/>
        <v>50981.584999999999</v>
      </c>
      <c r="J257" s="45"/>
    </row>
    <row r="258" spans="1:10" x14ac:dyDescent="0.2">
      <c r="A258" s="43" t="s">
        <v>9</v>
      </c>
      <c r="B258" s="42" t="s">
        <v>763</v>
      </c>
      <c r="C258" s="87">
        <v>45471</v>
      </c>
      <c r="D258" s="88">
        <v>5624568133</v>
      </c>
      <c r="E258" s="88" t="s">
        <v>8872</v>
      </c>
      <c r="F258" s="89">
        <v>1113.8</v>
      </c>
      <c r="G258" s="89"/>
      <c r="H258" s="44">
        <f t="shared" si="14"/>
        <v>52095.385000000002</v>
      </c>
      <c r="J258" s="45"/>
    </row>
    <row r="259" spans="1:10" x14ac:dyDescent="0.2">
      <c r="A259" s="43" t="s">
        <v>9</v>
      </c>
      <c r="B259" s="42" t="s">
        <v>763</v>
      </c>
      <c r="C259" s="87">
        <v>45483</v>
      </c>
      <c r="D259" s="88" t="s">
        <v>9049</v>
      </c>
      <c r="E259" s="88" t="s">
        <v>9050</v>
      </c>
      <c r="F259" s="89"/>
      <c r="G259" s="89">
        <v>450</v>
      </c>
      <c r="H259" s="44">
        <f t="shared" ref="H259:H321" si="15">+IF(A259=A258,H258+F259-G259,F259-G259)</f>
        <v>51645.385000000002</v>
      </c>
      <c r="J259" s="45"/>
    </row>
    <row r="260" spans="1:10" x14ac:dyDescent="0.2">
      <c r="A260" s="43" t="s">
        <v>9</v>
      </c>
      <c r="B260" s="42" t="s">
        <v>763</v>
      </c>
      <c r="C260" s="87">
        <v>45491</v>
      </c>
      <c r="D260" s="88" t="s">
        <v>9051</v>
      </c>
      <c r="E260" s="88" t="s">
        <v>9052</v>
      </c>
      <c r="F260" s="89"/>
      <c r="G260" s="89">
        <v>6569.2</v>
      </c>
      <c r="H260" s="44">
        <f t="shared" si="15"/>
        <v>45076.185000000005</v>
      </c>
      <c r="J260" s="45"/>
    </row>
    <row r="261" spans="1:10" x14ac:dyDescent="0.2">
      <c r="A261" s="43" t="s">
        <v>9</v>
      </c>
      <c r="B261" s="42" t="s">
        <v>763</v>
      </c>
      <c r="C261" s="87">
        <v>45503</v>
      </c>
      <c r="D261" s="88">
        <v>5624568156</v>
      </c>
      <c r="E261" s="88" t="s">
        <v>9053</v>
      </c>
      <c r="F261" s="89">
        <v>451.4</v>
      </c>
      <c r="G261" s="89"/>
      <c r="H261" s="44">
        <f t="shared" si="15"/>
        <v>45527.585000000006</v>
      </c>
      <c r="J261" s="45"/>
    </row>
    <row r="262" spans="1:10" x14ac:dyDescent="0.2">
      <c r="A262" s="43" t="s">
        <v>9</v>
      </c>
      <c r="B262" s="42" t="s">
        <v>763</v>
      </c>
      <c r="C262" s="87">
        <v>45504</v>
      </c>
      <c r="D262" s="88">
        <v>5624562262</v>
      </c>
      <c r="E262" s="88" t="s">
        <v>9054</v>
      </c>
      <c r="F262" s="89">
        <v>750</v>
      </c>
      <c r="G262" s="89"/>
      <c r="H262" s="44">
        <f t="shared" si="15"/>
        <v>46277.585000000006</v>
      </c>
      <c r="J262" s="45"/>
    </row>
    <row r="263" spans="1:10" x14ac:dyDescent="0.2">
      <c r="A263" s="43" t="s">
        <v>9</v>
      </c>
      <c r="B263" s="42" t="s">
        <v>763</v>
      </c>
      <c r="C263" s="87">
        <v>45519</v>
      </c>
      <c r="D263" s="88" t="s">
        <v>9055</v>
      </c>
      <c r="E263" s="88" t="s">
        <v>9056</v>
      </c>
      <c r="F263" s="89"/>
      <c r="G263" s="89"/>
      <c r="H263" s="44">
        <f t="shared" si="15"/>
        <v>46277.585000000006</v>
      </c>
      <c r="J263" s="45"/>
    </row>
    <row r="264" spans="1:10" x14ac:dyDescent="0.2">
      <c r="A264" s="43" t="s">
        <v>9</v>
      </c>
      <c r="B264" s="42" t="s">
        <v>763</v>
      </c>
      <c r="C264" s="87">
        <v>45531</v>
      </c>
      <c r="D264" s="88" t="s">
        <v>9057</v>
      </c>
      <c r="E264" s="88" t="s">
        <v>9058</v>
      </c>
      <c r="F264" s="89"/>
      <c r="G264" s="89">
        <v>4000</v>
      </c>
      <c r="H264" s="44">
        <f t="shared" si="15"/>
        <v>42277.585000000006</v>
      </c>
      <c r="J264" s="45"/>
    </row>
    <row r="265" spans="1:10" x14ac:dyDescent="0.2">
      <c r="A265" s="43" t="s">
        <v>9</v>
      </c>
      <c r="B265" s="42" t="s">
        <v>763</v>
      </c>
      <c r="C265" s="87">
        <v>45534</v>
      </c>
      <c r="D265" s="88">
        <v>5624568192</v>
      </c>
      <c r="E265" s="88" t="s">
        <v>9059</v>
      </c>
      <c r="F265" s="89">
        <v>800</v>
      </c>
      <c r="G265" s="89"/>
      <c r="H265" s="44">
        <f t="shared" si="15"/>
        <v>43077.585000000006</v>
      </c>
      <c r="J265" s="45"/>
    </row>
    <row r="266" spans="1:10" x14ac:dyDescent="0.2">
      <c r="A266" s="43" t="s">
        <v>9</v>
      </c>
      <c r="B266" s="42" t="s">
        <v>763</v>
      </c>
      <c r="C266" s="87">
        <v>45535</v>
      </c>
      <c r="D266" s="88">
        <v>5624562420</v>
      </c>
      <c r="E266" s="88" t="s">
        <v>9060</v>
      </c>
      <c r="F266" s="89">
        <v>22589.690999999999</v>
      </c>
      <c r="G266" s="89"/>
      <c r="H266" s="44">
        <f t="shared" si="15"/>
        <v>65667.276000000013</v>
      </c>
      <c r="J266" s="45"/>
    </row>
    <row r="267" spans="1:10" x14ac:dyDescent="0.2">
      <c r="A267" s="43" t="s">
        <v>9</v>
      </c>
      <c r="B267" s="42" t="s">
        <v>763</v>
      </c>
      <c r="C267" s="87">
        <v>45540</v>
      </c>
      <c r="D267" s="88">
        <v>5624562446</v>
      </c>
      <c r="E267" s="88" t="s">
        <v>9473</v>
      </c>
      <c r="F267" s="89">
        <v>3700</v>
      </c>
      <c r="G267" s="89"/>
      <c r="H267" s="44">
        <f t="shared" si="15"/>
        <v>69367.276000000013</v>
      </c>
      <c r="J267" s="45"/>
    </row>
    <row r="268" spans="1:10" x14ac:dyDescent="0.2">
      <c r="A268" s="43" t="s">
        <v>9</v>
      </c>
      <c r="B268" s="42" t="s">
        <v>763</v>
      </c>
      <c r="C268" s="87">
        <v>45544</v>
      </c>
      <c r="D268" s="88">
        <v>5624562460</v>
      </c>
      <c r="E268" s="88" t="s">
        <v>9474</v>
      </c>
      <c r="F268" s="89">
        <v>465.1</v>
      </c>
      <c r="G268" s="89"/>
      <c r="H268" s="44">
        <f t="shared" si="15"/>
        <v>69832.376000000018</v>
      </c>
      <c r="J268" s="45"/>
    </row>
    <row r="269" spans="1:10" x14ac:dyDescent="0.2">
      <c r="A269" s="43" t="s">
        <v>9</v>
      </c>
      <c r="B269" s="42" t="s">
        <v>763</v>
      </c>
      <c r="C269" s="87">
        <v>45544</v>
      </c>
      <c r="D269" s="88">
        <v>5624562461</v>
      </c>
      <c r="E269" s="88" t="s">
        <v>9475</v>
      </c>
      <c r="F269" s="89">
        <v>2392.9</v>
      </c>
      <c r="G269" s="89"/>
      <c r="H269" s="44">
        <f t="shared" si="15"/>
        <v>72225.276000000013</v>
      </c>
      <c r="J269" s="45"/>
    </row>
    <row r="270" spans="1:10" x14ac:dyDescent="0.2">
      <c r="A270" s="43" t="s">
        <v>9</v>
      </c>
      <c r="B270" s="42" t="s">
        <v>763</v>
      </c>
      <c r="C270" s="87">
        <v>45547</v>
      </c>
      <c r="D270" s="88" t="s">
        <v>9476</v>
      </c>
      <c r="E270" s="88" t="s">
        <v>9477</v>
      </c>
      <c r="F270" s="89"/>
      <c r="G270" s="89">
        <v>1571</v>
      </c>
      <c r="H270" s="44">
        <f t="shared" si="15"/>
        <v>70654.276000000013</v>
      </c>
      <c r="J270" s="45"/>
    </row>
    <row r="271" spans="1:10" x14ac:dyDescent="0.2">
      <c r="A271" s="43" t="s">
        <v>9</v>
      </c>
      <c r="B271" s="42" t="s">
        <v>763</v>
      </c>
      <c r="C271" s="87">
        <v>45548</v>
      </c>
      <c r="D271" s="88" t="s">
        <v>9478</v>
      </c>
      <c r="E271" s="88" t="s">
        <v>9479</v>
      </c>
      <c r="F271" s="89"/>
      <c r="G271" s="89">
        <v>596</v>
      </c>
      <c r="H271" s="44">
        <f t="shared" si="15"/>
        <v>70058.276000000013</v>
      </c>
      <c r="J271" s="45"/>
    </row>
    <row r="272" spans="1:10" x14ac:dyDescent="0.2">
      <c r="A272" s="43" t="s">
        <v>9</v>
      </c>
      <c r="B272" s="42" t="s">
        <v>763</v>
      </c>
      <c r="C272" s="87">
        <v>45548</v>
      </c>
      <c r="D272" s="88">
        <v>5624568212</v>
      </c>
      <c r="E272" s="88" t="s">
        <v>9480</v>
      </c>
      <c r="F272" s="89">
        <v>13316</v>
      </c>
      <c r="G272" s="89"/>
      <c r="H272" s="44">
        <f t="shared" si="15"/>
        <v>83374.276000000013</v>
      </c>
      <c r="J272" s="45"/>
    </row>
    <row r="273" spans="1:10" x14ac:dyDescent="0.2">
      <c r="A273" s="43" t="s">
        <v>9</v>
      </c>
      <c r="B273" s="42" t="s">
        <v>763</v>
      </c>
      <c r="C273" s="87">
        <v>45548</v>
      </c>
      <c r="D273" s="88">
        <v>5624568213</v>
      </c>
      <c r="E273" s="88" t="s">
        <v>9481</v>
      </c>
      <c r="F273" s="89">
        <v>770</v>
      </c>
      <c r="G273" s="89"/>
      <c r="H273" s="44">
        <f t="shared" si="15"/>
        <v>84144.276000000013</v>
      </c>
      <c r="J273" s="45"/>
    </row>
    <row r="274" spans="1:10" x14ac:dyDescent="0.2">
      <c r="A274" s="43" t="s">
        <v>9</v>
      </c>
      <c r="B274" s="42" t="s">
        <v>763</v>
      </c>
      <c r="C274" s="87">
        <v>45555</v>
      </c>
      <c r="D274" s="88">
        <v>5624567003</v>
      </c>
      <c r="E274" s="88" t="s">
        <v>9482</v>
      </c>
      <c r="F274" s="89">
        <v>600</v>
      </c>
      <c r="G274" s="89"/>
      <c r="H274" s="44">
        <f t="shared" si="15"/>
        <v>84744.276000000013</v>
      </c>
      <c r="J274" s="45"/>
    </row>
    <row r="275" spans="1:10" x14ac:dyDescent="0.2">
      <c r="A275" s="43" t="s">
        <v>9</v>
      </c>
      <c r="B275" s="42" t="s">
        <v>763</v>
      </c>
      <c r="C275" s="87">
        <v>45555</v>
      </c>
      <c r="D275" s="88">
        <v>5624568216</v>
      </c>
      <c r="E275" s="88" t="s">
        <v>9483</v>
      </c>
      <c r="F275" s="89">
        <v>750</v>
      </c>
      <c r="G275" s="89"/>
      <c r="H275" s="44">
        <f t="shared" si="15"/>
        <v>85494.276000000013</v>
      </c>
      <c r="J275" s="45"/>
    </row>
    <row r="276" spans="1:10" x14ac:dyDescent="0.2">
      <c r="A276" s="43" t="s">
        <v>9</v>
      </c>
      <c r="B276" s="42" t="s">
        <v>763</v>
      </c>
      <c r="C276" s="87">
        <v>45560</v>
      </c>
      <c r="D276" s="88">
        <v>5624567051</v>
      </c>
      <c r="E276" s="88" t="s">
        <v>9484</v>
      </c>
      <c r="F276" s="89">
        <v>3000</v>
      </c>
      <c r="G276" s="89"/>
      <c r="H276" s="44">
        <f t="shared" si="15"/>
        <v>88494.276000000013</v>
      </c>
      <c r="J276" s="45"/>
    </row>
    <row r="277" spans="1:10" x14ac:dyDescent="0.2">
      <c r="A277" s="43" t="s">
        <v>9</v>
      </c>
      <c r="B277" s="42" t="s">
        <v>763</v>
      </c>
      <c r="C277" s="87">
        <v>45566</v>
      </c>
      <c r="D277" s="88" t="s">
        <v>9485</v>
      </c>
      <c r="E277" s="88" t="s">
        <v>9486</v>
      </c>
      <c r="F277" s="89"/>
      <c r="G277" s="89">
        <v>4200</v>
      </c>
      <c r="H277" s="44">
        <f t="shared" si="15"/>
        <v>84294.276000000013</v>
      </c>
      <c r="J277" s="45"/>
    </row>
    <row r="278" spans="1:10" x14ac:dyDescent="0.2">
      <c r="A278" s="43" t="s">
        <v>9</v>
      </c>
      <c r="B278" s="42" t="s">
        <v>763</v>
      </c>
      <c r="C278" s="87">
        <v>45569</v>
      </c>
      <c r="D278" s="88">
        <v>5624567139</v>
      </c>
      <c r="E278" s="88" t="s">
        <v>9487</v>
      </c>
      <c r="F278" s="89">
        <v>2500</v>
      </c>
      <c r="G278" s="89"/>
      <c r="H278" s="44">
        <f t="shared" si="15"/>
        <v>86794.276000000013</v>
      </c>
      <c r="J278" s="45"/>
    </row>
    <row r="279" spans="1:10" x14ac:dyDescent="0.2">
      <c r="A279" s="43" t="s">
        <v>9</v>
      </c>
      <c r="B279" s="42" t="s">
        <v>763</v>
      </c>
      <c r="C279" s="87">
        <v>45574</v>
      </c>
      <c r="D279" s="88">
        <v>5624567146</v>
      </c>
      <c r="E279" s="88" t="s">
        <v>9488</v>
      </c>
      <c r="F279" s="89">
        <v>3235</v>
      </c>
      <c r="G279" s="89"/>
      <c r="H279" s="44">
        <f t="shared" si="15"/>
        <v>90029.276000000013</v>
      </c>
      <c r="J279" s="45"/>
    </row>
    <row r="280" spans="1:10" x14ac:dyDescent="0.2">
      <c r="A280" s="43" t="s">
        <v>9</v>
      </c>
      <c r="B280" s="42" t="s">
        <v>763</v>
      </c>
      <c r="C280" s="87">
        <v>45579</v>
      </c>
      <c r="D280" s="88">
        <v>124010068</v>
      </c>
      <c r="E280" s="88" t="s">
        <v>9489</v>
      </c>
      <c r="F280" s="89">
        <v>800</v>
      </c>
      <c r="G280" s="89"/>
      <c r="H280" s="44">
        <f t="shared" si="15"/>
        <v>90829.276000000013</v>
      </c>
      <c r="J280" s="45"/>
    </row>
    <row r="281" spans="1:10" x14ac:dyDescent="0.2">
      <c r="A281" s="43" t="s">
        <v>9</v>
      </c>
      <c r="B281" s="42" t="s">
        <v>763</v>
      </c>
      <c r="C281" s="87">
        <v>45580</v>
      </c>
      <c r="D281" s="88">
        <v>5624567187</v>
      </c>
      <c r="E281" s="88" t="s">
        <v>9490</v>
      </c>
      <c r="F281" s="89">
        <v>2020.202</v>
      </c>
      <c r="G281" s="89"/>
      <c r="H281" s="44">
        <f t="shared" si="15"/>
        <v>92849.478000000017</v>
      </c>
      <c r="J281" s="45"/>
    </row>
    <row r="282" spans="1:10" x14ac:dyDescent="0.2">
      <c r="A282" s="43" t="s">
        <v>9</v>
      </c>
      <c r="B282" s="42" t="s">
        <v>763</v>
      </c>
      <c r="C282" s="87">
        <v>45580</v>
      </c>
      <c r="D282" s="88">
        <v>124010073</v>
      </c>
      <c r="E282" s="88" t="s">
        <v>9491</v>
      </c>
      <c r="F282" s="89">
        <v>222.22200000000001</v>
      </c>
      <c r="G282" s="89"/>
      <c r="H282" s="44">
        <f t="shared" si="15"/>
        <v>93071.700000000012</v>
      </c>
      <c r="J282" s="45"/>
    </row>
    <row r="283" spans="1:10" x14ac:dyDescent="0.2">
      <c r="A283" s="43" t="s">
        <v>9</v>
      </c>
      <c r="B283" s="42" t="s">
        <v>763</v>
      </c>
      <c r="C283" s="87">
        <v>45581</v>
      </c>
      <c r="D283" s="88" t="s">
        <v>9492</v>
      </c>
      <c r="E283" s="88" t="s">
        <v>9493</v>
      </c>
      <c r="F283" s="89"/>
      <c r="G283" s="158">
        <v>215</v>
      </c>
      <c r="H283" s="44">
        <f t="shared" si="15"/>
        <v>92856.700000000012</v>
      </c>
      <c r="J283" s="45"/>
    </row>
    <row r="284" spans="1:10" x14ac:dyDescent="0.2">
      <c r="A284" s="43" t="s">
        <v>9</v>
      </c>
      <c r="B284" s="42" t="s">
        <v>763</v>
      </c>
      <c r="C284" s="87">
        <v>45581</v>
      </c>
      <c r="D284" s="88" t="s">
        <v>9494</v>
      </c>
      <c r="E284" s="88" t="s">
        <v>9495</v>
      </c>
      <c r="F284" s="89"/>
      <c r="G284" s="89">
        <v>500</v>
      </c>
      <c r="H284" s="44">
        <f t="shared" si="15"/>
        <v>92356.700000000012</v>
      </c>
      <c r="J284" s="45"/>
    </row>
    <row r="285" spans="1:10" x14ac:dyDescent="0.2">
      <c r="A285" s="43" t="s">
        <v>9</v>
      </c>
      <c r="B285" s="42" t="s">
        <v>763</v>
      </c>
      <c r="C285" s="87">
        <v>45581</v>
      </c>
      <c r="D285" s="88" t="s">
        <v>9496</v>
      </c>
      <c r="E285" s="88" t="s">
        <v>9497</v>
      </c>
      <c r="F285" s="89"/>
      <c r="G285" s="89">
        <v>3500</v>
      </c>
      <c r="H285" s="44">
        <f t="shared" si="15"/>
        <v>88856.700000000012</v>
      </c>
      <c r="J285" s="45"/>
    </row>
    <row r="286" spans="1:10" x14ac:dyDescent="0.2">
      <c r="A286" s="43" t="s">
        <v>9</v>
      </c>
      <c r="B286" s="42" t="s">
        <v>763</v>
      </c>
      <c r="C286" s="87">
        <v>45582</v>
      </c>
      <c r="D286" s="88" t="s">
        <v>9498</v>
      </c>
      <c r="E286" s="88" t="s">
        <v>9499</v>
      </c>
      <c r="F286" s="89"/>
      <c r="G286" s="89">
        <v>6054</v>
      </c>
      <c r="H286" s="44">
        <f t="shared" si="15"/>
        <v>82802.700000000012</v>
      </c>
      <c r="J286" s="45"/>
    </row>
    <row r="287" spans="1:10" x14ac:dyDescent="0.2">
      <c r="A287" s="43" t="s">
        <v>9</v>
      </c>
      <c r="B287" s="42" t="s">
        <v>763</v>
      </c>
      <c r="C287" s="87">
        <v>45582</v>
      </c>
      <c r="D287" s="88" t="s">
        <v>9500</v>
      </c>
      <c r="E287" s="88" t="s">
        <v>9501</v>
      </c>
      <c r="F287" s="89"/>
      <c r="G287" s="89">
        <v>7262</v>
      </c>
      <c r="H287" s="44">
        <f t="shared" si="15"/>
        <v>75540.700000000012</v>
      </c>
      <c r="J287" s="45"/>
    </row>
    <row r="288" spans="1:10" x14ac:dyDescent="0.2">
      <c r="A288" s="43" t="s">
        <v>9</v>
      </c>
      <c r="B288" s="42" t="s">
        <v>763</v>
      </c>
      <c r="C288" s="87">
        <v>45583</v>
      </c>
      <c r="D288" s="88" t="s">
        <v>9502</v>
      </c>
      <c r="E288" s="88" t="s">
        <v>9503</v>
      </c>
      <c r="F288" s="89"/>
      <c r="G288" s="89">
        <v>11046.58</v>
      </c>
      <c r="H288" s="44">
        <f t="shared" si="15"/>
        <v>64494.12000000001</v>
      </c>
      <c r="J288" s="45"/>
    </row>
    <row r="289" spans="1:10" x14ac:dyDescent="0.2">
      <c r="A289" s="43" t="s">
        <v>9</v>
      </c>
      <c r="B289" s="42" t="s">
        <v>763</v>
      </c>
      <c r="C289" s="87">
        <v>45587</v>
      </c>
      <c r="D289" s="88">
        <v>5624567211</v>
      </c>
      <c r="E289" s="88" t="s">
        <v>9504</v>
      </c>
      <c r="F289" s="89">
        <v>3030.3029999999999</v>
      </c>
      <c r="G289" s="89"/>
      <c r="H289" s="44">
        <f t="shared" si="15"/>
        <v>67524.42300000001</v>
      </c>
      <c r="J289" s="45"/>
    </row>
    <row r="290" spans="1:10" x14ac:dyDescent="0.2">
      <c r="A290" s="43" t="s">
        <v>9</v>
      </c>
      <c r="B290" s="42" t="s">
        <v>763</v>
      </c>
      <c r="C290" s="87">
        <v>45587</v>
      </c>
      <c r="D290" s="88">
        <v>5624567215</v>
      </c>
      <c r="E290" s="88" t="s">
        <v>9505</v>
      </c>
      <c r="F290" s="159">
        <v>200</v>
      </c>
      <c r="G290" s="89"/>
      <c r="H290" s="44">
        <f t="shared" si="15"/>
        <v>67724.42300000001</v>
      </c>
      <c r="J290" s="45"/>
    </row>
    <row r="291" spans="1:10" x14ac:dyDescent="0.2">
      <c r="A291" s="43" t="s">
        <v>9</v>
      </c>
      <c r="B291" s="42" t="s">
        <v>763</v>
      </c>
      <c r="C291" s="87">
        <v>45588</v>
      </c>
      <c r="D291" s="88" t="s">
        <v>9506</v>
      </c>
      <c r="E291" s="88" t="s">
        <v>9507</v>
      </c>
      <c r="F291" s="89"/>
      <c r="G291" s="89">
        <v>500</v>
      </c>
      <c r="H291" s="44">
        <f t="shared" si="15"/>
        <v>67224.42300000001</v>
      </c>
      <c r="J291" s="45"/>
    </row>
    <row r="292" spans="1:10" x14ac:dyDescent="0.2">
      <c r="A292" s="43" t="s">
        <v>9</v>
      </c>
      <c r="B292" s="42" t="s">
        <v>763</v>
      </c>
      <c r="C292" s="87">
        <v>45589</v>
      </c>
      <c r="D292" s="88">
        <v>5624567234</v>
      </c>
      <c r="E292" s="88" t="s">
        <v>9508</v>
      </c>
      <c r="F292" s="89">
        <v>5200</v>
      </c>
      <c r="G292" s="89"/>
      <c r="H292" s="44">
        <f t="shared" si="15"/>
        <v>72424.42300000001</v>
      </c>
      <c r="J292" s="45"/>
    </row>
    <row r="293" spans="1:10" x14ac:dyDescent="0.2">
      <c r="A293" s="43" t="s">
        <v>9</v>
      </c>
      <c r="B293" s="42" t="s">
        <v>763</v>
      </c>
      <c r="C293" s="87">
        <v>45596</v>
      </c>
      <c r="D293" s="88" t="s">
        <v>9509</v>
      </c>
      <c r="E293" s="88" t="s">
        <v>9510</v>
      </c>
      <c r="F293" s="89"/>
      <c r="G293" s="89"/>
      <c r="H293" s="44">
        <f t="shared" si="15"/>
        <v>72424.42300000001</v>
      </c>
      <c r="J293" s="45"/>
    </row>
    <row r="294" spans="1:10" x14ac:dyDescent="0.2">
      <c r="A294" s="43" t="s">
        <v>9</v>
      </c>
      <c r="B294" s="42" t="s">
        <v>763</v>
      </c>
      <c r="C294" s="87">
        <v>45596</v>
      </c>
      <c r="D294" s="88" t="s">
        <v>9511</v>
      </c>
      <c r="E294" s="88" t="s">
        <v>9512</v>
      </c>
      <c r="F294" s="89"/>
      <c r="G294" s="158">
        <v>1600</v>
      </c>
      <c r="H294" s="44">
        <f t="shared" si="15"/>
        <v>70824.42300000001</v>
      </c>
      <c r="J294" s="45"/>
    </row>
    <row r="295" spans="1:10" x14ac:dyDescent="0.2">
      <c r="A295" s="43" t="s">
        <v>9</v>
      </c>
      <c r="B295" s="42" t="s">
        <v>763</v>
      </c>
      <c r="C295" s="87">
        <v>45596</v>
      </c>
      <c r="D295" s="88">
        <v>5624567309</v>
      </c>
      <c r="E295" s="88" t="s">
        <v>9513</v>
      </c>
      <c r="F295" s="89">
        <v>4040.404</v>
      </c>
      <c r="G295" s="89"/>
      <c r="H295" s="44">
        <f t="shared" si="15"/>
        <v>74864.827000000005</v>
      </c>
      <c r="J295" s="45"/>
    </row>
    <row r="296" spans="1:10" x14ac:dyDescent="0.2">
      <c r="A296" s="43" t="s">
        <v>9</v>
      </c>
      <c r="B296" s="42" t="s">
        <v>763</v>
      </c>
      <c r="C296" s="87">
        <v>45601</v>
      </c>
      <c r="D296" s="88">
        <v>5624568277</v>
      </c>
      <c r="E296" s="88" t="s">
        <v>10801</v>
      </c>
      <c r="F296" s="89">
        <v>4040.404</v>
      </c>
      <c r="G296" s="89"/>
      <c r="H296" s="44">
        <f t="shared" si="15"/>
        <v>78905.231</v>
      </c>
      <c r="J296" s="45"/>
    </row>
    <row r="297" spans="1:10" x14ac:dyDescent="0.2">
      <c r="A297" s="43" t="s">
        <v>9</v>
      </c>
      <c r="B297" s="42" t="s">
        <v>763</v>
      </c>
      <c r="C297" s="87">
        <v>45603</v>
      </c>
      <c r="D297" s="88">
        <v>5624567313</v>
      </c>
      <c r="E297" s="88" t="s">
        <v>10802</v>
      </c>
      <c r="F297" s="158">
        <v>1350</v>
      </c>
      <c r="G297" s="89"/>
      <c r="H297" s="44">
        <f t="shared" si="15"/>
        <v>80255.231</v>
      </c>
      <c r="J297" s="45"/>
    </row>
    <row r="298" spans="1:10" x14ac:dyDescent="0.2">
      <c r="A298" s="43" t="s">
        <v>9</v>
      </c>
      <c r="B298" s="42" t="s">
        <v>763</v>
      </c>
      <c r="C298" s="87">
        <v>45608</v>
      </c>
      <c r="D298" s="88">
        <v>5624568285</v>
      </c>
      <c r="E298" s="88" t="s">
        <v>10803</v>
      </c>
      <c r="F298" s="89">
        <v>540</v>
      </c>
      <c r="G298" s="89"/>
      <c r="H298" s="44">
        <f t="shared" si="15"/>
        <v>80795.231</v>
      </c>
      <c r="J298" s="45"/>
    </row>
    <row r="299" spans="1:10" x14ac:dyDescent="0.2">
      <c r="A299" s="43" t="s">
        <v>9</v>
      </c>
      <c r="B299" s="42" t="s">
        <v>763</v>
      </c>
      <c r="C299" s="87">
        <v>45608</v>
      </c>
      <c r="D299" s="88" t="s">
        <v>10804</v>
      </c>
      <c r="E299" s="88" t="s">
        <v>10805</v>
      </c>
      <c r="F299" s="89"/>
      <c r="G299" s="158">
        <v>1350</v>
      </c>
      <c r="H299" s="44">
        <f t="shared" si="15"/>
        <v>79445.231</v>
      </c>
      <c r="J299" s="45"/>
    </row>
    <row r="300" spans="1:10" x14ac:dyDescent="0.2">
      <c r="A300" s="43" t="s">
        <v>9</v>
      </c>
      <c r="B300" s="42" t="s">
        <v>763</v>
      </c>
      <c r="C300" s="87">
        <v>45609</v>
      </c>
      <c r="D300" s="88" t="s">
        <v>10806</v>
      </c>
      <c r="E300" s="88" t="s">
        <v>10807</v>
      </c>
      <c r="F300" s="89"/>
      <c r="G300" s="89">
        <v>5837</v>
      </c>
      <c r="H300" s="44">
        <f t="shared" si="15"/>
        <v>73608.231</v>
      </c>
      <c r="J300" s="45"/>
    </row>
    <row r="301" spans="1:10" x14ac:dyDescent="0.2">
      <c r="A301" s="43" t="s">
        <v>9</v>
      </c>
      <c r="B301" s="42" t="s">
        <v>763</v>
      </c>
      <c r="C301" s="87">
        <v>45609</v>
      </c>
      <c r="D301" s="88">
        <v>5624567331</v>
      </c>
      <c r="E301" s="88" t="s">
        <v>10808</v>
      </c>
      <c r="F301" s="158">
        <v>1600</v>
      </c>
      <c r="G301" s="89"/>
      <c r="H301" s="44">
        <f t="shared" si="15"/>
        <v>75208.231</v>
      </c>
      <c r="J301" s="45"/>
    </row>
    <row r="302" spans="1:10" x14ac:dyDescent="0.2">
      <c r="A302" s="43" t="s">
        <v>9</v>
      </c>
      <c r="B302" s="42" t="s">
        <v>763</v>
      </c>
      <c r="C302" s="87">
        <v>45615</v>
      </c>
      <c r="D302" s="88">
        <v>5624567342</v>
      </c>
      <c r="E302" s="88" t="s">
        <v>10809</v>
      </c>
      <c r="F302" s="158">
        <v>215</v>
      </c>
      <c r="G302" s="89"/>
      <c r="H302" s="44">
        <f t="shared" si="15"/>
        <v>75423.231</v>
      </c>
      <c r="J302" s="45"/>
    </row>
    <row r="303" spans="1:10" x14ac:dyDescent="0.2">
      <c r="A303" s="43" t="s">
        <v>9</v>
      </c>
      <c r="B303" s="42" t="s">
        <v>763</v>
      </c>
      <c r="C303" s="87">
        <v>45616</v>
      </c>
      <c r="D303" s="88">
        <v>5624567362</v>
      </c>
      <c r="E303" s="88" t="s">
        <v>10810</v>
      </c>
      <c r="F303" s="89">
        <v>960</v>
      </c>
      <c r="G303" s="89"/>
      <c r="H303" s="44">
        <f t="shared" si="15"/>
        <v>76383.231</v>
      </c>
      <c r="J303" s="45"/>
    </row>
    <row r="304" spans="1:10" x14ac:dyDescent="0.2">
      <c r="A304" s="43" t="s">
        <v>9</v>
      </c>
      <c r="B304" s="42" t="s">
        <v>763</v>
      </c>
      <c r="C304" s="87">
        <v>45616</v>
      </c>
      <c r="D304" s="88">
        <v>5624567375</v>
      </c>
      <c r="E304" s="88" t="s">
        <v>10811</v>
      </c>
      <c r="F304" s="89">
        <v>6000</v>
      </c>
      <c r="G304" s="89"/>
      <c r="H304" s="44">
        <f t="shared" si="15"/>
        <v>82383.231</v>
      </c>
      <c r="J304" s="45"/>
    </row>
    <row r="305" spans="1:10" x14ac:dyDescent="0.2">
      <c r="A305" s="43" t="s">
        <v>9</v>
      </c>
      <c r="B305" s="42" t="s">
        <v>763</v>
      </c>
      <c r="C305" s="87">
        <v>45621</v>
      </c>
      <c r="D305" s="88">
        <v>5624567394</v>
      </c>
      <c r="E305" s="88" t="s">
        <v>10812</v>
      </c>
      <c r="F305" s="89">
        <v>4040.404</v>
      </c>
      <c r="G305" s="89"/>
      <c r="H305" s="44">
        <f t="shared" si="15"/>
        <v>86423.634999999995</v>
      </c>
      <c r="J305" s="45"/>
    </row>
    <row r="306" spans="1:10" x14ac:dyDescent="0.2">
      <c r="A306" s="43" t="s">
        <v>9</v>
      </c>
      <c r="B306" s="42" t="s">
        <v>763</v>
      </c>
      <c r="C306" s="87">
        <v>45621</v>
      </c>
      <c r="D306" s="88">
        <v>5624567395</v>
      </c>
      <c r="E306" s="88" t="s">
        <v>10813</v>
      </c>
      <c r="F306" s="89">
        <v>4040.404</v>
      </c>
      <c r="G306" s="89"/>
      <c r="H306" s="44">
        <f t="shared" si="15"/>
        <v>90464.03899999999</v>
      </c>
      <c r="J306" s="45"/>
    </row>
    <row r="307" spans="1:10" x14ac:dyDescent="0.2">
      <c r="A307" s="43" t="s">
        <v>9</v>
      </c>
      <c r="B307" s="42" t="s">
        <v>763</v>
      </c>
      <c r="C307" s="87">
        <v>45621</v>
      </c>
      <c r="D307" s="88">
        <v>5624567396</v>
      </c>
      <c r="E307" s="88" t="s">
        <v>10814</v>
      </c>
      <c r="F307" s="89">
        <v>2060.6060000000002</v>
      </c>
      <c r="G307" s="89"/>
      <c r="H307" s="44">
        <f t="shared" si="15"/>
        <v>92524.64499999999</v>
      </c>
      <c r="J307" s="45"/>
    </row>
    <row r="308" spans="1:10" x14ac:dyDescent="0.2">
      <c r="A308" s="43" t="s">
        <v>9</v>
      </c>
      <c r="B308" s="42" t="s">
        <v>763</v>
      </c>
      <c r="C308" s="87">
        <v>45625</v>
      </c>
      <c r="D308" s="88">
        <v>5624567443</v>
      </c>
      <c r="E308" s="88" t="s">
        <v>10815</v>
      </c>
      <c r="F308" s="158">
        <v>1200</v>
      </c>
      <c r="G308" s="89"/>
      <c r="H308" s="44">
        <f t="shared" si="15"/>
        <v>93724.64499999999</v>
      </c>
      <c r="J308" s="45"/>
    </row>
    <row r="309" spans="1:10" x14ac:dyDescent="0.2">
      <c r="A309" s="43" t="s">
        <v>9</v>
      </c>
      <c r="B309" s="42" t="s">
        <v>763</v>
      </c>
      <c r="C309" s="87">
        <v>45626</v>
      </c>
      <c r="D309" s="88">
        <v>5624567453</v>
      </c>
      <c r="E309" s="88" t="s">
        <v>10816</v>
      </c>
      <c r="F309" s="89">
        <v>3181.8180000000002</v>
      </c>
      <c r="G309" s="89"/>
      <c r="H309" s="44">
        <f t="shared" si="15"/>
        <v>96906.462999999989</v>
      </c>
      <c r="J309" s="45"/>
    </row>
    <row r="310" spans="1:10" x14ac:dyDescent="0.2">
      <c r="A310" s="43" t="s">
        <v>9</v>
      </c>
      <c r="B310" s="42" t="s">
        <v>763</v>
      </c>
      <c r="C310" s="87">
        <v>45633</v>
      </c>
      <c r="D310" s="88" t="s">
        <v>10833</v>
      </c>
      <c r="E310" s="88" t="s">
        <v>10834</v>
      </c>
      <c r="F310" s="89"/>
      <c r="G310" s="89">
        <v>6100</v>
      </c>
      <c r="H310" s="44">
        <f t="shared" si="15"/>
        <v>90806.462999999989</v>
      </c>
      <c r="J310" s="45"/>
    </row>
    <row r="311" spans="1:10" x14ac:dyDescent="0.2">
      <c r="A311" s="43" t="s">
        <v>9</v>
      </c>
      <c r="B311" s="42" t="s">
        <v>763</v>
      </c>
      <c r="C311" s="87">
        <v>45639</v>
      </c>
      <c r="D311" s="88" t="s">
        <v>10847</v>
      </c>
      <c r="E311" s="88" t="s">
        <v>10848</v>
      </c>
      <c r="F311" s="89"/>
      <c r="G311" s="89">
        <v>2500</v>
      </c>
      <c r="H311" s="44">
        <f t="shared" si="15"/>
        <v>88306.462999999989</v>
      </c>
      <c r="J311" s="45"/>
    </row>
    <row r="312" spans="1:10" x14ac:dyDescent="0.2">
      <c r="A312" s="43" t="s">
        <v>9</v>
      </c>
      <c r="B312" s="42" t="s">
        <v>763</v>
      </c>
      <c r="C312" s="87">
        <v>45644</v>
      </c>
      <c r="D312" s="88" t="s">
        <v>10849</v>
      </c>
      <c r="E312" s="88" t="s">
        <v>10850</v>
      </c>
      <c r="F312" s="89"/>
      <c r="G312" s="89">
        <v>500</v>
      </c>
      <c r="H312" s="44">
        <f t="shared" si="15"/>
        <v>87806.462999999989</v>
      </c>
      <c r="J312" s="45"/>
    </row>
    <row r="313" spans="1:10" x14ac:dyDescent="0.2">
      <c r="A313" s="43" t="s">
        <v>9</v>
      </c>
      <c r="B313" s="42" t="s">
        <v>763</v>
      </c>
      <c r="C313" s="87">
        <v>45644</v>
      </c>
      <c r="D313" s="88">
        <v>5624568319</v>
      </c>
      <c r="E313" s="88" t="s">
        <v>10852</v>
      </c>
      <c r="F313" s="89">
        <v>320</v>
      </c>
      <c r="G313" s="89"/>
      <c r="H313" s="44">
        <f t="shared" si="15"/>
        <v>88126.462999999989</v>
      </c>
      <c r="J313" s="45"/>
    </row>
    <row r="314" spans="1:10" x14ac:dyDescent="0.2">
      <c r="A314" s="43" t="s">
        <v>9</v>
      </c>
      <c r="B314" s="42" t="s">
        <v>763</v>
      </c>
      <c r="C314" s="87">
        <v>45646</v>
      </c>
      <c r="D314" s="88">
        <v>5624567527</v>
      </c>
      <c r="E314" s="88" t="s">
        <v>10855</v>
      </c>
      <c r="F314" s="158">
        <v>2422.52</v>
      </c>
      <c r="G314" s="89"/>
      <c r="H314" s="44">
        <f t="shared" si="15"/>
        <v>90548.982999999993</v>
      </c>
      <c r="J314" s="45"/>
    </row>
    <row r="315" spans="1:10" x14ac:dyDescent="0.2">
      <c r="A315" s="43" t="s">
        <v>9</v>
      </c>
      <c r="B315" s="42" t="s">
        <v>763</v>
      </c>
      <c r="C315" s="87">
        <v>45648</v>
      </c>
      <c r="D315" s="88">
        <v>5624568327</v>
      </c>
      <c r="E315" s="88" t="s">
        <v>10864</v>
      </c>
      <c r="F315" s="158">
        <v>7536</v>
      </c>
      <c r="G315" s="89"/>
      <c r="H315" s="44">
        <f t="shared" si="15"/>
        <v>98084.982999999993</v>
      </c>
      <c r="J315" s="45"/>
    </row>
    <row r="316" spans="1:10" x14ac:dyDescent="0.2">
      <c r="A316" s="43" t="s">
        <v>9</v>
      </c>
      <c r="B316" s="42" t="s">
        <v>763</v>
      </c>
      <c r="C316" s="87">
        <v>45650</v>
      </c>
      <c r="D316" s="88">
        <v>5624567578</v>
      </c>
      <c r="E316" s="88" t="s">
        <v>10875</v>
      </c>
      <c r="F316" s="89">
        <v>2918.1819999999998</v>
      </c>
      <c r="G316" s="89"/>
      <c r="H316" s="44">
        <f t="shared" si="15"/>
        <v>101003.16499999999</v>
      </c>
      <c r="J316" s="45"/>
    </row>
    <row r="317" spans="1:10" x14ac:dyDescent="0.2">
      <c r="A317" s="43" t="s">
        <v>9</v>
      </c>
      <c r="B317" s="42" t="s">
        <v>763</v>
      </c>
      <c r="C317" s="87">
        <v>45650</v>
      </c>
      <c r="D317" s="88" t="s">
        <v>10876</v>
      </c>
      <c r="E317" s="88" t="s">
        <v>10877</v>
      </c>
      <c r="F317" s="89"/>
      <c r="G317" s="89">
        <v>321</v>
      </c>
      <c r="H317" s="44">
        <f t="shared" si="15"/>
        <v>100682.16499999999</v>
      </c>
      <c r="J317" s="45"/>
    </row>
    <row r="318" spans="1:10" x14ac:dyDescent="0.2">
      <c r="A318" s="43" t="s">
        <v>9</v>
      </c>
      <c r="B318" s="42" t="s">
        <v>763</v>
      </c>
      <c r="C318" s="87">
        <v>45650</v>
      </c>
      <c r="D318" s="88" t="s">
        <v>10878</v>
      </c>
      <c r="E318" s="88" t="s">
        <v>10879</v>
      </c>
      <c r="F318" s="89"/>
      <c r="G318" s="158">
        <v>2422.502</v>
      </c>
      <c r="H318" s="44">
        <f t="shared" si="15"/>
        <v>98259.663</v>
      </c>
      <c r="J318" s="45"/>
    </row>
    <row r="319" spans="1:10" x14ac:dyDescent="0.2">
      <c r="A319" s="43" t="s">
        <v>9</v>
      </c>
      <c r="B319" s="42" t="s">
        <v>763</v>
      </c>
      <c r="C319" s="87">
        <v>45651</v>
      </c>
      <c r="D319" s="88" t="s">
        <v>10882</v>
      </c>
      <c r="E319" s="88" t="s">
        <v>10883</v>
      </c>
      <c r="F319" s="89"/>
      <c r="G319" s="89">
        <v>500</v>
      </c>
      <c r="H319" s="44">
        <f t="shared" si="15"/>
        <v>97759.663</v>
      </c>
      <c r="J319" s="45"/>
    </row>
    <row r="320" spans="1:10" x14ac:dyDescent="0.2">
      <c r="A320" s="43" t="s">
        <v>9</v>
      </c>
      <c r="B320" s="42" t="s">
        <v>763</v>
      </c>
      <c r="C320" s="87">
        <v>45651</v>
      </c>
      <c r="D320" s="88">
        <v>5624567598</v>
      </c>
      <c r="E320" s="88" t="s">
        <v>10884</v>
      </c>
      <c r="F320" s="89">
        <v>5837</v>
      </c>
      <c r="G320" s="89"/>
      <c r="H320" s="44">
        <f t="shared" si="15"/>
        <v>103596.663</v>
      </c>
      <c r="J320" s="45"/>
    </row>
    <row r="321" spans="1:12" x14ac:dyDescent="0.2">
      <c r="A321" s="43" t="s">
        <v>9</v>
      </c>
      <c r="B321" s="42" t="s">
        <v>763</v>
      </c>
      <c r="C321" s="87">
        <v>45652</v>
      </c>
      <c r="D321" s="88" t="s">
        <v>10887</v>
      </c>
      <c r="E321" s="88" t="s">
        <v>10888</v>
      </c>
      <c r="F321" s="89"/>
      <c r="G321" s="89">
        <v>23272.726999999999</v>
      </c>
      <c r="H321" s="44">
        <f t="shared" si="15"/>
        <v>80323.936000000002</v>
      </c>
      <c r="J321" s="45"/>
    </row>
    <row r="322" spans="1:12" x14ac:dyDescent="0.2">
      <c r="A322" s="43" t="s">
        <v>9</v>
      </c>
      <c r="B322" s="42" t="s">
        <v>763</v>
      </c>
      <c r="C322" s="87">
        <v>45652</v>
      </c>
      <c r="D322" s="88" t="s">
        <v>10891</v>
      </c>
      <c r="E322" s="88" t="s">
        <v>10892</v>
      </c>
      <c r="F322" s="89"/>
      <c r="G322" s="158">
        <v>7536</v>
      </c>
      <c r="H322" s="44">
        <f t="shared" ref="H322:H325" si="16">+IF(A322=A321,H321+F322-G322,F322-G322)</f>
        <v>72787.936000000002</v>
      </c>
      <c r="J322" s="45"/>
    </row>
    <row r="323" spans="1:12" x14ac:dyDescent="0.2">
      <c r="A323" s="43" t="s">
        <v>9</v>
      </c>
      <c r="B323" s="42" t="s">
        <v>763</v>
      </c>
      <c r="C323" s="87">
        <v>45653</v>
      </c>
      <c r="D323" s="88">
        <v>5624568345</v>
      </c>
      <c r="E323" s="88" t="s">
        <v>10896</v>
      </c>
      <c r="F323" s="89">
        <v>4105.3999999999996</v>
      </c>
      <c r="G323" s="89"/>
      <c r="H323" s="44">
        <f t="shared" si="16"/>
        <v>76893.335999999996</v>
      </c>
      <c r="J323" s="45"/>
    </row>
    <row r="324" spans="1:12" x14ac:dyDescent="0.2">
      <c r="A324" s="43" t="s">
        <v>9</v>
      </c>
      <c r="B324" s="42" t="s">
        <v>763</v>
      </c>
      <c r="C324" s="87">
        <v>45653</v>
      </c>
      <c r="D324" s="88">
        <v>5624567630</v>
      </c>
      <c r="E324" s="88" t="s">
        <v>10897</v>
      </c>
      <c r="F324" s="89">
        <v>13520.352999999999</v>
      </c>
      <c r="G324" s="89"/>
      <c r="H324" s="44">
        <f t="shared" si="16"/>
        <v>90413.688999999998</v>
      </c>
      <c r="J324" s="45"/>
    </row>
    <row r="325" spans="1:12" x14ac:dyDescent="0.2">
      <c r="A325" s="43" t="s">
        <v>9</v>
      </c>
      <c r="B325" s="42" t="s">
        <v>763</v>
      </c>
      <c r="C325" s="87">
        <v>45656</v>
      </c>
      <c r="D325" s="88" t="s">
        <v>10899</v>
      </c>
      <c r="E325" s="88" t="s">
        <v>10900</v>
      </c>
      <c r="F325" s="89"/>
      <c r="G325" s="89">
        <v>972.4</v>
      </c>
      <c r="H325" s="44">
        <f t="shared" si="16"/>
        <v>89441.289000000004</v>
      </c>
      <c r="J325" s="45"/>
    </row>
    <row r="326" spans="1:12" x14ac:dyDescent="0.2">
      <c r="A326" s="43" t="s">
        <v>9</v>
      </c>
      <c r="B326" s="42" t="s">
        <v>763</v>
      </c>
      <c r="C326" s="87">
        <v>45656</v>
      </c>
      <c r="D326" s="88" t="s">
        <v>10901</v>
      </c>
      <c r="E326" s="88" t="s">
        <v>10902</v>
      </c>
      <c r="F326" s="89"/>
      <c r="G326" s="89">
        <v>475</v>
      </c>
      <c r="H326" s="44">
        <f t="shared" ref="H326:H332" si="17">+IF(A326=A325,H325+F326-G326,F326-G326)</f>
        <v>88966.289000000004</v>
      </c>
      <c r="J326" s="45"/>
    </row>
    <row r="327" spans="1:12" x14ac:dyDescent="0.2">
      <c r="A327" s="43" t="s">
        <v>9</v>
      </c>
      <c r="B327" s="42" t="s">
        <v>763</v>
      </c>
      <c r="C327" s="87">
        <v>45656</v>
      </c>
      <c r="D327" s="88" t="s">
        <v>10903</v>
      </c>
      <c r="E327" s="88" t="s">
        <v>10904</v>
      </c>
      <c r="F327" s="89"/>
      <c r="G327" s="89">
        <v>11.5</v>
      </c>
      <c r="H327" s="44">
        <f t="shared" si="17"/>
        <v>88954.789000000004</v>
      </c>
      <c r="J327" s="45"/>
    </row>
    <row r="328" spans="1:12" x14ac:dyDescent="0.2">
      <c r="A328" s="43" t="s">
        <v>9</v>
      </c>
      <c r="B328" s="42" t="s">
        <v>763</v>
      </c>
      <c r="C328" s="87">
        <v>45656</v>
      </c>
      <c r="D328" s="88" t="s">
        <v>10905</v>
      </c>
      <c r="E328" s="88" t="s">
        <v>10906</v>
      </c>
      <c r="F328" s="89"/>
      <c r="G328" s="89">
        <v>190.80500000000001</v>
      </c>
      <c r="H328" s="44">
        <f t="shared" si="17"/>
        <v>88763.984000000011</v>
      </c>
      <c r="J328" s="45"/>
    </row>
    <row r="329" spans="1:12" x14ac:dyDescent="0.2">
      <c r="A329" s="43" t="s">
        <v>9</v>
      </c>
      <c r="B329" s="42" t="s">
        <v>763</v>
      </c>
      <c r="C329" s="87">
        <v>45656</v>
      </c>
      <c r="D329" s="88" t="s">
        <v>10907</v>
      </c>
      <c r="E329" s="88" t="s">
        <v>10908</v>
      </c>
      <c r="F329" s="89"/>
      <c r="G329" s="89">
        <v>2431.5749999999998</v>
      </c>
      <c r="H329" s="44">
        <f t="shared" si="17"/>
        <v>86332.409000000014</v>
      </c>
      <c r="J329" s="45"/>
    </row>
    <row r="330" spans="1:12" x14ac:dyDescent="0.2">
      <c r="A330" s="43" t="s">
        <v>9</v>
      </c>
      <c r="B330" s="42" t="s">
        <v>763</v>
      </c>
      <c r="C330" s="87">
        <v>45657</v>
      </c>
      <c r="D330" s="88" t="s">
        <v>10909</v>
      </c>
      <c r="E330" s="88" t="s">
        <v>10910</v>
      </c>
      <c r="F330" s="89"/>
      <c r="G330" s="89">
        <v>2976</v>
      </c>
      <c r="H330" s="44">
        <f t="shared" si="17"/>
        <v>83356.409000000014</v>
      </c>
      <c r="J330" s="45"/>
    </row>
    <row r="331" spans="1:12" x14ac:dyDescent="0.2">
      <c r="A331" s="43" t="s">
        <v>9</v>
      </c>
      <c r="B331" s="42" t="s">
        <v>763</v>
      </c>
      <c r="C331" s="87">
        <v>45657</v>
      </c>
      <c r="D331" s="88" t="s">
        <v>10911</v>
      </c>
      <c r="E331" s="88" t="s">
        <v>10912</v>
      </c>
      <c r="F331" s="89"/>
      <c r="G331" s="89">
        <v>3856.6</v>
      </c>
      <c r="H331" s="44">
        <f t="shared" si="17"/>
        <v>79499.809000000008</v>
      </c>
      <c r="J331" s="45"/>
    </row>
    <row r="332" spans="1:12" x14ac:dyDescent="0.2">
      <c r="A332" s="43" t="s">
        <v>9</v>
      </c>
      <c r="B332" s="42" t="s">
        <v>763</v>
      </c>
      <c r="C332" s="87">
        <v>45657</v>
      </c>
      <c r="D332" s="88" t="s">
        <v>10915</v>
      </c>
      <c r="E332" s="88" t="s">
        <v>10916</v>
      </c>
      <c r="F332" s="89"/>
      <c r="G332" s="89">
        <v>1280.5999999999999</v>
      </c>
      <c r="H332" s="44">
        <f t="shared" si="17"/>
        <v>78219.209000000003</v>
      </c>
      <c r="J332" s="45"/>
    </row>
    <row r="333" spans="1:12" x14ac:dyDescent="0.2">
      <c r="A333" s="43" t="s">
        <v>9</v>
      </c>
      <c r="B333" s="42" t="s">
        <v>763</v>
      </c>
      <c r="C333" s="152">
        <v>45656</v>
      </c>
      <c r="D333" s="150" t="s">
        <v>12068</v>
      </c>
      <c r="E333" s="150" t="s">
        <v>12069</v>
      </c>
      <c r="F333" s="151"/>
      <c r="G333" s="153">
        <v>1200</v>
      </c>
      <c r="H333" s="44">
        <f>+IF(A333=A2088,H2088+F333-G333,F333-G333)</f>
        <v>-1200</v>
      </c>
    </row>
    <row r="334" spans="1:12" x14ac:dyDescent="0.2">
      <c r="A334" s="61" t="s">
        <v>1089</v>
      </c>
      <c r="B334" s="62"/>
      <c r="C334" s="93"/>
      <c r="D334" s="94"/>
      <c r="E334" s="94"/>
      <c r="F334" s="96">
        <f>SUBTOTAL(9,F194:F333)</f>
        <v>203200.45100000003</v>
      </c>
      <c r="G334" s="96">
        <f>SUBTOTAL(9,G194:G333)</f>
        <v>126181.24199999998</v>
      </c>
      <c r="H334" s="95">
        <f>+F334-G334</f>
        <v>77019.209000000046</v>
      </c>
      <c r="J334" s="45"/>
      <c r="L334" s="104"/>
    </row>
    <row r="335" spans="1:12" x14ac:dyDescent="0.2">
      <c r="A335" s="42" t="s">
        <v>10</v>
      </c>
      <c r="B335" s="42" t="s">
        <v>11</v>
      </c>
      <c r="C335" s="90">
        <v>45569</v>
      </c>
      <c r="D335" s="91" t="s">
        <v>9514</v>
      </c>
      <c r="E335" s="91" t="s">
        <v>9515</v>
      </c>
      <c r="F335" s="92"/>
      <c r="G335" s="92">
        <v>15808.96</v>
      </c>
      <c r="H335" s="44">
        <f>+IF(A335=A334,H334+F335-G335,F335-G335)</f>
        <v>-15808.96</v>
      </c>
    </row>
    <row r="336" spans="1:12" x14ac:dyDescent="0.2">
      <c r="A336" s="42" t="s">
        <v>10</v>
      </c>
      <c r="B336" s="42" t="s">
        <v>11</v>
      </c>
      <c r="C336" s="90">
        <v>45596</v>
      </c>
      <c r="D336" s="91" t="s">
        <v>9516</v>
      </c>
      <c r="E336" s="91" t="s">
        <v>9517</v>
      </c>
      <c r="F336" s="92"/>
      <c r="G336" s="92">
        <v>786.4</v>
      </c>
      <c r="H336" s="44">
        <f t="shared" ref="H336:H339" si="18">+IF(A336=A335,H335+F336-G336,F336-G336)</f>
        <v>-16595.36</v>
      </c>
    </row>
    <row r="337" spans="1:9" x14ac:dyDescent="0.2">
      <c r="A337" s="42" t="s">
        <v>10</v>
      </c>
      <c r="B337" s="42" t="s">
        <v>11</v>
      </c>
      <c r="C337" s="90">
        <v>45618</v>
      </c>
      <c r="D337" s="91" t="s">
        <v>10917</v>
      </c>
      <c r="E337" s="91" t="s">
        <v>10918</v>
      </c>
      <c r="F337" s="92"/>
      <c r="G337" s="92">
        <v>15994.6</v>
      </c>
      <c r="H337" s="44">
        <f t="shared" si="18"/>
        <v>-32589.96</v>
      </c>
    </row>
    <row r="338" spans="1:9" x14ac:dyDescent="0.2">
      <c r="A338" s="42" t="s">
        <v>10</v>
      </c>
      <c r="B338" s="42" t="s">
        <v>11</v>
      </c>
      <c r="C338" s="90">
        <v>45626</v>
      </c>
      <c r="D338" s="91" t="s">
        <v>10919</v>
      </c>
      <c r="E338" s="91" t="s">
        <v>10920</v>
      </c>
      <c r="F338" s="92"/>
      <c r="G338" s="92">
        <v>15908.92</v>
      </c>
      <c r="H338" s="44">
        <f t="shared" si="18"/>
        <v>-48498.879999999997</v>
      </c>
    </row>
    <row r="339" spans="1:9" x14ac:dyDescent="0.2">
      <c r="A339" s="42" t="s">
        <v>10</v>
      </c>
      <c r="B339" s="42" t="s">
        <v>11</v>
      </c>
      <c r="C339" s="90">
        <v>45636</v>
      </c>
      <c r="D339" s="91" t="s">
        <v>10923</v>
      </c>
      <c r="E339" s="91" t="s">
        <v>10924</v>
      </c>
      <c r="F339" s="92"/>
      <c r="G339" s="92">
        <v>15766.12</v>
      </c>
      <c r="H339" s="44">
        <f t="shared" si="18"/>
        <v>-64265</v>
      </c>
    </row>
    <row r="340" spans="1:9" x14ac:dyDescent="0.2">
      <c r="A340" s="42" t="s">
        <v>10</v>
      </c>
      <c r="B340" s="42" t="s">
        <v>11</v>
      </c>
      <c r="C340" s="90">
        <v>45639</v>
      </c>
      <c r="D340" s="91" t="s">
        <v>10925</v>
      </c>
      <c r="E340" s="91" t="s">
        <v>10926</v>
      </c>
      <c r="F340" s="92"/>
      <c r="G340" s="92">
        <v>786.4</v>
      </c>
      <c r="H340" s="44">
        <f t="shared" ref="H340:H347" si="19">+IF(A340=A339,H339+F340-G340,F340-G340)</f>
        <v>-65051.4</v>
      </c>
    </row>
    <row r="341" spans="1:9" x14ac:dyDescent="0.2">
      <c r="A341" s="42" t="s">
        <v>10</v>
      </c>
      <c r="B341" s="42" t="s">
        <v>11</v>
      </c>
      <c r="C341" s="90">
        <v>45639</v>
      </c>
      <c r="D341" s="91" t="s">
        <v>10927</v>
      </c>
      <c r="E341" s="91" t="s">
        <v>10928</v>
      </c>
      <c r="F341" s="92"/>
      <c r="G341" s="92">
        <v>15466.24</v>
      </c>
      <c r="H341" s="44">
        <f t="shared" si="19"/>
        <v>-80517.64</v>
      </c>
    </row>
    <row r="342" spans="1:9" x14ac:dyDescent="0.2">
      <c r="A342" s="42" t="s">
        <v>10</v>
      </c>
      <c r="B342" s="42" t="s">
        <v>11</v>
      </c>
      <c r="C342" s="90">
        <v>45639</v>
      </c>
      <c r="D342" s="91" t="s">
        <v>10929</v>
      </c>
      <c r="E342" s="91" t="s">
        <v>10930</v>
      </c>
      <c r="F342" s="92"/>
      <c r="G342" s="92">
        <v>16708.599999999999</v>
      </c>
      <c r="H342" s="44">
        <f t="shared" si="19"/>
        <v>-97226.239999999991</v>
      </c>
    </row>
    <row r="343" spans="1:9" x14ac:dyDescent="0.2">
      <c r="A343" s="42" t="s">
        <v>10</v>
      </c>
      <c r="B343" s="42" t="s">
        <v>11</v>
      </c>
      <c r="C343" s="90">
        <v>45650</v>
      </c>
      <c r="D343" s="91" t="s">
        <v>10933</v>
      </c>
      <c r="E343" s="91" t="s">
        <v>10934</v>
      </c>
      <c r="F343" s="92"/>
      <c r="G343" s="92">
        <v>15209.2</v>
      </c>
      <c r="H343" s="44">
        <f t="shared" si="19"/>
        <v>-112435.43999999999</v>
      </c>
    </row>
    <row r="344" spans="1:9" x14ac:dyDescent="0.2">
      <c r="A344" s="42" t="s">
        <v>10</v>
      </c>
      <c r="B344" s="42" t="s">
        <v>11</v>
      </c>
      <c r="C344" s="90">
        <v>45650</v>
      </c>
      <c r="D344" s="91" t="s">
        <v>10935</v>
      </c>
      <c r="E344" s="91" t="s">
        <v>10936</v>
      </c>
      <c r="F344" s="92"/>
      <c r="G344" s="92">
        <v>16423</v>
      </c>
      <c r="H344" s="44">
        <f t="shared" si="19"/>
        <v>-128858.43999999999</v>
      </c>
    </row>
    <row r="345" spans="1:9" x14ac:dyDescent="0.2">
      <c r="A345" s="42" t="s">
        <v>10</v>
      </c>
      <c r="B345" s="42" t="s">
        <v>11</v>
      </c>
      <c r="C345" s="90">
        <v>45650</v>
      </c>
      <c r="D345" s="91" t="s">
        <v>10937</v>
      </c>
      <c r="E345" s="91" t="s">
        <v>10938</v>
      </c>
      <c r="F345" s="92"/>
      <c r="G345" s="92">
        <v>393.7</v>
      </c>
      <c r="H345" s="44">
        <f t="shared" si="19"/>
        <v>-129252.13999999998</v>
      </c>
    </row>
    <row r="346" spans="1:9" x14ac:dyDescent="0.2">
      <c r="A346" s="42" t="s">
        <v>10</v>
      </c>
      <c r="B346" s="42" t="s">
        <v>11</v>
      </c>
      <c r="C346" s="90">
        <v>45652</v>
      </c>
      <c r="D346" s="91" t="s">
        <v>10939</v>
      </c>
      <c r="E346" s="91" t="s">
        <v>10940</v>
      </c>
      <c r="F346" s="92"/>
      <c r="G346" s="92">
        <v>16194.52</v>
      </c>
      <c r="H346" s="44">
        <f t="shared" si="19"/>
        <v>-145446.65999999997</v>
      </c>
    </row>
    <row r="347" spans="1:9" x14ac:dyDescent="0.2">
      <c r="A347" s="42" t="s">
        <v>10</v>
      </c>
      <c r="B347" s="42" t="s">
        <v>11</v>
      </c>
      <c r="C347" s="90">
        <v>45653</v>
      </c>
      <c r="D347" s="91">
        <v>5624567608</v>
      </c>
      <c r="E347" s="91" t="s">
        <v>10941</v>
      </c>
      <c r="F347" s="92">
        <v>16781</v>
      </c>
      <c r="G347" s="92"/>
      <c r="H347" s="44">
        <f t="shared" si="19"/>
        <v>-128665.65999999997</v>
      </c>
    </row>
    <row r="348" spans="1:9" x14ac:dyDescent="0.2">
      <c r="A348" s="61" t="s">
        <v>1090</v>
      </c>
      <c r="B348" s="62"/>
      <c r="C348" s="93"/>
      <c r="D348" s="94"/>
      <c r="E348" s="94"/>
      <c r="F348" s="96">
        <f>SUBTOTAL(9,F335:F347)</f>
        <v>16781</v>
      </c>
      <c r="G348" s="96">
        <f>SUBTOTAL(9,G335:G347)</f>
        <v>145446.65999999997</v>
      </c>
      <c r="H348" s="95">
        <f>+F348-G348</f>
        <v>-128665.65999999997</v>
      </c>
    </row>
    <row r="349" spans="1:9" x14ac:dyDescent="0.2">
      <c r="A349" s="58" t="s">
        <v>4995</v>
      </c>
      <c r="B349" s="58" t="s">
        <v>5134</v>
      </c>
      <c r="C349" s="87">
        <v>45560</v>
      </c>
      <c r="D349" s="88" t="s">
        <v>9518</v>
      </c>
      <c r="E349" s="88" t="s">
        <v>9519</v>
      </c>
      <c r="F349" s="89"/>
      <c r="G349" s="89">
        <v>4790.75</v>
      </c>
      <c r="H349" s="44">
        <f>+IF(A349=A348,H348+F349-G349,F349-G349)</f>
        <v>-4790.75</v>
      </c>
      <c r="I349" s="44"/>
    </row>
    <row r="350" spans="1:9" x14ac:dyDescent="0.2">
      <c r="A350" s="64" t="s">
        <v>6815</v>
      </c>
      <c r="B350" s="66"/>
      <c r="C350" s="93"/>
      <c r="D350" s="94"/>
      <c r="E350" s="94"/>
      <c r="F350" s="96">
        <f>SUBTOTAL(9,F349:F349)</f>
        <v>0</v>
      </c>
      <c r="G350" s="96">
        <f>SUBTOTAL(9,G349:G349)</f>
        <v>4790.75</v>
      </c>
      <c r="H350" s="95">
        <f>+F350-G350</f>
        <v>-4790.75</v>
      </c>
      <c r="I350" s="44"/>
    </row>
    <row r="351" spans="1:9" x14ac:dyDescent="0.2">
      <c r="A351" s="42" t="s">
        <v>12</v>
      </c>
      <c r="B351" s="42" t="s">
        <v>845</v>
      </c>
      <c r="C351" s="45">
        <v>43921</v>
      </c>
      <c r="D351" s="78" t="s">
        <v>968</v>
      </c>
      <c r="E351" s="78" t="s">
        <v>152</v>
      </c>
      <c r="G351" s="44">
        <v>563.29200000000003</v>
      </c>
      <c r="H351" s="44">
        <f>+IF(A351=A350,H350+F351-G351,F351-G351)</f>
        <v>-563.29200000000003</v>
      </c>
    </row>
    <row r="352" spans="1:9" x14ac:dyDescent="0.2">
      <c r="A352" s="42" t="s">
        <v>12</v>
      </c>
      <c r="B352" s="42" t="s">
        <v>845</v>
      </c>
      <c r="C352" s="45">
        <v>45657</v>
      </c>
      <c r="D352" s="78" t="s">
        <v>10944</v>
      </c>
      <c r="E352" s="78" t="s">
        <v>10945</v>
      </c>
      <c r="G352" s="44">
        <v>6976.24</v>
      </c>
      <c r="H352" s="44">
        <f>+IF(A352=A351,H351+F352-G352,F352-G352)</f>
        <v>-7539.5320000000002</v>
      </c>
    </row>
    <row r="353" spans="1:10" x14ac:dyDescent="0.2">
      <c r="A353" s="42" t="s">
        <v>12</v>
      </c>
      <c r="B353" s="42" t="s">
        <v>845</v>
      </c>
      <c r="C353" s="45">
        <v>45657</v>
      </c>
      <c r="D353" s="78" t="s">
        <v>10946</v>
      </c>
      <c r="E353" s="78" t="s">
        <v>10947</v>
      </c>
      <c r="G353" s="44">
        <v>1346.4069999999999</v>
      </c>
      <c r="H353" s="44">
        <f t="shared" ref="H353" si="20">+IF(A353=A352,H352+F353-G353,F353-G353)</f>
        <v>-8885.9390000000003</v>
      </c>
    </row>
    <row r="354" spans="1:10" x14ac:dyDescent="0.2">
      <c r="A354" s="61" t="s">
        <v>1091</v>
      </c>
      <c r="B354" s="62"/>
      <c r="C354" s="97"/>
      <c r="D354" s="79"/>
      <c r="E354" s="79"/>
      <c r="F354" s="95">
        <f>SUBTOTAL(9,F351:F353)</f>
        <v>0</v>
      </c>
      <c r="G354" s="95">
        <f>SUBTOTAL(9,G351:G353)</f>
        <v>8885.9390000000003</v>
      </c>
      <c r="H354" s="95">
        <f>+F354-G354</f>
        <v>-8885.9390000000003</v>
      </c>
    </row>
    <row r="355" spans="1:10" ht="12" customHeight="1" x14ac:dyDescent="0.2">
      <c r="A355" s="42" t="s">
        <v>14</v>
      </c>
      <c r="B355" s="42" t="s">
        <v>15</v>
      </c>
      <c r="C355" s="69">
        <v>45187</v>
      </c>
      <c r="D355" s="83">
        <v>5623561373</v>
      </c>
      <c r="E355" s="83" t="s">
        <v>6924</v>
      </c>
      <c r="F355" s="86">
        <v>0</v>
      </c>
      <c r="G355" s="86"/>
      <c r="H355" s="44">
        <f>+IF(A355=A354,H354+F355-G355,F355-G355)</f>
        <v>0</v>
      </c>
      <c r="I355" s="127"/>
      <c r="J355" s="125"/>
    </row>
    <row r="356" spans="1:10" x14ac:dyDescent="0.2">
      <c r="A356" s="61" t="s">
        <v>1093</v>
      </c>
      <c r="B356" s="62"/>
      <c r="C356" s="93"/>
      <c r="D356" s="94"/>
      <c r="E356" s="94"/>
      <c r="F356" s="96">
        <f>SUBTOTAL(9,F355:F355)</f>
        <v>0</v>
      </c>
      <c r="G356" s="96">
        <f>SUBTOTAL(9,G355:G355)</f>
        <v>0</v>
      </c>
      <c r="H356" s="95">
        <f>+F356-G356</f>
        <v>0</v>
      </c>
      <c r="I356" s="127"/>
      <c r="J356" s="125"/>
    </row>
    <row r="357" spans="1:10" x14ac:dyDescent="0.2">
      <c r="A357" s="42" t="s">
        <v>16</v>
      </c>
      <c r="B357" s="42" t="s">
        <v>17</v>
      </c>
      <c r="C357" s="45">
        <v>44194</v>
      </c>
      <c r="D357" s="78">
        <v>5620566323</v>
      </c>
      <c r="E357" s="78" t="s">
        <v>1072</v>
      </c>
      <c r="F357" s="44">
        <v>20441.685000000001</v>
      </c>
      <c r="H357" s="44">
        <f>+IF(A357=A355,H356+F357-G357,F357-G357)</f>
        <v>20441.685000000001</v>
      </c>
      <c r="I357" s="34"/>
    </row>
    <row r="358" spans="1:10" x14ac:dyDescent="0.2">
      <c r="A358" s="42" t="s">
        <v>16</v>
      </c>
      <c r="B358" s="42" t="s">
        <v>17</v>
      </c>
      <c r="C358" s="45">
        <v>44194</v>
      </c>
      <c r="D358" s="78">
        <v>5620566324</v>
      </c>
      <c r="E358" s="78" t="s">
        <v>1073</v>
      </c>
      <c r="F358" s="44">
        <v>60000</v>
      </c>
      <c r="H358" s="44">
        <f>+IF(A358=A357,H357+F358-G358,F358-G358)</f>
        <v>80441.684999999998</v>
      </c>
      <c r="I358" s="34"/>
    </row>
    <row r="359" spans="1:10" x14ac:dyDescent="0.2">
      <c r="A359" s="42" t="s">
        <v>16</v>
      </c>
      <c r="B359" s="42" t="s">
        <v>17</v>
      </c>
      <c r="C359" s="45">
        <v>44194</v>
      </c>
      <c r="D359" s="78">
        <v>5620566325</v>
      </c>
      <c r="E359" s="78" t="s">
        <v>1074</v>
      </c>
      <c r="F359" s="44">
        <v>60000</v>
      </c>
      <c r="H359" s="44">
        <f>+IF(A359=A358,H358+F359-G359,F359-G359)</f>
        <v>140441.685</v>
      </c>
      <c r="I359" s="44"/>
    </row>
    <row r="360" spans="1:10" x14ac:dyDescent="0.2">
      <c r="A360" s="42" t="s">
        <v>16</v>
      </c>
      <c r="B360" s="42" t="s">
        <v>17</v>
      </c>
      <c r="C360" s="45">
        <v>44194</v>
      </c>
      <c r="D360" s="78">
        <v>5620566326</v>
      </c>
      <c r="E360" s="78" t="s">
        <v>1075</v>
      </c>
      <c r="F360" s="44">
        <v>40095.480000000003</v>
      </c>
      <c r="H360" s="44">
        <f>+IF(A360=A359,H359+F360-G360,F360-G360)</f>
        <v>180537.16500000001</v>
      </c>
      <c r="I360" s="44"/>
    </row>
    <row r="361" spans="1:10" x14ac:dyDescent="0.2">
      <c r="A361" s="42" t="s">
        <v>16</v>
      </c>
      <c r="B361" s="42" t="s">
        <v>17</v>
      </c>
      <c r="C361" s="45">
        <v>44196</v>
      </c>
      <c r="D361" s="78" t="s">
        <v>1077</v>
      </c>
      <c r="E361" s="78" t="s">
        <v>685</v>
      </c>
      <c r="G361" s="44">
        <v>88002.755999999994</v>
      </c>
      <c r="H361" s="44">
        <f>+IF(A361=A360,H360+F361-G361,F361-G361)</f>
        <v>92534.409000000014</v>
      </c>
      <c r="I361" s="44"/>
    </row>
    <row r="362" spans="1:10" x14ac:dyDescent="0.2">
      <c r="A362" s="42" t="s">
        <v>16</v>
      </c>
      <c r="B362" s="42" t="s">
        <v>17</v>
      </c>
      <c r="C362" s="45">
        <v>44196</v>
      </c>
      <c r="D362" s="78" t="s">
        <v>1076</v>
      </c>
      <c r="E362" s="78" t="s">
        <v>655</v>
      </c>
      <c r="G362" s="44">
        <v>91442.953999999998</v>
      </c>
      <c r="H362" s="44">
        <f>+IF(A362=A361,H361+F362-G362,F362-G362)</f>
        <v>1091.4550000000163</v>
      </c>
      <c r="I362" s="44"/>
    </row>
    <row r="363" spans="1:10" x14ac:dyDescent="0.2">
      <c r="A363" s="61" t="s">
        <v>4926</v>
      </c>
      <c r="B363" s="62"/>
      <c r="C363" s="97"/>
      <c r="D363" s="79"/>
      <c r="E363" s="79"/>
      <c r="F363" s="95">
        <f>SUBTOTAL(9,F357:F362)</f>
        <v>180537.16500000001</v>
      </c>
      <c r="G363" s="95">
        <f>SUBTOTAL(9,G357:G362)</f>
        <v>179445.71</v>
      </c>
      <c r="H363" s="95">
        <f>+F363-G363</f>
        <v>1091.4550000000163</v>
      </c>
      <c r="I363" s="44"/>
    </row>
    <row r="364" spans="1:10" x14ac:dyDescent="0.2">
      <c r="A364" s="42" t="s">
        <v>946</v>
      </c>
      <c r="B364" s="42" t="s">
        <v>947</v>
      </c>
      <c r="C364" s="45">
        <v>45626</v>
      </c>
      <c r="D364" s="78" t="s">
        <v>10962</v>
      </c>
      <c r="E364" s="78" t="s">
        <v>10963</v>
      </c>
      <c r="G364" s="44">
        <v>215.2</v>
      </c>
      <c r="H364" s="44">
        <f>+IF(A364=A363,H363+F364-G364,F364-G364)</f>
        <v>-215.2</v>
      </c>
      <c r="I364" s="44"/>
    </row>
    <row r="365" spans="1:10" x14ac:dyDescent="0.2">
      <c r="A365" s="61" t="s">
        <v>9027</v>
      </c>
      <c r="B365" s="62"/>
      <c r="C365" s="97"/>
      <c r="D365" s="79"/>
      <c r="E365" s="79"/>
      <c r="F365" s="95">
        <f>SUBTOTAL(9,F364:F364)</f>
        <v>0</v>
      </c>
      <c r="G365" s="95">
        <f>SUBTOTAL(9,G364:G364)</f>
        <v>215.2</v>
      </c>
      <c r="H365" s="95">
        <f>+F365-G365</f>
        <v>-215.2</v>
      </c>
      <c r="I365" s="44"/>
    </row>
    <row r="366" spans="1:10" x14ac:dyDescent="0.2">
      <c r="A366" s="42" t="s">
        <v>18</v>
      </c>
      <c r="B366" s="42" t="s">
        <v>847</v>
      </c>
      <c r="C366" s="45">
        <v>45652</v>
      </c>
      <c r="D366" s="78" t="s">
        <v>10965</v>
      </c>
      <c r="E366" s="78" t="s">
        <v>10966</v>
      </c>
      <c r="G366" s="44">
        <v>23911.67</v>
      </c>
      <c r="H366" s="44">
        <f>+IF(A366=A365,H365+F366-G366,F366-G366)</f>
        <v>-23911.67</v>
      </c>
      <c r="I366" s="44"/>
    </row>
    <row r="367" spans="1:10" x14ac:dyDescent="0.2">
      <c r="A367" s="61" t="s">
        <v>1095</v>
      </c>
      <c r="B367" s="62"/>
      <c r="C367" s="93"/>
      <c r="D367" s="94"/>
      <c r="E367" s="94"/>
      <c r="F367" s="95">
        <f>SUBTOTAL(9,F366)</f>
        <v>0</v>
      </c>
      <c r="G367" s="95">
        <f>SUBTOTAL(9,G366)</f>
        <v>23911.67</v>
      </c>
      <c r="H367" s="95">
        <f>+F367-G367</f>
        <v>-23911.67</v>
      </c>
    </row>
    <row r="368" spans="1:10" x14ac:dyDescent="0.2">
      <c r="A368" s="42" t="s">
        <v>657</v>
      </c>
      <c r="B368" s="42" t="s">
        <v>797</v>
      </c>
      <c r="C368" s="45">
        <v>43466</v>
      </c>
      <c r="D368" s="78" t="s">
        <v>808</v>
      </c>
      <c r="E368" s="78" t="s">
        <v>152</v>
      </c>
      <c r="G368" s="44">
        <v>74884.72</v>
      </c>
      <c r="H368" s="44">
        <f>+IF(A368=A362,H363+F368-G368,F368-G368)</f>
        <v>-74884.72</v>
      </c>
      <c r="I368" s="33" t="s">
        <v>4787</v>
      </c>
    </row>
    <row r="369" spans="1:8" x14ac:dyDescent="0.2">
      <c r="A369" s="42" t="s">
        <v>657</v>
      </c>
      <c r="B369" s="42" t="s">
        <v>797</v>
      </c>
      <c r="C369" s="45">
        <v>43524</v>
      </c>
      <c r="D369" s="78">
        <v>5619560325</v>
      </c>
      <c r="E369" s="78">
        <v>3095</v>
      </c>
      <c r="F369" s="44">
        <v>70943.64</v>
      </c>
      <c r="H369" s="44">
        <f>+IF(A369=A368,H368+F369-G369,F369-G369)</f>
        <v>-3941.0800000000017</v>
      </c>
    </row>
    <row r="370" spans="1:8" x14ac:dyDescent="0.2">
      <c r="A370" s="61" t="s">
        <v>1096</v>
      </c>
      <c r="B370" s="62"/>
      <c r="C370" s="97"/>
      <c r="D370" s="79"/>
      <c r="E370" s="79"/>
      <c r="F370" s="95">
        <f>SUBTOTAL(9,F368:F369)</f>
        <v>70943.64</v>
      </c>
      <c r="G370" s="95">
        <f>SUBTOTAL(9,G368:G369)</f>
        <v>74884.72</v>
      </c>
      <c r="H370" s="95">
        <f>+F370-G370</f>
        <v>-3941.0800000000017</v>
      </c>
    </row>
    <row r="371" spans="1:8" x14ac:dyDescent="0.2">
      <c r="A371" s="42" t="s">
        <v>658</v>
      </c>
      <c r="B371" s="42" t="s">
        <v>659</v>
      </c>
      <c r="C371" s="45">
        <v>44377</v>
      </c>
      <c r="D371" s="78" t="s">
        <v>4859</v>
      </c>
      <c r="E371" s="78" t="s">
        <v>4860</v>
      </c>
      <c r="G371" s="44">
        <v>42258.786</v>
      </c>
      <c r="H371" s="44">
        <f>+IF(A371=A369,H369+F371-G371,F371-G371)</f>
        <v>-42258.786</v>
      </c>
    </row>
    <row r="372" spans="1:8" x14ac:dyDescent="0.2">
      <c r="A372" s="42" t="s">
        <v>658</v>
      </c>
      <c r="B372" s="42" t="s">
        <v>659</v>
      </c>
      <c r="C372" s="45">
        <v>44500</v>
      </c>
      <c r="D372" s="78" t="s">
        <v>4892</v>
      </c>
      <c r="E372" s="78" t="s">
        <v>4893</v>
      </c>
      <c r="G372" s="44">
        <v>6764.56</v>
      </c>
      <c r="H372" s="44">
        <f t="shared" ref="H372:H385" si="21">+IF(A372=A371,H371+F372-G372,F372-G372)</f>
        <v>-49023.345999999998</v>
      </c>
    </row>
    <row r="373" spans="1:8" x14ac:dyDescent="0.2">
      <c r="A373" s="42" t="s">
        <v>658</v>
      </c>
      <c r="B373" s="42" t="s">
        <v>659</v>
      </c>
      <c r="C373" s="45">
        <v>44504</v>
      </c>
      <c r="D373" s="78">
        <v>5621561184</v>
      </c>
      <c r="E373" s="78">
        <v>7564</v>
      </c>
      <c r="F373" s="44">
        <v>35353.535000000003</v>
      </c>
      <c r="H373" s="44">
        <f t="shared" si="21"/>
        <v>-13669.810999999994</v>
      </c>
    </row>
    <row r="374" spans="1:8" x14ac:dyDescent="0.2">
      <c r="A374" s="42" t="s">
        <v>658</v>
      </c>
      <c r="B374" s="42" t="s">
        <v>659</v>
      </c>
      <c r="C374" s="45">
        <v>44561</v>
      </c>
      <c r="D374" s="78" t="s">
        <v>4891</v>
      </c>
      <c r="E374" s="78" t="s">
        <v>152</v>
      </c>
      <c r="G374" s="44">
        <v>69007.509999999995</v>
      </c>
      <c r="H374" s="44">
        <f t="shared" si="21"/>
        <v>-82677.320999999996</v>
      </c>
    </row>
    <row r="375" spans="1:8" x14ac:dyDescent="0.2">
      <c r="A375" s="42" t="s">
        <v>658</v>
      </c>
      <c r="B375" s="42" t="s">
        <v>659</v>
      </c>
      <c r="C375" s="45">
        <v>44585</v>
      </c>
      <c r="D375" s="78">
        <v>5622560028</v>
      </c>
      <c r="E375" s="78">
        <v>7671</v>
      </c>
      <c r="F375" s="44">
        <v>40404.04</v>
      </c>
      <c r="H375" s="44">
        <f t="shared" si="21"/>
        <v>-42273.280999999995</v>
      </c>
    </row>
    <row r="376" spans="1:8" x14ac:dyDescent="0.2">
      <c r="A376" s="42" t="s">
        <v>658</v>
      </c>
      <c r="B376" s="42" t="s">
        <v>659</v>
      </c>
      <c r="C376" s="45">
        <v>44624</v>
      </c>
      <c r="D376" s="78">
        <v>5622560086</v>
      </c>
      <c r="E376" s="78">
        <v>7714</v>
      </c>
      <c r="F376" s="44">
        <v>15151.513999999999</v>
      </c>
      <c r="H376" s="44">
        <f t="shared" si="21"/>
        <v>-27121.766999999996</v>
      </c>
    </row>
    <row r="377" spans="1:8" x14ac:dyDescent="0.2">
      <c r="A377" s="42" t="s">
        <v>658</v>
      </c>
      <c r="B377" s="42" t="s">
        <v>659</v>
      </c>
      <c r="C377" s="45">
        <v>44685</v>
      </c>
      <c r="D377" s="78">
        <v>5622560172</v>
      </c>
      <c r="E377" s="78">
        <v>7847</v>
      </c>
      <c r="F377" s="44">
        <v>15151.514999999999</v>
      </c>
      <c r="H377" s="44">
        <f t="shared" si="21"/>
        <v>-11970.251999999997</v>
      </c>
    </row>
    <row r="378" spans="1:8" x14ac:dyDescent="0.2">
      <c r="A378" s="42" t="s">
        <v>658</v>
      </c>
      <c r="B378" s="42" t="s">
        <v>659</v>
      </c>
      <c r="C378" s="45">
        <v>44778</v>
      </c>
      <c r="D378" s="78">
        <v>5622560449</v>
      </c>
      <c r="E378" s="78">
        <v>8291</v>
      </c>
      <c r="F378" s="44">
        <v>20202.02</v>
      </c>
      <c r="H378" s="44">
        <f t="shared" si="21"/>
        <v>8231.7680000000037</v>
      </c>
    </row>
    <row r="379" spans="1:8" x14ac:dyDescent="0.2">
      <c r="A379" s="42" t="s">
        <v>658</v>
      </c>
      <c r="B379" s="42" t="s">
        <v>659</v>
      </c>
      <c r="C379" s="45">
        <v>45491</v>
      </c>
      <c r="D379" s="78">
        <v>5624562204</v>
      </c>
      <c r="E379" s="78" t="s">
        <v>9061</v>
      </c>
      <c r="F379" s="44">
        <v>20202.02</v>
      </c>
      <c r="H379" s="44">
        <f t="shared" si="21"/>
        <v>28433.788000000004</v>
      </c>
    </row>
    <row r="380" spans="1:8" x14ac:dyDescent="0.2">
      <c r="A380" s="42" t="s">
        <v>658</v>
      </c>
      <c r="B380" s="42" t="s">
        <v>659</v>
      </c>
      <c r="C380" s="45">
        <v>45565</v>
      </c>
      <c r="D380" s="78">
        <v>5624567092</v>
      </c>
      <c r="E380" s="78" t="s">
        <v>9524</v>
      </c>
      <c r="F380" s="44">
        <v>10101.01</v>
      </c>
      <c r="H380" s="44">
        <f t="shared" si="21"/>
        <v>38534.798000000003</v>
      </c>
    </row>
    <row r="381" spans="1:8" x14ac:dyDescent="0.2">
      <c r="A381" s="42" t="s">
        <v>658</v>
      </c>
      <c r="B381" s="42" t="s">
        <v>659</v>
      </c>
      <c r="C381" s="45">
        <v>45580</v>
      </c>
      <c r="D381" s="78">
        <v>5624568240</v>
      </c>
      <c r="E381" s="78" t="s">
        <v>9525</v>
      </c>
      <c r="F381" s="44">
        <v>5050.5050000000001</v>
      </c>
      <c r="H381" s="44">
        <f t="shared" si="21"/>
        <v>43585.303</v>
      </c>
    </row>
    <row r="382" spans="1:8" x14ac:dyDescent="0.2">
      <c r="A382" s="42" t="s">
        <v>658</v>
      </c>
      <c r="B382" s="42" t="s">
        <v>659</v>
      </c>
      <c r="C382" s="45">
        <v>45596</v>
      </c>
      <c r="D382" s="78">
        <v>5624568268</v>
      </c>
      <c r="E382" s="78" t="s">
        <v>9526</v>
      </c>
      <c r="F382" s="44">
        <v>5050.5050000000001</v>
      </c>
      <c r="H382" s="44">
        <f t="shared" si="21"/>
        <v>48635.807999999997</v>
      </c>
    </row>
    <row r="383" spans="1:8" x14ac:dyDescent="0.2">
      <c r="A383" s="42" t="s">
        <v>658</v>
      </c>
      <c r="B383" s="42" t="s">
        <v>659</v>
      </c>
      <c r="C383" s="45">
        <v>45601</v>
      </c>
      <c r="D383" s="78">
        <v>5624568270</v>
      </c>
      <c r="E383" s="78" t="s">
        <v>10967</v>
      </c>
      <c r="F383" s="44">
        <v>1010.101</v>
      </c>
      <c r="H383" s="44">
        <f t="shared" si="21"/>
        <v>49645.909</v>
      </c>
    </row>
    <row r="384" spans="1:8" x14ac:dyDescent="0.2">
      <c r="A384" s="42" t="s">
        <v>658</v>
      </c>
      <c r="B384" s="42" t="s">
        <v>659</v>
      </c>
      <c r="C384" s="45">
        <v>45615</v>
      </c>
      <c r="D384" s="78">
        <v>5624568291</v>
      </c>
      <c r="E384" s="78" t="s">
        <v>10968</v>
      </c>
      <c r="F384" s="44">
        <v>8585.8580000000002</v>
      </c>
      <c r="H384" s="44">
        <f t="shared" si="21"/>
        <v>58231.767</v>
      </c>
    </row>
    <row r="385" spans="1:11" x14ac:dyDescent="0.2">
      <c r="A385" s="42" t="s">
        <v>658</v>
      </c>
      <c r="B385" s="42" t="s">
        <v>659</v>
      </c>
      <c r="C385" s="45">
        <v>45646</v>
      </c>
      <c r="D385" s="78">
        <v>5624568321</v>
      </c>
      <c r="E385" s="78" t="s">
        <v>10969</v>
      </c>
      <c r="F385" s="44">
        <v>10101.01</v>
      </c>
      <c r="H385" s="44">
        <f t="shared" si="21"/>
        <v>68332.777000000002</v>
      </c>
    </row>
    <row r="386" spans="1:11" x14ac:dyDescent="0.2">
      <c r="A386" s="61" t="s">
        <v>1098</v>
      </c>
      <c r="B386" s="62"/>
      <c r="C386" s="97"/>
      <c r="D386" s="79"/>
      <c r="E386" s="79"/>
      <c r="F386" s="95">
        <f>SUBTOTAL(9,F371:F385)</f>
        <v>186363.63300000003</v>
      </c>
      <c r="G386" s="95">
        <f>SUBTOTAL(9,G371:G385)</f>
        <v>118030.856</v>
      </c>
      <c r="H386" s="95">
        <f>+F386-G386</f>
        <v>68332.777000000031</v>
      </c>
    </row>
    <row r="387" spans="1:11" x14ac:dyDescent="0.2">
      <c r="A387" s="42" t="s">
        <v>1037</v>
      </c>
      <c r="B387" s="42" t="s">
        <v>1038</v>
      </c>
      <c r="C387" s="45">
        <v>44273</v>
      </c>
      <c r="D387" s="78">
        <v>5621560410</v>
      </c>
      <c r="E387" s="78">
        <v>6762</v>
      </c>
      <c r="F387" s="44">
        <v>50000</v>
      </c>
      <c r="H387" s="44">
        <f>+IF(A387=A378,H378+F387-G387,F387-G387)</f>
        <v>50000</v>
      </c>
    </row>
    <row r="388" spans="1:11" x14ac:dyDescent="0.2">
      <c r="A388" s="42" t="s">
        <v>1037</v>
      </c>
      <c r="B388" s="42" t="s">
        <v>1038</v>
      </c>
      <c r="C388" s="45">
        <v>44273</v>
      </c>
      <c r="D388" s="78">
        <v>5621560411</v>
      </c>
      <c r="E388" s="78">
        <v>6763</v>
      </c>
      <c r="F388" s="44">
        <v>50000</v>
      </c>
      <c r="H388" s="44">
        <f t="shared" ref="H388:H396" si="22">+IF(A388=A387,H387+F388-G388,F388-G388)</f>
        <v>100000</v>
      </c>
    </row>
    <row r="389" spans="1:11" x14ac:dyDescent="0.2">
      <c r="A389" s="42" t="s">
        <v>1037</v>
      </c>
      <c r="B389" s="42" t="s">
        <v>1038</v>
      </c>
      <c r="C389" s="45">
        <v>44273</v>
      </c>
      <c r="D389" s="78">
        <v>5621560412</v>
      </c>
      <c r="E389" s="78">
        <v>6764</v>
      </c>
      <c r="F389" s="44">
        <v>50000</v>
      </c>
      <c r="H389" s="44">
        <f t="shared" si="22"/>
        <v>150000</v>
      </c>
    </row>
    <row r="390" spans="1:11" x14ac:dyDescent="0.2">
      <c r="A390" s="42" t="s">
        <v>1037</v>
      </c>
      <c r="B390" s="42" t="s">
        <v>1038</v>
      </c>
      <c r="C390" s="45">
        <v>44274</v>
      </c>
      <c r="D390" s="78">
        <v>5621560425</v>
      </c>
      <c r="E390" s="78">
        <v>6690</v>
      </c>
      <c r="F390" s="44">
        <v>42424.241999999998</v>
      </c>
      <c r="H390" s="44">
        <f t="shared" si="22"/>
        <v>192424.242</v>
      </c>
    </row>
    <row r="391" spans="1:11" x14ac:dyDescent="0.2">
      <c r="A391" s="42" t="s">
        <v>1037</v>
      </c>
      <c r="B391" s="42" t="s">
        <v>1038</v>
      </c>
      <c r="C391" s="45">
        <v>44284</v>
      </c>
      <c r="D391" s="78">
        <v>5621560454</v>
      </c>
      <c r="E391" s="78">
        <v>6841</v>
      </c>
      <c r="F391" s="44">
        <v>50000</v>
      </c>
      <c r="H391" s="44">
        <f t="shared" si="22"/>
        <v>242424.242</v>
      </c>
    </row>
    <row r="392" spans="1:11" x14ac:dyDescent="0.2">
      <c r="A392" s="42" t="s">
        <v>1037</v>
      </c>
      <c r="B392" s="42" t="s">
        <v>1038</v>
      </c>
      <c r="C392" s="45">
        <v>44284</v>
      </c>
      <c r="D392" s="78">
        <v>5621560455</v>
      </c>
      <c r="E392" s="78">
        <v>6840</v>
      </c>
      <c r="F392" s="44">
        <v>50000</v>
      </c>
      <c r="H392" s="44">
        <f t="shared" si="22"/>
        <v>292424.24199999997</v>
      </c>
    </row>
    <row r="393" spans="1:11" x14ac:dyDescent="0.2">
      <c r="A393" s="42" t="s">
        <v>1037</v>
      </c>
      <c r="B393" s="42" t="s">
        <v>1038</v>
      </c>
      <c r="C393" s="45">
        <v>44286</v>
      </c>
      <c r="D393" s="78" t="s">
        <v>4836</v>
      </c>
      <c r="E393" s="78" t="s">
        <v>152</v>
      </c>
      <c r="G393" s="44">
        <v>13275.288</v>
      </c>
      <c r="H393" s="44">
        <f t="shared" si="22"/>
        <v>279148.95399999997</v>
      </c>
    </row>
    <row r="394" spans="1:11" x14ac:dyDescent="0.2">
      <c r="A394" s="42" t="s">
        <v>1037</v>
      </c>
      <c r="B394" s="42" t="s">
        <v>1038</v>
      </c>
      <c r="C394" s="45">
        <v>44299</v>
      </c>
      <c r="D394" s="78">
        <v>5621560537</v>
      </c>
      <c r="E394" s="78">
        <v>6938</v>
      </c>
      <c r="F394" s="44">
        <v>50000</v>
      </c>
      <c r="H394" s="44">
        <f t="shared" si="22"/>
        <v>329148.95399999997</v>
      </c>
    </row>
    <row r="395" spans="1:11" x14ac:dyDescent="0.2">
      <c r="A395" s="42" t="s">
        <v>1037</v>
      </c>
      <c r="B395" s="42" t="s">
        <v>1038</v>
      </c>
      <c r="C395" s="45">
        <v>44309</v>
      </c>
      <c r="D395" s="78" t="s">
        <v>4835</v>
      </c>
      <c r="E395" s="78" t="s">
        <v>152</v>
      </c>
      <c r="G395" s="44">
        <v>30276.58</v>
      </c>
      <c r="H395" s="44">
        <f t="shared" si="22"/>
        <v>298872.37399999995</v>
      </c>
    </row>
    <row r="396" spans="1:11" x14ac:dyDescent="0.2">
      <c r="A396" s="42" t="s">
        <v>1037</v>
      </c>
      <c r="B396" s="42" t="s">
        <v>1038</v>
      </c>
      <c r="C396" s="45">
        <v>44347</v>
      </c>
      <c r="D396" s="78" t="s">
        <v>4849</v>
      </c>
      <c r="E396" s="78" t="s">
        <v>4850</v>
      </c>
      <c r="G396" s="44">
        <v>298000.40000000002</v>
      </c>
      <c r="H396" s="44">
        <f t="shared" si="22"/>
        <v>871.97399999992922</v>
      </c>
    </row>
    <row r="397" spans="1:11" s="43" customFormat="1" x14ac:dyDescent="0.2">
      <c r="A397" s="61" t="s">
        <v>4927</v>
      </c>
      <c r="B397" s="62"/>
      <c r="C397" s="97"/>
      <c r="D397" s="79"/>
      <c r="E397" s="79"/>
      <c r="F397" s="95">
        <f>SUBTOTAL(9,F387:F396)</f>
        <v>342424.24199999997</v>
      </c>
      <c r="G397" s="95">
        <f>SUBTOTAL(9,G387:G396)</f>
        <v>341552.26800000004</v>
      </c>
      <c r="H397" s="95">
        <f>+F397-G397</f>
        <v>871.97399999992922</v>
      </c>
      <c r="I397" s="42"/>
      <c r="J397" s="42"/>
      <c r="K397" s="42"/>
    </row>
    <row r="398" spans="1:11" x14ac:dyDescent="0.2">
      <c r="A398" s="42" t="s">
        <v>5063</v>
      </c>
      <c r="B398" s="42" t="s">
        <v>5064</v>
      </c>
      <c r="C398" s="45">
        <v>45291</v>
      </c>
      <c r="D398" s="78" t="s">
        <v>7496</v>
      </c>
      <c r="E398" s="78" t="s">
        <v>7497</v>
      </c>
      <c r="G398" s="44">
        <v>0</v>
      </c>
      <c r="H398" s="44">
        <f>+IF(A398=A396,H396+F398-G398,F398-G398)</f>
        <v>0</v>
      </c>
    </row>
    <row r="399" spans="1:11" s="43" customFormat="1" x14ac:dyDescent="0.2">
      <c r="A399" s="61" t="s">
        <v>7470</v>
      </c>
      <c r="B399" s="62"/>
      <c r="C399" s="97"/>
      <c r="D399" s="79"/>
      <c r="E399" s="79"/>
      <c r="F399" s="95">
        <f>SUBTOTAL(9,F398:F398)</f>
        <v>0</v>
      </c>
      <c r="G399" s="95">
        <f>SUBTOTAL(9,G398:G398)</f>
        <v>0</v>
      </c>
      <c r="H399" s="95">
        <f>+F399-G399</f>
        <v>0</v>
      </c>
      <c r="I399" s="42"/>
      <c r="J399" s="42"/>
      <c r="K399" s="42"/>
    </row>
    <row r="400" spans="1:11" x14ac:dyDescent="0.2">
      <c r="A400" s="42" t="s">
        <v>7346</v>
      </c>
      <c r="B400" s="42" t="s">
        <v>7461</v>
      </c>
      <c r="C400" s="45">
        <v>45626</v>
      </c>
      <c r="D400" s="78" t="s">
        <v>10977</v>
      </c>
      <c r="E400" s="78" t="s">
        <v>10978</v>
      </c>
      <c r="G400" s="44">
        <v>4395.7650000000003</v>
      </c>
      <c r="H400" s="44">
        <f>+IF(A400=A399,H399+F400-G400,F400-G400)</f>
        <v>-4395.7650000000003</v>
      </c>
    </row>
    <row r="401" spans="1:11" s="43" customFormat="1" x14ac:dyDescent="0.2">
      <c r="A401" s="61" t="s">
        <v>7578</v>
      </c>
      <c r="B401" s="62"/>
      <c r="C401" s="97"/>
      <c r="D401" s="79"/>
      <c r="E401" s="79"/>
      <c r="F401" s="95">
        <f>SUBTOTAL(9,F400:F400)</f>
        <v>0</v>
      </c>
      <c r="G401" s="95">
        <f>SUBTOTAL(9,G400:G400)</f>
        <v>4395.7650000000003</v>
      </c>
      <c r="H401" s="95">
        <f>+F401-G401</f>
        <v>-4395.7650000000003</v>
      </c>
      <c r="I401" s="42"/>
      <c r="J401" s="42"/>
      <c r="K401" s="42"/>
    </row>
    <row r="402" spans="1:11" x14ac:dyDescent="0.2">
      <c r="A402" s="42" t="s">
        <v>7347</v>
      </c>
      <c r="B402" s="42" t="s">
        <v>7462</v>
      </c>
      <c r="C402" s="45">
        <v>45291</v>
      </c>
      <c r="D402" s="78" t="s">
        <v>7504</v>
      </c>
      <c r="E402" s="78" t="s">
        <v>7505</v>
      </c>
      <c r="G402" s="44">
        <v>0</v>
      </c>
      <c r="H402" s="44">
        <f>+IF(A402=A401,H401+F402-G402,F402-G402)</f>
        <v>0</v>
      </c>
    </row>
    <row r="403" spans="1:11" s="43" customFormat="1" x14ac:dyDescent="0.2">
      <c r="A403" s="61" t="s">
        <v>7577</v>
      </c>
      <c r="B403" s="62"/>
      <c r="C403" s="97"/>
      <c r="D403" s="79"/>
      <c r="E403" s="79"/>
      <c r="F403" s="95">
        <f>SUBTOTAL(9,F402:F402)</f>
        <v>0</v>
      </c>
      <c r="G403" s="95">
        <f>SUBTOTAL(9,G402:G402)</f>
        <v>0</v>
      </c>
      <c r="H403" s="95">
        <f>+F403-G403</f>
        <v>0</v>
      </c>
      <c r="I403" s="42"/>
      <c r="J403" s="42"/>
      <c r="K403" s="42"/>
    </row>
    <row r="404" spans="1:11" x14ac:dyDescent="0.2">
      <c r="A404" s="42" t="s">
        <v>8227</v>
      </c>
      <c r="B404" s="42" t="s">
        <v>8228</v>
      </c>
      <c r="C404" s="45">
        <v>45471</v>
      </c>
      <c r="D404" s="78" t="s">
        <v>8877</v>
      </c>
      <c r="E404" s="78" t="s">
        <v>8878</v>
      </c>
      <c r="G404" s="44">
        <v>0</v>
      </c>
      <c r="H404" s="44">
        <f>+IF(A404=A403,H403+F404-G404,F404-G404)</f>
        <v>0</v>
      </c>
    </row>
    <row r="405" spans="1:11" s="43" customFormat="1" x14ac:dyDescent="0.2">
      <c r="A405" s="61" t="s">
        <v>8584</v>
      </c>
      <c r="B405" s="62"/>
      <c r="C405" s="97"/>
      <c r="D405" s="79"/>
      <c r="E405" s="79"/>
      <c r="F405" s="95">
        <f>SUBTOTAL(9,F404:F404)</f>
        <v>0</v>
      </c>
      <c r="G405" s="95">
        <f>SUBTOTAL(9,G404:G404)</f>
        <v>0</v>
      </c>
      <c r="H405" s="95">
        <f>+F405-G405</f>
        <v>0</v>
      </c>
      <c r="I405" s="42"/>
      <c r="J405" s="42"/>
      <c r="K405" s="42"/>
    </row>
    <row r="406" spans="1:11" x14ac:dyDescent="0.2">
      <c r="A406" s="42" t="s">
        <v>8229</v>
      </c>
      <c r="B406" s="42" t="s">
        <v>8230</v>
      </c>
      <c r="C406" s="45">
        <v>45626</v>
      </c>
      <c r="D406" s="78" t="s">
        <v>10983</v>
      </c>
      <c r="E406" s="78" t="s">
        <v>10984</v>
      </c>
      <c r="G406" s="44">
        <v>2646.3820000000001</v>
      </c>
      <c r="H406" s="44">
        <f>+IF(A406=A405,H405+F406-G406,F406-G406)</f>
        <v>-2646.3820000000001</v>
      </c>
    </row>
    <row r="407" spans="1:11" x14ac:dyDescent="0.2">
      <c r="A407" s="42" t="s">
        <v>8229</v>
      </c>
      <c r="B407" s="42" t="s">
        <v>8230</v>
      </c>
      <c r="C407" s="45">
        <v>45644</v>
      </c>
      <c r="D407" s="78" t="s">
        <v>10985</v>
      </c>
      <c r="E407" s="78" t="s">
        <v>10986</v>
      </c>
      <c r="G407" s="44">
        <v>13112.752</v>
      </c>
      <c r="H407" s="44">
        <f t="shared" ref="H407:H409" si="23">+IF(A407=A406,H406+F407-G407,F407-G407)</f>
        <v>-15759.134</v>
      </c>
    </row>
    <row r="408" spans="1:11" x14ac:dyDescent="0.2">
      <c r="A408" s="42" t="s">
        <v>8229</v>
      </c>
      <c r="B408" s="42" t="s">
        <v>8230</v>
      </c>
      <c r="C408" s="45">
        <v>45652</v>
      </c>
      <c r="D408" s="78" t="s">
        <v>10989</v>
      </c>
      <c r="E408" s="78" t="s">
        <v>10990</v>
      </c>
      <c r="G408" s="44">
        <v>5931.7759999999998</v>
      </c>
      <c r="H408" s="44">
        <f t="shared" si="23"/>
        <v>-21690.91</v>
      </c>
    </row>
    <row r="409" spans="1:11" x14ac:dyDescent="0.2">
      <c r="A409" s="42" t="s">
        <v>8229</v>
      </c>
      <c r="B409" s="42" t="s">
        <v>8230</v>
      </c>
      <c r="C409" s="45">
        <v>45657</v>
      </c>
      <c r="D409" s="78" t="s">
        <v>10991</v>
      </c>
      <c r="E409" s="78" t="s">
        <v>10992</v>
      </c>
      <c r="G409" s="44">
        <v>1156.471</v>
      </c>
      <c r="H409" s="44">
        <f t="shared" si="23"/>
        <v>-22847.381000000001</v>
      </c>
    </row>
    <row r="410" spans="1:11" s="43" customFormat="1" x14ac:dyDescent="0.2">
      <c r="A410" s="61" t="s">
        <v>8585</v>
      </c>
      <c r="B410" s="62"/>
      <c r="C410" s="97"/>
      <c r="D410" s="79"/>
      <c r="E410" s="79"/>
      <c r="F410" s="95">
        <f>SUBTOTAL(9,F406:F409)</f>
        <v>0</v>
      </c>
      <c r="G410" s="95">
        <f>SUBTOTAL(9,G406:G409)</f>
        <v>22847.381000000001</v>
      </c>
      <c r="H410" s="95">
        <f>+F410-G410</f>
        <v>-22847.381000000001</v>
      </c>
      <c r="I410" s="42"/>
      <c r="J410" s="42"/>
      <c r="K410" s="42"/>
    </row>
    <row r="411" spans="1:11" x14ac:dyDescent="0.2">
      <c r="A411" s="42" t="s">
        <v>8231</v>
      </c>
      <c r="B411" s="42" t="s">
        <v>8618</v>
      </c>
      <c r="C411" s="45">
        <v>45443</v>
      </c>
      <c r="D411" s="78" t="s">
        <v>8670</v>
      </c>
      <c r="E411" s="78" t="s">
        <v>8671</v>
      </c>
      <c r="G411" s="44">
        <v>0</v>
      </c>
      <c r="H411" s="44">
        <f t="shared" ref="H411:H416" si="24">+IF(A411=A410,H410+F411-G411,F411-G411)</f>
        <v>0</v>
      </c>
    </row>
    <row r="412" spans="1:11" s="43" customFormat="1" x14ac:dyDescent="0.2">
      <c r="A412" s="61" t="s">
        <v>8827</v>
      </c>
      <c r="B412" s="62"/>
      <c r="C412" s="97"/>
      <c r="D412" s="79"/>
      <c r="E412" s="79"/>
      <c r="F412" s="95">
        <f>SUBTOTAL(9,F411)</f>
        <v>0</v>
      </c>
      <c r="G412" s="95">
        <f>SUBTOTAL(9,G411)</f>
        <v>0</v>
      </c>
      <c r="H412" s="95">
        <f>+F412-G412</f>
        <v>0</v>
      </c>
      <c r="I412" s="42"/>
      <c r="J412" s="42"/>
      <c r="K412" s="42"/>
    </row>
    <row r="413" spans="1:11" x14ac:dyDescent="0.2">
      <c r="A413" s="42" t="s">
        <v>8232</v>
      </c>
      <c r="B413" s="42" t="s">
        <v>8233</v>
      </c>
      <c r="C413" s="152">
        <v>45626</v>
      </c>
      <c r="D413" s="150" t="s">
        <v>10993</v>
      </c>
      <c r="E413" s="150" t="s">
        <v>10994</v>
      </c>
      <c r="F413" s="151"/>
      <c r="G413" s="151">
        <v>44892.877999999997</v>
      </c>
      <c r="H413" s="44">
        <f t="shared" si="24"/>
        <v>-44892.877999999997</v>
      </c>
    </row>
    <row r="414" spans="1:11" x14ac:dyDescent="0.2">
      <c r="A414" s="42" t="s">
        <v>8232</v>
      </c>
      <c r="B414" s="42" t="s">
        <v>8233</v>
      </c>
      <c r="C414" s="152">
        <v>45636</v>
      </c>
      <c r="D414" s="150" t="s">
        <v>10996</v>
      </c>
      <c r="E414" s="150" t="s">
        <v>10997</v>
      </c>
      <c r="F414" s="151"/>
      <c r="G414" s="151">
        <v>50117.224999999999</v>
      </c>
      <c r="H414" s="44">
        <f t="shared" si="24"/>
        <v>-95010.103000000003</v>
      </c>
    </row>
    <row r="415" spans="1:11" x14ac:dyDescent="0.2">
      <c r="A415" s="42" t="s">
        <v>8232</v>
      </c>
      <c r="B415" s="42" t="s">
        <v>8233</v>
      </c>
      <c r="C415" s="152">
        <v>45646</v>
      </c>
      <c r="D415" s="150" t="s">
        <v>10998</v>
      </c>
      <c r="E415" s="150" t="s">
        <v>10999</v>
      </c>
      <c r="F415" s="151"/>
      <c r="G415" s="151">
        <v>19669.371999999999</v>
      </c>
      <c r="H415" s="44">
        <f t="shared" si="24"/>
        <v>-114679.47500000001</v>
      </c>
    </row>
    <row r="416" spans="1:11" x14ac:dyDescent="0.2">
      <c r="A416" s="42" t="s">
        <v>8232</v>
      </c>
      <c r="B416" s="42" t="s">
        <v>8233</v>
      </c>
      <c r="C416" s="152">
        <v>45650</v>
      </c>
      <c r="D416" s="150" t="s">
        <v>11000</v>
      </c>
      <c r="E416" s="150" t="s">
        <v>11001</v>
      </c>
      <c r="F416" s="151"/>
      <c r="G416" s="151">
        <v>145616.641</v>
      </c>
      <c r="H416" s="44">
        <f t="shared" si="24"/>
        <v>-260296.11600000001</v>
      </c>
    </row>
    <row r="417" spans="1:11" s="43" customFormat="1" x14ac:dyDescent="0.2">
      <c r="A417" s="61" t="s">
        <v>8586</v>
      </c>
      <c r="B417" s="62"/>
      <c r="C417" s="97"/>
      <c r="D417" s="79"/>
      <c r="E417" s="79"/>
      <c r="F417" s="95">
        <f>SUBTOTAL(9,F413:F416)</f>
        <v>0</v>
      </c>
      <c r="G417" s="95">
        <f>SUBTOTAL(9,G413:G416)</f>
        <v>260296.11600000001</v>
      </c>
      <c r="H417" s="95">
        <f>+F417-G417</f>
        <v>-260296.11600000001</v>
      </c>
      <c r="I417" s="42"/>
      <c r="J417" s="42"/>
      <c r="K417" s="42"/>
    </row>
    <row r="418" spans="1:11" x14ac:dyDescent="0.2">
      <c r="A418" s="42" t="s">
        <v>8621</v>
      </c>
      <c r="B418" s="42" t="s">
        <v>8622</v>
      </c>
      <c r="C418" s="45">
        <v>45646</v>
      </c>
      <c r="D418" s="78" t="s">
        <v>11003</v>
      </c>
      <c r="E418" s="78" t="s">
        <v>11004</v>
      </c>
      <c r="G418" s="44">
        <v>9635.9110000000001</v>
      </c>
      <c r="H418" s="44">
        <f>+IF(A418=A417,H417+F418-G418,F418-G418)</f>
        <v>-9635.9110000000001</v>
      </c>
    </row>
    <row r="419" spans="1:11" s="43" customFormat="1" x14ac:dyDescent="0.2">
      <c r="A419" s="61" t="s">
        <v>8828</v>
      </c>
      <c r="B419" s="62"/>
      <c r="C419" s="97"/>
      <c r="D419" s="79"/>
      <c r="E419" s="79"/>
      <c r="F419" s="95">
        <f>SUBTOTAL(9,F418:F418)</f>
        <v>0</v>
      </c>
      <c r="G419" s="95">
        <f>SUBTOTAL(9,G418:G418)</f>
        <v>9635.9110000000001</v>
      </c>
      <c r="H419" s="95">
        <f>+F419-G419</f>
        <v>-9635.9110000000001</v>
      </c>
      <c r="I419" s="42"/>
      <c r="J419" s="42"/>
      <c r="K419" s="42"/>
    </row>
    <row r="420" spans="1:11" x14ac:dyDescent="0.2">
      <c r="A420" s="42" t="s">
        <v>8991</v>
      </c>
      <c r="B420" s="42" t="s">
        <v>8992</v>
      </c>
      <c r="C420" s="45">
        <v>45484</v>
      </c>
      <c r="D420" s="78" t="s">
        <v>9063</v>
      </c>
      <c r="E420" s="78" t="s">
        <v>9064</v>
      </c>
      <c r="G420" s="44">
        <v>0</v>
      </c>
      <c r="H420" s="44">
        <f>+IF(A420=A419,H419+F420-G420,F420-G420)</f>
        <v>0</v>
      </c>
    </row>
    <row r="421" spans="1:11" s="43" customFormat="1" x14ac:dyDescent="0.2">
      <c r="A421" s="61" t="s">
        <v>9011</v>
      </c>
      <c r="B421" s="62"/>
      <c r="C421" s="97"/>
      <c r="D421" s="79"/>
      <c r="E421" s="79"/>
      <c r="F421" s="95">
        <f>SUBTOTAL(9,F420:F420)</f>
        <v>0</v>
      </c>
      <c r="G421" s="95">
        <f>SUBTOTAL(9,G420:G420)</f>
        <v>0</v>
      </c>
      <c r="H421" s="95">
        <f>+F421-G421</f>
        <v>0</v>
      </c>
      <c r="I421" s="42"/>
      <c r="J421" s="42"/>
      <c r="K421" s="42"/>
    </row>
    <row r="422" spans="1:11" s="43" customFormat="1" x14ac:dyDescent="0.2">
      <c r="A422" s="42" t="s">
        <v>19</v>
      </c>
      <c r="B422" s="42" t="s">
        <v>765</v>
      </c>
      <c r="C422" s="101">
        <v>44592</v>
      </c>
      <c r="D422" s="102" t="s">
        <v>5051</v>
      </c>
      <c r="E422" s="102" t="s">
        <v>152</v>
      </c>
      <c r="F422" s="71"/>
      <c r="G422" s="71">
        <v>109.821</v>
      </c>
      <c r="H422" s="44">
        <f>+IF(A422=A396,H396+F422-G422,F422-G422)</f>
        <v>-109.821</v>
      </c>
      <c r="I422" s="60"/>
    </row>
    <row r="423" spans="1:11" s="43" customFormat="1" x14ac:dyDescent="0.2">
      <c r="A423" s="42" t="s">
        <v>19</v>
      </c>
      <c r="B423" s="42" t="s">
        <v>765</v>
      </c>
      <c r="C423" s="101">
        <v>44636</v>
      </c>
      <c r="D423" s="102">
        <v>5322530246</v>
      </c>
      <c r="E423" s="102">
        <v>1311</v>
      </c>
      <c r="F423" s="71">
        <v>287.25099999999998</v>
      </c>
      <c r="G423" s="71"/>
      <c r="H423" s="44">
        <f t="shared" ref="H423:H486" si="25">+IF(A423=A422,H422+F423-G423,F423-G423)</f>
        <v>177.42999999999998</v>
      </c>
      <c r="I423" s="60"/>
    </row>
    <row r="424" spans="1:11" s="43" customFormat="1" x14ac:dyDescent="0.2">
      <c r="A424" s="42" t="s">
        <v>19</v>
      </c>
      <c r="B424" s="42" t="s">
        <v>765</v>
      </c>
      <c r="C424" s="101">
        <v>44712</v>
      </c>
      <c r="D424" s="102" t="s">
        <v>5246</v>
      </c>
      <c r="E424" s="102" t="s">
        <v>152</v>
      </c>
      <c r="F424" s="71"/>
      <c r="G424" s="71">
        <v>300.28100000000001</v>
      </c>
      <c r="H424" s="44">
        <f t="shared" si="25"/>
        <v>-122.85100000000003</v>
      </c>
      <c r="I424" s="60"/>
    </row>
    <row r="425" spans="1:11" s="43" customFormat="1" x14ac:dyDescent="0.2">
      <c r="A425" s="42" t="s">
        <v>19</v>
      </c>
      <c r="B425" s="42" t="s">
        <v>765</v>
      </c>
      <c r="C425" s="101">
        <v>44887</v>
      </c>
      <c r="D425" s="102" t="s">
        <v>5275</v>
      </c>
      <c r="E425" s="102" t="s">
        <v>152</v>
      </c>
      <c r="F425" s="71"/>
      <c r="G425" s="71">
        <v>631.34799999999996</v>
      </c>
      <c r="H425" s="44">
        <f t="shared" si="25"/>
        <v>-754.19899999999996</v>
      </c>
      <c r="I425" s="60"/>
    </row>
    <row r="426" spans="1:11" s="43" customFormat="1" x14ac:dyDescent="0.2">
      <c r="A426" s="42" t="s">
        <v>19</v>
      </c>
      <c r="B426" s="42" t="s">
        <v>765</v>
      </c>
      <c r="C426" s="101">
        <v>44914</v>
      </c>
      <c r="D426" s="102">
        <v>5622561261</v>
      </c>
      <c r="E426" s="102">
        <v>9011</v>
      </c>
      <c r="F426" s="71">
        <v>670.93600000000004</v>
      </c>
      <c r="G426" s="71"/>
      <c r="H426" s="44">
        <f t="shared" si="25"/>
        <v>-83.26299999999992</v>
      </c>
      <c r="I426" s="60"/>
    </row>
    <row r="427" spans="1:11" s="43" customFormat="1" x14ac:dyDescent="0.2">
      <c r="A427" s="42" t="s">
        <v>19</v>
      </c>
      <c r="B427" s="42" t="s">
        <v>765</v>
      </c>
      <c r="C427" s="101">
        <v>44914</v>
      </c>
      <c r="D427" s="102">
        <v>5622561275</v>
      </c>
      <c r="E427" s="102">
        <v>9103</v>
      </c>
      <c r="F427" s="71">
        <v>1435.7639999999999</v>
      </c>
      <c r="G427" s="71"/>
      <c r="H427" s="44">
        <f t="shared" si="25"/>
        <v>1352.501</v>
      </c>
      <c r="I427" s="60"/>
    </row>
    <row r="428" spans="1:11" s="43" customFormat="1" x14ac:dyDescent="0.2">
      <c r="A428" s="42" t="s">
        <v>19</v>
      </c>
      <c r="B428" s="42" t="s">
        <v>765</v>
      </c>
      <c r="C428" s="101">
        <v>44914</v>
      </c>
      <c r="D428" s="102">
        <v>122010101</v>
      </c>
      <c r="E428" s="102" t="s">
        <v>5247</v>
      </c>
      <c r="F428" s="71">
        <v>189.65899999999999</v>
      </c>
      <c r="G428" s="71"/>
      <c r="H428" s="44">
        <f t="shared" si="25"/>
        <v>1542.1599999999999</v>
      </c>
      <c r="I428" s="60"/>
    </row>
    <row r="429" spans="1:11" s="43" customFormat="1" x14ac:dyDescent="0.2">
      <c r="A429" s="42" t="s">
        <v>19</v>
      </c>
      <c r="B429" s="42" t="s">
        <v>765</v>
      </c>
      <c r="C429" s="101">
        <v>44915</v>
      </c>
      <c r="D429" s="102" t="s">
        <v>5248</v>
      </c>
      <c r="E429" s="102" t="s">
        <v>152</v>
      </c>
      <c r="F429" s="71"/>
      <c r="G429" s="71">
        <v>85.680999999999997</v>
      </c>
      <c r="H429" s="44">
        <f t="shared" si="25"/>
        <v>1456.4789999999998</v>
      </c>
      <c r="I429" s="60"/>
    </row>
    <row r="430" spans="1:11" s="43" customFormat="1" x14ac:dyDescent="0.2">
      <c r="A430" s="42" t="s">
        <v>19</v>
      </c>
      <c r="B430" s="42" t="s">
        <v>765</v>
      </c>
      <c r="C430" s="101">
        <v>44922</v>
      </c>
      <c r="D430" s="102">
        <v>5622561349</v>
      </c>
      <c r="E430" s="102">
        <v>9163</v>
      </c>
      <c r="F430" s="71">
        <v>1435.7639999999999</v>
      </c>
      <c r="G430" s="71"/>
      <c r="H430" s="44">
        <f t="shared" si="25"/>
        <v>2892.2429999999995</v>
      </c>
      <c r="I430" s="60"/>
    </row>
    <row r="431" spans="1:11" s="43" customFormat="1" x14ac:dyDescent="0.2">
      <c r="A431" s="42" t="s">
        <v>19</v>
      </c>
      <c r="B431" s="42" t="s">
        <v>765</v>
      </c>
      <c r="C431" s="101">
        <v>44922</v>
      </c>
      <c r="D431" s="102" t="s">
        <v>5249</v>
      </c>
      <c r="E431" s="102" t="s">
        <v>152</v>
      </c>
      <c r="F431" s="71"/>
      <c r="G431" s="71">
        <v>718.18200000000002</v>
      </c>
      <c r="H431" s="44">
        <f t="shared" si="25"/>
        <v>2174.0609999999997</v>
      </c>
      <c r="I431" s="60"/>
    </row>
    <row r="432" spans="1:11" s="43" customFormat="1" x14ac:dyDescent="0.2">
      <c r="A432" s="42" t="s">
        <v>19</v>
      </c>
      <c r="B432" s="42" t="s">
        <v>765</v>
      </c>
      <c r="C432" s="101">
        <v>44926</v>
      </c>
      <c r="D432" s="102" t="s">
        <v>5250</v>
      </c>
      <c r="E432" s="102" t="s">
        <v>152</v>
      </c>
      <c r="F432" s="71"/>
      <c r="G432" s="70">
        <v>694.89</v>
      </c>
      <c r="H432" s="44">
        <f t="shared" si="25"/>
        <v>1479.1709999999998</v>
      </c>
      <c r="I432" s="60">
        <f>+F447-G442-G441-G436-G432</f>
        <v>-0.99399999999980082</v>
      </c>
    </row>
    <row r="433" spans="1:9" s="43" customFormat="1" x14ac:dyDescent="0.2">
      <c r="A433" s="42" t="s">
        <v>19</v>
      </c>
      <c r="B433" s="42" t="s">
        <v>765</v>
      </c>
      <c r="C433" s="69">
        <v>44938</v>
      </c>
      <c r="D433" s="83" t="s">
        <v>6965</v>
      </c>
      <c r="E433" s="83" t="s">
        <v>6966</v>
      </c>
      <c r="F433" s="73"/>
      <c r="G433" s="73">
        <v>862.09799999999996</v>
      </c>
      <c r="H433" s="44">
        <f t="shared" si="25"/>
        <v>617.07299999999987</v>
      </c>
      <c r="I433" s="60"/>
    </row>
    <row r="434" spans="1:9" s="43" customFormat="1" x14ac:dyDescent="0.2">
      <c r="A434" s="42" t="s">
        <v>19</v>
      </c>
      <c r="B434" s="42" t="s">
        <v>765</v>
      </c>
      <c r="C434" s="69">
        <v>44951</v>
      </c>
      <c r="D434" s="83">
        <v>5623560119</v>
      </c>
      <c r="E434" s="83" t="s">
        <v>6967</v>
      </c>
      <c r="F434" s="73">
        <v>1386.664</v>
      </c>
      <c r="G434" s="73"/>
      <c r="H434" s="44">
        <f t="shared" si="25"/>
        <v>2003.7369999999999</v>
      </c>
      <c r="I434" s="60"/>
    </row>
    <row r="435" spans="1:9" s="43" customFormat="1" x14ac:dyDescent="0.2">
      <c r="A435" s="42" t="s">
        <v>19</v>
      </c>
      <c r="B435" s="42" t="s">
        <v>765</v>
      </c>
      <c r="C435" s="69">
        <v>44980</v>
      </c>
      <c r="D435" s="83">
        <v>5623560252</v>
      </c>
      <c r="E435" s="83" t="s">
        <v>6968</v>
      </c>
      <c r="F435" s="73">
        <v>605.48900000000003</v>
      </c>
      <c r="G435" s="73"/>
      <c r="H435" s="44">
        <f t="shared" si="25"/>
        <v>2609.2259999999997</v>
      </c>
      <c r="I435" s="60"/>
    </row>
    <row r="436" spans="1:9" s="43" customFormat="1" x14ac:dyDescent="0.2">
      <c r="A436" s="42" t="s">
        <v>19</v>
      </c>
      <c r="B436" s="42" t="s">
        <v>765</v>
      </c>
      <c r="C436" s="69">
        <v>45016</v>
      </c>
      <c r="D436" s="83" t="s">
        <v>6969</v>
      </c>
      <c r="E436" s="83" t="s">
        <v>6970</v>
      </c>
      <c r="F436" s="73"/>
      <c r="G436" s="72">
        <v>249.00200000000001</v>
      </c>
      <c r="H436" s="44">
        <f t="shared" si="25"/>
        <v>2360.2239999999997</v>
      </c>
      <c r="I436" s="60"/>
    </row>
    <row r="437" spans="1:9" s="43" customFormat="1" x14ac:dyDescent="0.2">
      <c r="A437" s="42" t="s">
        <v>19</v>
      </c>
      <c r="B437" s="42" t="s">
        <v>765</v>
      </c>
      <c r="C437" s="69">
        <v>45177</v>
      </c>
      <c r="D437" s="83" t="s">
        <v>6975</v>
      </c>
      <c r="E437" s="83" t="s">
        <v>6976</v>
      </c>
      <c r="F437" s="86"/>
      <c r="G437" s="74">
        <v>754.46</v>
      </c>
      <c r="H437" s="44">
        <f t="shared" si="25"/>
        <v>1605.7639999999997</v>
      </c>
      <c r="I437" s="60">
        <f>+F439-G438-G437</f>
        <v>-0.99900000000002365</v>
      </c>
    </row>
    <row r="438" spans="1:9" s="43" customFormat="1" x14ac:dyDescent="0.2">
      <c r="A438" s="42" t="s">
        <v>19</v>
      </c>
      <c r="B438" s="42" t="s">
        <v>765</v>
      </c>
      <c r="C438" s="69">
        <v>45180</v>
      </c>
      <c r="D438" s="83" t="s">
        <v>6977</v>
      </c>
      <c r="E438" s="83" t="s">
        <v>6978</v>
      </c>
      <c r="F438" s="86"/>
      <c r="G438" s="74">
        <v>754.46</v>
      </c>
      <c r="H438" s="44">
        <f t="shared" si="25"/>
        <v>851.30399999999963</v>
      </c>
      <c r="I438" s="60"/>
    </row>
    <row r="439" spans="1:9" s="43" customFormat="1" x14ac:dyDescent="0.2">
      <c r="A439" s="42" t="s">
        <v>19</v>
      </c>
      <c r="B439" s="42" t="s">
        <v>765</v>
      </c>
      <c r="C439" s="69">
        <v>45182</v>
      </c>
      <c r="D439" s="83">
        <v>5623561322</v>
      </c>
      <c r="E439" s="83" t="s">
        <v>6979</v>
      </c>
      <c r="F439" s="74">
        <v>1507.921</v>
      </c>
      <c r="G439" s="86"/>
      <c r="H439" s="44">
        <f t="shared" si="25"/>
        <v>2359.2249999999995</v>
      </c>
      <c r="I439" s="60"/>
    </row>
    <row r="440" spans="1:9" s="43" customFormat="1" x14ac:dyDescent="0.2">
      <c r="A440" s="42" t="s">
        <v>19</v>
      </c>
      <c r="B440" s="42" t="s">
        <v>765</v>
      </c>
      <c r="C440" s="69">
        <v>45169</v>
      </c>
      <c r="D440" s="83" t="s">
        <v>6971</v>
      </c>
      <c r="E440" s="83" t="s">
        <v>6972</v>
      </c>
      <c r="F440" s="86"/>
      <c r="G440" s="86">
        <v>718.58199999999999</v>
      </c>
      <c r="H440" s="44">
        <f t="shared" si="25"/>
        <v>1640.6429999999996</v>
      </c>
      <c r="I440" s="60"/>
    </row>
    <row r="441" spans="1:9" s="43" customFormat="1" x14ac:dyDescent="0.2">
      <c r="A441" s="42" t="s">
        <v>19</v>
      </c>
      <c r="B441" s="42" t="s">
        <v>765</v>
      </c>
      <c r="C441" s="69">
        <v>45169</v>
      </c>
      <c r="D441" s="83" t="s">
        <v>6973</v>
      </c>
      <c r="E441" s="83" t="s">
        <v>6974</v>
      </c>
      <c r="F441" s="86"/>
      <c r="G441" s="74">
        <v>249.00200000000001</v>
      </c>
      <c r="H441" s="44">
        <f t="shared" si="25"/>
        <v>1391.6409999999996</v>
      </c>
      <c r="I441" s="60"/>
    </row>
    <row r="442" spans="1:9" s="43" customFormat="1" x14ac:dyDescent="0.2">
      <c r="A442" s="42" t="s">
        <v>19</v>
      </c>
      <c r="B442" s="42" t="s">
        <v>765</v>
      </c>
      <c r="C442" s="69">
        <v>45184</v>
      </c>
      <c r="D442" s="83" t="s">
        <v>6980</v>
      </c>
      <c r="E442" s="83" t="s">
        <v>6981</v>
      </c>
      <c r="F442" s="86"/>
      <c r="G442" s="74">
        <v>121.22499999999999</v>
      </c>
      <c r="H442" s="44">
        <f t="shared" si="25"/>
        <v>1270.4159999999997</v>
      </c>
      <c r="I442" s="60"/>
    </row>
    <row r="443" spans="1:9" s="43" customFormat="1" x14ac:dyDescent="0.2">
      <c r="A443" s="42" t="s">
        <v>19</v>
      </c>
      <c r="B443" s="42" t="s">
        <v>765</v>
      </c>
      <c r="C443" s="69">
        <v>45190</v>
      </c>
      <c r="D443" s="83" t="s">
        <v>6982</v>
      </c>
      <c r="E443" s="83" t="s">
        <v>6983</v>
      </c>
      <c r="F443" s="86"/>
      <c r="G443" s="74">
        <v>754.46</v>
      </c>
      <c r="H443" s="44">
        <f t="shared" si="25"/>
        <v>515.95599999999968</v>
      </c>
      <c r="I443" s="60">
        <f>+F444-G443-G445</f>
        <v>-0.99900000000002365</v>
      </c>
    </row>
    <row r="444" spans="1:9" s="43" customFormat="1" x14ac:dyDescent="0.2">
      <c r="A444" s="42" t="s">
        <v>19</v>
      </c>
      <c r="B444" s="42" t="s">
        <v>765</v>
      </c>
      <c r="C444" s="69">
        <v>45198</v>
      </c>
      <c r="D444" s="83">
        <v>5623561387</v>
      </c>
      <c r="E444" s="83" t="s">
        <v>6984</v>
      </c>
      <c r="F444" s="74">
        <v>1507.921</v>
      </c>
      <c r="G444" s="86"/>
      <c r="H444" s="44">
        <f t="shared" si="25"/>
        <v>2023.8769999999997</v>
      </c>
      <c r="I444" s="60"/>
    </row>
    <row r="445" spans="1:9" s="43" customFormat="1" x14ac:dyDescent="0.2">
      <c r="A445" s="42" t="s">
        <v>19</v>
      </c>
      <c r="B445" s="42" t="s">
        <v>765</v>
      </c>
      <c r="C445" s="69">
        <v>45199</v>
      </c>
      <c r="D445" s="83" t="s">
        <v>6985</v>
      </c>
      <c r="E445" s="83" t="s">
        <v>6986</v>
      </c>
      <c r="F445" s="86"/>
      <c r="G445" s="74">
        <v>754.46</v>
      </c>
      <c r="H445" s="44">
        <f t="shared" si="25"/>
        <v>1269.4169999999997</v>
      </c>
      <c r="I445" s="60"/>
    </row>
    <row r="446" spans="1:9" s="43" customFormat="1" x14ac:dyDescent="0.2">
      <c r="A446" s="42" t="s">
        <v>19</v>
      </c>
      <c r="B446" s="42" t="s">
        <v>765</v>
      </c>
      <c r="C446" s="69">
        <v>45199</v>
      </c>
      <c r="D446" s="83" t="s">
        <v>6987</v>
      </c>
      <c r="E446" s="83" t="s">
        <v>6988</v>
      </c>
      <c r="F446" s="86"/>
      <c r="G446" s="86">
        <v>754.46</v>
      </c>
      <c r="H446" s="44">
        <f t="shared" si="25"/>
        <v>514.95699999999965</v>
      </c>
      <c r="I446" s="60"/>
    </row>
    <row r="447" spans="1:9" s="43" customFormat="1" x14ac:dyDescent="0.2">
      <c r="A447" s="42" t="s">
        <v>19</v>
      </c>
      <c r="B447" s="42" t="s">
        <v>765</v>
      </c>
      <c r="C447" s="69">
        <v>45199</v>
      </c>
      <c r="D447" s="83">
        <v>5623561518</v>
      </c>
      <c r="E447" s="83" t="s">
        <v>6989</v>
      </c>
      <c r="F447" s="74">
        <v>1313.125</v>
      </c>
      <c r="G447" s="86"/>
      <c r="H447" s="44">
        <f t="shared" si="25"/>
        <v>1828.0819999999997</v>
      </c>
      <c r="I447" s="60"/>
    </row>
    <row r="448" spans="1:9" s="43" customFormat="1" x14ac:dyDescent="0.2">
      <c r="A448" s="42" t="s">
        <v>19</v>
      </c>
      <c r="B448" s="42" t="s">
        <v>765</v>
      </c>
      <c r="C448" s="87">
        <v>45210</v>
      </c>
      <c r="D448" s="88">
        <v>5623561549</v>
      </c>
      <c r="E448" s="88" t="s">
        <v>7251</v>
      </c>
      <c r="F448" s="89">
        <v>1507.921</v>
      </c>
      <c r="G448" s="89"/>
      <c r="H448" s="44">
        <f t="shared" si="25"/>
        <v>3336.0029999999997</v>
      </c>
      <c r="I448" s="60"/>
    </row>
    <row r="449" spans="1:9" s="43" customFormat="1" x14ac:dyDescent="0.2">
      <c r="A449" s="42" t="s">
        <v>19</v>
      </c>
      <c r="B449" s="42" t="s">
        <v>765</v>
      </c>
      <c r="C449" s="87">
        <v>45212</v>
      </c>
      <c r="D449" s="88">
        <v>5623561553</v>
      </c>
      <c r="E449" s="88" t="s">
        <v>7252</v>
      </c>
      <c r="F449" s="89">
        <v>1507.921</v>
      </c>
      <c r="G449" s="89"/>
      <c r="H449" s="44">
        <f t="shared" si="25"/>
        <v>4843.924</v>
      </c>
      <c r="I449" s="60"/>
    </row>
    <row r="450" spans="1:9" s="43" customFormat="1" x14ac:dyDescent="0.2">
      <c r="A450" s="42" t="s">
        <v>19</v>
      </c>
      <c r="B450" s="42" t="s">
        <v>765</v>
      </c>
      <c r="C450" s="87">
        <v>45212</v>
      </c>
      <c r="D450" s="88" t="s">
        <v>7253</v>
      </c>
      <c r="E450" s="88" t="s">
        <v>7254</v>
      </c>
      <c r="F450" s="89"/>
      <c r="G450" s="89">
        <v>249.00200000000001</v>
      </c>
      <c r="H450" s="44">
        <f t="shared" si="25"/>
        <v>4594.9219999999996</v>
      </c>
      <c r="I450" s="60"/>
    </row>
    <row r="451" spans="1:9" s="43" customFormat="1" x14ac:dyDescent="0.2">
      <c r="A451" s="42" t="s">
        <v>19</v>
      </c>
      <c r="B451" s="42" t="s">
        <v>765</v>
      </c>
      <c r="C451" s="87">
        <v>45217</v>
      </c>
      <c r="D451" s="88" t="s">
        <v>7255</v>
      </c>
      <c r="E451" s="88" t="s">
        <v>7256</v>
      </c>
      <c r="F451" s="89"/>
      <c r="G451" s="89">
        <v>754.46</v>
      </c>
      <c r="H451" s="44">
        <f t="shared" si="25"/>
        <v>3840.4619999999995</v>
      </c>
      <c r="I451" s="60"/>
    </row>
    <row r="452" spans="1:9" s="43" customFormat="1" x14ac:dyDescent="0.2">
      <c r="A452" s="42" t="s">
        <v>19</v>
      </c>
      <c r="B452" s="42" t="s">
        <v>765</v>
      </c>
      <c r="C452" s="87">
        <v>45217</v>
      </c>
      <c r="D452" s="88" t="s">
        <v>7257</v>
      </c>
      <c r="E452" s="88" t="s">
        <v>7258</v>
      </c>
      <c r="F452" s="89"/>
      <c r="G452" s="89">
        <v>754.46</v>
      </c>
      <c r="H452" s="44">
        <f t="shared" si="25"/>
        <v>3086.0019999999995</v>
      </c>
      <c r="I452" s="60"/>
    </row>
    <row r="453" spans="1:9" s="43" customFormat="1" x14ac:dyDescent="0.2">
      <c r="A453" s="42" t="s">
        <v>19</v>
      </c>
      <c r="B453" s="42" t="s">
        <v>765</v>
      </c>
      <c r="C453" s="87">
        <v>45219</v>
      </c>
      <c r="D453" s="88">
        <v>5623561605</v>
      </c>
      <c r="E453" s="88" t="s">
        <v>7259</v>
      </c>
      <c r="F453" s="89">
        <v>1507.921</v>
      </c>
      <c r="G453" s="89"/>
      <c r="H453" s="44">
        <f t="shared" si="25"/>
        <v>4593.9229999999998</v>
      </c>
      <c r="I453" s="60"/>
    </row>
    <row r="454" spans="1:9" s="43" customFormat="1" x14ac:dyDescent="0.2">
      <c r="A454" s="42" t="s">
        <v>19</v>
      </c>
      <c r="B454" s="42" t="s">
        <v>765</v>
      </c>
      <c r="C454" s="87">
        <v>45223</v>
      </c>
      <c r="D454" s="88" t="s">
        <v>7260</v>
      </c>
      <c r="E454" s="88" t="s">
        <v>7261</v>
      </c>
      <c r="F454" s="89"/>
      <c r="G454" s="89">
        <v>754.46</v>
      </c>
      <c r="H454" s="44">
        <f t="shared" si="25"/>
        <v>3839.4629999999997</v>
      </c>
      <c r="I454" s="60"/>
    </row>
    <row r="455" spans="1:9" s="43" customFormat="1" x14ac:dyDescent="0.2">
      <c r="A455" s="42" t="s">
        <v>19</v>
      </c>
      <c r="B455" s="42" t="s">
        <v>765</v>
      </c>
      <c r="C455" s="87">
        <v>45223</v>
      </c>
      <c r="D455" s="88" t="s">
        <v>7262</v>
      </c>
      <c r="E455" s="88" t="s">
        <v>7263</v>
      </c>
      <c r="F455" s="89"/>
      <c r="G455" s="89">
        <v>754.46</v>
      </c>
      <c r="H455" s="44">
        <f t="shared" si="25"/>
        <v>3085.0029999999997</v>
      </c>
      <c r="I455" s="60"/>
    </row>
    <row r="456" spans="1:9" s="43" customFormat="1" x14ac:dyDescent="0.2">
      <c r="A456" s="42" t="s">
        <v>19</v>
      </c>
      <c r="B456" s="42" t="s">
        <v>765</v>
      </c>
      <c r="C456" s="87">
        <v>45230</v>
      </c>
      <c r="D456" s="88" t="s">
        <v>7264</v>
      </c>
      <c r="E456" s="88" t="s">
        <v>7265</v>
      </c>
      <c r="F456" s="89"/>
      <c r="G456" s="89">
        <v>754.46</v>
      </c>
      <c r="H456" s="44">
        <f t="shared" si="25"/>
        <v>2330.5429999999997</v>
      </c>
      <c r="I456" s="60"/>
    </row>
    <row r="457" spans="1:9" s="43" customFormat="1" x14ac:dyDescent="0.2">
      <c r="A457" s="42" t="s">
        <v>19</v>
      </c>
      <c r="B457" s="42" t="s">
        <v>765</v>
      </c>
      <c r="C457" s="87">
        <v>45230</v>
      </c>
      <c r="D457" s="88" t="s">
        <v>7266</v>
      </c>
      <c r="E457" s="88" t="s">
        <v>7267</v>
      </c>
      <c r="F457" s="89"/>
      <c r="G457" s="89">
        <v>754.46</v>
      </c>
      <c r="H457" s="44">
        <f t="shared" si="25"/>
        <v>1576.0829999999996</v>
      </c>
      <c r="I457" s="60"/>
    </row>
    <row r="458" spans="1:9" s="43" customFormat="1" x14ac:dyDescent="0.2">
      <c r="A458" s="42" t="s">
        <v>19</v>
      </c>
      <c r="B458" s="42" t="s">
        <v>765</v>
      </c>
      <c r="C458" s="87">
        <v>45230</v>
      </c>
      <c r="D458" s="88">
        <v>5623561652</v>
      </c>
      <c r="E458" s="88" t="s">
        <v>7268</v>
      </c>
      <c r="F458" s="89">
        <v>1537.921</v>
      </c>
      <c r="G458" s="89"/>
      <c r="H458" s="44">
        <f t="shared" si="25"/>
        <v>3114.0039999999999</v>
      </c>
      <c r="I458" s="60"/>
    </row>
    <row r="459" spans="1:9" s="43" customFormat="1" x14ac:dyDescent="0.2">
      <c r="A459" s="42" t="s">
        <v>19</v>
      </c>
      <c r="B459" s="42" t="s">
        <v>765</v>
      </c>
      <c r="C459" s="87">
        <v>45230</v>
      </c>
      <c r="D459" s="88" t="s">
        <v>7269</v>
      </c>
      <c r="E459" s="88" t="s">
        <v>7270</v>
      </c>
      <c r="F459" s="89"/>
      <c r="G459" s="89">
        <v>121.22499999999999</v>
      </c>
      <c r="H459" s="44">
        <f t="shared" si="25"/>
        <v>2992.779</v>
      </c>
      <c r="I459" s="60"/>
    </row>
    <row r="460" spans="1:9" s="43" customFormat="1" x14ac:dyDescent="0.2">
      <c r="A460" s="42" t="s">
        <v>19</v>
      </c>
      <c r="B460" s="42" t="s">
        <v>765</v>
      </c>
      <c r="C460" s="87">
        <v>45230</v>
      </c>
      <c r="D460" s="88" t="s">
        <v>7271</v>
      </c>
      <c r="E460" s="88" t="s">
        <v>7272</v>
      </c>
      <c r="F460" s="89"/>
      <c r="G460" s="89">
        <v>121.22499999999999</v>
      </c>
      <c r="H460" s="44">
        <f t="shared" si="25"/>
        <v>2871.5540000000001</v>
      </c>
      <c r="I460" s="60"/>
    </row>
    <row r="461" spans="1:9" s="43" customFormat="1" x14ac:dyDescent="0.2">
      <c r="A461" s="42" t="s">
        <v>19</v>
      </c>
      <c r="B461" s="42" t="s">
        <v>765</v>
      </c>
      <c r="C461" s="45">
        <v>45236</v>
      </c>
      <c r="D461" s="78">
        <v>56235617</v>
      </c>
      <c r="E461" s="78" t="s">
        <v>7348</v>
      </c>
      <c r="F461" s="44">
        <v>1507.921</v>
      </c>
      <c r="G461" s="44"/>
      <c r="H461" s="44">
        <f t="shared" si="25"/>
        <v>4379.4750000000004</v>
      </c>
      <c r="I461" s="60"/>
    </row>
    <row r="462" spans="1:9" s="43" customFormat="1" x14ac:dyDescent="0.2">
      <c r="A462" s="42" t="s">
        <v>19</v>
      </c>
      <c r="B462" s="42" t="s">
        <v>765</v>
      </c>
      <c r="C462" s="45">
        <v>45252</v>
      </c>
      <c r="D462" s="78" t="s">
        <v>7349</v>
      </c>
      <c r="E462" s="78" t="s">
        <v>7350</v>
      </c>
      <c r="F462" s="44"/>
      <c r="G462" s="44">
        <v>754.46</v>
      </c>
      <c r="H462" s="44">
        <f t="shared" si="25"/>
        <v>3625.0150000000003</v>
      </c>
      <c r="I462" s="60"/>
    </row>
    <row r="463" spans="1:9" s="43" customFormat="1" x14ac:dyDescent="0.2">
      <c r="A463" s="42" t="s">
        <v>19</v>
      </c>
      <c r="B463" s="42" t="s">
        <v>765</v>
      </c>
      <c r="C463" s="45">
        <v>45252</v>
      </c>
      <c r="D463" s="78" t="s">
        <v>7351</v>
      </c>
      <c r="E463" s="78" t="s">
        <v>7352</v>
      </c>
      <c r="F463" s="44"/>
      <c r="G463" s="44">
        <v>754.46</v>
      </c>
      <c r="H463" s="44">
        <f t="shared" si="25"/>
        <v>2870.5550000000003</v>
      </c>
      <c r="I463" s="60"/>
    </row>
    <row r="464" spans="1:9" s="43" customFormat="1" x14ac:dyDescent="0.2">
      <c r="A464" s="42" t="s">
        <v>19</v>
      </c>
      <c r="B464" s="42" t="s">
        <v>765</v>
      </c>
      <c r="C464" s="45">
        <v>45252</v>
      </c>
      <c r="D464" s="78" t="s">
        <v>7353</v>
      </c>
      <c r="E464" s="78" t="s">
        <v>7354</v>
      </c>
      <c r="F464" s="44"/>
      <c r="G464" s="44">
        <v>754.46</v>
      </c>
      <c r="H464" s="44">
        <f t="shared" si="25"/>
        <v>2116.0950000000003</v>
      </c>
      <c r="I464" s="60"/>
    </row>
    <row r="465" spans="1:9" s="43" customFormat="1" x14ac:dyDescent="0.2">
      <c r="A465" s="42" t="s">
        <v>19</v>
      </c>
      <c r="B465" s="42" t="s">
        <v>765</v>
      </c>
      <c r="C465" s="45">
        <v>45258</v>
      </c>
      <c r="D465" s="78">
        <v>56235618</v>
      </c>
      <c r="E465" s="78" t="s">
        <v>7355</v>
      </c>
      <c r="F465" s="44">
        <v>1507.921</v>
      </c>
      <c r="G465" s="44"/>
      <c r="H465" s="44">
        <f t="shared" si="25"/>
        <v>3624.0160000000005</v>
      </c>
      <c r="I465" s="60"/>
    </row>
    <row r="466" spans="1:9" s="43" customFormat="1" x14ac:dyDescent="0.2">
      <c r="A466" s="42" t="s">
        <v>19</v>
      </c>
      <c r="B466" s="42" t="s">
        <v>765</v>
      </c>
      <c r="C466" s="45">
        <v>45260</v>
      </c>
      <c r="D466" s="78" t="s">
        <v>7356</v>
      </c>
      <c r="E466" s="78" t="s">
        <v>7357</v>
      </c>
      <c r="F466" s="44"/>
      <c r="G466" s="44">
        <v>754.46</v>
      </c>
      <c r="H466" s="44">
        <f t="shared" si="25"/>
        <v>2869.5560000000005</v>
      </c>
      <c r="I466" s="60"/>
    </row>
    <row r="467" spans="1:9" s="43" customFormat="1" x14ac:dyDescent="0.2">
      <c r="A467" s="42" t="s">
        <v>19</v>
      </c>
      <c r="B467" s="42" t="s">
        <v>765</v>
      </c>
      <c r="C467" s="45">
        <v>45260</v>
      </c>
      <c r="D467" s="78" t="s">
        <v>7358</v>
      </c>
      <c r="E467" s="78" t="s">
        <v>7359</v>
      </c>
      <c r="F467" s="44"/>
      <c r="G467" s="44">
        <v>754.46</v>
      </c>
      <c r="H467" s="44">
        <f t="shared" si="25"/>
        <v>2115.0960000000005</v>
      </c>
      <c r="I467" s="60"/>
    </row>
    <row r="468" spans="1:9" s="43" customFormat="1" x14ac:dyDescent="0.2">
      <c r="A468" s="42" t="s">
        <v>19</v>
      </c>
      <c r="B468" s="42" t="s">
        <v>765</v>
      </c>
      <c r="C468" s="45">
        <v>45260</v>
      </c>
      <c r="D468" s="78">
        <v>56235619</v>
      </c>
      <c r="E468" s="78" t="s">
        <v>7360</v>
      </c>
      <c r="F468" s="44">
        <v>1507.921</v>
      </c>
      <c r="G468" s="44"/>
      <c r="H468" s="44">
        <f t="shared" si="25"/>
        <v>3623.0170000000007</v>
      </c>
      <c r="I468" s="60"/>
    </row>
    <row r="469" spans="1:9" s="43" customFormat="1" x14ac:dyDescent="0.2">
      <c r="A469" s="42" t="s">
        <v>19</v>
      </c>
      <c r="B469" s="42" t="s">
        <v>765</v>
      </c>
      <c r="C469" s="45">
        <v>45265</v>
      </c>
      <c r="D469" s="78">
        <v>56235619</v>
      </c>
      <c r="E469" s="78" t="s">
        <v>7506</v>
      </c>
      <c r="F469" s="44">
        <v>1507.921</v>
      </c>
      <c r="G469" s="44"/>
      <c r="H469" s="44">
        <f t="shared" si="25"/>
        <v>5130.938000000001</v>
      </c>
      <c r="I469" s="60"/>
    </row>
    <row r="470" spans="1:9" s="43" customFormat="1" x14ac:dyDescent="0.2">
      <c r="A470" s="42" t="s">
        <v>19</v>
      </c>
      <c r="B470" s="42" t="s">
        <v>765</v>
      </c>
      <c r="C470" s="45">
        <v>45273</v>
      </c>
      <c r="D470" s="78">
        <v>56235619</v>
      </c>
      <c r="E470" s="78" t="s">
        <v>7507</v>
      </c>
      <c r="F470" s="44"/>
      <c r="G470" s="44">
        <v>1507.921</v>
      </c>
      <c r="H470" s="44">
        <f t="shared" si="25"/>
        <v>3623.0170000000007</v>
      </c>
      <c r="I470" s="60"/>
    </row>
    <row r="471" spans="1:9" s="43" customFormat="1" x14ac:dyDescent="0.2">
      <c r="A471" s="42" t="s">
        <v>19</v>
      </c>
      <c r="B471" s="42" t="s">
        <v>765</v>
      </c>
      <c r="C471" s="45">
        <v>45274</v>
      </c>
      <c r="D471" s="78" t="s">
        <v>7508</v>
      </c>
      <c r="E471" s="78" t="s">
        <v>7509</v>
      </c>
      <c r="F471" s="44"/>
      <c r="G471" s="44">
        <v>824.67399999999998</v>
      </c>
      <c r="H471" s="44">
        <f t="shared" si="25"/>
        <v>2798.3430000000008</v>
      </c>
      <c r="I471" s="60"/>
    </row>
    <row r="472" spans="1:9" s="43" customFormat="1" x14ac:dyDescent="0.2">
      <c r="A472" s="42" t="s">
        <v>19</v>
      </c>
      <c r="B472" s="42" t="s">
        <v>765</v>
      </c>
      <c r="C472" s="45">
        <v>45274</v>
      </c>
      <c r="D472" s="78" t="s">
        <v>7510</v>
      </c>
      <c r="E472" s="78" t="s">
        <v>7511</v>
      </c>
      <c r="F472" s="44"/>
      <c r="G472" s="44">
        <v>249.00200000000001</v>
      </c>
      <c r="H472" s="44">
        <f t="shared" si="25"/>
        <v>2549.3410000000008</v>
      </c>
      <c r="I472" s="60"/>
    </row>
    <row r="473" spans="1:9" s="43" customFormat="1" x14ac:dyDescent="0.2">
      <c r="A473" s="42" t="s">
        <v>19</v>
      </c>
      <c r="B473" s="42" t="s">
        <v>765</v>
      </c>
      <c r="C473" s="45">
        <v>45275</v>
      </c>
      <c r="D473" s="78" t="s">
        <v>7512</v>
      </c>
      <c r="E473" s="78" t="s">
        <v>7513</v>
      </c>
      <c r="F473" s="44"/>
      <c r="G473" s="44">
        <v>754.46</v>
      </c>
      <c r="H473" s="44">
        <f t="shared" si="25"/>
        <v>1794.8810000000008</v>
      </c>
      <c r="I473" s="60"/>
    </row>
    <row r="474" spans="1:9" s="43" customFormat="1" x14ac:dyDescent="0.2">
      <c r="A474" s="42" t="s">
        <v>19</v>
      </c>
      <c r="B474" s="42" t="s">
        <v>765</v>
      </c>
      <c r="C474" s="45">
        <v>45281</v>
      </c>
      <c r="D474" s="78" t="s">
        <v>7514</v>
      </c>
      <c r="E474" s="78" t="s">
        <v>7515</v>
      </c>
      <c r="F474" s="44"/>
      <c r="G474" s="44">
        <v>754.46</v>
      </c>
      <c r="H474" s="44">
        <f t="shared" si="25"/>
        <v>1040.4210000000007</v>
      </c>
      <c r="I474" s="60"/>
    </row>
    <row r="475" spans="1:9" s="43" customFormat="1" x14ac:dyDescent="0.2">
      <c r="A475" s="42" t="s">
        <v>19</v>
      </c>
      <c r="B475" s="42" t="s">
        <v>765</v>
      </c>
      <c r="C475" s="45">
        <v>45281</v>
      </c>
      <c r="D475" s="78" t="s">
        <v>7516</v>
      </c>
      <c r="E475" s="78" t="s">
        <v>7517</v>
      </c>
      <c r="F475" s="44"/>
      <c r="G475" s="44">
        <v>754.46</v>
      </c>
      <c r="H475" s="44">
        <f t="shared" si="25"/>
        <v>285.96100000000069</v>
      </c>
      <c r="I475" s="60"/>
    </row>
    <row r="476" spans="1:9" s="43" customFormat="1" x14ac:dyDescent="0.2">
      <c r="A476" s="42" t="s">
        <v>19</v>
      </c>
      <c r="B476" s="42" t="s">
        <v>765</v>
      </c>
      <c r="C476" s="45">
        <v>45281</v>
      </c>
      <c r="D476" s="78">
        <v>56235645</v>
      </c>
      <c r="E476" s="78" t="s">
        <v>7518</v>
      </c>
      <c r="F476" s="44">
        <v>489.45</v>
      </c>
      <c r="G476" s="44"/>
      <c r="H476" s="44">
        <f t="shared" si="25"/>
        <v>775.41100000000074</v>
      </c>
      <c r="I476" s="60"/>
    </row>
    <row r="477" spans="1:9" s="43" customFormat="1" x14ac:dyDescent="0.2">
      <c r="A477" s="42" t="s">
        <v>19</v>
      </c>
      <c r="B477" s="42" t="s">
        <v>765</v>
      </c>
      <c r="C477" s="45">
        <v>45281</v>
      </c>
      <c r="D477" s="78">
        <v>56235645</v>
      </c>
      <c r="E477" s="78" t="s">
        <v>7519</v>
      </c>
      <c r="F477" s="44">
        <v>1507.921</v>
      </c>
      <c r="G477" s="44"/>
      <c r="H477" s="44">
        <f t="shared" si="25"/>
        <v>2283.3320000000008</v>
      </c>
      <c r="I477" s="60"/>
    </row>
    <row r="478" spans="1:9" s="43" customFormat="1" x14ac:dyDescent="0.2">
      <c r="A478" s="42" t="s">
        <v>19</v>
      </c>
      <c r="B478" s="42" t="s">
        <v>765</v>
      </c>
      <c r="C478" s="45">
        <v>45281</v>
      </c>
      <c r="D478" s="78">
        <v>56235645</v>
      </c>
      <c r="E478" s="78" t="s">
        <v>7520</v>
      </c>
      <c r="F478" s="44">
        <v>756.52499999999998</v>
      </c>
      <c r="G478" s="44"/>
      <c r="H478" s="44">
        <f t="shared" si="25"/>
        <v>3039.8570000000009</v>
      </c>
      <c r="I478" s="60"/>
    </row>
    <row r="479" spans="1:9" s="43" customFormat="1" x14ac:dyDescent="0.2">
      <c r="A479" s="42" t="s">
        <v>19</v>
      </c>
      <c r="B479" s="42" t="s">
        <v>765</v>
      </c>
      <c r="C479" s="45">
        <v>45282</v>
      </c>
      <c r="D479" s="78" t="s">
        <v>7521</v>
      </c>
      <c r="E479" s="78" t="s">
        <v>7522</v>
      </c>
      <c r="F479" s="44"/>
      <c r="G479" s="44">
        <v>754.46</v>
      </c>
      <c r="H479" s="44">
        <f t="shared" si="25"/>
        <v>2285.3970000000008</v>
      </c>
      <c r="I479" s="60"/>
    </row>
    <row r="480" spans="1:9" s="43" customFormat="1" x14ac:dyDescent="0.2">
      <c r="A480" s="42" t="s">
        <v>19</v>
      </c>
      <c r="B480" s="42" t="s">
        <v>765</v>
      </c>
      <c r="C480" s="45">
        <v>45282</v>
      </c>
      <c r="D480" s="78" t="s">
        <v>7523</v>
      </c>
      <c r="E480" s="78" t="s">
        <v>7524</v>
      </c>
      <c r="F480" s="44"/>
      <c r="G480" s="44">
        <v>754.46</v>
      </c>
      <c r="H480" s="44">
        <f t="shared" si="25"/>
        <v>1530.9370000000008</v>
      </c>
      <c r="I480" s="60"/>
    </row>
    <row r="481" spans="1:9" s="43" customFormat="1" x14ac:dyDescent="0.2">
      <c r="A481" s="42" t="s">
        <v>19</v>
      </c>
      <c r="B481" s="42" t="s">
        <v>765</v>
      </c>
      <c r="C481" s="45">
        <v>45287</v>
      </c>
      <c r="D481" s="78">
        <v>56235645</v>
      </c>
      <c r="E481" s="78" t="s">
        <v>7525</v>
      </c>
      <c r="F481" s="44">
        <v>1507.921</v>
      </c>
      <c r="G481" s="44"/>
      <c r="H481" s="44">
        <f t="shared" si="25"/>
        <v>3038.8580000000011</v>
      </c>
      <c r="I481" s="60"/>
    </row>
    <row r="482" spans="1:9" s="43" customFormat="1" x14ac:dyDescent="0.2">
      <c r="A482" s="42" t="s">
        <v>19</v>
      </c>
      <c r="B482" s="42" t="s">
        <v>765</v>
      </c>
      <c r="C482" s="45">
        <v>45287</v>
      </c>
      <c r="D482" s="78">
        <v>56235645</v>
      </c>
      <c r="E482" s="78" t="s">
        <v>7526</v>
      </c>
      <c r="F482" s="99">
        <v>12519.8</v>
      </c>
      <c r="G482" s="44"/>
      <c r="H482" s="44">
        <f t="shared" si="25"/>
        <v>15558.657999999999</v>
      </c>
      <c r="I482" s="60" t="s">
        <v>7590</v>
      </c>
    </row>
    <row r="483" spans="1:9" s="43" customFormat="1" x14ac:dyDescent="0.2">
      <c r="A483" s="42" t="s">
        <v>19</v>
      </c>
      <c r="B483" s="42" t="s">
        <v>765</v>
      </c>
      <c r="C483" s="45">
        <v>45287</v>
      </c>
      <c r="D483" s="78">
        <v>56235645</v>
      </c>
      <c r="E483" s="78" t="s">
        <v>7527</v>
      </c>
      <c r="F483" s="44">
        <v>429.4</v>
      </c>
      <c r="G483" s="44"/>
      <c r="H483" s="44">
        <f t="shared" si="25"/>
        <v>15988.057999999999</v>
      </c>
      <c r="I483" s="60"/>
    </row>
    <row r="484" spans="1:9" s="43" customFormat="1" x14ac:dyDescent="0.2">
      <c r="A484" s="42" t="s">
        <v>19</v>
      </c>
      <c r="B484" s="42" t="s">
        <v>765</v>
      </c>
      <c r="C484" s="45">
        <v>45287</v>
      </c>
      <c r="D484" s="78">
        <v>56235645</v>
      </c>
      <c r="E484" s="78" t="s">
        <v>7528</v>
      </c>
      <c r="F484" s="44">
        <v>1507.921</v>
      </c>
      <c r="G484" s="44"/>
      <c r="H484" s="44">
        <f t="shared" si="25"/>
        <v>17495.978999999999</v>
      </c>
      <c r="I484" s="60"/>
    </row>
    <row r="485" spans="1:9" s="43" customFormat="1" x14ac:dyDescent="0.2">
      <c r="A485" s="42" t="s">
        <v>19</v>
      </c>
      <c r="B485" s="42" t="s">
        <v>765</v>
      </c>
      <c r="C485" s="45">
        <v>45291</v>
      </c>
      <c r="D485" s="78" t="s">
        <v>7529</v>
      </c>
      <c r="E485" s="78" t="s">
        <v>7530</v>
      </c>
      <c r="F485" s="44"/>
      <c r="G485" s="44">
        <v>98.96</v>
      </c>
      <c r="H485" s="44">
        <f t="shared" si="25"/>
        <v>17397.019</v>
      </c>
      <c r="I485" s="60"/>
    </row>
    <row r="486" spans="1:9" s="43" customFormat="1" x14ac:dyDescent="0.2">
      <c r="A486" s="42" t="s">
        <v>19</v>
      </c>
      <c r="B486" s="42" t="s">
        <v>765</v>
      </c>
      <c r="C486" s="45">
        <v>45291</v>
      </c>
      <c r="D486" s="78" t="s">
        <v>7531</v>
      </c>
      <c r="E486" s="78" t="s">
        <v>7532</v>
      </c>
      <c r="F486" s="44"/>
      <c r="G486" s="44">
        <v>754.46</v>
      </c>
      <c r="H486" s="44">
        <f t="shared" si="25"/>
        <v>16642.559000000001</v>
      </c>
      <c r="I486" s="60"/>
    </row>
    <row r="487" spans="1:9" s="43" customFormat="1" x14ac:dyDescent="0.2">
      <c r="A487" s="42" t="s">
        <v>19</v>
      </c>
      <c r="B487" s="42" t="s">
        <v>765</v>
      </c>
      <c r="C487" s="45">
        <v>45291</v>
      </c>
      <c r="D487" s="78" t="s">
        <v>7533</v>
      </c>
      <c r="E487" s="78" t="s">
        <v>7534</v>
      </c>
      <c r="F487" s="44"/>
      <c r="G487" s="44">
        <v>754.46</v>
      </c>
      <c r="H487" s="44">
        <f t="shared" ref="H487:H550" si="26">+IF(A487=A486,H486+F487-G487,F487-G487)</f>
        <v>15888.099000000002</v>
      </c>
      <c r="I487" s="60"/>
    </row>
    <row r="488" spans="1:9" s="43" customFormat="1" x14ac:dyDescent="0.2">
      <c r="A488" s="42" t="s">
        <v>19</v>
      </c>
      <c r="B488" s="42" t="s">
        <v>765</v>
      </c>
      <c r="C488" s="45">
        <v>45299</v>
      </c>
      <c r="D488" s="78" t="s">
        <v>8325</v>
      </c>
      <c r="E488" s="78" t="s">
        <v>8326</v>
      </c>
      <c r="F488" s="44"/>
      <c r="G488" s="44">
        <v>792.13599999999997</v>
      </c>
      <c r="H488" s="44">
        <f t="shared" si="26"/>
        <v>15095.963000000002</v>
      </c>
      <c r="I488" s="60"/>
    </row>
    <row r="489" spans="1:9" s="43" customFormat="1" x14ac:dyDescent="0.2">
      <c r="A489" s="42" t="s">
        <v>19</v>
      </c>
      <c r="B489" s="42" t="s">
        <v>765</v>
      </c>
      <c r="C489" s="45">
        <v>45300</v>
      </c>
      <c r="D489" s="78">
        <v>5624561007</v>
      </c>
      <c r="E489" s="78" t="s">
        <v>8327</v>
      </c>
      <c r="F489" s="44">
        <v>824.67399999999998</v>
      </c>
      <c r="G489" s="44"/>
      <c r="H489" s="44">
        <f t="shared" si="26"/>
        <v>15920.637000000002</v>
      </c>
      <c r="I489" s="60"/>
    </row>
    <row r="490" spans="1:9" s="43" customFormat="1" x14ac:dyDescent="0.2">
      <c r="A490" s="42" t="s">
        <v>19</v>
      </c>
      <c r="B490" s="42" t="s">
        <v>765</v>
      </c>
      <c r="C490" s="45">
        <v>45302</v>
      </c>
      <c r="D490" s="78">
        <v>3224320001</v>
      </c>
      <c r="E490" s="78" t="s">
        <v>8328</v>
      </c>
      <c r="F490" s="44">
        <v>1507.921</v>
      </c>
      <c r="G490" s="44"/>
      <c r="H490" s="44">
        <f t="shared" si="26"/>
        <v>17428.558000000001</v>
      </c>
      <c r="I490" s="60"/>
    </row>
    <row r="491" spans="1:9" s="43" customFormat="1" x14ac:dyDescent="0.2">
      <c r="A491" s="42" t="s">
        <v>19</v>
      </c>
      <c r="B491" s="42" t="s">
        <v>765</v>
      </c>
      <c r="C491" s="45">
        <v>45306</v>
      </c>
      <c r="D491" s="78">
        <v>5624561054</v>
      </c>
      <c r="E491" s="78" t="s">
        <v>8329</v>
      </c>
      <c r="F491" s="44">
        <v>1583.2719999999999</v>
      </c>
      <c r="G491" s="44"/>
      <c r="H491" s="44">
        <f t="shared" si="26"/>
        <v>19011.830000000002</v>
      </c>
      <c r="I491" s="60"/>
    </row>
    <row r="492" spans="1:9" s="43" customFormat="1" x14ac:dyDescent="0.2">
      <c r="A492" s="42" t="s">
        <v>19</v>
      </c>
      <c r="B492" s="42" t="s">
        <v>765</v>
      </c>
      <c r="C492" s="45">
        <v>45316</v>
      </c>
      <c r="D492" s="78" t="s">
        <v>8330</v>
      </c>
      <c r="E492" s="78" t="s">
        <v>8331</v>
      </c>
      <c r="F492" s="44"/>
      <c r="G492" s="44">
        <v>792.13599999999997</v>
      </c>
      <c r="H492" s="44">
        <f t="shared" si="26"/>
        <v>18219.694000000003</v>
      </c>
      <c r="I492" s="60"/>
    </row>
    <row r="493" spans="1:9" s="43" customFormat="1" x14ac:dyDescent="0.2">
      <c r="A493" s="42" t="s">
        <v>19</v>
      </c>
      <c r="B493" s="42" t="s">
        <v>765</v>
      </c>
      <c r="C493" s="45">
        <v>45317</v>
      </c>
      <c r="D493" s="78">
        <v>5624561145</v>
      </c>
      <c r="E493" s="78" t="s">
        <v>8332</v>
      </c>
      <c r="F493" s="44">
        <v>1583.2719999999999</v>
      </c>
      <c r="G493" s="44"/>
      <c r="H493" s="44">
        <f t="shared" si="26"/>
        <v>19802.966000000004</v>
      </c>
      <c r="I493" s="60"/>
    </row>
    <row r="494" spans="1:9" s="43" customFormat="1" x14ac:dyDescent="0.2">
      <c r="A494" s="42" t="s">
        <v>19</v>
      </c>
      <c r="B494" s="42" t="s">
        <v>765</v>
      </c>
      <c r="C494" s="45">
        <v>45317</v>
      </c>
      <c r="D494" s="78" t="s">
        <v>8333</v>
      </c>
      <c r="E494" s="78" t="s">
        <v>8334</v>
      </c>
      <c r="F494" s="44"/>
      <c r="G494" s="44">
        <v>865.85699999999997</v>
      </c>
      <c r="H494" s="44">
        <f t="shared" si="26"/>
        <v>18937.109000000004</v>
      </c>
      <c r="I494" s="60"/>
    </row>
    <row r="495" spans="1:9" s="43" customFormat="1" x14ac:dyDescent="0.2">
      <c r="A495" s="42" t="s">
        <v>19</v>
      </c>
      <c r="B495" s="42" t="s">
        <v>765</v>
      </c>
      <c r="C495" s="45">
        <v>45317</v>
      </c>
      <c r="D495" s="78" t="s">
        <v>8335</v>
      </c>
      <c r="E495" s="78" t="s">
        <v>8336</v>
      </c>
      <c r="F495" s="44"/>
      <c r="G495" s="44">
        <v>261.40300000000002</v>
      </c>
      <c r="H495" s="44">
        <f t="shared" si="26"/>
        <v>18675.706000000006</v>
      </c>
      <c r="I495" s="60"/>
    </row>
    <row r="496" spans="1:9" s="43" customFormat="1" x14ac:dyDescent="0.2">
      <c r="A496" s="42" t="s">
        <v>19</v>
      </c>
      <c r="B496" s="42" t="s">
        <v>765</v>
      </c>
      <c r="C496" s="45">
        <v>45321</v>
      </c>
      <c r="D496" s="78" t="s">
        <v>8337</v>
      </c>
      <c r="E496" s="78" t="s">
        <v>8338</v>
      </c>
      <c r="F496" s="44"/>
      <c r="G496" s="44">
        <v>792.13599999999997</v>
      </c>
      <c r="H496" s="44">
        <f t="shared" si="26"/>
        <v>17883.570000000007</v>
      </c>
      <c r="I496" s="60"/>
    </row>
    <row r="497" spans="1:9" s="43" customFormat="1" x14ac:dyDescent="0.2">
      <c r="A497" s="42" t="s">
        <v>19</v>
      </c>
      <c r="B497" s="42" t="s">
        <v>765</v>
      </c>
      <c r="C497" s="45">
        <v>45322</v>
      </c>
      <c r="D497" s="78" t="s">
        <v>8339</v>
      </c>
      <c r="E497" s="78" t="s">
        <v>8340</v>
      </c>
      <c r="F497" s="44"/>
      <c r="G497" s="44">
        <v>792.13599999999997</v>
      </c>
      <c r="H497" s="44">
        <f t="shared" si="26"/>
        <v>17091.434000000008</v>
      </c>
      <c r="I497" s="60"/>
    </row>
    <row r="498" spans="1:9" s="43" customFormat="1" x14ac:dyDescent="0.2">
      <c r="A498" s="42" t="s">
        <v>19</v>
      </c>
      <c r="B498" s="42" t="s">
        <v>765</v>
      </c>
      <c r="C498" s="45">
        <v>45324</v>
      </c>
      <c r="D498" s="78" t="s">
        <v>8341</v>
      </c>
      <c r="E498" s="78" t="s">
        <v>8342</v>
      </c>
      <c r="F498" s="44"/>
      <c r="G498" s="44">
        <v>792.13599999999997</v>
      </c>
      <c r="H498" s="44">
        <f t="shared" si="26"/>
        <v>16299.298000000008</v>
      </c>
      <c r="I498" s="60"/>
    </row>
    <row r="499" spans="1:9" s="43" customFormat="1" x14ac:dyDescent="0.2">
      <c r="A499" s="42" t="s">
        <v>19</v>
      </c>
      <c r="B499" s="42" t="s">
        <v>765</v>
      </c>
      <c r="C499" s="45">
        <v>45328</v>
      </c>
      <c r="D499" s="78">
        <v>5624561192</v>
      </c>
      <c r="E499" s="78" t="s">
        <v>8343</v>
      </c>
      <c r="F499" s="44">
        <v>1553.2719999999999</v>
      </c>
      <c r="G499" s="44"/>
      <c r="H499" s="44">
        <f t="shared" si="26"/>
        <v>17852.570000000007</v>
      </c>
      <c r="I499" s="60"/>
    </row>
    <row r="500" spans="1:9" s="43" customFormat="1" x14ac:dyDescent="0.2">
      <c r="A500" s="42" t="s">
        <v>19</v>
      </c>
      <c r="B500" s="42" t="s">
        <v>765</v>
      </c>
      <c r="C500" s="45">
        <v>45334</v>
      </c>
      <c r="D500" s="78" t="s">
        <v>8344</v>
      </c>
      <c r="E500" s="78" t="s">
        <v>8345</v>
      </c>
      <c r="F500" s="44"/>
      <c r="G500" s="44">
        <v>865.85699999999997</v>
      </c>
      <c r="H500" s="44">
        <f t="shared" si="26"/>
        <v>16986.713000000007</v>
      </c>
      <c r="I500" s="60"/>
    </row>
    <row r="501" spans="1:9" s="43" customFormat="1" x14ac:dyDescent="0.2">
      <c r="A501" s="42" t="s">
        <v>19</v>
      </c>
      <c r="B501" s="42" t="s">
        <v>765</v>
      </c>
      <c r="C501" s="45">
        <v>45335</v>
      </c>
      <c r="D501" s="78">
        <v>5624561230</v>
      </c>
      <c r="E501" s="78" t="s">
        <v>8346</v>
      </c>
      <c r="F501" s="44">
        <v>1583.2719999999999</v>
      </c>
      <c r="G501" s="44"/>
      <c r="H501" s="44">
        <f t="shared" si="26"/>
        <v>18569.985000000008</v>
      </c>
      <c r="I501" s="60"/>
    </row>
    <row r="502" spans="1:9" s="43" customFormat="1" x14ac:dyDescent="0.2">
      <c r="A502" s="42" t="s">
        <v>19</v>
      </c>
      <c r="B502" s="42" t="s">
        <v>765</v>
      </c>
      <c r="C502" s="45">
        <v>45337</v>
      </c>
      <c r="D502" s="78" t="s">
        <v>8347</v>
      </c>
      <c r="E502" s="78" t="s">
        <v>8348</v>
      </c>
      <c r="F502" s="44"/>
      <c r="G502" s="44">
        <v>792.13599999999997</v>
      </c>
      <c r="H502" s="44">
        <f t="shared" si="26"/>
        <v>17777.849000000009</v>
      </c>
      <c r="I502" s="60"/>
    </row>
    <row r="503" spans="1:9" s="43" customFormat="1" x14ac:dyDescent="0.2">
      <c r="A503" s="42" t="s">
        <v>19</v>
      </c>
      <c r="B503" s="42" t="s">
        <v>765</v>
      </c>
      <c r="C503" s="45">
        <v>45343</v>
      </c>
      <c r="D503" s="78" t="s">
        <v>8349</v>
      </c>
      <c r="E503" s="78" t="s">
        <v>8350</v>
      </c>
      <c r="F503" s="44"/>
      <c r="G503" s="44">
        <v>792.13599999999997</v>
      </c>
      <c r="H503" s="44">
        <f t="shared" si="26"/>
        <v>16985.713000000011</v>
      </c>
      <c r="I503" s="60"/>
    </row>
    <row r="504" spans="1:9" s="43" customFormat="1" x14ac:dyDescent="0.2">
      <c r="A504" s="42" t="s">
        <v>19</v>
      </c>
      <c r="B504" s="42" t="s">
        <v>765</v>
      </c>
      <c r="C504" s="45">
        <v>45343</v>
      </c>
      <c r="D504" s="78" t="s">
        <v>8351</v>
      </c>
      <c r="E504" s="78" t="s">
        <v>8352</v>
      </c>
      <c r="F504" s="44"/>
      <c r="G504" s="44">
        <v>792.13599999999997</v>
      </c>
      <c r="H504" s="44">
        <f t="shared" si="26"/>
        <v>16193.57700000001</v>
      </c>
      <c r="I504" s="60"/>
    </row>
    <row r="505" spans="1:9" s="43" customFormat="1" x14ac:dyDescent="0.2">
      <c r="A505" s="42" t="s">
        <v>19</v>
      </c>
      <c r="B505" s="42" t="s">
        <v>765</v>
      </c>
      <c r="C505" s="45">
        <v>45344</v>
      </c>
      <c r="D505" s="78" t="s">
        <v>8353</v>
      </c>
      <c r="E505" s="78" t="s">
        <v>8354</v>
      </c>
      <c r="F505" s="44"/>
      <c r="G505" s="44">
        <v>792.13599999999997</v>
      </c>
      <c r="H505" s="44">
        <f t="shared" si="26"/>
        <v>15401.44100000001</v>
      </c>
      <c r="I505" s="60"/>
    </row>
    <row r="506" spans="1:9" s="43" customFormat="1" x14ac:dyDescent="0.2">
      <c r="A506" s="42" t="s">
        <v>19</v>
      </c>
      <c r="B506" s="42" t="s">
        <v>765</v>
      </c>
      <c r="C506" s="45">
        <v>45349</v>
      </c>
      <c r="D506" s="78">
        <v>5624561315</v>
      </c>
      <c r="E506" s="78" t="s">
        <v>8355</v>
      </c>
      <c r="F506" s="44">
        <v>1583.2719999999999</v>
      </c>
      <c r="G506" s="44"/>
      <c r="H506" s="44">
        <f t="shared" si="26"/>
        <v>16984.713000000011</v>
      </c>
      <c r="I506" s="60"/>
    </row>
    <row r="507" spans="1:9" s="43" customFormat="1" x14ac:dyDescent="0.2">
      <c r="A507" s="42" t="s">
        <v>19</v>
      </c>
      <c r="B507" s="42" t="s">
        <v>765</v>
      </c>
      <c r="C507" s="45">
        <v>45349</v>
      </c>
      <c r="D507" s="78">
        <v>5624561316</v>
      </c>
      <c r="E507" s="78" t="s">
        <v>8356</v>
      </c>
      <c r="F507" s="44">
        <v>865.85699999999997</v>
      </c>
      <c r="G507" s="44"/>
      <c r="H507" s="44">
        <f t="shared" si="26"/>
        <v>17850.570000000011</v>
      </c>
      <c r="I507" s="60"/>
    </row>
    <row r="508" spans="1:9" s="43" customFormat="1" x14ac:dyDescent="0.2">
      <c r="A508" s="42" t="s">
        <v>19</v>
      </c>
      <c r="B508" s="42" t="s">
        <v>765</v>
      </c>
      <c r="C508" s="45">
        <v>45351</v>
      </c>
      <c r="D508" s="78" t="s">
        <v>8357</v>
      </c>
      <c r="E508" s="78" t="s">
        <v>8358</v>
      </c>
      <c r="F508" s="44"/>
      <c r="G508" s="44">
        <v>792.13599999999997</v>
      </c>
      <c r="H508" s="44">
        <f t="shared" si="26"/>
        <v>17058.434000000012</v>
      </c>
      <c r="I508" s="60"/>
    </row>
    <row r="509" spans="1:9" s="43" customFormat="1" x14ac:dyDescent="0.2">
      <c r="A509" s="42" t="s">
        <v>19</v>
      </c>
      <c r="B509" s="42" t="s">
        <v>765</v>
      </c>
      <c r="C509" s="45">
        <v>45351</v>
      </c>
      <c r="D509" s="78" t="s">
        <v>8359</v>
      </c>
      <c r="E509" s="78" t="s">
        <v>8360</v>
      </c>
      <c r="F509" s="44"/>
      <c r="G509" s="44">
        <v>792.13599999999997</v>
      </c>
      <c r="H509" s="44">
        <f t="shared" si="26"/>
        <v>16266.298000000012</v>
      </c>
      <c r="I509" s="60"/>
    </row>
    <row r="510" spans="1:9" s="43" customFormat="1" x14ac:dyDescent="0.2">
      <c r="A510" s="42" t="s">
        <v>19</v>
      </c>
      <c r="B510" s="42" t="s">
        <v>765</v>
      </c>
      <c r="C510" s="45">
        <v>45351</v>
      </c>
      <c r="D510" s="78" t="s">
        <v>8361</v>
      </c>
      <c r="E510" s="78" t="s">
        <v>8362</v>
      </c>
      <c r="F510" s="44"/>
      <c r="G510" s="44">
        <v>792.13599999999997</v>
      </c>
      <c r="H510" s="44">
        <f t="shared" si="26"/>
        <v>15474.162000000011</v>
      </c>
      <c r="I510" s="60"/>
    </row>
    <row r="511" spans="1:9" s="43" customFormat="1" x14ac:dyDescent="0.2">
      <c r="A511" s="42" t="s">
        <v>19</v>
      </c>
      <c r="B511" s="42" t="s">
        <v>765</v>
      </c>
      <c r="C511" s="45">
        <v>45356</v>
      </c>
      <c r="D511" s="78">
        <v>5624561353</v>
      </c>
      <c r="E511" s="78" t="s">
        <v>8363</v>
      </c>
      <c r="F511" s="44">
        <v>1583.2719999999999</v>
      </c>
      <c r="G511" s="44"/>
      <c r="H511" s="44">
        <f t="shared" si="26"/>
        <v>17057.434000000012</v>
      </c>
      <c r="I511" s="60"/>
    </row>
    <row r="512" spans="1:9" s="43" customFormat="1" x14ac:dyDescent="0.2">
      <c r="A512" s="42" t="s">
        <v>19</v>
      </c>
      <c r="B512" s="42" t="s">
        <v>765</v>
      </c>
      <c r="C512" s="45">
        <v>45356</v>
      </c>
      <c r="D512" s="78" t="s">
        <v>8364</v>
      </c>
      <c r="E512" s="78" t="s">
        <v>8365</v>
      </c>
      <c r="F512" s="44"/>
      <c r="G512" s="44">
        <v>792.13599999999997</v>
      </c>
      <c r="H512" s="44">
        <f t="shared" si="26"/>
        <v>16265.298000000012</v>
      </c>
      <c r="I512" s="60"/>
    </row>
    <row r="513" spans="1:9" s="43" customFormat="1" x14ac:dyDescent="0.2">
      <c r="A513" s="42" t="s">
        <v>19</v>
      </c>
      <c r="B513" s="42" t="s">
        <v>765</v>
      </c>
      <c r="C513" s="45">
        <v>45358</v>
      </c>
      <c r="D513" s="78" t="s">
        <v>8366</v>
      </c>
      <c r="E513" s="78" t="s">
        <v>8367</v>
      </c>
      <c r="F513" s="44"/>
      <c r="G513" s="44">
        <v>792.13599999999997</v>
      </c>
      <c r="H513" s="44">
        <f t="shared" si="26"/>
        <v>15473.162000000011</v>
      </c>
      <c r="I513" s="60"/>
    </row>
    <row r="514" spans="1:9" s="43" customFormat="1" x14ac:dyDescent="0.2">
      <c r="A514" s="42" t="s">
        <v>19</v>
      </c>
      <c r="B514" s="42" t="s">
        <v>765</v>
      </c>
      <c r="C514" s="45">
        <v>45365</v>
      </c>
      <c r="D514" s="78" t="s">
        <v>8368</v>
      </c>
      <c r="E514" s="78" t="s">
        <v>8369</v>
      </c>
      <c r="F514" s="44"/>
      <c r="G514" s="44">
        <v>792.13599999999997</v>
      </c>
      <c r="H514" s="44">
        <f t="shared" si="26"/>
        <v>14681.026000000011</v>
      </c>
      <c r="I514" s="60"/>
    </row>
    <row r="515" spans="1:9" s="43" customFormat="1" x14ac:dyDescent="0.2">
      <c r="A515" s="42" t="s">
        <v>19</v>
      </c>
      <c r="B515" s="42" t="s">
        <v>765</v>
      </c>
      <c r="C515" s="45">
        <v>45369</v>
      </c>
      <c r="D515" s="78">
        <v>5624561412</v>
      </c>
      <c r="E515" s="78" t="s">
        <v>8370</v>
      </c>
      <c r="F515" s="44">
        <v>1583.2719999999999</v>
      </c>
      <c r="G515" s="44"/>
      <c r="H515" s="44">
        <f t="shared" si="26"/>
        <v>16264.29800000001</v>
      </c>
      <c r="I515" s="60"/>
    </row>
    <row r="516" spans="1:9" s="43" customFormat="1" x14ac:dyDescent="0.2">
      <c r="A516" s="42" t="s">
        <v>19</v>
      </c>
      <c r="B516" s="42" t="s">
        <v>765</v>
      </c>
      <c r="C516" s="45">
        <v>45372</v>
      </c>
      <c r="D516" s="78" t="s">
        <v>8371</v>
      </c>
      <c r="E516" s="78" t="s">
        <v>8372</v>
      </c>
      <c r="F516" s="44"/>
      <c r="G516" s="44">
        <v>792.13599999999997</v>
      </c>
      <c r="H516" s="44">
        <f t="shared" si="26"/>
        <v>15472.162000000009</v>
      </c>
      <c r="I516" s="60"/>
    </row>
    <row r="517" spans="1:9" s="43" customFormat="1" x14ac:dyDescent="0.2">
      <c r="A517" s="42" t="s">
        <v>19</v>
      </c>
      <c r="B517" s="42" t="s">
        <v>765</v>
      </c>
      <c r="C517" s="45">
        <v>45373</v>
      </c>
      <c r="D517" s="78">
        <v>5624561433</v>
      </c>
      <c r="E517" s="78" t="s">
        <v>8373</v>
      </c>
      <c r="F517" s="44">
        <v>1583.2719999999999</v>
      </c>
      <c r="G517" s="44"/>
      <c r="H517" s="44">
        <f t="shared" si="26"/>
        <v>17055.434000000008</v>
      </c>
      <c r="I517" s="60"/>
    </row>
    <row r="518" spans="1:9" s="43" customFormat="1" x14ac:dyDescent="0.2">
      <c r="A518" s="42" t="s">
        <v>19</v>
      </c>
      <c r="B518" s="42" t="s">
        <v>765</v>
      </c>
      <c r="C518" s="45">
        <v>45384</v>
      </c>
      <c r="D518" s="78" t="s">
        <v>8374</v>
      </c>
      <c r="E518" s="78" t="s">
        <v>8375</v>
      </c>
      <c r="F518" s="44"/>
      <c r="G518" s="44">
        <v>792.13599999999997</v>
      </c>
      <c r="H518" s="44">
        <f t="shared" si="26"/>
        <v>16263.298000000008</v>
      </c>
      <c r="I518" s="60"/>
    </row>
    <row r="519" spans="1:9" s="43" customFormat="1" x14ac:dyDescent="0.2">
      <c r="A519" s="42" t="s">
        <v>19</v>
      </c>
      <c r="B519" s="42" t="s">
        <v>765</v>
      </c>
      <c r="C519" s="45">
        <v>45397</v>
      </c>
      <c r="D519" s="78" t="s">
        <v>8376</v>
      </c>
      <c r="E519" s="78" t="s">
        <v>8377</v>
      </c>
      <c r="F519" s="44"/>
      <c r="G519" s="44">
        <v>792.13599999999997</v>
      </c>
      <c r="H519" s="44">
        <f t="shared" si="26"/>
        <v>15471.162000000008</v>
      </c>
      <c r="I519" s="60"/>
    </row>
    <row r="520" spans="1:9" s="43" customFormat="1" x14ac:dyDescent="0.2">
      <c r="A520" s="42" t="s">
        <v>19</v>
      </c>
      <c r="B520" s="42" t="s">
        <v>765</v>
      </c>
      <c r="C520" s="45">
        <v>45397</v>
      </c>
      <c r="D520" s="78" t="s">
        <v>8378</v>
      </c>
      <c r="E520" s="78" t="s">
        <v>8379</v>
      </c>
      <c r="F520" s="44"/>
      <c r="G520" s="44">
        <v>261.40300000000002</v>
      </c>
      <c r="H520" s="44">
        <f t="shared" si="26"/>
        <v>15209.759000000007</v>
      </c>
      <c r="I520" s="60"/>
    </row>
    <row r="521" spans="1:9" s="43" customFormat="1" x14ac:dyDescent="0.2">
      <c r="A521" s="42" t="s">
        <v>19</v>
      </c>
      <c r="B521" s="42" t="s">
        <v>765</v>
      </c>
      <c r="C521" s="45">
        <v>45397</v>
      </c>
      <c r="D521" s="78" t="s">
        <v>8380</v>
      </c>
      <c r="E521" s="78" t="s">
        <v>8381</v>
      </c>
      <c r="F521" s="44"/>
      <c r="G521" s="44">
        <v>103.858</v>
      </c>
      <c r="H521" s="44">
        <f t="shared" si="26"/>
        <v>15105.901000000007</v>
      </c>
      <c r="I521" s="60"/>
    </row>
    <row r="522" spans="1:9" s="43" customFormat="1" x14ac:dyDescent="0.2">
      <c r="A522" s="42" t="s">
        <v>19</v>
      </c>
      <c r="B522" s="42" t="s">
        <v>765</v>
      </c>
      <c r="C522" s="45">
        <v>45404</v>
      </c>
      <c r="D522" s="78" t="s">
        <v>8382</v>
      </c>
      <c r="E522" s="78" t="s">
        <v>8383</v>
      </c>
      <c r="F522" s="44"/>
      <c r="G522" s="44">
        <v>792.13599999999997</v>
      </c>
      <c r="H522" s="44">
        <f t="shared" si="26"/>
        <v>14313.765000000007</v>
      </c>
      <c r="I522" s="60"/>
    </row>
    <row r="523" spans="1:9" s="43" customFormat="1" x14ac:dyDescent="0.2">
      <c r="A523" s="42" t="s">
        <v>19</v>
      </c>
      <c r="B523" s="42" t="s">
        <v>765</v>
      </c>
      <c r="C523" s="45">
        <v>45406</v>
      </c>
      <c r="D523" s="78" t="s">
        <v>8384</v>
      </c>
      <c r="E523" s="78" t="s">
        <v>8385</v>
      </c>
      <c r="F523" s="44"/>
      <c r="G523" s="44">
        <v>792.13599999999997</v>
      </c>
      <c r="H523" s="44">
        <f t="shared" si="26"/>
        <v>13521.629000000006</v>
      </c>
      <c r="I523" s="60"/>
    </row>
    <row r="524" spans="1:9" s="43" customFormat="1" x14ac:dyDescent="0.2">
      <c r="A524" s="42" t="s">
        <v>19</v>
      </c>
      <c r="B524" s="42" t="s">
        <v>765</v>
      </c>
      <c r="C524" s="45">
        <v>45408</v>
      </c>
      <c r="D524" s="78">
        <v>5624561644</v>
      </c>
      <c r="E524" s="78" t="s">
        <v>8386</v>
      </c>
      <c r="F524" s="44">
        <v>1583.2719999999999</v>
      </c>
      <c r="G524" s="44"/>
      <c r="H524" s="44">
        <f t="shared" si="26"/>
        <v>15104.901000000005</v>
      </c>
      <c r="I524" s="60"/>
    </row>
    <row r="525" spans="1:9" s="43" customFormat="1" x14ac:dyDescent="0.2">
      <c r="A525" s="42" t="s">
        <v>19</v>
      </c>
      <c r="B525" s="42" t="s">
        <v>765</v>
      </c>
      <c r="C525" s="45">
        <v>45408</v>
      </c>
      <c r="D525" s="78">
        <v>5624561654</v>
      </c>
      <c r="E525" s="78" t="s">
        <v>8387</v>
      </c>
      <c r="F525" s="44">
        <v>1946.5319999999999</v>
      </c>
      <c r="G525" s="44"/>
      <c r="H525" s="44">
        <f t="shared" si="26"/>
        <v>17051.433000000005</v>
      </c>
      <c r="I525" s="60"/>
    </row>
    <row r="526" spans="1:9" s="43" customFormat="1" x14ac:dyDescent="0.2">
      <c r="A526" s="42" t="s">
        <v>19</v>
      </c>
      <c r="B526" s="42" t="s">
        <v>765</v>
      </c>
      <c r="C526" s="45">
        <v>45412</v>
      </c>
      <c r="D526" s="78" t="s">
        <v>8388</v>
      </c>
      <c r="E526" s="78" t="s">
        <v>8389</v>
      </c>
      <c r="F526" s="44"/>
      <c r="G526" s="44">
        <v>792.13599999999997</v>
      </c>
      <c r="H526" s="44">
        <f t="shared" si="26"/>
        <v>16259.297000000004</v>
      </c>
      <c r="I526" s="60"/>
    </row>
    <row r="527" spans="1:9" s="43" customFormat="1" x14ac:dyDescent="0.2">
      <c r="A527" s="42" t="s">
        <v>19</v>
      </c>
      <c r="B527" s="42" t="s">
        <v>765</v>
      </c>
      <c r="C527" s="45">
        <v>45415</v>
      </c>
      <c r="D527" s="78">
        <v>5624561672</v>
      </c>
      <c r="E527" s="78" t="s">
        <v>8673</v>
      </c>
      <c r="F527" s="44">
        <v>1583.2719999999999</v>
      </c>
      <c r="G527" s="44"/>
      <c r="H527" s="44">
        <f t="shared" si="26"/>
        <v>17842.569000000003</v>
      </c>
      <c r="I527" s="60"/>
    </row>
    <row r="528" spans="1:9" s="43" customFormat="1" x14ac:dyDescent="0.2">
      <c r="A528" s="42" t="s">
        <v>19</v>
      </c>
      <c r="B528" s="42" t="s">
        <v>765</v>
      </c>
      <c r="C528" s="45">
        <v>45418</v>
      </c>
      <c r="D528" s="78" t="s">
        <v>8674</v>
      </c>
      <c r="E528" s="78" t="s">
        <v>8675</v>
      </c>
      <c r="F528" s="44"/>
      <c r="G528" s="44">
        <v>792.13599999999997</v>
      </c>
      <c r="H528" s="44">
        <f t="shared" si="26"/>
        <v>17050.433000000005</v>
      </c>
      <c r="I528" s="60"/>
    </row>
    <row r="529" spans="1:9" s="43" customFormat="1" x14ac:dyDescent="0.2">
      <c r="A529" s="42" t="s">
        <v>19</v>
      </c>
      <c r="B529" s="42" t="s">
        <v>765</v>
      </c>
      <c r="C529" s="45">
        <v>45426</v>
      </c>
      <c r="D529" s="78">
        <v>5624561760</v>
      </c>
      <c r="E529" s="78" t="s">
        <v>8676</v>
      </c>
      <c r="F529" s="44">
        <v>1583.2719999999999</v>
      </c>
      <c r="G529" s="44"/>
      <c r="H529" s="44">
        <f t="shared" si="26"/>
        <v>18633.705000000005</v>
      </c>
      <c r="I529" s="60"/>
    </row>
    <row r="530" spans="1:9" s="43" customFormat="1" x14ac:dyDescent="0.2">
      <c r="A530" s="42" t="s">
        <v>19</v>
      </c>
      <c r="B530" s="42" t="s">
        <v>765</v>
      </c>
      <c r="C530" s="45">
        <v>45433</v>
      </c>
      <c r="D530" s="78">
        <v>5624561785</v>
      </c>
      <c r="E530" s="78" t="s">
        <v>8677</v>
      </c>
      <c r="F530" s="44">
        <v>1583.2719999999999</v>
      </c>
      <c r="G530" s="44"/>
      <c r="H530" s="44">
        <f t="shared" si="26"/>
        <v>20216.977000000006</v>
      </c>
      <c r="I530" s="60"/>
    </row>
    <row r="531" spans="1:9" s="43" customFormat="1" x14ac:dyDescent="0.2">
      <c r="A531" s="42" t="s">
        <v>19</v>
      </c>
      <c r="B531" s="42" t="s">
        <v>765</v>
      </c>
      <c r="C531" s="45">
        <v>45433</v>
      </c>
      <c r="D531" s="78">
        <v>5624561786</v>
      </c>
      <c r="E531" s="78" t="s">
        <v>8678</v>
      </c>
      <c r="F531" s="44">
        <v>865.85699999999997</v>
      </c>
      <c r="G531" s="44"/>
      <c r="H531" s="44">
        <f t="shared" si="26"/>
        <v>21082.834000000006</v>
      </c>
      <c r="I531" s="60"/>
    </row>
    <row r="532" spans="1:9" s="43" customFormat="1" x14ac:dyDescent="0.2">
      <c r="A532" s="42" t="s">
        <v>19</v>
      </c>
      <c r="B532" s="42" t="s">
        <v>765</v>
      </c>
      <c r="C532" s="45">
        <v>45439</v>
      </c>
      <c r="D532" s="78" t="s">
        <v>8679</v>
      </c>
      <c r="E532" s="78" t="s">
        <v>8680</v>
      </c>
      <c r="F532" s="44"/>
      <c r="G532" s="44">
        <v>792.13599999999997</v>
      </c>
      <c r="H532" s="44">
        <f t="shared" si="26"/>
        <v>20290.698000000008</v>
      </c>
      <c r="I532" s="60"/>
    </row>
    <row r="533" spans="1:9" s="43" customFormat="1" x14ac:dyDescent="0.2">
      <c r="A533" s="42" t="s">
        <v>19</v>
      </c>
      <c r="B533" s="42" t="s">
        <v>765</v>
      </c>
      <c r="C533" s="45">
        <v>45439</v>
      </c>
      <c r="D533" s="78" t="s">
        <v>8681</v>
      </c>
      <c r="E533" s="78" t="s">
        <v>8682</v>
      </c>
      <c r="F533" s="44"/>
      <c r="G533" s="44">
        <v>792.13599999999997</v>
      </c>
      <c r="H533" s="44">
        <f t="shared" si="26"/>
        <v>19498.562000000009</v>
      </c>
      <c r="I533" s="60"/>
    </row>
    <row r="534" spans="1:9" s="43" customFormat="1" x14ac:dyDescent="0.2">
      <c r="A534" s="42" t="s">
        <v>19</v>
      </c>
      <c r="B534" s="42" t="s">
        <v>765</v>
      </c>
      <c r="C534" s="45">
        <v>45439</v>
      </c>
      <c r="D534" s="78" t="s">
        <v>8683</v>
      </c>
      <c r="E534" s="78" t="s">
        <v>8684</v>
      </c>
      <c r="F534" s="44"/>
      <c r="G534" s="44">
        <v>865.85699999999997</v>
      </c>
      <c r="H534" s="44">
        <f t="shared" si="26"/>
        <v>18632.705000000009</v>
      </c>
      <c r="I534" s="60"/>
    </row>
    <row r="535" spans="1:9" s="43" customFormat="1" x14ac:dyDescent="0.2">
      <c r="A535" s="42" t="s">
        <v>19</v>
      </c>
      <c r="B535" s="42" t="s">
        <v>765</v>
      </c>
      <c r="C535" s="45">
        <v>45440</v>
      </c>
      <c r="D535" s="78" t="s">
        <v>8685</v>
      </c>
      <c r="E535" s="78" t="s">
        <v>8686</v>
      </c>
      <c r="F535" s="44"/>
      <c r="G535" s="44">
        <v>792.13599999999997</v>
      </c>
      <c r="H535" s="44">
        <f t="shared" si="26"/>
        <v>17840.56900000001</v>
      </c>
      <c r="I535" s="60"/>
    </row>
    <row r="536" spans="1:9" s="43" customFormat="1" x14ac:dyDescent="0.2">
      <c r="A536" s="42" t="s">
        <v>19</v>
      </c>
      <c r="B536" s="42" t="s">
        <v>765</v>
      </c>
      <c r="C536" s="45">
        <v>45455</v>
      </c>
      <c r="D536" s="78" t="s">
        <v>8879</v>
      </c>
      <c r="E536" s="78" t="s">
        <v>8880</v>
      </c>
      <c r="F536" s="44"/>
      <c r="G536" s="44">
        <v>792.13599999999997</v>
      </c>
      <c r="H536" s="44">
        <f t="shared" si="26"/>
        <v>17048.433000000012</v>
      </c>
      <c r="I536" s="60"/>
    </row>
    <row r="537" spans="1:9" s="43" customFormat="1" x14ac:dyDescent="0.2">
      <c r="A537" s="42" t="s">
        <v>19</v>
      </c>
      <c r="B537" s="42" t="s">
        <v>765</v>
      </c>
      <c r="C537" s="45">
        <v>45455</v>
      </c>
      <c r="D537" s="78" t="s">
        <v>8881</v>
      </c>
      <c r="E537" s="78" t="s">
        <v>8882</v>
      </c>
      <c r="F537" s="44"/>
      <c r="G537" s="44">
        <v>792.13599999999997</v>
      </c>
      <c r="H537" s="44">
        <f t="shared" si="26"/>
        <v>16256.297000000011</v>
      </c>
      <c r="I537" s="60"/>
    </row>
    <row r="538" spans="1:9" s="43" customFormat="1" x14ac:dyDescent="0.2">
      <c r="A538" s="42" t="s">
        <v>19</v>
      </c>
      <c r="B538" s="42" t="s">
        <v>765</v>
      </c>
      <c r="C538" s="45">
        <v>45455</v>
      </c>
      <c r="D538" s="78" t="s">
        <v>8883</v>
      </c>
      <c r="E538" s="78" t="s">
        <v>8884</v>
      </c>
      <c r="F538" s="44"/>
      <c r="G538" s="44">
        <v>792.13599999999997</v>
      </c>
      <c r="H538" s="44">
        <f t="shared" si="26"/>
        <v>15464.161000000011</v>
      </c>
      <c r="I538" s="60"/>
    </row>
    <row r="539" spans="1:9" s="43" customFormat="1" x14ac:dyDescent="0.2">
      <c r="A539" s="42" t="s">
        <v>19</v>
      </c>
      <c r="B539" s="42" t="s">
        <v>765</v>
      </c>
      <c r="C539" s="45">
        <v>45455</v>
      </c>
      <c r="D539" s="78" t="s">
        <v>8885</v>
      </c>
      <c r="E539" s="78" t="s">
        <v>8886</v>
      </c>
      <c r="F539" s="44"/>
      <c r="G539" s="44">
        <v>792.13599999999997</v>
      </c>
      <c r="H539" s="44">
        <f t="shared" si="26"/>
        <v>14672.025000000011</v>
      </c>
      <c r="I539" s="60"/>
    </row>
    <row r="540" spans="1:9" s="43" customFormat="1" x14ac:dyDescent="0.2">
      <c r="A540" s="42" t="s">
        <v>19</v>
      </c>
      <c r="B540" s="42" t="s">
        <v>765</v>
      </c>
      <c r="C540" s="45">
        <v>45462</v>
      </c>
      <c r="D540" s="78">
        <v>5624561993</v>
      </c>
      <c r="E540" s="78" t="s">
        <v>8887</v>
      </c>
      <c r="F540" s="44">
        <v>1583.2719999999999</v>
      </c>
      <c r="G540" s="44"/>
      <c r="H540" s="44">
        <f t="shared" si="26"/>
        <v>16255.29700000001</v>
      </c>
      <c r="I540" s="60"/>
    </row>
    <row r="541" spans="1:9" s="43" customFormat="1" x14ac:dyDescent="0.2">
      <c r="A541" s="42" t="s">
        <v>19</v>
      </c>
      <c r="B541" s="42" t="s">
        <v>765</v>
      </c>
      <c r="C541" s="45">
        <v>45462</v>
      </c>
      <c r="D541" s="78">
        <v>5624561994</v>
      </c>
      <c r="E541" s="78" t="s">
        <v>8888</v>
      </c>
      <c r="F541" s="44">
        <v>1583.2719999999999</v>
      </c>
      <c r="G541" s="44"/>
      <c r="H541" s="44">
        <f t="shared" si="26"/>
        <v>17838.56900000001</v>
      </c>
      <c r="I541" s="60"/>
    </row>
    <row r="542" spans="1:9" s="43" customFormat="1" x14ac:dyDescent="0.2">
      <c r="A542" s="42" t="s">
        <v>19</v>
      </c>
      <c r="B542" s="42" t="s">
        <v>765</v>
      </c>
      <c r="C542" s="45">
        <v>45463</v>
      </c>
      <c r="D542" s="78">
        <v>5624562003</v>
      </c>
      <c r="E542" s="78" t="s">
        <v>8889</v>
      </c>
      <c r="F542" s="44">
        <v>1583.2719999999999</v>
      </c>
      <c r="G542" s="44"/>
      <c r="H542" s="44">
        <f t="shared" si="26"/>
        <v>19421.841000000011</v>
      </c>
      <c r="I542" s="60"/>
    </row>
    <row r="543" spans="1:9" s="43" customFormat="1" x14ac:dyDescent="0.2">
      <c r="A543" s="42" t="s">
        <v>19</v>
      </c>
      <c r="B543" s="42" t="s">
        <v>765</v>
      </c>
      <c r="C543" s="45">
        <v>45467</v>
      </c>
      <c r="D543" s="78" t="s">
        <v>8890</v>
      </c>
      <c r="E543" s="78" t="s">
        <v>8891</v>
      </c>
      <c r="F543" s="44"/>
      <c r="G543" s="44">
        <v>792.13599999999997</v>
      </c>
      <c r="H543" s="44">
        <f t="shared" si="26"/>
        <v>18629.705000000013</v>
      </c>
      <c r="I543" s="60"/>
    </row>
    <row r="544" spans="1:9" s="43" customFormat="1" x14ac:dyDescent="0.2">
      <c r="A544" s="42" t="s">
        <v>19</v>
      </c>
      <c r="B544" s="42" t="s">
        <v>765</v>
      </c>
      <c r="C544" s="45">
        <v>45467</v>
      </c>
      <c r="D544" s="78" t="s">
        <v>8892</v>
      </c>
      <c r="E544" s="78" t="s">
        <v>8893</v>
      </c>
      <c r="F544" s="44"/>
      <c r="G544" s="44">
        <v>792.13599999999997</v>
      </c>
      <c r="H544" s="44">
        <f t="shared" si="26"/>
        <v>17837.569000000014</v>
      </c>
      <c r="I544" s="60"/>
    </row>
    <row r="545" spans="1:9" s="43" customFormat="1" x14ac:dyDescent="0.2">
      <c r="A545" s="42" t="s">
        <v>19</v>
      </c>
      <c r="B545" s="42" t="s">
        <v>765</v>
      </c>
      <c r="C545" s="45">
        <v>45471</v>
      </c>
      <c r="D545" s="78">
        <v>5624562044</v>
      </c>
      <c r="E545" s="78" t="s">
        <v>8894</v>
      </c>
      <c r="F545" s="44">
        <v>1583.2719999999999</v>
      </c>
      <c r="G545" s="44"/>
      <c r="H545" s="44">
        <f t="shared" si="26"/>
        <v>19420.841000000015</v>
      </c>
      <c r="I545" s="60"/>
    </row>
    <row r="546" spans="1:9" s="43" customFormat="1" x14ac:dyDescent="0.2">
      <c r="A546" s="42" t="s">
        <v>19</v>
      </c>
      <c r="B546" s="42" t="s">
        <v>765</v>
      </c>
      <c r="C546" s="45">
        <v>45476</v>
      </c>
      <c r="D546" s="78" t="s">
        <v>9065</v>
      </c>
      <c r="E546" s="78" t="s">
        <v>9066</v>
      </c>
      <c r="F546" s="44"/>
      <c r="G546" s="44">
        <v>855.43200000000002</v>
      </c>
      <c r="H546" s="44">
        <f t="shared" si="26"/>
        <v>18565.409000000014</v>
      </c>
      <c r="I546" s="60"/>
    </row>
    <row r="547" spans="1:9" s="43" customFormat="1" x14ac:dyDescent="0.2">
      <c r="A547" s="42" t="s">
        <v>19</v>
      </c>
      <c r="B547" s="42" t="s">
        <v>765</v>
      </c>
      <c r="C547" s="45">
        <v>45476</v>
      </c>
      <c r="D547" s="78" t="s">
        <v>9067</v>
      </c>
      <c r="E547" s="78" t="s">
        <v>9068</v>
      </c>
      <c r="F547" s="44"/>
      <c r="G547" s="44">
        <v>865.85699999999997</v>
      </c>
      <c r="H547" s="44">
        <f t="shared" si="26"/>
        <v>17699.552000000014</v>
      </c>
      <c r="I547" s="60"/>
    </row>
    <row r="548" spans="1:9" s="43" customFormat="1" x14ac:dyDescent="0.2">
      <c r="A548" s="42" t="s">
        <v>19</v>
      </c>
      <c r="B548" s="42" t="s">
        <v>765</v>
      </c>
      <c r="C548" s="45">
        <v>45482</v>
      </c>
      <c r="D548" s="78" t="s">
        <v>9069</v>
      </c>
      <c r="E548" s="78" t="s">
        <v>9070</v>
      </c>
      <c r="F548" s="44"/>
      <c r="G548" s="44">
        <v>855.43200000000002</v>
      </c>
      <c r="H548" s="44">
        <f t="shared" si="26"/>
        <v>16844.120000000014</v>
      </c>
      <c r="I548" s="60"/>
    </row>
    <row r="549" spans="1:9" s="43" customFormat="1" x14ac:dyDescent="0.2">
      <c r="A549" s="42" t="s">
        <v>19</v>
      </c>
      <c r="B549" s="42" t="s">
        <v>765</v>
      </c>
      <c r="C549" s="45">
        <v>45489</v>
      </c>
      <c r="D549" s="78">
        <v>5624562192</v>
      </c>
      <c r="E549" s="78" t="s">
        <v>9071</v>
      </c>
      <c r="F549" s="44">
        <v>2574.7240000000002</v>
      </c>
      <c r="G549" s="44"/>
      <c r="H549" s="44">
        <f t="shared" si="26"/>
        <v>19418.844000000012</v>
      </c>
      <c r="I549" s="60"/>
    </row>
    <row r="550" spans="1:9" s="43" customFormat="1" x14ac:dyDescent="0.2">
      <c r="A550" s="42" t="s">
        <v>19</v>
      </c>
      <c r="B550" s="42" t="s">
        <v>765</v>
      </c>
      <c r="C550" s="45">
        <v>45489</v>
      </c>
      <c r="D550" s="78" t="s">
        <v>9072</v>
      </c>
      <c r="E550" s="78" t="s">
        <v>9073</v>
      </c>
      <c r="F550" s="44"/>
      <c r="G550" s="44">
        <v>855.43200000000002</v>
      </c>
      <c r="H550" s="44">
        <f t="shared" si="26"/>
        <v>18563.412000000011</v>
      </c>
      <c r="I550" s="60"/>
    </row>
    <row r="551" spans="1:9" s="43" customFormat="1" x14ac:dyDescent="0.2">
      <c r="A551" s="42" t="s">
        <v>19</v>
      </c>
      <c r="B551" s="42" t="s">
        <v>765</v>
      </c>
      <c r="C551" s="45">
        <v>45490</v>
      </c>
      <c r="D551" s="78" t="s">
        <v>9074</v>
      </c>
      <c r="E551" s="78" t="s">
        <v>9075</v>
      </c>
      <c r="F551" s="44"/>
      <c r="G551" s="44">
        <v>855.43200000000002</v>
      </c>
      <c r="H551" s="44">
        <f t="shared" ref="H551:H582" si="27">+IF(A551=A550,H550+F551-G551,F551-G551)</f>
        <v>17707.98000000001</v>
      </c>
      <c r="I551" s="60"/>
    </row>
    <row r="552" spans="1:9" s="43" customFormat="1" x14ac:dyDescent="0.2">
      <c r="A552" s="42" t="s">
        <v>19</v>
      </c>
      <c r="B552" s="42" t="s">
        <v>765</v>
      </c>
      <c r="C552" s="45">
        <v>45493</v>
      </c>
      <c r="D552" s="78" t="s">
        <v>9076</v>
      </c>
      <c r="E552" s="78" t="s">
        <v>9077</v>
      </c>
      <c r="F552" s="44"/>
      <c r="G552" s="44">
        <v>855.43200000000002</v>
      </c>
      <c r="H552" s="44">
        <f t="shared" si="27"/>
        <v>16852.54800000001</v>
      </c>
      <c r="I552" s="60"/>
    </row>
    <row r="553" spans="1:9" s="43" customFormat="1" x14ac:dyDescent="0.2">
      <c r="A553" s="42" t="s">
        <v>19</v>
      </c>
      <c r="B553" s="42" t="s">
        <v>765</v>
      </c>
      <c r="C553" s="45">
        <v>45499</v>
      </c>
      <c r="D553" s="78" t="s">
        <v>9078</v>
      </c>
      <c r="E553" s="78" t="s">
        <v>9079</v>
      </c>
      <c r="F553" s="44"/>
      <c r="G553" s="44">
        <v>855.43200000000002</v>
      </c>
      <c r="H553" s="44">
        <f t="shared" si="27"/>
        <v>15997.116000000009</v>
      </c>
      <c r="I553" s="60"/>
    </row>
    <row r="554" spans="1:9" s="43" customFormat="1" x14ac:dyDescent="0.2">
      <c r="A554" s="42" t="s">
        <v>19</v>
      </c>
      <c r="B554" s="42" t="s">
        <v>765</v>
      </c>
      <c r="C554" s="45">
        <v>45504</v>
      </c>
      <c r="D554" s="78">
        <v>5624562272</v>
      </c>
      <c r="E554" s="78" t="s">
        <v>9080</v>
      </c>
      <c r="F554" s="44">
        <v>3418.7280000000001</v>
      </c>
      <c r="G554" s="44"/>
      <c r="H554" s="44">
        <f t="shared" si="27"/>
        <v>19415.844000000008</v>
      </c>
      <c r="I554" s="60"/>
    </row>
    <row r="555" spans="1:9" s="43" customFormat="1" x14ac:dyDescent="0.2">
      <c r="A555" s="42" t="s">
        <v>19</v>
      </c>
      <c r="B555" s="42" t="s">
        <v>765</v>
      </c>
      <c r="C555" s="45">
        <v>45519</v>
      </c>
      <c r="D555" s="78">
        <v>5624562320</v>
      </c>
      <c r="E555" s="78" t="s">
        <v>9081</v>
      </c>
      <c r="F555" s="44">
        <v>1709.864</v>
      </c>
      <c r="G555" s="44"/>
      <c r="H555" s="44">
        <f t="shared" si="27"/>
        <v>21125.70800000001</v>
      </c>
      <c r="I555" s="60"/>
    </row>
    <row r="556" spans="1:9" s="43" customFormat="1" x14ac:dyDescent="0.2">
      <c r="A556" s="42" t="s">
        <v>19</v>
      </c>
      <c r="B556" s="42" t="s">
        <v>765</v>
      </c>
      <c r="C556" s="45">
        <v>45519</v>
      </c>
      <c r="D556" s="78" t="s">
        <v>9082</v>
      </c>
      <c r="E556" s="78" t="s">
        <v>9083</v>
      </c>
      <c r="F556" s="44"/>
      <c r="G556" s="44">
        <v>855.43200000000002</v>
      </c>
      <c r="H556" s="44">
        <f t="shared" si="27"/>
        <v>20270.276000000009</v>
      </c>
      <c r="I556" s="60"/>
    </row>
    <row r="557" spans="1:9" s="43" customFormat="1" x14ac:dyDescent="0.2">
      <c r="A557" s="42" t="s">
        <v>19</v>
      </c>
      <c r="B557" s="42" t="s">
        <v>765</v>
      </c>
      <c r="C557" s="45">
        <v>45524</v>
      </c>
      <c r="D557" s="78" t="s">
        <v>9084</v>
      </c>
      <c r="E557" s="78" t="s">
        <v>9085</v>
      </c>
      <c r="F557" s="44"/>
      <c r="G557" s="44">
        <v>855.43200000000002</v>
      </c>
      <c r="H557" s="44">
        <f t="shared" si="27"/>
        <v>19414.844000000008</v>
      </c>
      <c r="I557" s="60"/>
    </row>
    <row r="558" spans="1:9" s="43" customFormat="1" x14ac:dyDescent="0.2">
      <c r="A558" s="42" t="s">
        <v>19</v>
      </c>
      <c r="B558" s="42" t="s">
        <v>765</v>
      </c>
      <c r="C558" s="45">
        <v>45539</v>
      </c>
      <c r="D558" s="78">
        <v>5624562437</v>
      </c>
      <c r="E558" s="78" t="s">
        <v>9550</v>
      </c>
      <c r="F558" s="44">
        <v>804.60699999999997</v>
      </c>
      <c r="G558" s="44"/>
      <c r="H558" s="44">
        <f t="shared" si="27"/>
        <v>20219.451000000008</v>
      </c>
      <c r="I558" s="60"/>
    </row>
    <row r="559" spans="1:9" s="43" customFormat="1" x14ac:dyDescent="0.2">
      <c r="A559" s="42" t="s">
        <v>19</v>
      </c>
      <c r="B559" s="42" t="s">
        <v>765</v>
      </c>
      <c r="C559" s="45">
        <v>45545</v>
      </c>
      <c r="D559" s="78">
        <v>5624568210</v>
      </c>
      <c r="E559" s="78" t="s">
        <v>9551</v>
      </c>
      <c r="F559" s="44">
        <v>483.16399999999999</v>
      </c>
      <c r="G559" s="44"/>
      <c r="H559" s="44">
        <f t="shared" si="27"/>
        <v>20702.615000000009</v>
      </c>
      <c r="I559" s="60"/>
    </row>
    <row r="560" spans="1:9" s="43" customFormat="1" x14ac:dyDescent="0.2">
      <c r="A560" s="42" t="s">
        <v>19</v>
      </c>
      <c r="B560" s="42" t="s">
        <v>765</v>
      </c>
      <c r="C560" s="45">
        <v>45545</v>
      </c>
      <c r="D560" s="78">
        <v>5624562468</v>
      </c>
      <c r="E560" s="78" t="s">
        <v>9552</v>
      </c>
      <c r="F560" s="44">
        <v>1709.864</v>
      </c>
      <c r="G560" s="44"/>
      <c r="H560" s="44">
        <f t="shared" si="27"/>
        <v>22412.47900000001</v>
      </c>
      <c r="I560" s="60"/>
    </row>
    <row r="561" spans="1:9" s="43" customFormat="1" x14ac:dyDescent="0.2">
      <c r="A561" s="42" t="s">
        <v>19</v>
      </c>
      <c r="B561" s="42" t="s">
        <v>765</v>
      </c>
      <c r="C561" s="45">
        <v>45545</v>
      </c>
      <c r="D561" s="78">
        <v>5624562469</v>
      </c>
      <c r="E561" s="78" t="s">
        <v>9553</v>
      </c>
      <c r="F561" s="44">
        <v>1081.5889999999999</v>
      </c>
      <c r="G561" s="44"/>
      <c r="H561" s="44">
        <f t="shared" si="27"/>
        <v>23494.06800000001</v>
      </c>
      <c r="I561" s="60"/>
    </row>
    <row r="562" spans="1:9" s="43" customFormat="1" x14ac:dyDescent="0.2">
      <c r="A562" s="42" t="s">
        <v>19</v>
      </c>
      <c r="B562" s="42" t="s">
        <v>765</v>
      </c>
      <c r="C562" s="45">
        <v>45548</v>
      </c>
      <c r="D562" s="78">
        <v>5624562490</v>
      </c>
      <c r="E562" s="78" t="s">
        <v>9554</v>
      </c>
      <c r="F562" s="44">
        <v>1709.864</v>
      </c>
      <c r="G562" s="44"/>
      <c r="H562" s="44">
        <f t="shared" si="27"/>
        <v>25203.932000000012</v>
      </c>
      <c r="I562" s="60"/>
    </row>
    <row r="563" spans="1:9" s="43" customFormat="1" x14ac:dyDescent="0.2">
      <c r="A563" s="42" t="s">
        <v>19</v>
      </c>
      <c r="B563" s="42" t="s">
        <v>765</v>
      </c>
      <c r="C563" s="45">
        <v>45548</v>
      </c>
      <c r="D563" s="78" t="s">
        <v>9555</v>
      </c>
      <c r="E563" s="78" t="s">
        <v>9556</v>
      </c>
      <c r="F563" s="44"/>
      <c r="G563" s="44">
        <v>855.43200000000002</v>
      </c>
      <c r="H563" s="44">
        <f t="shared" si="27"/>
        <v>24348.500000000011</v>
      </c>
      <c r="I563" s="60"/>
    </row>
    <row r="564" spans="1:9" s="43" customFormat="1" x14ac:dyDescent="0.2">
      <c r="A564" s="42" t="s">
        <v>19</v>
      </c>
      <c r="B564" s="42" t="s">
        <v>765</v>
      </c>
      <c r="C564" s="45">
        <v>45548</v>
      </c>
      <c r="D564" s="78" t="s">
        <v>9557</v>
      </c>
      <c r="E564" s="78" t="s">
        <v>9558</v>
      </c>
      <c r="F564" s="44"/>
      <c r="G564" s="44">
        <v>109.001</v>
      </c>
      <c r="H564" s="44">
        <f t="shared" si="27"/>
        <v>24239.499000000011</v>
      </c>
      <c r="I564" s="60"/>
    </row>
    <row r="565" spans="1:9" s="43" customFormat="1" x14ac:dyDescent="0.2">
      <c r="A565" s="42" t="s">
        <v>19</v>
      </c>
      <c r="B565" s="42" t="s">
        <v>765</v>
      </c>
      <c r="C565" s="45">
        <v>45548</v>
      </c>
      <c r="D565" s="78" t="s">
        <v>9559</v>
      </c>
      <c r="E565" s="78" t="s">
        <v>9560</v>
      </c>
      <c r="F565" s="44"/>
      <c r="G565" s="44">
        <v>865.85699999999997</v>
      </c>
      <c r="H565" s="44">
        <f t="shared" si="27"/>
        <v>23373.642000000011</v>
      </c>
      <c r="I565" s="60"/>
    </row>
    <row r="566" spans="1:9" s="43" customFormat="1" x14ac:dyDescent="0.2">
      <c r="A566" s="42" t="s">
        <v>19</v>
      </c>
      <c r="B566" s="42" t="s">
        <v>765</v>
      </c>
      <c r="C566" s="45">
        <v>45548</v>
      </c>
      <c r="D566" s="78" t="s">
        <v>9561</v>
      </c>
      <c r="E566" s="78" t="s">
        <v>9562</v>
      </c>
      <c r="F566" s="44"/>
      <c r="G566" s="44">
        <v>109.001</v>
      </c>
      <c r="H566" s="44">
        <f t="shared" si="27"/>
        <v>23264.641000000011</v>
      </c>
      <c r="I566" s="60"/>
    </row>
    <row r="567" spans="1:9" s="43" customFormat="1" x14ac:dyDescent="0.2">
      <c r="A567" s="42" t="s">
        <v>19</v>
      </c>
      <c r="B567" s="42" t="s">
        <v>765</v>
      </c>
      <c r="C567" s="45">
        <v>45548</v>
      </c>
      <c r="D567" s="78" t="s">
        <v>9563</v>
      </c>
      <c r="E567" s="78" t="s">
        <v>9564</v>
      </c>
      <c r="F567" s="44"/>
      <c r="G567" s="44">
        <v>804.60699999999997</v>
      </c>
      <c r="H567" s="44">
        <f t="shared" si="27"/>
        <v>22460.034000000011</v>
      </c>
      <c r="I567" s="60"/>
    </row>
    <row r="568" spans="1:9" s="43" customFormat="1" x14ac:dyDescent="0.2">
      <c r="A568" s="42" t="s">
        <v>19</v>
      </c>
      <c r="B568" s="42" t="s">
        <v>765</v>
      </c>
      <c r="C568" s="45">
        <v>45554</v>
      </c>
      <c r="D568" s="78" t="s">
        <v>9565</v>
      </c>
      <c r="E568" s="78" t="s">
        <v>9566</v>
      </c>
      <c r="F568" s="44"/>
      <c r="G568" s="44">
        <v>855.43200000000002</v>
      </c>
      <c r="H568" s="44">
        <f t="shared" si="27"/>
        <v>21604.60200000001</v>
      </c>
      <c r="I568" s="60"/>
    </row>
    <row r="569" spans="1:9" s="43" customFormat="1" x14ac:dyDescent="0.2">
      <c r="A569" s="42" t="s">
        <v>19</v>
      </c>
      <c r="B569" s="42" t="s">
        <v>765</v>
      </c>
      <c r="C569" s="45">
        <v>45554</v>
      </c>
      <c r="D569" s="78" t="s">
        <v>9567</v>
      </c>
      <c r="E569" s="78" t="s">
        <v>9568</v>
      </c>
      <c r="F569" s="44"/>
      <c r="G569" s="44">
        <v>855.43200000000002</v>
      </c>
      <c r="H569" s="44">
        <f t="shared" si="27"/>
        <v>20749.170000000009</v>
      </c>
      <c r="I569" s="60"/>
    </row>
    <row r="570" spans="1:9" s="43" customFormat="1" x14ac:dyDescent="0.2">
      <c r="A570" s="42" t="s">
        <v>19</v>
      </c>
      <c r="B570" s="42" t="s">
        <v>765</v>
      </c>
      <c r="C570" s="45">
        <v>45559</v>
      </c>
      <c r="D570" s="78" t="s">
        <v>9569</v>
      </c>
      <c r="E570" s="78" t="s">
        <v>9570</v>
      </c>
      <c r="F570" s="44"/>
      <c r="G570" s="44">
        <v>855.43200000000002</v>
      </c>
      <c r="H570" s="44">
        <f t="shared" si="27"/>
        <v>19893.738000000008</v>
      </c>
      <c r="I570" s="60"/>
    </row>
    <row r="571" spans="1:9" s="43" customFormat="1" x14ac:dyDescent="0.2">
      <c r="A571" s="42" t="s">
        <v>19</v>
      </c>
      <c r="B571" s="42" t="s">
        <v>765</v>
      </c>
      <c r="C571" s="45">
        <v>45559</v>
      </c>
      <c r="D571" s="78" t="s">
        <v>9571</v>
      </c>
      <c r="E571" s="78" t="s">
        <v>9572</v>
      </c>
      <c r="F571" s="44"/>
      <c r="G571" s="44">
        <v>855.43200000000002</v>
      </c>
      <c r="H571" s="44">
        <f t="shared" si="27"/>
        <v>19038.306000000008</v>
      </c>
      <c r="I571" s="60"/>
    </row>
    <row r="572" spans="1:9" s="43" customFormat="1" x14ac:dyDescent="0.2">
      <c r="A572" s="42" t="s">
        <v>19</v>
      </c>
      <c r="B572" s="42" t="s">
        <v>765</v>
      </c>
      <c r="C572" s="45">
        <v>45561</v>
      </c>
      <c r="D572" s="78">
        <v>5624567055</v>
      </c>
      <c r="E572" s="78" t="s">
        <v>9573</v>
      </c>
      <c r="F572" s="44">
        <v>1709.864</v>
      </c>
      <c r="G572" s="44"/>
      <c r="H572" s="44">
        <f t="shared" si="27"/>
        <v>20748.170000000009</v>
      </c>
      <c r="I572" s="60"/>
    </row>
    <row r="573" spans="1:9" s="43" customFormat="1" x14ac:dyDescent="0.2">
      <c r="A573" s="42" t="s">
        <v>19</v>
      </c>
      <c r="B573" s="42" t="s">
        <v>765</v>
      </c>
      <c r="C573" s="45">
        <v>45565</v>
      </c>
      <c r="D573" s="78">
        <v>5624567067</v>
      </c>
      <c r="E573" s="78" t="s">
        <v>9574</v>
      </c>
      <c r="F573" s="44">
        <v>1709.864</v>
      </c>
      <c r="G573" s="44"/>
      <c r="H573" s="44">
        <f t="shared" si="27"/>
        <v>22458.034000000011</v>
      </c>
      <c r="I573" s="60"/>
    </row>
    <row r="574" spans="1:9" s="43" customFormat="1" x14ac:dyDescent="0.2">
      <c r="A574" s="42" t="s">
        <v>19</v>
      </c>
      <c r="B574" s="42" t="s">
        <v>765</v>
      </c>
      <c r="C574" s="45">
        <v>45569</v>
      </c>
      <c r="D574" s="78">
        <v>5624567116</v>
      </c>
      <c r="E574" s="78" t="s">
        <v>9575</v>
      </c>
      <c r="F574" s="44">
        <v>1709.864</v>
      </c>
      <c r="G574" s="44"/>
      <c r="H574" s="44">
        <f t="shared" si="27"/>
        <v>24167.898000000012</v>
      </c>
      <c r="I574" s="60"/>
    </row>
    <row r="575" spans="1:9" s="43" customFormat="1" x14ac:dyDescent="0.2">
      <c r="A575" s="42" t="s">
        <v>19</v>
      </c>
      <c r="B575" s="42" t="s">
        <v>765</v>
      </c>
      <c r="C575" s="45">
        <v>45576</v>
      </c>
      <c r="D575" s="78" t="s">
        <v>9576</v>
      </c>
      <c r="E575" s="78" t="s">
        <v>9577</v>
      </c>
      <c r="F575" s="44"/>
      <c r="G575" s="44">
        <v>855.43200000000002</v>
      </c>
      <c r="H575" s="44">
        <f t="shared" si="27"/>
        <v>23312.466000000011</v>
      </c>
      <c r="I575" s="60"/>
    </row>
    <row r="576" spans="1:9" s="43" customFormat="1" x14ac:dyDescent="0.2">
      <c r="A576" s="42" t="s">
        <v>19</v>
      </c>
      <c r="B576" s="42" t="s">
        <v>765</v>
      </c>
      <c r="C576" s="45">
        <v>45576</v>
      </c>
      <c r="D576" s="78" t="s">
        <v>9578</v>
      </c>
      <c r="E576" s="78" t="s">
        <v>9579</v>
      </c>
      <c r="F576" s="44"/>
      <c r="G576" s="44">
        <v>855.43200000000002</v>
      </c>
      <c r="H576" s="44">
        <f t="shared" si="27"/>
        <v>22457.034000000011</v>
      </c>
      <c r="I576" s="60"/>
    </row>
    <row r="577" spans="1:12" s="43" customFormat="1" x14ac:dyDescent="0.2">
      <c r="A577" s="42" t="s">
        <v>19</v>
      </c>
      <c r="B577" s="42" t="s">
        <v>765</v>
      </c>
      <c r="C577" s="45">
        <v>45576</v>
      </c>
      <c r="D577" s="78" t="s">
        <v>9580</v>
      </c>
      <c r="E577" s="78" t="s">
        <v>9581</v>
      </c>
      <c r="F577" s="44"/>
      <c r="G577" s="44">
        <v>855.43200000000002</v>
      </c>
      <c r="H577" s="44">
        <f t="shared" si="27"/>
        <v>21601.60200000001</v>
      </c>
      <c r="I577" s="60"/>
    </row>
    <row r="578" spans="1:12" s="43" customFormat="1" x14ac:dyDescent="0.2">
      <c r="A578" s="42" t="s">
        <v>19</v>
      </c>
      <c r="B578" s="42" t="s">
        <v>765</v>
      </c>
      <c r="C578" s="45">
        <v>45576</v>
      </c>
      <c r="D578" s="78" t="s">
        <v>9582</v>
      </c>
      <c r="E578" s="78" t="s">
        <v>9583</v>
      </c>
      <c r="F578" s="44"/>
      <c r="G578" s="44">
        <v>855.43200000000002</v>
      </c>
      <c r="H578" s="44">
        <f t="shared" si="27"/>
        <v>20746.170000000009</v>
      </c>
      <c r="I578" s="60"/>
    </row>
    <row r="579" spans="1:12" s="43" customFormat="1" x14ac:dyDescent="0.2">
      <c r="A579" s="42" t="s">
        <v>19</v>
      </c>
      <c r="B579" s="42" t="s">
        <v>765</v>
      </c>
      <c r="C579" s="45">
        <v>45616</v>
      </c>
      <c r="D579" s="78" t="s">
        <v>11013</v>
      </c>
      <c r="E579" s="78" t="s">
        <v>11014</v>
      </c>
      <c r="F579" s="44"/>
      <c r="G579" s="44">
        <v>865.85699999999997</v>
      </c>
      <c r="H579" s="44">
        <f t="shared" si="27"/>
        <v>19880.313000000009</v>
      </c>
      <c r="I579" s="60"/>
    </row>
    <row r="580" spans="1:12" s="43" customFormat="1" x14ac:dyDescent="0.2">
      <c r="A580" s="42" t="s">
        <v>19</v>
      </c>
      <c r="B580" s="42" t="s">
        <v>765</v>
      </c>
      <c r="C580" s="45">
        <v>45616</v>
      </c>
      <c r="D580" s="78" t="s">
        <v>11015</v>
      </c>
      <c r="E580" s="78" t="s">
        <v>11016</v>
      </c>
      <c r="F580" s="44"/>
      <c r="G580" s="44">
        <v>855.43200000000002</v>
      </c>
      <c r="H580" s="44">
        <f t="shared" si="27"/>
        <v>19024.881000000008</v>
      </c>
      <c r="I580" s="60"/>
    </row>
    <row r="581" spans="1:12" s="43" customFormat="1" x14ac:dyDescent="0.2">
      <c r="A581" s="42" t="s">
        <v>19</v>
      </c>
      <c r="B581" s="42" t="s">
        <v>765</v>
      </c>
      <c r="C581" s="45">
        <v>45618</v>
      </c>
      <c r="D581" s="78">
        <v>5624567382</v>
      </c>
      <c r="E581" s="78" t="s">
        <v>11017</v>
      </c>
      <c r="F581" s="44">
        <v>1709.864</v>
      </c>
      <c r="G581" s="44"/>
      <c r="H581" s="44">
        <f t="shared" si="27"/>
        <v>20734.74500000001</v>
      </c>
      <c r="I581" s="60"/>
    </row>
    <row r="582" spans="1:12" s="43" customFormat="1" x14ac:dyDescent="0.2">
      <c r="A582" s="42" t="s">
        <v>19</v>
      </c>
      <c r="B582" s="42" t="s">
        <v>765</v>
      </c>
      <c r="C582" s="45">
        <v>45626</v>
      </c>
      <c r="D582" s="78" t="s">
        <v>11018</v>
      </c>
      <c r="E582" s="78" t="s">
        <v>11019</v>
      </c>
      <c r="F582" s="44"/>
      <c r="G582" s="44">
        <v>1052.9490000000001</v>
      </c>
      <c r="H582" s="44">
        <f t="shared" si="27"/>
        <v>19681.796000000009</v>
      </c>
      <c r="I582" s="60"/>
    </row>
    <row r="583" spans="1:12" x14ac:dyDescent="0.2">
      <c r="A583" s="61" t="s">
        <v>1101</v>
      </c>
      <c r="B583" s="62"/>
      <c r="C583" s="93"/>
      <c r="D583" s="94"/>
      <c r="E583" s="94"/>
      <c r="F583" s="96">
        <f>SUBTOTAL(9,F422:F582)</f>
        <v>92797.852999999974</v>
      </c>
      <c r="G583" s="96">
        <f>SUBTOTAL(9,G422:G582)</f>
        <v>73116.056999999942</v>
      </c>
      <c r="H583" s="95">
        <f>+F583-G583</f>
        <v>19681.796000000031</v>
      </c>
      <c r="I583" s="60"/>
      <c r="J583" s="43"/>
      <c r="K583" s="43"/>
    </row>
    <row r="584" spans="1:12" s="43" customFormat="1" x14ac:dyDescent="0.2">
      <c r="A584" s="42" t="s">
        <v>9340</v>
      </c>
      <c r="B584" s="42" t="s">
        <v>9341</v>
      </c>
      <c r="C584" s="45">
        <v>45566</v>
      </c>
      <c r="D584" s="78" t="s">
        <v>9586</v>
      </c>
      <c r="E584" s="78" t="s">
        <v>9587</v>
      </c>
      <c r="F584" s="44"/>
      <c r="G584" s="44">
        <v>15996.98</v>
      </c>
      <c r="H584" s="44">
        <f t="shared" ref="H584:H589" si="28">+IF(A584=A583,H583+F584-G584,F584-G584)</f>
        <v>-15996.98</v>
      </c>
      <c r="I584" s="60"/>
    </row>
    <row r="585" spans="1:12" s="43" customFormat="1" x14ac:dyDescent="0.2">
      <c r="A585" s="42" t="s">
        <v>9340</v>
      </c>
      <c r="B585" s="42" t="s">
        <v>9341</v>
      </c>
      <c r="C585" s="45">
        <v>45576</v>
      </c>
      <c r="D585" s="78" t="s">
        <v>9588</v>
      </c>
      <c r="E585" s="78" t="s">
        <v>9589</v>
      </c>
      <c r="F585" s="44"/>
      <c r="G585" s="44">
        <v>1683.201</v>
      </c>
      <c r="H585" s="44">
        <f t="shared" si="28"/>
        <v>-17680.181</v>
      </c>
      <c r="I585" s="60"/>
    </row>
    <row r="586" spans="1:12" s="43" customFormat="1" x14ac:dyDescent="0.2">
      <c r="A586" s="42" t="s">
        <v>9340</v>
      </c>
      <c r="B586" s="42" t="s">
        <v>9341</v>
      </c>
      <c r="C586" s="45">
        <v>45618</v>
      </c>
      <c r="D586" s="78" t="s">
        <v>11020</v>
      </c>
      <c r="E586" s="78" t="s">
        <v>11021</v>
      </c>
      <c r="F586" s="44"/>
      <c r="G586" s="44">
        <v>2804.6689999999999</v>
      </c>
      <c r="H586" s="44">
        <f t="shared" si="28"/>
        <v>-20484.849999999999</v>
      </c>
      <c r="I586" s="60"/>
    </row>
    <row r="587" spans="1:12" s="43" customFormat="1" x14ac:dyDescent="0.2">
      <c r="A587" s="42" t="s">
        <v>9340</v>
      </c>
      <c r="B587" s="42" t="s">
        <v>9341</v>
      </c>
      <c r="C587" s="45">
        <v>45657</v>
      </c>
      <c r="D587" s="78" t="s">
        <v>11022</v>
      </c>
      <c r="E587" s="78" t="s">
        <v>11023</v>
      </c>
      <c r="F587" s="44"/>
      <c r="G587" s="44">
        <v>2243.9360000000001</v>
      </c>
      <c r="H587" s="44">
        <f t="shared" si="28"/>
        <v>-22728.786</v>
      </c>
      <c r="I587" s="60"/>
    </row>
    <row r="588" spans="1:12" x14ac:dyDescent="0.2">
      <c r="A588" s="61" t="s">
        <v>10218</v>
      </c>
      <c r="B588" s="62"/>
      <c r="C588" s="93"/>
      <c r="D588" s="94"/>
      <c r="E588" s="94"/>
      <c r="F588" s="96">
        <f>SUBTOTAL(9,F584:F587)</f>
        <v>0</v>
      </c>
      <c r="G588" s="96">
        <f>SUBTOTAL(9,G584:G587)</f>
        <v>22728.786</v>
      </c>
      <c r="H588" s="95">
        <f>+F588-G588</f>
        <v>-22728.786</v>
      </c>
      <c r="I588" s="60"/>
      <c r="J588" s="43"/>
      <c r="K588" s="43"/>
    </row>
    <row r="589" spans="1:12" s="43" customFormat="1" x14ac:dyDescent="0.2">
      <c r="A589" s="42" t="s">
        <v>2274</v>
      </c>
      <c r="B589" s="42" t="s">
        <v>20</v>
      </c>
      <c r="C589" s="156">
        <v>45657</v>
      </c>
      <c r="D589" s="155" t="s">
        <v>12402</v>
      </c>
      <c r="E589" s="155" t="s">
        <v>12403</v>
      </c>
      <c r="F589" s="155"/>
      <c r="G589" s="157">
        <v>5613.5</v>
      </c>
      <c r="H589" s="44">
        <f t="shared" si="28"/>
        <v>-5613.5</v>
      </c>
      <c r="I589" s="60"/>
    </row>
    <row r="590" spans="1:12" x14ac:dyDescent="0.2">
      <c r="A590" s="64" t="s">
        <v>2277</v>
      </c>
      <c r="B590" s="66"/>
      <c r="C590" s="93"/>
      <c r="D590" s="94"/>
      <c r="E590" s="94"/>
      <c r="F590" s="96">
        <f>SUBTOTAL(9,F589:F589)</f>
        <v>0</v>
      </c>
      <c r="G590" s="96">
        <f>SUBTOTAL(9,G589:G589)</f>
        <v>5613.5</v>
      </c>
      <c r="H590" s="95">
        <f>+F590-G590</f>
        <v>-5613.5</v>
      </c>
      <c r="I590" s="44"/>
    </row>
    <row r="591" spans="1:12" x14ac:dyDescent="0.2">
      <c r="A591" s="42" t="s">
        <v>21</v>
      </c>
      <c r="B591" s="42" t="s">
        <v>766</v>
      </c>
      <c r="C591" s="45">
        <v>43830</v>
      </c>
      <c r="D591" s="78" t="s">
        <v>943</v>
      </c>
      <c r="E591" s="78" t="s">
        <v>152</v>
      </c>
      <c r="F591" s="60"/>
      <c r="G591" s="60">
        <v>769.34</v>
      </c>
      <c r="H591" s="44">
        <f>+IF(A591=A447,H447+F591-G591,F591-G591)</f>
        <v>-769.34</v>
      </c>
      <c r="L591" s="104"/>
    </row>
    <row r="592" spans="1:12" x14ac:dyDescent="0.2">
      <c r="A592" s="42" t="s">
        <v>21</v>
      </c>
      <c r="B592" s="42" t="s">
        <v>766</v>
      </c>
      <c r="C592" s="45">
        <v>43830</v>
      </c>
      <c r="D592" s="78" t="s">
        <v>945</v>
      </c>
      <c r="E592" s="78" t="s">
        <v>942</v>
      </c>
      <c r="F592" s="60"/>
      <c r="G592" s="60">
        <v>45.34</v>
      </c>
      <c r="H592" s="44">
        <f t="shared" ref="H592:H604" si="29">+IF(A592=A591,H591+F592-G592,F592-G592)</f>
        <v>-814.68000000000006</v>
      </c>
      <c r="J592" s="45"/>
      <c r="L592" s="104"/>
    </row>
    <row r="593" spans="1:12" x14ac:dyDescent="0.2">
      <c r="A593" s="42" t="s">
        <v>21</v>
      </c>
      <c r="B593" s="42" t="s">
        <v>766</v>
      </c>
      <c r="C593" s="45">
        <v>44012</v>
      </c>
      <c r="D593" s="78" t="s">
        <v>1011</v>
      </c>
      <c r="E593" s="78" t="s">
        <v>152</v>
      </c>
      <c r="F593" s="60">
        <v>2357.89</v>
      </c>
      <c r="G593" s="60"/>
      <c r="H593" s="44">
        <f t="shared" si="29"/>
        <v>1543.2099999999998</v>
      </c>
      <c r="J593" s="45"/>
      <c r="L593" s="104"/>
    </row>
    <row r="594" spans="1:12" x14ac:dyDescent="0.2">
      <c r="A594" s="42" t="s">
        <v>21</v>
      </c>
      <c r="B594" s="42" t="s">
        <v>766</v>
      </c>
      <c r="C594" s="45">
        <v>44012</v>
      </c>
      <c r="D594" s="78" t="s">
        <v>1012</v>
      </c>
      <c r="E594" s="78" t="s">
        <v>1013</v>
      </c>
      <c r="F594" s="60"/>
      <c r="G594" s="60">
        <v>2250.89</v>
      </c>
      <c r="H594" s="44">
        <f t="shared" si="29"/>
        <v>-707.68000000000006</v>
      </c>
      <c r="I594" s="44"/>
      <c r="J594" s="45"/>
      <c r="L594" s="104"/>
    </row>
    <row r="595" spans="1:12" x14ac:dyDescent="0.2">
      <c r="A595" s="42" t="s">
        <v>21</v>
      </c>
      <c r="B595" s="42" t="s">
        <v>766</v>
      </c>
      <c r="C595" s="45">
        <v>44135</v>
      </c>
      <c r="D595" s="78" t="s">
        <v>1035</v>
      </c>
      <c r="E595" s="78" t="s">
        <v>152</v>
      </c>
      <c r="F595" s="60"/>
      <c r="G595" s="60">
        <v>67.239999999999995</v>
      </c>
      <c r="H595" s="44">
        <f t="shared" si="29"/>
        <v>-774.92000000000007</v>
      </c>
      <c r="I595" s="44"/>
      <c r="J595" s="45"/>
      <c r="L595" s="104"/>
    </row>
    <row r="596" spans="1:12" x14ac:dyDescent="0.2">
      <c r="A596" s="42" t="s">
        <v>21</v>
      </c>
      <c r="B596" s="42" t="s">
        <v>766</v>
      </c>
      <c r="C596" s="45">
        <v>45589</v>
      </c>
      <c r="D596" s="78" t="s">
        <v>9591</v>
      </c>
      <c r="E596" s="78" t="s">
        <v>9592</v>
      </c>
      <c r="F596" s="60"/>
      <c r="G596" s="60">
        <v>241.57</v>
      </c>
      <c r="H596" s="44">
        <f t="shared" si="29"/>
        <v>-1016.49</v>
      </c>
      <c r="I596" s="44"/>
      <c r="J596" s="45"/>
      <c r="L596" s="104"/>
    </row>
    <row r="597" spans="1:12" x14ac:dyDescent="0.2">
      <c r="A597" s="42" t="s">
        <v>21</v>
      </c>
      <c r="B597" s="42" t="s">
        <v>766</v>
      </c>
      <c r="C597" s="45">
        <v>45594</v>
      </c>
      <c r="D597" s="78" t="s">
        <v>9593</v>
      </c>
      <c r="E597" s="78" t="s">
        <v>9594</v>
      </c>
      <c r="F597" s="60"/>
      <c r="G597" s="60">
        <v>1199.806</v>
      </c>
      <c r="H597" s="44">
        <f t="shared" si="29"/>
        <v>-2216.2960000000003</v>
      </c>
      <c r="I597" s="44"/>
      <c r="J597" s="45"/>
      <c r="L597" s="104"/>
    </row>
    <row r="598" spans="1:12" x14ac:dyDescent="0.2">
      <c r="A598" s="42" t="s">
        <v>21</v>
      </c>
      <c r="B598" s="42" t="s">
        <v>766</v>
      </c>
      <c r="C598" s="152">
        <v>45611</v>
      </c>
      <c r="D598" s="150" t="s">
        <v>11028</v>
      </c>
      <c r="E598" s="150" t="s">
        <v>11029</v>
      </c>
      <c r="F598" s="151"/>
      <c r="G598" s="151">
        <v>2650.8330000000001</v>
      </c>
      <c r="H598" s="44">
        <f t="shared" si="29"/>
        <v>-4867.1290000000008</v>
      </c>
      <c r="I598" s="44"/>
      <c r="J598" s="45"/>
      <c r="L598" s="104"/>
    </row>
    <row r="599" spans="1:12" x14ac:dyDescent="0.2">
      <c r="A599" s="42" t="s">
        <v>21</v>
      </c>
      <c r="B599" s="42" t="s">
        <v>766</v>
      </c>
      <c r="C599" s="152">
        <v>45611</v>
      </c>
      <c r="D599" s="150" t="s">
        <v>11030</v>
      </c>
      <c r="E599" s="150" t="s">
        <v>11031</v>
      </c>
      <c r="F599" s="151"/>
      <c r="G599" s="151">
        <v>3411.4209999999998</v>
      </c>
      <c r="H599" s="44">
        <f t="shared" si="29"/>
        <v>-8278.5500000000011</v>
      </c>
      <c r="I599" s="44"/>
      <c r="J599" s="45"/>
      <c r="L599" s="104"/>
    </row>
    <row r="600" spans="1:12" x14ac:dyDescent="0.2">
      <c r="A600" s="42" t="s">
        <v>21</v>
      </c>
      <c r="B600" s="42" t="s">
        <v>766</v>
      </c>
      <c r="C600" s="152">
        <v>45623</v>
      </c>
      <c r="D600" s="150" t="s">
        <v>11032</v>
      </c>
      <c r="E600" s="150" t="s">
        <v>11033</v>
      </c>
      <c r="F600" s="151"/>
      <c r="G600" s="151">
        <v>242.57</v>
      </c>
      <c r="H600" s="44">
        <f t="shared" si="29"/>
        <v>-8521.1200000000008</v>
      </c>
      <c r="I600" s="44"/>
      <c r="J600" s="45"/>
      <c r="L600" s="104"/>
    </row>
    <row r="601" spans="1:12" x14ac:dyDescent="0.2">
      <c r="A601" s="42" t="s">
        <v>21</v>
      </c>
      <c r="B601" s="42" t="s">
        <v>766</v>
      </c>
      <c r="C601" s="152">
        <v>45626</v>
      </c>
      <c r="D601" s="150" t="s">
        <v>11034</v>
      </c>
      <c r="E601" s="150" t="s">
        <v>11035</v>
      </c>
      <c r="F601" s="151"/>
      <c r="G601" s="151">
        <v>97.39</v>
      </c>
      <c r="H601" s="44">
        <f t="shared" si="29"/>
        <v>-8618.51</v>
      </c>
      <c r="I601" s="44"/>
      <c r="J601" s="45"/>
      <c r="L601" s="104"/>
    </row>
    <row r="602" spans="1:12" x14ac:dyDescent="0.2">
      <c r="A602" s="42" t="s">
        <v>21</v>
      </c>
      <c r="B602" s="42" t="s">
        <v>766</v>
      </c>
      <c r="C602" s="152">
        <v>45636</v>
      </c>
      <c r="D602" s="150" t="s">
        <v>11036</v>
      </c>
      <c r="E602" s="150" t="s">
        <v>11037</v>
      </c>
      <c r="F602" s="151"/>
      <c r="G602" s="151">
        <v>2102.54</v>
      </c>
      <c r="H602" s="44">
        <f t="shared" si="29"/>
        <v>-10721.05</v>
      </c>
      <c r="I602" s="44"/>
      <c r="J602" s="45"/>
      <c r="L602" s="104"/>
    </row>
    <row r="603" spans="1:12" x14ac:dyDescent="0.2">
      <c r="A603" s="42" t="s">
        <v>21</v>
      </c>
      <c r="B603" s="42" t="s">
        <v>766</v>
      </c>
      <c r="C603" s="152">
        <v>45646</v>
      </c>
      <c r="D603" s="150" t="s">
        <v>11038</v>
      </c>
      <c r="E603" s="150" t="s">
        <v>11039</v>
      </c>
      <c r="F603" s="151"/>
      <c r="G603" s="151">
        <v>4546.8</v>
      </c>
      <c r="H603" s="44">
        <f t="shared" si="29"/>
        <v>-15267.849999999999</v>
      </c>
      <c r="I603" s="44"/>
      <c r="J603" s="45"/>
      <c r="L603" s="104"/>
    </row>
    <row r="604" spans="1:12" x14ac:dyDescent="0.2">
      <c r="A604" s="42" t="s">
        <v>21</v>
      </c>
      <c r="B604" s="42" t="s">
        <v>766</v>
      </c>
      <c r="C604" s="152">
        <v>45657</v>
      </c>
      <c r="D604" s="150" t="s">
        <v>11042</v>
      </c>
      <c r="E604" s="150" t="s">
        <v>11043</v>
      </c>
      <c r="F604" s="151"/>
      <c r="G604" s="151">
        <v>313.85199999999998</v>
      </c>
      <c r="H604" s="44">
        <f t="shared" si="29"/>
        <v>-15581.701999999999</v>
      </c>
      <c r="I604" s="44"/>
      <c r="J604" s="45"/>
      <c r="L604" s="104"/>
    </row>
    <row r="605" spans="1:12" x14ac:dyDescent="0.2">
      <c r="A605" s="61" t="s">
        <v>1102</v>
      </c>
      <c r="B605" s="62"/>
      <c r="C605" s="93"/>
      <c r="D605" s="94"/>
      <c r="E605" s="94"/>
      <c r="F605" s="96">
        <f>SUBTOTAL(9,F591:F604)</f>
        <v>2357.89</v>
      </c>
      <c r="G605" s="96">
        <f>SUBTOTAL(9,G591:G604)</f>
        <v>17939.591999999997</v>
      </c>
      <c r="H605" s="95">
        <f>+F605-G605</f>
        <v>-15581.701999999997</v>
      </c>
    </row>
    <row r="606" spans="1:12" x14ac:dyDescent="0.2">
      <c r="A606" s="42" t="s">
        <v>219</v>
      </c>
      <c r="B606" s="42" t="s">
        <v>767</v>
      </c>
      <c r="C606" s="45">
        <v>40237</v>
      </c>
      <c r="D606" s="78" t="s">
        <v>218</v>
      </c>
      <c r="E606" s="78" t="s">
        <v>152</v>
      </c>
      <c r="G606" s="106">
        <v>8000.9</v>
      </c>
      <c r="H606" s="44">
        <f>+IF(A606=A458,H458+F606-G606,F606-G606)</f>
        <v>-8000.9</v>
      </c>
    </row>
    <row r="607" spans="1:12" x14ac:dyDescent="0.2">
      <c r="A607" s="42" t="s">
        <v>219</v>
      </c>
      <c r="B607" s="42" t="s">
        <v>767</v>
      </c>
      <c r="C607" s="45">
        <v>43584</v>
      </c>
      <c r="D607" s="78">
        <v>5619560452</v>
      </c>
      <c r="E607" s="78">
        <v>3504</v>
      </c>
      <c r="F607" s="44">
        <v>30000</v>
      </c>
      <c r="H607" s="44">
        <f t="shared" ref="H607:H613" si="30">+IF(A607=A606,H606+F607-G607,F607-G607)</f>
        <v>21999.1</v>
      </c>
    </row>
    <row r="608" spans="1:12" x14ac:dyDescent="0.2">
      <c r="A608" s="42" t="s">
        <v>219</v>
      </c>
      <c r="B608" s="42" t="s">
        <v>767</v>
      </c>
      <c r="C608" s="45">
        <v>43584</v>
      </c>
      <c r="D608" s="78">
        <v>5619566124</v>
      </c>
      <c r="E608" s="78" t="s">
        <v>815</v>
      </c>
      <c r="F608" s="44">
        <v>25000</v>
      </c>
      <c r="H608" s="44">
        <f t="shared" si="30"/>
        <v>46999.1</v>
      </c>
    </row>
    <row r="609" spans="1:9" x14ac:dyDescent="0.2">
      <c r="A609" s="42" t="s">
        <v>219</v>
      </c>
      <c r="B609" s="42" t="s">
        <v>767</v>
      </c>
      <c r="C609" s="45">
        <v>43584</v>
      </c>
      <c r="D609" s="78">
        <v>5619566125</v>
      </c>
      <c r="E609" s="78" t="s">
        <v>816</v>
      </c>
      <c r="F609" s="44">
        <v>25000</v>
      </c>
      <c r="H609" s="44">
        <f t="shared" si="30"/>
        <v>71999.100000000006</v>
      </c>
    </row>
    <row r="610" spans="1:9" x14ac:dyDescent="0.2">
      <c r="A610" s="42" t="s">
        <v>219</v>
      </c>
      <c r="B610" s="42" t="s">
        <v>767</v>
      </c>
      <c r="C610" s="45">
        <v>43584</v>
      </c>
      <c r="D610" s="78">
        <v>5619566126</v>
      </c>
      <c r="E610" s="78" t="s">
        <v>817</v>
      </c>
      <c r="F610" s="44">
        <v>25000</v>
      </c>
      <c r="H610" s="44">
        <f t="shared" si="30"/>
        <v>96999.1</v>
      </c>
    </row>
    <row r="611" spans="1:9" x14ac:dyDescent="0.2">
      <c r="A611" s="42" t="s">
        <v>219</v>
      </c>
      <c r="B611" s="42" t="s">
        <v>767</v>
      </c>
      <c r="C611" s="45">
        <v>43646</v>
      </c>
      <c r="D611" s="78" t="s">
        <v>830</v>
      </c>
      <c r="E611" s="78" t="s">
        <v>152</v>
      </c>
      <c r="G611" s="44">
        <v>49266.6</v>
      </c>
      <c r="H611" s="44">
        <f t="shared" si="30"/>
        <v>47732.500000000007</v>
      </c>
    </row>
    <row r="612" spans="1:9" x14ac:dyDescent="0.2">
      <c r="A612" s="42" t="s">
        <v>219</v>
      </c>
      <c r="B612" s="42" t="s">
        <v>767</v>
      </c>
      <c r="C612" s="45">
        <v>43646</v>
      </c>
      <c r="D612" s="78" t="s">
        <v>831</v>
      </c>
      <c r="E612" s="78" t="s">
        <v>832</v>
      </c>
      <c r="G612" s="44">
        <v>8854.2000000000007</v>
      </c>
      <c r="H612" s="44">
        <f t="shared" si="30"/>
        <v>38878.300000000003</v>
      </c>
      <c r="I612" s="44"/>
    </row>
    <row r="613" spans="1:9" x14ac:dyDescent="0.2">
      <c r="A613" s="42" t="s">
        <v>219</v>
      </c>
      <c r="B613" s="42" t="s">
        <v>767</v>
      </c>
      <c r="C613" s="45">
        <v>44189</v>
      </c>
      <c r="D613" s="78" t="s">
        <v>1069</v>
      </c>
      <c r="E613" s="78" t="s">
        <v>1070</v>
      </c>
      <c r="G613" s="44">
        <v>46176.012000000002</v>
      </c>
      <c r="H613" s="44">
        <f t="shared" si="30"/>
        <v>-7297.7119999999995</v>
      </c>
      <c r="I613" s="44"/>
    </row>
    <row r="614" spans="1:9" x14ac:dyDescent="0.2">
      <c r="A614" s="61" t="s">
        <v>1103</v>
      </c>
      <c r="B614" s="62"/>
      <c r="C614" s="97"/>
      <c r="D614" s="79"/>
      <c r="E614" s="79"/>
      <c r="F614" s="95">
        <f>SUBTOTAL(9,F606:F613)</f>
        <v>105000</v>
      </c>
      <c r="G614" s="95">
        <f>SUBTOTAL(9,G606:G613)</f>
        <v>112297.712</v>
      </c>
      <c r="H614" s="95">
        <f>+F614-G614</f>
        <v>-7297.7119999999995</v>
      </c>
      <c r="I614" s="44"/>
    </row>
    <row r="615" spans="1:9" x14ac:dyDescent="0.2">
      <c r="A615" s="58" t="s">
        <v>5601</v>
      </c>
      <c r="B615" s="58" t="s">
        <v>5602</v>
      </c>
      <c r="C615" s="45">
        <v>45636</v>
      </c>
      <c r="D615" s="78" t="s">
        <v>11044</v>
      </c>
      <c r="E615" s="78" t="s">
        <v>11045</v>
      </c>
      <c r="G615" s="44">
        <v>5707.7640000000001</v>
      </c>
      <c r="H615" s="44">
        <f>+IF(A615=A614,H614+F615-G615,F615-G615)</f>
        <v>-5707.7640000000001</v>
      </c>
      <c r="I615" s="44"/>
    </row>
    <row r="616" spans="1:9" x14ac:dyDescent="0.2">
      <c r="A616" s="64" t="s">
        <v>6829</v>
      </c>
      <c r="B616" s="66"/>
      <c r="C616" s="93"/>
      <c r="D616" s="94"/>
      <c r="E616" s="94"/>
      <c r="F616" s="95">
        <f>SUBTOTAL(9,F615:F615)</f>
        <v>0</v>
      </c>
      <c r="G616" s="95">
        <f>SUBTOTAL(9,G615:G615)</f>
        <v>5707.7640000000001</v>
      </c>
      <c r="H616" s="95">
        <f>+F616-G616</f>
        <v>-5707.7640000000001</v>
      </c>
      <c r="I616" s="44"/>
    </row>
    <row r="617" spans="1:9" x14ac:dyDescent="0.2">
      <c r="A617" s="42" t="s">
        <v>4999</v>
      </c>
      <c r="B617" s="42" t="s">
        <v>5150</v>
      </c>
      <c r="C617" s="45">
        <v>45657</v>
      </c>
      <c r="D617" s="78" t="s">
        <v>11050</v>
      </c>
      <c r="E617" s="78" t="s">
        <v>11051</v>
      </c>
      <c r="G617" s="44">
        <v>95029.468999999997</v>
      </c>
      <c r="H617" s="44">
        <f>+IF(A617=A616,H616+F617-G617,F617-G617)</f>
        <v>-95029.468999999997</v>
      </c>
    </row>
    <row r="618" spans="1:9" x14ac:dyDescent="0.2">
      <c r="A618" s="42" t="s">
        <v>4999</v>
      </c>
      <c r="B618" s="42" t="s">
        <v>5150</v>
      </c>
      <c r="C618" s="45">
        <v>45657</v>
      </c>
      <c r="D618" s="78" t="s">
        <v>11052</v>
      </c>
      <c r="E618" s="78" t="s">
        <v>11053</v>
      </c>
      <c r="G618" s="44">
        <v>65811.926999999996</v>
      </c>
      <c r="H618" s="44">
        <f t="shared" ref="H618" si="31">+IF(A618=A617,H617+F618-G618,F618-G618)</f>
        <v>-160841.39600000001</v>
      </c>
    </row>
    <row r="619" spans="1:9" x14ac:dyDescent="0.2">
      <c r="A619" s="64" t="s">
        <v>6830</v>
      </c>
      <c r="B619" s="66"/>
      <c r="C619" s="67"/>
      <c r="D619" s="65"/>
      <c r="E619" s="79"/>
      <c r="F619" s="95">
        <f>SUBTOTAL(9,F617:F618)</f>
        <v>0</v>
      </c>
      <c r="G619" s="95">
        <f>SUBTOTAL(9,G617:G618)</f>
        <v>160841.39600000001</v>
      </c>
      <c r="H619" s="95">
        <f>+F619-G619</f>
        <v>-160841.39600000001</v>
      </c>
      <c r="I619" s="44"/>
    </row>
    <row r="620" spans="1:9" x14ac:dyDescent="0.2">
      <c r="A620" s="58" t="s">
        <v>9342</v>
      </c>
      <c r="B620" s="58" t="s">
        <v>9343</v>
      </c>
      <c r="C620" s="59">
        <v>45653</v>
      </c>
      <c r="D620" s="78">
        <v>5624567639</v>
      </c>
      <c r="E620" s="78" t="s">
        <v>11055</v>
      </c>
      <c r="F620" s="60">
        <v>33629.4</v>
      </c>
      <c r="G620" s="60"/>
      <c r="H620" s="44">
        <f>+IF(A620=A619,H619+F620-G620,F620-G620)</f>
        <v>33629.4</v>
      </c>
      <c r="I620" s="44"/>
    </row>
    <row r="621" spans="1:9" x14ac:dyDescent="0.2">
      <c r="A621" s="58" t="s">
        <v>9342</v>
      </c>
      <c r="B621" s="58" t="s">
        <v>9343</v>
      </c>
      <c r="C621" s="59">
        <v>45657</v>
      </c>
      <c r="D621" s="78" t="s">
        <v>11056</v>
      </c>
      <c r="E621" s="78" t="s">
        <v>11057</v>
      </c>
      <c r="F621" s="60"/>
      <c r="G621" s="60">
        <v>126498</v>
      </c>
      <c r="H621" s="44">
        <f>+IF(A621=A620,H620+F621-G621,F621-G621)</f>
        <v>-92868.6</v>
      </c>
      <c r="I621" s="44"/>
    </row>
    <row r="622" spans="1:9" x14ac:dyDescent="0.2">
      <c r="A622" s="64" t="s">
        <v>10219</v>
      </c>
      <c r="B622" s="66"/>
      <c r="C622" s="67"/>
      <c r="D622" s="65"/>
      <c r="E622" s="79"/>
      <c r="F622" s="95">
        <f>SUBTOTAL(9,F620:F621)</f>
        <v>33629.4</v>
      </c>
      <c r="G622" s="95">
        <f>SUBTOTAL(9,G620:G621)</f>
        <v>126498</v>
      </c>
      <c r="H622" s="95">
        <f>+F622-G622</f>
        <v>-92868.6</v>
      </c>
      <c r="I622" s="44"/>
    </row>
    <row r="623" spans="1:9" x14ac:dyDescent="0.2">
      <c r="A623" s="42" t="s">
        <v>22</v>
      </c>
      <c r="B623" s="42" t="s">
        <v>23</v>
      </c>
      <c r="C623" s="45">
        <v>44504</v>
      </c>
      <c r="D623" s="78">
        <v>5621561183</v>
      </c>
      <c r="E623" s="78">
        <v>7563</v>
      </c>
      <c r="F623" s="44">
        <v>867.16099999999994</v>
      </c>
      <c r="H623" s="44">
        <f>+IF(A623=A613,H613+F623-G623,F623-G623)</f>
        <v>867.16099999999994</v>
      </c>
    </row>
    <row r="624" spans="1:9" x14ac:dyDescent="0.2">
      <c r="A624" s="42" t="s">
        <v>22</v>
      </c>
      <c r="B624" s="42" t="s">
        <v>23</v>
      </c>
      <c r="C624" s="45">
        <v>44561</v>
      </c>
      <c r="D624" s="78" t="s">
        <v>4894</v>
      </c>
      <c r="E624" s="78" t="s">
        <v>152</v>
      </c>
      <c r="G624" s="44">
        <v>8164</v>
      </c>
      <c r="H624" s="44">
        <f t="shared" ref="H624:H646" si="32">+IF(A624=A623,H623+F624-G624,F624-G624)</f>
        <v>-7296.8389999999999</v>
      </c>
    </row>
    <row r="625" spans="1:9" x14ac:dyDescent="0.2">
      <c r="A625" s="42" t="s">
        <v>22</v>
      </c>
      <c r="B625" s="42" t="s">
        <v>23</v>
      </c>
      <c r="C625" s="45">
        <v>44561</v>
      </c>
      <c r="D625" s="78" t="s">
        <v>4895</v>
      </c>
      <c r="E625" s="78" t="s">
        <v>152</v>
      </c>
      <c r="G625" s="44">
        <v>8622.15</v>
      </c>
      <c r="H625" s="44">
        <f t="shared" si="32"/>
        <v>-15918.989</v>
      </c>
    </row>
    <row r="626" spans="1:9" x14ac:dyDescent="0.2">
      <c r="A626" s="42" t="s">
        <v>22</v>
      </c>
      <c r="B626" s="42" t="s">
        <v>23</v>
      </c>
      <c r="C626" s="45">
        <v>44561</v>
      </c>
      <c r="D626" s="78" t="s">
        <v>4896</v>
      </c>
      <c r="E626" s="78" t="s">
        <v>152</v>
      </c>
      <c r="G626" s="44">
        <v>9954.9500000000007</v>
      </c>
      <c r="H626" s="44">
        <f t="shared" si="32"/>
        <v>-25873.938999999998</v>
      </c>
    </row>
    <row r="627" spans="1:9" x14ac:dyDescent="0.2">
      <c r="A627" s="42" t="s">
        <v>22</v>
      </c>
      <c r="B627" s="42" t="s">
        <v>23</v>
      </c>
      <c r="C627" s="45">
        <v>44580</v>
      </c>
      <c r="D627" s="78">
        <v>5622560016</v>
      </c>
      <c r="E627" s="78">
        <v>7670</v>
      </c>
      <c r="F627" s="44">
        <v>10101.01</v>
      </c>
      <c r="H627" s="44">
        <f t="shared" si="32"/>
        <v>-15772.928999999998</v>
      </c>
    </row>
    <row r="628" spans="1:9" x14ac:dyDescent="0.2">
      <c r="A628" s="42" t="s">
        <v>22</v>
      </c>
      <c r="B628" s="42" t="s">
        <v>23</v>
      </c>
      <c r="C628" s="45">
        <v>44624</v>
      </c>
      <c r="D628" s="78">
        <v>5622560087</v>
      </c>
      <c r="E628" s="78">
        <v>7713</v>
      </c>
      <c r="F628" s="44">
        <v>15151.514999999999</v>
      </c>
      <c r="H628" s="44">
        <f t="shared" si="32"/>
        <v>-621.41399999999885</v>
      </c>
    </row>
    <row r="629" spans="1:9" x14ac:dyDescent="0.2">
      <c r="A629" s="42" t="s">
        <v>22</v>
      </c>
      <c r="B629" s="42" t="s">
        <v>23</v>
      </c>
      <c r="C629" s="45">
        <v>44685</v>
      </c>
      <c r="D629" s="78">
        <v>5622560173</v>
      </c>
      <c r="E629" s="78">
        <v>7848</v>
      </c>
      <c r="F629" s="44">
        <v>16150.914000000001</v>
      </c>
      <c r="H629" s="44">
        <f t="shared" si="32"/>
        <v>15529.500000000002</v>
      </c>
      <c r="I629" s="45"/>
    </row>
    <row r="630" spans="1:9" x14ac:dyDescent="0.2">
      <c r="A630" s="42" t="s">
        <v>22</v>
      </c>
      <c r="B630" s="42" t="s">
        <v>23</v>
      </c>
      <c r="C630" s="45">
        <v>44895</v>
      </c>
      <c r="D630" s="78" t="s">
        <v>5251</v>
      </c>
      <c r="E630" s="78" t="s">
        <v>152</v>
      </c>
      <c r="G630" s="44">
        <v>25585.599999999999</v>
      </c>
      <c r="H630" s="44">
        <f t="shared" si="32"/>
        <v>-10056.099999999997</v>
      </c>
      <c r="I630" s="45"/>
    </row>
    <row r="631" spans="1:9" x14ac:dyDescent="0.2">
      <c r="A631" s="42" t="s">
        <v>22</v>
      </c>
      <c r="B631" s="42" t="s">
        <v>23</v>
      </c>
      <c r="C631" s="45">
        <v>44895</v>
      </c>
      <c r="D631" s="78" t="s">
        <v>5252</v>
      </c>
      <c r="E631" s="78" t="s">
        <v>5253</v>
      </c>
      <c r="G631" s="44">
        <v>148512.6</v>
      </c>
      <c r="H631" s="44">
        <f t="shared" si="32"/>
        <v>-158568.70000000001</v>
      </c>
    </row>
    <row r="632" spans="1:9" x14ac:dyDescent="0.2">
      <c r="A632" s="42" t="s">
        <v>22</v>
      </c>
      <c r="B632" s="42" t="s">
        <v>23</v>
      </c>
      <c r="C632" s="45">
        <v>45471</v>
      </c>
      <c r="D632" s="78" t="s">
        <v>8896</v>
      </c>
      <c r="E632" s="78" t="s">
        <v>8897</v>
      </c>
      <c r="G632" s="44">
        <v>56569.701000000001</v>
      </c>
      <c r="H632" s="44">
        <f t="shared" si="32"/>
        <v>-215138.40100000001</v>
      </c>
      <c r="I632" s="45"/>
    </row>
    <row r="633" spans="1:9" x14ac:dyDescent="0.2">
      <c r="A633" s="42" t="s">
        <v>22</v>
      </c>
      <c r="B633" s="42" t="s">
        <v>23</v>
      </c>
      <c r="C633" s="45">
        <v>45491</v>
      </c>
      <c r="D633" s="78">
        <v>5624562203</v>
      </c>
      <c r="E633" s="78" t="s">
        <v>9086</v>
      </c>
      <c r="F633" s="44">
        <v>25000</v>
      </c>
      <c r="H633" s="44">
        <f t="shared" si="32"/>
        <v>-190138.40100000001</v>
      </c>
      <c r="I633" s="45"/>
    </row>
    <row r="634" spans="1:9" x14ac:dyDescent="0.2">
      <c r="A634" s="42" t="s">
        <v>22</v>
      </c>
      <c r="B634" s="42" t="s">
        <v>23</v>
      </c>
      <c r="C634" s="45">
        <v>45525</v>
      </c>
      <c r="D634" s="78">
        <v>5624562340</v>
      </c>
      <c r="E634" s="78" t="s">
        <v>9087</v>
      </c>
      <c r="F634" s="44">
        <v>75757.574999999997</v>
      </c>
      <c r="H634" s="44">
        <f t="shared" si="32"/>
        <v>-114380.82600000002</v>
      </c>
      <c r="I634" s="45"/>
    </row>
    <row r="635" spans="1:9" x14ac:dyDescent="0.2">
      <c r="A635" s="42" t="s">
        <v>22</v>
      </c>
      <c r="B635" s="42" t="s">
        <v>23</v>
      </c>
      <c r="C635" s="45">
        <v>45527</v>
      </c>
      <c r="D635" s="78">
        <v>5624562362</v>
      </c>
      <c r="E635" s="78" t="s">
        <v>9088</v>
      </c>
      <c r="F635" s="44">
        <v>15151.514999999999</v>
      </c>
      <c r="H635" s="44">
        <f t="shared" si="32"/>
        <v>-99229.311000000016</v>
      </c>
      <c r="I635" s="45"/>
    </row>
    <row r="636" spans="1:9" x14ac:dyDescent="0.2">
      <c r="A636" s="42" t="s">
        <v>22</v>
      </c>
      <c r="B636" s="42" t="s">
        <v>23</v>
      </c>
      <c r="C636" s="45">
        <v>45560</v>
      </c>
      <c r="D636" s="78">
        <v>5624567036</v>
      </c>
      <c r="E636" s="78" t="s">
        <v>9597</v>
      </c>
      <c r="F636" s="44">
        <v>40404.04</v>
      </c>
      <c r="H636" s="44">
        <f t="shared" si="32"/>
        <v>-58825.271000000015</v>
      </c>
      <c r="I636" s="45"/>
    </row>
    <row r="637" spans="1:9" x14ac:dyDescent="0.2">
      <c r="A637" s="42" t="s">
        <v>22</v>
      </c>
      <c r="B637" s="42" t="s">
        <v>23</v>
      </c>
      <c r="C637" s="45">
        <v>45565</v>
      </c>
      <c r="D637" s="78">
        <v>5624567093</v>
      </c>
      <c r="E637" s="78" t="s">
        <v>9598</v>
      </c>
      <c r="F637" s="44">
        <v>10101.01</v>
      </c>
      <c r="H637" s="44">
        <f t="shared" si="32"/>
        <v>-48724.261000000013</v>
      </c>
      <c r="I637" s="45"/>
    </row>
    <row r="638" spans="1:9" x14ac:dyDescent="0.2">
      <c r="A638" s="42" t="s">
        <v>22</v>
      </c>
      <c r="B638" s="42" t="s">
        <v>23</v>
      </c>
      <c r="C638" s="45">
        <v>45580</v>
      </c>
      <c r="D638" s="78">
        <v>5624568241</v>
      </c>
      <c r="E638" s="78" t="s">
        <v>9599</v>
      </c>
      <c r="F638" s="44">
        <v>5050.5050000000001</v>
      </c>
      <c r="H638" s="44">
        <f t="shared" si="32"/>
        <v>-43673.756000000016</v>
      </c>
      <c r="I638" s="45"/>
    </row>
    <row r="639" spans="1:9" x14ac:dyDescent="0.2">
      <c r="A639" s="42" t="s">
        <v>22</v>
      </c>
      <c r="B639" s="42" t="s">
        <v>23</v>
      </c>
      <c r="C639" s="45">
        <v>45580</v>
      </c>
      <c r="D639" s="78">
        <v>5624568242</v>
      </c>
      <c r="E639" s="78" t="s">
        <v>9600</v>
      </c>
      <c r="F639" s="44">
        <v>60606.06</v>
      </c>
      <c r="H639" s="44">
        <f t="shared" si="32"/>
        <v>16932.303999999982</v>
      </c>
      <c r="I639" s="45"/>
    </row>
    <row r="640" spans="1:9" x14ac:dyDescent="0.2">
      <c r="A640" s="42" t="s">
        <v>22</v>
      </c>
      <c r="B640" s="42" t="s">
        <v>23</v>
      </c>
      <c r="C640" s="45">
        <v>45596</v>
      </c>
      <c r="D640" s="78">
        <v>5624568269</v>
      </c>
      <c r="E640" s="78" t="s">
        <v>9601</v>
      </c>
      <c r="F640" s="44">
        <v>5050.5050000000001</v>
      </c>
      <c r="H640" s="44">
        <f t="shared" si="32"/>
        <v>21982.808999999983</v>
      </c>
      <c r="I640" s="45"/>
    </row>
    <row r="641" spans="1:9" x14ac:dyDescent="0.2">
      <c r="A641" s="42" t="s">
        <v>22</v>
      </c>
      <c r="B641" s="42" t="s">
        <v>23</v>
      </c>
      <c r="C641" s="45">
        <v>45601</v>
      </c>
      <c r="D641" s="78">
        <v>5624568267</v>
      </c>
      <c r="E641" s="78" t="s">
        <v>11058</v>
      </c>
      <c r="F641" s="44">
        <v>20202.02</v>
      </c>
      <c r="H641" s="44">
        <f t="shared" si="32"/>
        <v>42184.828999999983</v>
      </c>
      <c r="I641" s="45"/>
    </row>
    <row r="642" spans="1:9" x14ac:dyDescent="0.2">
      <c r="A642" s="42" t="s">
        <v>22</v>
      </c>
      <c r="B642" s="42" t="s">
        <v>23</v>
      </c>
      <c r="C642" s="45">
        <v>45615</v>
      </c>
      <c r="D642" s="78">
        <v>5624568290</v>
      </c>
      <c r="E642" s="78" t="s">
        <v>11059</v>
      </c>
      <c r="F642" s="44">
        <v>11111.111000000001</v>
      </c>
      <c r="H642" s="44">
        <f t="shared" si="32"/>
        <v>53295.939999999988</v>
      </c>
      <c r="I642" s="45"/>
    </row>
    <row r="643" spans="1:9" x14ac:dyDescent="0.2">
      <c r="A643" s="42" t="s">
        <v>22</v>
      </c>
      <c r="B643" s="42" t="s">
        <v>23</v>
      </c>
      <c r="C643" s="45">
        <v>45628</v>
      </c>
      <c r="D643" s="78" t="s">
        <v>11060</v>
      </c>
      <c r="E643" s="78" t="s">
        <v>11061</v>
      </c>
      <c r="G643" s="44">
        <v>5332.2</v>
      </c>
      <c r="H643" s="44">
        <f t="shared" si="32"/>
        <v>47963.739999999991</v>
      </c>
      <c r="I643" s="45"/>
    </row>
    <row r="644" spans="1:9" x14ac:dyDescent="0.2">
      <c r="A644" s="42" t="s">
        <v>22</v>
      </c>
      <c r="B644" s="42" t="s">
        <v>23</v>
      </c>
      <c r="C644" s="45">
        <v>45628</v>
      </c>
      <c r="D644" s="78" t="s">
        <v>11062</v>
      </c>
      <c r="E644" s="78" t="s">
        <v>11063</v>
      </c>
      <c r="G644" s="44">
        <v>6784</v>
      </c>
      <c r="H644" s="44">
        <f t="shared" si="32"/>
        <v>41179.739999999991</v>
      </c>
      <c r="I644" s="45"/>
    </row>
    <row r="645" spans="1:9" x14ac:dyDescent="0.2">
      <c r="A645" s="42" t="s">
        <v>22</v>
      </c>
      <c r="B645" s="42" t="s">
        <v>23</v>
      </c>
      <c r="C645" s="45">
        <v>45646</v>
      </c>
      <c r="D645" s="78">
        <v>5624568320</v>
      </c>
      <c r="E645" s="78" t="s">
        <v>11064</v>
      </c>
      <c r="F645" s="44">
        <v>35353.535000000003</v>
      </c>
      <c r="H645" s="44">
        <f t="shared" si="32"/>
        <v>76533.274999999994</v>
      </c>
      <c r="I645" s="45"/>
    </row>
    <row r="646" spans="1:9" x14ac:dyDescent="0.2">
      <c r="A646" s="42" t="s">
        <v>22</v>
      </c>
      <c r="B646" s="42" t="s">
        <v>23</v>
      </c>
      <c r="C646" s="45">
        <v>45653</v>
      </c>
      <c r="D646" s="78">
        <v>5624568347</v>
      </c>
      <c r="E646" s="78" t="s">
        <v>11065</v>
      </c>
      <c r="F646" s="44">
        <v>5050.5050000000001</v>
      </c>
      <c r="H646" s="44">
        <f t="shared" si="32"/>
        <v>81583.78</v>
      </c>
      <c r="I646" s="45"/>
    </row>
    <row r="647" spans="1:9" x14ac:dyDescent="0.2">
      <c r="A647" s="61" t="s">
        <v>1104</v>
      </c>
      <c r="B647" s="62"/>
      <c r="C647" s="93"/>
      <c r="D647" s="94"/>
      <c r="E647" s="94"/>
      <c r="F647" s="95">
        <f>SUBTOTAL(9,F623:F646)</f>
        <v>351108.98100000003</v>
      </c>
      <c r="G647" s="95">
        <f>SUBTOTAL(9,G623:G646)</f>
        <v>269525.201</v>
      </c>
      <c r="H647" s="95">
        <f>+F647-G647</f>
        <v>81583.780000000028</v>
      </c>
      <c r="I647" s="44"/>
    </row>
    <row r="648" spans="1:9" x14ac:dyDescent="0.2">
      <c r="A648" s="42" t="s">
        <v>4795</v>
      </c>
      <c r="B648" s="42" t="s">
        <v>4796</v>
      </c>
      <c r="C648" s="45">
        <v>44273</v>
      </c>
      <c r="D648" s="78">
        <v>5621560418</v>
      </c>
      <c r="E648" s="78">
        <v>6653</v>
      </c>
      <c r="F648" s="44">
        <v>544.19200000000001</v>
      </c>
      <c r="H648" s="44">
        <f>+IF(A648=A631,H647+F648-G648,F648-G648)</f>
        <v>544.19200000000001</v>
      </c>
    </row>
    <row r="649" spans="1:9" x14ac:dyDescent="0.2">
      <c r="A649" s="42" t="s">
        <v>4795</v>
      </c>
      <c r="B649" s="42" t="s">
        <v>4796</v>
      </c>
      <c r="C649" s="45">
        <v>44408</v>
      </c>
      <c r="D649" s="78" t="s">
        <v>4865</v>
      </c>
      <c r="E649" s="78" t="s">
        <v>152</v>
      </c>
      <c r="G649" s="44">
        <v>588.46</v>
      </c>
      <c r="H649" s="44">
        <f>+IF(A649=A648,H648+F649-G649,F649-G649)</f>
        <v>-44.268000000000029</v>
      </c>
    </row>
    <row r="650" spans="1:9" x14ac:dyDescent="0.2">
      <c r="A650" s="42" t="s">
        <v>4795</v>
      </c>
      <c r="B650" s="42" t="s">
        <v>4796</v>
      </c>
      <c r="C650" s="45">
        <v>44533</v>
      </c>
      <c r="D650" s="78">
        <v>5321530408</v>
      </c>
      <c r="E650" s="78">
        <v>935</v>
      </c>
      <c r="F650" s="44">
        <v>619.4</v>
      </c>
      <c r="H650" s="44">
        <f t="shared" ref="H650:H656" si="33">+IF(A650=A649,H649+F650-G650,F650-G650)</f>
        <v>575.13199999999995</v>
      </c>
    </row>
    <row r="651" spans="1:9" x14ac:dyDescent="0.2">
      <c r="A651" s="42" t="s">
        <v>4795</v>
      </c>
      <c r="B651" s="42" t="s">
        <v>4796</v>
      </c>
      <c r="C651" s="45">
        <v>44616</v>
      </c>
      <c r="D651" s="78">
        <v>122010020</v>
      </c>
      <c r="E651" s="78" t="s">
        <v>5046</v>
      </c>
      <c r="F651" s="44">
        <v>196.1</v>
      </c>
      <c r="H651" s="44">
        <f t="shared" si="33"/>
        <v>771.23199999999997</v>
      </c>
    </row>
    <row r="652" spans="1:9" x14ac:dyDescent="0.2">
      <c r="A652" s="42" t="s">
        <v>4795</v>
      </c>
      <c r="B652" s="42" t="s">
        <v>4796</v>
      </c>
      <c r="C652" s="45">
        <v>44620</v>
      </c>
      <c r="D652" s="78" t="s">
        <v>5054</v>
      </c>
      <c r="E652" s="78" t="s">
        <v>152</v>
      </c>
      <c r="G652" s="44">
        <v>771.24400000000003</v>
      </c>
      <c r="H652" s="44">
        <f t="shared" si="33"/>
        <v>-1.2000000000057298E-2</v>
      </c>
    </row>
    <row r="653" spans="1:9" x14ac:dyDescent="0.2">
      <c r="A653" s="42" t="s">
        <v>4795</v>
      </c>
      <c r="B653" s="42" t="s">
        <v>4796</v>
      </c>
      <c r="C653" s="45">
        <v>44812</v>
      </c>
      <c r="D653" s="78">
        <v>5622560697</v>
      </c>
      <c r="E653" s="78">
        <v>8396</v>
      </c>
      <c r="F653" s="44">
        <v>909.76</v>
      </c>
      <c r="H653" s="44">
        <f t="shared" si="33"/>
        <v>909.74799999999993</v>
      </c>
    </row>
    <row r="654" spans="1:9" x14ac:dyDescent="0.2">
      <c r="A654" s="42" t="s">
        <v>4795</v>
      </c>
      <c r="B654" s="42" t="s">
        <v>4796</v>
      </c>
      <c r="C654" s="45">
        <v>44895</v>
      </c>
      <c r="D654" s="78" t="s">
        <v>5254</v>
      </c>
      <c r="E654" s="78" t="s">
        <v>5255</v>
      </c>
      <c r="G654" s="44">
        <v>818.84400000000005</v>
      </c>
      <c r="H654" s="44">
        <f t="shared" si="33"/>
        <v>90.903999999999883</v>
      </c>
    </row>
    <row r="655" spans="1:9" x14ac:dyDescent="0.2">
      <c r="A655" s="42" t="s">
        <v>4795</v>
      </c>
      <c r="B655" s="42" t="s">
        <v>4796</v>
      </c>
      <c r="C655" s="69">
        <v>45187</v>
      </c>
      <c r="D655" s="83">
        <v>5623561358</v>
      </c>
      <c r="E655" s="83" t="s">
        <v>6990</v>
      </c>
      <c r="F655" s="86">
        <v>834</v>
      </c>
      <c r="G655" s="86"/>
      <c r="H655" s="44">
        <f t="shared" si="33"/>
        <v>924.90399999999988</v>
      </c>
    </row>
    <row r="656" spans="1:9" x14ac:dyDescent="0.2">
      <c r="A656" s="42" t="s">
        <v>4795</v>
      </c>
      <c r="B656" s="42" t="s">
        <v>4796</v>
      </c>
      <c r="C656" s="87">
        <v>45230</v>
      </c>
      <c r="D656" s="88" t="s">
        <v>7273</v>
      </c>
      <c r="E656" s="88" t="s">
        <v>7274</v>
      </c>
      <c r="F656" s="89"/>
      <c r="G656" s="89">
        <v>823.52800000000002</v>
      </c>
      <c r="H656" s="44">
        <f t="shared" si="33"/>
        <v>101.37599999999986</v>
      </c>
    </row>
    <row r="657" spans="1:9" x14ac:dyDescent="0.2">
      <c r="A657" s="61" t="s">
        <v>4928</v>
      </c>
      <c r="B657" s="62"/>
      <c r="C657" s="93"/>
      <c r="D657" s="94"/>
      <c r="E657" s="94"/>
      <c r="F657" s="96">
        <f>SUBTOTAL(9,F648:F656)</f>
        <v>3103.4520000000002</v>
      </c>
      <c r="G657" s="96">
        <f>SUBTOTAL(9,G648:G656)</f>
        <v>3002.076</v>
      </c>
      <c r="H657" s="95">
        <f>+F657-G657</f>
        <v>101.3760000000002</v>
      </c>
    </row>
    <row r="658" spans="1:9" x14ac:dyDescent="0.2">
      <c r="A658" s="42" t="s">
        <v>948</v>
      </c>
      <c r="B658" s="42" t="s">
        <v>949</v>
      </c>
      <c r="C658" s="45">
        <v>43941</v>
      </c>
      <c r="D658" s="78">
        <v>5620560410</v>
      </c>
      <c r="E658" s="78">
        <v>4893</v>
      </c>
      <c r="F658" s="44">
        <v>3854.672</v>
      </c>
      <c r="H658" s="44">
        <f>+IF(A658=A655,H655+F658-G658,F658-G658)</f>
        <v>3854.672</v>
      </c>
      <c r="I658" s="34" t="s">
        <v>4788</v>
      </c>
    </row>
    <row r="659" spans="1:9" x14ac:dyDescent="0.2">
      <c r="A659" s="42" t="s">
        <v>948</v>
      </c>
      <c r="B659" s="42" t="s">
        <v>949</v>
      </c>
      <c r="C659" s="45">
        <v>43941</v>
      </c>
      <c r="D659" s="78">
        <v>5620560414</v>
      </c>
      <c r="E659" s="78">
        <v>4889</v>
      </c>
      <c r="F659" s="44">
        <v>4760.6000000000004</v>
      </c>
      <c r="H659" s="44">
        <f>+IF(A659=A658,H658+F659-G659,F659-G659)</f>
        <v>8615.2720000000008</v>
      </c>
      <c r="I659" s="34" t="s">
        <v>4789</v>
      </c>
    </row>
    <row r="660" spans="1:9" x14ac:dyDescent="0.2">
      <c r="A660" s="61" t="s">
        <v>4929</v>
      </c>
      <c r="B660" s="62"/>
      <c r="C660" s="97"/>
      <c r="D660" s="79"/>
      <c r="E660" s="79"/>
      <c r="F660" s="95">
        <f>SUBTOTAL(9,F658:F659)</f>
        <v>8615.2720000000008</v>
      </c>
      <c r="G660" s="95">
        <f>SUBTOTAL(9,G658:G659)</f>
        <v>0</v>
      </c>
      <c r="H660" s="95">
        <f>+F660-G660</f>
        <v>8615.2720000000008</v>
      </c>
      <c r="I660" s="34"/>
    </row>
    <row r="661" spans="1:9" x14ac:dyDescent="0.2">
      <c r="A661" s="42" t="s">
        <v>7361</v>
      </c>
      <c r="B661" s="42" t="s">
        <v>7463</v>
      </c>
      <c r="C661" s="69">
        <v>45250</v>
      </c>
      <c r="D661" s="83">
        <v>5623561797</v>
      </c>
      <c r="E661" s="83" t="s">
        <v>7362</v>
      </c>
      <c r="F661" s="86">
        <v>0</v>
      </c>
      <c r="G661" s="86">
        <v>0</v>
      </c>
      <c r="H661" s="44">
        <f>+IF(A661=A660,H660+F661-G661,F661-G661)</f>
        <v>0</v>
      </c>
    </row>
    <row r="662" spans="1:9" x14ac:dyDescent="0.2">
      <c r="A662" s="61" t="s">
        <v>7471</v>
      </c>
      <c r="B662" s="62"/>
      <c r="C662" s="97"/>
      <c r="D662" s="79"/>
      <c r="E662" s="79"/>
      <c r="F662" s="95">
        <f>SUBTOTAL(9,F661:F661)</f>
        <v>0</v>
      </c>
      <c r="G662" s="95">
        <f>SUBTOTAL(9,G661:G661)</f>
        <v>0</v>
      </c>
      <c r="H662" s="95">
        <f>+F662-G662</f>
        <v>0</v>
      </c>
      <c r="I662" s="34"/>
    </row>
    <row r="663" spans="1:9" x14ac:dyDescent="0.2">
      <c r="A663" s="42" t="s">
        <v>24</v>
      </c>
      <c r="B663" s="42" t="s">
        <v>25</v>
      </c>
      <c r="C663" s="69">
        <v>45657</v>
      </c>
      <c r="D663" s="83" t="s">
        <v>11067</v>
      </c>
      <c r="E663" s="83" t="s">
        <v>11068</v>
      </c>
      <c r="F663" s="86"/>
      <c r="G663" s="86">
        <v>3751.0250000000001</v>
      </c>
      <c r="H663" s="44">
        <f>+IF(A663=A662,H662+F663-G663,F663-G663)</f>
        <v>-3751.0250000000001</v>
      </c>
    </row>
    <row r="664" spans="1:9" x14ac:dyDescent="0.2">
      <c r="A664" s="61" t="s">
        <v>1105</v>
      </c>
      <c r="B664" s="62"/>
      <c r="C664" s="93"/>
      <c r="D664" s="94"/>
      <c r="E664" s="94"/>
      <c r="F664" s="96">
        <f>SUBTOTAL(9,F663:F663)</f>
        <v>0</v>
      </c>
      <c r="G664" s="96">
        <f>SUBTOTAL(9,G663:G663)</f>
        <v>3751.0250000000001</v>
      </c>
      <c r="H664" s="95">
        <f>+F664-G664</f>
        <v>-3751.0250000000001</v>
      </c>
      <c r="I664" s="44"/>
    </row>
    <row r="665" spans="1:9" x14ac:dyDescent="0.2">
      <c r="A665" s="42" t="s">
        <v>5648</v>
      </c>
      <c r="B665" s="42" t="s">
        <v>7722</v>
      </c>
      <c r="C665" s="45">
        <v>45349</v>
      </c>
      <c r="D665" s="78">
        <v>5624561282</v>
      </c>
      <c r="E665" s="78" t="s">
        <v>8393</v>
      </c>
      <c r="F665" s="44">
        <v>0</v>
      </c>
      <c r="H665" s="44">
        <f>+IF(A665=A664,H664+F665-G665,F665-G665)</f>
        <v>0</v>
      </c>
      <c r="I665" s="44"/>
    </row>
    <row r="666" spans="1:9" x14ac:dyDescent="0.2">
      <c r="A666" s="61" t="s">
        <v>8587</v>
      </c>
      <c r="B666" s="62"/>
      <c r="C666" s="93"/>
      <c r="D666" s="94"/>
      <c r="E666" s="94"/>
      <c r="F666" s="96">
        <f>SUBTOTAL(9,F664:F665)</f>
        <v>0</v>
      </c>
      <c r="G666" s="96">
        <f>SUBTOTAL(9,G664:G665)</f>
        <v>0</v>
      </c>
      <c r="H666" s="95">
        <f>+F666-G666</f>
        <v>0</v>
      </c>
      <c r="I666" s="44"/>
    </row>
    <row r="667" spans="1:9" x14ac:dyDescent="0.2">
      <c r="A667" s="42" t="s">
        <v>950</v>
      </c>
      <c r="B667" s="45" t="s">
        <v>951</v>
      </c>
      <c r="C667" s="45">
        <v>44895</v>
      </c>
      <c r="D667" s="107" t="s">
        <v>5256</v>
      </c>
      <c r="E667" s="78" t="s">
        <v>5257</v>
      </c>
      <c r="F667" s="44">
        <v>0</v>
      </c>
      <c r="G667" s="44">
        <v>0</v>
      </c>
      <c r="H667" s="44">
        <f>+IF(A667=A664,H664+F667-G667,F667-G667)</f>
        <v>0</v>
      </c>
    </row>
    <row r="668" spans="1:9" x14ac:dyDescent="0.2">
      <c r="A668" s="61" t="s">
        <v>4930</v>
      </c>
      <c r="B668" s="97"/>
      <c r="C668" s="93"/>
      <c r="D668" s="94"/>
      <c r="E668" s="94"/>
      <c r="F668" s="96">
        <f>SUBTOTAL(9,F667:F667)</f>
        <v>0</v>
      </c>
      <c r="G668" s="95">
        <f>SUBTOTAL(9,G667:G667)</f>
        <v>0</v>
      </c>
      <c r="H668" s="95">
        <f>+F668-G668</f>
        <v>0</v>
      </c>
    </row>
    <row r="669" spans="1:9" x14ac:dyDescent="0.2">
      <c r="A669" s="42" t="s">
        <v>5700</v>
      </c>
      <c r="B669" s="45" t="s">
        <v>5701</v>
      </c>
      <c r="C669" s="45">
        <v>45291</v>
      </c>
      <c r="D669" s="107" t="s">
        <v>7535</v>
      </c>
      <c r="E669" s="78" t="s">
        <v>7536</v>
      </c>
      <c r="G669" s="44">
        <v>0</v>
      </c>
      <c r="H669" s="44">
        <f>+IF(A669=A668,H668+F669-G669,F669-G669)</f>
        <v>0</v>
      </c>
    </row>
    <row r="670" spans="1:9" x14ac:dyDescent="0.2">
      <c r="A670" s="61" t="s">
        <v>7579</v>
      </c>
      <c r="B670" s="97"/>
      <c r="C670" s="93"/>
      <c r="D670" s="94"/>
      <c r="E670" s="94"/>
      <c r="F670" s="96">
        <f>SUBTOTAL(9,F669:F669)</f>
        <v>0</v>
      </c>
      <c r="G670" s="95">
        <f>SUBTOTAL(9,G669:G669)</f>
        <v>0</v>
      </c>
      <c r="H670" s="95">
        <f>+F670-G670</f>
        <v>0</v>
      </c>
    </row>
    <row r="671" spans="1:9" x14ac:dyDescent="0.2">
      <c r="A671" s="42" t="s">
        <v>5711</v>
      </c>
      <c r="B671" s="45" t="s">
        <v>5712</v>
      </c>
      <c r="C671" s="45">
        <v>45349</v>
      </c>
      <c r="D671" s="107" t="s">
        <v>8397</v>
      </c>
      <c r="E671" s="78" t="s">
        <v>8397</v>
      </c>
      <c r="F671" s="44">
        <v>4719.665</v>
      </c>
      <c r="H671" s="44">
        <f>+IF(A671=A670,H670+F671-G671,F671-G671)</f>
        <v>4719.665</v>
      </c>
    </row>
    <row r="672" spans="1:9" x14ac:dyDescent="0.2">
      <c r="A672" s="61" t="s">
        <v>8588</v>
      </c>
      <c r="B672" s="97"/>
      <c r="C672" s="93"/>
      <c r="D672" s="94"/>
      <c r="E672" s="94"/>
      <c r="F672" s="96">
        <f>SUBTOTAL(9,F671:F671)</f>
        <v>4719.665</v>
      </c>
      <c r="G672" s="96">
        <f>SUBTOTAL(9,G671:G671)</f>
        <v>0</v>
      </c>
      <c r="H672" s="95">
        <f>+F672-G672</f>
        <v>4719.665</v>
      </c>
    </row>
    <row r="673" spans="1:13" x14ac:dyDescent="0.2">
      <c r="A673" s="42" t="s">
        <v>27</v>
      </c>
      <c r="B673" s="45" t="s">
        <v>872</v>
      </c>
      <c r="C673" s="45">
        <v>45535</v>
      </c>
      <c r="D673" s="107" t="s">
        <v>9089</v>
      </c>
      <c r="E673" s="78" t="s">
        <v>9090</v>
      </c>
      <c r="G673" s="44">
        <v>458.96</v>
      </c>
      <c r="H673" s="44">
        <f>+IF(A673=A672,H672+F673-G673,F673-G673)</f>
        <v>-458.96</v>
      </c>
    </row>
    <row r="674" spans="1:13" x14ac:dyDescent="0.2">
      <c r="A674" s="42" t="s">
        <v>27</v>
      </c>
      <c r="B674" s="45" t="s">
        <v>872</v>
      </c>
      <c r="C674" s="152">
        <v>45616</v>
      </c>
      <c r="D674" s="150" t="s">
        <v>11086</v>
      </c>
      <c r="E674" s="150" t="s">
        <v>11087</v>
      </c>
      <c r="F674" s="151"/>
      <c r="G674" s="151">
        <v>458.96</v>
      </c>
      <c r="H674" s="44">
        <f t="shared" ref="H674:H675" si="34">+IF(A674=A673,H673+F674-G674,F674-G674)</f>
        <v>-917.92</v>
      </c>
    </row>
    <row r="675" spans="1:13" x14ac:dyDescent="0.2">
      <c r="A675" s="42" t="s">
        <v>27</v>
      </c>
      <c r="B675" s="45" t="s">
        <v>872</v>
      </c>
      <c r="C675" s="152">
        <v>45626</v>
      </c>
      <c r="D675" s="150" t="s">
        <v>11088</v>
      </c>
      <c r="E675" s="150" t="s">
        <v>11089</v>
      </c>
      <c r="F675" s="151"/>
      <c r="G675" s="151">
        <v>458.96</v>
      </c>
      <c r="H675" s="44">
        <f t="shared" si="34"/>
        <v>-1376.8799999999999</v>
      </c>
    </row>
    <row r="676" spans="1:13" x14ac:dyDescent="0.2">
      <c r="A676" s="61" t="s">
        <v>4931</v>
      </c>
      <c r="B676" s="62"/>
      <c r="C676" s="93"/>
      <c r="D676" s="94"/>
      <c r="E676" s="94"/>
      <c r="F676" s="96">
        <f>SUBTOTAL(9,F673:F675)</f>
        <v>0</v>
      </c>
      <c r="G676" s="96">
        <f>SUBTOTAL(9,G673:G675)</f>
        <v>1376.8799999999999</v>
      </c>
      <c r="H676" s="95">
        <f>+F676-G676</f>
        <v>-1376.8799999999999</v>
      </c>
    </row>
    <row r="677" spans="1:13" x14ac:dyDescent="0.2">
      <c r="A677" s="42" t="s">
        <v>28</v>
      </c>
      <c r="B677" s="42" t="s">
        <v>29</v>
      </c>
      <c r="C677" s="45">
        <v>43329</v>
      </c>
      <c r="D677" s="78" t="s">
        <v>704</v>
      </c>
      <c r="E677" s="78" t="s">
        <v>705</v>
      </c>
      <c r="G677" s="44">
        <v>50.854999999999997</v>
      </c>
      <c r="H677" s="44">
        <f>+IF(A677=A676,H676+F677-G677,F677-G677)</f>
        <v>-50.854999999999997</v>
      </c>
      <c r="J677" s="45"/>
      <c r="L677" s="104"/>
      <c r="M677" s="104"/>
    </row>
    <row r="678" spans="1:13" x14ac:dyDescent="0.2">
      <c r="A678" s="42" t="s">
        <v>28</v>
      </c>
      <c r="B678" s="42" t="s">
        <v>29</v>
      </c>
      <c r="C678" s="45">
        <v>44043</v>
      </c>
      <c r="D678" s="78" t="s">
        <v>1019</v>
      </c>
      <c r="E678" s="78" t="s">
        <v>152</v>
      </c>
      <c r="G678" s="44">
        <v>45.82</v>
      </c>
      <c r="H678" s="44">
        <f t="shared" ref="H678:H708" si="35">+IF(A678=A677,H677+F678-G678,F678-G678)</f>
        <v>-96.674999999999997</v>
      </c>
      <c r="J678" s="45"/>
      <c r="L678" s="104"/>
      <c r="M678" s="104"/>
    </row>
    <row r="679" spans="1:13" x14ac:dyDescent="0.2">
      <c r="A679" s="42" t="s">
        <v>28</v>
      </c>
      <c r="B679" s="42" t="s">
        <v>29</v>
      </c>
      <c r="C679" s="45">
        <v>44286</v>
      </c>
      <c r="D679" s="78" t="s">
        <v>4829</v>
      </c>
      <c r="E679" s="78" t="s">
        <v>152</v>
      </c>
      <c r="G679" s="44">
        <v>31.54</v>
      </c>
      <c r="H679" s="44">
        <f t="shared" si="35"/>
        <v>-128.215</v>
      </c>
      <c r="J679" s="45"/>
      <c r="L679" s="104"/>
    </row>
    <row r="680" spans="1:13" x14ac:dyDescent="0.2">
      <c r="A680" s="42" t="s">
        <v>28</v>
      </c>
      <c r="B680" s="42" t="s">
        <v>29</v>
      </c>
      <c r="C680" s="45">
        <v>44377</v>
      </c>
      <c r="D680" s="78" t="s">
        <v>4861</v>
      </c>
      <c r="E680" s="78" t="s">
        <v>152</v>
      </c>
      <c r="G680" s="44">
        <v>59.45</v>
      </c>
      <c r="H680" s="44">
        <f t="shared" si="35"/>
        <v>-187.66500000000002</v>
      </c>
      <c r="J680" s="45"/>
      <c r="L680" s="104"/>
    </row>
    <row r="681" spans="1:13" x14ac:dyDescent="0.2">
      <c r="A681" s="42" t="s">
        <v>28</v>
      </c>
      <c r="B681" s="42" t="s">
        <v>29</v>
      </c>
      <c r="C681" s="45">
        <v>44377</v>
      </c>
      <c r="D681" s="78" t="s">
        <v>4862</v>
      </c>
      <c r="E681" s="78" t="s">
        <v>152</v>
      </c>
      <c r="G681" s="44">
        <v>48.75</v>
      </c>
      <c r="H681" s="44">
        <f t="shared" si="35"/>
        <v>-236.41500000000002</v>
      </c>
      <c r="J681" s="45"/>
      <c r="M681" s="104"/>
    </row>
    <row r="682" spans="1:13" x14ac:dyDescent="0.2">
      <c r="A682" s="42" t="s">
        <v>28</v>
      </c>
      <c r="B682" s="42" t="s">
        <v>29</v>
      </c>
      <c r="C682" s="45">
        <v>44554</v>
      </c>
      <c r="D682" s="78" t="s">
        <v>4897</v>
      </c>
      <c r="E682" s="78" t="s">
        <v>152</v>
      </c>
      <c r="G682" s="44">
        <v>526.10400000000004</v>
      </c>
      <c r="H682" s="44">
        <f t="shared" si="35"/>
        <v>-762.51900000000001</v>
      </c>
      <c r="J682" s="45"/>
      <c r="L682" s="104"/>
      <c r="M682" s="104"/>
    </row>
    <row r="683" spans="1:13" x14ac:dyDescent="0.2">
      <c r="A683" s="42" t="s">
        <v>28</v>
      </c>
      <c r="B683" s="42" t="s">
        <v>29</v>
      </c>
      <c r="C683" s="45">
        <v>44620</v>
      </c>
      <c r="D683" s="78" t="s">
        <v>5055</v>
      </c>
      <c r="E683" s="78" t="s">
        <v>152</v>
      </c>
      <c r="G683" s="44">
        <v>355.53500000000003</v>
      </c>
      <c r="H683" s="44">
        <f t="shared" si="35"/>
        <v>-1118.0540000000001</v>
      </c>
      <c r="J683" s="45"/>
      <c r="L683" s="104"/>
      <c r="M683" s="104"/>
    </row>
    <row r="684" spans="1:13" ht="10.5" customHeight="1" x14ac:dyDescent="0.2">
      <c r="A684" s="42" t="s">
        <v>28</v>
      </c>
      <c r="B684" s="42" t="s">
        <v>29</v>
      </c>
      <c r="C684" s="45">
        <v>44620</v>
      </c>
      <c r="D684" s="78" t="s">
        <v>5056</v>
      </c>
      <c r="E684" s="78" t="s">
        <v>152</v>
      </c>
      <c r="G684" s="44">
        <v>69.025000000000006</v>
      </c>
      <c r="H684" s="44">
        <f t="shared" si="35"/>
        <v>-1187.0790000000002</v>
      </c>
      <c r="J684" s="45"/>
      <c r="M684" s="104"/>
    </row>
    <row r="685" spans="1:13" x14ac:dyDescent="0.2">
      <c r="A685" s="42" t="s">
        <v>28</v>
      </c>
      <c r="B685" s="42" t="s">
        <v>29</v>
      </c>
      <c r="C685" s="45">
        <v>45252</v>
      </c>
      <c r="D685" s="78" t="s">
        <v>7363</v>
      </c>
      <c r="E685" s="78" t="s">
        <v>7364</v>
      </c>
      <c r="G685" s="44">
        <v>125.8</v>
      </c>
      <c r="H685" s="44">
        <f t="shared" si="35"/>
        <v>-1312.8790000000001</v>
      </c>
      <c r="J685" s="45"/>
      <c r="M685" s="104"/>
    </row>
    <row r="686" spans="1:13" x14ac:dyDescent="0.2">
      <c r="A686" s="42" t="s">
        <v>28</v>
      </c>
      <c r="B686" s="42" t="s">
        <v>29</v>
      </c>
      <c r="C686" s="45">
        <v>45382</v>
      </c>
      <c r="D686" s="78" t="s">
        <v>8400</v>
      </c>
      <c r="E686" s="78" t="s">
        <v>8401</v>
      </c>
      <c r="G686" s="44">
        <v>252.45</v>
      </c>
      <c r="H686" s="44">
        <f t="shared" si="35"/>
        <v>-1565.3290000000002</v>
      </c>
      <c r="J686" s="45"/>
      <c r="M686" s="104"/>
    </row>
    <row r="687" spans="1:13" ht="12" customHeight="1" x14ac:dyDescent="0.2">
      <c r="A687" s="42" t="s">
        <v>28</v>
      </c>
      <c r="B687" s="42" t="s">
        <v>29</v>
      </c>
      <c r="C687" s="45">
        <v>45433</v>
      </c>
      <c r="D687" s="78" t="s">
        <v>8688</v>
      </c>
      <c r="E687" s="78" t="s">
        <v>8689</v>
      </c>
      <c r="G687" s="44">
        <v>1456.2</v>
      </c>
      <c r="H687" s="44">
        <f t="shared" si="35"/>
        <v>-3021.5290000000005</v>
      </c>
      <c r="J687" s="45"/>
      <c r="M687" s="104"/>
    </row>
    <row r="688" spans="1:13" x14ac:dyDescent="0.2">
      <c r="A688" s="42" t="s">
        <v>28</v>
      </c>
      <c r="B688" s="42" t="s">
        <v>29</v>
      </c>
      <c r="C688" s="45">
        <v>45433</v>
      </c>
      <c r="D688" s="78" t="s">
        <v>8690</v>
      </c>
      <c r="E688" s="78" t="s">
        <v>8691</v>
      </c>
      <c r="G688" s="44">
        <v>1456.2</v>
      </c>
      <c r="H688" s="44">
        <f t="shared" si="35"/>
        <v>-4477.7290000000003</v>
      </c>
      <c r="J688" s="45"/>
      <c r="M688" s="104"/>
    </row>
    <row r="689" spans="1:13" x14ac:dyDescent="0.2">
      <c r="A689" s="42" t="s">
        <v>28</v>
      </c>
      <c r="B689" s="42" t="s">
        <v>29</v>
      </c>
      <c r="C689" s="45">
        <v>45594</v>
      </c>
      <c r="D689" s="78" t="s">
        <v>9613</v>
      </c>
      <c r="E689" s="78" t="s">
        <v>9614</v>
      </c>
      <c r="G689" s="44">
        <v>911.94500000000005</v>
      </c>
      <c r="H689" s="44">
        <f t="shared" si="35"/>
        <v>-5389.674</v>
      </c>
      <c r="J689" s="45"/>
      <c r="M689" s="104"/>
    </row>
    <row r="690" spans="1:13" x14ac:dyDescent="0.2">
      <c r="A690" s="42" t="s">
        <v>28</v>
      </c>
      <c r="B690" s="42" t="s">
        <v>29</v>
      </c>
      <c r="C690" s="45">
        <v>45594</v>
      </c>
      <c r="D690" s="78" t="s">
        <v>9615</v>
      </c>
      <c r="E690" s="78" t="s">
        <v>9616</v>
      </c>
      <c r="G690" s="44">
        <v>141.41999999999999</v>
      </c>
      <c r="H690" s="44">
        <f t="shared" si="35"/>
        <v>-5531.0940000000001</v>
      </c>
      <c r="J690" s="45"/>
      <c r="M690" s="104"/>
    </row>
    <row r="691" spans="1:13" x14ac:dyDescent="0.2">
      <c r="A691" s="42" t="s">
        <v>28</v>
      </c>
      <c r="B691" s="42" t="s">
        <v>29</v>
      </c>
      <c r="C691" s="45">
        <v>45594</v>
      </c>
      <c r="D691" s="78" t="s">
        <v>9617</v>
      </c>
      <c r="E691" s="78" t="s">
        <v>9618</v>
      </c>
      <c r="G691" s="44">
        <v>331.92</v>
      </c>
      <c r="H691" s="44">
        <f t="shared" si="35"/>
        <v>-5863.0140000000001</v>
      </c>
      <c r="J691" s="45"/>
      <c r="M691" s="104"/>
    </row>
    <row r="692" spans="1:13" x14ac:dyDescent="0.2">
      <c r="A692" s="42" t="s">
        <v>28</v>
      </c>
      <c r="B692" s="42" t="s">
        <v>29</v>
      </c>
      <c r="C692" s="45">
        <v>45594</v>
      </c>
      <c r="D692" s="78" t="s">
        <v>9619</v>
      </c>
      <c r="E692" s="78" t="s">
        <v>9620</v>
      </c>
      <c r="G692" s="44">
        <v>494.85</v>
      </c>
      <c r="H692" s="44">
        <f t="shared" si="35"/>
        <v>-6357.8640000000005</v>
      </c>
      <c r="J692" s="45"/>
      <c r="M692" s="104"/>
    </row>
    <row r="693" spans="1:13" x14ac:dyDescent="0.2">
      <c r="A693" s="42" t="s">
        <v>28</v>
      </c>
      <c r="B693" s="42" t="s">
        <v>29</v>
      </c>
      <c r="C693" s="45">
        <v>45596</v>
      </c>
      <c r="D693" s="78" t="s">
        <v>9621</v>
      </c>
      <c r="E693" s="78" t="s">
        <v>9622</v>
      </c>
      <c r="G693" s="44">
        <v>2888.93</v>
      </c>
      <c r="H693" s="44">
        <f t="shared" si="35"/>
        <v>-9246.7939999999999</v>
      </c>
      <c r="J693" s="45"/>
      <c r="M693" s="104"/>
    </row>
    <row r="694" spans="1:13" x14ac:dyDescent="0.2">
      <c r="A694" s="42" t="s">
        <v>28</v>
      </c>
      <c r="B694" s="42" t="s">
        <v>29</v>
      </c>
      <c r="C694" s="45">
        <v>45596</v>
      </c>
      <c r="D694" s="78" t="s">
        <v>9623</v>
      </c>
      <c r="E694" s="78" t="s">
        <v>9624</v>
      </c>
      <c r="G694" s="44">
        <v>137.61199999999999</v>
      </c>
      <c r="H694" s="44">
        <f t="shared" si="35"/>
        <v>-9384.405999999999</v>
      </c>
      <c r="J694" s="45"/>
      <c r="M694" s="104"/>
    </row>
    <row r="695" spans="1:13" x14ac:dyDescent="0.2">
      <c r="A695" s="42" t="s">
        <v>28</v>
      </c>
      <c r="B695" s="42" t="s">
        <v>29</v>
      </c>
      <c r="C695" s="152">
        <v>45597</v>
      </c>
      <c r="D695" s="150" t="s">
        <v>11090</v>
      </c>
      <c r="E695" s="150" t="s">
        <v>11091</v>
      </c>
      <c r="F695" s="151"/>
      <c r="G695" s="151">
        <v>1025.9000000000001</v>
      </c>
      <c r="H695" s="44">
        <f t="shared" si="35"/>
        <v>-10410.305999999999</v>
      </c>
      <c r="J695" s="45"/>
      <c r="M695" s="104"/>
    </row>
    <row r="696" spans="1:13" x14ac:dyDescent="0.2">
      <c r="A696" s="42" t="s">
        <v>28</v>
      </c>
      <c r="B696" s="42" t="s">
        <v>29</v>
      </c>
      <c r="C696" s="152">
        <v>45608</v>
      </c>
      <c r="D696" s="150" t="s">
        <v>11092</v>
      </c>
      <c r="E696" s="150" t="s">
        <v>11093</v>
      </c>
      <c r="F696" s="151"/>
      <c r="G696" s="151">
        <v>433.29199999999997</v>
      </c>
      <c r="H696" s="44">
        <f t="shared" si="35"/>
        <v>-10843.597999999998</v>
      </c>
      <c r="J696" s="45"/>
      <c r="M696" s="104"/>
    </row>
    <row r="697" spans="1:13" x14ac:dyDescent="0.2">
      <c r="A697" s="42" t="s">
        <v>28</v>
      </c>
      <c r="B697" s="42" t="s">
        <v>29</v>
      </c>
      <c r="C697" s="152">
        <v>45609</v>
      </c>
      <c r="D697" s="150" t="s">
        <v>11094</v>
      </c>
      <c r="E697" s="150" t="s">
        <v>11095</v>
      </c>
      <c r="F697" s="151"/>
      <c r="G697" s="151">
        <v>304.339</v>
      </c>
      <c r="H697" s="44">
        <f t="shared" si="35"/>
        <v>-11147.936999999998</v>
      </c>
      <c r="J697" s="45"/>
      <c r="M697" s="104"/>
    </row>
    <row r="698" spans="1:13" x14ac:dyDescent="0.2">
      <c r="A698" s="42" t="s">
        <v>28</v>
      </c>
      <c r="B698" s="42" t="s">
        <v>29</v>
      </c>
      <c r="C698" s="152">
        <v>45609</v>
      </c>
      <c r="D698" s="150" t="s">
        <v>11096</v>
      </c>
      <c r="E698" s="150" t="s">
        <v>11097</v>
      </c>
      <c r="F698" s="151"/>
      <c r="G698" s="151">
        <v>444.51299999999998</v>
      </c>
      <c r="H698" s="44">
        <f t="shared" si="35"/>
        <v>-11592.449999999999</v>
      </c>
      <c r="J698" s="45"/>
      <c r="M698" s="104"/>
    </row>
    <row r="699" spans="1:13" x14ac:dyDescent="0.2">
      <c r="A699" s="42" t="s">
        <v>28</v>
      </c>
      <c r="B699" s="42" t="s">
        <v>29</v>
      </c>
      <c r="C699" s="152">
        <v>45609</v>
      </c>
      <c r="D699" s="150" t="s">
        <v>11098</v>
      </c>
      <c r="E699" s="150" t="s">
        <v>11099</v>
      </c>
      <c r="F699" s="151"/>
      <c r="G699" s="151">
        <v>148.465</v>
      </c>
      <c r="H699" s="44">
        <f t="shared" si="35"/>
        <v>-11740.914999999999</v>
      </c>
      <c r="J699" s="45"/>
      <c r="M699" s="104"/>
    </row>
    <row r="700" spans="1:13" x14ac:dyDescent="0.2">
      <c r="A700" s="42" t="s">
        <v>28</v>
      </c>
      <c r="B700" s="42" t="s">
        <v>29</v>
      </c>
      <c r="C700" s="152">
        <v>45609</v>
      </c>
      <c r="D700" s="150" t="s">
        <v>11100</v>
      </c>
      <c r="E700" s="150" t="s">
        <v>11101</v>
      </c>
      <c r="F700" s="151"/>
      <c r="G700" s="151">
        <v>377.75400000000002</v>
      </c>
      <c r="H700" s="44">
        <f t="shared" si="35"/>
        <v>-12118.669</v>
      </c>
      <c r="J700" s="45"/>
      <c r="M700" s="104"/>
    </row>
    <row r="701" spans="1:13" x14ac:dyDescent="0.2">
      <c r="A701" s="42" t="s">
        <v>28</v>
      </c>
      <c r="B701" s="42" t="s">
        <v>29</v>
      </c>
      <c r="C701" s="152">
        <v>45618</v>
      </c>
      <c r="D701" s="150" t="s">
        <v>11102</v>
      </c>
      <c r="E701" s="150" t="s">
        <v>11103</v>
      </c>
      <c r="F701" s="151"/>
      <c r="G701" s="151">
        <v>333.48599999999999</v>
      </c>
      <c r="H701" s="44">
        <f t="shared" si="35"/>
        <v>-12452.155000000001</v>
      </c>
      <c r="J701" s="45"/>
      <c r="M701" s="104"/>
    </row>
    <row r="702" spans="1:13" x14ac:dyDescent="0.2">
      <c r="A702" s="42" t="s">
        <v>28</v>
      </c>
      <c r="B702" s="42" t="s">
        <v>29</v>
      </c>
      <c r="C702" s="152">
        <v>45639</v>
      </c>
      <c r="D702" s="150" t="s">
        <v>11104</v>
      </c>
      <c r="E702" s="150" t="s">
        <v>11105</v>
      </c>
      <c r="F702" s="151"/>
      <c r="G702" s="151">
        <v>376.45299999999997</v>
      </c>
      <c r="H702" s="44">
        <f t="shared" si="35"/>
        <v>-12828.608</v>
      </c>
      <c r="J702" s="45"/>
      <c r="M702" s="104"/>
    </row>
    <row r="703" spans="1:13" x14ac:dyDescent="0.2">
      <c r="A703" s="42" t="s">
        <v>28</v>
      </c>
      <c r="B703" s="42" t="s">
        <v>29</v>
      </c>
      <c r="C703" s="152">
        <v>45639</v>
      </c>
      <c r="D703" s="150" t="s">
        <v>11106</v>
      </c>
      <c r="E703" s="150" t="s">
        <v>11107</v>
      </c>
      <c r="F703" s="151"/>
      <c r="G703" s="151">
        <v>254.232</v>
      </c>
      <c r="H703" s="44">
        <f t="shared" si="35"/>
        <v>-13082.84</v>
      </c>
      <c r="J703" s="45"/>
      <c r="M703" s="104"/>
    </row>
    <row r="704" spans="1:13" x14ac:dyDescent="0.2">
      <c r="A704" s="42" t="s">
        <v>28</v>
      </c>
      <c r="B704" s="42" t="s">
        <v>29</v>
      </c>
      <c r="C704" s="152">
        <v>45644</v>
      </c>
      <c r="D704" s="150" t="s">
        <v>11108</v>
      </c>
      <c r="E704" s="150" t="s">
        <v>11109</v>
      </c>
      <c r="F704" s="151"/>
      <c r="G704" s="151">
        <v>214.05</v>
      </c>
      <c r="H704" s="44">
        <f t="shared" si="35"/>
        <v>-13296.89</v>
      </c>
      <c r="J704" s="45"/>
      <c r="M704" s="104"/>
    </row>
    <row r="705" spans="1:13" x14ac:dyDescent="0.2">
      <c r="A705" s="42" t="s">
        <v>28</v>
      </c>
      <c r="B705" s="42" t="s">
        <v>29</v>
      </c>
      <c r="C705" s="152">
        <v>45657</v>
      </c>
      <c r="D705" s="150" t="s">
        <v>11110</v>
      </c>
      <c r="E705" s="150" t="s">
        <v>11111</v>
      </c>
      <c r="F705" s="151"/>
      <c r="G705" s="151">
        <v>260.77699999999999</v>
      </c>
      <c r="H705" s="44">
        <f t="shared" si="35"/>
        <v>-13557.666999999999</v>
      </c>
      <c r="J705" s="45"/>
      <c r="M705" s="104"/>
    </row>
    <row r="706" spans="1:13" x14ac:dyDescent="0.2">
      <c r="A706" s="42" t="s">
        <v>28</v>
      </c>
      <c r="B706" s="42" t="s">
        <v>29</v>
      </c>
      <c r="C706" s="152">
        <v>45657</v>
      </c>
      <c r="D706" s="150" t="s">
        <v>11112</v>
      </c>
      <c r="E706" s="150" t="s">
        <v>11113</v>
      </c>
      <c r="F706" s="151"/>
      <c r="G706" s="151">
        <v>358.85899999999998</v>
      </c>
      <c r="H706" s="44">
        <f t="shared" si="35"/>
        <v>-13916.526</v>
      </c>
      <c r="J706" s="45"/>
      <c r="M706" s="104"/>
    </row>
    <row r="707" spans="1:13" x14ac:dyDescent="0.2">
      <c r="A707" s="42" t="s">
        <v>28</v>
      </c>
      <c r="B707" s="42" t="s">
        <v>29</v>
      </c>
      <c r="C707" s="152">
        <v>45657</v>
      </c>
      <c r="D707" s="150" t="s">
        <v>11116</v>
      </c>
      <c r="E707" s="150" t="s">
        <v>11117</v>
      </c>
      <c r="F707" s="151"/>
      <c r="G707" s="151">
        <v>303.02199999999999</v>
      </c>
      <c r="H707" s="44">
        <f t="shared" si="35"/>
        <v>-14219.548000000001</v>
      </c>
      <c r="J707" s="45"/>
      <c r="M707" s="104"/>
    </row>
    <row r="708" spans="1:13" x14ac:dyDescent="0.2">
      <c r="A708" s="42" t="s">
        <v>28</v>
      </c>
      <c r="B708" s="42" t="s">
        <v>29</v>
      </c>
      <c r="C708" s="152">
        <v>45657</v>
      </c>
      <c r="D708" s="150" t="s">
        <v>11118</v>
      </c>
      <c r="E708" s="150" t="s">
        <v>11119</v>
      </c>
      <c r="F708" s="151"/>
      <c r="G708" s="151">
        <v>234.24</v>
      </c>
      <c r="H708" s="44">
        <f t="shared" si="35"/>
        <v>-14453.788</v>
      </c>
      <c r="J708" s="45"/>
      <c r="M708" s="104"/>
    </row>
    <row r="709" spans="1:13" x14ac:dyDescent="0.2">
      <c r="A709" s="61" t="s">
        <v>1106</v>
      </c>
      <c r="B709" s="62"/>
      <c r="C709" s="93"/>
      <c r="D709" s="94"/>
      <c r="E709" s="94"/>
      <c r="F709" s="96">
        <f>SUBTOTAL(9,F677:F708)</f>
        <v>0</v>
      </c>
      <c r="G709" s="96">
        <f>SUBTOTAL(9,G677:G708)</f>
        <v>14453.788</v>
      </c>
      <c r="H709" s="95">
        <f>+F709-G709</f>
        <v>-14453.788</v>
      </c>
      <c r="J709" s="45"/>
      <c r="M709" s="104"/>
    </row>
    <row r="710" spans="1:13" x14ac:dyDescent="0.2">
      <c r="A710" s="58" t="s">
        <v>10341</v>
      </c>
      <c r="B710" s="58" t="s">
        <v>10342</v>
      </c>
      <c r="C710" s="152">
        <v>45626</v>
      </c>
      <c r="D710" s="150" t="s">
        <v>11121</v>
      </c>
      <c r="E710" s="150" t="s">
        <v>11122</v>
      </c>
      <c r="F710" s="151"/>
      <c r="G710" s="151">
        <v>721.29</v>
      </c>
      <c r="H710" s="44">
        <f>+IF(A710=A709,H709+F710-G710,F710-G710)</f>
        <v>-721.29</v>
      </c>
      <c r="J710" s="45"/>
      <c r="M710" s="104"/>
    </row>
    <row r="711" spans="1:13" x14ac:dyDescent="0.2">
      <c r="A711" s="61" t="s">
        <v>12354</v>
      </c>
      <c r="B711" s="62"/>
      <c r="C711" s="93"/>
      <c r="D711" s="94"/>
      <c r="E711" s="94"/>
      <c r="F711" s="96">
        <f>SUBTOTAL(9,F710:F710)</f>
        <v>0</v>
      </c>
      <c r="G711" s="96">
        <f>SUBTOTAL(9,G710:G710)</f>
        <v>721.29</v>
      </c>
      <c r="H711" s="95">
        <f>+F711-G711</f>
        <v>-721.29</v>
      </c>
      <c r="J711" s="45"/>
      <c r="M711" s="104"/>
    </row>
    <row r="712" spans="1:13" x14ac:dyDescent="0.2">
      <c r="A712" s="42" t="s">
        <v>30</v>
      </c>
      <c r="B712" s="42" t="s">
        <v>31</v>
      </c>
      <c r="C712" s="45">
        <v>43277</v>
      </c>
      <c r="D712" s="78" t="s">
        <v>706</v>
      </c>
      <c r="E712" s="78" t="s">
        <v>152</v>
      </c>
      <c r="G712" s="44">
        <v>90.742999999999995</v>
      </c>
      <c r="H712" s="44">
        <f>+IF(A712=A709,H709+F712-G712,F712-G712)</f>
        <v>-90.742999999999995</v>
      </c>
      <c r="J712" s="45"/>
      <c r="M712" s="104"/>
    </row>
    <row r="713" spans="1:13" x14ac:dyDescent="0.2">
      <c r="A713" s="42" t="s">
        <v>30</v>
      </c>
      <c r="B713" s="42" t="s">
        <v>31</v>
      </c>
      <c r="C713" s="152">
        <v>45626</v>
      </c>
      <c r="D713" s="150" t="s">
        <v>11123</v>
      </c>
      <c r="E713" s="150" t="s">
        <v>11124</v>
      </c>
      <c r="F713" s="151"/>
      <c r="G713" s="151">
        <v>3306.2260000000001</v>
      </c>
      <c r="H713" s="44">
        <f>+IF(A713=A712,H712+F713-G713,F713-G713)</f>
        <v>-3396.9690000000001</v>
      </c>
      <c r="J713" s="45"/>
      <c r="M713" s="104"/>
    </row>
    <row r="714" spans="1:13" x14ac:dyDescent="0.2">
      <c r="A714" s="42" t="s">
        <v>30</v>
      </c>
      <c r="B714" s="42" t="s">
        <v>31</v>
      </c>
      <c r="C714" s="152">
        <v>45652</v>
      </c>
      <c r="D714" s="150" t="s">
        <v>11133</v>
      </c>
      <c r="E714" s="150" t="s">
        <v>11134</v>
      </c>
      <c r="F714" s="151"/>
      <c r="G714" s="151">
        <v>8155.8919999999998</v>
      </c>
      <c r="H714" s="44">
        <f t="shared" ref="H714:H716" si="36">+IF(A714=A713,H713+F714-G714,F714-G714)</f>
        <v>-11552.861000000001</v>
      </c>
      <c r="J714" s="45"/>
      <c r="M714" s="104"/>
    </row>
    <row r="715" spans="1:13" x14ac:dyDescent="0.2">
      <c r="A715" s="42" t="s">
        <v>30</v>
      </c>
      <c r="B715" s="42" t="s">
        <v>31</v>
      </c>
      <c r="C715" s="152">
        <v>45652</v>
      </c>
      <c r="D715" s="150" t="s">
        <v>11135</v>
      </c>
      <c r="E715" s="150" t="s">
        <v>11136</v>
      </c>
      <c r="F715" s="151"/>
      <c r="G715" s="151">
        <v>2404.8000000000002</v>
      </c>
      <c r="H715" s="44">
        <f t="shared" si="36"/>
        <v>-13957.661</v>
      </c>
      <c r="I715" s="44"/>
      <c r="J715" s="45"/>
      <c r="M715" s="104"/>
    </row>
    <row r="716" spans="1:13" x14ac:dyDescent="0.2">
      <c r="A716" s="42" t="s">
        <v>30</v>
      </c>
      <c r="B716" s="42" t="s">
        <v>31</v>
      </c>
      <c r="C716" s="152">
        <v>45657</v>
      </c>
      <c r="D716" s="150" t="s">
        <v>11138</v>
      </c>
      <c r="E716" s="150" t="s">
        <v>11139</v>
      </c>
      <c r="F716" s="151"/>
      <c r="G716" s="151">
        <v>5133.1130000000003</v>
      </c>
      <c r="H716" s="44">
        <f t="shared" si="36"/>
        <v>-19090.774000000001</v>
      </c>
      <c r="J716" s="45"/>
      <c r="M716" s="104"/>
    </row>
    <row r="717" spans="1:13" x14ac:dyDescent="0.2">
      <c r="A717" s="42" t="s">
        <v>30</v>
      </c>
      <c r="B717" s="42" t="s">
        <v>31</v>
      </c>
      <c r="C717" s="152">
        <v>45657</v>
      </c>
      <c r="D717" s="150" t="s">
        <v>11140</v>
      </c>
      <c r="E717" s="150" t="s">
        <v>11141</v>
      </c>
      <c r="F717" s="151"/>
      <c r="G717" s="151">
        <v>54448.44</v>
      </c>
      <c r="H717" s="44">
        <f t="shared" ref="H717" si="37">+IF(A717=A716,H716+F717-G717,F717-G717)</f>
        <v>-73539.214000000007</v>
      </c>
      <c r="J717" s="45"/>
      <c r="M717" s="104"/>
    </row>
    <row r="718" spans="1:13" x14ac:dyDescent="0.2">
      <c r="A718" s="61" t="s">
        <v>1107</v>
      </c>
      <c r="B718" s="62"/>
      <c r="C718" s="93"/>
      <c r="D718" s="94"/>
      <c r="E718" s="94"/>
      <c r="F718" s="96">
        <f>SUBTOTAL(9,F712:F717)</f>
        <v>0</v>
      </c>
      <c r="G718" s="96">
        <f>SUBTOTAL(9,G712:G717)</f>
        <v>73539.214000000007</v>
      </c>
      <c r="H718" s="95">
        <f>+F718-G718</f>
        <v>-73539.214000000007</v>
      </c>
      <c r="J718" s="45"/>
    </row>
    <row r="719" spans="1:13" x14ac:dyDescent="0.2">
      <c r="A719" s="42" t="s">
        <v>5758</v>
      </c>
      <c r="B719" s="42" t="s">
        <v>5759</v>
      </c>
      <c r="C719" s="152">
        <v>45626</v>
      </c>
      <c r="D719" s="150" t="s">
        <v>11145</v>
      </c>
      <c r="E719" s="150" t="s">
        <v>11146</v>
      </c>
      <c r="F719" s="151"/>
      <c r="G719" s="151">
        <v>505.005</v>
      </c>
      <c r="H719" s="44">
        <f>+IF(A719=A718,H718+F719-G719,F719-G719)</f>
        <v>-505.005</v>
      </c>
      <c r="J719" s="45"/>
      <c r="M719" s="104"/>
    </row>
    <row r="720" spans="1:13" x14ac:dyDescent="0.2">
      <c r="A720" s="42" t="s">
        <v>5758</v>
      </c>
      <c r="B720" s="42" t="s">
        <v>5759</v>
      </c>
      <c r="C720" s="152">
        <v>45626</v>
      </c>
      <c r="D720" s="150" t="s">
        <v>11147</v>
      </c>
      <c r="E720" s="150" t="s">
        <v>11148</v>
      </c>
      <c r="F720" s="151"/>
      <c r="G720" s="151">
        <v>505.005</v>
      </c>
      <c r="H720" s="44">
        <f t="shared" ref="H720:H722" si="38">+IF(A720=A719,H719+F720-G720,F720-G720)</f>
        <v>-1010.01</v>
      </c>
      <c r="J720" s="45"/>
      <c r="M720" s="104"/>
    </row>
    <row r="721" spans="1:13" x14ac:dyDescent="0.2">
      <c r="A721" s="42" t="s">
        <v>5758</v>
      </c>
      <c r="B721" s="42" t="s">
        <v>5759</v>
      </c>
      <c r="C721" s="152">
        <v>45650</v>
      </c>
      <c r="D721" s="150" t="s">
        <v>11149</v>
      </c>
      <c r="E721" s="150" t="s">
        <v>11150</v>
      </c>
      <c r="F721" s="151"/>
      <c r="G721" s="151">
        <v>314.37900000000002</v>
      </c>
      <c r="H721" s="44">
        <f t="shared" si="38"/>
        <v>-1324.3890000000001</v>
      </c>
      <c r="J721" s="45"/>
      <c r="M721" s="104"/>
    </row>
    <row r="722" spans="1:13" x14ac:dyDescent="0.2">
      <c r="A722" s="42" t="s">
        <v>5758</v>
      </c>
      <c r="B722" s="42" t="s">
        <v>5759</v>
      </c>
      <c r="C722" s="152">
        <v>45651</v>
      </c>
      <c r="D722" s="150" t="s">
        <v>11151</v>
      </c>
      <c r="E722" s="150" t="s">
        <v>11152</v>
      </c>
      <c r="F722" s="151"/>
      <c r="G722" s="151">
        <v>938.50199999999995</v>
      </c>
      <c r="H722" s="44">
        <f t="shared" si="38"/>
        <v>-2262.8910000000001</v>
      </c>
      <c r="J722" s="45"/>
      <c r="M722" s="104"/>
    </row>
    <row r="723" spans="1:13" x14ac:dyDescent="0.2">
      <c r="A723" s="61" t="s">
        <v>8977</v>
      </c>
      <c r="B723" s="62"/>
      <c r="C723" s="93"/>
      <c r="D723" s="94"/>
      <c r="E723" s="94"/>
      <c r="F723" s="96">
        <f>SUBTOTAL(9,F719:F722)</f>
        <v>0</v>
      </c>
      <c r="G723" s="96">
        <f>SUBTOTAL(9,G719:G722)</f>
        <v>2262.8910000000001</v>
      </c>
      <c r="H723" s="95">
        <f>+F723-G723</f>
        <v>-2262.8910000000001</v>
      </c>
      <c r="J723" s="45"/>
    </row>
    <row r="724" spans="1:13" x14ac:dyDescent="0.2">
      <c r="A724" s="58" t="s">
        <v>5769</v>
      </c>
      <c r="B724" s="58" t="s">
        <v>10355</v>
      </c>
      <c r="C724" s="152">
        <v>45651</v>
      </c>
      <c r="D724" s="150" t="s">
        <v>11153</v>
      </c>
      <c r="E724" s="150" t="s">
        <v>11154</v>
      </c>
      <c r="F724" s="151"/>
      <c r="G724" s="151">
        <v>685.25</v>
      </c>
      <c r="H724" s="44">
        <f t="shared" ref="H724" si="39">+IF(A724=A723,H723+F724-G724,F724-G724)</f>
        <v>-685.25</v>
      </c>
      <c r="J724" s="45"/>
      <c r="M724" s="104"/>
    </row>
    <row r="725" spans="1:13" x14ac:dyDescent="0.2">
      <c r="A725" s="61" t="s">
        <v>12355</v>
      </c>
      <c r="B725" s="62"/>
      <c r="C725" s="93"/>
      <c r="D725" s="94"/>
      <c r="E725" s="94"/>
      <c r="F725" s="96">
        <f>SUBTOTAL(9,F724)</f>
        <v>0</v>
      </c>
      <c r="G725" s="96">
        <f>SUBTOTAL(9,G724)</f>
        <v>685.25</v>
      </c>
      <c r="H725" s="95">
        <f>+F725-G725</f>
        <v>-685.25</v>
      </c>
      <c r="J725" s="45"/>
    </row>
    <row r="726" spans="1:13" x14ac:dyDescent="0.2">
      <c r="A726" s="42" t="s">
        <v>5776</v>
      </c>
      <c r="B726" s="42" t="s">
        <v>5777</v>
      </c>
      <c r="C726" s="45">
        <v>45343</v>
      </c>
      <c r="D726" s="78" t="s">
        <v>8403</v>
      </c>
      <c r="E726" s="78" t="s">
        <v>8404</v>
      </c>
      <c r="G726" s="44">
        <v>0</v>
      </c>
      <c r="H726" s="44">
        <f>+IF(A726=A718,H718+F726-G726,F726-G726)</f>
        <v>0</v>
      </c>
      <c r="J726" s="45"/>
      <c r="M726" s="104"/>
    </row>
    <row r="727" spans="1:13" x14ac:dyDescent="0.2">
      <c r="A727" s="61" t="s">
        <v>8589</v>
      </c>
      <c r="B727" s="62"/>
      <c r="C727" s="93"/>
      <c r="D727" s="94"/>
      <c r="E727" s="94"/>
      <c r="F727" s="96">
        <f>SUBTOTAL(9,F726)</f>
        <v>0</v>
      </c>
      <c r="G727" s="96">
        <f>SUBTOTAL(9,G726)</f>
        <v>0</v>
      </c>
      <c r="H727" s="95">
        <f>+F727-G727</f>
        <v>0</v>
      </c>
      <c r="J727" s="45"/>
    </row>
    <row r="728" spans="1:13" x14ac:dyDescent="0.2">
      <c r="A728" s="42" t="s">
        <v>4797</v>
      </c>
      <c r="B728" s="42" t="s">
        <v>5156</v>
      </c>
      <c r="C728" s="45">
        <v>45281</v>
      </c>
      <c r="D728" s="78">
        <v>56235645</v>
      </c>
      <c r="E728" s="78" t="s">
        <v>7537</v>
      </c>
      <c r="F728" s="44">
        <v>0</v>
      </c>
      <c r="G728" s="44">
        <v>0</v>
      </c>
      <c r="H728" s="44">
        <f>+IF(A728=A727,H727+F728-G728,F728-G728)</f>
        <v>0</v>
      </c>
      <c r="J728" s="45"/>
      <c r="M728" s="104"/>
    </row>
    <row r="729" spans="1:13" x14ac:dyDescent="0.2">
      <c r="A729" s="61" t="s">
        <v>7580</v>
      </c>
      <c r="B729" s="62"/>
      <c r="C729" s="93"/>
      <c r="D729" s="94"/>
      <c r="E729" s="94"/>
      <c r="F729" s="96">
        <f>SUBTOTAL(9,F728:F728)</f>
        <v>0</v>
      </c>
      <c r="G729" s="96">
        <f>SUBTOTAL(9,G728:G728)</f>
        <v>0</v>
      </c>
      <c r="H729" s="95">
        <f>+F729-G729</f>
        <v>0</v>
      </c>
      <c r="J729" s="45"/>
    </row>
    <row r="730" spans="1:13" x14ac:dyDescent="0.2">
      <c r="A730" s="42" t="s">
        <v>35</v>
      </c>
      <c r="B730" s="42" t="s">
        <v>36</v>
      </c>
      <c r="C730" s="45">
        <v>44125</v>
      </c>
      <c r="D730" s="78" t="s">
        <v>1032</v>
      </c>
      <c r="E730" s="78" t="s">
        <v>152</v>
      </c>
      <c r="G730" s="44">
        <v>1547.6</v>
      </c>
      <c r="H730" s="44">
        <f t="shared" ref="H730" si="40">+IF(A730=A729,H729+F730-G730,F730-G730)</f>
        <v>-1547.6</v>
      </c>
    </row>
    <row r="731" spans="1:13" ht="12" customHeight="1" x14ac:dyDescent="0.2">
      <c r="A731" s="61" t="s">
        <v>4932</v>
      </c>
      <c r="B731" s="62"/>
      <c r="C731" s="97"/>
      <c r="D731" s="79"/>
      <c r="E731" s="79"/>
      <c r="F731" s="95">
        <f>SUBTOTAL(9,F730:F730)</f>
        <v>0</v>
      </c>
      <c r="G731" s="95">
        <f>SUBTOTAL(9,G730:G730)</f>
        <v>1547.6</v>
      </c>
      <c r="H731" s="95">
        <f>+F731-G731</f>
        <v>-1547.6</v>
      </c>
    </row>
    <row r="732" spans="1:13" x14ac:dyDescent="0.2">
      <c r="A732" s="42" t="s">
        <v>8978</v>
      </c>
      <c r="B732" s="42" t="s">
        <v>5790</v>
      </c>
      <c r="C732" s="45">
        <v>45461</v>
      </c>
      <c r="D732" s="78">
        <v>5624561982</v>
      </c>
      <c r="E732" s="78" t="s">
        <v>8900</v>
      </c>
      <c r="F732" s="44">
        <v>0</v>
      </c>
      <c r="G732" s="44">
        <v>0</v>
      </c>
      <c r="H732" s="44">
        <f t="shared" ref="H732:H734" si="41">+IF(A732=A731,H731+F732-G732,F732-G732)</f>
        <v>0</v>
      </c>
    </row>
    <row r="733" spans="1:13" ht="12" customHeight="1" x14ac:dyDescent="0.2">
      <c r="A733" s="61" t="s">
        <v>8979</v>
      </c>
      <c r="B733" s="62"/>
      <c r="C733" s="97"/>
      <c r="D733" s="79"/>
      <c r="E733" s="79"/>
      <c r="F733" s="95">
        <f>SUBTOTAL(9,F732:F732)</f>
        <v>0</v>
      </c>
      <c r="G733" s="95">
        <f>SUBTOTAL(9,G732:G732)</f>
        <v>0</v>
      </c>
      <c r="H733" s="95">
        <f>+F733-G733</f>
        <v>0</v>
      </c>
    </row>
    <row r="734" spans="1:13" x14ac:dyDescent="0.2">
      <c r="A734" s="42" t="s">
        <v>5792</v>
      </c>
      <c r="B734" s="42" t="s">
        <v>8624</v>
      </c>
      <c r="C734" s="45">
        <v>45596</v>
      </c>
      <c r="D734" s="78" t="s">
        <v>9632</v>
      </c>
      <c r="E734" s="78" t="s">
        <v>9633</v>
      </c>
      <c r="G734" s="44">
        <v>0</v>
      </c>
      <c r="H734" s="44">
        <f t="shared" si="41"/>
        <v>0</v>
      </c>
    </row>
    <row r="735" spans="1:13" ht="12" customHeight="1" x14ac:dyDescent="0.2">
      <c r="A735" s="61" t="s">
        <v>9012</v>
      </c>
      <c r="B735" s="62"/>
      <c r="C735" s="97"/>
      <c r="D735" s="79"/>
      <c r="E735" s="79"/>
      <c r="F735" s="95">
        <f>SUBTOTAL(9,F734:F734)</f>
        <v>0</v>
      </c>
      <c r="G735" s="95">
        <f>SUBTOTAL(9,G734:G734)</f>
        <v>0</v>
      </c>
      <c r="H735" s="95">
        <f>+F735-G735</f>
        <v>0</v>
      </c>
    </row>
    <row r="736" spans="1:13" x14ac:dyDescent="0.2">
      <c r="A736" s="42" t="s">
        <v>5829</v>
      </c>
      <c r="B736" s="42" t="s">
        <v>5830</v>
      </c>
      <c r="C736" s="45">
        <v>45382</v>
      </c>
      <c r="D736" s="78">
        <v>5624561505</v>
      </c>
      <c r="E736" s="78" t="s">
        <v>8410</v>
      </c>
      <c r="F736" s="44">
        <v>0</v>
      </c>
      <c r="G736" s="44">
        <v>0</v>
      </c>
      <c r="H736" s="44">
        <f>+IF(A736=A731,H731+F736-G736,F736-G736)</f>
        <v>0</v>
      </c>
    </row>
    <row r="737" spans="1:9" x14ac:dyDescent="0.2">
      <c r="A737" s="61" t="s">
        <v>8590</v>
      </c>
      <c r="B737" s="62"/>
      <c r="C737" s="97"/>
      <c r="D737" s="79"/>
      <c r="E737" s="79"/>
      <c r="F737" s="95">
        <f>SUBTOTAL(9,F736:F736)</f>
        <v>0</v>
      </c>
      <c r="G737" s="95">
        <f>SUBTOTAL(9,G736:G736)</f>
        <v>0</v>
      </c>
      <c r="H737" s="95">
        <f>+F737-G737</f>
        <v>0</v>
      </c>
    </row>
    <row r="738" spans="1:9" x14ac:dyDescent="0.2">
      <c r="A738" s="42" t="s">
        <v>8625</v>
      </c>
      <c r="B738" s="42" t="s">
        <v>8626</v>
      </c>
      <c r="C738" s="45">
        <v>45443</v>
      </c>
      <c r="D738" s="78">
        <v>5624568119</v>
      </c>
      <c r="E738" s="78" t="s">
        <v>8693</v>
      </c>
      <c r="F738" s="44">
        <v>0</v>
      </c>
      <c r="G738" s="44">
        <v>0</v>
      </c>
      <c r="H738" s="44">
        <f t="shared" ref="H738" si="42">+IF(A738=A737,H737+F738-G738,F738-G738)</f>
        <v>0</v>
      </c>
    </row>
    <row r="739" spans="1:9" x14ac:dyDescent="0.2">
      <c r="A739" s="61" t="s">
        <v>8829</v>
      </c>
      <c r="B739" s="62"/>
      <c r="C739" s="97"/>
      <c r="D739" s="79"/>
      <c r="E739" s="79"/>
      <c r="F739" s="95">
        <f>SUBTOTAL(9,F738:F738)</f>
        <v>0</v>
      </c>
      <c r="G739" s="95">
        <f>SUBTOTAL(9,G738:G738)</f>
        <v>0</v>
      </c>
      <c r="H739" s="95">
        <f>+F739-G739</f>
        <v>0</v>
      </c>
    </row>
    <row r="740" spans="1:9" x14ac:dyDescent="0.2">
      <c r="A740" s="42" t="s">
        <v>952</v>
      </c>
      <c r="B740" s="42" t="s">
        <v>7794</v>
      </c>
      <c r="C740" s="45">
        <v>45463</v>
      </c>
      <c r="D740" s="78">
        <v>5624562013</v>
      </c>
      <c r="E740" s="78" t="s">
        <v>8901</v>
      </c>
      <c r="F740" s="44">
        <v>2650</v>
      </c>
      <c r="H740" s="44">
        <f>+IF(A740=A739,H739+F740-G740,F740-G740)</f>
        <v>2650</v>
      </c>
    </row>
    <row r="741" spans="1:9" x14ac:dyDescent="0.2">
      <c r="A741" s="42" t="s">
        <v>952</v>
      </c>
      <c r="B741" s="42" t="s">
        <v>7794</v>
      </c>
      <c r="C741" s="45">
        <v>45530</v>
      </c>
      <c r="D741" s="78" t="s">
        <v>9094</v>
      </c>
      <c r="E741" s="78" t="s">
        <v>9095</v>
      </c>
      <c r="G741" s="44">
        <v>5300</v>
      </c>
      <c r="H741" s="44">
        <f t="shared" ref="H741:H746" si="43">+IF(A741=A740,H740+F741-G741,F741-G741)</f>
        <v>-2650</v>
      </c>
    </row>
    <row r="742" spans="1:9" x14ac:dyDescent="0.2">
      <c r="A742" s="42" t="s">
        <v>952</v>
      </c>
      <c r="B742" s="42" t="s">
        <v>7794</v>
      </c>
      <c r="C742" s="152">
        <v>45624</v>
      </c>
      <c r="D742" s="150">
        <v>5624567411</v>
      </c>
      <c r="E742" s="150" t="s">
        <v>11183</v>
      </c>
      <c r="F742" s="151">
        <v>5874.5</v>
      </c>
      <c r="G742" s="151"/>
      <c r="H742" s="44">
        <f t="shared" si="43"/>
        <v>3224.5</v>
      </c>
    </row>
    <row r="743" spans="1:9" x14ac:dyDescent="0.2">
      <c r="A743" s="42" t="s">
        <v>952</v>
      </c>
      <c r="B743" s="42" t="s">
        <v>7794</v>
      </c>
      <c r="C743" s="152">
        <v>45626</v>
      </c>
      <c r="D743" s="150" t="s">
        <v>11184</v>
      </c>
      <c r="E743" s="150" t="s">
        <v>11185</v>
      </c>
      <c r="F743" s="151"/>
      <c r="G743" s="151">
        <v>900</v>
      </c>
      <c r="H743" s="44">
        <f t="shared" si="43"/>
        <v>2324.5</v>
      </c>
      <c r="I743" s="44"/>
    </row>
    <row r="744" spans="1:9" x14ac:dyDescent="0.2">
      <c r="A744" s="42" t="s">
        <v>952</v>
      </c>
      <c r="B744" s="42" t="s">
        <v>7794</v>
      </c>
      <c r="C744" s="152">
        <v>45650</v>
      </c>
      <c r="D744" s="150" t="s">
        <v>11186</v>
      </c>
      <c r="E744" s="150" t="s">
        <v>11187</v>
      </c>
      <c r="F744" s="151"/>
      <c r="G744" s="151">
        <v>150</v>
      </c>
      <c r="H744" s="44">
        <f t="shared" si="43"/>
        <v>2174.5</v>
      </c>
    </row>
    <row r="745" spans="1:9" x14ac:dyDescent="0.2">
      <c r="A745" s="42" t="s">
        <v>952</v>
      </c>
      <c r="B745" s="42" t="s">
        <v>7794</v>
      </c>
      <c r="C745" s="152">
        <v>45650</v>
      </c>
      <c r="D745" s="150" t="s">
        <v>11188</v>
      </c>
      <c r="E745" s="150" t="s">
        <v>11189</v>
      </c>
      <c r="F745" s="151"/>
      <c r="G745" s="151">
        <v>385</v>
      </c>
      <c r="H745" s="44">
        <f t="shared" si="43"/>
        <v>1789.5</v>
      </c>
    </row>
    <row r="746" spans="1:9" x14ac:dyDescent="0.2">
      <c r="A746" s="42" t="s">
        <v>952</v>
      </c>
      <c r="B746" s="42" t="s">
        <v>7794</v>
      </c>
      <c r="C746" s="152">
        <v>45650</v>
      </c>
      <c r="D746" s="150" t="s">
        <v>11190</v>
      </c>
      <c r="E746" s="150" t="s">
        <v>11191</v>
      </c>
      <c r="F746" s="151"/>
      <c r="G746" s="151">
        <v>225</v>
      </c>
      <c r="H746" s="44">
        <f t="shared" si="43"/>
        <v>1564.5</v>
      </c>
    </row>
    <row r="747" spans="1:9" x14ac:dyDescent="0.2">
      <c r="A747" s="61" t="s">
        <v>8591</v>
      </c>
      <c r="B747" s="62"/>
      <c r="C747" s="97"/>
      <c r="D747" s="79"/>
      <c r="E747" s="79"/>
      <c r="F747" s="95">
        <f>SUBTOTAL(9,F740:F741)</f>
        <v>2650</v>
      </c>
      <c r="G747" s="95">
        <f>SUBTOTAL(9,G740:G741)</f>
        <v>5300</v>
      </c>
      <c r="H747" s="95">
        <f>+F747-G747</f>
        <v>-2650</v>
      </c>
    </row>
    <row r="748" spans="1:9" x14ac:dyDescent="0.2">
      <c r="A748" s="42" t="s">
        <v>1048</v>
      </c>
      <c r="B748" s="42" t="s">
        <v>1049</v>
      </c>
      <c r="C748" s="45">
        <v>44180</v>
      </c>
      <c r="D748" s="78">
        <v>5620561515</v>
      </c>
      <c r="E748" s="78">
        <v>6176</v>
      </c>
      <c r="F748" s="44">
        <v>480</v>
      </c>
      <c r="H748" s="44">
        <f>+IF(A748=A730,H731+F748-G748,F748-G748)</f>
        <v>480</v>
      </c>
    </row>
    <row r="749" spans="1:9" x14ac:dyDescent="0.2">
      <c r="A749" s="42" t="s">
        <v>1048</v>
      </c>
      <c r="B749" s="42" t="s">
        <v>1049</v>
      </c>
      <c r="C749" s="45">
        <v>44186</v>
      </c>
      <c r="D749" s="78" t="s">
        <v>5060</v>
      </c>
      <c r="E749" s="78" t="s">
        <v>152</v>
      </c>
      <c r="G749" s="44">
        <v>480.16500000000002</v>
      </c>
      <c r="H749" s="44">
        <f t="shared" ref="H749:H755" si="44">+IF(A749=A748,H748+F749-G749,F749-G749)</f>
        <v>-0.16500000000002046</v>
      </c>
    </row>
    <row r="750" spans="1:9" x14ac:dyDescent="0.2">
      <c r="A750" s="42" t="s">
        <v>1048</v>
      </c>
      <c r="B750" s="42" t="s">
        <v>1049</v>
      </c>
      <c r="C750" s="45">
        <v>44221</v>
      </c>
      <c r="D750" s="78" t="s">
        <v>5057</v>
      </c>
      <c r="E750" s="78" t="s">
        <v>5058</v>
      </c>
      <c r="G750" s="44">
        <v>479.80799999999999</v>
      </c>
      <c r="H750" s="44">
        <f t="shared" si="44"/>
        <v>-479.97300000000001</v>
      </c>
    </row>
    <row r="751" spans="1:9" x14ac:dyDescent="0.2">
      <c r="A751" s="42" t="s">
        <v>1048</v>
      </c>
      <c r="B751" s="42" t="s">
        <v>1049</v>
      </c>
      <c r="C751" s="45">
        <v>44255</v>
      </c>
      <c r="D751" s="78" t="s">
        <v>5059</v>
      </c>
      <c r="E751" s="78" t="s">
        <v>152</v>
      </c>
      <c r="G751" s="44">
        <v>480.16500000000002</v>
      </c>
      <c r="H751" s="44">
        <f t="shared" si="44"/>
        <v>-960.13800000000003</v>
      </c>
    </row>
    <row r="752" spans="1:9" x14ac:dyDescent="0.2">
      <c r="A752" s="42" t="s">
        <v>1048</v>
      </c>
      <c r="B752" s="42" t="s">
        <v>1049</v>
      </c>
      <c r="C752" s="45">
        <v>44265</v>
      </c>
      <c r="D752" s="78">
        <v>5621560366</v>
      </c>
      <c r="E752" s="78">
        <v>6606</v>
      </c>
      <c r="F752" s="44">
        <v>480</v>
      </c>
      <c r="H752" s="44">
        <f t="shared" si="44"/>
        <v>-480.13800000000003</v>
      </c>
    </row>
    <row r="753" spans="1:8" x14ac:dyDescent="0.2">
      <c r="A753" s="42" t="s">
        <v>1048</v>
      </c>
      <c r="B753" s="42" t="s">
        <v>1049</v>
      </c>
      <c r="C753" s="45">
        <v>44265</v>
      </c>
      <c r="D753" s="78">
        <v>5621560368</v>
      </c>
      <c r="E753" s="78">
        <v>6434</v>
      </c>
      <c r="F753" s="44">
        <v>480</v>
      </c>
      <c r="H753" s="44">
        <f t="shared" si="44"/>
        <v>-0.13800000000003365</v>
      </c>
    </row>
    <row r="754" spans="1:8" x14ac:dyDescent="0.2">
      <c r="A754" s="42" t="s">
        <v>1048</v>
      </c>
      <c r="B754" s="42" t="s">
        <v>1049</v>
      </c>
      <c r="C754" s="45">
        <v>44313</v>
      </c>
      <c r="D754" s="78" t="s">
        <v>4844</v>
      </c>
      <c r="E754" s="78" t="s">
        <v>654</v>
      </c>
      <c r="G754" s="44">
        <v>571.20000000000005</v>
      </c>
      <c r="H754" s="44">
        <f t="shared" si="44"/>
        <v>-571.33800000000008</v>
      </c>
    </row>
    <row r="755" spans="1:8" x14ac:dyDescent="0.2">
      <c r="A755" s="42" t="s">
        <v>1048</v>
      </c>
      <c r="B755" s="42" t="s">
        <v>1049</v>
      </c>
      <c r="C755" s="45">
        <v>44319</v>
      </c>
      <c r="D755" s="78">
        <v>5621560661</v>
      </c>
      <c r="E755" s="78">
        <v>6955</v>
      </c>
      <c r="F755" s="44">
        <v>571.79999999999995</v>
      </c>
      <c r="H755" s="44">
        <f t="shared" si="44"/>
        <v>0.4619999999998754</v>
      </c>
    </row>
    <row r="756" spans="1:8" x14ac:dyDescent="0.2">
      <c r="A756" s="61" t="s">
        <v>4933</v>
      </c>
      <c r="B756" s="62"/>
      <c r="C756" s="97"/>
      <c r="D756" s="79"/>
      <c r="E756" s="79"/>
      <c r="F756" s="95">
        <f>SUBTOTAL(9,F748:F755)</f>
        <v>2011.8</v>
      </c>
      <c r="G756" s="95">
        <f>SUBTOTAL(9,G748:G755)</f>
        <v>2011.338</v>
      </c>
      <c r="H756" s="95">
        <f>+F756-G756</f>
        <v>0.46199999999998909</v>
      </c>
    </row>
    <row r="757" spans="1:8" x14ac:dyDescent="0.2">
      <c r="A757" s="42" t="s">
        <v>4855</v>
      </c>
      <c r="B757" s="42" t="s">
        <v>4856</v>
      </c>
      <c r="C757" s="101">
        <v>44649</v>
      </c>
      <c r="D757" s="102">
        <v>5322530292</v>
      </c>
      <c r="E757" s="102">
        <v>1261</v>
      </c>
      <c r="F757" s="103">
        <v>0</v>
      </c>
      <c r="G757" s="103"/>
      <c r="H757" s="44">
        <f>+IF(A757=A755,H755+F757-G757,F757-G757)</f>
        <v>0</v>
      </c>
    </row>
    <row r="758" spans="1:8" x14ac:dyDescent="0.2">
      <c r="A758" s="61" t="s">
        <v>4934</v>
      </c>
      <c r="B758" s="62"/>
      <c r="C758" s="108"/>
      <c r="D758" s="109"/>
      <c r="E758" s="109"/>
      <c r="F758" s="110">
        <f>SUBTOTAL(9,F757:F757)</f>
        <v>0</v>
      </c>
      <c r="G758" s="110">
        <f>SUBTOTAL(9,G757:G757)</f>
        <v>0</v>
      </c>
      <c r="H758" s="95">
        <f>+F758-G758</f>
        <v>0</v>
      </c>
    </row>
    <row r="759" spans="1:8" x14ac:dyDescent="0.2">
      <c r="A759" s="42" t="s">
        <v>4857</v>
      </c>
      <c r="B759" s="42" t="s">
        <v>4858</v>
      </c>
      <c r="C759" s="152">
        <v>45626</v>
      </c>
      <c r="D759" s="150" t="s">
        <v>11208</v>
      </c>
      <c r="E759" s="150" t="s">
        <v>11209</v>
      </c>
      <c r="F759" s="151"/>
      <c r="G759" s="151">
        <v>1082.71</v>
      </c>
      <c r="H759" s="44">
        <f>+IF(A759=A741,H742+F759-G759,F759-G759)</f>
        <v>-1082.71</v>
      </c>
    </row>
    <row r="760" spans="1:8" x14ac:dyDescent="0.2">
      <c r="A760" s="61" t="s">
        <v>4935</v>
      </c>
      <c r="B760" s="62"/>
      <c r="C760" s="93"/>
      <c r="D760" s="94"/>
      <c r="E760" s="94"/>
      <c r="F760" s="110">
        <f>SUBTOTAL(9,F759:F759)</f>
        <v>0</v>
      </c>
      <c r="G760" s="110">
        <f>SUBTOTAL(9,G759:G759)</f>
        <v>1082.71</v>
      </c>
      <c r="H760" s="95">
        <f>+F760-G760</f>
        <v>-1082.71</v>
      </c>
    </row>
    <row r="761" spans="1:8" x14ac:dyDescent="0.2">
      <c r="A761" s="42" t="s">
        <v>5001</v>
      </c>
      <c r="B761" s="42" t="s">
        <v>7802</v>
      </c>
      <c r="C761" s="87">
        <v>45359</v>
      </c>
      <c r="D761" s="88" t="s">
        <v>8416</v>
      </c>
      <c r="E761" s="88" t="s">
        <v>8417</v>
      </c>
      <c r="F761" s="89">
        <v>0</v>
      </c>
      <c r="G761" s="89">
        <v>0</v>
      </c>
      <c r="H761" s="44">
        <f>+IF(A761=A760,H760+F761-G761,F761-G761)</f>
        <v>0</v>
      </c>
    </row>
    <row r="762" spans="1:8" x14ac:dyDescent="0.2">
      <c r="A762" s="61" t="s">
        <v>8592</v>
      </c>
      <c r="B762" s="62"/>
      <c r="C762" s="93"/>
      <c r="D762" s="94"/>
      <c r="E762" s="94"/>
      <c r="F762" s="96">
        <f>SUBTOTAL(9,F760:F761)</f>
        <v>0</v>
      </c>
      <c r="G762" s="96">
        <f>SUBTOTAL(9,G760:G761)</f>
        <v>0</v>
      </c>
      <c r="H762" s="95">
        <f>+F762-G762</f>
        <v>0</v>
      </c>
    </row>
    <row r="763" spans="1:8" x14ac:dyDescent="0.2">
      <c r="A763" s="42" t="s">
        <v>5858</v>
      </c>
      <c r="B763" s="42" t="s">
        <v>8627</v>
      </c>
      <c r="C763" s="87">
        <v>45548</v>
      </c>
      <c r="D763" s="88" t="s">
        <v>9655</v>
      </c>
      <c r="E763" s="88" t="s">
        <v>9656</v>
      </c>
      <c r="F763" s="89"/>
      <c r="G763" s="89">
        <v>1348.7940000000001</v>
      </c>
      <c r="H763" s="44">
        <f>+IF(A763=A762,H762+F763-G763,F763-G763)</f>
        <v>-1348.7940000000001</v>
      </c>
    </row>
    <row r="764" spans="1:8" x14ac:dyDescent="0.2">
      <c r="A764" s="61" t="s">
        <v>10220</v>
      </c>
      <c r="B764" s="62"/>
      <c r="C764" s="93"/>
      <c r="D764" s="94"/>
      <c r="E764" s="94"/>
      <c r="F764" s="96">
        <f>SUBTOTAL(9,F762:F763)</f>
        <v>0</v>
      </c>
      <c r="G764" s="96">
        <f>SUBTOTAL(9,G762:G763)</f>
        <v>1348.7940000000001</v>
      </c>
      <c r="H764" s="95">
        <f>+F764-G764</f>
        <v>-1348.7940000000001</v>
      </c>
    </row>
    <row r="765" spans="1:8" x14ac:dyDescent="0.2">
      <c r="A765" s="42" t="s">
        <v>5859</v>
      </c>
      <c r="B765" s="42" t="s">
        <v>5860</v>
      </c>
      <c r="C765" s="87">
        <v>45288</v>
      </c>
      <c r="D765" s="88">
        <v>56235646</v>
      </c>
      <c r="E765" s="88" t="s">
        <v>7538</v>
      </c>
      <c r="F765" s="89">
        <v>0</v>
      </c>
      <c r="G765" s="89"/>
      <c r="H765" s="44">
        <f>+IF(A765=A760,H760+F765-G765,F765-G765)</f>
        <v>0</v>
      </c>
    </row>
    <row r="766" spans="1:8" x14ac:dyDescent="0.2">
      <c r="A766" s="61" t="s">
        <v>7581</v>
      </c>
      <c r="B766" s="62"/>
      <c r="C766" s="93"/>
      <c r="D766" s="94"/>
      <c r="E766" s="94"/>
      <c r="F766" s="96">
        <f>SUBTOTAL(9,F765:F765)</f>
        <v>0</v>
      </c>
      <c r="G766" s="96">
        <f>SUBTOTAL(9,G765:G765)</f>
        <v>0</v>
      </c>
      <c r="H766" s="95">
        <f>+F766-G766</f>
        <v>0</v>
      </c>
    </row>
    <row r="767" spans="1:8" x14ac:dyDescent="0.2">
      <c r="A767" s="42" t="s">
        <v>5863</v>
      </c>
      <c r="B767" s="42" t="s">
        <v>8628</v>
      </c>
      <c r="C767" s="87">
        <v>45595</v>
      </c>
      <c r="D767" s="88" t="s">
        <v>9659</v>
      </c>
      <c r="E767" s="88" t="s">
        <v>9660</v>
      </c>
      <c r="F767" s="89"/>
      <c r="G767" s="89">
        <v>9488.8700000000008</v>
      </c>
      <c r="H767" s="44">
        <f>+IF(A767=A762,H762+F767-G767,F767-G767)</f>
        <v>-9488.8700000000008</v>
      </c>
    </row>
    <row r="768" spans="1:8" x14ac:dyDescent="0.2">
      <c r="A768" s="42" t="s">
        <v>5863</v>
      </c>
      <c r="B768" s="42" t="s">
        <v>8628</v>
      </c>
      <c r="C768" s="152">
        <v>45626</v>
      </c>
      <c r="D768" s="150" t="s">
        <v>11213</v>
      </c>
      <c r="E768" s="150" t="s">
        <v>11214</v>
      </c>
      <c r="F768" s="151"/>
      <c r="G768" s="151">
        <v>2549.98</v>
      </c>
      <c r="H768" s="44">
        <f>+IF(A768=A763,H763+F768-G768,F768-G768)</f>
        <v>-2549.98</v>
      </c>
    </row>
    <row r="769" spans="1:8" x14ac:dyDescent="0.2">
      <c r="A769" s="61" t="s">
        <v>10221</v>
      </c>
      <c r="B769" s="62"/>
      <c r="C769" s="93"/>
      <c r="D769" s="94"/>
      <c r="E769" s="94"/>
      <c r="F769" s="96">
        <f>SUBTOTAL(9,F767:F768)</f>
        <v>0</v>
      </c>
      <c r="G769" s="96">
        <f>SUBTOTAL(9,G767:G768)</f>
        <v>12038.85</v>
      </c>
      <c r="H769" s="95">
        <f>+F769-G769</f>
        <v>-12038.85</v>
      </c>
    </row>
    <row r="770" spans="1:8" x14ac:dyDescent="0.2">
      <c r="A770" s="42" t="s">
        <v>7366</v>
      </c>
      <c r="B770" s="42" t="s">
        <v>5506</v>
      </c>
      <c r="C770" s="87">
        <v>45247</v>
      </c>
      <c r="D770" s="88">
        <v>5623561764</v>
      </c>
      <c r="E770" s="88" t="s">
        <v>7367</v>
      </c>
      <c r="F770" s="103">
        <v>0</v>
      </c>
      <c r="G770" s="89">
        <v>0</v>
      </c>
      <c r="H770" s="44">
        <f>+IF(A770=A760,H760+F770-G770,F770-G770)</f>
        <v>0</v>
      </c>
    </row>
    <row r="771" spans="1:8" x14ac:dyDescent="0.2">
      <c r="A771" s="61" t="s">
        <v>7472</v>
      </c>
      <c r="B771" s="62"/>
      <c r="C771" s="93"/>
      <c r="D771" s="94"/>
      <c r="E771" s="94"/>
      <c r="F771" s="95">
        <f>SUBTOTAL(9,F770:F770)</f>
        <v>0</v>
      </c>
      <c r="G771" s="95">
        <f>SUBTOTAL(9,G770:G770)</f>
        <v>0</v>
      </c>
      <c r="H771" s="95">
        <f>+F771-G771</f>
        <v>0</v>
      </c>
    </row>
    <row r="772" spans="1:8" x14ac:dyDescent="0.2">
      <c r="A772" s="42" t="s">
        <v>8629</v>
      </c>
      <c r="B772" s="42" t="s">
        <v>8630</v>
      </c>
      <c r="C772" s="90">
        <v>45467</v>
      </c>
      <c r="D772" s="91" t="s">
        <v>8904</v>
      </c>
      <c r="E772" s="91" t="s">
        <v>8905</v>
      </c>
      <c r="F772" s="103"/>
      <c r="G772" s="92">
        <v>0</v>
      </c>
      <c r="H772" s="44">
        <f>+IF(A772=A762,H762+F772-G772,F772-G772)</f>
        <v>0</v>
      </c>
    </row>
    <row r="773" spans="1:8" x14ac:dyDescent="0.2">
      <c r="A773" s="61" t="s">
        <v>8830</v>
      </c>
      <c r="B773" s="62"/>
      <c r="C773" s="93"/>
      <c r="D773" s="94"/>
      <c r="E773" s="94"/>
      <c r="F773" s="95">
        <f>SUBTOTAL(9,F772:F772)</f>
        <v>0</v>
      </c>
      <c r="G773" s="95">
        <f>SUBTOTAL(9,G772:G772)</f>
        <v>0</v>
      </c>
      <c r="H773" s="95">
        <f>+F773-G773</f>
        <v>0</v>
      </c>
    </row>
    <row r="774" spans="1:8" x14ac:dyDescent="0.2">
      <c r="A774" s="42" t="s">
        <v>9344</v>
      </c>
      <c r="B774" s="42" t="s">
        <v>9345</v>
      </c>
      <c r="C774" s="152">
        <v>45656</v>
      </c>
      <c r="D774" s="150" t="s">
        <v>11230</v>
      </c>
      <c r="E774" s="150" t="s">
        <v>11231</v>
      </c>
      <c r="F774" s="151"/>
      <c r="G774" s="151">
        <v>44</v>
      </c>
      <c r="H774" s="44">
        <f>+IF(A774=A764,H764+F774-G774,F774-G774)</f>
        <v>-44</v>
      </c>
    </row>
    <row r="775" spans="1:8" x14ac:dyDescent="0.2">
      <c r="A775" s="42" t="s">
        <v>9344</v>
      </c>
      <c r="B775" s="42" t="s">
        <v>9345</v>
      </c>
      <c r="C775" s="152">
        <v>45656</v>
      </c>
      <c r="D775" s="150" t="s">
        <v>11232</v>
      </c>
      <c r="E775" s="150" t="s">
        <v>11233</v>
      </c>
      <c r="F775" s="151"/>
      <c r="G775" s="151">
        <v>44</v>
      </c>
      <c r="H775" s="44">
        <f t="shared" ref="H775:H776" si="45">+IF(A775=A765,H765+F775-G775,F775-G775)</f>
        <v>-44</v>
      </c>
    </row>
    <row r="776" spans="1:8" x14ac:dyDescent="0.2">
      <c r="A776" s="42" t="s">
        <v>9344</v>
      </c>
      <c r="B776" s="42" t="s">
        <v>9345</v>
      </c>
      <c r="C776" s="152">
        <v>45656</v>
      </c>
      <c r="D776" s="150" t="s">
        <v>11234</v>
      </c>
      <c r="E776" s="150" t="s">
        <v>11235</v>
      </c>
      <c r="F776" s="151"/>
      <c r="G776" s="151">
        <v>44</v>
      </c>
      <c r="H776" s="44">
        <f t="shared" si="45"/>
        <v>-44</v>
      </c>
    </row>
    <row r="777" spans="1:8" x14ac:dyDescent="0.2">
      <c r="A777" s="61" t="s">
        <v>10222</v>
      </c>
      <c r="B777" s="62"/>
      <c r="C777" s="93"/>
      <c r="D777" s="94"/>
      <c r="E777" s="94"/>
      <c r="F777" s="95">
        <f>SUBTOTAL(9,F774:F776)</f>
        <v>0</v>
      </c>
      <c r="G777" s="95">
        <f>SUBTOTAL(9,G774:G776)</f>
        <v>132</v>
      </c>
      <c r="H777" s="95">
        <f>+F777-G777</f>
        <v>-132</v>
      </c>
    </row>
    <row r="778" spans="1:8" x14ac:dyDescent="0.2">
      <c r="A778" s="42" t="s">
        <v>7486</v>
      </c>
      <c r="B778" s="42" t="s">
        <v>7487</v>
      </c>
      <c r="C778" s="90">
        <v>45382</v>
      </c>
      <c r="D778" s="91">
        <v>5624568066</v>
      </c>
      <c r="E778" s="91" t="s">
        <v>8420</v>
      </c>
      <c r="F778" s="103">
        <v>2936.21</v>
      </c>
      <c r="G778" s="92"/>
      <c r="H778" s="44">
        <f>+IF(A778=A765,H765+F778-G778,F778-G778)</f>
        <v>2936.21</v>
      </c>
    </row>
    <row r="779" spans="1:8" x14ac:dyDescent="0.2">
      <c r="A779" s="42" t="s">
        <v>7486</v>
      </c>
      <c r="B779" s="42" t="s">
        <v>7487</v>
      </c>
      <c r="C779" s="90">
        <v>45382</v>
      </c>
      <c r="D779" s="91">
        <v>5624561503</v>
      </c>
      <c r="E779" s="91" t="s">
        <v>8421</v>
      </c>
      <c r="F779" s="103">
        <v>6057.6390000000001</v>
      </c>
      <c r="G779" s="92"/>
      <c r="H779" s="44">
        <f>+IF(A779=A778,H778+F779-G779,F779-G779)</f>
        <v>8993.8490000000002</v>
      </c>
    </row>
    <row r="780" spans="1:8" x14ac:dyDescent="0.2">
      <c r="A780" s="42" t="s">
        <v>7486</v>
      </c>
      <c r="B780" s="42" t="s">
        <v>7487</v>
      </c>
      <c r="C780" s="90">
        <v>45527</v>
      </c>
      <c r="D780" s="91" t="s">
        <v>9096</v>
      </c>
      <c r="E780" s="91" t="s">
        <v>9097</v>
      </c>
      <c r="F780" s="103"/>
      <c r="G780" s="92">
        <v>2602.7280000000001</v>
      </c>
      <c r="H780" s="44">
        <f t="shared" ref="H780:H781" si="46">+IF(A780=A779,H779+F780-G780,F780-G780)</f>
        <v>6391.1210000000001</v>
      </c>
    </row>
    <row r="781" spans="1:8" x14ac:dyDescent="0.2">
      <c r="A781" s="42" t="s">
        <v>7486</v>
      </c>
      <c r="B781" s="42" t="s">
        <v>7487</v>
      </c>
      <c r="C781" s="156">
        <v>45657</v>
      </c>
      <c r="D781" s="155" t="s">
        <v>12404</v>
      </c>
      <c r="E781" s="155" t="s">
        <v>12405</v>
      </c>
      <c r="F781" s="155"/>
      <c r="G781" s="157">
        <v>5731.6390000000001</v>
      </c>
      <c r="H781" s="44">
        <f t="shared" si="46"/>
        <v>659.48199999999997</v>
      </c>
    </row>
    <row r="782" spans="1:8" x14ac:dyDescent="0.2">
      <c r="A782" s="61" t="s">
        <v>7582</v>
      </c>
      <c r="B782" s="62"/>
      <c r="C782" s="93"/>
      <c r="D782" s="94"/>
      <c r="E782" s="94"/>
      <c r="F782" s="95">
        <f>SUBTOTAL(9,F778:F781)</f>
        <v>8993.8490000000002</v>
      </c>
      <c r="G782" s="95">
        <f>SUBTOTAL(9,G778:G781)</f>
        <v>8334.3670000000002</v>
      </c>
      <c r="H782" s="95">
        <f>+F782-G782</f>
        <v>659.48199999999997</v>
      </c>
    </row>
    <row r="783" spans="1:8" x14ac:dyDescent="0.2">
      <c r="A783" s="42" t="s">
        <v>5871</v>
      </c>
      <c r="B783" s="42" t="s">
        <v>8631</v>
      </c>
      <c r="C783" s="90">
        <v>45596</v>
      </c>
      <c r="D783" s="91">
        <v>5624567308</v>
      </c>
      <c r="E783" s="91" t="s">
        <v>9671</v>
      </c>
      <c r="F783" s="103">
        <v>4000</v>
      </c>
      <c r="G783" s="92"/>
      <c r="H783" s="44">
        <f t="shared" ref="H783" si="47">+IF(A783=A782,H782+F783-G783,F783-G783)</f>
        <v>4000</v>
      </c>
    </row>
    <row r="784" spans="1:8" x14ac:dyDescent="0.2">
      <c r="A784" s="61" t="s">
        <v>10223</v>
      </c>
      <c r="B784" s="62"/>
      <c r="C784" s="93"/>
      <c r="D784" s="94"/>
      <c r="E784" s="94"/>
      <c r="F784" s="95">
        <f>SUBTOTAL(9,F780:F783)</f>
        <v>4000</v>
      </c>
      <c r="G784" s="95">
        <f>SUBTOTAL(9,G780:G783)</f>
        <v>8334.3670000000002</v>
      </c>
      <c r="H784" s="95">
        <f>+F784-G784</f>
        <v>-4334.3670000000002</v>
      </c>
    </row>
    <row r="785" spans="1:9" x14ac:dyDescent="0.2">
      <c r="A785" s="42" t="s">
        <v>663</v>
      </c>
      <c r="B785" s="42" t="s">
        <v>664</v>
      </c>
      <c r="C785" s="45">
        <v>43677</v>
      </c>
      <c r="D785" s="78" t="s">
        <v>842</v>
      </c>
      <c r="E785" s="78" t="s">
        <v>843</v>
      </c>
      <c r="G785" s="44">
        <v>1075.2260000000001</v>
      </c>
      <c r="H785" s="44">
        <f>+IF(A785=A771,H771+F785-G785,F785-G785)</f>
        <v>-1075.2260000000001</v>
      </c>
      <c r="I785" s="33"/>
    </row>
    <row r="786" spans="1:9" x14ac:dyDescent="0.2">
      <c r="A786" s="42" t="s">
        <v>663</v>
      </c>
      <c r="B786" s="42" t="s">
        <v>664</v>
      </c>
      <c r="C786" s="45">
        <v>43708</v>
      </c>
      <c r="D786" s="78" t="s">
        <v>899</v>
      </c>
      <c r="E786" s="78" t="s">
        <v>898</v>
      </c>
      <c r="G786" s="44">
        <v>2114.5120000000002</v>
      </c>
      <c r="H786" s="44">
        <f>+IF(A786=A785,H785+F786-G786,F786-G786)</f>
        <v>-3189.7380000000003</v>
      </c>
    </row>
    <row r="787" spans="1:9" x14ac:dyDescent="0.2">
      <c r="A787" s="42" t="s">
        <v>663</v>
      </c>
      <c r="B787" s="42" t="s">
        <v>664</v>
      </c>
      <c r="C787" s="45">
        <v>43738</v>
      </c>
      <c r="D787" s="78" t="s">
        <v>903</v>
      </c>
      <c r="E787" s="78" t="s">
        <v>902</v>
      </c>
      <c r="G787" s="44">
        <v>1728.0429999999999</v>
      </c>
      <c r="H787" s="44">
        <f t="shared" ref="H787:H793" si="48">+IF(A787=A786,H786+F787-G787,F787-G787)</f>
        <v>-4917.7809999999999</v>
      </c>
      <c r="I787" s="33"/>
    </row>
    <row r="788" spans="1:9" x14ac:dyDescent="0.2">
      <c r="A788" s="42" t="s">
        <v>663</v>
      </c>
      <c r="B788" s="42" t="s">
        <v>664</v>
      </c>
      <c r="C788" s="45">
        <v>43759</v>
      </c>
      <c r="D788" s="78" t="s">
        <v>906</v>
      </c>
      <c r="E788" s="78" t="s">
        <v>907</v>
      </c>
      <c r="G788" s="44">
        <v>2050.4470000000001</v>
      </c>
      <c r="H788" s="44">
        <f t="shared" si="48"/>
        <v>-6968.2280000000001</v>
      </c>
    </row>
    <row r="789" spans="1:9" x14ac:dyDescent="0.2">
      <c r="A789" s="42" t="s">
        <v>663</v>
      </c>
      <c r="B789" s="42" t="s">
        <v>664</v>
      </c>
      <c r="C789" s="45">
        <v>43795</v>
      </c>
      <c r="D789" s="78" t="s">
        <v>913</v>
      </c>
      <c r="E789" s="78" t="s">
        <v>898</v>
      </c>
      <c r="G789" s="44">
        <v>843.57299999999998</v>
      </c>
      <c r="H789" s="44">
        <f t="shared" si="48"/>
        <v>-7811.8010000000004</v>
      </c>
    </row>
    <row r="790" spans="1:9" x14ac:dyDescent="0.2">
      <c r="A790" s="42" t="s">
        <v>663</v>
      </c>
      <c r="B790" s="42" t="s">
        <v>664</v>
      </c>
      <c r="C790" s="45">
        <v>43859</v>
      </c>
      <c r="D790" s="78">
        <v>5620560115</v>
      </c>
      <c r="E790" s="78">
        <v>4588</v>
      </c>
      <c r="F790" s="44">
        <v>5000</v>
      </c>
      <c r="H790" s="44">
        <f t="shared" si="48"/>
        <v>-2811.8010000000004</v>
      </c>
    </row>
    <row r="791" spans="1:9" x14ac:dyDescent="0.2">
      <c r="A791" s="42" t="s">
        <v>663</v>
      </c>
      <c r="B791" s="42" t="s">
        <v>664</v>
      </c>
      <c r="C791" s="45">
        <v>43982</v>
      </c>
      <c r="D791" s="78" t="s">
        <v>974</v>
      </c>
      <c r="E791" s="78" t="s">
        <v>975</v>
      </c>
      <c r="G791" s="44">
        <v>50</v>
      </c>
      <c r="H791" s="44">
        <f t="shared" si="48"/>
        <v>-2861.8010000000004</v>
      </c>
    </row>
    <row r="792" spans="1:9" x14ac:dyDescent="0.2">
      <c r="A792" s="42" t="s">
        <v>663</v>
      </c>
      <c r="B792" s="42" t="s">
        <v>664</v>
      </c>
      <c r="C792" s="45">
        <v>43986</v>
      </c>
      <c r="D792" s="78" t="s">
        <v>1010</v>
      </c>
      <c r="E792" s="78" t="s">
        <v>1009</v>
      </c>
      <c r="G792" s="44">
        <v>10000</v>
      </c>
      <c r="H792" s="44">
        <f t="shared" si="48"/>
        <v>-12861.800999999999</v>
      </c>
      <c r="I792" s="42" t="s">
        <v>4790</v>
      </c>
    </row>
    <row r="793" spans="1:9" x14ac:dyDescent="0.2">
      <c r="A793" s="42" t="s">
        <v>663</v>
      </c>
      <c r="B793" s="42" t="s">
        <v>664</v>
      </c>
      <c r="C793" s="152">
        <v>45648</v>
      </c>
      <c r="D793" s="150">
        <v>5624568326</v>
      </c>
      <c r="E793" s="150" t="s">
        <v>11242</v>
      </c>
      <c r="F793" s="151">
        <v>2900.8620000000001</v>
      </c>
      <c r="H793" s="44">
        <f t="shared" si="48"/>
        <v>-9960.9389999999985</v>
      </c>
    </row>
    <row r="794" spans="1:9" x14ac:dyDescent="0.2">
      <c r="A794" s="61" t="s">
        <v>1112</v>
      </c>
      <c r="B794" s="62"/>
      <c r="C794" s="97"/>
      <c r="D794" s="79"/>
      <c r="E794" s="79"/>
      <c r="F794" s="95">
        <f>SUBTOTAL(9,F785:F793)</f>
        <v>7900.8620000000001</v>
      </c>
      <c r="G794" s="95">
        <f>SUBTOTAL(9,G785:G793)</f>
        <v>17861.800999999999</v>
      </c>
      <c r="H794" s="95">
        <f>+F794-G794</f>
        <v>-9960.9389999999985</v>
      </c>
    </row>
    <row r="795" spans="1:9" x14ac:dyDescent="0.2">
      <c r="A795" s="42" t="s">
        <v>37</v>
      </c>
      <c r="B795" s="42" t="s">
        <v>38</v>
      </c>
      <c r="C795" s="101">
        <v>44783</v>
      </c>
      <c r="D795" s="102">
        <v>5622560470</v>
      </c>
      <c r="E795" s="102">
        <v>8251</v>
      </c>
      <c r="F795" s="103">
        <v>85</v>
      </c>
      <c r="G795" s="103"/>
      <c r="H795" s="44">
        <f>+IF(A795=A792,H792+F795-G795,F795-G795)</f>
        <v>85</v>
      </c>
    </row>
    <row r="796" spans="1:9" x14ac:dyDescent="0.2">
      <c r="A796" s="42" t="s">
        <v>37</v>
      </c>
      <c r="B796" s="42" t="s">
        <v>38</v>
      </c>
      <c r="C796" s="101">
        <v>44791</v>
      </c>
      <c r="D796" s="102">
        <v>5622560544</v>
      </c>
      <c r="E796" s="102">
        <v>8303</v>
      </c>
      <c r="F796" s="103">
        <v>85</v>
      </c>
      <c r="G796" s="103"/>
      <c r="H796" s="44">
        <f t="shared" ref="H796:H804" si="49">+IF(A796=A795,H795+F796-G796,F796-G796)</f>
        <v>170</v>
      </c>
    </row>
    <row r="797" spans="1:9" x14ac:dyDescent="0.2">
      <c r="A797" s="42" t="s">
        <v>37</v>
      </c>
      <c r="B797" s="42" t="s">
        <v>38</v>
      </c>
      <c r="C797" s="101">
        <v>44869</v>
      </c>
      <c r="D797" s="102">
        <v>5622561039</v>
      </c>
      <c r="E797" s="102">
        <v>8861</v>
      </c>
      <c r="F797" s="103">
        <v>85</v>
      </c>
      <c r="G797" s="103"/>
      <c r="H797" s="44">
        <f t="shared" si="49"/>
        <v>255</v>
      </c>
    </row>
    <row r="798" spans="1:9" x14ac:dyDescent="0.2">
      <c r="A798" s="42" t="s">
        <v>37</v>
      </c>
      <c r="B798" s="42" t="s">
        <v>38</v>
      </c>
      <c r="C798" s="69">
        <v>44958</v>
      </c>
      <c r="D798" s="83">
        <v>5623560167</v>
      </c>
      <c r="E798" s="83" t="s">
        <v>7004</v>
      </c>
      <c r="F798" s="86">
        <v>2941.9360000000001</v>
      </c>
      <c r="G798" s="86"/>
      <c r="H798" s="44">
        <f t="shared" si="49"/>
        <v>3196.9360000000001</v>
      </c>
    </row>
    <row r="799" spans="1:9" x14ac:dyDescent="0.2">
      <c r="A799" s="42" t="s">
        <v>37</v>
      </c>
      <c r="B799" s="42" t="s">
        <v>38</v>
      </c>
      <c r="C799" s="69">
        <v>44984</v>
      </c>
      <c r="D799" s="83">
        <v>5623560300</v>
      </c>
      <c r="E799" s="83" t="s">
        <v>7005</v>
      </c>
      <c r="F799" s="86">
        <v>60</v>
      </c>
      <c r="G799" s="86"/>
      <c r="H799" s="44">
        <f t="shared" si="49"/>
        <v>3256.9360000000001</v>
      </c>
    </row>
    <row r="800" spans="1:9" x14ac:dyDescent="0.2">
      <c r="A800" s="42" t="s">
        <v>37</v>
      </c>
      <c r="B800" s="42" t="s">
        <v>38</v>
      </c>
      <c r="C800" s="69">
        <v>45016</v>
      </c>
      <c r="D800" s="83" t="s">
        <v>7006</v>
      </c>
      <c r="E800" s="83" t="s">
        <v>7007</v>
      </c>
      <c r="F800" s="86"/>
      <c r="G800" s="86">
        <v>2949.931</v>
      </c>
      <c r="H800" s="44">
        <f t="shared" si="49"/>
        <v>307.00500000000011</v>
      </c>
    </row>
    <row r="801" spans="1:10" x14ac:dyDescent="0.2">
      <c r="A801" s="54" t="s">
        <v>37</v>
      </c>
      <c r="B801" s="54" t="s">
        <v>38</v>
      </c>
      <c r="C801" s="134">
        <v>45046</v>
      </c>
      <c r="D801" s="135">
        <v>5623568050</v>
      </c>
      <c r="E801" s="135" t="s">
        <v>7008</v>
      </c>
      <c r="F801" s="129">
        <v>2311.6860000000001</v>
      </c>
      <c r="G801" s="86"/>
      <c r="H801" s="44">
        <f t="shared" si="49"/>
        <v>2618.6910000000003</v>
      </c>
    </row>
    <row r="802" spans="1:10" x14ac:dyDescent="0.2">
      <c r="A802" s="42" t="s">
        <v>37</v>
      </c>
      <c r="B802" s="42" t="s">
        <v>38</v>
      </c>
      <c r="C802" s="152">
        <v>45645</v>
      </c>
      <c r="D802" s="150" t="s">
        <v>11245</v>
      </c>
      <c r="E802" s="150" t="s">
        <v>11246</v>
      </c>
      <c r="F802" s="151"/>
      <c r="G802" s="151">
        <v>1811.3710000000001</v>
      </c>
      <c r="H802" s="44">
        <f t="shared" si="49"/>
        <v>807.32000000000016</v>
      </c>
    </row>
    <row r="803" spans="1:10" x14ac:dyDescent="0.2">
      <c r="A803" s="42" t="s">
        <v>37</v>
      </c>
      <c r="B803" s="42" t="s">
        <v>38</v>
      </c>
      <c r="C803" s="152">
        <v>45646</v>
      </c>
      <c r="D803" s="150" t="s">
        <v>11247</v>
      </c>
      <c r="E803" s="150" t="s">
        <v>11248</v>
      </c>
      <c r="F803" s="151"/>
      <c r="G803" s="151">
        <v>1989.915</v>
      </c>
      <c r="H803" s="44">
        <f t="shared" si="49"/>
        <v>-1182.5949999999998</v>
      </c>
    </row>
    <row r="804" spans="1:10" x14ac:dyDescent="0.2">
      <c r="A804" s="42" t="s">
        <v>37</v>
      </c>
      <c r="B804" s="42" t="s">
        <v>38</v>
      </c>
      <c r="C804" s="152">
        <v>45646</v>
      </c>
      <c r="D804" s="150" t="s">
        <v>11249</v>
      </c>
      <c r="E804" s="150" t="s">
        <v>11250</v>
      </c>
      <c r="F804" s="151"/>
      <c r="G804" s="151">
        <v>2951.5459999999998</v>
      </c>
      <c r="H804" s="44">
        <f t="shared" si="49"/>
        <v>-4134.1409999999996</v>
      </c>
    </row>
    <row r="805" spans="1:10" x14ac:dyDescent="0.2">
      <c r="A805" s="61" t="s">
        <v>2498</v>
      </c>
      <c r="B805" s="62"/>
      <c r="C805" s="93"/>
      <c r="D805" s="94"/>
      <c r="E805" s="94"/>
      <c r="F805" s="96">
        <f>SUBTOTAL(9,F795:F804)</f>
        <v>5568.6220000000003</v>
      </c>
      <c r="G805" s="96">
        <f>SUBTOTAL(9,G795:G804)</f>
        <v>9702.762999999999</v>
      </c>
      <c r="H805" s="95">
        <f>+F805-G805</f>
        <v>-4134.1409999999987</v>
      </c>
    </row>
    <row r="806" spans="1:10" x14ac:dyDescent="0.2">
      <c r="A806" s="43" t="s">
        <v>39</v>
      </c>
      <c r="B806" s="43" t="s">
        <v>40</v>
      </c>
      <c r="C806" s="98">
        <v>44196</v>
      </c>
      <c r="D806" s="77" t="s">
        <v>1081</v>
      </c>
      <c r="E806" s="77" t="s">
        <v>1054</v>
      </c>
      <c r="F806" s="60"/>
      <c r="G806" s="60">
        <v>416</v>
      </c>
      <c r="H806" s="44">
        <f>+IF(A806=A805,H805+F806-G806,F806-G806)</f>
        <v>-416</v>
      </c>
      <c r="I806" s="44"/>
      <c r="J806" s="45"/>
    </row>
    <row r="807" spans="1:10" x14ac:dyDescent="0.2">
      <c r="A807" s="43" t="s">
        <v>39</v>
      </c>
      <c r="B807" s="43" t="s">
        <v>40</v>
      </c>
      <c r="C807" s="98">
        <v>44245</v>
      </c>
      <c r="D807" s="77" t="s">
        <v>4818</v>
      </c>
      <c r="E807" s="77" t="s">
        <v>3429</v>
      </c>
      <c r="F807" s="60"/>
      <c r="G807" s="60">
        <v>100</v>
      </c>
      <c r="H807" s="44">
        <f t="shared" ref="H807:H835" si="50">+IF(A807=A806,H806+F807-G807,F807-G807)</f>
        <v>-516</v>
      </c>
      <c r="I807" s="44"/>
      <c r="J807" s="45"/>
    </row>
    <row r="808" spans="1:10" x14ac:dyDescent="0.2">
      <c r="A808" s="43" t="s">
        <v>39</v>
      </c>
      <c r="B808" s="43" t="s">
        <v>40</v>
      </c>
      <c r="C808" s="98">
        <v>44251</v>
      </c>
      <c r="D808" s="77" t="s">
        <v>4819</v>
      </c>
      <c r="E808" s="77" t="s">
        <v>4820</v>
      </c>
      <c r="F808" s="60"/>
      <c r="G808" s="60">
        <v>100</v>
      </c>
      <c r="H808" s="44">
        <f t="shared" si="50"/>
        <v>-616</v>
      </c>
      <c r="I808" s="44"/>
      <c r="J808" s="45"/>
    </row>
    <row r="809" spans="1:10" x14ac:dyDescent="0.2">
      <c r="A809" s="43" t="s">
        <v>39</v>
      </c>
      <c r="B809" s="43" t="s">
        <v>40</v>
      </c>
      <c r="C809" s="98">
        <v>44410</v>
      </c>
      <c r="D809" s="77">
        <v>5621560996</v>
      </c>
      <c r="E809" s="77">
        <v>7350</v>
      </c>
      <c r="F809" s="99">
        <v>6644</v>
      </c>
      <c r="G809" s="60"/>
      <c r="H809" s="44">
        <f t="shared" si="50"/>
        <v>6028</v>
      </c>
      <c r="J809" s="45"/>
    </row>
    <row r="810" spans="1:10" x14ac:dyDescent="0.2">
      <c r="A810" s="43" t="s">
        <v>39</v>
      </c>
      <c r="B810" s="43" t="s">
        <v>40</v>
      </c>
      <c r="C810" s="98">
        <v>44524</v>
      </c>
      <c r="D810" s="77">
        <v>5621561222</v>
      </c>
      <c r="E810" s="77">
        <v>7598</v>
      </c>
      <c r="F810" s="44">
        <v>369.77</v>
      </c>
      <c r="H810" s="44">
        <f t="shared" si="50"/>
        <v>6397.77</v>
      </c>
      <c r="J810" s="45"/>
    </row>
    <row r="811" spans="1:10" x14ac:dyDescent="0.2">
      <c r="A811" s="43" t="s">
        <v>39</v>
      </c>
      <c r="B811" s="43" t="s">
        <v>40</v>
      </c>
      <c r="C811" s="98">
        <v>44560</v>
      </c>
      <c r="D811" s="77" t="s">
        <v>5368</v>
      </c>
      <c r="E811" s="77" t="s">
        <v>5369</v>
      </c>
      <c r="F811" s="60">
        <v>716</v>
      </c>
      <c r="G811" s="60"/>
      <c r="H811" s="44">
        <f t="shared" si="50"/>
        <v>7113.77</v>
      </c>
      <c r="J811" s="45"/>
    </row>
    <row r="812" spans="1:10" x14ac:dyDescent="0.2">
      <c r="A812" s="43" t="s">
        <v>39</v>
      </c>
      <c r="B812" s="43" t="s">
        <v>40</v>
      </c>
      <c r="C812" s="101">
        <v>44711</v>
      </c>
      <c r="D812" s="102" t="s">
        <v>5277</v>
      </c>
      <c r="E812" s="102" t="s">
        <v>5278</v>
      </c>
      <c r="F812" s="103"/>
      <c r="G812" s="103">
        <v>1666.211</v>
      </c>
      <c r="H812" s="44">
        <f t="shared" si="50"/>
        <v>5447.5590000000002</v>
      </c>
      <c r="J812" s="45"/>
    </row>
    <row r="813" spans="1:10" x14ac:dyDescent="0.2">
      <c r="A813" s="43" t="s">
        <v>39</v>
      </c>
      <c r="B813" s="43" t="s">
        <v>40</v>
      </c>
      <c r="C813" s="101">
        <v>44764</v>
      </c>
      <c r="D813" s="102">
        <v>5622560406</v>
      </c>
      <c r="E813" s="102">
        <v>8218</v>
      </c>
      <c r="F813" s="103">
        <v>20207.512999999999</v>
      </c>
      <c r="G813" s="103"/>
      <c r="H813" s="44">
        <f t="shared" si="50"/>
        <v>25655.072</v>
      </c>
      <c r="J813" s="45"/>
    </row>
    <row r="814" spans="1:10" x14ac:dyDescent="0.2">
      <c r="A814" s="43" t="s">
        <v>39</v>
      </c>
      <c r="B814" s="43" t="s">
        <v>40</v>
      </c>
      <c r="C814" s="101">
        <v>44804</v>
      </c>
      <c r="D814" s="102">
        <v>5622560644</v>
      </c>
      <c r="E814" s="102">
        <v>8185</v>
      </c>
      <c r="F814" s="103">
        <v>8237.4680000000008</v>
      </c>
      <c r="G814" s="103"/>
      <c r="H814" s="44">
        <f t="shared" si="50"/>
        <v>33892.54</v>
      </c>
      <c r="J814" s="45"/>
    </row>
    <row r="815" spans="1:10" x14ac:dyDescent="0.2">
      <c r="A815" s="43" t="s">
        <v>39</v>
      </c>
      <c r="B815" s="43" t="s">
        <v>40</v>
      </c>
      <c r="C815" s="101">
        <v>44804</v>
      </c>
      <c r="D815" s="102" t="s">
        <v>5280</v>
      </c>
      <c r="E815" s="102" t="s">
        <v>152</v>
      </c>
      <c r="F815" s="103"/>
      <c r="G815" s="103">
        <v>19922.446</v>
      </c>
      <c r="H815" s="44">
        <f t="shared" si="50"/>
        <v>13970.094000000001</v>
      </c>
      <c r="J815" s="45"/>
    </row>
    <row r="816" spans="1:10" x14ac:dyDescent="0.2">
      <c r="A816" s="43" t="s">
        <v>39</v>
      </c>
      <c r="B816" s="43" t="s">
        <v>40</v>
      </c>
      <c r="C816" s="101">
        <v>44832</v>
      </c>
      <c r="D816" s="102" t="s">
        <v>5281</v>
      </c>
      <c r="E816" s="102" t="s">
        <v>152</v>
      </c>
      <c r="F816" s="103"/>
      <c r="G816" s="103">
        <v>8108.6360000000004</v>
      </c>
      <c r="H816" s="44">
        <f t="shared" si="50"/>
        <v>5861.4580000000005</v>
      </c>
      <c r="J816" s="45"/>
    </row>
    <row r="817" spans="1:10" x14ac:dyDescent="0.2">
      <c r="A817" s="43" t="s">
        <v>39</v>
      </c>
      <c r="B817" s="43" t="s">
        <v>40</v>
      </c>
      <c r="C817" s="101">
        <v>44865</v>
      </c>
      <c r="D817" s="102" t="s">
        <v>5282</v>
      </c>
      <c r="E817" s="102" t="s">
        <v>5283</v>
      </c>
      <c r="F817" s="103"/>
      <c r="G817" s="111">
        <v>900</v>
      </c>
      <c r="H817" s="44">
        <f t="shared" si="50"/>
        <v>4961.4580000000005</v>
      </c>
      <c r="J817" s="45"/>
    </row>
    <row r="818" spans="1:10" x14ac:dyDescent="0.2">
      <c r="A818" s="43" t="s">
        <v>39</v>
      </c>
      <c r="B818" s="43" t="s">
        <v>40</v>
      </c>
      <c r="C818" s="101">
        <v>44865</v>
      </c>
      <c r="D818" s="102" t="s">
        <v>5284</v>
      </c>
      <c r="E818" s="102" t="s">
        <v>5283</v>
      </c>
      <c r="F818" s="103"/>
      <c r="G818" s="111">
        <v>100</v>
      </c>
      <c r="H818" s="44">
        <f t="shared" si="50"/>
        <v>4861.4580000000005</v>
      </c>
      <c r="J818" s="45"/>
    </row>
    <row r="819" spans="1:10" x14ac:dyDescent="0.2">
      <c r="A819" s="43" t="s">
        <v>39</v>
      </c>
      <c r="B819" s="43" t="s">
        <v>40</v>
      </c>
      <c r="C819" s="101">
        <v>44879</v>
      </c>
      <c r="D819" s="102">
        <v>5622561121</v>
      </c>
      <c r="E819" s="102">
        <v>8951</v>
      </c>
      <c r="F819" s="111">
        <v>13897.061</v>
      </c>
      <c r="G819" s="103"/>
      <c r="H819" s="44">
        <f t="shared" si="50"/>
        <v>18758.519</v>
      </c>
      <c r="J819" s="45"/>
    </row>
    <row r="820" spans="1:10" x14ac:dyDescent="0.2">
      <c r="A820" s="43" t="s">
        <v>39</v>
      </c>
      <c r="B820" s="43" t="s">
        <v>40</v>
      </c>
      <c r="C820" s="101">
        <v>44895</v>
      </c>
      <c r="D820" s="102" t="s">
        <v>5285</v>
      </c>
      <c r="E820" s="102" t="s">
        <v>152</v>
      </c>
      <c r="F820" s="103"/>
      <c r="G820" s="111">
        <v>9933.7939999999999</v>
      </c>
      <c r="H820" s="44">
        <f t="shared" si="50"/>
        <v>8824.7250000000004</v>
      </c>
      <c r="J820" s="45"/>
    </row>
    <row r="821" spans="1:10" x14ac:dyDescent="0.2">
      <c r="A821" s="43" t="s">
        <v>39</v>
      </c>
      <c r="B821" s="43" t="s">
        <v>40</v>
      </c>
      <c r="C821" s="101">
        <v>44895</v>
      </c>
      <c r="D821" s="102" t="s">
        <v>5286</v>
      </c>
      <c r="E821" s="102" t="s">
        <v>5287</v>
      </c>
      <c r="F821" s="103"/>
      <c r="G821" s="111">
        <v>2954.2669999999998</v>
      </c>
      <c r="H821" s="44">
        <f t="shared" si="50"/>
        <v>5870.4580000000005</v>
      </c>
      <c r="J821" s="45"/>
    </row>
    <row r="822" spans="1:10" x14ac:dyDescent="0.2">
      <c r="A822" s="43" t="s">
        <v>39</v>
      </c>
      <c r="B822" s="43" t="s">
        <v>40</v>
      </c>
      <c r="C822" s="69">
        <v>45016</v>
      </c>
      <c r="D822" s="83">
        <v>5623560463</v>
      </c>
      <c r="E822" s="83" t="s">
        <v>7009</v>
      </c>
      <c r="F822" s="112">
        <v>5327.3590000000004</v>
      </c>
      <c r="G822" s="86"/>
      <c r="H822" s="44">
        <f t="shared" si="50"/>
        <v>11197.817000000001</v>
      </c>
      <c r="J822" s="45"/>
    </row>
    <row r="823" spans="1:10" x14ac:dyDescent="0.2">
      <c r="A823" s="43" t="s">
        <v>39</v>
      </c>
      <c r="B823" s="43" t="s">
        <v>40</v>
      </c>
      <c r="C823" s="69">
        <v>45044</v>
      </c>
      <c r="D823" s="83" t="s">
        <v>7010</v>
      </c>
      <c r="E823" s="83" t="s">
        <v>7011</v>
      </c>
      <c r="F823" s="86"/>
      <c r="G823" s="112">
        <v>5350.1819999999998</v>
      </c>
      <c r="H823" s="44">
        <f t="shared" si="50"/>
        <v>5847.6350000000011</v>
      </c>
      <c r="J823" s="45"/>
    </row>
    <row r="824" spans="1:10" x14ac:dyDescent="0.2">
      <c r="A824" s="43" t="s">
        <v>39</v>
      </c>
      <c r="B824" s="43" t="s">
        <v>40</v>
      </c>
      <c r="C824" s="69">
        <v>45138</v>
      </c>
      <c r="D824" s="83">
        <v>5623561139</v>
      </c>
      <c r="E824" s="83" t="s">
        <v>7012</v>
      </c>
      <c r="F824" s="86">
        <v>18881.716</v>
      </c>
      <c r="G824" s="86"/>
      <c r="H824" s="44">
        <f t="shared" si="50"/>
        <v>24729.351000000002</v>
      </c>
      <c r="J824" s="45"/>
    </row>
    <row r="825" spans="1:10" x14ac:dyDescent="0.2">
      <c r="A825" s="43" t="s">
        <v>39</v>
      </c>
      <c r="B825" s="43" t="s">
        <v>40</v>
      </c>
      <c r="C825" s="69">
        <v>45169</v>
      </c>
      <c r="D825" s="83" t="s">
        <v>7013</v>
      </c>
      <c r="E825" s="83" t="s">
        <v>7014</v>
      </c>
      <c r="F825" s="86"/>
      <c r="G825" s="86">
        <v>18827.704000000002</v>
      </c>
      <c r="H825" s="44">
        <f t="shared" si="50"/>
        <v>5901.6470000000008</v>
      </c>
      <c r="J825" s="45"/>
    </row>
    <row r="826" spans="1:10" x14ac:dyDescent="0.2">
      <c r="A826" s="43" t="s">
        <v>39</v>
      </c>
      <c r="B826" s="43" t="s">
        <v>40</v>
      </c>
      <c r="C826" s="69">
        <v>45169</v>
      </c>
      <c r="D826" s="83" t="s">
        <v>7015</v>
      </c>
      <c r="E826" s="83" t="s">
        <v>7016</v>
      </c>
      <c r="F826" s="86"/>
      <c r="G826" s="86">
        <v>491.84</v>
      </c>
      <c r="H826" s="44">
        <f t="shared" si="50"/>
        <v>5409.8070000000007</v>
      </c>
      <c r="J826" s="45"/>
    </row>
    <row r="827" spans="1:10" x14ac:dyDescent="0.2">
      <c r="A827" s="43" t="s">
        <v>39</v>
      </c>
      <c r="B827" s="43" t="s">
        <v>40</v>
      </c>
      <c r="C827" s="69">
        <v>45199</v>
      </c>
      <c r="D827" s="83" t="s">
        <v>7017</v>
      </c>
      <c r="E827" s="83" t="s">
        <v>7018</v>
      </c>
      <c r="F827" s="86"/>
      <c r="G827" s="86">
        <v>9040.4060000000009</v>
      </c>
      <c r="H827" s="44">
        <f t="shared" si="50"/>
        <v>-3630.5990000000002</v>
      </c>
      <c r="J827" s="45"/>
    </row>
    <row r="828" spans="1:10" x14ac:dyDescent="0.2">
      <c r="A828" s="43" t="s">
        <v>39</v>
      </c>
      <c r="B828" s="43" t="s">
        <v>40</v>
      </c>
      <c r="C828" s="69">
        <v>45199</v>
      </c>
      <c r="D828" s="83">
        <v>5623561511</v>
      </c>
      <c r="E828" s="83" t="s">
        <v>7019</v>
      </c>
      <c r="F828" s="86">
        <v>8924.0329999999994</v>
      </c>
      <c r="G828" s="86"/>
      <c r="H828" s="44">
        <f t="shared" si="50"/>
        <v>5293.4339999999993</v>
      </c>
      <c r="I828" s="44"/>
      <c r="J828" s="45"/>
    </row>
    <row r="829" spans="1:10" x14ac:dyDescent="0.2">
      <c r="A829" s="54" t="s">
        <v>39</v>
      </c>
      <c r="B829" s="54" t="s">
        <v>40</v>
      </c>
      <c r="C829" s="136">
        <v>45246</v>
      </c>
      <c r="D829" s="137">
        <v>56235617</v>
      </c>
      <c r="E829" s="137" t="s">
        <v>7368</v>
      </c>
      <c r="F829" s="99">
        <v>2866.9369999999999</v>
      </c>
      <c r="H829" s="44">
        <f t="shared" si="50"/>
        <v>8160.3709999999992</v>
      </c>
      <c r="J829" s="45"/>
    </row>
    <row r="830" spans="1:10" x14ac:dyDescent="0.2">
      <c r="A830" s="43" t="s">
        <v>39</v>
      </c>
      <c r="B830" s="43" t="s">
        <v>40</v>
      </c>
      <c r="C830" s="45">
        <v>45260</v>
      </c>
      <c r="D830" s="78" t="s">
        <v>7369</v>
      </c>
      <c r="E830" s="78" t="s">
        <v>7370</v>
      </c>
      <c r="G830" s="44">
        <v>219</v>
      </c>
      <c r="H830" s="44">
        <f t="shared" si="50"/>
        <v>7941.3709999999992</v>
      </c>
      <c r="I830" s="44"/>
      <c r="J830" s="45"/>
    </row>
    <row r="831" spans="1:10" x14ac:dyDescent="0.2">
      <c r="A831" s="54" t="s">
        <v>39</v>
      </c>
      <c r="B831" s="54" t="s">
        <v>40</v>
      </c>
      <c r="C831" s="136">
        <v>45282</v>
      </c>
      <c r="D831" s="137">
        <v>56235645</v>
      </c>
      <c r="E831" s="137" t="s">
        <v>7539</v>
      </c>
      <c r="F831" s="99">
        <v>1012.298</v>
      </c>
      <c r="H831" s="44">
        <f t="shared" si="50"/>
        <v>8953.6689999999999</v>
      </c>
      <c r="J831" s="45"/>
    </row>
    <row r="832" spans="1:10" x14ac:dyDescent="0.2">
      <c r="A832" s="43" t="s">
        <v>39</v>
      </c>
      <c r="B832" s="43" t="s">
        <v>40</v>
      </c>
      <c r="C832" s="45">
        <v>45291</v>
      </c>
      <c r="D832" s="78" t="s">
        <v>7540</v>
      </c>
      <c r="E832" s="78" t="s">
        <v>7541</v>
      </c>
      <c r="G832" s="44">
        <v>5.3999999999999999E-2</v>
      </c>
      <c r="H832" s="44">
        <f t="shared" si="50"/>
        <v>8953.6149999999998</v>
      </c>
      <c r="J832" s="45"/>
    </row>
    <row r="833" spans="1:11" x14ac:dyDescent="0.2">
      <c r="A833" s="54" t="s">
        <v>39</v>
      </c>
      <c r="B833" s="54" t="s">
        <v>40</v>
      </c>
      <c r="C833" s="134">
        <v>45315</v>
      </c>
      <c r="D833" s="135">
        <v>5624561136</v>
      </c>
      <c r="E833" s="135" t="s">
        <v>8424</v>
      </c>
      <c r="F833" s="129">
        <v>3631.5309999999999</v>
      </c>
      <c r="G833" s="86"/>
      <c r="H833" s="44">
        <f t="shared" si="50"/>
        <v>12585.146000000001</v>
      </c>
      <c r="J833" s="45"/>
    </row>
    <row r="834" spans="1:11" x14ac:dyDescent="0.2">
      <c r="A834" s="43" t="s">
        <v>39</v>
      </c>
      <c r="B834" s="43" t="s">
        <v>40</v>
      </c>
      <c r="C834" s="69">
        <v>45433</v>
      </c>
      <c r="D834" s="83">
        <v>5624561803</v>
      </c>
      <c r="E834" s="83" t="s">
        <v>8695</v>
      </c>
      <c r="F834" s="86">
        <v>3584.4169999999999</v>
      </c>
      <c r="G834" s="86"/>
      <c r="H834" s="44">
        <f t="shared" si="50"/>
        <v>16169.563</v>
      </c>
      <c r="J834" s="45"/>
      <c r="K834" s="44"/>
    </row>
    <row r="835" spans="1:11" x14ac:dyDescent="0.2">
      <c r="A835" s="43" t="s">
        <v>39</v>
      </c>
      <c r="B835" s="43" t="s">
        <v>40</v>
      </c>
      <c r="C835" s="69">
        <v>45443</v>
      </c>
      <c r="D835" s="83" t="s">
        <v>8696</v>
      </c>
      <c r="E835" s="83" t="s">
        <v>8697</v>
      </c>
      <c r="F835" s="86"/>
      <c r="G835" s="86">
        <v>1356.8579999999999</v>
      </c>
      <c r="H835" s="44">
        <f t="shared" si="50"/>
        <v>14812.705</v>
      </c>
      <c r="J835" s="45"/>
      <c r="K835" s="44"/>
    </row>
    <row r="836" spans="1:11" x14ac:dyDescent="0.2">
      <c r="A836" s="43" t="s">
        <v>39</v>
      </c>
      <c r="B836" s="43" t="s">
        <v>40</v>
      </c>
      <c r="C836" s="69">
        <v>45565</v>
      </c>
      <c r="D836" s="83" t="s">
        <v>9672</v>
      </c>
      <c r="E836" s="83" t="s">
        <v>9673</v>
      </c>
      <c r="F836" s="86"/>
      <c r="G836" s="86">
        <v>100</v>
      </c>
      <c r="H836" s="44">
        <f>+IF(A836=A835,H835+F836-G836,F836-G836)</f>
        <v>14712.705</v>
      </c>
      <c r="J836" s="45"/>
      <c r="K836" s="44"/>
    </row>
    <row r="837" spans="1:11" x14ac:dyDescent="0.2">
      <c r="A837" s="43" t="s">
        <v>39</v>
      </c>
      <c r="B837" s="43" t="s">
        <v>40</v>
      </c>
      <c r="C837" s="69">
        <v>45569</v>
      </c>
      <c r="D837" s="83">
        <v>5624567115</v>
      </c>
      <c r="E837" s="83" t="s">
        <v>9674</v>
      </c>
      <c r="F837" s="86">
        <v>21337.984</v>
      </c>
      <c r="G837" s="86"/>
      <c r="H837" s="44">
        <f>+IF(A837=A836,H836+F837-G837,F837-G837)</f>
        <v>36050.688999999998</v>
      </c>
      <c r="J837" s="45"/>
      <c r="K837" s="44"/>
    </row>
    <row r="838" spans="1:11" x14ac:dyDescent="0.2">
      <c r="A838" s="43" t="s">
        <v>39</v>
      </c>
      <c r="B838" s="43" t="s">
        <v>40</v>
      </c>
      <c r="C838" s="69">
        <v>45569</v>
      </c>
      <c r="D838" s="83">
        <v>5624567132</v>
      </c>
      <c r="E838" s="83" t="s">
        <v>9675</v>
      </c>
      <c r="F838" s="86">
        <v>628.90499999999997</v>
      </c>
      <c r="G838" s="86"/>
      <c r="H838" s="44">
        <f t="shared" ref="H838:H901" si="51">+IF(A838=A837,H837+F838-G838,F838-G838)</f>
        <v>36679.593999999997</v>
      </c>
      <c r="J838" s="45"/>
      <c r="K838" s="44"/>
    </row>
    <row r="839" spans="1:11" x14ac:dyDescent="0.2">
      <c r="A839" s="43" t="s">
        <v>39</v>
      </c>
      <c r="B839" s="43" t="s">
        <v>40</v>
      </c>
      <c r="C839" s="69">
        <v>45583</v>
      </c>
      <c r="D839" s="83" t="s">
        <v>9676</v>
      </c>
      <c r="E839" s="83" t="s">
        <v>9677</v>
      </c>
      <c r="F839" s="86"/>
      <c r="G839" s="86">
        <v>429</v>
      </c>
      <c r="H839" s="44">
        <f t="shared" si="51"/>
        <v>36250.593999999997</v>
      </c>
      <c r="J839" s="45"/>
      <c r="K839" s="44"/>
    </row>
    <row r="840" spans="1:11" x14ac:dyDescent="0.2">
      <c r="A840" s="43" t="s">
        <v>39</v>
      </c>
      <c r="B840" s="43" t="s">
        <v>40</v>
      </c>
      <c r="C840" s="69">
        <v>45587</v>
      </c>
      <c r="D840" s="83">
        <v>5624567214</v>
      </c>
      <c r="E840" s="83" t="s">
        <v>9678</v>
      </c>
      <c r="F840" s="86">
        <v>6234.7969999999996</v>
      </c>
      <c r="G840" s="86"/>
      <c r="H840" s="44">
        <f t="shared" si="51"/>
        <v>42485.390999999996</v>
      </c>
      <c r="J840" s="45"/>
      <c r="K840" s="44"/>
    </row>
    <row r="841" spans="1:11" x14ac:dyDescent="0.2">
      <c r="A841" s="43" t="s">
        <v>39</v>
      </c>
      <c r="B841" s="43" t="s">
        <v>40</v>
      </c>
      <c r="C841" s="69">
        <v>45593</v>
      </c>
      <c r="D841" s="83" t="s">
        <v>9679</v>
      </c>
      <c r="E841" s="83" t="s">
        <v>9680</v>
      </c>
      <c r="F841" s="86"/>
      <c r="G841" s="86">
        <v>229</v>
      </c>
      <c r="H841" s="44">
        <f t="shared" si="51"/>
        <v>42256.390999999996</v>
      </c>
      <c r="J841" s="45"/>
      <c r="K841" s="44"/>
    </row>
    <row r="842" spans="1:11" x14ac:dyDescent="0.2">
      <c r="A842" s="43" t="s">
        <v>39</v>
      </c>
      <c r="B842" s="43" t="s">
        <v>40</v>
      </c>
      <c r="C842" s="69">
        <v>45593</v>
      </c>
      <c r="D842" s="83" t="s">
        <v>9681</v>
      </c>
      <c r="E842" s="83" t="s">
        <v>9682</v>
      </c>
      <c r="F842" s="86"/>
      <c r="G842" s="86">
        <v>21148.199000000001</v>
      </c>
      <c r="H842" s="44">
        <f t="shared" si="51"/>
        <v>21108.191999999995</v>
      </c>
      <c r="J842" s="45"/>
      <c r="K842" s="44"/>
    </row>
    <row r="843" spans="1:11" x14ac:dyDescent="0.2">
      <c r="A843" s="43" t="s">
        <v>39</v>
      </c>
      <c r="B843" s="43" t="s">
        <v>40</v>
      </c>
      <c r="C843" s="69">
        <v>45595</v>
      </c>
      <c r="D843" s="83">
        <v>5624567265</v>
      </c>
      <c r="E843" s="83" t="s">
        <v>9683</v>
      </c>
      <c r="F843" s="86">
        <v>130398.84299999999</v>
      </c>
      <c r="G843" s="86"/>
      <c r="H843" s="44">
        <f t="shared" si="51"/>
        <v>151507.03499999997</v>
      </c>
      <c r="J843" s="45"/>
      <c r="K843" s="44"/>
    </row>
    <row r="844" spans="1:11" x14ac:dyDescent="0.2">
      <c r="A844" s="43" t="s">
        <v>39</v>
      </c>
      <c r="B844" s="43" t="s">
        <v>40</v>
      </c>
      <c r="C844" s="69">
        <v>45595</v>
      </c>
      <c r="D844" s="83">
        <v>5624567269</v>
      </c>
      <c r="E844" s="83" t="s">
        <v>9684</v>
      </c>
      <c r="F844" s="86">
        <v>14518.474</v>
      </c>
      <c r="G844" s="86"/>
      <c r="H844" s="44">
        <f t="shared" si="51"/>
        <v>166025.50899999996</v>
      </c>
      <c r="J844" s="45"/>
      <c r="K844" s="44"/>
    </row>
    <row r="845" spans="1:11" x14ac:dyDescent="0.2">
      <c r="A845" s="43" t="s">
        <v>39</v>
      </c>
      <c r="B845" s="43" t="s">
        <v>40</v>
      </c>
      <c r="C845" s="69">
        <v>45601</v>
      </c>
      <c r="D845" s="83">
        <v>5624567291</v>
      </c>
      <c r="E845" s="83" t="s">
        <v>11253</v>
      </c>
      <c r="F845" s="86">
        <v>39545.048999999999</v>
      </c>
      <c r="G845" s="86"/>
      <c r="H845" s="44">
        <f t="shared" si="51"/>
        <v>205570.55799999996</v>
      </c>
      <c r="I845" s="44"/>
      <c r="J845" s="45"/>
    </row>
    <row r="846" spans="1:11" x14ac:dyDescent="0.2">
      <c r="A846" s="43" t="s">
        <v>39</v>
      </c>
      <c r="B846" s="43" t="s">
        <v>40</v>
      </c>
      <c r="C846" s="69">
        <v>45601</v>
      </c>
      <c r="D846" s="83">
        <v>5624567292</v>
      </c>
      <c r="E846" s="83" t="s">
        <v>11254</v>
      </c>
      <c r="F846" s="86">
        <v>273958.609</v>
      </c>
      <c r="G846" s="86"/>
      <c r="H846" s="44">
        <f t="shared" si="51"/>
        <v>479529.16699999996</v>
      </c>
      <c r="I846" s="44"/>
      <c r="J846" s="45"/>
    </row>
    <row r="847" spans="1:11" x14ac:dyDescent="0.2">
      <c r="A847" s="43" t="s">
        <v>39</v>
      </c>
      <c r="B847" s="43" t="s">
        <v>40</v>
      </c>
      <c r="C847" s="69">
        <v>45604</v>
      </c>
      <c r="D847" s="83" t="s">
        <v>11255</v>
      </c>
      <c r="E847" s="83" t="s">
        <v>11256</v>
      </c>
      <c r="F847" s="86"/>
      <c r="G847" s="86">
        <v>512.298</v>
      </c>
      <c r="H847" s="44">
        <f t="shared" si="51"/>
        <v>479016.86899999995</v>
      </c>
      <c r="I847" s="44"/>
      <c r="J847" s="45"/>
    </row>
    <row r="848" spans="1:11" x14ac:dyDescent="0.2">
      <c r="A848" s="43" t="s">
        <v>39</v>
      </c>
      <c r="B848" s="43" t="s">
        <v>40</v>
      </c>
      <c r="C848" s="69">
        <v>45604</v>
      </c>
      <c r="D848" s="83" t="s">
        <v>11257</v>
      </c>
      <c r="E848" s="83" t="s">
        <v>11258</v>
      </c>
      <c r="F848" s="86"/>
      <c r="G848" s="86">
        <v>500</v>
      </c>
      <c r="H848" s="44">
        <f t="shared" si="51"/>
        <v>478516.86899999995</v>
      </c>
      <c r="I848" s="44"/>
      <c r="J848" s="45"/>
    </row>
    <row r="849" spans="1:10" x14ac:dyDescent="0.2">
      <c r="A849" s="43" t="s">
        <v>39</v>
      </c>
      <c r="B849" s="43" t="s">
        <v>40</v>
      </c>
      <c r="C849" s="69">
        <v>45608</v>
      </c>
      <c r="D849" s="83">
        <v>5624567323</v>
      </c>
      <c r="E849" s="83" t="s">
        <v>11259</v>
      </c>
      <c r="F849" s="86">
        <v>13455.642</v>
      </c>
      <c r="G849" s="86"/>
      <c r="H849" s="44">
        <f t="shared" si="51"/>
        <v>491972.51099999994</v>
      </c>
      <c r="I849" s="44"/>
      <c r="J849" s="45"/>
    </row>
    <row r="850" spans="1:10" x14ac:dyDescent="0.2">
      <c r="A850" s="43" t="s">
        <v>39</v>
      </c>
      <c r="B850" s="43" t="s">
        <v>40</v>
      </c>
      <c r="C850" s="69">
        <v>45608</v>
      </c>
      <c r="D850" s="83">
        <v>5624567324</v>
      </c>
      <c r="E850" s="83" t="s">
        <v>11260</v>
      </c>
      <c r="F850" s="86">
        <v>49015.834000000003</v>
      </c>
      <c r="G850" s="86"/>
      <c r="H850" s="44">
        <f t="shared" si="51"/>
        <v>540988.34499999997</v>
      </c>
      <c r="I850" s="44"/>
      <c r="J850" s="45"/>
    </row>
    <row r="851" spans="1:10" x14ac:dyDescent="0.2">
      <c r="A851" s="43" t="s">
        <v>39</v>
      </c>
      <c r="B851" s="43" t="s">
        <v>40</v>
      </c>
      <c r="C851" s="69">
        <v>45608</v>
      </c>
      <c r="D851" s="83">
        <v>5624567326</v>
      </c>
      <c r="E851" s="83" t="s">
        <v>11261</v>
      </c>
      <c r="F851" s="86">
        <v>196488.253</v>
      </c>
      <c r="G851" s="86"/>
      <c r="H851" s="44">
        <f t="shared" si="51"/>
        <v>737476.598</v>
      </c>
      <c r="I851" s="44"/>
      <c r="J851" s="45"/>
    </row>
    <row r="852" spans="1:10" x14ac:dyDescent="0.2">
      <c r="A852" s="43" t="s">
        <v>39</v>
      </c>
      <c r="B852" s="43" t="s">
        <v>40</v>
      </c>
      <c r="C852" s="69">
        <v>45610</v>
      </c>
      <c r="D852" s="83" t="s">
        <v>11262</v>
      </c>
      <c r="E852" s="83" t="s">
        <v>11263</v>
      </c>
      <c r="F852" s="86"/>
      <c r="G852" s="86">
        <v>49015.834000000003</v>
      </c>
      <c r="H852" s="44">
        <f t="shared" si="51"/>
        <v>688460.76399999997</v>
      </c>
      <c r="I852" s="44"/>
      <c r="J852" s="45"/>
    </row>
    <row r="853" spans="1:10" x14ac:dyDescent="0.2">
      <c r="A853" s="43" t="s">
        <v>39</v>
      </c>
      <c r="B853" s="43" t="s">
        <v>40</v>
      </c>
      <c r="C853" s="69">
        <v>45610</v>
      </c>
      <c r="D853" s="83" t="s">
        <v>11264</v>
      </c>
      <c r="E853" s="83" t="s">
        <v>11265</v>
      </c>
      <c r="F853" s="86"/>
      <c r="G853" s="86">
        <v>273129.609</v>
      </c>
      <c r="H853" s="44">
        <f t="shared" si="51"/>
        <v>415331.15499999997</v>
      </c>
      <c r="I853" s="44"/>
      <c r="J853" s="45"/>
    </row>
    <row r="854" spans="1:10" x14ac:dyDescent="0.2">
      <c r="A854" s="43" t="s">
        <v>39</v>
      </c>
      <c r="B854" s="43" t="s">
        <v>40</v>
      </c>
      <c r="C854" s="69">
        <v>45610</v>
      </c>
      <c r="D854" s="83" t="s">
        <v>11266</v>
      </c>
      <c r="E854" s="83" t="s">
        <v>11267</v>
      </c>
      <c r="F854" s="86"/>
      <c r="G854" s="86">
        <v>829</v>
      </c>
      <c r="H854" s="44">
        <f t="shared" si="51"/>
        <v>414502.15499999997</v>
      </c>
      <c r="I854" s="44"/>
      <c r="J854" s="45"/>
    </row>
    <row r="855" spans="1:10" x14ac:dyDescent="0.2">
      <c r="A855" s="43" t="s">
        <v>39</v>
      </c>
      <c r="B855" s="43" t="s">
        <v>40</v>
      </c>
      <c r="C855" s="69">
        <v>45610</v>
      </c>
      <c r="D855" s="83" t="s">
        <v>11268</v>
      </c>
      <c r="E855" s="83" t="s">
        <v>11269</v>
      </c>
      <c r="F855" s="86"/>
      <c r="G855" s="86">
        <v>129969.84299999999</v>
      </c>
      <c r="H855" s="44">
        <f t="shared" si="51"/>
        <v>284532.31199999998</v>
      </c>
      <c r="I855" s="44"/>
      <c r="J855" s="45"/>
    </row>
    <row r="856" spans="1:10" x14ac:dyDescent="0.2">
      <c r="A856" s="43" t="s">
        <v>39</v>
      </c>
      <c r="B856" s="43" t="s">
        <v>40</v>
      </c>
      <c r="C856" s="69">
        <v>45610</v>
      </c>
      <c r="D856" s="83" t="s">
        <v>11270</v>
      </c>
      <c r="E856" s="83" t="s">
        <v>11271</v>
      </c>
      <c r="F856" s="86"/>
      <c r="G856" s="86">
        <v>429</v>
      </c>
      <c r="H856" s="44">
        <f t="shared" si="51"/>
        <v>284103.31199999998</v>
      </c>
      <c r="I856" s="44"/>
      <c r="J856" s="45"/>
    </row>
    <row r="857" spans="1:10" x14ac:dyDescent="0.2">
      <c r="A857" s="43" t="s">
        <v>39</v>
      </c>
      <c r="B857" s="43" t="s">
        <v>40</v>
      </c>
      <c r="C857" s="69">
        <v>45615</v>
      </c>
      <c r="D857" s="83">
        <v>5624567356</v>
      </c>
      <c r="E857" s="83" t="s">
        <v>11272</v>
      </c>
      <c r="F857" s="86">
        <v>28420.754000000001</v>
      </c>
      <c r="G857" s="86"/>
      <c r="H857" s="44">
        <f t="shared" si="51"/>
        <v>312524.06599999999</v>
      </c>
      <c r="I857" s="44"/>
      <c r="J857" s="45"/>
    </row>
    <row r="858" spans="1:10" x14ac:dyDescent="0.2">
      <c r="A858" s="43" t="s">
        <v>39</v>
      </c>
      <c r="B858" s="43" t="s">
        <v>40</v>
      </c>
      <c r="C858" s="69">
        <v>45616</v>
      </c>
      <c r="D858" s="83">
        <v>5624567358</v>
      </c>
      <c r="E858" s="83" t="s">
        <v>11273</v>
      </c>
      <c r="F858" s="86">
        <v>131671.48699999999</v>
      </c>
      <c r="G858" s="86"/>
      <c r="H858" s="44">
        <f t="shared" si="51"/>
        <v>444195.55299999996</v>
      </c>
      <c r="I858" s="44"/>
      <c r="J858" s="45"/>
    </row>
    <row r="859" spans="1:10" x14ac:dyDescent="0.2">
      <c r="A859" s="43" t="s">
        <v>39</v>
      </c>
      <c r="B859" s="43" t="s">
        <v>40</v>
      </c>
      <c r="C859" s="69">
        <v>45616</v>
      </c>
      <c r="D859" s="83">
        <v>5624567359</v>
      </c>
      <c r="E859" s="83" t="s">
        <v>11274</v>
      </c>
      <c r="F859" s="86">
        <v>2609.6729999999998</v>
      </c>
      <c r="G859" s="86"/>
      <c r="H859" s="44">
        <f t="shared" si="51"/>
        <v>446805.22599999997</v>
      </c>
      <c r="I859" s="44"/>
      <c r="J859" s="45"/>
    </row>
    <row r="860" spans="1:10" x14ac:dyDescent="0.2">
      <c r="A860" s="43" t="s">
        <v>39</v>
      </c>
      <c r="B860" s="43" t="s">
        <v>40</v>
      </c>
      <c r="C860" s="69">
        <v>45616</v>
      </c>
      <c r="D860" s="83">
        <v>5624567360</v>
      </c>
      <c r="E860" s="83" t="s">
        <v>11275</v>
      </c>
      <c r="F860" s="86">
        <v>4490.79</v>
      </c>
      <c r="G860" s="86"/>
      <c r="H860" s="44">
        <f t="shared" si="51"/>
        <v>451296.01599999995</v>
      </c>
      <c r="I860" s="44"/>
      <c r="J860" s="45"/>
    </row>
    <row r="861" spans="1:10" x14ac:dyDescent="0.2">
      <c r="A861" s="43" t="s">
        <v>39</v>
      </c>
      <c r="B861" s="43" t="s">
        <v>40</v>
      </c>
      <c r="C861" s="69">
        <v>45616</v>
      </c>
      <c r="D861" s="83">
        <v>5624567361</v>
      </c>
      <c r="E861" s="83" t="s">
        <v>11276</v>
      </c>
      <c r="F861" s="86">
        <v>20288.771000000001</v>
      </c>
      <c r="G861" s="86"/>
      <c r="H861" s="44">
        <f t="shared" si="51"/>
        <v>471584.78699999995</v>
      </c>
      <c r="I861" s="44"/>
      <c r="J861" s="45"/>
    </row>
    <row r="862" spans="1:10" x14ac:dyDescent="0.2">
      <c r="A862" s="43" t="s">
        <v>39</v>
      </c>
      <c r="B862" s="43" t="s">
        <v>40</v>
      </c>
      <c r="C862" s="69">
        <v>45622</v>
      </c>
      <c r="D862" s="83" t="s">
        <v>11277</v>
      </c>
      <c r="E862" s="83" t="s">
        <v>11278</v>
      </c>
      <c r="F862" s="86"/>
      <c r="G862" s="86">
        <v>14089.474</v>
      </c>
      <c r="H862" s="44">
        <f t="shared" si="51"/>
        <v>457495.31299999997</v>
      </c>
      <c r="I862" s="44"/>
      <c r="J862" s="45"/>
    </row>
    <row r="863" spans="1:10" x14ac:dyDescent="0.2">
      <c r="A863" s="43" t="s">
        <v>39</v>
      </c>
      <c r="B863" s="43" t="s">
        <v>40</v>
      </c>
      <c r="C863" s="69">
        <v>45622</v>
      </c>
      <c r="D863" s="83" t="s">
        <v>11279</v>
      </c>
      <c r="E863" s="83" t="s">
        <v>11280</v>
      </c>
      <c r="F863" s="86"/>
      <c r="G863" s="86">
        <v>429</v>
      </c>
      <c r="H863" s="44">
        <f t="shared" si="51"/>
        <v>457066.31299999997</v>
      </c>
      <c r="I863" s="44"/>
      <c r="J863" s="45"/>
    </row>
    <row r="864" spans="1:10" x14ac:dyDescent="0.2">
      <c r="A864" s="43" t="s">
        <v>39</v>
      </c>
      <c r="B864" s="43" t="s">
        <v>40</v>
      </c>
      <c r="C864" s="69">
        <v>45623</v>
      </c>
      <c r="D864" s="83" t="s">
        <v>11281</v>
      </c>
      <c r="E864" s="83" t="s">
        <v>11282</v>
      </c>
      <c r="F864" s="86"/>
      <c r="G864" s="86">
        <v>429</v>
      </c>
      <c r="H864" s="44">
        <f t="shared" si="51"/>
        <v>456637.31299999997</v>
      </c>
      <c r="I864" s="44"/>
      <c r="J864" s="45"/>
    </row>
    <row r="865" spans="1:10" x14ac:dyDescent="0.2">
      <c r="A865" s="43" t="s">
        <v>39</v>
      </c>
      <c r="B865" s="43" t="s">
        <v>40</v>
      </c>
      <c r="C865" s="69">
        <v>45623</v>
      </c>
      <c r="D865" s="83" t="s">
        <v>11283</v>
      </c>
      <c r="E865" s="83" t="s">
        <v>11284</v>
      </c>
      <c r="F865" s="86"/>
      <c r="G865" s="86">
        <v>131242.48699999999</v>
      </c>
      <c r="H865" s="44">
        <f t="shared" si="51"/>
        <v>325394.826</v>
      </c>
      <c r="I865" s="44"/>
      <c r="J865" s="45"/>
    </row>
    <row r="866" spans="1:10" x14ac:dyDescent="0.2">
      <c r="A866" s="43" t="s">
        <v>39</v>
      </c>
      <c r="B866" s="43" t="s">
        <v>40</v>
      </c>
      <c r="C866" s="69">
        <v>45624</v>
      </c>
      <c r="D866" s="83">
        <v>5624567434</v>
      </c>
      <c r="E866" s="83" t="s">
        <v>11285</v>
      </c>
      <c r="F866" s="86">
        <v>537.41</v>
      </c>
      <c r="G866" s="86"/>
      <c r="H866" s="44">
        <f t="shared" si="51"/>
        <v>325932.23599999998</v>
      </c>
      <c r="I866" s="44"/>
      <c r="J866" s="45"/>
    </row>
    <row r="867" spans="1:10" x14ac:dyDescent="0.2">
      <c r="A867" s="43" t="s">
        <v>39</v>
      </c>
      <c r="B867" s="43" t="s">
        <v>40</v>
      </c>
      <c r="C867" s="69">
        <v>45624</v>
      </c>
      <c r="D867" s="83">
        <v>5624567435</v>
      </c>
      <c r="E867" s="83" t="s">
        <v>11286</v>
      </c>
      <c r="F867" s="86">
        <v>13893.022999999999</v>
      </c>
      <c r="G867" s="86"/>
      <c r="H867" s="44">
        <f t="shared" si="51"/>
        <v>339825.25899999996</v>
      </c>
      <c r="I867" s="44"/>
      <c r="J867" s="45"/>
    </row>
    <row r="868" spans="1:10" x14ac:dyDescent="0.2">
      <c r="A868" s="43" t="s">
        <v>39</v>
      </c>
      <c r="B868" s="43" t="s">
        <v>40</v>
      </c>
      <c r="C868" s="69">
        <v>45624</v>
      </c>
      <c r="D868" s="83">
        <v>5624567436</v>
      </c>
      <c r="E868" s="83" t="s">
        <v>11287</v>
      </c>
      <c r="F868" s="86">
        <v>129713.753</v>
      </c>
      <c r="G868" s="86"/>
      <c r="H868" s="44">
        <f t="shared" si="51"/>
        <v>469539.01199999999</v>
      </c>
      <c r="I868" s="44"/>
      <c r="J868" s="45"/>
    </row>
    <row r="869" spans="1:10" x14ac:dyDescent="0.2">
      <c r="A869" s="43" t="s">
        <v>39</v>
      </c>
      <c r="B869" s="43" t="s">
        <v>40</v>
      </c>
      <c r="C869" s="69">
        <v>45625</v>
      </c>
      <c r="D869" s="83">
        <v>5624567444</v>
      </c>
      <c r="E869" s="83" t="s">
        <v>11288</v>
      </c>
      <c r="F869" s="86">
        <v>11139.868</v>
      </c>
      <c r="G869" s="86"/>
      <c r="H869" s="44">
        <f t="shared" si="51"/>
        <v>480678.88</v>
      </c>
      <c r="I869" s="44"/>
      <c r="J869" s="45"/>
    </row>
    <row r="870" spans="1:10" x14ac:dyDescent="0.2">
      <c r="A870" s="43" t="s">
        <v>39</v>
      </c>
      <c r="B870" s="43" t="s">
        <v>40</v>
      </c>
      <c r="C870" s="69">
        <v>45626</v>
      </c>
      <c r="D870" s="83" t="s">
        <v>11289</v>
      </c>
      <c r="E870" s="83" t="s">
        <v>11290</v>
      </c>
      <c r="F870" s="86"/>
      <c r="G870" s="86">
        <v>28191.754000000001</v>
      </c>
      <c r="H870" s="44">
        <f t="shared" si="51"/>
        <v>452487.12599999999</v>
      </c>
      <c r="I870" s="44"/>
      <c r="J870" s="45"/>
    </row>
    <row r="871" spans="1:10" x14ac:dyDescent="0.2">
      <c r="A871" s="43" t="s">
        <v>39</v>
      </c>
      <c r="B871" s="43" t="s">
        <v>40</v>
      </c>
      <c r="C871" s="69">
        <v>45626</v>
      </c>
      <c r="D871" s="83" t="s">
        <v>11291</v>
      </c>
      <c r="E871" s="83" t="s">
        <v>11292</v>
      </c>
      <c r="F871" s="86"/>
      <c r="G871" s="86">
        <v>229</v>
      </c>
      <c r="H871" s="44">
        <f t="shared" si="51"/>
        <v>452258.12599999999</v>
      </c>
      <c r="I871" s="44"/>
      <c r="J871" s="45"/>
    </row>
    <row r="872" spans="1:10" x14ac:dyDescent="0.2">
      <c r="A872" s="43" t="s">
        <v>39</v>
      </c>
      <c r="B872" s="43" t="s">
        <v>40</v>
      </c>
      <c r="C872" s="69">
        <v>45626</v>
      </c>
      <c r="D872" s="83" t="s">
        <v>11293</v>
      </c>
      <c r="E872" s="83" t="s">
        <v>11294</v>
      </c>
      <c r="F872" s="86"/>
      <c r="G872" s="86">
        <v>20288.771000000001</v>
      </c>
      <c r="H872" s="44">
        <f t="shared" si="51"/>
        <v>431969.35499999998</v>
      </c>
      <c r="I872" s="44"/>
      <c r="J872" s="45"/>
    </row>
    <row r="873" spans="1:10" x14ac:dyDescent="0.2">
      <c r="A873" s="43" t="s">
        <v>39</v>
      </c>
      <c r="B873" s="43" t="s">
        <v>40</v>
      </c>
      <c r="C873" s="69">
        <v>45626</v>
      </c>
      <c r="D873" s="83" t="s">
        <v>11295</v>
      </c>
      <c r="E873" s="83" t="s">
        <v>11296</v>
      </c>
      <c r="F873" s="86"/>
      <c r="G873" s="86">
        <v>129284.753</v>
      </c>
      <c r="H873" s="44">
        <f t="shared" si="51"/>
        <v>302684.60199999996</v>
      </c>
      <c r="I873" s="44"/>
      <c r="J873" s="45"/>
    </row>
    <row r="874" spans="1:10" x14ac:dyDescent="0.2">
      <c r="A874" s="43" t="s">
        <v>39</v>
      </c>
      <c r="B874" s="43" t="s">
        <v>40</v>
      </c>
      <c r="C874" s="69">
        <v>45626</v>
      </c>
      <c r="D874" s="83" t="s">
        <v>11297</v>
      </c>
      <c r="E874" s="83" t="s">
        <v>11298</v>
      </c>
      <c r="F874" s="86"/>
      <c r="G874" s="86">
        <v>429</v>
      </c>
      <c r="H874" s="44">
        <f t="shared" si="51"/>
        <v>302255.60199999996</v>
      </c>
      <c r="I874" s="44"/>
      <c r="J874" s="45"/>
    </row>
    <row r="875" spans="1:10" x14ac:dyDescent="0.2">
      <c r="A875" s="43" t="s">
        <v>39</v>
      </c>
      <c r="B875" s="43" t="s">
        <v>40</v>
      </c>
      <c r="C875" s="69">
        <v>45626</v>
      </c>
      <c r="D875" s="83" t="s">
        <v>11299</v>
      </c>
      <c r="E875" s="83" t="s">
        <v>11300</v>
      </c>
      <c r="F875" s="86"/>
      <c r="G875" s="86">
        <v>39316.048999999999</v>
      </c>
      <c r="H875" s="44">
        <f t="shared" si="51"/>
        <v>262939.55299999996</v>
      </c>
      <c r="I875" s="44"/>
      <c r="J875" s="45"/>
    </row>
    <row r="876" spans="1:10" x14ac:dyDescent="0.2">
      <c r="A876" s="43" t="s">
        <v>39</v>
      </c>
      <c r="B876" s="43" t="s">
        <v>40</v>
      </c>
      <c r="C876" s="69">
        <v>45626</v>
      </c>
      <c r="D876" s="83" t="s">
        <v>11301</v>
      </c>
      <c r="E876" s="83" t="s">
        <v>11302</v>
      </c>
      <c r="F876" s="86"/>
      <c r="G876" s="86">
        <v>229</v>
      </c>
      <c r="H876" s="44">
        <f t="shared" si="51"/>
        <v>262710.55299999996</v>
      </c>
      <c r="I876" s="44"/>
      <c r="J876" s="45"/>
    </row>
    <row r="877" spans="1:10" x14ac:dyDescent="0.2">
      <c r="A877" s="43" t="s">
        <v>39</v>
      </c>
      <c r="B877" s="43" t="s">
        <v>40</v>
      </c>
      <c r="C877" s="69">
        <v>45626</v>
      </c>
      <c r="D877" s="83" t="s">
        <v>11303</v>
      </c>
      <c r="E877" s="83" t="s">
        <v>11304</v>
      </c>
      <c r="F877" s="86"/>
      <c r="G877" s="86">
        <v>195859.253</v>
      </c>
      <c r="H877" s="44">
        <f t="shared" si="51"/>
        <v>66851.299999999959</v>
      </c>
      <c r="I877" s="44"/>
      <c r="J877" s="45"/>
    </row>
    <row r="878" spans="1:10" x14ac:dyDescent="0.2">
      <c r="A878" s="43" t="s">
        <v>39</v>
      </c>
      <c r="B878" s="43" t="s">
        <v>40</v>
      </c>
      <c r="C878" s="69">
        <v>45626</v>
      </c>
      <c r="D878" s="83" t="s">
        <v>11305</v>
      </c>
      <c r="E878" s="83" t="s">
        <v>11306</v>
      </c>
      <c r="F878" s="86"/>
      <c r="G878" s="86">
        <v>629</v>
      </c>
      <c r="H878" s="44">
        <f t="shared" si="51"/>
        <v>66222.299999999959</v>
      </c>
      <c r="I878" s="44"/>
      <c r="J878" s="45"/>
    </row>
    <row r="879" spans="1:10" x14ac:dyDescent="0.2">
      <c r="A879" s="43" t="s">
        <v>39</v>
      </c>
      <c r="B879" s="43" t="s">
        <v>40</v>
      </c>
      <c r="C879" s="69">
        <v>45626</v>
      </c>
      <c r="D879" s="83" t="s">
        <v>11307</v>
      </c>
      <c r="E879" s="83" t="s">
        <v>11308</v>
      </c>
      <c r="F879" s="86"/>
      <c r="G879" s="86">
        <v>13455.642</v>
      </c>
      <c r="H879" s="44">
        <f t="shared" si="51"/>
        <v>52766.657999999959</v>
      </c>
      <c r="I879" s="44"/>
      <c r="J879" s="45"/>
    </row>
    <row r="880" spans="1:10" x14ac:dyDescent="0.2">
      <c r="A880" s="43" t="s">
        <v>39</v>
      </c>
      <c r="B880" s="43" t="s">
        <v>40</v>
      </c>
      <c r="C880" s="69">
        <v>45626</v>
      </c>
      <c r="D880" s="83" t="s">
        <v>11309</v>
      </c>
      <c r="E880" s="83" t="s">
        <v>11310</v>
      </c>
      <c r="F880" s="86"/>
      <c r="G880" s="86">
        <v>6234.7969999999996</v>
      </c>
      <c r="H880" s="44">
        <f t="shared" si="51"/>
        <v>46531.860999999961</v>
      </c>
      <c r="I880" s="44"/>
      <c r="J880" s="45"/>
    </row>
    <row r="881" spans="1:10" x14ac:dyDescent="0.2">
      <c r="A881" s="43" t="s">
        <v>39</v>
      </c>
      <c r="B881" s="43" t="s">
        <v>40</v>
      </c>
      <c r="C881" s="69">
        <v>45626</v>
      </c>
      <c r="D881" s="83" t="s">
        <v>11311</v>
      </c>
      <c r="E881" s="83" t="s">
        <v>11312</v>
      </c>
      <c r="F881" s="86"/>
      <c r="G881" s="86">
        <v>628.90499999999997</v>
      </c>
      <c r="H881" s="44">
        <f t="shared" si="51"/>
        <v>45902.955999999962</v>
      </c>
      <c r="I881" s="44"/>
      <c r="J881" s="45"/>
    </row>
    <row r="882" spans="1:10" x14ac:dyDescent="0.2">
      <c r="A882" s="43" t="s">
        <v>39</v>
      </c>
      <c r="B882" s="43" t="s">
        <v>40</v>
      </c>
      <c r="C882" s="69">
        <v>45626</v>
      </c>
      <c r="D882" s="83" t="s">
        <v>11313</v>
      </c>
      <c r="E882" s="83" t="s">
        <v>11314</v>
      </c>
      <c r="F882" s="86"/>
      <c r="G882" s="86">
        <v>2609.6729999999998</v>
      </c>
      <c r="H882" s="44">
        <f t="shared" si="51"/>
        <v>43293.282999999959</v>
      </c>
      <c r="I882" s="44"/>
      <c r="J882" s="45"/>
    </row>
    <row r="883" spans="1:10" x14ac:dyDescent="0.2">
      <c r="A883" s="43" t="s">
        <v>39</v>
      </c>
      <c r="B883" s="43" t="s">
        <v>40</v>
      </c>
      <c r="C883" s="69">
        <v>45626</v>
      </c>
      <c r="D883" s="83" t="s">
        <v>11315</v>
      </c>
      <c r="E883" s="83" t="s">
        <v>11316</v>
      </c>
      <c r="F883" s="86"/>
      <c r="G883" s="86">
        <v>229</v>
      </c>
      <c r="H883" s="44">
        <f t="shared" si="51"/>
        <v>43064.282999999959</v>
      </c>
      <c r="I883" s="44"/>
      <c r="J883" s="45"/>
    </row>
    <row r="884" spans="1:10" x14ac:dyDescent="0.2">
      <c r="A884" s="43" t="s">
        <v>39</v>
      </c>
      <c r="B884" s="43" t="s">
        <v>40</v>
      </c>
      <c r="C884" s="69">
        <v>45626</v>
      </c>
      <c r="D884" s="83" t="s">
        <v>11317</v>
      </c>
      <c r="E884" s="83" t="s">
        <v>11318</v>
      </c>
      <c r="F884" s="86"/>
      <c r="G884" s="86">
        <v>13664.022999999999</v>
      </c>
      <c r="H884" s="44">
        <f t="shared" si="51"/>
        <v>29400.259999999958</v>
      </c>
      <c r="I884" s="44"/>
      <c r="J884" s="45"/>
    </row>
    <row r="885" spans="1:10" x14ac:dyDescent="0.2">
      <c r="A885" s="43" t="s">
        <v>39</v>
      </c>
      <c r="B885" s="43" t="s">
        <v>40</v>
      </c>
      <c r="C885" s="69">
        <v>45632</v>
      </c>
      <c r="D885" s="83">
        <v>5624567460</v>
      </c>
      <c r="E885" s="83" t="s">
        <v>11319</v>
      </c>
      <c r="F885" s="86">
        <v>24271.705000000002</v>
      </c>
      <c r="G885" s="86"/>
      <c r="H885" s="44">
        <f t="shared" si="51"/>
        <v>53671.96499999996</v>
      </c>
      <c r="I885" s="44"/>
      <c r="J885" s="45"/>
    </row>
    <row r="886" spans="1:10" x14ac:dyDescent="0.2">
      <c r="A886" s="43" t="s">
        <v>39</v>
      </c>
      <c r="B886" s="43" t="s">
        <v>40</v>
      </c>
      <c r="C886" s="69">
        <v>45632</v>
      </c>
      <c r="D886" s="83">
        <v>5624567462</v>
      </c>
      <c r="E886" s="83" t="s">
        <v>11320</v>
      </c>
      <c r="F886" s="86">
        <v>27147.456999999999</v>
      </c>
      <c r="G886" s="86"/>
      <c r="H886" s="44">
        <f t="shared" si="51"/>
        <v>80819.421999999962</v>
      </c>
      <c r="I886" s="44"/>
      <c r="J886" s="45"/>
    </row>
    <row r="887" spans="1:10" x14ac:dyDescent="0.2">
      <c r="A887" s="43" t="s">
        <v>39</v>
      </c>
      <c r="B887" s="43" t="s">
        <v>40</v>
      </c>
      <c r="C887" s="69">
        <v>45632</v>
      </c>
      <c r="D887" s="83">
        <v>5624567463</v>
      </c>
      <c r="E887" s="83" t="s">
        <v>11321</v>
      </c>
      <c r="F887" s="86">
        <v>7838.643</v>
      </c>
      <c r="G887" s="86"/>
      <c r="H887" s="44">
        <f t="shared" si="51"/>
        <v>88658.064999999959</v>
      </c>
      <c r="I887" s="44"/>
      <c r="J887" s="45"/>
    </row>
    <row r="888" spans="1:10" x14ac:dyDescent="0.2">
      <c r="A888" s="43" t="s">
        <v>39</v>
      </c>
      <c r="B888" s="43" t="s">
        <v>40</v>
      </c>
      <c r="C888" s="69">
        <v>45632</v>
      </c>
      <c r="D888" s="83">
        <v>5624567465</v>
      </c>
      <c r="E888" s="83" t="s">
        <v>11322</v>
      </c>
      <c r="F888" s="86">
        <v>202028.11300000001</v>
      </c>
      <c r="G888" s="86"/>
      <c r="H888" s="44">
        <f t="shared" si="51"/>
        <v>290686.17799999996</v>
      </c>
      <c r="I888" s="44"/>
      <c r="J888" s="45"/>
    </row>
    <row r="889" spans="1:10" x14ac:dyDescent="0.2">
      <c r="A889" s="43" t="s">
        <v>39</v>
      </c>
      <c r="B889" s="43" t="s">
        <v>40</v>
      </c>
      <c r="C889" s="69">
        <v>45636</v>
      </c>
      <c r="D889" s="83">
        <v>5624567476</v>
      </c>
      <c r="E889" s="83" t="s">
        <v>11323</v>
      </c>
      <c r="F889" s="86">
        <v>60130.767999999996</v>
      </c>
      <c r="G889" s="86"/>
      <c r="H889" s="44">
        <f t="shared" si="51"/>
        <v>350816.94599999994</v>
      </c>
      <c r="I889" s="44"/>
      <c r="J889" s="45"/>
    </row>
    <row r="890" spans="1:10" x14ac:dyDescent="0.2">
      <c r="A890" s="43" t="s">
        <v>39</v>
      </c>
      <c r="B890" s="43" t="s">
        <v>40</v>
      </c>
      <c r="C890" s="69">
        <v>45636</v>
      </c>
      <c r="D890" s="83">
        <v>5624567482</v>
      </c>
      <c r="E890" s="83" t="s">
        <v>11324</v>
      </c>
      <c r="F890" s="86">
        <v>10595.194</v>
      </c>
      <c r="G890" s="86"/>
      <c r="H890" s="44">
        <f t="shared" si="51"/>
        <v>361412.13999999996</v>
      </c>
      <c r="I890" s="44"/>
      <c r="J890" s="45"/>
    </row>
    <row r="891" spans="1:10" x14ac:dyDescent="0.2">
      <c r="A891" s="43" t="s">
        <v>39</v>
      </c>
      <c r="B891" s="43" t="s">
        <v>40</v>
      </c>
      <c r="C891" s="69">
        <v>45636</v>
      </c>
      <c r="D891" s="83">
        <v>5624567483</v>
      </c>
      <c r="E891" s="83" t="s">
        <v>11325</v>
      </c>
      <c r="F891" s="86">
        <v>2499.027</v>
      </c>
      <c r="G891" s="86"/>
      <c r="H891" s="44">
        <f t="shared" si="51"/>
        <v>363911.16699999996</v>
      </c>
      <c r="I891" s="44"/>
      <c r="J891" s="45"/>
    </row>
    <row r="892" spans="1:10" x14ac:dyDescent="0.2">
      <c r="A892" s="43" t="s">
        <v>39</v>
      </c>
      <c r="B892" s="43" t="s">
        <v>40</v>
      </c>
      <c r="C892" s="69">
        <v>45636</v>
      </c>
      <c r="D892" s="83">
        <v>5624567495</v>
      </c>
      <c r="E892" s="83" t="s">
        <v>11326</v>
      </c>
      <c r="F892" s="86">
        <v>25752.238000000001</v>
      </c>
      <c r="G892" s="86"/>
      <c r="H892" s="44">
        <f t="shared" si="51"/>
        <v>389663.40499999997</v>
      </c>
      <c r="I892" s="44"/>
      <c r="J892" s="45"/>
    </row>
    <row r="893" spans="1:10" x14ac:dyDescent="0.2">
      <c r="A893" s="43" t="s">
        <v>39</v>
      </c>
      <c r="B893" s="43" t="s">
        <v>40</v>
      </c>
      <c r="C893" s="69">
        <v>45644</v>
      </c>
      <c r="D893" s="83" t="s">
        <v>11327</v>
      </c>
      <c r="E893" s="83" t="s">
        <v>11328</v>
      </c>
      <c r="F893" s="86"/>
      <c r="G893" s="86">
        <v>629</v>
      </c>
      <c r="H893" s="44">
        <f t="shared" si="51"/>
        <v>389034.40499999997</v>
      </c>
      <c r="I893" s="44"/>
      <c r="J893" s="45"/>
    </row>
    <row r="894" spans="1:10" x14ac:dyDescent="0.2">
      <c r="A894" s="43" t="s">
        <v>39</v>
      </c>
      <c r="B894" s="43" t="s">
        <v>40</v>
      </c>
      <c r="C894" s="69">
        <v>45644</v>
      </c>
      <c r="D894" s="83" t="s">
        <v>11329</v>
      </c>
      <c r="E894" s="83" t="s">
        <v>11330</v>
      </c>
      <c r="F894" s="86"/>
      <c r="G894" s="86">
        <v>201399.11300000001</v>
      </c>
      <c r="H894" s="44">
        <f t="shared" si="51"/>
        <v>187635.29199999996</v>
      </c>
      <c r="I894" s="44"/>
      <c r="J894" s="45"/>
    </row>
    <row r="895" spans="1:10" x14ac:dyDescent="0.2">
      <c r="A895" s="43" t="s">
        <v>39</v>
      </c>
      <c r="B895" s="43" t="s">
        <v>40</v>
      </c>
      <c r="C895" s="69">
        <v>45644</v>
      </c>
      <c r="D895" s="83" t="s">
        <v>11331</v>
      </c>
      <c r="E895" s="83" t="s">
        <v>11332</v>
      </c>
      <c r="F895" s="86"/>
      <c r="G895" s="86">
        <v>429</v>
      </c>
      <c r="H895" s="44">
        <f t="shared" si="51"/>
        <v>187206.29199999996</v>
      </c>
      <c r="I895" s="44"/>
      <c r="J895" s="45"/>
    </row>
    <row r="896" spans="1:10" x14ac:dyDescent="0.2">
      <c r="A896" s="43" t="s">
        <v>39</v>
      </c>
      <c r="B896" s="43" t="s">
        <v>40</v>
      </c>
      <c r="C896" s="69">
        <v>45644</v>
      </c>
      <c r="D896" s="83" t="s">
        <v>11333</v>
      </c>
      <c r="E896" s="83" t="s">
        <v>11334</v>
      </c>
      <c r="F896" s="86"/>
      <c r="G896" s="86">
        <v>23842.705000000002</v>
      </c>
      <c r="H896" s="44">
        <f t="shared" si="51"/>
        <v>163363.58699999994</v>
      </c>
      <c r="I896" s="44"/>
      <c r="J896" s="45"/>
    </row>
    <row r="897" spans="1:10" x14ac:dyDescent="0.2">
      <c r="A897" s="43" t="s">
        <v>39</v>
      </c>
      <c r="B897" s="43" t="s">
        <v>40</v>
      </c>
      <c r="C897" s="69">
        <v>45645</v>
      </c>
      <c r="D897" s="83" t="s">
        <v>11335</v>
      </c>
      <c r="E897" s="83" t="s">
        <v>11336</v>
      </c>
      <c r="F897" s="86"/>
      <c r="G897" s="86">
        <v>629</v>
      </c>
      <c r="H897" s="44">
        <f t="shared" si="51"/>
        <v>162734.58699999994</v>
      </c>
      <c r="I897" s="44"/>
      <c r="J897" s="45"/>
    </row>
    <row r="898" spans="1:10" x14ac:dyDescent="0.2">
      <c r="A898" s="43" t="s">
        <v>39</v>
      </c>
      <c r="B898" s="43" t="s">
        <v>40</v>
      </c>
      <c r="C898" s="69">
        <v>45645</v>
      </c>
      <c r="D898" s="83" t="s">
        <v>11337</v>
      </c>
      <c r="E898" s="83" t="s">
        <v>11338</v>
      </c>
      <c r="F898" s="86"/>
      <c r="G898" s="86">
        <v>26518.456999999999</v>
      </c>
      <c r="H898" s="44">
        <f t="shared" si="51"/>
        <v>136216.12999999995</v>
      </c>
      <c r="I898" s="44"/>
      <c r="J898" s="45"/>
    </row>
    <row r="899" spans="1:10" x14ac:dyDescent="0.2">
      <c r="A899" s="43" t="s">
        <v>39</v>
      </c>
      <c r="B899" s="43" t="s">
        <v>40</v>
      </c>
      <c r="C899" s="69">
        <v>45645</v>
      </c>
      <c r="D899" s="83" t="s">
        <v>11339</v>
      </c>
      <c r="E899" s="83" t="s">
        <v>11340</v>
      </c>
      <c r="F899" s="86"/>
      <c r="G899" s="86">
        <v>119466.90700000001</v>
      </c>
      <c r="H899" s="44">
        <f t="shared" si="51"/>
        <v>16749.22299999994</v>
      </c>
      <c r="I899" s="44"/>
      <c r="J899" s="45"/>
    </row>
    <row r="900" spans="1:10" x14ac:dyDescent="0.2">
      <c r="A900" s="43" t="s">
        <v>39</v>
      </c>
      <c r="B900" s="43" t="s">
        <v>40</v>
      </c>
      <c r="C900" s="69">
        <v>45645</v>
      </c>
      <c r="D900" s="83" t="s">
        <v>11341</v>
      </c>
      <c r="E900" s="83" t="s">
        <v>11342</v>
      </c>
      <c r="F900" s="86"/>
      <c r="G900" s="86">
        <v>429</v>
      </c>
      <c r="H900" s="44">
        <f t="shared" si="51"/>
        <v>16320.22299999994</v>
      </c>
      <c r="I900" s="44"/>
      <c r="J900" s="45"/>
    </row>
    <row r="901" spans="1:10" x14ac:dyDescent="0.2">
      <c r="A901" s="43" t="s">
        <v>39</v>
      </c>
      <c r="B901" s="43" t="s">
        <v>40</v>
      </c>
      <c r="C901" s="69">
        <v>45645</v>
      </c>
      <c r="D901" s="83" t="s">
        <v>11343</v>
      </c>
      <c r="E901" s="83" t="s">
        <v>11344</v>
      </c>
      <c r="F901" s="86"/>
      <c r="G901" s="86">
        <v>59901.767999999996</v>
      </c>
      <c r="H901" s="44">
        <f t="shared" si="51"/>
        <v>-43581.545000000056</v>
      </c>
      <c r="I901" s="44"/>
      <c r="J901" s="45"/>
    </row>
    <row r="902" spans="1:10" x14ac:dyDescent="0.2">
      <c r="A902" s="43" t="s">
        <v>39</v>
      </c>
      <c r="B902" s="43" t="s">
        <v>40</v>
      </c>
      <c r="C902" s="69">
        <v>45645</v>
      </c>
      <c r="D902" s="83" t="s">
        <v>11345</v>
      </c>
      <c r="E902" s="83" t="s">
        <v>11346</v>
      </c>
      <c r="F902" s="86"/>
      <c r="G902" s="86">
        <v>229</v>
      </c>
      <c r="H902" s="44">
        <f t="shared" ref="H902:H930" si="52">+IF(A902=A901,H901+F902-G902,F902-G902)</f>
        <v>-43810.545000000056</v>
      </c>
      <c r="I902" s="44"/>
      <c r="J902" s="45"/>
    </row>
    <row r="903" spans="1:10" x14ac:dyDescent="0.2">
      <c r="A903" s="43" t="s">
        <v>39</v>
      </c>
      <c r="B903" s="43" t="s">
        <v>40</v>
      </c>
      <c r="C903" s="69">
        <v>45645</v>
      </c>
      <c r="D903" s="83" t="s">
        <v>11347</v>
      </c>
      <c r="E903" s="83" t="s">
        <v>11348</v>
      </c>
      <c r="F903" s="86"/>
      <c r="G903" s="86">
        <v>537.41</v>
      </c>
      <c r="H903" s="44">
        <f t="shared" si="52"/>
        <v>-44347.95500000006</v>
      </c>
      <c r="I903" s="44"/>
      <c r="J903" s="45"/>
    </row>
    <row r="904" spans="1:10" x14ac:dyDescent="0.2">
      <c r="A904" s="43" t="s">
        <v>39</v>
      </c>
      <c r="B904" s="43" t="s">
        <v>40</v>
      </c>
      <c r="C904" s="69">
        <v>45646</v>
      </c>
      <c r="D904" s="83">
        <v>5624567514</v>
      </c>
      <c r="E904" s="83" t="s">
        <v>11349</v>
      </c>
      <c r="F904" s="86">
        <v>4073.6669999999999</v>
      </c>
      <c r="G904" s="86"/>
      <c r="H904" s="44">
        <f t="shared" si="52"/>
        <v>-40274.288000000059</v>
      </c>
      <c r="I904" s="44"/>
      <c r="J904" s="45"/>
    </row>
    <row r="905" spans="1:10" x14ac:dyDescent="0.2">
      <c r="A905" s="43" t="s">
        <v>39</v>
      </c>
      <c r="B905" s="43" t="s">
        <v>40</v>
      </c>
      <c r="C905" s="69">
        <v>45646</v>
      </c>
      <c r="D905" s="83">
        <v>5624567515</v>
      </c>
      <c r="E905" s="83" t="s">
        <v>11350</v>
      </c>
      <c r="F905" s="86">
        <v>10450.361999999999</v>
      </c>
      <c r="G905" s="86"/>
      <c r="H905" s="44">
        <f t="shared" si="52"/>
        <v>-29823.926000000058</v>
      </c>
      <c r="I905" s="44"/>
      <c r="J905" s="45"/>
    </row>
    <row r="906" spans="1:10" x14ac:dyDescent="0.2">
      <c r="A906" s="43" t="s">
        <v>39</v>
      </c>
      <c r="B906" s="43" t="s">
        <v>40</v>
      </c>
      <c r="C906" s="69">
        <v>45646</v>
      </c>
      <c r="D906" s="83" t="s">
        <v>11351</v>
      </c>
      <c r="E906" s="83" t="s">
        <v>11352</v>
      </c>
      <c r="F906" s="86"/>
      <c r="G906" s="86">
        <v>60208.752</v>
      </c>
      <c r="H906" s="44">
        <f t="shared" si="52"/>
        <v>-90032.678000000058</v>
      </c>
      <c r="I906" s="44"/>
      <c r="J906" s="45"/>
    </row>
    <row r="907" spans="1:10" x14ac:dyDescent="0.2">
      <c r="A907" s="43" t="s">
        <v>39</v>
      </c>
      <c r="B907" s="43" t="s">
        <v>40</v>
      </c>
      <c r="C907" s="69">
        <v>45646</v>
      </c>
      <c r="D907" s="83" t="s">
        <v>11353</v>
      </c>
      <c r="E907" s="83" t="s">
        <v>11354</v>
      </c>
      <c r="F907" s="86"/>
      <c r="G907" s="86">
        <v>229</v>
      </c>
      <c r="H907" s="44">
        <f t="shared" si="52"/>
        <v>-90261.678000000058</v>
      </c>
      <c r="I907" s="44"/>
      <c r="J907" s="45"/>
    </row>
    <row r="908" spans="1:10" x14ac:dyDescent="0.2">
      <c r="A908" s="43" t="s">
        <v>39</v>
      </c>
      <c r="B908" s="43" t="s">
        <v>40</v>
      </c>
      <c r="C908" s="69">
        <v>45648</v>
      </c>
      <c r="D908" s="83">
        <v>5624567549</v>
      </c>
      <c r="E908" s="83" t="s">
        <v>11355</v>
      </c>
      <c r="F908" s="86">
        <v>60437.752</v>
      </c>
      <c r="G908" s="86"/>
      <c r="H908" s="44">
        <f t="shared" si="52"/>
        <v>-29823.926000000058</v>
      </c>
      <c r="I908" s="44"/>
      <c r="J908" s="45"/>
    </row>
    <row r="909" spans="1:10" x14ac:dyDescent="0.2">
      <c r="A909" s="43" t="s">
        <v>39</v>
      </c>
      <c r="B909" s="43" t="s">
        <v>40</v>
      </c>
      <c r="C909" s="69">
        <v>45648</v>
      </c>
      <c r="D909" s="83">
        <v>5624567566</v>
      </c>
      <c r="E909" s="83" t="s">
        <v>11356</v>
      </c>
      <c r="F909" s="86">
        <v>35853.527000000002</v>
      </c>
      <c r="G909" s="86"/>
      <c r="H909" s="44">
        <f t="shared" si="52"/>
        <v>6029.6009999999442</v>
      </c>
      <c r="I909" s="44"/>
      <c r="J909" s="45"/>
    </row>
    <row r="910" spans="1:10" x14ac:dyDescent="0.2">
      <c r="A910" s="43" t="s">
        <v>39</v>
      </c>
      <c r="B910" s="43" t="s">
        <v>40</v>
      </c>
      <c r="C910" s="69">
        <v>45650</v>
      </c>
      <c r="D910" s="83">
        <v>5624567582</v>
      </c>
      <c r="E910" s="83" t="s">
        <v>11357</v>
      </c>
      <c r="F910" s="86">
        <v>119895.90700000001</v>
      </c>
      <c r="G910" s="86"/>
      <c r="H910" s="44">
        <f t="shared" si="52"/>
        <v>125925.50799999994</v>
      </c>
      <c r="I910" s="44"/>
      <c r="J910" s="45"/>
    </row>
    <row r="911" spans="1:10" x14ac:dyDescent="0.2">
      <c r="A911" s="43" t="s">
        <v>39</v>
      </c>
      <c r="B911" s="43" t="s">
        <v>40</v>
      </c>
      <c r="C911" s="69">
        <v>45650</v>
      </c>
      <c r="D911" s="83" t="s">
        <v>11358</v>
      </c>
      <c r="E911" s="83" t="s">
        <v>11359</v>
      </c>
      <c r="F911" s="86"/>
      <c r="G911" s="86">
        <v>2499.027</v>
      </c>
      <c r="H911" s="44">
        <f t="shared" si="52"/>
        <v>123426.48099999994</v>
      </c>
      <c r="I911" s="44"/>
      <c r="J911" s="45"/>
    </row>
    <row r="912" spans="1:10" x14ac:dyDescent="0.2">
      <c r="A912" s="43" t="s">
        <v>39</v>
      </c>
      <c r="B912" s="43" t="s">
        <v>40</v>
      </c>
      <c r="C912" s="69">
        <v>45650</v>
      </c>
      <c r="D912" s="83" t="s">
        <v>11360</v>
      </c>
      <c r="E912" s="83" t="s">
        <v>11361</v>
      </c>
      <c r="F912" s="86"/>
      <c r="G912" s="86">
        <v>229</v>
      </c>
      <c r="H912" s="44">
        <f t="shared" si="52"/>
        <v>123197.48099999994</v>
      </c>
      <c r="I912" s="44"/>
      <c r="J912" s="45"/>
    </row>
    <row r="913" spans="1:10" x14ac:dyDescent="0.2">
      <c r="A913" s="43" t="s">
        <v>39</v>
      </c>
      <c r="B913" s="43" t="s">
        <v>40</v>
      </c>
      <c r="C913" s="69">
        <v>45650</v>
      </c>
      <c r="D913" s="83" t="s">
        <v>11362</v>
      </c>
      <c r="E913" s="83" t="s">
        <v>11363</v>
      </c>
      <c r="F913" s="86"/>
      <c r="G913" s="86">
        <v>25523.238000000001</v>
      </c>
      <c r="H913" s="44">
        <f t="shared" si="52"/>
        <v>97674.242999999944</v>
      </c>
      <c r="I913" s="44"/>
      <c r="J913" s="45"/>
    </row>
    <row r="914" spans="1:10" x14ac:dyDescent="0.2">
      <c r="A914" s="43" t="s">
        <v>39</v>
      </c>
      <c r="B914" s="43" t="s">
        <v>40</v>
      </c>
      <c r="C914" s="69">
        <v>45650</v>
      </c>
      <c r="D914" s="83" t="s">
        <v>11364</v>
      </c>
      <c r="E914" s="83" t="s">
        <v>11365</v>
      </c>
      <c r="F914" s="86"/>
      <c r="G914" s="86">
        <v>229</v>
      </c>
      <c r="H914" s="44">
        <f t="shared" si="52"/>
        <v>97445.242999999944</v>
      </c>
      <c r="I914" s="44"/>
      <c r="J914" s="45"/>
    </row>
    <row r="915" spans="1:10" x14ac:dyDescent="0.2">
      <c r="A915" s="43" t="s">
        <v>39</v>
      </c>
      <c r="B915" s="43" t="s">
        <v>40</v>
      </c>
      <c r="C915" s="69">
        <v>45650</v>
      </c>
      <c r="D915" s="83" t="s">
        <v>11366</v>
      </c>
      <c r="E915" s="83" t="s">
        <v>11367</v>
      </c>
      <c r="F915" s="86"/>
      <c r="G915" s="86">
        <v>35624.527000000002</v>
      </c>
      <c r="H915" s="44">
        <f t="shared" si="52"/>
        <v>61820.715999999942</v>
      </c>
      <c r="I915" s="44"/>
      <c r="J915" s="45"/>
    </row>
    <row r="916" spans="1:10" x14ac:dyDescent="0.2">
      <c r="A916" s="43" t="s">
        <v>39</v>
      </c>
      <c r="B916" s="43" t="s">
        <v>40</v>
      </c>
      <c r="C916" s="69">
        <v>45651</v>
      </c>
      <c r="D916" s="83" t="s">
        <v>11368</v>
      </c>
      <c r="E916" s="83" t="s">
        <v>11369</v>
      </c>
      <c r="F916" s="86"/>
      <c r="G916" s="86">
        <v>4490.79</v>
      </c>
      <c r="H916" s="44">
        <f t="shared" si="52"/>
        <v>57329.925999999941</v>
      </c>
      <c r="I916" s="44"/>
      <c r="J916" s="45"/>
    </row>
    <row r="917" spans="1:10" x14ac:dyDescent="0.2">
      <c r="A917" s="43" t="s">
        <v>39</v>
      </c>
      <c r="B917" s="43" t="s">
        <v>40</v>
      </c>
      <c r="C917" s="69">
        <v>45651</v>
      </c>
      <c r="D917" s="83" t="s">
        <v>11370</v>
      </c>
      <c r="E917" s="83" t="s">
        <v>11371</v>
      </c>
      <c r="F917" s="86"/>
      <c r="G917" s="86">
        <v>10910.868</v>
      </c>
      <c r="H917" s="44">
        <f t="shared" si="52"/>
        <v>46419.057999999939</v>
      </c>
      <c r="I917" s="44"/>
      <c r="J917" s="45"/>
    </row>
    <row r="918" spans="1:10" x14ac:dyDescent="0.2">
      <c r="A918" s="43" t="s">
        <v>39</v>
      </c>
      <c r="B918" s="43" t="s">
        <v>40</v>
      </c>
      <c r="C918" s="69">
        <v>45651</v>
      </c>
      <c r="D918" s="83" t="s">
        <v>11372</v>
      </c>
      <c r="E918" s="83" t="s">
        <v>11373</v>
      </c>
      <c r="F918" s="86"/>
      <c r="G918" s="86">
        <v>229</v>
      </c>
      <c r="H918" s="44">
        <f t="shared" si="52"/>
        <v>46190.057999999939</v>
      </c>
      <c r="I918" s="44"/>
      <c r="J918" s="45"/>
    </row>
    <row r="919" spans="1:10" x14ac:dyDescent="0.2">
      <c r="A919" s="43" t="s">
        <v>39</v>
      </c>
      <c r="B919" s="43" t="s">
        <v>40</v>
      </c>
      <c r="C919" s="69">
        <v>45651</v>
      </c>
      <c r="D919" s="83" t="s">
        <v>11374</v>
      </c>
      <c r="E919" s="83" t="s">
        <v>11375</v>
      </c>
      <c r="F919" s="86"/>
      <c r="G919" s="86">
        <v>229</v>
      </c>
      <c r="H919" s="44">
        <f t="shared" si="52"/>
        <v>45961.057999999939</v>
      </c>
      <c r="I919" s="44"/>
      <c r="J919" s="45"/>
    </row>
    <row r="920" spans="1:10" x14ac:dyDescent="0.2">
      <c r="A920" s="43" t="s">
        <v>39</v>
      </c>
      <c r="B920" s="43" t="s">
        <v>40</v>
      </c>
      <c r="C920" s="69">
        <v>45651</v>
      </c>
      <c r="D920" s="83" t="s">
        <v>11376</v>
      </c>
      <c r="E920" s="83" t="s">
        <v>11377</v>
      </c>
      <c r="F920" s="86"/>
      <c r="G920" s="86">
        <v>10366.194</v>
      </c>
      <c r="H920" s="44">
        <f t="shared" si="52"/>
        <v>35594.863999999943</v>
      </c>
      <c r="I920" s="44"/>
      <c r="J920" s="45"/>
    </row>
    <row r="921" spans="1:10" x14ac:dyDescent="0.2">
      <c r="A921" s="43" t="s">
        <v>39</v>
      </c>
      <c r="B921" s="43" t="s">
        <v>40</v>
      </c>
      <c r="C921" s="69">
        <v>45651</v>
      </c>
      <c r="D921" s="83" t="s">
        <v>11378</v>
      </c>
      <c r="E921" s="83" t="s">
        <v>11379</v>
      </c>
      <c r="F921" s="86"/>
      <c r="G921" s="86">
        <v>7838.643</v>
      </c>
      <c r="H921" s="44">
        <f t="shared" si="52"/>
        <v>27756.220999999943</v>
      </c>
      <c r="I921" s="44"/>
      <c r="J921" s="45"/>
    </row>
    <row r="922" spans="1:10" x14ac:dyDescent="0.2">
      <c r="A922" s="43" t="s">
        <v>39</v>
      </c>
      <c r="B922" s="43" t="s">
        <v>40</v>
      </c>
      <c r="C922" s="69">
        <v>45651</v>
      </c>
      <c r="D922" s="83">
        <v>5624567586</v>
      </c>
      <c r="E922" s="83" t="s">
        <v>11380</v>
      </c>
      <c r="F922" s="86">
        <v>119007.16099999999</v>
      </c>
      <c r="G922" s="86"/>
      <c r="H922" s="44">
        <f t="shared" si="52"/>
        <v>146763.38199999993</v>
      </c>
      <c r="I922" s="44"/>
      <c r="J922" s="45"/>
    </row>
    <row r="923" spans="1:10" x14ac:dyDescent="0.2">
      <c r="A923" s="43" t="s">
        <v>39</v>
      </c>
      <c r="B923" s="43" t="s">
        <v>40</v>
      </c>
      <c r="C923" s="69">
        <v>45652</v>
      </c>
      <c r="D923" s="83">
        <v>5624563008</v>
      </c>
      <c r="E923" s="83" t="s">
        <v>11381</v>
      </c>
      <c r="F923" s="86">
        <v>385097.10100000002</v>
      </c>
      <c r="G923" s="86"/>
      <c r="H923" s="44">
        <f t="shared" si="52"/>
        <v>531860.48300000001</v>
      </c>
      <c r="I923" s="44"/>
      <c r="J923" s="45"/>
    </row>
    <row r="924" spans="1:10" x14ac:dyDescent="0.2">
      <c r="A924" s="43" t="s">
        <v>39</v>
      </c>
      <c r="B924" s="43" t="s">
        <v>40</v>
      </c>
      <c r="C924" s="69">
        <v>45653</v>
      </c>
      <c r="D924" s="83">
        <v>5624567620</v>
      </c>
      <c r="E924" s="83" t="s">
        <v>11382</v>
      </c>
      <c r="F924" s="86">
        <v>8716.2549999999992</v>
      </c>
      <c r="G924" s="86"/>
      <c r="H924" s="44">
        <f t="shared" si="52"/>
        <v>540576.73800000001</v>
      </c>
      <c r="I924" s="44"/>
      <c r="J924" s="45"/>
    </row>
    <row r="925" spans="1:10" x14ac:dyDescent="0.2">
      <c r="A925" s="43" t="s">
        <v>39</v>
      </c>
      <c r="B925" s="43" t="s">
        <v>40</v>
      </c>
      <c r="C925" s="69">
        <v>45653</v>
      </c>
      <c r="D925" s="83">
        <v>5624567628</v>
      </c>
      <c r="E925" s="83" t="s">
        <v>11383</v>
      </c>
      <c r="F925" s="86">
        <v>1229</v>
      </c>
      <c r="G925" s="86"/>
      <c r="H925" s="44">
        <f t="shared" si="52"/>
        <v>541805.73800000001</v>
      </c>
      <c r="I925" s="44"/>
      <c r="J925" s="45"/>
    </row>
    <row r="926" spans="1:10" x14ac:dyDescent="0.2">
      <c r="A926" s="43" t="s">
        <v>39</v>
      </c>
      <c r="B926" s="43" t="s">
        <v>40</v>
      </c>
      <c r="C926" s="69">
        <v>45653</v>
      </c>
      <c r="D926" s="83">
        <v>5624567629</v>
      </c>
      <c r="E926" s="83" t="s">
        <v>11384</v>
      </c>
      <c r="F926" s="86">
        <v>1113.5340000000001</v>
      </c>
      <c r="G926" s="86"/>
      <c r="H926" s="44">
        <f t="shared" si="52"/>
        <v>542919.272</v>
      </c>
      <c r="I926" s="44"/>
      <c r="J926" s="45"/>
    </row>
    <row r="927" spans="1:10" x14ac:dyDescent="0.2">
      <c r="A927" s="43" t="s">
        <v>39</v>
      </c>
      <c r="B927" s="43" t="s">
        <v>40</v>
      </c>
      <c r="C927" s="69">
        <v>45656</v>
      </c>
      <c r="D927" s="83" t="s">
        <v>11385</v>
      </c>
      <c r="E927" s="83" t="s">
        <v>11386</v>
      </c>
      <c r="F927" s="86"/>
      <c r="G927" s="86">
        <v>119007.16099999999</v>
      </c>
      <c r="H927" s="44">
        <f t="shared" si="52"/>
        <v>423912.11100000003</v>
      </c>
      <c r="I927" s="44"/>
      <c r="J927" s="45"/>
    </row>
    <row r="928" spans="1:10" x14ac:dyDescent="0.2">
      <c r="A928" s="43" t="s">
        <v>39</v>
      </c>
      <c r="B928" s="43" t="s">
        <v>40</v>
      </c>
      <c r="C928" s="69">
        <v>45657</v>
      </c>
      <c r="D928" s="83" t="s">
        <v>11387</v>
      </c>
      <c r="E928" s="83" t="s">
        <v>11388</v>
      </c>
      <c r="F928" s="86"/>
      <c r="G928" s="86">
        <v>386210.63500000001</v>
      </c>
      <c r="H928" s="44">
        <f t="shared" si="52"/>
        <v>37701.476000000024</v>
      </c>
      <c r="I928" s="44"/>
      <c r="J928" s="45"/>
    </row>
    <row r="929" spans="1:11" x14ac:dyDescent="0.2">
      <c r="A929" s="43" t="s">
        <v>39</v>
      </c>
      <c r="B929" s="43" t="s">
        <v>40</v>
      </c>
      <c r="C929" s="69">
        <v>45657</v>
      </c>
      <c r="D929" s="83" t="s">
        <v>11389</v>
      </c>
      <c r="E929" s="83" t="s">
        <v>11390</v>
      </c>
      <c r="F929" s="86"/>
      <c r="G929" s="86">
        <v>1229</v>
      </c>
      <c r="H929" s="44">
        <f t="shared" si="52"/>
        <v>36472.476000000024</v>
      </c>
      <c r="I929" s="44"/>
      <c r="J929" s="45"/>
    </row>
    <row r="930" spans="1:11" x14ac:dyDescent="0.2">
      <c r="A930" s="43" t="s">
        <v>39</v>
      </c>
      <c r="B930" s="43" t="s">
        <v>40</v>
      </c>
      <c r="C930" s="69">
        <v>45657</v>
      </c>
      <c r="D930" s="83" t="s">
        <v>11391</v>
      </c>
      <c r="E930" s="83" t="s">
        <v>11392</v>
      </c>
      <c r="F930" s="86"/>
      <c r="G930" s="86">
        <v>4073.6669999999999</v>
      </c>
      <c r="H930" s="44">
        <f t="shared" si="52"/>
        <v>32398.809000000023</v>
      </c>
      <c r="I930" s="44"/>
      <c r="J930" s="45"/>
    </row>
    <row r="931" spans="1:11" x14ac:dyDescent="0.2">
      <c r="A931" s="61" t="s">
        <v>1113</v>
      </c>
      <c r="B931" s="62"/>
      <c r="C931" s="93"/>
      <c r="D931" s="94"/>
      <c r="E931" s="94"/>
      <c r="F931" s="96">
        <f>SUBTOTAL(9,F806:F930)</f>
        <v>2288785.4329999997</v>
      </c>
      <c r="G931" s="96">
        <f>SUBTOTAL(9,G806:G930)</f>
        <v>2256386.6239999998</v>
      </c>
      <c r="H931" s="95">
        <f>+F931-G931</f>
        <v>32398.808999999892</v>
      </c>
      <c r="J931" s="45"/>
    </row>
    <row r="932" spans="1:11" x14ac:dyDescent="0.2">
      <c r="A932" s="43" t="s">
        <v>41</v>
      </c>
      <c r="B932" s="43" t="s">
        <v>641</v>
      </c>
      <c r="C932" s="101">
        <v>44810</v>
      </c>
      <c r="D932" s="102">
        <v>122010063</v>
      </c>
      <c r="E932" s="102" t="s">
        <v>5288</v>
      </c>
      <c r="F932" s="103">
        <v>20</v>
      </c>
      <c r="G932" s="103"/>
      <c r="H932" s="44">
        <f>+IF(A932=A931,H931+F932-G932,F932-G932)</f>
        <v>20</v>
      </c>
      <c r="J932" s="45"/>
    </row>
    <row r="933" spans="1:11" x14ac:dyDescent="0.2">
      <c r="A933" s="43" t="s">
        <v>41</v>
      </c>
      <c r="B933" s="43" t="s">
        <v>641</v>
      </c>
      <c r="C933" s="101">
        <v>44834</v>
      </c>
      <c r="D933" s="102">
        <v>5622560833</v>
      </c>
      <c r="E933" s="102">
        <v>8402</v>
      </c>
      <c r="F933" s="103">
        <v>150.1</v>
      </c>
      <c r="G933" s="103"/>
      <c r="H933" s="44">
        <f t="shared" ref="H933:H935" si="53">+IF(A933=A932,H932+F933-G933,F933-G933)</f>
        <v>170.1</v>
      </c>
      <c r="J933" s="45"/>
    </row>
    <row r="934" spans="1:11" x14ac:dyDescent="0.2">
      <c r="A934" s="54" t="s">
        <v>41</v>
      </c>
      <c r="B934" s="54" t="s">
        <v>641</v>
      </c>
      <c r="C934" s="134">
        <v>45288</v>
      </c>
      <c r="D934" s="135">
        <v>56235646</v>
      </c>
      <c r="E934" s="135" t="s">
        <v>7542</v>
      </c>
      <c r="F934" s="129">
        <v>179.5</v>
      </c>
      <c r="G934" s="86"/>
      <c r="H934" s="44">
        <f t="shared" si="53"/>
        <v>349.6</v>
      </c>
      <c r="J934" s="45"/>
    </row>
    <row r="935" spans="1:11" x14ac:dyDescent="0.2">
      <c r="A935" s="43" t="s">
        <v>41</v>
      </c>
      <c r="B935" s="43" t="s">
        <v>641</v>
      </c>
      <c r="C935" s="152">
        <v>45608</v>
      </c>
      <c r="D935" s="150">
        <v>5624567327</v>
      </c>
      <c r="E935" s="150" t="s">
        <v>11393</v>
      </c>
      <c r="F935" s="151">
        <v>179.5</v>
      </c>
      <c r="G935" s="151"/>
      <c r="H935" s="44">
        <f t="shared" si="53"/>
        <v>529.1</v>
      </c>
      <c r="J935" s="45"/>
    </row>
    <row r="936" spans="1:11" s="46" customFormat="1" x14ac:dyDescent="0.2">
      <c r="A936" s="61" t="s">
        <v>2647</v>
      </c>
      <c r="B936" s="62"/>
      <c r="C936" s="93"/>
      <c r="D936" s="94"/>
      <c r="E936" s="94"/>
      <c r="F936" s="96">
        <f>SUBTOTAL(9,F932:F935)</f>
        <v>529.1</v>
      </c>
      <c r="G936" s="96">
        <f>SUBTOTAL(9,G932:G935)</f>
        <v>0</v>
      </c>
      <c r="H936" s="95">
        <f>+F936-G936</f>
        <v>529.1</v>
      </c>
      <c r="I936" s="42"/>
      <c r="J936" s="45"/>
      <c r="K936" s="42"/>
    </row>
    <row r="937" spans="1:11" s="46" customFormat="1" x14ac:dyDescent="0.2">
      <c r="A937" s="43" t="s">
        <v>44</v>
      </c>
      <c r="B937" s="43" t="s">
        <v>45</v>
      </c>
      <c r="C937" s="113">
        <v>39939</v>
      </c>
      <c r="D937" s="114">
        <v>509500099</v>
      </c>
      <c r="E937" s="114" t="s">
        <v>5377</v>
      </c>
      <c r="F937" s="44">
        <v>7616.0389999999998</v>
      </c>
      <c r="G937" s="44"/>
      <c r="H937" s="44">
        <f>+IF(A937=A936,H936+F937-G937,F937-G937)</f>
        <v>7616.0389999999998</v>
      </c>
      <c r="J937" s="48"/>
    </row>
    <row r="938" spans="1:11" s="46" customFormat="1" x14ac:dyDescent="0.2">
      <c r="A938" s="43" t="s">
        <v>44</v>
      </c>
      <c r="B938" s="43" t="s">
        <v>45</v>
      </c>
      <c r="C938" s="113">
        <v>39970</v>
      </c>
      <c r="D938" s="114">
        <v>509500147</v>
      </c>
      <c r="E938" s="114" t="s">
        <v>5378</v>
      </c>
      <c r="F938" s="44">
        <v>3585.2130000000002</v>
      </c>
      <c r="G938" s="44"/>
      <c r="H938" s="44">
        <f t="shared" ref="H938:H952" si="54">+IF(A938=A937,H937+F938-G938,F938-G938)</f>
        <v>11201.252</v>
      </c>
      <c r="J938" s="48"/>
    </row>
    <row r="939" spans="1:11" s="46" customFormat="1" x14ac:dyDescent="0.2">
      <c r="A939" s="43" t="s">
        <v>44</v>
      </c>
      <c r="B939" s="43" t="s">
        <v>45</v>
      </c>
      <c r="C939" s="113">
        <v>39980</v>
      </c>
      <c r="D939" s="114" t="s">
        <v>2655</v>
      </c>
      <c r="E939" s="114" t="s">
        <v>5379</v>
      </c>
      <c r="F939" s="44"/>
      <c r="G939" s="44">
        <v>9998.848</v>
      </c>
      <c r="H939" s="44">
        <f t="shared" si="54"/>
        <v>1202.4040000000005</v>
      </c>
      <c r="J939" s="48"/>
    </row>
    <row r="940" spans="1:11" s="46" customFormat="1" x14ac:dyDescent="0.2">
      <c r="A940" s="43" t="s">
        <v>44</v>
      </c>
      <c r="B940" s="43" t="s">
        <v>45</v>
      </c>
      <c r="C940" s="113">
        <v>42177</v>
      </c>
      <c r="D940" s="114" t="s">
        <v>2656</v>
      </c>
      <c r="E940" s="114" t="s">
        <v>5380</v>
      </c>
      <c r="F940" s="44"/>
      <c r="G940" s="44">
        <v>23.6</v>
      </c>
      <c r="H940" s="44">
        <f t="shared" si="54"/>
        <v>1178.8040000000005</v>
      </c>
      <c r="J940" s="48"/>
    </row>
    <row r="941" spans="1:11" s="46" customFormat="1" x14ac:dyDescent="0.2">
      <c r="A941" s="43" t="s">
        <v>44</v>
      </c>
      <c r="B941" s="43" t="s">
        <v>45</v>
      </c>
      <c r="C941" s="113">
        <v>42336</v>
      </c>
      <c r="D941" s="114">
        <v>5015501233</v>
      </c>
      <c r="E941" s="114" t="s">
        <v>5381</v>
      </c>
      <c r="F941" s="44">
        <v>144.1</v>
      </c>
      <c r="G941" s="44"/>
      <c r="H941" s="44">
        <f t="shared" si="54"/>
        <v>1322.9040000000005</v>
      </c>
      <c r="J941" s="48"/>
    </row>
    <row r="942" spans="1:11" s="46" customFormat="1" x14ac:dyDescent="0.2">
      <c r="A942" s="43" t="s">
        <v>44</v>
      </c>
      <c r="B942" s="43" t="s">
        <v>45</v>
      </c>
      <c r="C942" s="113">
        <v>43769</v>
      </c>
      <c r="D942" s="114" t="s">
        <v>5382</v>
      </c>
      <c r="E942" s="114" t="s">
        <v>5383</v>
      </c>
      <c r="F942" s="44">
        <v>35725.754999999997</v>
      </c>
      <c r="G942" s="44"/>
      <c r="H942" s="44">
        <f t="shared" si="54"/>
        <v>37048.659</v>
      </c>
      <c r="J942" s="48"/>
    </row>
    <row r="943" spans="1:11" s="46" customFormat="1" x14ac:dyDescent="0.2">
      <c r="A943" s="43" t="s">
        <v>44</v>
      </c>
      <c r="B943" s="43" t="s">
        <v>45</v>
      </c>
      <c r="C943" s="113">
        <v>43769</v>
      </c>
      <c r="D943" s="114" t="s">
        <v>2660</v>
      </c>
      <c r="E943" s="114" t="s">
        <v>5384</v>
      </c>
      <c r="F943" s="44">
        <v>623.58500000000004</v>
      </c>
      <c r="G943" s="44"/>
      <c r="H943" s="44">
        <f t="shared" si="54"/>
        <v>37672.243999999999</v>
      </c>
      <c r="J943" s="48"/>
    </row>
    <row r="944" spans="1:11" s="46" customFormat="1" x14ac:dyDescent="0.2">
      <c r="A944" s="43" t="s">
        <v>44</v>
      </c>
      <c r="B944" s="43" t="s">
        <v>45</v>
      </c>
      <c r="C944" s="113">
        <v>43830</v>
      </c>
      <c r="D944" s="114" t="s">
        <v>5385</v>
      </c>
      <c r="E944" s="114" t="s">
        <v>5386</v>
      </c>
      <c r="F944" s="44"/>
      <c r="G944" s="44">
        <v>1946.489</v>
      </c>
      <c r="H944" s="44">
        <f t="shared" si="54"/>
        <v>35725.754999999997</v>
      </c>
      <c r="J944" s="48"/>
    </row>
    <row r="945" spans="1:10" s="46" customFormat="1" x14ac:dyDescent="0.2">
      <c r="A945" s="43" t="s">
        <v>44</v>
      </c>
      <c r="B945" s="43" t="s">
        <v>45</v>
      </c>
      <c r="C945" s="113">
        <v>44196</v>
      </c>
      <c r="D945" s="114" t="s">
        <v>5387</v>
      </c>
      <c r="E945" s="114" t="s">
        <v>5388</v>
      </c>
      <c r="F945" s="44">
        <v>19796.611000000001</v>
      </c>
      <c r="G945" s="44"/>
      <c r="H945" s="44">
        <f t="shared" si="54"/>
        <v>55522.365999999995</v>
      </c>
      <c r="J945" s="48"/>
    </row>
    <row r="946" spans="1:10" s="46" customFormat="1" x14ac:dyDescent="0.2">
      <c r="A946" s="43" t="s">
        <v>44</v>
      </c>
      <c r="B946" s="43" t="s">
        <v>45</v>
      </c>
      <c r="C946" s="113">
        <v>44347</v>
      </c>
      <c r="D946" s="114" t="s">
        <v>5389</v>
      </c>
      <c r="E946" s="114" t="s">
        <v>5390</v>
      </c>
      <c r="F946" s="44">
        <v>190.4</v>
      </c>
      <c r="G946" s="44"/>
      <c r="H946" s="44">
        <f t="shared" si="54"/>
        <v>55712.765999999996</v>
      </c>
      <c r="J946" s="48"/>
    </row>
    <row r="947" spans="1:10" s="46" customFormat="1" x14ac:dyDescent="0.2">
      <c r="A947" s="43" t="s">
        <v>44</v>
      </c>
      <c r="B947" s="43" t="s">
        <v>45</v>
      </c>
      <c r="C947" s="113">
        <v>45535</v>
      </c>
      <c r="D947" s="114">
        <v>5624568203</v>
      </c>
      <c r="E947" s="114" t="s">
        <v>9098</v>
      </c>
      <c r="F947" s="44">
        <v>1136.422</v>
      </c>
      <c r="G947" s="44"/>
      <c r="H947" s="44">
        <f t="shared" si="54"/>
        <v>56849.187999999995</v>
      </c>
      <c r="J947" s="48"/>
    </row>
    <row r="948" spans="1:10" s="46" customFormat="1" x14ac:dyDescent="0.2">
      <c r="A948" s="43" t="s">
        <v>44</v>
      </c>
      <c r="B948" s="43" t="s">
        <v>45</v>
      </c>
      <c r="C948" s="113">
        <v>45535</v>
      </c>
      <c r="D948" s="114">
        <v>5624568204</v>
      </c>
      <c r="E948" s="114" t="s">
        <v>9099</v>
      </c>
      <c r="F948" s="44">
        <v>1149.864</v>
      </c>
      <c r="G948" s="44"/>
      <c r="H948" s="44">
        <f t="shared" si="54"/>
        <v>57999.051999999996</v>
      </c>
      <c r="J948" s="48"/>
    </row>
    <row r="949" spans="1:10" s="46" customFormat="1" x14ac:dyDescent="0.2">
      <c r="A949" s="43" t="s">
        <v>44</v>
      </c>
      <c r="B949" s="43" t="s">
        <v>45</v>
      </c>
      <c r="C949" s="113">
        <v>45596</v>
      </c>
      <c r="D949" s="114">
        <v>5624568283</v>
      </c>
      <c r="E949" s="114" t="s">
        <v>9685</v>
      </c>
      <c r="F949" s="44">
        <v>1136.7470000000001</v>
      </c>
      <c r="G949" s="44"/>
      <c r="H949" s="44">
        <f t="shared" si="54"/>
        <v>59135.798999999999</v>
      </c>
      <c r="J949" s="48"/>
    </row>
    <row r="950" spans="1:10" s="46" customFormat="1" x14ac:dyDescent="0.2">
      <c r="A950" s="43" t="s">
        <v>44</v>
      </c>
      <c r="B950" s="43" t="s">
        <v>45</v>
      </c>
      <c r="C950" s="152">
        <v>45649</v>
      </c>
      <c r="D950" s="150" t="s">
        <v>11403</v>
      </c>
      <c r="E950" s="150" t="s">
        <v>11404</v>
      </c>
      <c r="F950" s="151"/>
      <c r="G950" s="151">
        <v>899</v>
      </c>
      <c r="H950" s="44">
        <f t="shared" si="54"/>
        <v>58236.798999999999</v>
      </c>
      <c r="J950" s="48"/>
    </row>
    <row r="951" spans="1:10" s="46" customFormat="1" x14ac:dyDescent="0.2">
      <c r="A951" s="43" t="s">
        <v>44</v>
      </c>
      <c r="B951" s="43" t="s">
        <v>45</v>
      </c>
      <c r="C951" s="156">
        <v>45657</v>
      </c>
      <c r="D951" s="155" t="s">
        <v>12408</v>
      </c>
      <c r="E951" s="155" t="s">
        <v>12409</v>
      </c>
      <c r="F951" s="155"/>
      <c r="G951" s="157">
        <v>65572.884999999995</v>
      </c>
      <c r="H951" s="44">
        <f t="shared" si="54"/>
        <v>-7336.0859999999957</v>
      </c>
      <c r="J951" s="48"/>
    </row>
    <row r="952" spans="1:10" s="46" customFormat="1" x14ac:dyDescent="0.2">
      <c r="A952" s="43" t="s">
        <v>44</v>
      </c>
      <c r="B952" s="43" t="s">
        <v>45</v>
      </c>
      <c r="C952" s="156">
        <v>45657</v>
      </c>
      <c r="D952" s="155" t="s">
        <v>12410</v>
      </c>
      <c r="E952" s="155" t="s">
        <v>12411</v>
      </c>
      <c r="F952" s="155"/>
      <c r="G952" s="157">
        <v>3619.5059999999999</v>
      </c>
      <c r="H952" s="44">
        <f t="shared" si="54"/>
        <v>-10955.591999999995</v>
      </c>
      <c r="J952" s="48"/>
    </row>
    <row r="953" spans="1:10" x14ac:dyDescent="0.2">
      <c r="A953" s="61" t="s">
        <v>1114</v>
      </c>
      <c r="B953" s="62"/>
      <c r="C953" s="93"/>
      <c r="D953" s="94"/>
      <c r="E953" s="94"/>
      <c r="F953" s="96">
        <f>SUBTOTAL(9,F937:F952)</f>
        <v>71104.736000000004</v>
      </c>
      <c r="G953" s="96">
        <f>SUBTOTAL(9,G937:G952)</f>
        <v>82060.327999999994</v>
      </c>
      <c r="H953" s="95">
        <f>+F953-G953</f>
        <v>-10955.59199999999</v>
      </c>
    </row>
    <row r="954" spans="1:10" x14ac:dyDescent="0.2">
      <c r="A954" s="42" t="s">
        <v>46</v>
      </c>
      <c r="B954" s="42" t="s">
        <v>768</v>
      </c>
      <c r="C954" s="45">
        <v>43100</v>
      </c>
      <c r="D954" s="78" t="s">
        <v>656</v>
      </c>
      <c r="E954" s="78" t="s">
        <v>152</v>
      </c>
      <c r="G954" s="44">
        <v>266</v>
      </c>
      <c r="H954" s="44">
        <f>+IF(A954=A953,H953+F954-G954,F954-G954)</f>
        <v>-266</v>
      </c>
    </row>
    <row r="955" spans="1:10" x14ac:dyDescent="0.2">
      <c r="A955" s="42" t="s">
        <v>46</v>
      </c>
      <c r="B955" s="42" t="s">
        <v>768</v>
      </c>
      <c r="C955" s="152">
        <v>45651</v>
      </c>
      <c r="D955" s="150" t="s">
        <v>11406</v>
      </c>
      <c r="E955" s="150" t="s">
        <v>11407</v>
      </c>
      <c r="F955" s="151"/>
      <c r="G955" s="151">
        <v>35643.879999999997</v>
      </c>
      <c r="H955" s="44">
        <f t="shared" ref="H955:H957" si="55">+IF(A955=A954,H954+F955-G955,F955-G955)</f>
        <v>-35909.879999999997</v>
      </c>
    </row>
    <row r="956" spans="1:10" x14ac:dyDescent="0.2">
      <c r="A956" s="42" t="s">
        <v>46</v>
      </c>
      <c r="B956" s="42" t="s">
        <v>768</v>
      </c>
      <c r="C956" s="152">
        <v>45651</v>
      </c>
      <c r="D956" s="150" t="s">
        <v>11408</v>
      </c>
      <c r="E956" s="150" t="s">
        <v>11409</v>
      </c>
      <c r="F956" s="151"/>
      <c r="G956" s="151">
        <v>51111.976000000002</v>
      </c>
      <c r="H956" s="44">
        <f t="shared" si="55"/>
        <v>-87021.856</v>
      </c>
    </row>
    <row r="957" spans="1:10" x14ac:dyDescent="0.2">
      <c r="A957" s="42" t="s">
        <v>46</v>
      </c>
      <c r="B957" s="42" t="s">
        <v>768</v>
      </c>
      <c r="C957" s="45">
        <v>45657</v>
      </c>
      <c r="D957" s="42" t="s">
        <v>12365</v>
      </c>
      <c r="E957" s="152" t="s">
        <v>12366</v>
      </c>
      <c r="F957" s="151"/>
      <c r="G957" s="151">
        <v>4166</v>
      </c>
      <c r="H957" s="44">
        <f t="shared" si="55"/>
        <v>-91187.856</v>
      </c>
    </row>
    <row r="958" spans="1:10" x14ac:dyDescent="0.2">
      <c r="A958" s="61" t="s">
        <v>1115</v>
      </c>
      <c r="B958" s="62"/>
      <c r="C958" s="97"/>
      <c r="D958" s="79"/>
      <c r="E958" s="79"/>
      <c r="F958" s="95">
        <f>SUBTOTAL(9,F954:F957)</f>
        <v>0</v>
      </c>
      <c r="G958" s="95">
        <f>SUBTOTAL(9,G954:G957)</f>
        <v>91187.856</v>
      </c>
      <c r="H958" s="95">
        <f>+F958-G958</f>
        <v>-91187.856</v>
      </c>
    </row>
    <row r="959" spans="1:10" x14ac:dyDescent="0.2">
      <c r="A959" s="42" t="s">
        <v>47</v>
      </c>
      <c r="B959" s="42" t="s">
        <v>48</v>
      </c>
      <c r="C959" s="98">
        <v>44286</v>
      </c>
      <c r="D959" s="78" t="s">
        <v>4828</v>
      </c>
      <c r="E959" s="78" t="s">
        <v>152</v>
      </c>
      <c r="G959" s="44">
        <v>171.36500000000001</v>
      </c>
      <c r="H959" s="44">
        <f>+IF(A959=A958,H958+F959-G959,F959-G959)</f>
        <v>-171.36500000000001</v>
      </c>
    </row>
    <row r="960" spans="1:10" x14ac:dyDescent="0.2">
      <c r="A960" s="42" t="s">
        <v>47</v>
      </c>
      <c r="B960" s="42" t="s">
        <v>48</v>
      </c>
      <c r="C960" s="101">
        <v>44651</v>
      </c>
      <c r="D960" s="102">
        <v>5622560146</v>
      </c>
      <c r="E960" s="102">
        <v>7801</v>
      </c>
      <c r="F960" s="103">
        <v>484.93</v>
      </c>
      <c r="G960" s="103"/>
      <c r="H960" s="44">
        <f>+IF(A960=A959,H959+F960-G960,F960-G960)</f>
        <v>313.565</v>
      </c>
    </row>
    <row r="961" spans="1:8" x14ac:dyDescent="0.2">
      <c r="A961" s="54" t="s">
        <v>47</v>
      </c>
      <c r="B961" s="54" t="s">
        <v>48</v>
      </c>
      <c r="C961" s="134">
        <v>45009</v>
      </c>
      <c r="D961" s="135">
        <v>5623560423</v>
      </c>
      <c r="E961" s="135" t="s">
        <v>7020</v>
      </c>
      <c r="F961" s="129">
        <v>1015.832</v>
      </c>
      <c r="G961" s="86"/>
      <c r="H961" s="44">
        <f t="shared" ref="H961:H962" si="56">+IF(A961=A960,H960+F961-G961,F961-G961)</f>
        <v>1329.3969999999999</v>
      </c>
    </row>
    <row r="962" spans="1:8" x14ac:dyDescent="0.2">
      <c r="A962" s="42" t="s">
        <v>47</v>
      </c>
      <c r="B962" s="42" t="s">
        <v>48</v>
      </c>
      <c r="C962" s="69">
        <v>45072</v>
      </c>
      <c r="D962" s="83" t="s">
        <v>7021</v>
      </c>
      <c r="E962" s="83" t="s">
        <v>7022</v>
      </c>
      <c r="F962" s="86"/>
      <c r="G962" s="86">
        <v>37.295000000000002</v>
      </c>
      <c r="H962" s="44">
        <f t="shared" si="56"/>
        <v>1292.1019999999999</v>
      </c>
    </row>
    <row r="963" spans="1:8" x14ac:dyDescent="0.2">
      <c r="A963" s="54" t="s">
        <v>47</v>
      </c>
      <c r="B963" s="54" t="s">
        <v>48</v>
      </c>
      <c r="C963" s="134">
        <v>45091</v>
      </c>
      <c r="D963" s="135">
        <v>123010043</v>
      </c>
      <c r="E963" s="135" t="s">
        <v>7023</v>
      </c>
      <c r="F963" s="129">
        <v>286.2</v>
      </c>
      <c r="G963" s="86"/>
      <c r="H963" s="44">
        <f>+IF(A963=A962,H962+F963-G963,F963-G963)</f>
        <v>1578.3019999999999</v>
      </c>
    </row>
    <row r="964" spans="1:8" x14ac:dyDescent="0.2">
      <c r="A964" s="54" t="s">
        <v>47</v>
      </c>
      <c r="B964" s="54" t="s">
        <v>48</v>
      </c>
      <c r="C964" s="134">
        <v>45138</v>
      </c>
      <c r="D964" s="135">
        <v>5623561120</v>
      </c>
      <c r="E964" s="135" t="s">
        <v>7024</v>
      </c>
      <c r="F964" s="129">
        <v>2063.7460000000001</v>
      </c>
      <c r="G964" s="86"/>
      <c r="H964" s="44">
        <f t="shared" ref="H964:H973" si="57">+IF(A964=A963,H963+F964-G964,F964-G964)</f>
        <v>3642.0479999999998</v>
      </c>
    </row>
    <row r="965" spans="1:8" x14ac:dyDescent="0.2">
      <c r="A965" s="42" t="s">
        <v>47</v>
      </c>
      <c r="B965" s="42" t="s">
        <v>48</v>
      </c>
      <c r="C965" s="101">
        <v>45582</v>
      </c>
      <c r="D965" s="102" t="s">
        <v>9689</v>
      </c>
      <c r="E965" s="102" t="s">
        <v>9690</v>
      </c>
      <c r="F965" s="103"/>
      <c r="G965" s="103">
        <v>6.5</v>
      </c>
      <c r="H965" s="44">
        <f t="shared" si="57"/>
        <v>3635.5479999999998</v>
      </c>
    </row>
    <row r="966" spans="1:8" x14ac:dyDescent="0.2">
      <c r="A966" s="42" t="s">
        <v>47</v>
      </c>
      <c r="B966" s="42" t="s">
        <v>48</v>
      </c>
      <c r="C966" s="101">
        <v>45582</v>
      </c>
      <c r="D966" s="102" t="s">
        <v>9691</v>
      </c>
      <c r="E966" s="102" t="s">
        <v>9692</v>
      </c>
      <c r="F966" s="103"/>
      <c r="G966" s="103">
        <v>6.5</v>
      </c>
      <c r="H966" s="44">
        <f t="shared" si="57"/>
        <v>3629.0479999999998</v>
      </c>
    </row>
    <row r="967" spans="1:8" x14ac:dyDescent="0.2">
      <c r="A967" s="42" t="s">
        <v>47</v>
      </c>
      <c r="B967" s="42" t="s">
        <v>48</v>
      </c>
      <c r="C967" s="101">
        <v>45582</v>
      </c>
      <c r="D967" s="102" t="s">
        <v>9693</v>
      </c>
      <c r="E967" s="102" t="s">
        <v>9694</v>
      </c>
      <c r="F967" s="103"/>
      <c r="G967" s="103">
        <v>24</v>
      </c>
      <c r="H967" s="44">
        <f t="shared" si="57"/>
        <v>3605.0479999999998</v>
      </c>
    </row>
    <row r="968" spans="1:8" x14ac:dyDescent="0.2">
      <c r="A968" s="42" t="s">
        <v>47</v>
      </c>
      <c r="B968" s="42" t="s">
        <v>48</v>
      </c>
      <c r="C968" s="152">
        <v>45601</v>
      </c>
      <c r="D968" s="150">
        <v>5624567283</v>
      </c>
      <c r="E968" s="150" t="s">
        <v>11411</v>
      </c>
      <c r="F968" s="151">
        <v>390.13</v>
      </c>
      <c r="G968" s="151"/>
      <c r="H968" s="44">
        <f t="shared" si="57"/>
        <v>3995.1779999999999</v>
      </c>
    </row>
    <row r="969" spans="1:8" x14ac:dyDescent="0.2">
      <c r="A969" s="42" t="s">
        <v>47</v>
      </c>
      <c r="B969" s="42" t="s">
        <v>48</v>
      </c>
      <c r="C969" s="152">
        <v>45618</v>
      </c>
      <c r="D969" s="150">
        <v>5624567383</v>
      </c>
      <c r="E969" s="150" t="s">
        <v>11412</v>
      </c>
      <c r="F969" s="151">
        <v>839.23599999999999</v>
      </c>
      <c r="G969" s="151"/>
      <c r="H969" s="44">
        <f t="shared" si="57"/>
        <v>4834.4139999999998</v>
      </c>
    </row>
    <row r="970" spans="1:8" x14ac:dyDescent="0.2">
      <c r="A970" s="42" t="s">
        <v>47</v>
      </c>
      <c r="B970" s="42" t="s">
        <v>48</v>
      </c>
      <c r="C970" s="152">
        <v>45626</v>
      </c>
      <c r="D970" s="150" t="s">
        <v>11413</v>
      </c>
      <c r="E970" s="150" t="s">
        <v>11414</v>
      </c>
      <c r="F970" s="151"/>
      <c r="G970" s="151">
        <v>18</v>
      </c>
      <c r="H970" s="44">
        <f t="shared" si="57"/>
        <v>4816.4139999999998</v>
      </c>
    </row>
    <row r="971" spans="1:8" x14ac:dyDescent="0.2">
      <c r="A971" s="42" t="s">
        <v>47</v>
      </c>
      <c r="B971" s="42" t="s">
        <v>48</v>
      </c>
      <c r="C971" s="152">
        <v>45626</v>
      </c>
      <c r="D971" s="150" t="s">
        <v>11415</v>
      </c>
      <c r="E971" s="150" t="s">
        <v>11416</v>
      </c>
      <c r="F971" s="151"/>
      <c r="G971" s="151">
        <v>24</v>
      </c>
      <c r="H971" s="44">
        <f t="shared" si="57"/>
        <v>4792.4139999999998</v>
      </c>
    </row>
    <row r="972" spans="1:8" x14ac:dyDescent="0.2">
      <c r="A972" s="42" t="s">
        <v>47</v>
      </c>
      <c r="B972" s="42" t="s">
        <v>48</v>
      </c>
      <c r="C972" s="152">
        <v>45626</v>
      </c>
      <c r="D972" s="150" t="s">
        <v>11417</v>
      </c>
      <c r="E972" s="150" t="s">
        <v>11418</v>
      </c>
      <c r="F972" s="151"/>
      <c r="G972" s="151">
        <v>12</v>
      </c>
      <c r="H972" s="44">
        <f t="shared" si="57"/>
        <v>4780.4139999999998</v>
      </c>
    </row>
    <row r="973" spans="1:8" x14ac:dyDescent="0.2">
      <c r="A973" s="42" t="s">
        <v>47</v>
      </c>
      <c r="B973" s="42" t="s">
        <v>48</v>
      </c>
      <c r="C973" s="152">
        <v>45657</v>
      </c>
      <c r="D973" s="150" t="s">
        <v>11441</v>
      </c>
      <c r="E973" s="150" t="s">
        <v>11442</v>
      </c>
      <c r="F973" s="151"/>
      <c r="G973" s="151">
        <v>1554.664</v>
      </c>
      <c r="H973" s="44">
        <f t="shared" si="57"/>
        <v>3225.75</v>
      </c>
    </row>
    <row r="974" spans="1:8" x14ac:dyDescent="0.2">
      <c r="A974" s="61" t="s">
        <v>4936</v>
      </c>
      <c r="B974" s="62"/>
      <c r="C974" s="93"/>
      <c r="D974" s="94"/>
      <c r="E974" s="94"/>
      <c r="F974" s="96">
        <f>SUBTOTAL(9,F959:F973)</f>
        <v>5080.0739999999996</v>
      </c>
      <c r="G974" s="96">
        <f>SUBTOTAL(9,G959:G973)</f>
        <v>1854.3240000000001</v>
      </c>
      <c r="H974" s="95">
        <f>+F974-G974</f>
        <v>3225.7499999999995</v>
      </c>
    </row>
    <row r="975" spans="1:8" x14ac:dyDescent="0.2">
      <c r="A975" s="42" t="s">
        <v>49</v>
      </c>
      <c r="B975" s="42" t="s">
        <v>50</v>
      </c>
      <c r="C975" s="45">
        <v>43465</v>
      </c>
      <c r="D975" s="78" t="s">
        <v>708</v>
      </c>
      <c r="E975" s="78" t="s">
        <v>709</v>
      </c>
      <c r="F975" s="44">
        <v>0</v>
      </c>
      <c r="G975" s="44">
        <v>8121.75</v>
      </c>
      <c r="H975" s="44">
        <f>+IF(A975=A964,H974+F975-G975,F975-G975)</f>
        <v>-8121.75</v>
      </c>
    </row>
    <row r="976" spans="1:8" x14ac:dyDescent="0.2">
      <c r="A976" s="42" t="s">
        <v>49</v>
      </c>
      <c r="B976" s="42" t="s">
        <v>50</v>
      </c>
      <c r="C976" s="45">
        <v>43496</v>
      </c>
      <c r="D976" s="78">
        <v>5619560095</v>
      </c>
      <c r="E976" s="78">
        <v>3090</v>
      </c>
      <c r="F976" s="44">
        <v>8269.4</v>
      </c>
      <c r="H976" s="44">
        <f>+IF(A976=A975,H975+F976-G976,F976-G976)</f>
        <v>147.64999999999964</v>
      </c>
    </row>
    <row r="977" spans="1:9" x14ac:dyDescent="0.2">
      <c r="A977" s="42" t="s">
        <v>49</v>
      </c>
      <c r="B977" s="42" t="s">
        <v>50</v>
      </c>
      <c r="C977" s="45">
        <v>44189</v>
      </c>
      <c r="D977" s="78" t="s">
        <v>1062</v>
      </c>
      <c r="E977" s="78" t="s">
        <v>1063</v>
      </c>
      <c r="G977" s="44">
        <v>1453.4</v>
      </c>
      <c r="H977" s="44">
        <f t="shared" ref="H977:H1013" si="58">+IF(A977=A976,H976+F977-G977,F977-G977)</f>
        <v>-1305.7500000000005</v>
      </c>
      <c r="I977" s="42" t="s">
        <v>4986</v>
      </c>
    </row>
    <row r="978" spans="1:9" x14ac:dyDescent="0.2">
      <c r="A978" s="42" t="s">
        <v>49</v>
      </c>
      <c r="B978" s="42" t="s">
        <v>50</v>
      </c>
      <c r="C978" s="101">
        <v>44620</v>
      </c>
      <c r="D978" s="102" t="s">
        <v>5289</v>
      </c>
      <c r="E978" s="102" t="s">
        <v>5290</v>
      </c>
      <c r="F978" s="103"/>
      <c r="G978" s="103">
        <v>22.536000000000001</v>
      </c>
      <c r="H978" s="44">
        <f t="shared" si="58"/>
        <v>-1328.2860000000005</v>
      </c>
      <c r="I978" s="33"/>
    </row>
    <row r="979" spans="1:9" x14ac:dyDescent="0.2">
      <c r="A979" s="42" t="s">
        <v>49</v>
      </c>
      <c r="B979" s="42" t="s">
        <v>50</v>
      </c>
      <c r="C979" s="69">
        <v>45103</v>
      </c>
      <c r="D979" s="83">
        <v>5623561000</v>
      </c>
      <c r="E979" s="83" t="s">
        <v>7025</v>
      </c>
      <c r="F979" s="86">
        <v>22684.774000000001</v>
      </c>
      <c r="G979" s="86"/>
      <c r="H979" s="44">
        <f t="shared" si="58"/>
        <v>21356.488000000001</v>
      </c>
      <c r="I979" s="33"/>
    </row>
    <row r="980" spans="1:9" x14ac:dyDescent="0.2">
      <c r="A980" s="42" t="s">
        <v>49</v>
      </c>
      <c r="B980" s="42" t="s">
        <v>50</v>
      </c>
      <c r="C980" s="45">
        <v>45291</v>
      </c>
      <c r="D980" s="78" t="s">
        <v>7543</v>
      </c>
      <c r="E980" s="78" t="s">
        <v>7544</v>
      </c>
      <c r="G980" s="99">
        <v>126.999</v>
      </c>
      <c r="H980" s="44">
        <f t="shared" si="58"/>
        <v>21229.489000000001</v>
      </c>
      <c r="I980" s="33"/>
    </row>
    <row r="981" spans="1:9" x14ac:dyDescent="0.2">
      <c r="A981" s="42" t="s">
        <v>49</v>
      </c>
      <c r="B981" s="42" t="s">
        <v>50</v>
      </c>
      <c r="C981" s="45">
        <v>45291</v>
      </c>
      <c r="D981" s="78" t="s">
        <v>7545</v>
      </c>
      <c r="E981" s="78" t="s">
        <v>7546</v>
      </c>
      <c r="G981" s="99">
        <v>65.37</v>
      </c>
      <c r="H981" s="44">
        <f t="shared" si="58"/>
        <v>21164.119000000002</v>
      </c>
      <c r="I981" s="33"/>
    </row>
    <row r="982" spans="1:9" x14ac:dyDescent="0.2">
      <c r="A982" s="42" t="s">
        <v>49</v>
      </c>
      <c r="B982" s="42" t="s">
        <v>50</v>
      </c>
      <c r="C982" s="45">
        <v>45322</v>
      </c>
      <c r="D982" s="78" t="s">
        <v>8428</v>
      </c>
      <c r="E982" s="78" t="s">
        <v>8429</v>
      </c>
      <c r="G982" s="99">
        <v>35.223999999999997</v>
      </c>
      <c r="H982" s="44">
        <f t="shared" si="58"/>
        <v>21128.895000000004</v>
      </c>
      <c r="I982" s="33"/>
    </row>
    <row r="983" spans="1:9" x14ac:dyDescent="0.2">
      <c r="A983" s="42" t="s">
        <v>49</v>
      </c>
      <c r="B983" s="42" t="s">
        <v>50</v>
      </c>
      <c r="C983" s="45">
        <v>45322</v>
      </c>
      <c r="D983" s="78" t="s">
        <v>8430</v>
      </c>
      <c r="E983" s="78" t="s">
        <v>8431</v>
      </c>
      <c r="G983" s="99">
        <v>46.003999999999998</v>
      </c>
      <c r="H983" s="44">
        <f t="shared" si="58"/>
        <v>21082.891000000003</v>
      </c>
      <c r="I983" s="33"/>
    </row>
    <row r="984" spans="1:9" x14ac:dyDescent="0.2">
      <c r="A984" s="42" t="s">
        <v>49</v>
      </c>
      <c r="B984" s="42" t="s">
        <v>50</v>
      </c>
      <c r="C984" s="45">
        <v>45322</v>
      </c>
      <c r="D984" s="78" t="s">
        <v>8432</v>
      </c>
      <c r="E984" s="78" t="s">
        <v>8433</v>
      </c>
      <c r="G984" s="99">
        <v>43.715000000000003</v>
      </c>
      <c r="H984" s="44">
        <f t="shared" si="58"/>
        <v>21039.176000000003</v>
      </c>
      <c r="I984" s="33"/>
    </row>
    <row r="985" spans="1:9" x14ac:dyDescent="0.2">
      <c r="A985" s="42" t="s">
        <v>49</v>
      </c>
      <c r="B985" s="42" t="s">
        <v>50</v>
      </c>
      <c r="C985" s="45">
        <v>45322</v>
      </c>
      <c r="D985" s="78" t="s">
        <v>8434</v>
      </c>
      <c r="E985" s="78" t="s">
        <v>8435</v>
      </c>
      <c r="G985" s="99">
        <v>6.4870000000000001</v>
      </c>
      <c r="H985" s="44">
        <f t="shared" si="58"/>
        <v>21032.689000000002</v>
      </c>
      <c r="I985" s="33"/>
    </row>
    <row r="986" spans="1:9" x14ac:dyDescent="0.2">
      <c r="A986" s="42" t="s">
        <v>49</v>
      </c>
      <c r="B986" s="42" t="s">
        <v>50</v>
      </c>
      <c r="C986" s="45">
        <v>45322</v>
      </c>
      <c r="D986" s="78" t="s">
        <v>8436</v>
      </c>
      <c r="E986" s="78" t="s">
        <v>8437</v>
      </c>
      <c r="G986" s="99">
        <v>66.323999999999998</v>
      </c>
      <c r="H986" s="44">
        <f t="shared" si="58"/>
        <v>20966.365000000002</v>
      </c>
      <c r="I986" s="33"/>
    </row>
    <row r="987" spans="1:9" x14ac:dyDescent="0.2">
      <c r="A987" s="42" t="s">
        <v>49</v>
      </c>
      <c r="B987" s="42" t="s">
        <v>50</v>
      </c>
      <c r="C987" s="45">
        <v>45351</v>
      </c>
      <c r="D987" s="78" t="s">
        <v>8438</v>
      </c>
      <c r="E987" s="78" t="s">
        <v>8439</v>
      </c>
      <c r="G987" s="99">
        <v>505.54599999999999</v>
      </c>
      <c r="H987" s="44">
        <f t="shared" si="58"/>
        <v>20460.819000000003</v>
      </c>
      <c r="I987" s="33"/>
    </row>
    <row r="988" spans="1:9" x14ac:dyDescent="0.2">
      <c r="A988" s="42" t="s">
        <v>49</v>
      </c>
      <c r="B988" s="42" t="s">
        <v>50</v>
      </c>
      <c r="C988" s="45">
        <v>45351</v>
      </c>
      <c r="D988" s="78" t="s">
        <v>8440</v>
      </c>
      <c r="E988" s="78" t="s">
        <v>8441</v>
      </c>
      <c r="G988" s="99">
        <v>40.661999999999999</v>
      </c>
      <c r="H988" s="44">
        <f t="shared" si="58"/>
        <v>20420.157000000003</v>
      </c>
      <c r="I988" s="33"/>
    </row>
    <row r="989" spans="1:9" x14ac:dyDescent="0.2">
      <c r="A989" s="42" t="s">
        <v>49</v>
      </c>
      <c r="B989" s="42" t="s">
        <v>50</v>
      </c>
      <c r="C989" s="45">
        <v>45351</v>
      </c>
      <c r="D989" s="78" t="s">
        <v>8442</v>
      </c>
      <c r="E989" s="78" t="s">
        <v>8443</v>
      </c>
      <c r="G989" s="99">
        <v>73.67</v>
      </c>
      <c r="H989" s="44">
        <f t="shared" si="58"/>
        <v>20346.487000000005</v>
      </c>
      <c r="I989" s="33"/>
    </row>
    <row r="990" spans="1:9" x14ac:dyDescent="0.2">
      <c r="A990" s="42" t="s">
        <v>49</v>
      </c>
      <c r="B990" s="42" t="s">
        <v>50</v>
      </c>
      <c r="C990" s="45">
        <v>45407</v>
      </c>
      <c r="D990" s="78" t="s">
        <v>8444</v>
      </c>
      <c r="E990" s="78" t="s">
        <v>8445</v>
      </c>
      <c r="G990" s="99">
        <v>16.716000000000001</v>
      </c>
      <c r="H990" s="44">
        <f t="shared" si="58"/>
        <v>20329.771000000004</v>
      </c>
      <c r="I990" s="34"/>
    </row>
    <row r="991" spans="1:9" x14ac:dyDescent="0.2">
      <c r="A991" s="42" t="s">
        <v>49</v>
      </c>
      <c r="B991" s="42" t="s">
        <v>50</v>
      </c>
      <c r="C991" s="45">
        <v>45411</v>
      </c>
      <c r="D991" s="78" t="s">
        <v>8446</v>
      </c>
      <c r="E991" s="78" t="s">
        <v>8447</v>
      </c>
      <c r="G991" s="44">
        <v>504.38</v>
      </c>
      <c r="H991" s="44">
        <f t="shared" si="58"/>
        <v>19825.391000000003</v>
      </c>
      <c r="I991" s="33"/>
    </row>
    <row r="992" spans="1:9" x14ac:dyDescent="0.2">
      <c r="A992" s="42" t="s">
        <v>49</v>
      </c>
      <c r="B992" s="42" t="s">
        <v>50</v>
      </c>
      <c r="C992" s="45">
        <v>45412</v>
      </c>
      <c r="D992" s="78" t="s">
        <v>8448</v>
      </c>
      <c r="E992" s="78" t="s">
        <v>8449</v>
      </c>
      <c r="G992" s="44">
        <v>29988.794999999998</v>
      </c>
      <c r="H992" s="44">
        <f t="shared" si="58"/>
        <v>-10163.403999999995</v>
      </c>
      <c r="I992" s="33"/>
    </row>
    <row r="993" spans="1:9" x14ac:dyDescent="0.2">
      <c r="A993" s="42" t="s">
        <v>49</v>
      </c>
      <c r="B993" s="42" t="s">
        <v>50</v>
      </c>
      <c r="C993" s="45">
        <v>45412</v>
      </c>
      <c r="D993" s="78" t="s">
        <v>8450</v>
      </c>
      <c r="E993" s="78" t="s">
        <v>8451</v>
      </c>
      <c r="G993" s="44">
        <v>36.92</v>
      </c>
      <c r="H993" s="44">
        <f t="shared" si="58"/>
        <v>-10200.323999999995</v>
      </c>
      <c r="I993" s="33"/>
    </row>
    <row r="994" spans="1:9" x14ac:dyDescent="0.2">
      <c r="A994" s="42" t="s">
        <v>49</v>
      </c>
      <c r="B994" s="42" t="s">
        <v>50</v>
      </c>
      <c r="C994" s="45">
        <v>45426</v>
      </c>
      <c r="D994" s="78">
        <v>5624561751</v>
      </c>
      <c r="E994" s="78" t="s">
        <v>8699</v>
      </c>
      <c r="F994" s="99">
        <v>1038.2819999999999</v>
      </c>
      <c r="H994" s="44">
        <f t="shared" si="58"/>
        <v>-9162.0419999999958</v>
      </c>
      <c r="I994" s="33"/>
    </row>
    <row r="995" spans="1:9" x14ac:dyDescent="0.2">
      <c r="A995" s="42" t="s">
        <v>49</v>
      </c>
      <c r="B995" s="42" t="s">
        <v>50</v>
      </c>
      <c r="C995" s="45">
        <v>45426</v>
      </c>
      <c r="D995" s="78">
        <v>5624561752</v>
      </c>
      <c r="E995" s="78" t="s">
        <v>8700</v>
      </c>
      <c r="F995" s="44">
        <v>7196.0389999999998</v>
      </c>
      <c r="H995" s="44">
        <f t="shared" si="58"/>
        <v>-1966.0029999999961</v>
      </c>
      <c r="I995" s="33"/>
    </row>
    <row r="996" spans="1:9" x14ac:dyDescent="0.2">
      <c r="A996" s="42" t="s">
        <v>49</v>
      </c>
      <c r="B996" s="42" t="s">
        <v>50</v>
      </c>
      <c r="C996" s="45">
        <v>45426</v>
      </c>
      <c r="D996" s="78">
        <v>5624561753</v>
      </c>
      <c r="E996" s="78" t="s">
        <v>8701</v>
      </c>
      <c r="F996" s="44">
        <v>26053.157999999999</v>
      </c>
      <c r="H996" s="44">
        <f t="shared" si="58"/>
        <v>24087.155000000002</v>
      </c>
      <c r="I996" s="33"/>
    </row>
    <row r="997" spans="1:9" x14ac:dyDescent="0.2">
      <c r="A997" s="42" t="s">
        <v>49</v>
      </c>
      <c r="B997" s="42" t="s">
        <v>50</v>
      </c>
      <c r="C997" s="45">
        <v>45433</v>
      </c>
      <c r="D997" s="78" t="s">
        <v>8702</v>
      </c>
      <c r="E997" s="78" t="s">
        <v>8703</v>
      </c>
      <c r="G997" s="44">
        <v>75.652000000000001</v>
      </c>
      <c r="H997" s="44">
        <f t="shared" si="58"/>
        <v>24011.503000000004</v>
      </c>
      <c r="I997" s="33"/>
    </row>
    <row r="998" spans="1:9" x14ac:dyDescent="0.2">
      <c r="A998" s="42" t="s">
        <v>49</v>
      </c>
      <c r="B998" s="42" t="s">
        <v>50</v>
      </c>
      <c r="C998" s="45">
        <v>45433</v>
      </c>
      <c r="D998" s="78" t="s">
        <v>8704</v>
      </c>
      <c r="E998" s="78" t="s">
        <v>8705</v>
      </c>
      <c r="G998" s="44">
        <v>126.97799999999999</v>
      </c>
      <c r="H998" s="44">
        <f t="shared" si="58"/>
        <v>23884.525000000005</v>
      </c>
      <c r="I998" s="33"/>
    </row>
    <row r="999" spans="1:9" x14ac:dyDescent="0.2">
      <c r="A999" s="42" t="s">
        <v>49</v>
      </c>
      <c r="B999" s="42" t="s">
        <v>50</v>
      </c>
      <c r="C999" s="45">
        <v>45433</v>
      </c>
      <c r="D999" s="78" t="s">
        <v>8706</v>
      </c>
      <c r="E999" s="78" t="s">
        <v>8707</v>
      </c>
      <c r="G999" s="44">
        <v>14.500999999999999</v>
      </c>
      <c r="H999" s="44">
        <f t="shared" si="58"/>
        <v>23870.024000000005</v>
      </c>
      <c r="I999" s="33"/>
    </row>
    <row r="1000" spans="1:9" x14ac:dyDescent="0.2">
      <c r="A1000" s="42" t="s">
        <v>49</v>
      </c>
      <c r="B1000" s="42" t="s">
        <v>50</v>
      </c>
      <c r="C1000" s="45">
        <v>45439</v>
      </c>
      <c r="D1000" s="78" t="s">
        <v>8708</v>
      </c>
      <c r="E1000" s="78" t="s">
        <v>8709</v>
      </c>
      <c r="G1000" s="44">
        <v>55.045999999999999</v>
      </c>
      <c r="H1000" s="44">
        <f t="shared" si="58"/>
        <v>23814.978000000006</v>
      </c>
      <c r="I1000" s="33"/>
    </row>
    <row r="1001" spans="1:9" x14ac:dyDescent="0.2">
      <c r="A1001" s="42" t="s">
        <v>49</v>
      </c>
      <c r="B1001" s="42" t="s">
        <v>50</v>
      </c>
      <c r="C1001" s="45">
        <v>45439</v>
      </c>
      <c r="D1001" s="78" t="s">
        <v>8710</v>
      </c>
      <c r="E1001" s="78" t="s">
        <v>8711</v>
      </c>
      <c r="G1001" s="44">
        <v>336.476</v>
      </c>
      <c r="H1001" s="44">
        <f t="shared" si="58"/>
        <v>23478.502000000008</v>
      </c>
      <c r="I1001" s="33"/>
    </row>
    <row r="1002" spans="1:9" x14ac:dyDescent="0.2">
      <c r="A1002" s="42" t="s">
        <v>49</v>
      </c>
      <c r="B1002" s="42" t="s">
        <v>50</v>
      </c>
      <c r="C1002" s="45">
        <v>45439</v>
      </c>
      <c r="D1002" s="78" t="s">
        <v>8712</v>
      </c>
      <c r="E1002" s="78" t="s">
        <v>8713</v>
      </c>
      <c r="G1002" s="44">
        <v>55.808999999999997</v>
      </c>
      <c r="H1002" s="44">
        <f t="shared" si="58"/>
        <v>23422.693000000007</v>
      </c>
      <c r="I1002" s="33"/>
    </row>
    <row r="1003" spans="1:9" x14ac:dyDescent="0.2">
      <c r="A1003" s="42" t="s">
        <v>49</v>
      </c>
      <c r="B1003" s="42" t="s">
        <v>50</v>
      </c>
      <c r="C1003" s="45">
        <v>45439</v>
      </c>
      <c r="D1003" s="78" t="s">
        <v>8714</v>
      </c>
      <c r="E1003" s="78" t="s">
        <v>8715</v>
      </c>
      <c r="G1003" s="44">
        <v>628.4</v>
      </c>
      <c r="H1003" s="44">
        <f t="shared" si="58"/>
        <v>22794.293000000005</v>
      </c>
      <c r="I1003" s="33"/>
    </row>
    <row r="1004" spans="1:9" x14ac:dyDescent="0.2">
      <c r="A1004" s="42" t="s">
        <v>49</v>
      </c>
      <c r="B1004" s="42" t="s">
        <v>50</v>
      </c>
      <c r="C1004" s="45">
        <v>45443</v>
      </c>
      <c r="D1004" s="78" t="s">
        <v>8716</v>
      </c>
      <c r="E1004" s="78" t="s">
        <v>8717</v>
      </c>
      <c r="G1004" s="44">
        <v>14.119</v>
      </c>
      <c r="H1004" s="44">
        <f t="shared" si="58"/>
        <v>22780.174000000006</v>
      </c>
      <c r="I1004" s="33"/>
    </row>
    <row r="1005" spans="1:9" x14ac:dyDescent="0.2">
      <c r="A1005" s="42" t="s">
        <v>49</v>
      </c>
      <c r="B1005" s="42" t="s">
        <v>50</v>
      </c>
      <c r="C1005" s="45">
        <v>45443</v>
      </c>
      <c r="D1005" s="78" t="s">
        <v>8718</v>
      </c>
      <c r="E1005" s="78" t="s">
        <v>8719</v>
      </c>
      <c r="G1005" s="44">
        <v>126.596</v>
      </c>
      <c r="H1005" s="44">
        <f t="shared" si="58"/>
        <v>22653.578000000005</v>
      </c>
      <c r="I1005" s="33"/>
    </row>
    <row r="1006" spans="1:9" x14ac:dyDescent="0.2">
      <c r="A1006" s="42" t="s">
        <v>49</v>
      </c>
      <c r="B1006" s="42" t="s">
        <v>50</v>
      </c>
      <c r="C1006" s="45">
        <v>45443</v>
      </c>
      <c r="D1006" s="78" t="s">
        <v>8720</v>
      </c>
      <c r="E1006" s="78" t="s">
        <v>8721</v>
      </c>
      <c r="G1006" s="44">
        <v>71.263999999999996</v>
      </c>
      <c r="H1006" s="44">
        <f t="shared" si="58"/>
        <v>22582.314000000006</v>
      </c>
      <c r="I1006" s="33"/>
    </row>
    <row r="1007" spans="1:9" x14ac:dyDescent="0.2">
      <c r="A1007" s="42" t="s">
        <v>49</v>
      </c>
      <c r="B1007" s="42" t="s">
        <v>50</v>
      </c>
      <c r="C1007" s="45">
        <v>45443</v>
      </c>
      <c r="D1007" s="78" t="s">
        <v>8722</v>
      </c>
      <c r="E1007" s="78" t="s">
        <v>8723</v>
      </c>
      <c r="G1007" s="44">
        <v>41.021999999999998</v>
      </c>
      <c r="H1007" s="44">
        <f t="shared" si="58"/>
        <v>22541.292000000005</v>
      </c>
      <c r="I1007" s="33"/>
    </row>
    <row r="1008" spans="1:9" x14ac:dyDescent="0.2">
      <c r="A1008" s="42" t="s">
        <v>49</v>
      </c>
      <c r="B1008" s="42" t="s">
        <v>50</v>
      </c>
      <c r="C1008" s="45">
        <v>45443</v>
      </c>
      <c r="D1008" s="78" t="s">
        <v>8724</v>
      </c>
      <c r="E1008" s="78" t="s">
        <v>8725</v>
      </c>
      <c r="G1008" s="44">
        <v>47.7</v>
      </c>
      <c r="H1008" s="44">
        <f t="shared" si="58"/>
        <v>22493.592000000004</v>
      </c>
      <c r="I1008" s="33"/>
    </row>
    <row r="1009" spans="1:9" x14ac:dyDescent="0.2">
      <c r="A1009" s="42" t="s">
        <v>49</v>
      </c>
      <c r="B1009" s="42" t="s">
        <v>50</v>
      </c>
      <c r="C1009" s="45">
        <v>45443</v>
      </c>
      <c r="D1009" s="78" t="s">
        <v>8726</v>
      </c>
      <c r="E1009" s="78" t="s">
        <v>8727</v>
      </c>
      <c r="G1009" s="44">
        <v>36.92</v>
      </c>
      <c r="H1009" s="44">
        <f t="shared" si="58"/>
        <v>22456.672000000006</v>
      </c>
      <c r="I1009" s="33"/>
    </row>
    <row r="1010" spans="1:9" x14ac:dyDescent="0.2">
      <c r="A1010" s="42" t="s">
        <v>49</v>
      </c>
      <c r="B1010" s="42" t="s">
        <v>50</v>
      </c>
      <c r="C1010" s="45">
        <v>45443</v>
      </c>
      <c r="D1010" s="78" t="s">
        <v>8728</v>
      </c>
      <c r="E1010" s="78" t="s">
        <v>8729</v>
      </c>
      <c r="G1010" s="44">
        <v>12.307</v>
      </c>
      <c r="H1010" s="44">
        <f t="shared" si="58"/>
        <v>22444.365000000005</v>
      </c>
      <c r="I1010" s="33"/>
    </row>
    <row r="1011" spans="1:9" x14ac:dyDescent="0.2">
      <c r="A1011" s="42" t="s">
        <v>49</v>
      </c>
      <c r="B1011" s="42" t="s">
        <v>50</v>
      </c>
      <c r="C1011" s="45">
        <v>45443</v>
      </c>
      <c r="D1011" s="78" t="s">
        <v>8730</v>
      </c>
      <c r="E1011" s="78" t="s">
        <v>8731</v>
      </c>
      <c r="G1011" s="44">
        <v>54.569000000000003</v>
      </c>
      <c r="H1011" s="44">
        <f t="shared" si="58"/>
        <v>22389.796000000006</v>
      </c>
      <c r="I1011" s="33"/>
    </row>
    <row r="1012" spans="1:9" x14ac:dyDescent="0.2">
      <c r="A1012" s="42" t="s">
        <v>49</v>
      </c>
      <c r="B1012" s="42" t="s">
        <v>50</v>
      </c>
      <c r="C1012" s="45">
        <v>45443</v>
      </c>
      <c r="D1012" s="78" t="s">
        <v>8732</v>
      </c>
      <c r="E1012" s="78" t="s">
        <v>8733</v>
      </c>
      <c r="G1012" s="44">
        <v>69.738</v>
      </c>
      <c r="H1012" s="44">
        <f t="shared" si="58"/>
        <v>22320.058000000005</v>
      </c>
      <c r="I1012" s="33"/>
    </row>
    <row r="1013" spans="1:9" x14ac:dyDescent="0.2">
      <c r="A1013" s="42" t="s">
        <v>49</v>
      </c>
      <c r="B1013" s="42" t="s">
        <v>50</v>
      </c>
      <c r="C1013" s="45">
        <v>45443</v>
      </c>
      <c r="D1013" s="78" t="s">
        <v>8734</v>
      </c>
      <c r="E1013" s="78" t="s">
        <v>8735</v>
      </c>
      <c r="G1013" s="44">
        <v>639.84799999999996</v>
      </c>
      <c r="H1013" s="44">
        <f t="shared" si="58"/>
        <v>21680.210000000006</v>
      </c>
      <c r="I1013" s="33"/>
    </row>
    <row r="1014" spans="1:9" x14ac:dyDescent="0.2">
      <c r="A1014" s="42" t="s">
        <v>49</v>
      </c>
      <c r="B1014" s="42" t="s">
        <v>50</v>
      </c>
      <c r="C1014" s="45">
        <v>45443</v>
      </c>
      <c r="D1014" s="78" t="s">
        <v>8736</v>
      </c>
      <c r="E1014" s="78" t="s">
        <v>8737</v>
      </c>
      <c r="G1014" s="44">
        <v>33.676000000000002</v>
      </c>
      <c r="H1014" s="44">
        <f t="shared" ref="H1014:H1061" si="59">+IF(A1014=A1013,H1013+F1014-G1014,F1014-G1014)</f>
        <v>21646.534000000007</v>
      </c>
      <c r="I1014" s="33"/>
    </row>
    <row r="1015" spans="1:9" x14ac:dyDescent="0.2">
      <c r="A1015" s="42" t="s">
        <v>49</v>
      </c>
      <c r="B1015" s="42" t="s">
        <v>50</v>
      </c>
      <c r="C1015" s="45">
        <v>45443</v>
      </c>
      <c r="D1015" s="78" t="s">
        <v>8738</v>
      </c>
      <c r="E1015" s="78" t="s">
        <v>8739</v>
      </c>
      <c r="G1015" s="44">
        <v>36.92</v>
      </c>
      <c r="H1015" s="44">
        <f t="shared" si="59"/>
        <v>21609.614000000009</v>
      </c>
      <c r="I1015" s="33"/>
    </row>
    <row r="1016" spans="1:9" x14ac:dyDescent="0.2">
      <c r="A1016" s="42" t="s">
        <v>49</v>
      </c>
      <c r="B1016" s="42" t="s">
        <v>50</v>
      </c>
      <c r="C1016" s="45">
        <v>45443</v>
      </c>
      <c r="D1016" s="78" t="s">
        <v>8740</v>
      </c>
      <c r="E1016" s="78" t="s">
        <v>8741</v>
      </c>
      <c r="G1016" s="44">
        <v>57.526000000000003</v>
      </c>
      <c r="H1016" s="44">
        <f t="shared" si="59"/>
        <v>21552.088000000007</v>
      </c>
      <c r="I1016" s="33"/>
    </row>
    <row r="1017" spans="1:9" x14ac:dyDescent="0.2">
      <c r="A1017" s="42" t="s">
        <v>49</v>
      </c>
      <c r="B1017" s="42" t="s">
        <v>50</v>
      </c>
      <c r="C1017" s="45">
        <v>45443</v>
      </c>
      <c r="D1017" s="78" t="s">
        <v>8742</v>
      </c>
      <c r="E1017" s="78" t="s">
        <v>8743</v>
      </c>
      <c r="G1017" s="44">
        <v>20.702000000000002</v>
      </c>
      <c r="H1017" s="44">
        <f t="shared" si="59"/>
        <v>21531.386000000006</v>
      </c>
      <c r="I1017" s="33"/>
    </row>
    <row r="1018" spans="1:9" x14ac:dyDescent="0.2">
      <c r="A1018" s="42" t="s">
        <v>49</v>
      </c>
      <c r="B1018" s="42" t="s">
        <v>50</v>
      </c>
      <c r="C1018" s="45">
        <v>45443</v>
      </c>
      <c r="D1018" s="78" t="s">
        <v>8744</v>
      </c>
      <c r="E1018" s="78" t="s">
        <v>8745</v>
      </c>
      <c r="G1018" s="44">
        <v>41.69</v>
      </c>
      <c r="H1018" s="44">
        <f t="shared" si="59"/>
        <v>21489.696000000007</v>
      </c>
      <c r="I1018" s="33"/>
    </row>
    <row r="1019" spans="1:9" x14ac:dyDescent="0.2">
      <c r="A1019" s="42" t="s">
        <v>49</v>
      </c>
      <c r="B1019" s="42" t="s">
        <v>50</v>
      </c>
      <c r="C1019" s="45">
        <v>45443</v>
      </c>
      <c r="D1019" s="78" t="s">
        <v>8746</v>
      </c>
      <c r="E1019" s="78" t="s">
        <v>8747</v>
      </c>
      <c r="G1019" s="44">
        <v>33.009</v>
      </c>
      <c r="H1019" s="44">
        <f t="shared" si="59"/>
        <v>21456.687000000009</v>
      </c>
      <c r="I1019" s="33"/>
    </row>
    <row r="1020" spans="1:9" x14ac:dyDescent="0.2">
      <c r="A1020" s="42" t="s">
        <v>49</v>
      </c>
      <c r="B1020" s="42" t="s">
        <v>50</v>
      </c>
      <c r="C1020" s="45">
        <v>45443</v>
      </c>
      <c r="D1020" s="78" t="s">
        <v>8748</v>
      </c>
      <c r="E1020" s="78" t="s">
        <v>8749</v>
      </c>
      <c r="G1020" s="44">
        <v>11.734</v>
      </c>
      <c r="H1020" s="44">
        <f t="shared" si="59"/>
        <v>21444.953000000009</v>
      </c>
      <c r="I1020" s="33"/>
    </row>
    <row r="1021" spans="1:9" x14ac:dyDescent="0.2">
      <c r="A1021" s="42" t="s">
        <v>49</v>
      </c>
      <c r="B1021" s="42" t="s">
        <v>50</v>
      </c>
      <c r="C1021" s="45">
        <v>45462</v>
      </c>
      <c r="D1021" s="78" t="s">
        <v>8908</v>
      </c>
      <c r="E1021" s="78" t="s">
        <v>8909</v>
      </c>
      <c r="G1021" s="44">
        <v>42.072000000000003</v>
      </c>
      <c r="H1021" s="44">
        <f t="shared" si="59"/>
        <v>21402.881000000008</v>
      </c>
      <c r="I1021" s="33"/>
    </row>
    <row r="1022" spans="1:9" x14ac:dyDescent="0.2">
      <c r="A1022" s="42" t="s">
        <v>49</v>
      </c>
      <c r="B1022" s="42" t="s">
        <v>50</v>
      </c>
      <c r="C1022" s="45">
        <v>45462</v>
      </c>
      <c r="D1022" s="78" t="s">
        <v>8910</v>
      </c>
      <c r="E1022" s="78" t="s">
        <v>8911</v>
      </c>
      <c r="G1022" s="44">
        <v>52.183999999999997</v>
      </c>
      <c r="H1022" s="44">
        <f t="shared" si="59"/>
        <v>21350.697000000007</v>
      </c>
      <c r="I1022" s="33"/>
    </row>
    <row r="1023" spans="1:9" x14ac:dyDescent="0.2">
      <c r="A1023" s="42" t="s">
        <v>49</v>
      </c>
      <c r="B1023" s="42" t="s">
        <v>50</v>
      </c>
      <c r="C1023" s="45">
        <v>45470</v>
      </c>
      <c r="D1023" s="78" t="s">
        <v>8912</v>
      </c>
      <c r="E1023" s="78" t="s">
        <v>8913</v>
      </c>
      <c r="G1023" s="44">
        <v>75.751000000000005</v>
      </c>
      <c r="H1023" s="44">
        <f t="shared" si="59"/>
        <v>21274.946000000007</v>
      </c>
      <c r="I1023" s="33"/>
    </row>
    <row r="1024" spans="1:9" x14ac:dyDescent="0.2">
      <c r="A1024" s="42" t="s">
        <v>49</v>
      </c>
      <c r="B1024" s="42" t="s">
        <v>50</v>
      </c>
      <c r="C1024" s="45">
        <v>45470</v>
      </c>
      <c r="D1024" s="78" t="s">
        <v>8914</v>
      </c>
      <c r="E1024" s="78" t="s">
        <v>8915</v>
      </c>
      <c r="G1024" s="44">
        <v>116.102</v>
      </c>
      <c r="H1024" s="44">
        <f t="shared" si="59"/>
        <v>21158.844000000008</v>
      </c>
      <c r="I1024" s="33"/>
    </row>
    <row r="1025" spans="1:9" x14ac:dyDescent="0.2">
      <c r="A1025" s="42" t="s">
        <v>49</v>
      </c>
      <c r="B1025" s="42" t="s">
        <v>50</v>
      </c>
      <c r="C1025" s="45">
        <v>45470</v>
      </c>
      <c r="D1025" s="78" t="s">
        <v>8916</v>
      </c>
      <c r="E1025" s="78" t="s">
        <v>8917</v>
      </c>
      <c r="G1025" s="44">
        <v>58.576000000000001</v>
      </c>
      <c r="H1025" s="44">
        <f t="shared" si="59"/>
        <v>21100.268000000007</v>
      </c>
      <c r="I1025" s="33"/>
    </row>
    <row r="1026" spans="1:9" x14ac:dyDescent="0.2">
      <c r="A1026" s="42" t="s">
        <v>49</v>
      </c>
      <c r="B1026" s="42" t="s">
        <v>50</v>
      </c>
      <c r="C1026" s="45">
        <v>45470</v>
      </c>
      <c r="D1026" s="78" t="s">
        <v>8918</v>
      </c>
      <c r="E1026" s="78" t="s">
        <v>8919</v>
      </c>
      <c r="G1026" s="44">
        <v>46.46</v>
      </c>
      <c r="H1026" s="44">
        <f t="shared" si="59"/>
        <v>21053.808000000008</v>
      </c>
      <c r="I1026" s="33"/>
    </row>
    <row r="1027" spans="1:9" x14ac:dyDescent="0.2">
      <c r="A1027" s="42" t="s">
        <v>49</v>
      </c>
      <c r="B1027" s="42" t="s">
        <v>50</v>
      </c>
      <c r="C1027" s="45">
        <v>45471</v>
      </c>
      <c r="D1027" s="78" t="s">
        <v>8920</v>
      </c>
      <c r="E1027" s="78" t="s">
        <v>8921</v>
      </c>
      <c r="G1027" s="44">
        <v>649.38800000000003</v>
      </c>
      <c r="H1027" s="44">
        <f t="shared" si="59"/>
        <v>20404.420000000009</v>
      </c>
      <c r="I1027" s="33"/>
    </row>
    <row r="1028" spans="1:9" x14ac:dyDescent="0.2">
      <c r="A1028" s="42" t="s">
        <v>49</v>
      </c>
      <c r="B1028" s="42" t="s">
        <v>50</v>
      </c>
      <c r="C1028" s="45">
        <v>45471</v>
      </c>
      <c r="D1028" s="78" t="s">
        <v>8922</v>
      </c>
      <c r="E1028" s="78" t="s">
        <v>8923</v>
      </c>
      <c r="G1028" s="44">
        <v>641.75599999999997</v>
      </c>
      <c r="H1028" s="44">
        <f t="shared" si="59"/>
        <v>19762.664000000008</v>
      </c>
      <c r="I1028" s="33"/>
    </row>
    <row r="1029" spans="1:9" x14ac:dyDescent="0.2">
      <c r="A1029" s="42" t="s">
        <v>49</v>
      </c>
      <c r="B1029" s="42" t="s">
        <v>50</v>
      </c>
      <c r="C1029" s="45">
        <v>45471</v>
      </c>
      <c r="D1029" s="78" t="s">
        <v>8924</v>
      </c>
      <c r="E1029" s="78" t="s">
        <v>8925</v>
      </c>
      <c r="G1029" s="44">
        <v>347.92399999999998</v>
      </c>
      <c r="H1029" s="44">
        <f t="shared" si="59"/>
        <v>19414.740000000009</v>
      </c>
      <c r="I1029" s="33"/>
    </row>
    <row r="1030" spans="1:9" x14ac:dyDescent="0.2">
      <c r="A1030" s="42" t="s">
        <v>49</v>
      </c>
      <c r="B1030" s="42" t="s">
        <v>50</v>
      </c>
      <c r="C1030" s="45">
        <v>45473</v>
      </c>
      <c r="D1030" s="78" t="s">
        <v>8926</v>
      </c>
      <c r="E1030" s="78" t="s">
        <v>8927</v>
      </c>
      <c r="G1030" s="44">
        <v>57.430999999999997</v>
      </c>
      <c r="H1030" s="44">
        <f t="shared" si="59"/>
        <v>19357.309000000008</v>
      </c>
      <c r="I1030" s="33"/>
    </row>
    <row r="1031" spans="1:9" x14ac:dyDescent="0.2">
      <c r="A1031" s="42" t="s">
        <v>49</v>
      </c>
      <c r="B1031" s="42" t="s">
        <v>50</v>
      </c>
      <c r="C1031" s="45">
        <v>45473</v>
      </c>
      <c r="D1031" s="78" t="s">
        <v>8928</v>
      </c>
      <c r="E1031" s="78" t="s">
        <v>8929</v>
      </c>
      <c r="G1031" s="44">
        <v>120.395</v>
      </c>
      <c r="H1031" s="44">
        <f t="shared" si="59"/>
        <v>19236.914000000008</v>
      </c>
      <c r="I1031" s="33"/>
    </row>
    <row r="1032" spans="1:9" x14ac:dyDescent="0.2">
      <c r="A1032" s="42" t="s">
        <v>49</v>
      </c>
      <c r="B1032" s="42" t="s">
        <v>50</v>
      </c>
      <c r="C1032" s="45">
        <v>45473</v>
      </c>
      <c r="D1032" s="78" t="s">
        <v>8930</v>
      </c>
      <c r="E1032" s="78" t="s">
        <v>8931</v>
      </c>
      <c r="G1032" s="44">
        <v>125.928</v>
      </c>
      <c r="H1032" s="44">
        <f t="shared" si="59"/>
        <v>19110.986000000008</v>
      </c>
      <c r="I1032" s="33"/>
    </row>
    <row r="1033" spans="1:9" x14ac:dyDescent="0.2">
      <c r="A1033" s="42" t="s">
        <v>49</v>
      </c>
      <c r="B1033" s="42" t="s">
        <v>50</v>
      </c>
      <c r="C1033" s="45">
        <v>45473</v>
      </c>
      <c r="D1033" s="78" t="s">
        <v>8932</v>
      </c>
      <c r="E1033" s="78" t="s">
        <v>8933</v>
      </c>
      <c r="G1033" s="44">
        <v>119.441</v>
      </c>
      <c r="H1033" s="44">
        <f t="shared" si="59"/>
        <v>18991.545000000009</v>
      </c>
      <c r="I1033" s="33"/>
    </row>
    <row r="1034" spans="1:9" x14ac:dyDescent="0.2">
      <c r="A1034" s="42" t="s">
        <v>49</v>
      </c>
      <c r="B1034" s="42" t="s">
        <v>50</v>
      </c>
      <c r="C1034" s="45">
        <v>45473</v>
      </c>
      <c r="D1034" s="78" t="s">
        <v>8934</v>
      </c>
      <c r="E1034" s="78" t="s">
        <v>8935</v>
      </c>
      <c r="G1034" s="44">
        <v>340.387</v>
      </c>
      <c r="H1034" s="44">
        <f t="shared" si="59"/>
        <v>18651.15800000001</v>
      </c>
      <c r="I1034" s="33"/>
    </row>
    <row r="1035" spans="1:9" x14ac:dyDescent="0.2">
      <c r="A1035" s="42" t="s">
        <v>49</v>
      </c>
      <c r="B1035" s="42" t="s">
        <v>50</v>
      </c>
      <c r="C1035" s="45">
        <v>45473</v>
      </c>
      <c r="D1035" s="78" t="s">
        <v>8936</v>
      </c>
      <c r="E1035" s="78" t="s">
        <v>8937</v>
      </c>
      <c r="G1035" s="44">
        <v>672.37900000000002</v>
      </c>
      <c r="H1035" s="44">
        <f t="shared" si="59"/>
        <v>17978.77900000001</v>
      </c>
      <c r="I1035" s="33"/>
    </row>
    <row r="1036" spans="1:9" x14ac:dyDescent="0.2">
      <c r="A1036" s="42" t="s">
        <v>49</v>
      </c>
      <c r="B1036" s="42" t="s">
        <v>50</v>
      </c>
      <c r="C1036" s="45">
        <v>45490</v>
      </c>
      <c r="D1036" s="78" t="s">
        <v>9100</v>
      </c>
      <c r="E1036" s="78" t="s">
        <v>9101</v>
      </c>
      <c r="G1036" s="44">
        <v>144.81700000000001</v>
      </c>
      <c r="H1036" s="44">
        <f t="shared" si="59"/>
        <v>17833.96200000001</v>
      </c>
      <c r="I1036" s="33"/>
    </row>
    <row r="1037" spans="1:9" x14ac:dyDescent="0.2">
      <c r="A1037" s="42" t="s">
        <v>49</v>
      </c>
      <c r="B1037" s="42" t="s">
        <v>50</v>
      </c>
      <c r="C1037" s="45">
        <v>45497</v>
      </c>
      <c r="D1037" s="78" t="s">
        <v>9102</v>
      </c>
      <c r="E1037" s="78" t="s">
        <v>9103</v>
      </c>
      <c r="G1037" s="44">
        <v>18.317</v>
      </c>
      <c r="H1037" s="44">
        <f t="shared" si="59"/>
        <v>17815.645000000011</v>
      </c>
      <c r="I1037" s="33"/>
    </row>
    <row r="1038" spans="1:9" x14ac:dyDescent="0.2">
      <c r="A1038" s="42" t="s">
        <v>49</v>
      </c>
      <c r="B1038" s="42" t="s">
        <v>50</v>
      </c>
      <c r="C1038" s="45">
        <v>45497</v>
      </c>
      <c r="D1038" s="78" t="s">
        <v>9104</v>
      </c>
      <c r="E1038" s="78" t="s">
        <v>9105</v>
      </c>
      <c r="G1038" s="44">
        <v>669.42200000000003</v>
      </c>
      <c r="H1038" s="44">
        <f t="shared" si="59"/>
        <v>17146.223000000013</v>
      </c>
      <c r="I1038" s="33"/>
    </row>
    <row r="1039" spans="1:9" x14ac:dyDescent="0.2">
      <c r="A1039" s="42" t="s">
        <v>49</v>
      </c>
      <c r="B1039" s="42" t="s">
        <v>50</v>
      </c>
      <c r="C1039" s="45">
        <v>45497</v>
      </c>
      <c r="D1039" s="78" t="s">
        <v>9106</v>
      </c>
      <c r="E1039" s="78" t="s">
        <v>9107</v>
      </c>
      <c r="G1039" s="44">
        <v>14.119</v>
      </c>
      <c r="H1039" s="44">
        <f t="shared" si="59"/>
        <v>17132.104000000014</v>
      </c>
      <c r="I1039" s="33"/>
    </row>
    <row r="1040" spans="1:9" x14ac:dyDescent="0.2">
      <c r="A1040" s="42" t="s">
        <v>49</v>
      </c>
      <c r="B1040" s="42" t="s">
        <v>50</v>
      </c>
      <c r="C1040" s="45">
        <v>45497</v>
      </c>
      <c r="D1040" s="78" t="s">
        <v>9108</v>
      </c>
      <c r="E1040" s="78" t="s">
        <v>9109</v>
      </c>
      <c r="G1040" s="44">
        <v>76.988</v>
      </c>
      <c r="H1040" s="44">
        <f t="shared" si="59"/>
        <v>17055.116000000013</v>
      </c>
      <c r="I1040" s="33"/>
    </row>
    <row r="1041" spans="1:9" x14ac:dyDescent="0.2">
      <c r="A1041" s="42" t="s">
        <v>49</v>
      </c>
      <c r="B1041" s="42" t="s">
        <v>50</v>
      </c>
      <c r="C1041" s="45">
        <v>45504</v>
      </c>
      <c r="D1041" s="78" t="s">
        <v>9110</v>
      </c>
      <c r="E1041" s="78" t="s">
        <v>9111</v>
      </c>
      <c r="G1041" s="44">
        <v>59.816000000000003</v>
      </c>
      <c r="H1041" s="44">
        <f t="shared" si="59"/>
        <v>16995.300000000014</v>
      </c>
      <c r="I1041" s="33"/>
    </row>
    <row r="1042" spans="1:9" x14ac:dyDescent="0.2">
      <c r="A1042" s="42" t="s">
        <v>49</v>
      </c>
      <c r="B1042" s="42" t="s">
        <v>50</v>
      </c>
      <c r="C1042" s="45">
        <v>45504</v>
      </c>
      <c r="D1042" s="78" t="s">
        <v>9112</v>
      </c>
      <c r="E1042" s="78" t="s">
        <v>9113</v>
      </c>
      <c r="G1042" s="44">
        <v>76.988</v>
      </c>
      <c r="H1042" s="44">
        <f t="shared" si="59"/>
        <v>16918.312000000013</v>
      </c>
      <c r="I1042" s="33"/>
    </row>
    <row r="1043" spans="1:9" x14ac:dyDescent="0.2">
      <c r="A1043" s="42" t="s">
        <v>49</v>
      </c>
      <c r="B1043" s="42" t="s">
        <v>50</v>
      </c>
      <c r="C1043" s="45">
        <v>45504</v>
      </c>
      <c r="D1043" s="78" t="s">
        <v>9114</v>
      </c>
      <c r="E1043" s="78" t="s">
        <v>9115</v>
      </c>
      <c r="G1043" s="44">
        <v>50.371000000000002</v>
      </c>
      <c r="H1043" s="44">
        <f t="shared" si="59"/>
        <v>16867.941000000013</v>
      </c>
      <c r="I1043" s="33"/>
    </row>
    <row r="1044" spans="1:9" x14ac:dyDescent="0.2">
      <c r="A1044" s="42" t="s">
        <v>49</v>
      </c>
      <c r="B1044" s="42" t="s">
        <v>50</v>
      </c>
      <c r="C1044" s="45">
        <v>45504</v>
      </c>
      <c r="D1044" s="78" t="s">
        <v>9116</v>
      </c>
      <c r="E1044" s="78" t="s">
        <v>9117</v>
      </c>
      <c r="G1044" s="44">
        <v>51.898000000000003</v>
      </c>
      <c r="H1044" s="44">
        <f t="shared" si="59"/>
        <v>16816.043000000012</v>
      </c>
      <c r="I1044" s="33"/>
    </row>
    <row r="1045" spans="1:9" x14ac:dyDescent="0.2">
      <c r="A1045" s="42" t="s">
        <v>49</v>
      </c>
      <c r="B1045" s="42" t="s">
        <v>50</v>
      </c>
      <c r="C1045" s="45">
        <v>45504</v>
      </c>
      <c r="D1045" s="78" t="s">
        <v>9118</v>
      </c>
      <c r="E1045" s="78" t="s">
        <v>9119</v>
      </c>
      <c r="G1045" s="44">
        <v>16.885999999999999</v>
      </c>
      <c r="H1045" s="44">
        <f t="shared" si="59"/>
        <v>16799.157000000014</v>
      </c>
      <c r="I1045" s="33"/>
    </row>
    <row r="1046" spans="1:9" x14ac:dyDescent="0.2">
      <c r="A1046" s="42" t="s">
        <v>49</v>
      </c>
      <c r="B1046" s="42" t="s">
        <v>50</v>
      </c>
      <c r="C1046" s="45">
        <v>45504</v>
      </c>
      <c r="D1046" s="78" t="s">
        <v>9120</v>
      </c>
      <c r="E1046" s="78" t="s">
        <v>9121</v>
      </c>
      <c r="G1046" s="44">
        <v>106.657</v>
      </c>
      <c r="H1046" s="44">
        <f t="shared" si="59"/>
        <v>16692.500000000015</v>
      </c>
      <c r="I1046" s="33"/>
    </row>
    <row r="1047" spans="1:9" x14ac:dyDescent="0.2">
      <c r="A1047" s="42" t="s">
        <v>49</v>
      </c>
      <c r="B1047" s="42" t="s">
        <v>50</v>
      </c>
      <c r="C1047" s="45">
        <v>45504</v>
      </c>
      <c r="D1047" s="78" t="s">
        <v>9122</v>
      </c>
      <c r="E1047" s="78" t="s">
        <v>9123</v>
      </c>
      <c r="G1047" s="44">
        <v>9.8260000000000005</v>
      </c>
      <c r="H1047" s="44">
        <f t="shared" si="59"/>
        <v>16682.674000000014</v>
      </c>
      <c r="I1047" s="33"/>
    </row>
    <row r="1048" spans="1:9" x14ac:dyDescent="0.2">
      <c r="A1048" s="42" t="s">
        <v>49</v>
      </c>
      <c r="B1048" s="42" t="s">
        <v>50</v>
      </c>
      <c r="C1048" s="45">
        <v>45504</v>
      </c>
      <c r="D1048" s="78" t="s">
        <v>9124</v>
      </c>
      <c r="E1048" s="78" t="s">
        <v>9125</v>
      </c>
      <c r="G1048" s="44">
        <v>129.172</v>
      </c>
      <c r="H1048" s="44">
        <f t="shared" si="59"/>
        <v>16553.502000000015</v>
      </c>
      <c r="I1048" s="33"/>
    </row>
    <row r="1049" spans="1:9" x14ac:dyDescent="0.2">
      <c r="A1049" s="42" t="s">
        <v>49</v>
      </c>
      <c r="B1049" s="42" t="s">
        <v>50</v>
      </c>
      <c r="C1049" s="45">
        <v>45504</v>
      </c>
      <c r="D1049" s="78" t="s">
        <v>9126</v>
      </c>
      <c r="E1049" s="78" t="s">
        <v>9127</v>
      </c>
      <c r="G1049" s="44">
        <v>133.94200000000001</v>
      </c>
      <c r="H1049" s="44">
        <f t="shared" si="59"/>
        <v>16419.560000000016</v>
      </c>
      <c r="I1049" s="33"/>
    </row>
    <row r="1050" spans="1:9" x14ac:dyDescent="0.2">
      <c r="A1050" s="42" t="s">
        <v>49</v>
      </c>
      <c r="B1050" s="42" t="s">
        <v>50</v>
      </c>
      <c r="C1050" s="45">
        <v>45532</v>
      </c>
      <c r="D1050" s="78" t="s">
        <v>9128</v>
      </c>
      <c r="E1050" s="78" t="s">
        <v>9129</v>
      </c>
      <c r="G1050" s="44">
        <v>48.082000000000001</v>
      </c>
      <c r="H1050" s="44">
        <f t="shared" si="59"/>
        <v>16371.478000000016</v>
      </c>
      <c r="I1050" s="33"/>
    </row>
    <row r="1051" spans="1:9" x14ac:dyDescent="0.2">
      <c r="A1051" s="42" t="s">
        <v>49</v>
      </c>
      <c r="B1051" s="42" t="s">
        <v>50</v>
      </c>
      <c r="C1051" s="45">
        <v>45532</v>
      </c>
      <c r="D1051" s="78" t="s">
        <v>9130</v>
      </c>
      <c r="E1051" s="78" t="s">
        <v>9131</v>
      </c>
      <c r="G1051" s="44">
        <v>672.85599999999999</v>
      </c>
      <c r="H1051" s="44">
        <f t="shared" si="59"/>
        <v>15698.622000000016</v>
      </c>
      <c r="I1051" s="33"/>
    </row>
    <row r="1052" spans="1:9" x14ac:dyDescent="0.2">
      <c r="A1052" s="42" t="s">
        <v>49</v>
      </c>
      <c r="B1052" s="42" t="s">
        <v>50</v>
      </c>
      <c r="C1052" s="45">
        <v>45532</v>
      </c>
      <c r="D1052" s="78" t="s">
        <v>9132</v>
      </c>
      <c r="E1052" s="78" t="s">
        <v>9133</v>
      </c>
      <c r="G1052" s="44">
        <v>681.63300000000004</v>
      </c>
      <c r="H1052" s="44">
        <f t="shared" si="59"/>
        <v>15016.989000000016</v>
      </c>
      <c r="I1052" s="33"/>
    </row>
    <row r="1053" spans="1:9" x14ac:dyDescent="0.2">
      <c r="A1053" s="42" t="s">
        <v>49</v>
      </c>
      <c r="B1053" s="42" t="s">
        <v>50</v>
      </c>
      <c r="C1053" s="45">
        <v>45532</v>
      </c>
      <c r="D1053" s="78" t="s">
        <v>9134</v>
      </c>
      <c r="E1053" s="78" t="s">
        <v>9135</v>
      </c>
      <c r="G1053" s="44">
        <v>113.33499999999999</v>
      </c>
      <c r="H1053" s="44">
        <f t="shared" si="59"/>
        <v>14903.654000000017</v>
      </c>
      <c r="I1053" s="33"/>
    </row>
    <row r="1054" spans="1:9" x14ac:dyDescent="0.2">
      <c r="A1054" s="42" t="s">
        <v>49</v>
      </c>
      <c r="B1054" s="42" t="s">
        <v>50</v>
      </c>
      <c r="C1054" s="45">
        <v>45532</v>
      </c>
      <c r="D1054" s="78" t="s">
        <v>9136</v>
      </c>
      <c r="E1054" s="78" t="s">
        <v>9137</v>
      </c>
      <c r="G1054" s="44">
        <v>46.268999999999998</v>
      </c>
      <c r="H1054" s="44">
        <f t="shared" si="59"/>
        <v>14857.385000000017</v>
      </c>
      <c r="I1054" s="33"/>
    </row>
    <row r="1055" spans="1:9" x14ac:dyDescent="0.2">
      <c r="A1055" s="42" t="s">
        <v>49</v>
      </c>
      <c r="B1055" s="42" t="s">
        <v>50</v>
      </c>
      <c r="C1055" s="45">
        <v>45532</v>
      </c>
      <c r="D1055" s="78" t="s">
        <v>9138</v>
      </c>
      <c r="E1055" s="78" t="s">
        <v>9139</v>
      </c>
      <c r="G1055" s="44">
        <v>36.156999999999996</v>
      </c>
      <c r="H1055" s="44">
        <f t="shared" si="59"/>
        <v>14821.228000000017</v>
      </c>
      <c r="I1055" s="33"/>
    </row>
    <row r="1056" spans="1:9" x14ac:dyDescent="0.2">
      <c r="A1056" s="42" t="s">
        <v>49</v>
      </c>
      <c r="B1056" s="42" t="s">
        <v>50</v>
      </c>
      <c r="C1056" s="45">
        <v>45532</v>
      </c>
      <c r="D1056" s="78" t="s">
        <v>9140</v>
      </c>
      <c r="E1056" s="78" t="s">
        <v>9141</v>
      </c>
      <c r="G1056" s="44">
        <v>47.890999999999998</v>
      </c>
      <c r="H1056" s="44">
        <f t="shared" si="59"/>
        <v>14773.337000000018</v>
      </c>
      <c r="I1056" s="33"/>
    </row>
    <row r="1057" spans="1:9" x14ac:dyDescent="0.2">
      <c r="A1057" s="42" t="s">
        <v>49</v>
      </c>
      <c r="B1057" s="42" t="s">
        <v>50</v>
      </c>
      <c r="C1057" s="45">
        <v>45533</v>
      </c>
      <c r="D1057" s="78" t="s">
        <v>9142</v>
      </c>
      <c r="E1057" s="78" t="s">
        <v>9143</v>
      </c>
      <c r="G1057" s="44">
        <v>51.707000000000001</v>
      </c>
      <c r="H1057" s="44">
        <f t="shared" si="59"/>
        <v>14721.630000000017</v>
      </c>
      <c r="I1057" s="33"/>
    </row>
    <row r="1058" spans="1:9" x14ac:dyDescent="0.2">
      <c r="A1058" s="42" t="s">
        <v>49</v>
      </c>
      <c r="B1058" s="42" t="s">
        <v>50</v>
      </c>
      <c r="C1058" s="45">
        <v>45533</v>
      </c>
      <c r="D1058" s="78" t="s">
        <v>9144</v>
      </c>
      <c r="E1058" s="78" t="s">
        <v>9145</v>
      </c>
      <c r="G1058" s="44">
        <v>57.716999999999999</v>
      </c>
      <c r="H1058" s="44">
        <f t="shared" si="59"/>
        <v>14663.913000000017</v>
      </c>
      <c r="I1058" s="33"/>
    </row>
    <row r="1059" spans="1:9" x14ac:dyDescent="0.2">
      <c r="A1059" s="42" t="s">
        <v>49</v>
      </c>
      <c r="B1059" s="42" t="s">
        <v>50</v>
      </c>
      <c r="C1059" s="45">
        <v>45534</v>
      </c>
      <c r="D1059" s="78" t="s">
        <v>9146</v>
      </c>
      <c r="E1059" s="78" t="s">
        <v>9147</v>
      </c>
      <c r="G1059" s="44">
        <v>75.08</v>
      </c>
      <c r="H1059" s="44">
        <f t="shared" si="59"/>
        <v>14588.833000000017</v>
      </c>
      <c r="I1059" s="33"/>
    </row>
    <row r="1060" spans="1:9" x14ac:dyDescent="0.2">
      <c r="A1060" s="42" t="s">
        <v>49</v>
      </c>
      <c r="B1060" s="42" t="s">
        <v>50</v>
      </c>
      <c r="C1060" s="45">
        <v>45534</v>
      </c>
      <c r="D1060" s="78" t="s">
        <v>9148</v>
      </c>
      <c r="E1060" s="78" t="s">
        <v>9149</v>
      </c>
      <c r="G1060" s="44">
        <v>70.691999999999993</v>
      </c>
      <c r="H1060" s="44">
        <f t="shared" si="59"/>
        <v>14518.141000000018</v>
      </c>
      <c r="I1060" s="33"/>
    </row>
    <row r="1061" spans="1:9" x14ac:dyDescent="0.2">
      <c r="A1061" s="42" t="s">
        <v>49</v>
      </c>
      <c r="B1061" s="42" t="s">
        <v>50</v>
      </c>
      <c r="C1061" s="45">
        <v>45534</v>
      </c>
      <c r="D1061" s="78" t="s">
        <v>9150</v>
      </c>
      <c r="E1061" s="78" t="s">
        <v>9151</v>
      </c>
      <c r="G1061" s="44">
        <v>123.44799999999999</v>
      </c>
      <c r="H1061" s="44">
        <f t="shared" si="59"/>
        <v>14394.693000000017</v>
      </c>
      <c r="I1061" s="33"/>
    </row>
    <row r="1062" spans="1:9" x14ac:dyDescent="0.2">
      <c r="A1062" s="42" t="s">
        <v>49</v>
      </c>
      <c r="B1062" s="42" t="s">
        <v>50</v>
      </c>
      <c r="C1062" s="45">
        <v>45534</v>
      </c>
      <c r="D1062" s="78" t="s">
        <v>9152</v>
      </c>
      <c r="E1062" s="78" t="s">
        <v>9153</v>
      </c>
      <c r="G1062" s="44">
        <v>60.387999999999998</v>
      </c>
      <c r="H1062" s="44">
        <f t="shared" ref="H1062:H1125" si="60">+IF(A1062=A1061,H1061+F1062-G1062,F1062-G1062)</f>
        <v>14334.305000000017</v>
      </c>
      <c r="I1062" s="33"/>
    </row>
    <row r="1063" spans="1:9" x14ac:dyDescent="0.2">
      <c r="A1063" s="42" t="s">
        <v>49</v>
      </c>
      <c r="B1063" s="42" t="s">
        <v>50</v>
      </c>
      <c r="C1063" s="45">
        <v>45534</v>
      </c>
      <c r="D1063" s="78" t="s">
        <v>9154</v>
      </c>
      <c r="E1063" s="78" t="s">
        <v>9155</v>
      </c>
      <c r="G1063" s="44">
        <v>13.833</v>
      </c>
      <c r="H1063" s="44">
        <f t="shared" si="60"/>
        <v>14320.472000000016</v>
      </c>
      <c r="I1063" s="33"/>
    </row>
    <row r="1064" spans="1:9" x14ac:dyDescent="0.2">
      <c r="A1064" s="42" t="s">
        <v>49</v>
      </c>
      <c r="B1064" s="42" t="s">
        <v>50</v>
      </c>
      <c r="C1064" s="45">
        <v>45535</v>
      </c>
      <c r="D1064" s="78" t="s">
        <v>9156</v>
      </c>
      <c r="E1064" s="78" t="s">
        <v>9157</v>
      </c>
      <c r="G1064" s="44">
        <v>172.38800000000001</v>
      </c>
      <c r="H1064" s="44">
        <f t="shared" si="60"/>
        <v>14148.084000000015</v>
      </c>
      <c r="I1064" s="33"/>
    </row>
    <row r="1065" spans="1:9" x14ac:dyDescent="0.2">
      <c r="A1065" s="42" t="s">
        <v>49</v>
      </c>
      <c r="B1065" s="42" t="s">
        <v>50</v>
      </c>
      <c r="C1065" s="45">
        <v>45535</v>
      </c>
      <c r="D1065" s="78" t="s">
        <v>9158</v>
      </c>
      <c r="E1065" s="78" t="s">
        <v>9159</v>
      </c>
      <c r="G1065" s="44">
        <v>14.978</v>
      </c>
      <c r="H1065" s="44">
        <f t="shared" si="60"/>
        <v>14133.106000000016</v>
      </c>
      <c r="I1065" s="33"/>
    </row>
    <row r="1066" spans="1:9" x14ac:dyDescent="0.2">
      <c r="A1066" s="42" t="s">
        <v>49</v>
      </c>
      <c r="B1066" s="42" t="s">
        <v>50</v>
      </c>
      <c r="C1066" s="45">
        <v>45535</v>
      </c>
      <c r="D1066" s="78" t="s">
        <v>9160</v>
      </c>
      <c r="E1066" s="78" t="s">
        <v>9161</v>
      </c>
      <c r="G1066" s="44">
        <v>106.19499999999999</v>
      </c>
      <c r="H1066" s="44">
        <f t="shared" si="60"/>
        <v>14026.911000000016</v>
      </c>
      <c r="I1066" s="33"/>
    </row>
    <row r="1067" spans="1:9" x14ac:dyDescent="0.2">
      <c r="A1067" s="42" t="s">
        <v>49</v>
      </c>
      <c r="B1067" s="42" t="s">
        <v>50</v>
      </c>
      <c r="C1067" s="45">
        <v>45541</v>
      </c>
      <c r="D1067" s="78" t="s">
        <v>9696</v>
      </c>
      <c r="E1067" s="78" t="s">
        <v>9697</v>
      </c>
      <c r="G1067" s="44">
        <v>22.7</v>
      </c>
      <c r="H1067" s="44">
        <f t="shared" si="60"/>
        <v>14004.211000000016</v>
      </c>
      <c r="I1067" s="33"/>
    </row>
    <row r="1068" spans="1:9" x14ac:dyDescent="0.2">
      <c r="A1068" s="42" t="s">
        <v>49</v>
      </c>
      <c r="B1068" s="42" t="s">
        <v>50</v>
      </c>
      <c r="C1068" s="45">
        <v>45547</v>
      </c>
      <c r="D1068" s="78" t="s">
        <v>9698</v>
      </c>
      <c r="E1068" s="78" t="s">
        <v>9699</v>
      </c>
      <c r="G1068" s="44">
        <v>22.7</v>
      </c>
      <c r="H1068" s="44">
        <f t="shared" si="60"/>
        <v>13981.511000000015</v>
      </c>
      <c r="I1068" s="33"/>
    </row>
    <row r="1069" spans="1:9" x14ac:dyDescent="0.2">
      <c r="A1069" s="42" t="s">
        <v>49</v>
      </c>
      <c r="B1069" s="42" t="s">
        <v>50</v>
      </c>
      <c r="C1069" s="45">
        <v>45547</v>
      </c>
      <c r="D1069" s="78" t="s">
        <v>9700</v>
      </c>
      <c r="E1069" s="78" t="s">
        <v>9701</v>
      </c>
      <c r="G1069" s="44">
        <v>22.7</v>
      </c>
      <c r="H1069" s="44">
        <f t="shared" si="60"/>
        <v>13958.811000000014</v>
      </c>
      <c r="I1069" s="33"/>
    </row>
    <row r="1070" spans="1:9" x14ac:dyDescent="0.2">
      <c r="A1070" s="42" t="s">
        <v>49</v>
      </c>
      <c r="B1070" s="42" t="s">
        <v>50</v>
      </c>
      <c r="C1070" s="45">
        <v>45547</v>
      </c>
      <c r="D1070" s="78" t="s">
        <v>9702</v>
      </c>
      <c r="E1070" s="78" t="s">
        <v>9703</v>
      </c>
      <c r="G1070" s="44">
        <v>81.099999999999994</v>
      </c>
      <c r="H1070" s="44">
        <f t="shared" si="60"/>
        <v>13877.711000000014</v>
      </c>
      <c r="I1070" s="33"/>
    </row>
    <row r="1071" spans="1:9" x14ac:dyDescent="0.2">
      <c r="A1071" s="42" t="s">
        <v>49</v>
      </c>
      <c r="B1071" s="42" t="s">
        <v>50</v>
      </c>
      <c r="C1071" s="45">
        <v>45547</v>
      </c>
      <c r="D1071" s="78" t="s">
        <v>9704</v>
      </c>
      <c r="E1071" s="78" t="s">
        <v>9705</v>
      </c>
      <c r="G1071" s="44">
        <v>81.099999999999994</v>
      </c>
      <c r="H1071" s="44">
        <f t="shared" si="60"/>
        <v>13796.611000000014</v>
      </c>
      <c r="I1071" s="33"/>
    </row>
    <row r="1072" spans="1:9" x14ac:dyDescent="0.2">
      <c r="A1072" s="42" t="s">
        <v>49</v>
      </c>
      <c r="B1072" s="42" t="s">
        <v>50</v>
      </c>
      <c r="C1072" s="45">
        <v>45547</v>
      </c>
      <c r="D1072" s="78" t="s">
        <v>9706</v>
      </c>
      <c r="E1072" s="78" t="s">
        <v>9707</v>
      </c>
      <c r="G1072" s="44">
        <v>81.099999999999994</v>
      </c>
      <c r="H1072" s="44">
        <f t="shared" si="60"/>
        <v>13715.511000000013</v>
      </c>
      <c r="I1072" s="33"/>
    </row>
    <row r="1073" spans="1:9" x14ac:dyDescent="0.2">
      <c r="A1073" s="42" t="s">
        <v>49</v>
      </c>
      <c r="B1073" s="42" t="s">
        <v>50</v>
      </c>
      <c r="C1073" s="45">
        <v>45547</v>
      </c>
      <c r="D1073" s="78" t="s">
        <v>9708</v>
      </c>
      <c r="E1073" s="78" t="s">
        <v>9709</v>
      </c>
      <c r="G1073" s="44">
        <v>81.099999999999994</v>
      </c>
      <c r="H1073" s="44">
        <f t="shared" si="60"/>
        <v>13634.411000000013</v>
      </c>
      <c r="I1073" s="33"/>
    </row>
    <row r="1074" spans="1:9" x14ac:dyDescent="0.2">
      <c r="A1074" s="42" t="s">
        <v>49</v>
      </c>
      <c r="B1074" s="42" t="s">
        <v>50</v>
      </c>
      <c r="C1074" s="45">
        <v>45547</v>
      </c>
      <c r="D1074" s="78" t="s">
        <v>9710</v>
      </c>
      <c r="E1074" s="78" t="s">
        <v>9711</v>
      </c>
      <c r="G1074" s="44">
        <v>81.099999999999994</v>
      </c>
      <c r="H1074" s="44">
        <f t="shared" si="60"/>
        <v>13553.311000000012</v>
      </c>
      <c r="I1074" s="33"/>
    </row>
    <row r="1075" spans="1:9" x14ac:dyDescent="0.2">
      <c r="A1075" s="42" t="s">
        <v>49</v>
      </c>
      <c r="B1075" s="42" t="s">
        <v>50</v>
      </c>
      <c r="C1075" s="45">
        <v>45547</v>
      </c>
      <c r="D1075" s="78" t="s">
        <v>9712</v>
      </c>
      <c r="E1075" s="78" t="s">
        <v>9713</v>
      </c>
      <c r="G1075" s="44">
        <v>81.099999999999994</v>
      </c>
      <c r="H1075" s="44">
        <f t="shared" si="60"/>
        <v>13472.211000000012</v>
      </c>
      <c r="I1075" s="33"/>
    </row>
    <row r="1076" spans="1:9" x14ac:dyDescent="0.2">
      <c r="A1076" s="42" t="s">
        <v>49</v>
      </c>
      <c r="B1076" s="42" t="s">
        <v>50</v>
      </c>
      <c r="C1076" s="45">
        <v>45551</v>
      </c>
      <c r="D1076" s="78" t="s">
        <v>9714</v>
      </c>
      <c r="E1076" s="78" t="s">
        <v>9715</v>
      </c>
      <c r="G1076" s="44">
        <v>680.87</v>
      </c>
      <c r="H1076" s="44">
        <f t="shared" si="60"/>
        <v>12791.341000000011</v>
      </c>
      <c r="I1076" s="33"/>
    </row>
    <row r="1077" spans="1:9" x14ac:dyDescent="0.2">
      <c r="A1077" s="42" t="s">
        <v>49</v>
      </c>
      <c r="B1077" s="42" t="s">
        <v>50</v>
      </c>
      <c r="C1077" s="45">
        <v>45551</v>
      </c>
      <c r="D1077" s="78" t="s">
        <v>9716</v>
      </c>
      <c r="E1077" s="78" t="s">
        <v>9717</v>
      </c>
      <c r="G1077" s="44">
        <v>682.77800000000002</v>
      </c>
      <c r="H1077" s="44">
        <f t="shared" si="60"/>
        <v>12108.563000000011</v>
      </c>
      <c r="I1077" s="33"/>
    </row>
    <row r="1078" spans="1:9" x14ac:dyDescent="0.2">
      <c r="A1078" s="42" t="s">
        <v>49</v>
      </c>
      <c r="B1078" s="42" t="s">
        <v>50</v>
      </c>
      <c r="C1078" s="45">
        <v>45552</v>
      </c>
      <c r="D1078" s="78" t="s">
        <v>9718</v>
      </c>
      <c r="E1078" s="78" t="s">
        <v>9719</v>
      </c>
      <c r="G1078" s="44">
        <v>17.745000000000001</v>
      </c>
      <c r="H1078" s="44">
        <f t="shared" si="60"/>
        <v>12090.81800000001</v>
      </c>
      <c r="I1078" s="33"/>
    </row>
    <row r="1079" spans="1:9" x14ac:dyDescent="0.2">
      <c r="A1079" s="42" t="s">
        <v>49</v>
      </c>
      <c r="B1079" s="42" t="s">
        <v>50</v>
      </c>
      <c r="C1079" s="45">
        <v>45553</v>
      </c>
      <c r="D1079" s="78" t="s">
        <v>9720</v>
      </c>
      <c r="E1079" s="78" t="s">
        <v>9721</v>
      </c>
      <c r="G1079" s="44">
        <v>51.707000000000001</v>
      </c>
      <c r="H1079" s="44">
        <f t="shared" si="60"/>
        <v>12039.11100000001</v>
      </c>
      <c r="I1079" s="33"/>
    </row>
    <row r="1080" spans="1:9" x14ac:dyDescent="0.2">
      <c r="A1080" s="42" t="s">
        <v>49</v>
      </c>
      <c r="B1080" s="42" t="s">
        <v>50</v>
      </c>
      <c r="C1080" s="45">
        <v>45553</v>
      </c>
      <c r="D1080" s="78" t="s">
        <v>9722</v>
      </c>
      <c r="E1080" s="78" t="s">
        <v>9723</v>
      </c>
      <c r="G1080" s="44">
        <v>74.031000000000006</v>
      </c>
      <c r="H1080" s="44">
        <f t="shared" si="60"/>
        <v>11965.080000000009</v>
      </c>
      <c r="I1080" s="33"/>
    </row>
    <row r="1081" spans="1:9" x14ac:dyDescent="0.2">
      <c r="A1081" s="42" t="s">
        <v>49</v>
      </c>
      <c r="B1081" s="42" t="s">
        <v>50</v>
      </c>
      <c r="C1081" s="45">
        <v>45559</v>
      </c>
      <c r="D1081" s="78" t="s">
        <v>9724</v>
      </c>
      <c r="E1081" s="78" t="s">
        <v>9725</v>
      </c>
      <c r="G1081" s="44">
        <v>1423.0820000000001</v>
      </c>
      <c r="H1081" s="44">
        <f t="shared" si="60"/>
        <v>10541.998000000009</v>
      </c>
      <c r="I1081" s="33"/>
    </row>
    <row r="1082" spans="1:9" x14ac:dyDescent="0.2">
      <c r="A1082" s="42" t="s">
        <v>49</v>
      </c>
      <c r="B1082" s="42" t="s">
        <v>50</v>
      </c>
      <c r="C1082" s="45">
        <v>45559</v>
      </c>
      <c r="D1082" s="78" t="s">
        <v>9726</v>
      </c>
      <c r="E1082" s="78" t="s">
        <v>9727</v>
      </c>
      <c r="G1082" s="44">
        <v>1033.8499999999999</v>
      </c>
      <c r="H1082" s="44">
        <f t="shared" si="60"/>
        <v>9508.1480000000083</v>
      </c>
      <c r="I1082" s="33"/>
    </row>
    <row r="1083" spans="1:9" x14ac:dyDescent="0.2">
      <c r="A1083" s="42" t="s">
        <v>49</v>
      </c>
      <c r="B1083" s="42" t="s">
        <v>50</v>
      </c>
      <c r="C1083" s="45">
        <v>45565</v>
      </c>
      <c r="D1083" s="78" t="s">
        <v>9728</v>
      </c>
      <c r="E1083" s="78" t="s">
        <v>9729</v>
      </c>
      <c r="G1083" s="44">
        <v>64.491</v>
      </c>
      <c r="H1083" s="44">
        <f t="shared" si="60"/>
        <v>9443.6570000000083</v>
      </c>
      <c r="I1083" s="33"/>
    </row>
    <row r="1084" spans="1:9" x14ac:dyDescent="0.2">
      <c r="A1084" s="42" t="s">
        <v>49</v>
      </c>
      <c r="B1084" s="42" t="s">
        <v>50</v>
      </c>
      <c r="C1084" s="45">
        <v>45565</v>
      </c>
      <c r="D1084" s="78" t="s">
        <v>9730</v>
      </c>
      <c r="E1084" s="78" t="s">
        <v>9731</v>
      </c>
      <c r="G1084" s="44">
        <v>52.566000000000003</v>
      </c>
      <c r="H1084" s="44">
        <f t="shared" si="60"/>
        <v>9391.0910000000076</v>
      </c>
      <c r="I1084" s="33"/>
    </row>
    <row r="1085" spans="1:9" x14ac:dyDescent="0.2">
      <c r="A1085" s="42" t="s">
        <v>49</v>
      </c>
      <c r="B1085" s="42" t="s">
        <v>50</v>
      </c>
      <c r="C1085" s="45">
        <v>45565</v>
      </c>
      <c r="D1085" s="78" t="s">
        <v>9732</v>
      </c>
      <c r="E1085" s="78" t="s">
        <v>9733</v>
      </c>
      <c r="G1085" s="44">
        <v>133.751</v>
      </c>
      <c r="H1085" s="44">
        <f t="shared" si="60"/>
        <v>9257.3400000000074</v>
      </c>
      <c r="I1085" s="33"/>
    </row>
    <row r="1086" spans="1:9" x14ac:dyDescent="0.2">
      <c r="A1086" s="42" t="s">
        <v>49</v>
      </c>
      <c r="B1086" s="42" t="s">
        <v>50</v>
      </c>
      <c r="C1086" s="45">
        <v>45565</v>
      </c>
      <c r="D1086" s="78" t="s">
        <v>9734</v>
      </c>
      <c r="E1086" s="78" t="s">
        <v>9735</v>
      </c>
      <c r="G1086" s="44">
        <v>18.984999999999999</v>
      </c>
      <c r="H1086" s="44">
        <f t="shared" si="60"/>
        <v>9238.3550000000068</v>
      </c>
      <c r="I1086" s="33"/>
    </row>
    <row r="1087" spans="1:9" x14ac:dyDescent="0.2">
      <c r="A1087" s="42" t="s">
        <v>49</v>
      </c>
      <c r="B1087" s="42" t="s">
        <v>50</v>
      </c>
      <c r="C1087" s="45">
        <v>45565</v>
      </c>
      <c r="D1087" s="78" t="s">
        <v>9736</v>
      </c>
      <c r="E1087" s="78" t="s">
        <v>9737</v>
      </c>
      <c r="G1087" s="44">
        <v>124.688</v>
      </c>
      <c r="H1087" s="44">
        <f t="shared" si="60"/>
        <v>9113.6670000000067</v>
      </c>
      <c r="I1087" s="33"/>
    </row>
    <row r="1088" spans="1:9" x14ac:dyDescent="0.2">
      <c r="A1088" s="42" t="s">
        <v>49</v>
      </c>
      <c r="B1088" s="42" t="s">
        <v>50</v>
      </c>
      <c r="C1088" s="45">
        <v>45565</v>
      </c>
      <c r="D1088" s="78" t="s">
        <v>9738</v>
      </c>
      <c r="E1088" s="78" t="s">
        <v>9739</v>
      </c>
      <c r="G1088" s="44">
        <v>237.26</v>
      </c>
      <c r="H1088" s="44">
        <f t="shared" si="60"/>
        <v>8876.4070000000065</v>
      </c>
      <c r="I1088" s="33"/>
    </row>
    <row r="1089" spans="1:9" x14ac:dyDescent="0.2">
      <c r="A1089" s="42" t="s">
        <v>49</v>
      </c>
      <c r="B1089" s="42" t="s">
        <v>50</v>
      </c>
      <c r="C1089" s="45">
        <v>45576</v>
      </c>
      <c r="D1089" s="78" t="s">
        <v>9740</v>
      </c>
      <c r="E1089" s="78" t="s">
        <v>9741</v>
      </c>
      <c r="G1089" s="44">
        <v>109.901</v>
      </c>
      <c r="H1089" s="44">
        <f t="shared" si="60"/>
        <v>8766.5060000000067</v>
      </c>
      <c r="I1089" s="33"/>
    </row>
    <row r="1090" spans="1:9" x14ac:dyDescent="0.2">
      <c r="A1090" s="42" t="s">
        <v>49</v>
      </c>
      <c r="B1090" s="42" t="s">
        <v>50</v>
      </c>
      <c r="C1090" s="45">
        <v>45576</v>
      </c>
      <c r="D1090" s="78" t="s">
        <v>9742</v>
      </c>
      <c r="E1090" s="78" t="s">
        <v>9743</v>
      </c>
      <c r="G1090" s="44">
        <v>39.877000000000002</v>
      </c>
      <c r="H1090" s="44">
        <f t="shared" si="60"/>
        <v>8726.6290000000063</v>
      </c>
      <c r="I1090" s="33"/>
    </row>
    <row r="1091" spans="1:9" x14ac:dyDescent="0.2">
      <c r="A1091" s="42" t="s">
        <v>49</v>
      </c>
      <c r="B1091" s="42" t="s">
        <v>50</v>
      </c>
      <c r="C1091" s="45">
        <v>45576</v>
      </c>
      <c r="D1091" s="78" t="s">
        <v>9744</v>
      </c>
      <c r="E1091" s="78" t="s">
        <v>9745</v>
      </c>
      <c r="G1091" s="44">
        <v>17.84</v>
      </c>
      <c r="H1091" s="44">
        <f t="shared" si="60"/>
        <v>8708.7890000000061</v>
      </c>
      <c r="I1091" s="33"/>
    </row>
    <row r="1092" spans="1:9" x14ac:dyDescent="0.2">
      <c r="A1092" s="42" t="s">
        <v>49</v>
      </c>
      <c r="B1092" s="42" t="s">
        <v>50</v>
      </c>
      <c r="C1092" s="45">
        <v>45582</v>
      </c>
      <c r="D1092" s="78" t="s">
        <v>9746</v>
      </c>
      <c r="E1092" s="78" t="s">
        <v>9747</v>
      </c>
      <c r="G1092" s="44">
        <v>15.741</v>
      </c>
      <c r="H1092" s="44">
        <f t="shared" si="60"/>
        <v>8693.0480000000061</v>
      </c>
      <c r="I1092" s="33"/>
    </row>
    <row r="1093" spans="1:9" x14ac:dyDescent="0.2">
      <c r="A1093" s="42" t="s">
        <v>49</v>
      </c>
      <c r="B1093" s="42" t="s">
        <v>50</v>
      </c>
      <c r="C1093" s="45">
        <v>45582</v>
      </c>
      <c r="D1093" s="78" t="s">
        <v>9748</v>
      </c>
      <c r="E1093" s="78" t="s">
        <v>9749</v>
      </c>
      <c r="G1093" s="44">
        <v>652.72699999999998</v>
      </c>
      <c r="H1093" s="44">
        <f t="shared" si="60"/>
        <v>8040.3210000000063</v>
      </c>
      <c r="I1093" s="33"/>
    </row>
    <row r="1094" spans="1:9" x14ac:dyDescent="0.2">
      <c r="A1094" s="42" t="s">
        <v>49</v>
      </c>
      <c r="B1094" s="42" t="s">
        <v>50</v>
      </c>
      <c r="C1094" s="45">
        <v>45582</v>
      </c>
      <c r="D1094" s="78" t="s">
        <v>9750</v>
      </c>
      <c r="E1094" s="78" t="s">
        <v>9751</v>
      </c>
      <c r="G1094" s="44">
        <v>124.688</v>
      </c>
      <c r="H1094" s="44">
        <f t="shared" si="60"/>
        <v>7915.6330000000062</v>
      </c>
      <c r="I1094" s="33"/>
    </row>
    <row r="1095" spans="1:9" x14ac:dyDescent="0.2">
      <c r="A1095" s="42" t="s">
        <v>49</v>
      </c>
      <c r="B1095" s="42" t="s">
        <v>50</v>
      </c>
      <c r="C1095" s="45">
        <v>45582</v>
      </c>
      <c r="D1095" s="78" t="s">
        <v>9752</v>
      </c>
      <c r="E1095" s="78" t="s">
        <v>9753</v>
      </c>
      <c r="G1095" s="44">
        <v>54.378</v>
      </c>
      <c r="H1095" s="44">
        <f t="shared" si="60"/>
        <v>7861.2550000000065</v>
      </c>
      <c r="I1095" s="33"/>
    </row>
    <row r="1096" spans="1:9" x14ac:dyDescent="0.2">
      <c r="A1096" s="42" t="s">
        <v>49</v>
      </c>
      <c r="B1096" s="42" t="s">
        <v>50</v>
      </c>
      <c r="C1096" s="45">
        <v>45583</v>
      </c>
      <c r="D1096" s="78" t="s">
        <v>9754</v>
      </c>
      <c r="E1096" s="78" t="s">
        <v>9755</v>
      </c>
      <c r="G1096" s="44">
        <v>985.19600000000003</v>
      </c>
      <c r="H1096" s="44">
        <f t="shared" si="60"/>
        <v>6876.0590000000066</v>
      </c>
      <c r="I1096" s="33"/>
    </row>
    <row r="1097" spans="1:9" x14ac:dyDescent="0.2">
      <c r="A1097" s="42" t="s">
        <v>49</v>
      </c>
      <c r="B1097" s="42" t="s">
        <v>50</v>
      </c>
      <c r="C1097" s="45">
        <v>45588</v>
      </c>
      <c r="D1097" s="78" t="s">
        <v>9756</v>
      </c>
      <c r="E1097" s="78" t="s">
        <v>9757</v>
      </c>
      <c r="G1097" s="44">
        <v>208.83099999999999</v>
      </c>
      <c r="H1097" s="44">
        <f t="shared" si="60"/>
        <v>6667.2280000000064</v>
      </c>
      <c r="I1097" s="33"/>
    </row>
    <row r="1098" spans="1:9" x14ac:dyDescent="0.2">
      <c r="A1098" s="42" t="s">
        <v>49</v>
      </c>
      <c r="B1098" s="42" t="s">
        <v>50</v>
      </c>
      <c r="C1098" s="45">
        <v>45588</v>
      </c>
      <c r="D1098" s="78" t="s">
        <v>9758</v>
      </c>
      <c r="E1098" s="78" t="s">
        <v>9759</v>
      </c>
      <c r="G1098" s="44">
        <v>1418.4069999999999</v>
      </c>
      <c r="H1098" s="44">
        <f t="shared" si="60"/>
        <v>5248.8210000000063</v>
      </c>
      <c r="I1098" s="33"/>
    </row>
    <row r="1099" spans="1:9" x14ac:dyDescent="0.2">
      <c r="A1099" s="42" t="s">
        <v>49</v>
      </c>
      <c r="B1099" s="42" t="s">
        <v>50</v>
      </c>
      <c r="C1099" s="45">
        <v>45593</v>
      </c>
      <c r="D1099" s="78" t="s">
        <v>9760</v>
      </c>
      <c r="E1099" s="78" t="s">
        <v>9761</v>
      </c>
      <c r="G1099" s="44">
        <v>79.849999999999994</v>
      </c>
      <c r="H1099" s="44">
        <f t="shared" si="60"/>
        <v>5168.9710000000059</v>
      </c>
      <c r="I1099" s="33"/>
    </row>
    <row r="1100" spans="1:9" x14ac:dyDescent="0.2">
      <c r="A1100" s="42" t="s">
        <v>49</v>
      </c>
      <c r="B1100" s="42" t="s">
        <v>50</v>
      </c>
      <c r="C1100" s="45">
        <v>45596</v>
      </c>
      <c r="D1100" s="78" t="s">
        <v>9762</v>
      </c>
      <c r="E1100" s="78" t="s">
        <v>9763</v>
      </c>
      <c r="G1100" s="44">
        <v>654.63499999999999</v>
      </c>
      <c r="H1100" s="44">
        <f t="shared" si="60"/>
        <v>4514.3360000000057</v>
      </c>
      <c r="I1100" s="33"/>
    </row>
    <row r="1101" spans="1:9" x14ac:dyDescent="0.2">
      <c r="A1101" s="42" t="s">
        <v>49</v>
      </c>
      <c r="B1101" s="42" t="s">
        <v>50</v>
      </c>
      <c r="C1101" s="45">
        <v>45596</v>
      </c>
      <c r="D1101" s="78" t="s">
        <v>9764</v>
      </c>
      <c r="E1101" s="78" t="s">
        <v>9765</v>
      </c>
      <c r="G1101" s="44">
        <v>633.64700000000005</v>
      </c>
      <c r="H1101" s="44">
        <f t="shared" si="60"/>
        <v>3880.6890000000058</v>
      </c>
      <c r="I1101" s="33"/>
    </row>
    <row r="1102" spans="1:9" x14ac:dyDescent="0.2">
      <c r="A1102" s="42" t="s">
        <v>49</v>
      </c>
      <c r="B1102" s="42" t="s">
        <v>50</v>
      </c>
      <c r="C1102" s="45">
        <v>45596</v>
      </c>
      <c r="D1102" s="78" t="s">
        <v>9766</v>
      </c>
      <c r="E1102" s="78" t="s">
        <v>9767</v>
      </c>
      <c r="G1102" s="44">
        <v>27.38</v>
      </c>
      <c r="H1102" s="44">
        <f t="shared" si="60"/>
        <v>3853.3090000000057</v>
      </c>
      <c r="I1102" s="33"/>
    </row>
    <row r="1103" spans="1:9" x14ac:dyDescent="0.2">
      <c r="A1103" s="42" t="s">
        <v>49</v>
      </c>
      <c r="B1103" s="42" t="s">
        <v>50</v>
      </c>
      <c r="C1103" s="45">
        <v>45596</v>
      </c>
      <c r="D1103" s="78" t="s">
        <v>9768</v>
      </c>
      <c r="E1103" s="78" t="s">
        <v>9769</v>
      </c>
      <c r="G1103" s="44">
        <v>677.05399999999997</v>
      </c>
      <c r="H1103" s="44">
        <f t="shared" si="60"/>
        <v>3176.2550000000056</v>
      </c>
      <c r="I1103" s="33"/>
    </row>
    <row r="1104" spans="1:9" x14ac:dyDescent="0.2">
      <c r="A1104" s="42" t="s">
        <v>49</v>
      </c>
      <c r="B1104" s="42" t="s">
        <v>50</v>
      </c>
      <c r="C1104" s="45">
        <v>45596</v>
      </c>
      <c r="D1104" s="78" t="s">
        <v>9770</v>
      </c>
      <c r="E1104" s="78" t="s">
        <v>9771</v>
      </c>
      <c r="G1104" s="44">
        <v>10.016999999999999</v>
      </c>
      <c r="H1104" s="44">
        <f t="shared" si="60"/>
        <v>3166.2380000000057</v>
      </c>
      <c r="I1104" s="33"/>
    </row>
    <row r="1105" spans="1:9" x14ac:dyDescent="0.2">
      <c r="A1105" s="42" t="s">
        <v>49</v>
      </c>
      <c r="B1105" s="42" t="s">
        <v>50</v>
      </c>
      <c r="C1105" s="45">
        <v>45596</v>
      </c>
      <c r="D1105" s="78" t="s">
        <v>9772</v>
      </c>
      <c r="E1105" s="78" t="s">
        <v>9773</v>
      </c>
      <c r="G1105" s="44">
        <v>116.102</v>
      </c>
      <c r="H1105" s="44">
        <f t="shared" si="60"/>
        <v>3050.1360000000059</v>
      </c>
      <c r="I1105" s="33"/>
    </row>
    <row r="1106" spans="1:9" x14ac:dyDescent="0.2">
      <c r="A1106" s="42" t="s">
        <v>49</v>
      </c>
      <c r="B1106" s="42" t="s">
        <v>50</v>
      </c>
      <c r="C1106" s="45">
        <v>45596</v>
      </c>
      <c r="D1106" s="78" t="s">
        <v>9774</v>
      </c>
      <c r="E1106" s="78" t="s">
        <v>9775</v>
      </c>
      <c r="G1106" s="44">
        <v>109.233</v>
      </c>
      <c r="H1106" s="44">
        <f t="shared" si="60"/>
        <v>2940.9030000000057</v>
      </c>
      <c r="I1106" s="33"/>
    </row>
    <row r="1107" spans="1:9" x14ac:dyDescent="0.2">
      <c r="A1107" s="42" t="s">
        <v>49</v>
      </c>
      <c r="B1107" s="42" t="s">
        <v>50</v>
      </c>
      <c r="C1107" s="45">
        <v>45596</v>
      </c>
      <c r="D1107" s="78" t="s">
        <v>9776</v>
      </c>
      <c r="E1107" s="78" t="s">
        <v>9777</v>
      </c>
      <c r="G1107" s="44">
        <v>128.79</v>
      </c>
      <c r="H1107" s="44">
        <f t="shared" si="60"/>
        <v>2812.1130000000057</v>
      </c>
      <c r="I1107" s="33"/>
    </row>
    <row r="1108" spans="1:9" x14ac:dyDescent="0.2">
      <c r="A1108" s="42" t="s">
        <v>49</v>
      </c>
      <c r="B1108" s="42" t="s">
        <v>50</v>
      </c>
      <c r="C1108" s="45">
        <v>45596</v>
      </c>
      <c r="D1108" s="78" t="s">
        <v>9778</v>
      </c>
      <c r="E1108" s="78" t="s">
        <v>9779</v>
      </c>
      <c r="G1108" s="44">
        <v>18.317</v>
      </c>
      <c r="H1108" s="44">
        <f t="shared" si="60"/>
        <v>2793.7960000000057</v>
      </c>
      <c r="I1108" s="33"/>
    </row>
    <row r="1109" spans="1:9" x14ac:dyDescent="0.2">
      <c r="A1109" s="42" t="s">
        <v>49</v>
      </c>
      <c r="B1109" s="42" t="s">
        <v>50</v>
      </c>
      <c r="C1109" s="152">
        <v>45610</v>
      </c>
      <c r="D1109" s="150" t="s">
        <v>11443</v>
      </c>
      <c r="E1109" s="150" t="s">
        <v>11444</v>
      </c>
      <c r="F1109" s="151"/>
      <c r="G1109" s="151">
        <v>247.75399999999999</v>
      </c>
      <c r="H1109" s="44">
        <f t="shared" si="60"/>
        <v>2546.0420000000058</v>
      </c>
      <c r="I1109" s="33"/>
    </row>
    <row r="1110" spans="1:9" x14ac:dyDescent="0.2">
      <c r="A1110" s="42" t="s">
        <v>49</v>
      </c>
      <c r="B1110" s="42" t="s">
        <v>50</v>
      </c>
      <c r="C1110" s="152">
        <v>45610</v>
      </c>
      <c r="D1110" s="150" t="s">
        <v>11445</v>
      </c>
      <c r="E1110" s="150" t="s">
        <v>11446</v>
      </c>
      <c r="F1110" s="151"/>
      <c r="G1110" s="151">
        <v>1309.365</v>
      </c>
      <c r="H1110" s="44">
        <f t="shared" si="60"/>
        <v>1236.6770000000058</v>
      </c>
      <c r="I1110" s="33"/>
    </row>
    <row r="1111" spans="1:9" x14ac:dyDescent="0.2">
      <c r="A1111" s="42" t="s">
        <v>49</v>
      </c>
      <c r="B1111" s="42" t="s">
        <v>50</v>
      </c>
      <c r="C1111" s="152">
        <v>45622</v>
      </c>
      <c r="D1111" s="150" t="s">
        <v>11447</v>
      </c>
      <c r="E1111" s="150" t="s">
        <v>11448</v>
      </c>
      <c r="F1111" s="151"/>
      <c r="G1111" s="151">
        <v>193.75800000000001</v>
      </c>
      <c r="H1111" s="44">
        <f t="shared" si="60"/>
        <v>1042.9190000000058</v>
      </c>
      <c r="I1111" s="33"/>
    </row>
    <row r="1112" spans="1:9" x14ac:dyDescent="0.2">
      <c r="A1112" s="42" t="s">
        <v>49</v>
      </c>
      <c r="B1112" s="42" t="s">
        <v>50</v>
      </c>
      <c r="C1112" s="152">
        <v>45623</v>
      </c>
      <c r="D1112" s="150" t="s">
        <v>11449</v>
      </c>
      <c r="E1112" s="150" t="s">
        <v>11450</v>
      </c>
      <c r="F1112" s="151"/>
      <c r="G1112" s="151">
        <v>639.94299999999998</v>
      </c>
      <c r="H1112" s="44">
        <f t="shared" si="60"/>
        <v>402.9760000000058</v>
      </c>
      <c r="I1112" s="33"/>
    </row>
    <row r="1113" spans="1:9" x14ac:dyDescent="0.2">
      <c r="A1113" s="42" t="s">
        <v>49</v>
      </c>
      <c r="B1113" s="42" t="s">
        <v>50</v>
      </c>
      <c r="C1113" s="152">
        <v>45626</v>
      </c>
      <c r="D1113" s="150" t="s">
        <v>11451</v>
      </c>
      <c r="E1113" s="150" t="s">
        <v>11452</v>
      </c>
      <c r="F1113" s="151"/>
      <c r="G1113" s="151">
        <v>124.974</v>
      </c>
      <c r="H1113" s="44">
        <f t="shared" si="60"/>
        <v>278.00200000000581</v>
      </c>
      <c r="I1113" s="33"/>
    </row>
    <row r="1114" spans="1:9" x14ac:dyDescent="0.2">
      <c r="A1114" s="42" t="s">
        <v>49</v>
      </c>
      <c r="B1114" s="42" t="s">
        <v>50</v>
      </c>
      <c r="C1114" s="152">
        <v>45626</v>
      </c>
      <c r="D1114" s="150" t="s">
        <v>11453</v>
      </c>
      <c r="E1114" s="150" t="s">
        <v>11454</v>
      </c>
      <c r="F1114" s="151"/>
      <c r="G1114" s="151">
        <v>74.126000000000005</v>
      </c>
      <c r="H1114" s="44">
        <f t="shared" si="60"/>
        <v>203.8760000000058</v>
      </c>
      <c r="I1114" s="33"/>
    </row>
    <row r="1115" spans="1:9" x14ac:dyDescent="0.2">
      <c r="A1115" s="42" t="s">
        <v>49</v>
      </c>
      <c r="B1115" s="42" t="s">
        <v>50</v>
      </c>
      <c r="C1115" s="152">
        <v>45626</v>
      </c>
      <c r="D1115" s="150" t="s">
        <v>11455</v>
      </c>
      <c r="E1115" s="150" t="s">
        <v>11456</v>
      </c>
      <c r="F1115" s="151"/>
      <c r="G1115" s="151">
        <v>642.23299999999995</v>
      </c>
      <c r="H1115" s="44">
        <f t="shared" si="60"/>
        <v>-438.35699999999417</v>
      </c>
      <c r="I1115" s="33"/>
    </row>
    <row r="1116" spans="1:9" x14ac:dyDescent="0.2">
      <c r="A1116" s="42" t="s">
        <v>49</v>
      </c>
      <c r="B1116" s="42" t="s">
        <v>50</v>
      </c>
      <c r="C1116" s="152">
        <v>45626</v>
      </c>
      <c r="D1116" s="150" t="s">
        <v>11457</v>
      </c>
      <c r="E1116" s="150" t="s">
        <v>11458</v>
      </c>
      <c r="F1116" s="151"/>
      <c r="G1116" s="151">
        <v>132.32</v>
      </c>
      <c r="H1116" s="44">
        <f t="shared" si="60"/>
        <v>-570.67699999999422</v>
      </c>
      <c r="I1116" s="33"/>
    </row>
    <row r="1117" spans="1:9" x14ac:dyDescent="0.2">
      <c r="A1117" s="42" t="s">
        <v>49</v>
      </c>
      <c r="B1117" s="42" t="s">
        <v>50</v>
      </c>
      <c r="C1117" s="152">
        <v>45626</v>
      </c>
      <c r="D1117" s="150" t="s">
        <v>11459</v>
      </c>
      <c r="E1117" s="150" t="s">
        <v>11460</v>
      </c>
      <c r="F1117" s="151"/>
      <c r="G1117" s="151">
        <v>279.71300000000002</v>
      </c>
      <c r="H1117" s="44">
        <f t="shared" si="60"/>
        <v>-850.38999999999419</v>
      </c>
      <c r="I1117" s="33"/>
    </row>
    <row r="1118" spans="1:9" x14ac:dyDescent="0.2">
      <c r="A1118" s="42" t="s">
        <v>49</v>
      </c>
      <c r="B1118" s="42" t="s">
        <v>50</v>
      </c>
      <c r="C1118" s="152">
        <v>45626</v>
      </c>
      <c r="D1118" s="150" t="s">
        <v>11461</v>
      </c>
      <c r="E1118" s="150" t="s">
        <v>11462</v>
      </c>
      <c r="F1118" s="151"/>
      <c r="G1118" s="151">
        <v>66.494</v>
      </c>
      <c r="H1118" s="44">
        <f t="shared" si="60"/>
        <v>-916.88399999999422</v>
      </c>
      <c r="I1118" s="33"/>
    </row>
    <row r="1119" spans="1:9" x14ac:dyDescent="0.2">
      <c r="A1119" s="42" t="s">
        <v>49</v>
      </c>
      <c r="B1119" s="42" t="s">
        <v>50</v>
      </c>
      <c r="C1119" s="152">
        <v>45626</v>
      </c>
      <c r="D1119" s="150" t="s">
        <v>11463</v>
      </c>
      <c r="E1119" s="150" t="s">
        <v>11464</v>
      </c>
      <c r="F1119" s="151"/>
      <c r="G1119" s="151">
        <v>73.171999999999997</v>
      </c>
      <c r="H1119" s="44">
        <f t="shared" si="60"/>
        <v>-990.05599999999424</v>
      </c>
      <c r="I1119" s="33"/>
    </row>
    <row r="1120" spans="1:9" x14ac:dyDescent="0.2">
      <c r="A1120" s="42" t="s">
        <v>49</v>
      </c>
      <c r="B1120" s="42" t="s">
        <v>50</v>
      </c>
      <c r="C1120" s="152">
        <v>45626</v>
      </c>
      <c r="D1120" s="150" t="s">
        <v>11465</v>
      </c>
      <c r="E1120" s="150" t="s">
        <v>11466</v>
      </c>
      <c r="F1120" s="151"/>
      <c r="G1120" s="151">
        <v>12.401999999999999</v>
      </c>
      <c r="H1120" s="44">
        <f t="shared" si="60"/>
        <v>-1002.4579999999943</v>
      </c>
      <c r="I1120" s="33"/>
    </row>
    <row r="1121" spans="1:9" x14ac:dyDescent="0.2">
      <c r="A1121" s="42" t="s">
        <v>49</v>
      </c>
      <c r="B1121" s="42" t="s">
        <v>50</v>
      </c>
      <c r="C1121" s="152">
        <v>45626</v>
      </c>
      <c r="D1121" s="150" t="s">
        <v>11467</v>
      </c>
      <c r="E1121" s="150" t="s">
        <v>11468</v>
      </c>
      <c r="F1121" s="151"/>
      <c r="G1121" s="151">
        <v>57.908000000000001</v>
      </c>
      <c r="H1121" s="44">
        <f t="shared" si="60"/>
        <v>-1060.3659999999943</v>
      </c>
      <c r="I1121" s="33"/>
    </row>
    <row r="1122" spans="1:9" x14ac:dyDescent="0.2">
      <c r="A1122" s="42" t="s">
        <v>49</v>
      </c>
      <c r="B1122" s="42" t="s">
        <v>50</v>
      </c>
      <c r="C1122" s="152">
        <v>45636</v>
      </c>
      <c r="D1122" s="150">
        <v>5624567509</v>
      </c>
      <c r="E1122" s="150" t="s">
        <v>11469</v>
      </c>
      <c r="F1122" s="151">
        <v>532</v>
      </c>
      <c r="G1122" s="151"/>
      <c r="H1122" s="44">
        <f t="shared" si="60"/>
        <v>-528.3659999999943</v>
      </c>
      <c r="I1122" s="33"/>
    </row>
    <row r="1123" spans="1:9" x14ac:dyDescent="0.2">
      <c r="A1123" s="42" t="s">
        <v>49</v>
      </c>
      <c r="B1123" s="42" t="s">
        <v>50</v>
      </c>
      <c r="C1123" s="152">
        <v>45644</v>
      </c>
      <c r="D1123" s="150" t="s">
        <v>11470</v>
      </c>
      <c r="E1123" s="150" t="s">
        <v>11471</v>
      </c>
      <c r="F1123" s="151"/>
      <c r="G1123" s="151">
        <v>973.74800000000005</v>
      </c>
      <c r="H1123" s="44">
        <f t="shared" si="60"/>
        <v>-1502.1139999999943</v>
      </c>
      <c r="I1123" s="33"/>
    </row>
    <row r="1124" spans="1:9" x14ac:dyDescent="0.2">
      <c r="A1124" s="42" t="s">
        <v>49</v>
      </c>
      <c r="B1124" s="42" t="s">
        <v>50</v>
      </c>
      <c r="C1124" s="152">
        <v>45644</v>
      </c>
      <c r="D1124" s="150" t="s">
        <v>11472</v>
      </c>
      <c r="E1124" s="150" t="s">
        <v>11473</v>
      </c>
      <c r="F1124" s="151"/>
      <c r="G1124" s="151">
        <v>107.039</v>
      </c>
      <c r="H1124" s="44">
        <f t="shared" si="60"/>
        <v>-1609.1529999999943</v>
      </c>
      <c r="I1124" s="33"/>
    </row>
    <row r="1125" spans="1:9" x14ac:dyDescent="0.2">
      <c r="A1125" s="42" t="s">
        <v>49</v>
      </c>
      <c r="B1125" s="42" t="s">
        <v>50</v>
      </c>
      <c r="C1125" s="152">
        <v>45645</v>
      </c>
      <c r="D1125" s="150" t="s">
        <v>11474</v>
      </c>
      <c r="E1125" s="150" t="s">
        <v>11475</v>
      </c>
      <c r="F1125" s="151"/>
      <c r="G1125" s="151">
        <v>598.82600000000002</v>
      </c>
      <c r="H1125" s="44">
        <f t="shared" si="60"/>
        <v>-2207.9789999999944</v>
      </c>
      <c r="I1125" s="33"/>
    </row>
    <row r="1126" spans="1:9" x14ac:dyDescent="0.2">
      <c r="A1126" s="42" t="s">
        <v>49</v>
      </c>
      <c r="B1126" s="42" t="s">
        <v>50</v>
      </c>
      <c r="C1126" s="152">
        <v>45645</v>
      </c>
      <c r="D1126" s="150" t="s">
        <v>11476</v>
      </c>
      <c r="E1126" s="150" t="s">
        <v>11477</v>
      </c>
      <c r="F1126" s="151"/>
      <c r="G1126" s="151">
        <v>109.13800000000001</v>
      </c>
      <c r="H1126" s="44">
        <f t="shared" ref="H1126:H1138" si="61">+IF(A1126=A1125,H1125+F1126-G1126,F1126-G1126)</f>
        <v>-2317.1169999999943</v>
      </c>
      <c r="I1126" s="33"/>
    </row>
    <row r="1127" spans="1:9" x14ac:dyDescent="0.2">
      <c r="A1127" s="42" t="s">
        <v>49</v>
      </c>
      <c r="B1127" s="42" t="s">
        <v>50</v>
      </c>
      <c r="C1127" s="152">
        <v>45645</v>
      </c>
      <c r="D1127" s="150" t="s">
        <v>11478</v>
      </c>
      <c r="E1127" s="150" t="s">
        <v>11479</v>
      </c>
      <c r="F1127" s="151"/>
      <c r="G1127" s="151">
        <v>113.717</v>
      </c>
      <c r="H1127" s="44">
        <f t="shared" si="61"/>
        <v>-2430.8339999999944</v>
      </c>
      <c r="I1127" s="33"/>
    </row>
    <row r="1128" spans="1:9" x14ac:dyDescent="0.2">
      <c r="A1128" s="42" t="s">
        <v>49</v>
      </c>
      <c r="B1128" s="42" t="s">
        <v>50</v>
      </c>
      <c r="C1128" s="152">
        <v>45646</v>
      </c>
      <c r="D1128" s="150" t="s">
        <v>11480</v>
      </c>
      <c r="E1128" s="150" t="s">
        <v>11481</v>
      </c>
      <c r="F1128" s="151"/>
      <c r="G1128" s="151">
        <v>116.102</v>
      </c>
      <c r="H1128" s="44">
        <f t="shared" si="61"/>
        <v>-2546.9359999999942</v>
      </c>
      <c r="I1128" s="33"/>
    </row>
    <row r="1129" spans="1:9" x14ac:dyDescent="0.2">
      <c r="A1129" s="42" t="s">
        <v>49</v>
      </c>
      <c r="B1129" s="42" t="s">
        <v>50</v>
      </c>
      <c r="C1129" s="152">
        <v>45650</v>
      </c>
      <c r="D1129" s="150" t="s">
        <v>11482</v>
      </c>
      <c r="E1129" s="150" t="s">
        <v>11483</v>
      </c>
      <c r="F1129" s="151"/>
      <c r="G1129" s="151">
        <v>16.123000000000001</v>
      </c>
      <c r="H1129" s="44">
        <f t="shared" si="61"/>
        <v>-2563.0589999999943</v>
      </c>
      <c r="I1129" s="33"/>
    </row>
    <row r="1130" spans="1:9" x14ac:dyDescent="0.2">
      <c r="A1130" s="42" t="s">
        <v>49</v>
      </c>
      <c r="B1130" s="42" t="s">
        <v>50</v>
      </c>
      <c r="C1130" s="152">
        <v>45650</v>
      </c>
      <c r="D1130" s="150" t="s">
        <v>11484</v>
      </c>
      <c r="E1130" s="150" t="s">
        <v>11485</v>
      </c>
      <c r="F1130" s="151"/>
      <c r="G1130" s="151">
        <v>112.381</v>
      </c>
      <c r="H1130" s="44">
        <f t="shared" si="61"/>
        <v>-2675.4399999999941</v>
      </c>
      <c r="I1130" s="33"/>
    </row>
    <row r="1131" spans="1:9" x14ac:dyDescent="0.2">
      <c r="A1131" s="42" t="s">
        <v>49</v>
      </c>
      <c r="B1131" s="42" t="s">
        <v>50</v>
      </c>
      <c r="C1131" s="152">
        <v>45650</v>
      </c>
      <c r="D1131" s="150" t="s">
        <v>11486</v>
      </c>
      <c r="E1131" s="150" t="s">
        <v>11487</v>
      </c>
      <c r="F1131" s="151"/>
      <c r="G1131" s="151">
        <v>121.349</v>
      </c>
      <c r="H1131" s="44">
        <f t="shared" si="61"/>
        <v>-2796.7889999999943</v>
      </c>
      <c r="I1131" s="33"/>
    </row>
    <row r="1132" spans="1:9" x14ac:dyDescent="0.2">
      <c r="A1132" s="42" t="s">
        <v>49</v>
      </c>
      <c r="B1132" s="42" t="s">
        <v>50</v>
      </c>
      <c r="C1132" s="152">
        <v>45651</v>
      </c>
      <c r="D1132" s="150" t="s">
        <v>11488</v>
      </c>
      <c r="E1132" s="150" t="s">
        <v>11489</v>
      </c>
      <c r="F1132" s="151"/>
      <c r="G1132" s="151">
        <v>16.504000000000001</v>
      </c>
      <c r="H1132" s="44">
        <f t="shared" si="61"/>
        <v>-2813.2929999999942</v>
      </c>
      <c r="I1132" s="33"/>
    </row>
    <row r="1133" spans="1:9" x14ac:dyDescent="0.2">
      <c r="A1133" s="42" t="s">
        <v>49</v>
      </c>
      <c r="B1133" s="42" t="s">
        <v>50</v>
      </c>
      <c r="C1133" s="152">
        <v>45651</v>
      </c>
      <c r="D1133" s="150" t="s">
        <v>11490</v>
      </c>
      <c r="E1133" s="150" t="s">
        <v>11491</v>
      </c>
      <c r="F1133" s="151"/>
      <c r="G1133" s="151">
        <v>51.802</v>
      </c>
      <c r="H1133" s="44">
        <f t="shared" si="61"/>
        <v>-2865.0949999999943</v>
      </c>
      <c r="I1133" s="33"/>
    </row>
    <row r="1134" spans="1:9" x14ac:dyDescent="0.2">
      <c r="A1134" s="42" t="s">
        <v>49</v>
      </c>
      <c r="B1134" s="42" t="s">
        <v>50</v>
      </c>
      <c r="C1134" s="152">
        <v>45651</v>
      </c>
      <c r="D1134" s="150" t="s">
        <v>11492</v>
      </c>
      <c r="E1134" s="150" t="s">
        <v>11493</v>
      </c>
      <c r="F1134" s="151"/>
      <c r="G1134" s="151">
        <v>49.036000000000001</v>
      </c>
      <c r="H1134" s="44">
        <f t="shared" si="61"/>
        <v>-2914.1309999999944</v>
      </c>
      <c r="I1134" s="33"/>
    </row>
    <row r="1135" spans="1:9" x14ac:dyDescent="0.2">
      <c r="A1135" s="42" t="s">
        <v>49</v>
      </c>
      <c r="B1135" s="42" t="s">
        <v>50</v>
      </c>
      <c r="C1135" s="152">
        <v>45651</v>
      </c>
      <c r="D1135" s="150" t="s">
        <v>11494</v>
      </c>
      <c r="E1135" s="150" t="s">
        <v>11495</v>
      </c>
      <c r="F1135" s="151"/>
      <c r="G1135" s="151">
        <v>43.884</v>
      </c>
      <c r="H1135" s="44">
        <f t="shared" si="61"/>
        <v>-2958.0149999999944</v>
      </c>
      <c r="I1135" s="33"/>
    </row>
    <row r="1136" spans="1:9" x14ac:dyDescent="0.2">
      <c r="A1136" s="42" t="s">
        <v>49</v>
      </c>
      <c r="B1136" s="42" t="s">
        <v>50</v>
      </c>
      <c r="C1136" s="152">
        <v>45656</v>
      </c>
      <c r="D1136" s="150" t="s">
        <v>11496</v>
      </c>
      <c r="E1136" s="150" t="s">
        <v>11497</v>
      </c>
      <c r="F1136" s="151"/>
      <c r="G1136" s="151">
        <v>596.91800000000001</v>
      </c>
      <c r="H1136" s="44">
        <f t="shared" si="61"/>
        <v>-3554.9329999999945</v>
      </c>
      <c r="I1136" s="33"/>
    </row>
    <row r="1137" spans="1:9" x14ac:dyDescent="0.2">
      <c r="A1137" s="42" t="s">
        <v>49</v>
      </c>
      <c r="B1137" s="42" t="s">
        <v>50</v>
      </c>
      <c r="C1137" s="152">
        <v>45657</v>
      </c>
      <c r="D1137" s="150" t="s">
        <v>11498</v>
      </c>
      <c r="E1137" s="150" t="s">
        <v>11499</v>
      </c>
      <c r="F1137" s="151"/>
      <c r="G1137" s="151">
        <v>1981.172</v>
      </c>
      <c r="H1137" s="44">
        <f t="shared" si="61"/>
        <v>-5536.1049999999941</v>
      </c>
      <c r="I1137" s="33"/>
    </row>
    <row r="1138" spans="1:9" x14ac:dyDescent="0.2">
      <c r="A1138" s="42" t="s">
        <v>49</v>
      </c>
      <c r="B1138" s="42" t="s">
        <v>50</v>
      </c>
      <c r="C1138" s="152">
        <v>45657</v>
      </c>
      <c r="D1138" s="150" t="s">
        <v>11500</v>
      </c>
      <c r="E1138" s="150" t="s">
        <v>11501</v>
      </c>
      <c r="F1138" s="151"/>
      <c r="G1138" s="151">
        <v>16.885999999999999</v>
      </c>
      <c r="H1138" s="44">
        <f t="shared" si="61"/>
        <v>-5552.9909999999945</v>
      </c>
      <c r="I1138" s="33"/>
    </row>
    <row r="1139" spans="1:9" x14ac:dyDescent="0.2">
      <c r="A1139" s="61" t="s">
        <v>1116</v>
      </c>
      <c r="B1139" s="62"/>
      <c r="C1139" s="93"/>
      <c r="D1139" s="94"/>
      <c r="E1139" s="94"/>
      <c r="F1139" s="96">
        <f>SUBTOTAL(9,F975:F1138)</f>
        <v>65773.652999999991</v>
      </c>
      <c r="G1139" s="96">
        <f>SUBTOTAL(9,G975:G1138)</f>
        <v>71326.644000000015</v>
      </c>
      <c r="H1139" s="95">
        <f>+F1139-G1139</f>
        <v>-5552.9910000000236</v>
      </c>
      <c r="I1139" s="33"/>
    </row>
    <row r="1140" spans="1:9" x14ac:dyDescent="0.2">
      <c r="A1140" s="42" t="s">
        <v>5890</v>
      </c>
      <c r="B1140" s="42" t="s">
        <v>7822</v>
      </c>
      <c r="C1140" s="69">
        <v>45405</v>
      </c>
      <c r="D1140" s="83" t="s">
        <v>8452</v>
      </c>
      <c r="E1140" s="83" t="s">
        <v>8453</v>
      </c>
      <c r="F1140" s="86"/>
      <c r="G1140" s="86">
        <v>0</v>
      </c>
      <c r="H1140" s="44">
        <f t="shared" ref="H1140:H1155" si="62">+IF(A1140=A1139,H1139+F1140-G1140,F1140-G1140)</f>
        <v>0</v>
      </c>
    </row>
    <row r="1141" spans="1:9" x14ac:dyDescent="0.2">
      <c r="A1141" s="61" t="s">
        <v>8593</v>
      </c>
      <c r="B1141" s="62"/>
      <c r="C1141" s="93"/>
      <c r="D1141" s="94"/>
      <c r="E1141" s="94"/>
      <c r="F1141" s="96">
        <f>SUBTOTAL(9,F1140:F1140)</f>
        <v>0</v>
      </c>
      <c r="G1141" s="96">
        <f>SUBTOTAL(9,G1140:G1140)</f>
        <v>0</v>
      </c>
      <c r="H1141" s="95">
        <f>+F1141-G1141</f>
        <v>0</v>
      </c>
      <c r="I1141" s="33"/>
    </row>
    <row r="1142" spans="1:9" x14ac:dyDescent="0.2">
      <c r="A1142" s="42" t="s">
        <v>4801</v>
      </c>
      <c r="B1142" s="42" t="s">
        <v>905</v>
      </c>
      <c r="C1142" s="69">
        <v>45199</v>
      </c>
      <c r="D1142" s="83" t="s">
        <v>7027</v>
      </c>
      <c r="E1142" s="83" t="s">
        <v>7028</v>
      </c>
      <c r="F1142" s="86"/>
      <c r="G1142" s="86">
        <v>0</v>
      </c>
      <c r="H1142" s="44">
        <f t="shared" si="62"/>
        <v>0</v>
      </c>
    </row>
    <row r="1143" spans="1:9" x14ac:dyDescent="0.2">
      <c r="A1143" s="61" t="s">
        <v>4937</v>
      </c>
      <c r="B1143" s="62"/>
      <c r="C1143" s="93"/>
      <c r="D1143" s="94"/>
      <c r="E1143" s="94"/>
      <c r="F1143" s="96">
        <f>SUBTOTAL(9,F1142:F1142)</f>
        <v>0</v>
      </c>
      <c r="G1143" s="96">
        <f>SUBTOTAL(9,G1142:G1142)</f>
        <v>0</v>
      </c>
      <c r="H1143" s="95">
        <f>+F1143-G1143</f>
        <v>0</v>
      </c>
    </row>
    <row r="1144" spans="1:9" x14ac:dyDescent="0.2">
      <c r="A1144" s="42" t="s">
        <v>51</v>
      </c>
      <c r="B1144" s="42" t="s">
        <v>52</v>
      </c>
      <c r="C1144" s="152">
        <v>45650</v>
      </c>
      <c r="D1144" s="150" t="s">
        <v>11503</v>
      </c>
      <c r="E1144" s="150" t="s">
        <v>11504</v>
      </c>
      <c r="F1144" s="151"/>
      <c r="G1144" s="151">
        <v>120</v>
      </c>
      <c r="H1144" s="44">
        <f>+IF(A1144=A1143,H1143+F1144-G1144,F1144-G1144)</f>
        <v>-120</v>
      </c>
    </row>
    <row r="1145" spans="1:9" x14ac:dyDescent="0.2">
      <c r="A1145" s="42" t="s">
        <v>51</v>
      </c>
      <c r="B1145" s="42" t="s">
        <v>52</v>
      </c>
      <c r="C1145" s="152">
        <v>45651</v>
      </c>
      <c r="D1145" s="150" t="s">
        <v>11505</v>
      </c>
      <c r="E1145" s="150" t="s">
        <v>11506</v>
      </c>
      <c r="F1145" s="151"/>
      <c r="G1145" s="151">
        <v>1260.318</v>
      </c>
      <c r="H1145" s="44">
        <f t="shared" ref="H1145:H1147" si="63">+IF(A1145=A1144,H1144+F1145-G1145,F1145-G1145)</f>
        <v>-1380.318</v>
      </c>
    </row>
    <row r="1146" spans="1:9" x14ac:dyDescent="0.2">
      <c r="A1146" s="42" t="s">
        <v>51</v>
      </c>
      <c r="B1146" s="42" t="s">
        <v>52</v>
      </c>
      <c r="C1146" s="152">
        <v>45651</v>
      </c>
      <c r="D1146" s="150" t="s">
        <v>11507</v>
      </c>
      <c r="E1146" s="150" t="s">
        <v>11508</v>
      </c>
      <c r="F1146" s="151"/>
      <c r="G1146" s="151">
        <v>298.5</v>
      </c>
      <c r="H1146" s="44">
        <f t="shared" si="63"/>
        <v>-1678.818</v>
      </c>
    </row>
    <row r="1147" spans="1:9" x14ac:dyDescent="0.2">
      <c r="A1147" s="42" t="s">
        <v>51</v>
      </c>
      <c r="B1147" s="42" t="s">
        <v>52</v>
      </c>
      <c r="C1147" s="152">
        <v>45656</v>
      </c>
      <c r="D1147" s="150" t="s">
        <v>11509</v>
      </c>
      <c r="E1147" s="150" t="s">
        <v>11510</v>
      </c>
      <c r="F1147" s="151"/>
      <c r="G1147" s="151">
        <v>826.31899999999996</v>
      </c>
      <c r="H1147" s="44">
        <f t="shared" si="63"/>
        <v>-2505.1369999999997</v>
      </c>
    </row>
    <row r="1148" spans="1:9" x14ac:dyDescent="0.2">
      <c r="A1148" s="61" t="s">
        <v>4938</v>
      </c>
      <c r="B1148" s="62"/>
      <c r="C1148" s="93"/>
      <c r="D1148" s="94"/>
      <c r="E1148" s="94"/>
      <c r="F1148" s="96">
        <f>SUBTOTAL(9,F1144:F1147)</f>
        <v>0</v>
      </c>
      <c r="G1148" s="96">
        <f>SUBTOTAL(9,G1144:G1147)</f>
        <v>2505.1369999999997</v>
      </c>
      <c r="H1148" s="95">
        <f>+F1148-G1148</f>
        <v>-2505.1369999999997</v>
      </c>
    </row>
    <row r="1149" spans="1:9" x14ac:dyDescent="0.2">
      <c r="A1149" s="42" t="s">
        <v>53</v>
      </c>
      <c r="B1149" s="42" t="s">
        <v>769</v>
      </c>
      <c r="C1149" s="45">
        <v>44312</v>
      </c>
      <c r="D1149" s="78" t="s">
        <v>4845</v>
      </c>
      <c r="E1149" s="78" t="s">
        <v>654</v>
      </c>
      <c r="G1149" s="44">
        <v>177.72</v>
      </c>
      <c r="H1149" s="44">
        <f t="shared" si="62"/>
        <v>-177.72</v>
      </c>
    </row>
    <row r="1150" spans="1:9" x14ac:dyDescent="0.2">
      <c r="A1150" s="42" t="s">
        <v>53</v>
      </c>
      <c r="B1150" s="42" t="s">
        <v>769</v>
      </c>
      <c r="C1150" s="101">
        <v>44580</v>
      </c>
      <c r="D1150" s="102">
        <v>5622560018</v>
      </c>
      <c r="E1150" s="102">
        <v>7769</v>
      </c>
      <c r="F1150" s="103">
        <v>630.27700000000004</v>
      </c>
      <c r="G1150" s="103"/>
      <c r="H1150" s="44">
        <f t="shared" si="62"/>
        <v>452.55700000000002</v>
      </c>
    </row>
    <row r="1151" spans="1:9" x14ac:dyDescent="0.2">
      <c r="A1151" s="42" t="s">
        <v>53</v>
      </c>
      <c r="B1151" s="42" t="s">
        <v>769</v>
      </c>
      <c r="C1151" s="101">
        <v>44804</v>
      </c>
      <c r="D1151" s="102" t="s">
        <v>5291</v>
      </c>
      <c r="E1151" s="102" t="s">
        <v>5292</v>
      </c>
      <c r="F1151" s="103"/>
      <c r="G1151" s="103">
        <v>49.854999999999997</v>
      </c>
      <c r="H1151" s="44">
        <f t="shared" si="62"/>
        <v>402.702</v>
      </c>
    </row>
    <row r="1152" spans="1:9" x14ac:dyDescent="0.2">
      <c r="A1152" s="42" t="s">
        <v>53</v>
      </c>
      <c r="B1152" s="42" t="s">
        <v>769</v>
      </c>
      <c r="C1152" s="101">
        <v>44888</v>
      </c>
      <c r="D1152" s="102" t="s">
        <v>5293</v>
      </c>
      <c r="E1152" s="102" t="s">
        <v>152</v>
      </c>
      <c r="F1152" s="103"/>
      <c r="G1152" s="103">
        <v>28.49</v>
      </c>
      <c r="H1152" s="44">
        <f t="shared" si="62"/>
        <v>374.21199999999999</v>
      </c>
    </row>
    <row r="1153" spans="1:9" x14ac:dyDescent="0.2">
      <c r="A1153" s="42" t="s">
        <v>53</v>
      </c>
      <c r="B1153" s="42" t="s">
        <v>769</v>
      </c>
      <c r="C1153" s="69">
        <v>44951</v>
      </c>
      <c r="D1153" s="83">
        <v>5623560121</v>
      </c>
      <c r="E1153" s="83" t="s">
        <v>7029</v>
      </c>
      <c r="F1153" s="86">
        <v>640.79999999999995</v>
      </c>
      <c r="G1153" s="86"/>
      <c r="H1153" s="44">
        <f t="shared" si="62"/>
        <v>1015.0119999999999</v>
      </c>
    </row>
    <row r="1154" spans="1:9" x14ac:dyDescent="0.2">
      <c r="A1154" s="42" t="s">
        <v>53</v>
      </c>
      <c r="B1154" s="42" t="s">
        <v>769</v>
      </c>
      <c r="C1154" s="69">
        <v>45261</v>
      </c>
      <c r="D1154" s="83" t="s">
        <v>7547</v>
      </c>
      <c r="E1154" s="83" t="s">
        <v>7548</v>
      </c>
      <c r="F1154" s="86"/>
      <c r="G1154" s="86">
        <v>49.854999999999997</v>
      </c>
      <c r="H1154" s="44">
        <f t="shared" si="62"/>
        <v>965.15699999999993</v>
      </c>
    </row>
    <row r="1155" spans="1:9" x14ac:dyDescent="0.2">
      <c r="A1155" s="42" t="s">
        <v>53</v>
      </c>
      <c r="B1155" s="42" t="s">
        <v>769</v>
      </c>
      <c r="C1155" s="69">
        <v>45525</v>
      </c>
      <c r="D1155" s="83">
        <v>5624562339</v>
      </c>
      <c r="E1155" s="83" t="s">
        <v>9162</v>
      </c>
      <c r="F1155" s="86">
        <v>88.034999999999997</v>
      </c>
      <c r="G1155" s="86"/>
      <c r="H1155" s="44">
        <f t="shared" si="62"/>
        <v>1053.192</v>
      </c>
    </row>
    <row r="1156" spans="1:9" x14ac:dyDescent="0.2">
      <c r="A1156" s="61" t="s">
        <v>4334</v>
      </c>
      <c r="B1156" s="62"/>
      <c r="C1156" s="93"/>
      <c r="D1156" s="94"/>
      <c r="E1156" s="94"/>
      <c r="F1156" s="96">
        <f>SUBTOTAL(9,F1149:F1155)</f>
        <v>1359.1120000000001</v>
      </c>
      <c r="G1156" s="96">
        <f>SUBTOTAL(9,G1149:G1155)</f>
        <v>305.92</v>
      </c>
      <c r="H1156" s="95">
        <f>+F1156-G1156</f>
        <v>1053.192</v>
      </c>
    </row>
    <row r="1157" spans="1:9" x14ac:dyDescent="0.2">
      <c r="A1157" s="58" t="s">
        <v>9786</v>
      </c>
      <c r="B1157" s="58" t="s">
        <v>10396</v>
      </c>
      <c r="C1157" s="152">
        <v>45646</v>
      </c>
      <c r="D1157" s="150" t="s">
        <v>11514</v>
      </c>
      <c r="E1157" s="150" t="s">
        <v>11515</v>
      </c>
      <c r="F1157" s="151"/>
      <c r="G1157" s="151">
        <v>2671.36</v>
      </c>
      <c r="H1157" s="44">
        <f t="shared" ref="H1157" si="64">+IF(A1157=A1156,H1156+F1157-G1157,F1157-G1157)</f>
        <v>-2671.36</v>
      </c>
    </row>
    <row r="1158" spans="1:9" x14ac:dyDescent="0.2">
      <c r="A1158" s="61" t="s">
        <v>12356</v>
      </c>
      <c r="B1158" s="62"/>
      <c r="C1158" s="93"/>
      <c r="D1158" s="94"/>
      <c r="E1158" s="94"/>
      <c r="F1158" s="96">
        <f>SUBTOTAL(9,F1157)</f>
        <v>0</v>
      </c>
      <c r="G1158" s="96">
        <f>SUBTOTAL(9,G1157)</f>
        <v>2671.36</v>
      </c>
      <c r="H1158" s="95">
        <f>+F1158-G1158</f>
        <v>-2671.36</v>
      </c>
    </row>
    <row r="1159" spans="1:9" x14ac:dyDescent="0.2">
      <c r="A1159" s="42" t="s">
        <v>54</v>
      </c>
      <c r="B1159" s="42" t="s">
        <v>55</v>
      </c>
      <c r="C1159" s="45">
        <v>44530</v>
      </c>
      <c r="D1159" s="78" t="s">
        <v>4898</v>
      </c>
      <c r="E1159" s="78" t="s">
        <v>654</v>
      </c>
      <c r="G1159" s="44">
        <v>1284.5999999999999</v>
      </c>
      <c r="H1159" s="44">
        <f>+IF(A1159=A1155,H1156+F1159-G1159,F1159-G1159)</f>
        <v>-1284.5999999999999</v>
      </c>
      <c r="I1159" s="33"/>
    </row>
    <row r="1160" spans="1:9" x14ac:dyDescent="0.2">
      <c r="A1160" s="42" t="s">
        <v>54</v>
      </c>
      <c r="B1160" s="42" t="s">
        <v>55</v>
      </c>
      <c r="C1160" s="101">
        <v>44676</v>
      </c>
      <c r="D1160" s="102" t="s">
        <v>5294</v>
      </c>
      <c r="E1160" s="102" t="s">
        <v>152</v>
      </c>
      <c r="F1160" s="103"/>
      <c r="G1160" s="103">
        <v>1712.6</v>
      </c>
      <c r="H1160" s="44">
        <f>+IF(A1160=A1159,H1159+F1160-G1160,F1160-G1160)</f>
        <v>-2997.2</v>
      </c>
      <c r="I1160" s="33"/>
    </row>
    <row r="1161" spans="1:9" x14ac:dyDescent="0.2">
      <c r="A1161" s="61" t="s">
        <v>4338</v>
      </c>
      <c r="B1161" s="62"/>
      <c r="C1161" s="93"/>
      <c r="D1161" s="94"/>
      <c r="E1161" s="94"/>
      <c r="F1161" s="96">
        <f>SUBTOTAL(9,F1159:F1160)</f>
        <v>0</v>
      </c>
      <c r="G1161" s="96">
        <f>SUBTOTAL(9,G1159:G1160)</f>
        <v>2997.2</v>
      </c>
      <c r="H1161" s="95">
        <f>+F1161-G1161</f>
        <v>-2997.2</v>
      </c>
      <c r="I1161" s="33"/>
    </row>
    <row r="1162" spans="1:9" x14ac:dyDescent="0.2">
      <c r="A1162" s="42" t="s">
        <v>665</v>
      </c>
      <c r="B1162" s="42" t="s">
        <v>666</v>
      </c>
      <c r="C1162" s="101">
        <v>44634</v>
      </c>
      <c r="D1162" s="102">
        <v>5622560101</v>
      </c>
      <c r="E1162" s="102">
        <v>7723</v>
      </c>
      <c r="F1162" s="103">
        <v>100</v>
      </c>
      <c r="G1162" s="103"/>
      <c r="H1162" s="44">
        <f>+IF(A1162=A1161,H1161+F1162-G1162,F1162-G1162)</f>
        <v>100</v>
      </c>
      <c r="I1162" s="33"/>
    </row>
    <row r="1163" spans="1:9" x14ac:dyDescent="0.2">
      <c r="A1163" s="42" t="s">
        <v>665</v>
      </c>
      <c r="B1163" s="42" t="s">
        <v>666</v>
      </c>
      <c r="C1163" s="152">
        <v>45618</v>
      </c>
      <c r="D1163" s="150" t="s">
        <v>11544</v>
      </c>
      <c r="E1163" s="150" t="s">
        <v>11545</v>
      </c>
      <c r="F1163" s="151"/>
      <c r="G1163" s="151">
        <v>12661</v>
      </c>
      <c r="H1163" s="44">
        <f>+IF(A1163=A1162,H1162+F1163-G1163,F1163-G1163)</f>
        <v>-12561</v>
      </c>
      <c r="I1163" s="33"/>
    </row>
    <row r="1164" spans="1:9" x14ac:dyDescent="0.2">
      <c r="A1164" s="42" t="s">
        <v>665</v>
      </c>
      <c r="B1164" s="42" t="s">
        <v>666</v>
      </c>
      <c r="C1164" s="152">
        <v>45657</v>
      </c>
      <c r="D1164" s="150" t="s">
        <v>12367</v>
      </c>
      <c r="E1164" s="150" t="s">
        <v>12368</v>
      </c>
      <c r="F1164" s="151"/>
      <c r="G1164" s="151">
        <v>1252.4179999999999</v>
      </c>
      <c r="H1164" s="44">
        <f>+IF(A1164=A1163,H1163+F1164-G1164,F1164-G1164)</f>
        <v>-13813.418</v>
      </c>
      <c r="I1164" s="33"/>
    </row>
    <row r="1165" spans="1:9" x14ac:dyDescent="0.2">
      <c r="A1165" s="61" t="s">
        <v>1117</v>
      </c>
      <c r="B1165" s="62"/>
      <c r="C1165" s="93"/>
      <c r="D1165" s="94"/>
      <c r="E1165" s="94"/>
      <c r="F1165" s="96">
        <f>SUBTOTAL(9,F1162:F1164)</f>
        <v>100</v>
      </c>
      <c r="G1165" s="96">
        <f>SUBTOTAL(9,G1162:G1164)</f>
        <v>13913.418</v>
      </c>
      <c r="H1165" s="95">
        <f>+F1165-G1165</f>
        <v>-13813.418</v>
      </c>
      <c r="I1165" s="33"/>
    </row>
    <row r="1166" spans="1:9" x14ac:dyDescent="0.2">
      <c r="A1166" s="42" t="s">
        <v>953</v>
      </c>
      <c r="B1166" s="42" t="s">
        <v>954</v>
      </c>
      <c r="C1166" s="101">
        <v>45166</v>
      </c>
      <c r="D1166" s="102" t="s">
        <v>7234</v>
      </c>
      <c r="E1166" s="102" t="s">
        <v>152</v>
      </c>
      <c r="F1166" s="103"/>
      <c r="G1166" s="103">
        <v>497.29</v>
      </c>
      <c r="H1166" s="44">
        <f>+IF(A1166=A1165,H1165+F1166-G1166,F1166-G1166)</f>
        <v>-497.29</v>
      </c>
      <c r="I1166" s="33"/>
    </row>
    <row r="1167" spans="1:9" x14ac:dyDescent="0.2">
      <c r="A1167" s="61" t="s">
        <v>4939</v>
      </c>
      <c r="B1167" s="62"/>
      <c r="C1167" s="108"/>
      <c r="D1167" s="109"/>
      <c r="E1167" s="109"/>
      <c r="F1167" s="110">
        <f>SUBTOTAL(9,F1166:F1166)</f>
        <v>0</v>
      </c>
      <c r="G1167" s="110">
        <f>SUBTOTAL(9,G1166:G1166)</f>
        <v>497.29</v>
      </c>
      <c r="H1167" s="95">
        <f>+F1167-G1167</f>
        <v>-497.29</v>
      </c>
      <c r="I1167" s="33"/>
    </row>
    <row r="1168" spans="1:9" x14ac:dyDescent="0.2">
      <c r="A1168" s="42" t="s">
        <v>58</v>
      </c>
      <c r="B1168" s="42" t="s">
        <v>59</v>
      </c>
      <c r="C1168" s="45">
        <v>43944</v>
      </c>
      <c r="D1168" s="78">
        <v>5620568034</v>
      </c>
      <c r="E1168" s="78" t="s">
        <v>972</v>
      </c>
      <c r="F1168" s="44">
        <v>1482.15</v>
      </c>
      <c r="G1168" s="44">
        <v>0</v>
      </c>
      <c r="H1168" s="44">
        <f>+IF(A1168=A1166,H1166+F1168-G1168,F1168-G1168)</f>
        <v>1482.15</v>
      </c>
      <c r="I1168" s="44"/>
    </row>
    <row r="1169" spans="1:9" x14ac:dyDescent="0.2">
      <c r="A1169" s="42" t="s">
        <v>58</v>
      </c>
      <c r="B1169" s="42" t="s">
        <v>59</v>
      </c>
      <c r="C1169" s="45">
        <v>44072</v>
      </c>
      <c r="D1169" s="78">
        <v>5620560922</v>
      </c>
      <c r="E1169" s="78">
        <v>4996</v>
      </c>
      <c r="F1169" s="99">
        <v>10000</v>
      </c>
      <c r="G1169" s="44">
        <v>0</v>
      </c>
      <c r="H1169" s="44">
        <f t="shared" ref="H1169:H1200" si="65">+IF(A1169=A1168,H1168+F1169-G1169,F1169-G1169)</f>
        <v>11482.15</v>
      </c>
      <c r="I1169" s="44"/>
    </row>
    <row r="1170" spans="1:9" x14ac:dyDescent="0.2">
      <c r="A1170" s="42" t="s">
        <v>58</v>
      </c>
      <c r="B1170" s="42" t="s">
        <v>59</v>
      </c>
      <c r="C1170" s="45">
        <v>44072</v>
      </c>
      <c r="D1170" s="78">
        <v>5620560923</v>
      </c>
      <c r="E1170" s="78">
        <v>5170</v>
      </c>
      <c r="F1170" s="99">
        <v>2000</v>
      </c>
      <c r="G1170" s="44">
        <v>0</v>
      </c>
      <c r="H1170" s="44">
        <f t="shared" si="65"/>
        <v>13482.15</v>
      </c>
      <c r="I1170" s="44" t="s">
        <v>4989</v>
      </c>
    </row>
    <row r="1171" spans="1:9" x14ac:dyDescent="0.2">
      <c r="A1171" s="42" t="s">
        <v>58</v>
      </c>
      <c r="B1171" s="42" t="s">
        <v>59</v>
      </c>
      <c r="C1171" s="45">
        <v>44100</v>
      </c>
      <c r="D1171" s="78">
        <v>5620561046</v>
      </c>
      <c r="E1171" s="78">
        <v>5670</v>
      </c>
      <c r="F1171" s="44">
        <v>802.66</v>
      </c>
      <c r="G1171" s="44">
        <v>0</v>
      </c>
      <c r="H1171" s="44">
        <f t="shared" si="65"/>
        <v>14284.81</v>
      </c>
      <c r="I1171" s="44"/>
    </row>
    <row r="1172" spans="1:9" x14ac:dyDescent="0.2">
      <c r="A1172" s="42" t="s">
        <v>58</v>
      </c>
      <c r="B1172" s="42" t="s">
        <v>59</v>
      </c>
      <c r="C1172" s="45">
        <v>44152</v>
      </c>
      <c r="D1172" s="78">
        <v>5620561337</v>
      </c>
      <c r="E1172" s="78">
        <v>5975</v>
      </c>
      <c r="F1172" s="44">
        <v>862.76</v>
      </c>
      <c r="G1172" s="44">
        <v>0</v>
      </c>
      <c r="H1172" s="44">
        <f t="shared" si="65"/>
        <v>15147.57</v>
      </c>
      <c r="I1172" s="44"/>
    </row>
    <row r="1173" spans="1:9" x14ac:dyDescent="0.2">
      <c r="A1173" s="42" t="s">
        <v>58</v>
      </c>
      <c r="B1173" s="42" t="s">
        <v>59</v>
      </c>
      <c r="C1173" s="45">
        <v>44163</v>
      </c>
      <c r="D1173" s="78">
        <v>5620561419</v>
      </c>
      <c r="E1173" s="78">
        <v>6075</v>
      </c>
      <c r="F1173" s="44">
        <v>862.76</v>
      </c>
      <c r="G1173" s="44">
        <v>0</v>
      </c>
      <c r="H1173" s="44">
        <f t="shared" si="65"/>
        <v>16010.33</v>
      </c>
      <c r="I1173" s="44"/>
    </row>
    <row r="1174" spans="1:9" x14ac:dyDescent="0.2">
      <c r="A1174" s="42" t="s">
        <v>58</v>
      </c>
      <c r="B1174" s="42" t="s">
        <v>59</v>
      </c>
      <c r="C1174" s="45">
        <v>44165</v>
      </c>
      <c r="D1174" s="78" t="s">
        <v>1052</v>
      </c>
      <c r="E1174" s="78" t="s">
        <v>152</v>
      </c>
      <c r="G1174" s="44">
        <v>559.9</v>
      </c>
      <c r="H1174" s="44">
        <f t="shared" si="65"/>
        <v>15450.43</v>
      </c>
      <c r="I1174" s="44"/>
    </row>
    <row r="1175" spans="1:9" x14ac:dyDescent="0.2">
      <c r="A1175" s="42" t="s">
        <v>58</v>
      </c>
      <c r="B1175" s="42" t="s">
        <v>59</v>
      </c>
      <c r="C1175" s="45">
        <v>44165</v>
      </c>
      <c r="D1175" s="78" t="s">
        <v>1057</v>
      </c>
      <c r="E1175" s="78" t="s">
        <v>152</v>
      </c>
      <c r="G1175" s="44">
        <v>191</v>
      </c>
      <c r="H1175" s="44">
        <f t="shared" si="65"/>
        <v>15259.43</v>
      </c>
      <c r="I1175" s="44"/>
    </row>
    <row r="1176" spans="1:9" x14ac:dyDescent="0.2">
      <c r="A1176" s="42" t="s">
        <v>58</v>
      </c>
      <c r="B1176" s="42" t="s">
        <v>59</v>
      </c>
      <c r="C1176" s="45">
        <v>44165</v>
      </c>
      <c r="D1176" s="78" t="s">
        <v>1058</v>
      </c>
      <c r="E1176" s="78" t="s">
        <v>1056</v>
      </c>
      <c r="G1176" s="44">
        <v>559.9</v>
      </c>
      <c r="H1176" s="44">
        <f t="shared" si="65"/>
        <v>14699.53</v>
      </c>
      <c r="I1176" s="44"/>
    </row>
    <row r="1177" spans="1:9" x14ac:dyDescent="0.2">
      <c r="A1177" s="42" t="s">
        <v>58</v>
      </c>
      <c r="B1177" s="42" t="s">
        <v>59</v>
      </c>
      <c r="C1177" s="45">
        <v>44165</v>
      </c>
      <c r="D1177" s="78" t="s">
        <v>1059</v>
      </c>
      <c r="E1177" s="78" t="s">
        <v>152</v>
      </c>
      <c r="G1177" s="131">
        <v>274.3</v>
      </c>
      <c r="H1177" s="44">
        <f t="shared" si="65"/>
        <v>14425.230000000001</v>
      </c>
      <c r="I1177" s="44"/>
    </row>
    <row r="1178" spans="1:9" x14ac:dyDescent="0.2">
      <c r="A1178" s="42" t="s">
        <v>58</v>
      </c>
      <c r="B1178" s="42" t="s">
        <v>59</v>
      </c>
      <c r="C1178" s="45">
        <v>44165</v>
      </c>
      <c r="D1178" s="78" t="s">
        <v>1060</v>
      </c>
      <c r="E1178" s="78" t="s">
        <v>152</v>
      </c>
      <c r="G1178" s="131">
        <v>274.3</v>
      </c>
      <c r="H1178" s="44">
        <f t="shared" si="65"/>
        <v>14150.930000000002</v>
      </c>
      <c r="I1178" s="44"/>
    </row>
    <row r="1179" spans="1:9" x14ac:dyDescent="0.2">
      <c r="A1179" s="42" t="s">
        <v>58</v>
      </c>
      <c r="B1179" s="42" t="s">
        <v>59</v>
      </c>
      <c r="C1179" s="45">
        <v>44195</v>
      </c>
      <c r="D1179" s="78" t="s">
        <v>1071</v>
      </c>
      <c r="E1179" s="78" t="s">
        <v>152</v>
      </c>
      <c r="G1179" s="44">
        <v>60.1</v>
      </c>
      <c r="H1179" s="44">
        <f t="shared" si="65"/>
        <v>14090.830000000002</v>
      </c>
      <c r="I1179" s="44" t="s">
        <v>4989</v>
      </c>
    </row>
    <row r="1180" spans="1:9" x14ac:dyDescent="0.2">
      <c r="A1180" s="42" t="s">
        <v>58</v>
      </c>
      <c r="B1180" s="42" t="s">
        <v>59</v>
      </c>
      <c r="C1180" s="45">
        <v>44196</v>
      </c>
      <c r="D1180" s="78" t="s">
        <v>1079</v>
      </c>
      <c r="E1180" s="78" t="s">
        <v>152</v>
      </c>
      <c r="G1180" s="44">
        <v>191</v>
      </c>
      <c r="H1180" s="44">
        <f t="shared" si="65"/>
        <v>13899.830000000002</v>
      </c>
      <c r="I1180" s="44"/>
    </row>
    <row r="1181" spans="1:9" x14ac:dyDescent="0.2">
      <c r="A1181" s="42" t="s">
        <v>58</v>
      </c>
      <c r="B1181" s="42" t="s">
        <v>59</v>
      </c>
      <c r="C1181" s="45">
        <v>44196</v>
      </c>
      <c r="D1181" s="78" t="s">
        <v>1080</v>
      </c>
      <c r="E1181" s="78" t="s">
        <v>152</v>
      </c>
      <c r="G1181" s="44">
        <v>191</v>
      </c>
      <c r="H1181" s="44">
        <f t="shared" si="65"/>
        <v>13708.830000000002</v>
      </c>
      <c r="I1181" s="39"/>
    </row>
    <row r="1182" spans="1:9" x14ac:dyDescent="0.2">
      <c r="A1182" s="42" t="s">
        <v>58</v>
      </c>
      <c r="B1182" s="42" t="s">
        <v>59</v>
      </c>
      <c r="C1182" s="45">
        <v>44201</v>
      </c>
      <c r="D1182" s="78">
        <v>5621560001</v>
      </c>
      <c r="E1182" s="78">
        <v>4998</v>
      </c>
      <c r="F1182" s="44">
        <v>4000</v>
      </c>
      <c r="H1182" s="44">
        <f t="shared" si="65"/>
        <v>17708.830000000002</v>
      </c>
      <c r="I1182" s="39"/>
    </row>
    <row r="1183" spans="1:9" x14ac:dyDescent="0.2">
      <c r="A1183" s="42" t="s">
        <v>58</v>
      </c>
      <c r="B1183" s="42" t="s">
        <v>59</v>
      </c>
      <c r="C1183" s="45">
        <v>44251</v>
      </c>
      <c r="D1183" s="78" t="s">
        <v>4821</v>
      </c>
      <c r="E1183" s="78" t="s">
        <v>152</v>
      </c>
      <c r="G1183" s="44">
        <v>60.1</v>
      </c>
      <c r="H1183" s="44">
        <f t="shared" si="65"/>
        <v>17648.730000000003</v>
      </c>
      <c r="I1183" s="44" t="s">
        <v>4989</v>
      </c>
    </row>
    <row r="1184" spans="1:9" x14ac:dyDescent="0.2">
      <c r="A1184" s="42" t="s">
        <v>58</v>
      </c>
      <c r="B1184" s="42" t="s">
        <v>59</v>
      </c>
      <c r="C1184" s="45">
        <v>44277</v>
      </c>
      <c r="D1184" s="78">
        <v>5621560431</v>
      </c>
      <c r="E1184" s="78">
        <v>5976</v>
      </c>
      <c r="F1184" s="44">
        <v>2000</v>
      </c>
      <c r="G1184" s="44">
        <v>0</v>
      </c>
      <c r="H1184" s="44">
        <f t="shared" si="65"/>
        <v>19648.730000000003</v>
      </c>
      <c r="I1184" s="44" t="s">
        <v>4989</v>
      </c>
    </row>
    <row r="1185" spans="1:9" x14ac:dyDescent="0.2">
      <c r="A1185" s="42" t="s">
        <v>58</v>
      </c>
      <c r="B1185" s="42" t="s">
        <v>59</v>
      </c>
      <c r="C1185" s="45">
        <v>44277</v>
      </c>
      <c r="D1185" s="78">
        <v>5621560432</v>
      </c>
      <c r="E1185" s="78">
        <v>6001</v>
      </c>
      <c r="F1185" s="44">
        <v>2000</v>
      </c>
      <c r="G1185" s="44">
        <v>0</v>
      </c>
      <c r="H1185" s="44">
        <f t="shared" si="65"/>
        <v>21648.730000000003</v>
      </c>
      <c r="I1185" s="39"/>
    </row>
    <row r="1186" spans="1:9" x14ac:dyDescent="0.2">
      <c r="A1186" s="42" t="s">
        <v>58</v>
      </c>
      <c r="B1186" s="42" t="s">
        <v>59</v>
      </c>
      <c r="C1186" s="45">
        <v>44277</v>
      </c>
      <c r="D1186" s="78">
        <v>5621560433</v>
      </c>
      <c r="E1186" s="78">
        <v>6042</v>
      </c>
      <c r="F1186" s="44">
        <v>2000</v>
      </c>
      <c r="G1186" s="44">
        <v>0</v>
      </c>
      <c r="H1186" s="44">
        <f t="shared" si="65"/>
        <v>23648.730000000003</v>
      </c>
      <c r="I1186" s="39"/>
    </row>
    <row r="1187" spans="1:9" x14ac:dyDescent="0.2">
      <c r="A1187" s="42" t="s">
        <v>58</v>
      </c>
      <c r="B1187" s="42" t="s">
        <v>59</v>
      </c>
      <c r="C1187" s="45">
        <v>44277</v>
      </c>
      <c r="D1187" s="78">
        <v>5621560434</v>
      </c>
      <c r="E1187" s="78">
        <v>6043</v>
      </c>
      <c r="F1187" s="44">
        <v>2000</v>
      </c>
      <c r="G1187" s="44">
        <v>0</v>
      </c>
      <c r="H1187" s="44">
        <f t="shared" si="65"/>
        <v>25648.730000000003</v>
      </c>
      <c r="I1187" s="44"/>
    </row>
    <row r="1188" spans="1:9" x14ac:dyDescent="0.2">
      <c r="A1188" s="42" t="s">
        <v>58</v>
      </c>
      <c r="B1188" s="42" t="s">
        <v>59</v>
      </c>
      <c r="C1188" s="45">
        <v>44277</v>
      </c>
      <c r="D1188" s="78">
        <v>5621560435</v>
      </c>
      <c r="E1188" s="78">
        <v>6071</v>
      </c>
      <c r="F1188" s="44">
        <v>1000</v>
      </c>
      <c r="G1188" s="44">
        <v>0</v>
      </c>
      <c r="H1188" s="44">
        <f t="shared" si="65"/>
        <v>26648.730000000003</v>
      </c>
      <c r="I1188" s="44"/>
    </row>
    <row r="1189" spans="1:9" x14ac:dyDescent="0.2">
      <c r="A1189" s="42" t="s">
        <v>58</v>
      </c>
      <c r="B1189" s="42" t="s">
        <v>59</v>
      </c>
      <c r="C1189" s="45">
        <v>44280</v>
      </c>
      <c r="D1189" s="78">
        <v>5621560441</v>
      </c>
      <c r="E1189" s="78">
        <v>6504</v>
      </c>
      <c r="F1189" s="44">
        <v>2000</v>
      </c>
      <c r="G1189" s="44">
        <v>0</v>
      </c>
      <c r="H1189" s="44">
        <f t="shared" si="65"/>
        <v>28648.730000000003</v>
      </c>
      <c r="I1189" s="44"/>
    </row>
    <row r="1190" spans="1:9" x14ac:dyDescent="0.2">
      <c r="A1190" s="42" t="s">
        <v>58</v>
      </c>
      <c r="B1190" s="42" t="s">
        <v>59</v>
      </c>
      <c r="C1190" s="45">
        <v>44280</v>
      </c>
      <c r="D1190" s="78">
        <v>5621560442</v>
      </c>
      <c r="E1190" s="78">
        <v>6094</v>
      </c>
      <c r="F1190" s="44">
        <v>2000</v>
      </c>
      <c r="G1190" s="44">
        <v>0</v>
      </c>
      <c r="H1190" s="44">
        <f t="shared" si="65"/>
        <v>30648.730000000003</v>
      </c>
      <c r="I1190" s="44"/>
    </row>
    <row r="1191" spans="1:9" x14ac:dyDescent="0.2">
      <c r="A1191" s="42" t="s">
        <v>58</v>
      </c>
      <c r="B1191" s="42" t="s">
        <v>59</v>
      </c>
      <c r="C1191" s="45">
        <v>44280</v>
      </c>
      <c r="D1191" s="78">
        <v>5621560443</v>
      </c>
      <c r="E1191" s="78">
        <v>6096</v>
      </c>
      <c r="F1191" s="44">
        <v>2000</v>
      </c>
      <c r="G1191" s="44">
        <v>0</v>
      </c>
      <c r="H1191" s="44">
        <f t="shared" si="65"/>
        <v>32648.730000000003</v>
      </c>
      <c r="I1191" s="44"/>
    </row>
    <row r="1192" spans="1:9" x14ac:dyDescent="0.2">
      <c r="A1192" s="42" t="s">
        <v>58</v>
      </c>
      <c r="B1192" s="42" t="s">
        <v>59</v>
      </c>
      <c r="C1192" s="45">
        <v>44286</v>
      </c>
      <c r="D1192" s="78" t="s">
        <v>4822</v>
      </c>
      <c r="E1192" s="78" t="s">
        <v>152</v>
      </c>
      <c r="G1192" s="44">
        <v>345.7</v>
      </c>
      <c r="H1192" s="44">
        <f t="shared" si="65"/>
        <v>32303.030000000002</v>
      </c>
      <c r="I1192" s="44"/>
    </row>
    <row r="1193" spans="1:9" x14ac:dyDescent="0.2">
      <c r="A1193" s="42" t="s">
        <v>58</v>
      </c>
      <c r="B1193" s="42" t="s">
        <v>59</v>
      </c>
      <c r="C1193" s="45">
        <v>44286</v>
      </c>
      <c r="D1193" s="78" t="s">
        <v>4823</v>
      </c>
      <c r="E1193" s="78" t="s">
        <v>152</v>
      </c>
      <c r="G1193" s="44">
        <v>274.3</v>
      </c>
      <c r="H1193" s="44">
        <f t="shared" si="65"/>
        <v>32028.730000000003</v>
      </c>
      <c r="I1193" s="44" t="s">
        <v>4989</v>
      </c>
    </row>
    <row r="1194" spans="1:9" x14ac:dyDescent="0.2">
      <c r="A1194" s="42" t="s">
        <v>58</v>
      </c>
      <c r="B1194" s="42" t="s">
        <v>59</v>
      </c>
      <c r="C1194" s="45">
        <v>44286</v>
      </c>
      <c r="D1194" s="78" t="s">
        <v>4824</v>
      </c>
      <c r="E1194" s="78" t="s">
        <v>152</v>
      </c>
      <c r="G1194" s="131">
        <v>202.9</v>
      </c>
      <c r="H1194" s="44">
        <f t="shared" si="65"/>
        <v>31825.83</v>
      </c>
      <c r="I1194" s="44" t="s">
        <v>4989</v>
      </c>
    </row>
    <row r="1195" spans="1:9" x14ac:dyDescent="0.2">
      <c r="A1195" s="42" t="s">
        <v>58</v>
      </c>
      <c r="B1195" s="42" t="s">
        <v>59</v>
      </c>
      <c r="C1195" s="45">
        <v>44286</v>
      </c>
      <c r="D1195" s="78" t="s">
        <v>4825</v>
      </c>
      <c r="E1195" s="78" t="s">
        <v>152</v>
      </c>
      <c r="G1195" s="44">
        <v>60.1</v>
      </c>
      <c r="H1195" s="44">
        <f t="shared" si="65"/>
        <v>31765.730000000003</v>
      </c>
      <c r="I1195" s="44"/>
    </row>
    <row r="1196" spans="1:9" x14ac:dyDescent="0.2">
      <c r="A1196" s="42" t="s">
        <v>58</v>
      </c>
      <c r="B1196" s="42" t="s">
        <v>59</v>
      </c>
      <c r="C1196" s="45">
        <v>44286</v>
      </c>
      <c r="D1196" s="78" t="s">
        <v>4826</v>
      </c>
      <c r="E1196" s="78" t="s">
        <v>152</v>
      </c>
      <c r="G1196" s="44">
        <v>191</v>
      </c>
      <c r="H1196" s="44">
        <f t="shared" si="65"/>
        <v>31574.730000000003</v>
      </c>
      <c r="I1196" s="44" t="s">
        <v>4989</v>
      </c>
    </row>
    <row r="1197" spans="1:9" x14ac:dyDescent="0.2">
      <c r="A1197" s="42" t="s">
        <v>58</v>
      </c>
      <c r="B1197" s="42" t="s">
        <v>59</v>
      </c>
      <c r="C1197" s="45">
        <v>44303</v>
      </c>
      <c r="D1197" s="78">
        <v>5621560584</v>
      </c>
      <c r="E1197" s="78">
        <v>6638</v>
      </c>
      <c r="F1197" s="44">
        <v>2000</v>
      </c>
      <c r="G1197" s="44">
        <v>0</v>
      </c>
      <c r="H1197" s="44">
        <f t="shared" si="65"/>
        <v>33574.730000000003</v>
      </c>
      <c r="I1197" s="44"/>
    </row>
    <row r="1198" spans="1:9" x14ac:dyDescent="0.2">
      <c r="A1198" s="42" t="s">
        <v>58</v>
      </c>
      <c r="B1198" s="42" t="s">
        <v>59</v>
      </c>
      <c r="C1198" s="45">
        <v>44303</v>
      </c>
      <c r="D1198" s="78">
        <v>5621560585</v>
      </c>
      <c r="E1198" s="78">
        <v>6640</v>
      </c>
      <c r="F1198" s="44">
        <v>2000</v>
      </c>
      <c r="G1198" s="44">
        <v>0</v>
      </c>
      <c r="H1198" s="44">
        <f t="shared" si="65"/>
        <v>35574.730000000003</v>
      </c>
      <c r="I1198" s="130"/>
    </row>
    <row r="1199" spans="1:9" x14ac:dyDescent="0.2">
      <c r="A1199" s="42" t="s">
        <v>58</v>
      </c>
      <c r="B1199" s="42" t="s">
        <v>59</v>
      </c>
      <c r="C1199" s="45">
        <v>44303</v>
      </c>
      <c r="D1199" s="78">
        <v>5621560586</v>
      </c>
      <c r="E1199" s="78">
        <v>6643</v>
      </c>
      <c r="F1199" s="44">
        <v>2000</v>
      </c>
      <c r="G1199" s="44">
        <v>0</v>
      </c>
      <c r="H1199" s="44">
        <f t="shared" si="65"/>
        <v>37574.730000000003</v>
      </c>
      <c r="I1199" s="130"/>
    </row>
    <row r="1200" spans="1:9" x14ac:dyDescent="0.2">
      <c r="A1200" s="42" t="s">
        <v>58</v>
      </c>
      <c r="B1200" s="42" t="s">
        <v>59</v>
      </c>
      <c r="C1200" s="45">
        <v>44303</v>
      </c>
      <c r="D1200" s="78">
        <v>5621560587</v>
      </c>
      <c r="E1200" s="78">
        <v>6699</v>
      </c>
      <c r="F1200" s="44">
        <v>2000</v>
      </c>
      <c r="G1200" s="44">
        <v>0</v>
      </c>
      <c r="H1200" s="44">
        <f t="shared" si="65"/>
        <v>39574.730000000003</v>
      </c>
      <c r="I1200" s="130"/>
    </row>
    <row r="1201" spans="1:11" x14ac:dyDescent="0.2">
      <c r="A1201" s="42" t="s">
        <v>58</v>
      </c>
      <c r="B1201" s="42" t="s">
        <v>59</v>
      </c>
      <c r="C1201" s="45">
        <v>44309</v>
      </c>
      <c r="D1201" s="78">
        <v>5621560593</v>
      </c>
      <c r="E1201" s="78">
        <v>6704</v>
      </c>
      <c r="F1201" s="44">
        <v>2000</v>
      </c>
      <c r="G1201" s="44">
        <v>0</v>
      </c>
      <c r="H1201" s="44">
        <f t="shared" ref="H1201:H1232" si="66">+IF(A1201=A1200,H1200+F1201-G1201,F1201-G1201)</f>
        <v>41574.730000000003</v>
      </c>
      <c r="I1201" s="130"/>
    </row>
    <row r="1202" spans="1:11" x14ac:dyDescent="0.2">
      <c r="A1202" s="42" t="s">
        <v>58</v>
      </c>
      <c r="B1202" s="42" t="s">
        <v>59</v>
      </c>
      <c r="C1202" s="45">
        <v>44312</v>
      </c>
      <c r="D1202" s="78" t="s">
        <v>4837</v>
      </c>
      <c r="E1202" s="78" t="s">
        <v>152</v>
      </c>
      <c r="F1202" s="44">
        <v>0</v>
      </c>
      <c r="G1202" s="131">
        <v>405.2</v>
      </c>
      <c r="H1202" s="44">
        <f t="shared" si="66"/>
        <v>41169.530000000006</v>
      </c>
      <c r="I1202" s="130"/>
    </row>
    <row r="1203" spans="1:11" x14ac:dyDescent="0.2">
      <c r="A1203" s="42" t="s">
        <v>58</v>
      </c>
      <c r="B1203" s="42" t="s">
        <v>59</v>
      </c>
      <c r="C1203" s="45">
        <v>44316</v>
      </c>
      <c r="D1203" s="78" t="s">
        <v>4838</v>
      </c>
      <c r="E1203" s="78" t="s">
        <v>152</v>
      </c>
      <c r="F1203" s="44">
        <v>0</v>
      </c>
      <c r="G1203" s="44">
        <v>788.38</v>
      </c>
      <c r="H1203" s="44">
        <f t="shared" si="66"/>
        <v>40381.150000000009</v>
      </c>
      <c r="I1203" s="130"/>
    </row>
    <row r="1204" spans="1:11" x14ac:dyDescent="0.2">
      <c r="A1204" s="42" t="s">
        <v>58</v>
      </c>
      <c r="B1204" s="42" t="s">
        <v>59</v>
      </c>
      <c r="C1204" s="45">
        <v>44316</v>
      </c>
      <c r="D1204" s="78" t="s">
        <v>4839</v>
      </c>
      <c r="E1204" s="78" t="s">
        <v>152</v>
      </c>
      <c r="F1204" s="44">
        <v>0</v>
      </c>
      <c r="G1204" s="131">
        <v>417.1</v>
      </c>
      <c r="H1204" s="44">
        <f t="shared" si="66"/>
        <v>39964.05000000001</v>
      </c>
      <c r="I1204" s="130"/>
    </row>
    <row r="1205" spans="1:11" x14ac:dyDescent="0.2">
      <c r="A1205" s="42" t="s">
        <v>58</v>
      </c>
      <c r="B1205" s="42" t="s">
        <v>59</v>
      </c>
      <c r="C1205" s="45">
        <v>44316</v>
      </c>
      <c r="D1205" s="78" t="s">
        <v>4840</v>
      </c>
      <c r="E1205" s="78" t="s">
        <v>152</v>
      </c>
      <c r="F1205" s="44">
        <v>0</v>
      </c>
      <c r="G1205" s="131">
        <v>417.1</v>
      </c>
      <c r="H1205" s="44">
        <f t="shared" si="66"/>
        <v>39546.950000000012</v>
      </c>
      <c r="I1205" s="130"/>
    </row>
    <row r="1206" spans="1:11" x14ac:dyDescent="0.2">
      <c r="A1206" s="42" t="s">
        <v>58</v>
      </c>
      <c r="B1206" s="42" t="s">
        <v>59</v>
      </c>
      <c r="C1206" s="45">
        <v>44316</v>
      </c>
      <c r="D1206" s="78" t="s">
        <v>4841</v>
      </c>
      <c r="E1206" s="78" t="s">
        <v>152</v>
      </c>
      <c r="F1206" s="44">
        <v>0</v>
      </c>
      <c r="G1206" s="44">
        <v>631.29999999999995</v>
      </c>
      <c r="H1206" s="44">
        <f t="shared" si="66"/>
        <v>38915.650000000009</v>
      </c>
      <c r="I1206" s="130"/>
    </row>
    <row r="1207" spans="1:11" x14ac:dyDescent="0.2">
      <c r="A1207" s="42" t="s">
        <v>58</v>
      </c>
      <c r="B1207" s="42" t="s">
        <v>59</v>
      </c>
      <c r="C1207" s="45">
        <v>44316</v>
      </c>
      <c r="D1207" s="78" t="s">
        <v>4842</v>
      </c>
      <c r="E1207" s="78" t="s">
        <v>152</v>
      </c>
      <c r="F1207" s="44">
        <v>0</v>
      </c>
      <c r="G1207" s="44">
        <v>559.9</v>
      </c>
      <c r="H1207" s="44">
        <f t="shared" si="66"/>
        <v>38355.750000000007</v>
      </c>
      <c r="I1207" s="130"/>
    </row>
    <row r="1208" spans="1:11" x14ac:dyDescent="0.2">
      <c r="A1208" s="42" t="s">
        <v>58</v>
      </c>
      <c r="B1208" s="42" t="s">
        <v>59</v>
      </c>
      <c r="C1208" s="45">
        <v>44316</v>
      </c>
      <c r="D1208" s="78" t="s">
        <v>4843</v>
      </c>
      <c r="E1208" s="78" t="s">
        <v>152</v>
      </c>
      <c r="F1208" s="44">
        <v>0</v>
      </c>
      <c r="G1208" s="44">
        <v>559.9</v>
      </c>
      <c r="H1208" s="44">
        <f t="shared" si="66"/>
        <v>37795.850000000006</v>
      </c>
      <c r="I1208" s="130"/>
    </row>
    <row r="1209" spans="1:11" x14ac:dyDescent="0.2">
      <c r="A1209" s="42" t="s">
        <v>58</v>
      </c>
      <c r="B1209" s="42" t="s">
        <v>59</v>
      </c>
      <c r="C1209" s="45">
        <v>44338</v>
      </c>
      <c r="D1209" s="78">
        <v>5621560754</v>
      </c>
      <c r="E1209" s="78">
        <v>6826</v>
      </c>
      <c r="F1209" s="44">
        <v>4000</v>
      </c>
      <c r="G1209" s="44">
        <v>0</v>
      </c>
      <c r="H1209" s="44">
        <f t="shared" si="66"/>
        <v>41795.850000000006</v>
      </c>
      <c r="I1209" s="130"/>
    </row>
    <row r="1210" spans="1:11" x14ac:dyDescent="0.2">
      <c r="A1210" s="42" t="s">
        <v>58</v>
      </c>
      <c r="B1210" s="42" t="s">
        <v>59</v>
      </c>
      <c r="C1210" s="45">
        <v>44352</v>
      </c>
      <c r="D1210" s="78">
        <v>5621560792</v>
      </c>
      <c r="E1210" s="78">
        <v>6972</v>
      </c>
      <c r="F1210" s="44">
        <v>2000</v>
      </c>
      <c r="G1210" s="44">
        <v>0</v>
      </c>
      <c r="H1210" s="44">
        <f t="shared" si="66"/>
        <v>43795.850000000006</v>
      </c>
      <c r="I1210" s="130"/>
      <c r="K1210" s="44"/>
    </row>
    <row r="1211" spans="1:11" x14ac:dyDescent="0.2">
      <c r="A1211" s="42" t="s">
        <v>58</v>
      </c>
      <c r="B1211" s="42" t="s">
        <v>59</v>
      </c>
      <c r="C1211" s="45">
        <v>44352</v>
      </c>
      <c r="D1211" s="78">
        <v>5621560793</v>
      </c>
      <c r="E1211" s="78">
        <v>6976</v>
      </c>
      <c r="F1211" s="44">
        <v>2000</v>
      </c>
      <c r="G1211" s="44">
        <v>0</v>
      </c>
      <c r="H1211" s="44">
        <f t="shared" si="66"/>
        <v>45795.850000000006</v>
      </c>
      <c r="I1211" s="130"/>
    </row>
    <row r="1212" spans="1:11" x14ac:dyDescent="0.2">
      <c r="A1212" s="42" t="s">
        <v>58</v>
      </c>
      <c r="B1212" s="42" t="s">
        <v>59</v>
      </c>
      <c r="C1212" s="45">
        <v>44352</v>
      </c>
      <c r="D1212" s="78">
        <v>5621560794</v>
      </c>
      <c r="E1212" s="78">
        <v>6933</v>
      </c>
      <c r="F1212" s="44">
        <v>2000</v>
      </c>
      <c r="G1212" s="44">
        <v>0</v>
      </c>
      <c r="H1212" s="44">
        <f t="shared" si="66"/>
        <v>47795.850000000006</v>
      </c>
      <c r="I1212" s="130"/>
    </row>
    <row r="1213" spans="1:11" x14ac:dyDescent="0.2">
      <c r="A1213" s="42" t="s">
        <v>58</v>
      </c>
      <c r="B1213" s="42" t="s">
        <v>59</v>
      </c>
      <c r="C1213" s="45">
        <v>44352</v>
      </c>
      <c r="D1213" s="78">
        <v>5621560795</v>
      </c>
      <c r="E1213" s="78">
        <v>6925</v>
      </c>
      <c r="F1213" s="44">
        <v>2000</v>
      </c>
      <c r="G1213" s="44">
        <v>0</v>
      </c>
      <c r="H1213" s="44">
        <f t="shared" si="66"/>
        <v>49795.850000000006</v>
      </c>
      <c r="I1213" s="130"/>
    </row>
    <row r="1214" spans="1:11" x14ac:dyDescent="0.2">
      <c r="A1214" s="42" t="s">
        <v>58</v>
      </c>
      <c r="B1214" s="42" t="s">
        <v>59</v>
      </c>
      <c r="C1214" s="45">
        <v>44352</v>
      </c>
      <c r="D1214" s="78">
        <v>5621560796</v>
      </c>
      <c r="E1214" s="78">
        <v>6920</v>
      </c>
      <c r="F1214" s="44">
        <v>2000</v>
      </c>
      <c r="G1214" s="44">
        <v>0</v>
      </c>
      <c r="H1214" s="44">
        <f t="shared" si="66"/>
        <v>51795.850000000006</v>
      </c>
      <c r="I1214" s="130"/>
    </row>
    <row r="1215" spans="1:11" x14ac:dyDescent="0.2">
      <c r="A1215" s="42" t="s">
        <v>58</v>
      </c>
      <c r="B1215" s="42" t="s">
        <v>59</v>
      </c>
      <c r="C1215" s="45">
        <v>44352</v>
      </c>
      <c r="D1215" s="78">
        <v>5621560797</v>
      </c>
      <c r="E1215" s="78">
        <v>6929</v>
      </c>
      <c r="F1215" s="44">
        <v>2000</v>
      </c>
      <c r="G1215" s="44">
        <v>0</v>
      </c>
      <c r="H1215" s="44">
        <f t="shared" si="66"/>
        <v>53795.850000000006</v>
      </c>
      <c r="I1215" s="130"/>
    </row>
    <row r="1216" spans="1:11" x14ac:dyDescent="0.2">
      <c r="A1216" s="42" t="s">
        <v>58</v>
      </c>
      <c r="B1216" s="42" t="s">
        <v>59</v>
      </c>
      <c r="C1216" s="45">
        <v>44469</v>
      </c>
      <c r="D1216" s="78" t="s">
        <v>4874</v>
      </c>
      <c r="E1216" s="78" t="s">
        <v>152</v>
      </c>
      <c r="F1216" s="44">
        <v>0</v>
      </c>
      <c r="G1216" s="131">
        <v>559.9</v>
      </c>
      <c r="H1216" s="44">
        <f t="shared" si="66"/>
        <v>53235.950000000004</v>
      </c>
      <c r="I1216" s="130"/>
    </row>
    <row r="1217" spans="1:9" x14ac:dyDescent="0.2">
      <c r="A1217" s="42" t="s">
        <v>58</v>
      </c>
      <c r="B1217" s="42" t="s">
        <v>59</v>
      </c>
      <c r="C1217" s="45">
        <v>44469</v>
      </c>
      <c r="D1217" s="78" t="s">
        <v>4875</v>
      </c>
      <c r="E1217" s="78" t="s">
        <v>152</v>
      </c>
      <c r="F1217" s="44">
        <v>0</v>
      </c>
      <c r="G1217" s="131">
        <v>488.5</v>
      </c>
      <c r="H1217" s="44">
        <f t="shared" si="66"/>
        <v>52747.450000000004</v>
      </c>
      <c r="I1217" s="130"/>
    </row>
    <row r="1218" spans="1:9" x14ac:dyDescent="0.2">
      <c r="A1218" s="42" t="s">
        <v>58</v>
      </c>
      <c r="B1218" s="42" t="s">
        <v>59</v>
      </c>
      <c r="C1218" s="45">
        <v>44469</v>
      </c>
      <c r="D1218" s="78" t="s">
        <v>4876</v>
      </c>
      <c r="E1218" s="78" t="s">
        <v>152</v>
      </c>
      <c r="F1218" s="44">
        <v>0</v>
      </c>
      <c r="G1218" s="131">
        <v>488.5</v>
      </c>
      <c r="H1218" s="44">
        <f t="shared" si="66"/>
        <v>52258.950000000004</v>
      </c>
      <c r="I1218" s="130"/>
    </row>
    <row r="1219" spans="1:9" x14ac:dyDescent="0.2">
      <c r="A1219" s="42" t="s">
        <v>58</v>
      </c>
      <c r="B1219" s="42" t="s">
        <v>59</v>
      </c>
      <c r="C1219" s="45">
        <v>44503</v>
      </c>
      <c r="D1219" s="78">
        <v>5621561170</v>
      </c>
      <c r="E1219" s="78">
        <v>7419</v>
      </c>
      <c r="F1219" s="44">
        <v>2000</v>
      </c>
      <c r="G1219" s="44">
        <v>0</v>
      </c>
      <c r="H1219" s="44">
        <f t="shared" si="66"/>
        <v>54258.950000000004</v>
      </c>
      <c r="I1219" s="130"/>
    </row>
    <row r="1220" spans="1:9" x14ac:dyDescent="0.2">
      <c r="A1220" s="42" t="s">
        <v>58</v>
      </c>
      <c r="B1220" s="42" t="s">
        <v>59</v>
      </c>
      <c r="C1220" s="45">
        <v>44503</v>
      </c>
      <c r="D1220" s="78">
        <v>5621561171</v>
      </c>
      <c r="E1220" s="78">
        <v>7408</v>
      </c>
      <c r="F1220" s="44">
        <v>2000</v>
      </c>
      <c r="G1220" s="44">
        <v>0</v>
      </c>
      <c r="H1220" s="44">
        <f t="shared" si="66"/>
        <v>56258.950000000004</v>
      </c>
      <c r="I1220" s="130"/>
    </row>
    <row r="1221" spans="1:9" x14ac:dyDescent="0.2">
      <c r="A1221" s="42" t="s">
        <v>58</v>
      </c>
      <c r="B1221" s="42" t="s">
        <v>59</v>
      </c>
      <c r="C1221" s="45">
        <v>44503</v>
      </c>
      <c r="D1221" s="78">
        <v>5621561172</v>
      </c>
      <c r="E1221" s="78">
        <v>7418</v>
      </c>
      <c r="F1221" s="44">
        <v>2000</v>
      </c>
      <c r="G1221" s="44">
        <v>0</v>
      </c>
      <c r="H1221" s="44">
        <f t="shared" si="66"/>
        <v>58258.950000000004</v>
      </c>
      <c r="I1221" s="130"/>
    </row>
    <row r="1222" spans="1:9" x14ac:dyDescent="0.2">
      <c r="A1222" s="42" t="s">
        <v>58</v>
      </c>
      <c r="B1222" s="42" t="s">
        <v>59</v>
      </c>
      <c r="C1222" s="45">
        <v>44503</v>
      </c>
      <c r="D1222" s="78">
        <v>5621561174</v>
      </c>
      <c r="E1222" s="78">
        <v>7409</v>
      </c>
      <c r="F1222" s="44">
        <v>2000</v>
      </c>
      <c r="G1222" s="44">
        <v>0</v>
      </c>
      <c r="H1222" s="44">
        <f t="shared" si="66"/>
        <v>60258.950000000004</v>
      </c>
      <c r="I1222" s="130"/>
    </row>
    <row r="1223" spans="1:9" x14ac:dyDescent="0.2">
      <c r="A1223" s="42" t="s">
        <v>58</v>
      </c>
      <c r="B1223" s="42" t="s">
        <v>59</v>
      </c>
      <c r="C1223" s="45">
        <v>44503</v>
      </c>
      <c r="D1223" s="78">
        <v>5621561175</v>
      </c>
      <c r="E1223" s="78">
        <v>6830</v>
      </c>
      <c r="F1223" s="44">
        <v>2000</v>
      </c>
      <c r="G1223" s="44">
        <v>0</v>
      </c>
      <c r="H1223" s="44">
        <f t="shared" si="66"/>
        <v>62258.950000000004</v>
      </c>
      <c r="I1223" s="130"/>
    </row>
    <row r="1224" spans="1:9" x14ac:dyDescent="0.2">
      <c r="A1224" s="42" t="s">
        <v>58</v>
      </c>
      <c r="B1224" s="42" t="s">
        <v>59</v>
      </c>
      <c r="C1224" s="45">
        <v>44512</v>
      </c>
      <c r="D1224" s="78" t="s">
        <v>4899</v>
      </c>
      <c r="E1224" s="78" t="s">
        <v>152</v>
      </c>
      <c r="F1224" s="44">
        <v>0</v>
      </c>
      <c r="G1224" s="131">
        <v>60.1</v>
      </c>
      <c r="H1224" s="44">
        <f t="shared" si="66"/>
        <v>62198.850000000006</v>
      </c>
      <c r="I1224" s="130"/>
    </row>
    <row r="1225" spans="1:9" x14ac:dyDescent="0.2">
      <c r="A1225" s="42" t="s">
        <v>58</v>
      </c>
      <c r="B1225" s="42" t="s">
        <v>59</v>
      </c>
      <c r="C1225" s="45">
        <v>44512</v>
      </c>
      <c r="D1225" s="78" t="s">
        <v>4900</v>
      </c>
      <c r="E1225" s="78" t="s">
        <v>152</v>
      </c>
      <c r="F1225" s="44">
        <v>0</v>
      </c>
      <c r="G1225" s="131">
        <v>60.1</v>
      </c>
      <c r="H1225" s="44">
        <f t="shared" si="66"/>
        <v>62138.750000000007</v>
      </c>
      <c r="I1225" s="130"/>
    </row>
    <row r="1226" spans="1:9" x14ac:dyDescent="0.2">
      <c r="A1226" s="42" t="s">
        <v>58</v>
      </c>
      <c r="B1226" s="42" t="s">
        <v>59</v>
      </c>
      <c r="C1226" s="45">
        <v>44512</v>
      </c>
      <c r="D1226" s="78" t="s">
        <v>4901</v>
      </c>
      <c r="E1226" s="78" t="s">
        <v>152</v>
      </c>
      <c r="F1226" s="44">
        <v>0</v>
      </c>
      <c r="G1226" s="131">
        <v>60.1</v>
      </c>
      <c r="H1226" s="44">
        <f t="shared" si="66"/>
        <v>62078.650000000009</v>
      </c>
      <c r="I1226" s="130"/>
    </row>
    <row r="1227" spans="1:9" x14ac:dyDescent="0.2">
      <c r="A1227" s="42" t="s">
        <v>58</v>
      </c>
      <c r="B1227" s="42" t="s">
        <v>59</v>
      </c>
      <c r="C1227" s="45">
        <v>44512</v>
      </c>
      <c r="D1227" s="78" t="s">
        <v>4902</v>
      </c>
      <c r="E1227" s="78" t="s">
        <v>152</v>
      </c>
      <c r="F1227" s="44">
        <v>0</v>
      </c>
      <c r="G1227" s="131">
        <v>60.1</v>
      </c>
      <c r="H1227" s="44">
        <f t="shared" si="66"/>
        <v>62018.55000000001</v>
      </c>
      <c r="I1227" s="130"/>
    </row>
    <row r="1228" spans="1:9" x14ac:dyDescent="0.2">
      <c r="A1228" s="42" t="s">
        <v>58</v>
      </c>
      <c r="B1228" s="42" t="s">
        <v>59</v>
      </c>
      <c r="C1228" s="45">
        <v>44512</v>
      </c>
      <c r="D1228" s="78" t="s">
        <v>4903</v>
      </c>
      <c r="E1228" s="78" t="s">
        <v>152</v>
      </c>
      <c r="F1228" s="44">
        <v>0</v>
      </c>
      <c r="G1228" s="131">
        <v>60.1</v>
      </c>
      <c r="H1228" s="44">
        <f t="shared" si="66"/>
        <v>61958.450000000012</v>
      </c>
      <c r="I1228" s="130"/>
    </row>
    <row r="1229" spans="1:9" x14ac:dyDescent="0.2">
      <c r="A1229" s="42" t="s">
        <v>58</v>
      </c>
      <c r="B1229" s="42" t="s">
        <v>59</v>
      </c>
      <c r="C1229" s="45">
        <v>44541</v>
      </c>
      <c r="D1229" s="78">
        <v>5621561248</v>
      </c>
      <c r="E1229" s="78">
        <v>7540</v>
      </c>
      <c r="F1229" s="44">
        <v>2000</v>
      </c>
      <c r="G1229" s="44">
        <v>0</v>
      </c>
      <c r="H1229" s="44">
        <f t="shared" si="66"/>
        <v>63958.450000000012</v>
      </c>
      <c r="I1229" s="130"/>
    </row>
    <row r="1230" spans="1:9" x14ac:dyDescent="0.2">
      <c r="A1230" s="42" t="s">
        <v>58</v>
      </c>
      <c r="B1230" s="42" t="s">
        <v>59</v>
      </c>
      <c r="C1230" s="45">
        <v>44541</v>
      </c>
      <c r="D1230" s="78">
        <v>5621561249</v>
      </c>
      <c r="E1230" s="78">
        <v>7544</v>
      </c>
      <c r="F1230" s="44">
        <v>2000</v>
      </c>
      <c r="G1230" s="44">
        <v>0</v>
      </c>
      <c r="H1230" s="44">
        <f t="shared" si="66"/>
        <v>65958.450000000012</v>
      </c>
      <c r="I1230" s="130"/>
    </row>
    <row r="1231" spans="1:9" x14ac:dyDescent="0.2">
      <c r="A1231" s="42" t="s">
        <v>58</v>
      </c>
      <c r="B1231" s="42" t="s">
        <v>59</v>
      </c>
      <c r="C1231" s="45">
        <v>44541</v>
      </c>
      <c r="D1231" s="78">
        <v>5621561251</v>
      </c>
      <c r="E1231" s="78">
        <v>7539</v>
      </c>
      <c r="F1231" s="44">
        <v>2000</v>
      </c>
      <c r="G1231" s="44">
        <v>0</v>
      </c>
      <c r="H1231" s="44">
        <f t="shared" si="66"/>
        <v>67958.450000000012</v>
      </c>
      <c r="I1231" s="130"/>
    </row>
    <row r="1232" spans="1:9" x14ac:dyDescent="0.2">
      <c r="A1232" s="42" t="s">
        <v>58</v>
      </c>
      <c r="B1232" s="42" t="s">
        <v>59</v>
      </c>
      <c r="C1232" s="45">
        <v>44541</v>
      </c>
      <c r="D1232" s="78">
        <v>5621561252</v>
      </c>
      <c r="E1232" s="78">
        <v>7545</v>
      </c>
      <c r="F1232" s="44">
        <v>2000</v>
      </c>
      <c r="G1232" s="44">
        <v>0</v>
      </c>
      <c r="H1232" s="44">
        <f t="shared" si="66"/>
        <v>69958.450000000012</v>
      </c>
      <c r="I1232" s="130"/>
    </row>
    <row r="1233" spans="1:9" x14ac:dyDescent="0.2">
      <c r="A1233" s="42" t="s">
        <v>58</v>
      </c>
      <c r="B1233" s="42" t="s">
        <v>59</v>
      </c>
      <c r="C1233" s="45">
        <v>44541</v>
      </c>
      <c r="D1233" s="78">
        <v>5621561253</v>
      </c>
      <c r="E1233" s="78">
        <v>7546</v>
      </c>
      <c r="F1233" s="44">
        <v>2000</v>
      </c>
      <c r="G1233" s="44">
        <v>0</v>
      </c>
      <c r="H1233" s="44">
        <f t="shared" ref="H1233:H1264" si="67">+IF(A1233=A1232,H1232+F1233-G1233,F1233-G1233)</f>
        <v>71958.450000000012</v>
      </c>
      <c r="I1233" s="130"/>
    </row>
    <row r="1234" spans="1:9" x14ac:dyDescent="0.2">
      <c r="A1234" s="42" t="s">
        <v>58</v>
      </c>
      <c r="B1234" s="42" t="s">
        <v>59</v>
      </c>
      <c r="C1234" s="45">
        <v>44512</v>
      </c>
      <c r="D1234" s="78" t="s">
        <v>4981</v>
      </c>
      <c r="E1234" s="78" t="s">
        <v>152</v>
      </c>
      <c r="G1234" s="44">
        <v>343.32</v>
      </c>
      <c r="H1234" s="44">
        <f t="shared" si="67"/>
        <v>71615.13</v>
      </c>
      <c r="I1234" s="130"/>
    </row>
    <row r="1235" spans="1:9" x14ac:dyDescent="0.2">
      <c r="A1235" s="42" t="s">
        <v>58</v>
      </c>
      <c r="B1235" s="42" t="s">
        <v>59</v>
      </c>
      <c r="C1235" s="45">
        <v>44561</v>
      </c>
      <c r="D1235" s="78" t="s">
        <v>4904</v>
      </c>
      <c r="E1235" s="78" t="s">
        <v>4990</v>
      </c>
      <c r="G1235" s="44">
        <v>65000</v>
      </c>
      <c r="H1235" s="44">
        <f t="shared" si="67"/>
        <v>6615.1300000000047</v>
      </c>
      <c r="I1235" s="130"/>
    </row>
    <row r="1236" spans="1:9" x14ac:dyDescent="0.2">
      <c r="A1236" s="42" t="s">
        <v>58</v>
      </c>
      <c r="B1236" s="42" t="s">
        <v>59</v>
      </c>
      <c r="C1236" s="101">
        <v>44609</v>
      </c>
      <c r="D1236" s="102" t="s">
        <v>5295</v>
      </c>
      <c r="E1236" s="102" t="s">
        <v>152</v>
      </c>
      <c r="F1236" s="103"/>
      <c r="G1236" s="132">
        <v>60.1</v>
      </c>
      <c r="H1236" s="44">
        <f t="shared" si="67"/>
        <v>6555.0300000000043</v>
      </c>
      <c r="I1236" s="130"/>
    </row>
    <row r="1237" spans="1:9" x14ac:dyDescent="0.2">
      <c r="A1237" s="42" t="s">
        <v>58</v>
      </c>
      <c r="B1237" s="42" t="s">
        <v>59</v>
      </c>
      <c r="C1237" s="101">
        <v>44609</v>
      </c>
      <c r="D1237" s="102" t="s">
        <v>5296</v>
      </c>
      <c r="E1237" s="102" t="s">
        <v>152</v>
      </c>
      <c r="F1237" s="103"/>
      <c r="G1237" s="132">
        <v>60.1</v>
      </c>
      <c r="H1237" s="44">
        <f t="shared" si="67"/>
        <v>6494.9300000000039</v>
      </c>
      <c r="I1237" s="130"/>
    </row>
    <row r="1238" spans="1:9" x14ac:dyDescent="0.2">
      <c r="A1238" s="42" t="s">
        <v>58</v>
      </c>
      <c r="B1238" s="42" t="s">
        <v>59</v>
      </c>
      <c r="C1238" s="101">
        <v>44609</v>
      </c>
      <c r="D1238" s="102" t="s">
        <v>5297</v>
      </c>
      <c r="E1238" s="102" t="s">
        <v>5276</v>
      </c>
      <c r="F1238" s="103"/>
      <c r="G1238" s="132">
        <v>60.1</v>
      </c>
      <c r="H1238" s="44">
        <f t="shared" si="67"/>
        <v>6434.8300000000036</v>
      </c>
      <c r="I1238" s="130"/>
    </row>
    <row r="1239" spans="1:9" x14ac:dyDescent="0.2">
      <c r="A1239" s="42" t="s">
        <v>58</v>
      </c>
      <c r="B1239" s="42" t="s">
        <v>59</v>
      </c>
      <c r="C1239" s="101">
        <v>44636</v>
      </c>
      <c r="D1239" s="102">
        <v>5622560105</v>
      </c>
      <c r="E1239" s="102">
        <v>7674</v>
      </c>
      <c r="F1239" s="105">
        <v>2000</v>
      </c>
      <c r="G1239" s="103"/>
      <c r="H1239" s="44">
        <f t="shared" si="67"/>
        <v>8434.8300000000036</v>
      </c>
      <c r="I1239" s="130"/>
    </row>
    <row r="1240" spans="1:9" x14ac:dyDescent="0.2">
      <c r="A1240" s="42" t="s">
        <v>58</v>
      </c>
      <c r="B1240" s="42" t="s">
        <v>59</v>
      </c>
      <c r="C1240" s="101">
        <v>44649</v>
      </c>
      <c r="D1240" s="102" t="s">
        <v>5298</v>
      </c>
      <c r="E1240" s="102" t="s">
        <v>152</v>
      </c>
      <c r="F1240" s="103"/>
      <c r="G1240" s="132">
        <v>345.7</v>
      </c>
      <c r="H1240" s="44">
        <f t="shared" si="67"/>
        <v>8089.1300000000037</v>
      </c>
      <c r="I1240" s="130"/>
    </row>
    <row r="1241" spans="1:9" x14ac:dyDescent="0.2">
      <c r="A1241" s="42" t="s">
        <v>58</v>
      </c>
      <c r="B1241" s="42" t="s">
        <v>59</v>
      </c>
      <c r="C1241" s="101">
        <v>44649</v>
      </c>
      <c r="D1241" s="102" t="s">
        <v>5299</v>
      </c>
      <c r="E1241" s="102" t="s">
        <v>152</v>
      </c>
      <c r="F1241" s="103"/>
      <c r="G1241" s="132">
        <v>202.9</v>
      </c>
      <c r="H1241" s="44">
        <f t="shared" si="67"/>
        <v>7886.2300000000041</v>
      </c>
      <c r="I1241" s="130"/>
    </row>
    <row r="1242" spans="1:9" x14ac:dyDescent="0.2">
      <c r="A1242" s="42" t="s">
        <v>58</v>
      </c>
      <c r="B1242" s="42" t="s">
        <v>59</v>
      </c>
      <c r="C1242" s="101">
        <v>44649</v>
      </c>
      <c r="D1242" s="102" t="s">
        <v>5300</v>
      </c>
      <c r="E1242" s="102" t="s">
        <v>152</v>
      </c>
      <c r="F1242" s="103"/>
      <c r="G1242" s="132">
        <v>202.9</v>
      </c>
      <c r="H1242" s="44">
        <f t="shared" si="67"/>
        <v>7683.3300000000045</v>
      </c>
      <c r="I1242" s="130"/>
    </row>
    <row r="1243" spans="1:9" x14ac:dyDescent="0.2">
      <c r="A1243" s="42" t="s">
        <v>58</v>
      </c>
      <c r="B1243" s="42" t="s">
        <v>59</v>
      </c>
      <c r="C1243" s="101">
        <v>44657</v>
      </c>
      <c r="D1243" s="102">
        <v>5622560126</v>
      </c>
      <c r="E1243" s="102">
        <v>7815</v>
      </c>
      <c r="F1243" s="103">
        <v>1725.52</v>
      </c>
      <c r="G1243" s="103"/>
      <c r="H1243" s="44">
        <f t="shared" si="67"/>
        <v>9408.850000000004</v>
      </c>
      <c r="I1243" s="130"/>
    </row>
    <row r="1244" spans="1:9" x14ac:dyDescent="0.2">
      <c r="A1244" s="42" t="s">
        <v>58</v>
      </c>
      <c r="B1244" s="42" t="s">
        <v>59</v>
      </c>
      <c r="C1244" s="101">
        <v>44662</v>
      </c>
      <c r="D1244" s="102">
        <v>5622560147</v>
      </c>
      <c r="E1244" s="102">
        <v>7687</v>
      </c>
      <c r="F1244" s="105">
        <v>2000</v>
      </c>
      <c r="G1244" s="103"/>
      <c r="H1244" s="44">
        <f t="shared" si="67"/>
        <v>11408.850000000004</v>
      </c>
      <c r="I1244" s="130"/>
    </row>
    <row r="1245" spans="1:9" x14ac:dyDescent="0.2">
      <c r="A1245" s="42" t="s">
        <v>58</v>
      </c>
      <c r="B1245" s="42" t="s">
        <v>59</v>
      </c>
      <c r="C1245" s="101">
        <v>44662</v>
      </c>
      <c r="D1245" s="102">
        <v>5622560148</v>
      </c>
      <c r="E1245" s="102">
        <v>7688</v>
      </c>
      <c r="F1245" s="105">
        <v>2000</v>
      </c>
      <c r="G1245" s="103"/>
      <c r="H1245" s="44">
        <f t="shared" si="67"/>
        <v>13408.850000000004</v>
      </c>
      <c r="I1245" s="130"/>
    </row>
    <row r="1246" spans="1:9" x14ac:dyDescent="0.2">
      <c r="A1246" s="42" t="s">
        <v>58</v>
      </c>
      <c r="B1246" s="42" t="s">
        <v>59</v>
      </c>
      <c r="C1246" s="101">
        <v>44662</v>
      </c>
      <c r="D1246" s="102">
        <v>5622560149</v>
      </c>
      <c r="E1246" s="102">
        <v>7684</v>
      </c>
      <c r="F1246" s="105">
        <v>2000</v>
      </c>
      <c r="G1246" s="103"/>
      <c r="H1246" s="44">
        <f t="shared" si="67"/>
        <v>15408.850000000004</v>
      </c>
      <c r="I1246" s="130"/>
    </row>
    <row r="1247" spans="1:9" x14ac:dyDescent="0.2">
      <c r="A1247" s="42" t="s">
        <v>58</v>
      </c>
      <c r="B1247" s="42" t="s">
        <v>59</v>
      </c>
      <c r="C1247" s="101">
        <v>44669</v>
      </c>
      <c r="D1247" s="102">
        <v>5622560153</v>
      </c>
      <c r="E1247" s="102">
        <v>7814</v>
      </c>
      <c r="F1247" s="105">
        <v>2000</v>
      </c>
      <c r="G1247" s="103"/>
      <c r="H1247" s="44">
        <f t="shared" si="67"/>
        <v>17408.850000000006</v>
      </c>
      <c r="I1247" s="130"/>
    </row>
    <row r="1248" spans="1:9" x14ac:dyDescent="0.2">
      <c r="A1248" s="42" t="s">
        <v>58</v>
      </c>
      <c r="B1248" s="42" t="s">
        <v>59</v>
      </c>
      <c r="C1248" s="101">
        <v>44669</v>
      </c>
      <c r="D1248" s="102">
        <v>5622560154</v>
      </c>
      <c r="E1248" s="102">
        <v>7818</v>
      </c>
      <c r="F1248" s="105">
        <v>2000</v>
      </c>
      <c r="G1248" s="103"/>
      <c r="H1248" s="44">
        <f t="shared" si="67"/>
        <v>19408.850000000006</v>
      </c>
      <c r="I1248" s="130"/>
    </row>
    <row r="1249" spans="1:9" x14ac:dyDescent="0.2">
      <c r="A1249" s="42" t="s">
        <v>58</v>
      </c>
      <c r="B1249" s="42" t="s">
        <v>59</v>
      </c>
      <c r="C1249" s="101">
        <v>44669</v>
      </c>
      <c r="D1249" s="102">
        <v>5622560155</v>
      </c>
      <c r="E1249" s="102">
        <v>7817</v>
      </c>
      <c r="F1249" s="105">
        <v>2000</v>
      </c>
      <c r="G1249" s="103"/>
      <c r="H1249" s="44">
        <f t="shared" si="67"/>
        <v>21408.850000000006</v>
      </c>
      <c r="I1249" s="130"/>
    </row>
    <row r="1250" spans="1:9" x14ac:dyDescent="0.2">
      <c r="A1250" s="42" t="s">
        <v>58</v>
      </c>
      <c r="B1250" s="42" t="s">
        <v>59</v>
      </c>
      <c r="C1250" s="101">
        <v>44669</v>
      </c>
      <c r="D1250" s="102">
        <v>5622560156</v>
      </c>
      <c r="E1250" s="102">
        <v>7816</v>
      </c>
      <c r="F1250" s="105">
        <v>2000</v>
      </c>
      <c r="G1250" s="103"/>
      <c r="H1250" s="44">
        <f t="shared" si="67"/>
        <v>23408.850000000006</v>
      </c>
      <c r="I1250" s="130"/>
    </row>
    <row r="1251" spans="1:9" x14ac:dyDescent="0.2">
      <c r="A1251" s="42" t="s">
        <v>58</v>
      </c>
      <c r="B1251" s="42" t="s">
        <v>59</v>
      </c>
      <c r="C1251" s="101">
        <v>44676</v>
      </c>
      <c r="D1251" s="102">
        <v>5622560163</v>
      </c>
      <c r="E1251" s="102">
        <v>7706</v>
      </c>
      <c r="F1251" s="105">
        <v>2000</v>
      </c>
      <c r="G1251" s="103"/>
      <c r="H1251" s="44">
        <f t="shared" si="67"/>
        <v>25408.850000000006</v>
      </c>
      <c r="I1251" s="130"/>
    </row>
    <row r="1252" spans="1:9" x14ac:dyDescent="0.2">
      <c r="A1252" s="42" t="s">
        <v>58</v>
      </c>
      <c r="B1252" s="42" t="s">
        <v>59</v>
      </c>
      <c r="C1252" s="101">
        <v>44676</v>
      </c>
      <c r="D1252" s="102">
        <v>5622560164</v>
      </c>
      <c r="E1252" s="102">
        <v>7708</v>
      </c>
      <c r="F1252" s="105">
        <v>2000</v>
      </c>
      <c r="G1252" s="103"/>
      <c r="H1252" s="44">
        <f t="shared" si="67"/>
        <v>27408.850000000006</v>
      </c>
      <c r="I1252" s="130"/>
    </row>
    <row r="1253" spans="1:9" x14ac:dyDescent="0.2">
      <c r="A1253" s="42" t="s">
        <v>58</v>
      </c>
      <c r="B1253" s="42" t="s">
        <v>59</v>
      </c>
      <c r="C1253" s="101">
        <v>44676</v>
      </c>
      <c r="D1253" s="102">
        <v>5622560165</v>
      </c>
      <c r="E1253" s="102">
        <v>7703</v>
      </c>
      <c r="F1253" s="105">
        <v>2000</v>
      </c>
      <c r="G1253" s="103"/>
      <c r="H1253" s="44">
        <f t="shared" si="67"/>
        <v>29408.850000000006</v>
      </c>
      <c r="I1253" s="130"/>
    </row>
    <row r="1254" spans="1:9" x14ac:dyDescent="0.2">
      <c r="A1254" s="42" t="s">
        <v>58</v>
      </c>
      <c r="B1254" s="42" t="s">
        <v>59</v>
      </c>
      <c r="C1254" s="101">
        <v>44771</v>
      </c>
      <c r="D1254" s="102" t="s">
        <v>5301</v>
      </c>
      <c r="E1254" s="102" t="s">
        <v>152</v>
      </c>
      <c r="F1254" s="103"/>
      <c r="G1254" s="132">
        <v>131.5</v>
      </c>
      <c r="H1254" s="44">
        <f t="shared" si="67"/>
        <v>29277.350000000006</v>
      </c>
      <c r="I1254" s="130"/>
    </row>
    <row r="1255" spans="1:9" x14ac:dyDescent="0.2">
      <c r="A1255" s="42" t="s">
        <v>58</v>
      </c>
      <c r="B1255" s="42" t="s">
        <v>59</v>
      </c>
      <c r="C1255" s="101">
        <v>44771</v>
      </c>
      <c r="D1255" s="102" t="s">
        <v>5302</v>
      </c>
      <c r="E1255" s="102" t="s">
        <v>152</v>
      </c>
      <c r="F1255" s="103"/>
      <c r="G1255" s="132">
        <v>60.1</v>
      </c>
      <c r="H1255" s="44">
        <f t="shared" si="67"/>
        <v>29217.250000000007</v>
      </c>
      <c r="I1255" s="130"/>
    </row>
    <row r="1256" spans="1:9" x14ac:dyDescent="0.2">
      <c r="A1256" s="42" t="s">
        <v>58</v>
      </c>
      <c r="B1256" s="42" t="s">
        <v>59</v>
      </c>
      <c r="C1256" s="101">
        <v>44804</v>
      </c>
      <c r="D1256" s="102" t="s">
        <v>5303</v>
      </c>
      <c r="E1256" s="102" t="s">
        <v>152</v>
      </c>
      <c r="F1256" s="103"/>
      <c r="G1256" s="132">
        <v>202.9</v>
      </c>
      <c r="H1256" s="44">
        <f t="shared" si="67"/>
        <v>29014.350000000006</v>
      </c>
      <c r="I1256" s="130"/>
    </row>
    <row r="1257" spans="1:9" x14ac:dyDescent="0.2">
      <c r="A1257" s="42" t="s">
        <v>58</v>
      </c>
      <c r="B1257" s="42" t="s">
        <v>59</v>
      </c>
      <c r="C1257" s="101">
        <v>44804</v>
      </c>
      <c r="D1257" s="102" t="s">
        <v>5304</v>
      </c>
      <c r="E1257" s="102" t="s">
        <v>152</v>
      </c>
      <c r="F1257" s="103"/>
      <c r="G1257" s="132">
        <v>202.9</v>
      </c>
      <c r="H1257" s="44">
        <f t="shared" si="67"/>
        <v>28811.450000000004</v>
      </c>
      <c r="I1257" s="130"/>
    </row>
    <row r="1258" spans="1:9" x14ac:dyDescent="0.2">
      <c r="A1258" s="42" t="s">
        <v>58</v>
      </c>
      <c r="B1258" s="42" t="s">
        <v>59</v>
      </c>
      <c r="C1258" s="101">
        <v>44832</v>
      </c>
      <c r="D1258" s="102" t="s">
        <v>5305</v>
      </c>
      <c r="E1258" s="102" t="s">
        <v>152</v>
      </c>
      <c r="F1258" s="103"/>
      <c r="G1258" s="132">
        <v>345.7</v>
      </c>
      <c r="H1258" s="44">
        <f t="shared" si="67"/>
        <v>28465.750000000004</v>
      </c>
      <c r="I1258" s="130"/>
    </row>
    <row r="1259" spans="1:9" x14ac:dyDescent="0.2">
      <c r="A1259" s="42" t="s">
        <v>58</v>
      </c>
      <c r="B1259" s="42" t="s">
        <v>59</v>
      </c>
      <c r="C1259" s="101">
        <v>44832</v>
      </c>
      <c r="D1259" s="102" t="s">
        <v>5306</v>
      </c>
      <c r="E1259" s="102" t="s">
        <v>152</v>
      </c>
      <c r="F1259" s="103"/>
      <c r="G1259" s="132">
        <v>874.06</v>
      </c>
      <c r="H1259" s="44">
        <f t="shared" si="67"/>
        <v>27591.690000000002</v>
      </c>
      <c r="I1259" s="130"/>
    </row>
    <row r="1260" spans="1:9" x14ac:dyDescent="0.2">
      <c r="A1260" s="42" t="s">
        <v>58</v>
      </c>
      <c r="B1260" s="42" t="s">
        <v>59</v>
      </c>
      <c r="C1260" s="101">
        <v>44847</v>
      </c>
      <c r="D1260" s="102">
        <v>5622560880</v>
      </c>
      <c r="E1260" s="102">
        <v>8124</v>
      </c>
      <c r="F1260" s="105">
        <v>2000</v>
      </c>
      <c r="G1260" s="103"/>
      <c r="H1260" s="44">
        <f t="shared" si="67"/>
        <v>29591.690000000002</v>
      </c>
      <c r="I1260" s="102">
        <v>8124</v>
      </c>
    </row>
    <row r="1261" spans="1:9" x14ac:dyDescent="0.2">
      <c r="A1261" s="42" t="s">
        <v>58</v>
      </c>
      <c r="B1261" s="42" t="s">
        <v>59</v>
      </c>
      <c r="C1261" s="101">
        <v>44847</v>
      </c>
      <c r="D1261" s="102">
        <v>5622560881</v>
      </c>
      <c r="E1261" s="102">
        <v>8258</v>
      </c>
      <c r="F1261" s="105">
        <v>2000</v>
      </c>
      <c r="G1261" s="103"/>
      <c r="H1261" s="44">
        <f t="shared" si="67"/>
        <v>31591.690000000002</v>
      </c>
      <c r="I1261" s="102">
        <v>8258</v>
      </c>
    </row>
    <row r="1262" spans="1:9" x14ac:dyDescent="0.2">
      <c r="A1262" s="42" t="s">
        <v>58</v>
      </c>
      <c r="B1262" s="42" t="s">
        <v>59</v>
      </c>
      <c r="C1262" s="101">
        <v>44847</v>
      </c>
      <c r="D1262" s="102">
        <v>5622560882</v>
      </c>
      <c r="E1262" s="102">
        <v>8475</v>
      </c>
      <c r="F1262" s="105">
        <v>2000</v>
      </c>
      <c r="G1262" s="103"/>
      <c r="H1262" s="44">
        <f t="shared" si="67"/>
        <v>33591.69</v>
      </c>
      <c r="I1262" s="102">
        <v>8475</v>
      </c>
    </row>
    <row r="1263" spans="1:9" x14ac:dyDescent="0.2">
      <c r="A1263" s="42" t="s">
        <v>58</v>
      </c>
      <c r="B1263" s="42" t="s">
        <v>59</v>
      </c>
      <c r="C1263" s="101">
        <v>44847</v>
      </c>
      <c r="D1263" s="102">
        <v>5622560883</v>
      </c>
      <c r="E1263" s="102">
        <v>8255</v>
      </c>
      <c r="F1263" s="105">
        <v>2000</v>
      </c>
      <c r="G1263" s="103"/>
      <c r="H1263" s="44">
        <f t="shared" si="67"/>
        <v>35591.69</v>
      </c>
      <c r="I1263" s="102">
        <v>8255</v>
      </c>
    </row>
    <row r="1264" spans="1:9" x14ac:dyDescent="0.2">
      <c r="A1264" s="42" t="s">
        <v>58</v>
      </c>
      <c r="B1264" s="42" t="s">
        <v>59</v>
      </c>
      <c r="C1264" s="101">
        <v>44847</v>
      </c>
      <c r="D1264" s="102">
        <v>5622560884</v>
      </c>
      <c r="E1264" s="102">
        <v>8477</v>
      </c>
      <c r="F1264" s="105">
        <v>2000</v>
      </c>
      <c r="G1264" s="103"/>
      <c r="H1264" s="44">
        <f t="shared" si="67"/>
        <v>37591.69</v>
      </c>
      <c r="I1264" s="102">
        <v>8477</v>
      </c>
    </row>
    <row r="1265" spans="1:9" x14ac:dyDescent="0.2">
      <c r="A1265" s="42" t="s">
        <v>58</v>
      </c>
      <c r="B1265" s="42" t="s">
        <v>59</v>
      </c>
      <c r="C1265" s="101">
        <v>44847</v>
      </c>
      <c r="D1265" s="102">
        <v>5622560885</v>
      </c>
      <c r="E1265" s="102">
        <v>8136</v>
      </c>
      <c r="F1265" s="105">
        <v>2000</v>
      </c>
      <c r="G1265" s="103"/>
      <c r="H1265" s="44">
        <f t="shared" ref="H1265:H1275" si="68">+IF(A1265=A1264,H1264+F1265-G1265,F1265-G1265)</f>
        <v>39591.69</v>
      </c>
      <c r="I1265" s="102">
        <v>8136</v>
      </c>
    </row>
    <row r="1266" spans="1:9" x14ac:dyDescent="0.2">
      <c r="A1266" s="42" t="s">
        <v>58</v>
      </c>
      <c r="B1266" s="42" t="s">
        <v>59</v>
      </c>
      <c r="C1266" s="101">
        <v>44865</v>
      </c>
      <c r="D1266" s="102">
        <v>5622561033</v>
      </c>
      <c r="E1266" s="102">
        <v>8137</v>
      </c>
      <c r="F1266" s="105">
        <v>2000</v>
      </c>
      <c r="G1266" s="103"/>
      <c r="H1266" s="44">
        <f t="shared" si="68"/>
        <v>41591.69</v>
      </c>
      <c r="I1266" s="102">
        <v>8137</v>
      </c>
    </row>
    <row r="1267" spans="1:9" x14ac:dyDescent="0.2">
      <c r="A1267" s="42" t="s">
        <v>58</v>
      </c>
      <c r="B1267" s="42" t="s">
        <v>59</v>
      </c>
      <c r="C1267" s="101">
        <v>44865</v>
      </c>
      <c r="D1267" s="102">
        <v>5622561034</v>
      </c>
      <c r="E1267" s="102">
        <v>8476</v>
      </c>
      <c r="F1267" s="105">
        <v>2000</v>
      </c>
      <c r="G1267" s="103"/>
      <c r="H1267" s="44">
        <f t="shared" si="68"/>
        <v>43591.69</v>
      </c>
      <c r="I1267" s="102">
        <v>8476</v>
      </c>
    </row>
    <row r="1268" spans="1:9" x14ac:dyDescent="0.2">
      <c r="A1268" s="42" t="s">
        <v>58</v>
      </c>
      <c r="B1268" s="42" t="s">
        <v>59</v>
      </c>
      <c r="C1268" s="101">
        <v>44895</v>
      </c>
      <c r="D1268" s="102" t="s">
        <v>5307</v>
      </c>
      <c r="E1268" s="102" t="s">
        <v>152</v>
      </c>
      <c r="F1268" s="103"/>
      <c r="G1268" s="132">
        <v>60.1</v>
      </c>
      <c r="H1268" s="44">
        <f t="shared" si="68"/>
        <v>43531.590000000004</v>
      </c>
      <c r="I1268" s="130"/>
    </row>
    <row r="1269" spans="1:9" x14ac:dyDescent="0.2">
      <c r="A1269" s="42" t="s">
        <v>58</v>
      </c>
      <c r="B1269" s="42" t="s">
        <v>59</v>
      </c>
      <c r="C1269" s="101">
        <v>44895</v>
      </c>
      <c r="D1269" s="102" t="s">
        <v>5308</v>
      </c>
      <c r="E1269" s="102" t="s">
        <v>152</v>
      </c>
      <c r="F1269" s="103"/>
      <c r="G1269" s="132">
        <v>60.1</v>
      </c>
      <c r="H1269" s="44">
        <f t="shared" si="68"/>
        <v>43471.490000000005</v>
      </c>
      <c r="I1269" s="130"/>
    </row>
    <row r="1270" spans="1:9" x14ac:dyDescent="0.2">
      <c r="A1270" s="42" t="s">
        <v>58</v>
      </c>
      <c r="B1270" s="42" t="s">
        <v>59</v>
      </c>
      <c r="C1270" s="101">
        <v>44917</v>
      </c>
      <c r="D1270" s="102">
        <v>5622561320</v>
      </c>
      <c r="E1270" s="102">
        <v>8743</v>
      </c>
      <c r="F1270" s="105">
        <v>2000</v>
      </c>
      <c r="G1270" s="103"/>
      <c r="H1270" s="44">
        <f t="shared" si="68"/>
        <v>45471.490000000005</v>
      </c>
      <c r="I1270" s="102">
        <v>8743</v>
      </c>
    </row>
    <row r="1271" spans="1:9" x14ac:dyDescent="0.2">
      <c r="A1271" s="42" t="s">
        <v>58</v>
      </c>
      <c r="B1271" s="42" t="s">
        <v>59</v>
      </c>
      <c r="C1271" s="101">
        <v>44917</v>
      </c>
      <c r="D1271" s="102">
        <v>5622561321</v>
      </c>
      <c r="E1271" s="102">
        <v>8744</v>
      </c>
      <c r="F1271" s="105">
        <v>2000</v>
      </c>
      <c r="G1271" s="103"/>
      <c r="H1271" s="44">
        <f t="shared" si="68"/>
        <v>47471.490000000005</v>
      </c>
      <c r="I1271" s="102">
        <v>8744</v>
      </c>
    </row>
    <row r="1272" spans="1:9" x14ac:dyDescent="0.2">
      <c r="A1272" s="42" t="s">
        <v>58</v>
      </c>
      <c r="B1272" s="42" t="s">
        <v>59</v>
      </c>
      <c r="C1272" s="101">
        <v>44917</v>
      </c>
      <c r="D1272" s="102">
        <v>5622561322</v>
      </c>
      <c r="E1272" s="102">
        <v>8954</v>
      </c>
      <c r="F1272" s="105">
        <v>2000</v>
      </c>
      <c r="G1272" s="103"/>
      <c r="H1272" s="44">
        <f t="shared" si="68"/>
        <v>49471.490000000005</v>
      </c>
      <c r="I1272" s="102">
        <v>8954</v>
      </c>
    </row>
    <row r="1273" spans="1:9" x14ac:dyDescent="0.2">
      <c r="A1273" s="42" t="s">
        <v>58</v>
      </c>
      <c r="B1273" s="42" t="s">
        <v>59</v>
      </c>
      <c r="C1273" s="101">
        <v>44917</v>
      </c>
      <c r="D1273" s="102">
        <v>5622561323</v>
      </c>
      <c r="E1273" s="102">
        <v>8953</v>
      </c>
      <c r="F1273" s="105">
        <v>2000</v>
      </c>
      <c r="G1273" s="103"/>
      <c r="H1273" s="44">
        <f t="shared" si="68"/>
        <v>51471.490000000005</v>
      </c>
      <c r="I1273" s="102">
        <v>8953</v>
      </c>
    </row>
    <row r="1274" spans="1:9" x14ac:dyDescent="0.2">
      <c r="A1274" s="42" t="s">
        <v>58</v>
      </c>
      <c r="B1274" s="42" t="s">
        <v>59</v>
      </c>
      <c r="C1274" s="101">
        <v>44926</v>
      </c>
      <c r="D1274" s="102" t="s">
        <v>5309</v>
      </c>
      <c r="E1274" s="102" t="s">
        <v>5310</v>
      </c>
      <c r="F1274" s="103">
        <v>4935.58</v>
      </c>
      <c r="G1274" s="103"/>
      <c r="H1274" s="44">
        <f t="shared" si="68"/>
        <v>56407.070000000007</v>
      </c>
      <c r="I1274" s="130"/>
    </row>
    <row r="1275" spans="1:9" x14ac:dyDescent="0.2">
      <c r="A1275" s="42" t="s">
        <v>58</v>
      </c>
      <c r="B1275" s="42" t="s">
        <v>59</v>
      </c>
      <c r="C1275" s="101">
        <v>44926</v>
      </c>
      <c r="D1275" s="102" t="s">
        <v>5311</v>
      </c>
      <c r="E1275" s="102" t="s">
        <v>5312</v>
      </c>
      <c r="F1275" s="103">
        <v>1131.72</v>
      </c>
      <c r="G1275" s="103"/>
      <c r="H1275" s="44">
        <f t="shared" si="68"/>
        <v>57538.790000000008</v>
      </c>
      <c r="I1275" s="130"/>
    </row>
    <row r="1276" spans="1:9" x14ac:dyDescent="0.2">
      <c r="A1276" s="42" t="s">
        <v>58</v>
      </c>
      <c r="B1276" s="42" t="s">
        <v>59</v>
      </c>
      <c r="C1276" s="69">
        <v>44957</v>
      </c>
      <c r="D1276" s="83" t="s">
        <v>7030</v>
      </c>
      <c r="E1276" s="83" t="s">
        <v>7031</v>
      </c>
      <c r="F1276" s="86"/>
      <c r="G1276" s="74">
        <v>60.5</v>
      </c>
      <c r="H1276" s="44">
        <f t="shared" ref="H1276:H1283" si="69">+IF(A1276=A1275,H1275+F1276-G1276,F1276-G1276)</f>
        <v>57478.290000000008</v>
      </c>
      <c r="I1276" s="130"/>
    </row>
    <row r="1277" spans="1:9" x14ac:dyDescent="0.2">
      <c r="A1277" s="42" t="s">
        <v>58</v>
      </c>
      <c r="B1277" s="42" t="s">
        <v>59</v>
      </c>
      <c r="C1277" s="69">
        <v>44957</v>
      </c>
      <c r="D1277" s="83" t="s">
        <v>7032</v>
      </c>
      <c r="E1277" s="83" t="s">
        <v>7033</v>
      </c>
      <c r="F1277" s="86"/>
      <c r="G1277" s="74">
        <v>60.5</v>
      </c>
      <c r="H1277" s="44">
        <f t="shared" si="69"/>
        <v>57417.790000000008</v>
      </c>
      <c r="I1277" s="130"/>
    </row>
    <row r="1278" spans="1:9" x14ac:dyDescent="0.2">
      <c r="A1278" s="42" t="s">
        <v>58</v>
      </c>
      <c r="B1278" s="42" t="s">
        <v>59</v>
      </c>
      <c r="C1278" s="69">
        <v>44957</v>
      </c>
      <c r="D1278" s="83" t="s">
        <v>7034</v>
      </c>
      <c r="E1278" s="83" t="s">
        <v>7035</v>
      </c>
      <c r="F1278" s="86"/>
      <c r="G1278" s="74">
        <v>60.5</v>
      </c>
      <c r="H1278" s="44">
        <f t="shared" si="69"/>
        <v>57357.290000000008</v>
      </c>
      <c r="I1278" s="130"/>
    </row>
    <row r="1279" spans="1:9" x14ac:dyDescent="0.2">
      <c r="A1279" s="42" t="s">
        <v>58</v>
      </c>
      <c r="B1279" s="42" t="s">
        <v>59</v>
      </c>
      <c r="C1279" s="69">
        <v>44985</v>
      </c>
      <c r="D1279" s="83" t="s">
        <v>7036</v>
      </c>
      <c r="E1279" s="83" t="s">
        <v>7037</v>
      </c>
      <c r="F1279" s="86"/>
      <c r="G1279" s="74">
        <v>60.5</v>
      </c>
      <c r="H1279" s="44">
        <f t="shared" si="69"/>
        <v>57296.790000000008</v>
      </c>
      <c r="I1279" s="130"/>
    </row>
    <row r="1280" spans="1:9" x14ac:dyDescent="0.2">
      <c r="A1280" s="42" t="s">
        <v>58</v>
      </c>
      <c r="B1280" s="42" t="s">
        <v>59</v>
      </c>
      <c r="C1280" s="69">
        <v>44985</v>
      </c>
      <c r="D1280" s="83" t="s">
        <v>7038</v>
      </c>
      <c r="E1280" s="83" t="s">
        <v>7039</v>
      </c>
      <c r="F1280" s="86"/>
      <c r="G1280" s="74">
        <v>60.5</v>
      </c>
      <c r="H1280" s="44">
        <f t="shared" si="69"/>
        <v>57236.290000000008</v>
      </c>
      <c r="I1280" s="130"/>
    </row>
    <row r="1281" spans="1:9" x14ac:dyDescent="0.2">
      <c r="A1281" s="42" t="s">
        <v>58</v>
      </c>
      <c r="B1281" s="42" t="s">
        <v>59</v>
      </c>
      <c r="C1281" s="69">
        <v>44985</v>
      </c>
      <c r="D1281" s="83" t="s">
        <v>7040</v>
      </c>
      <c r="E1281" s="83" t="s">
        <v>7041</v>
      </c>
      <c r="F1281" s="86"/>
      <c r="G1281" s="74">
        <v>60.5</v>
      </c>
      <c r="H1281" s="44">
        <f t="shared" si="69"/>
        <v>57175.790000000008</v>
      </c>
      <c r="I1281" s="130"/>
    </row>
    <row r="1282" spans="1:9" x14ac:dyDescent="0.2">
      <c r="A1282" s="42" t="s">
        <v>58</v>
      </c>
      <c r="B1282" s="42" t="s">
        <v>59</v>
      </c>
      <c r="C1282" s="69">
        <v>44999</v>
      </c>
      <c r="D1282" s="83">
        <v>5623560359</v>
      </c>
      <c r="E1282" s="83" t="s">
        <v>7042</v>
      </c>
      <c r="F1282" s="129">
        <v>2000</v>
      </c>
      <c r="G1282" s="86"/>
      <c r="H1282" s="44">
        <f t="shared" si="69"/>
        <v>59175.790000000008</v>
      </c>
      <c r="I1282" s="130" t="s">
        <v>7608</v>
      </c>
    </row>
    <row r="1283" spans="1:9" x14ac:dyDescent="0.2">
      <c r="A1283" s="42" t="s">
        <v>58</v>
      </c>
      <c r="B1283" s="42" t="s">
        <v>59</v>
      </c>
      <c r="C1283" s="69">
        <v>44999</v>
      </c>
      <c r="D1283" s="83">
        <v>5623560360</v>
      </c>
      <c r="E1283" s="83" t="s">
        <v>7043</v>
      </c>
      <c r="F1283" s="129">
        <v>2000</v>
      </c>
      <c r="G1283" s="86"/>
      <c r="H1283" s="44">
        <f t="shared" si="69"/>
        <v>61175.790000000008</v>
      </c>
      <c r="I1283" s="130" t="s">
        <v>7607</v>
      </c>
    </row>
    <row r="1284" spans="1:9" x14ac:dyDescent="0.2">
      <c r="A1284" s="42" t="s">
        <v>58</v>
      </c>
      <c r="B1284" s="42" t="s">
        <v>59</v>
      </c>
      <c r="C1284" s="69">
        <v>44999</v>
      </c>
      <c r="D1284" s="83">
        <v>5623560361</v>
      </c>
      <c r="E1284" s="83" t="s">
        <v>7044</v>
      </c>
      <c r="F1284" s="129">
        <v>2000</v>
      </c>
      <c r="G1284" s="86"/>
      <c r="H1284" s="44">
        <f t="shared" ref="H1284:H1300" si="70">+IF(A1284=A1283,H1283+F1284-G1284,F1284-G1284)</f>
        <v>63175.790000000008</v>
      </c>
      <c r="I1284" s="130" t="s">
        <v>7606</v>
      </c>
    </row>
    <row r="1285" spans="1:9" x14ac:dyDescent="0.2">
      <c r="A1285" s="42" t="s">
        <v>58</v>
      </c>
      <c r="B1285" s="42" t="s">
        <v>59</v>
      </c>
      <c r="C1285" s="69">
        <v>44999</v>
      </c>
      <c r="D1285" s="83">
        <v>5623560362</v>
      </c>
      <c r="E1285" s="83" t="s">
        <v>7045</v>
      </c>
      <c r="F1285" s="129">
        <v>2000</v>
      </c>
      <c r="G1285" s="86"/>
      <c r="H1285" s="44">
        <f t="shared" si="70"/>
        <v>65175.790000000008</v>
      </c>
      <c r="I1285" s="130" t="s">
        <v>7605</v>
      </c>
    </row>
    <row r="1286" spans="1:9" x14ac:dyDescent="0.2">
      <c r="A1286" s="42" t="s">
        <v>58</v>
      </c>
      <c r="B1286" s="42" t="s">
        <v>59</v>
      </c>
      <c r="C1286" s="69">
        <v>44999</v>
      </c>
      <c r="D1286" s="83">
        <v>5623560363</v>
      </c>
      <c r="E1286" s="83" t="s">
        <v>7046</v>
      </c>
      <c r="F1286" s="129">
        <v>2000</v>
      </c>
      <c r="G1286" s="86"/>
      <c r="H1286" s="44">
        <f t="shared" si="70"/>
        <v>67175.790000000008</v>
      </c>
      <c r="I1286" s="130" t="s">
        <v>7604</v>
      </c>
    </row>
    <row r="1287" spans="1:9" x14ac:dyDescent="0.2">
      <c r="A1287" s="42" t="s">
        <v>58</v>
      </c>
      <c r="B1287" s="42" t="s">
        <v>59</v>
      </c>
      <c r="C1287" s="69">
        <v>45014</v>
      </c>
      <c r="D1287" s="83" t="s">
        <v>7047</v>
      </c>
      <c r="E1287" s="83" t="s">
        <v>7048</v>
      </c>
      <c r="F1287" s="86"/>
      <c r="G1287" s="74">
        <v>477</v>
      </c>
      <c r="H1287" s="44">
        <f t="shared" si="70"/>
        <v>66698.790000000008</v>
      </c>
      <c r="I1287" s="130"/>
    </row>
    <row r="1288" spans="1:9" x14ac:dyDescent="0.2">
      <c r="A1288" s="42" t="s">
        <v>58</v>
      </c>
      <c r="B1288" s="42" t="s">
        <v>59</v>
      </c>
      <c r="C1288" s="69">
        <v>45046</v>
      </c>
      <c r="D1288" s="83" t="s">
        <v>7049</v>
      </c>
      <c r="E1288" s="83" t="s">
        <v>7050</v>
      </c>
      <c r="F1288" s="86"/>
      <c r="G1288" s="74">
        <v>120</v>
      </c>
      <c r="H1288" s="44">
        <f t="shared" si="70"/>
        <v>66578.790000000008</v>
      </c>
      <c r="I1288" s="130"/>
    </row>
    <row r="1289" spans="1:9" x14ac:dyDescent="0.2">
      <c r="A1289" s="42" t="s">
        <v>58</v>
      </c>
      <c r="B1289" s="42" t="s">
        <v>59</v>
      </c>
      <c r="C1289" s="69">
        <v>45046</v>
      </c>
      <c r="D1289" s="83" t="s">
        <v>7051</v>
      </c>
      <c r="E1289" s="83" t="s">
        <v>7052</v>
      </c>
      <c r="F1289" s="86"/>
      <c r="G1289" s="74">
        <v>131.9</v>
      </c>
      <c r="H1289" s="44">
        <f t="shared" si="70"/>
        <v>66446.890000000014</v>
      </c>
      <c r="I1289" s="130"/>
    </row>
    <row r="1290" spans="1:9" x14ac:dyDescent="0.2">
      <c r="A1290" s="42" t="s">
        <v>58</v>
      </c>
      <c r="B1290" s="42" t="s">
        <v>59</v>
      </c>
      <c r="C1290" s="69">
        <v>45046</v>
      </c>
      <c r="D1290" s="83" t="s">
        <v>7053</v>
      </c>
      <c r="E1290" s="83" t="s">
        <v>7054</v>
      </c>
      <c r="F1290" s="86"/>
      <c r="G1290" s="74">
        <v>131.9</v>
      </c>
      <c r="H1290" s="44">
        <f t="shared" si="70"/>
        <v>66314.99000000002</v>
      </c>
      <c r="I1290" s="130"/>
    </row>
    <row r="1291" spans="1:9" x14ac:dyDescent="0.2">
      <c r="A1291" s="42" t="s">
        <v>58</v>
      </c>
      <c r="B1291" s="42" t="s">
        <v>59</v>
      </c>
      <c r="C1291" s="69">
        <v>45061</v>
      </c>
      <c r="D1291" s="83">
        <v>5623560670</v>
      </c>
      <c r="E1291" s="83" t="s">
        <v>7055</v>
      </c>
      <c r="F1291" s="129">
        <v>2000</v>
      </c>
      <c r="G1291" s="86"/>
      <c r="H1291" s="44">
        <f t="shared" si="70"/>
        <v>68314.99000000002</v>
      </c>
      <c r="I1291" s="130" t="s">
        <v>7603</v>
      </c>
    </row>
    <row r="1292" spans="1:9" x14ac:dyDescent="0.2">
      <c r="A1292" s="42" t="s">
        <v>58</v>
      </c>
      <c r="B1292" s="42" t="s">
        <v>59</v>
      </c>
      <c r="C1292" s="69">
        <v>45061</v>
      </c>
      <c r="D1292" s="83">
        <v>5623560671</v>
      </c>
      <c r="E1292" s="83" t="s">
        <v>7056</v>
      </c>
      <c r="F1292" s="129">
        <v>2000</v>
      </c>
      <c r="G1292" s="86"/>
      <c r="H1292" s="44">
        <f t="shared" si="70"/>
        <v>70314.99000000002</v>
      </c>
      <c r="I1292" s="130" t="s">
        <v>7602</v>
      </c>
    </row>
    <row r="1293" spans="1:9" x14ac:dyDescent="0.2">
      <c r="A1293" s="42" t="s">
        <v>58</v>
      </c>
      <c r="B1293" s="42" t="s">
        <v>59</v>
      </c>
      <c r="C1293" s="69">
        <v>45061</v>
      </c>
      <c r="D1293" s="83">
        <v>5623560672</v>
      </c>
      <c r="E1293" s="83" t="s">
        <v>7057</v>
      </c>
      <c r="F1293" s="129">
        <v>8000</v>
      </c>
      <c r="G1293" s="86"/>
      <c r="H1293" s="44">
        <f t="shared" si="70"/>
        <v>78314.99000000002</v>
      </c>
      <c r="I1293" s="130" t="s">
        <v>7601</v>
      </c>
    </row>
    <row r="1294" spans="1:9" x14ac:dyDescent="0.2">
      <c r="A1294" s="42" t="s">
        <v>58</v>
      </c>
      <c r="B1294" s="42" t="s">
        <v>59</v>
      </c>
      <c r="C1294" s="69">
        <v>45071</v>
      </c>
      <c r="D1294" s="83" t="s">
        <v>7058</v>
      </c>
      <c r="E1294" s="83" t="s">
        <v>7059</v>
      </c>
      <c r="F1294" s="86"/>
      <c r="G1294" s="86">
        <v>60.1</v>
      </c>
      <c r="H1294" s="44">
        <f t="shared" si="70"/>
        <v>78254.890000000014</v>
      </c>
      <c r="I1294" s="130"/>
    </row>
    <row r="1295" spans="1:9" x14ac:dyDescent="0.2">
      <c r="A1295" s="42" t="s">
        <v>58</v>
      </c>
      <c r="B1295" s="42" t="s">
        <v>59</v>
      </c>
      <c r="C1295" s="69">
        <v>45071</v>
      </c>
      <c r="D1295" s="83" t="s">
        <v>7060</v>
      </c>
      <c r="E1295" s="83" t="s">
        <v>7061</v>
      </c>
      <c r="F1295" s="86"/>
      <c r="G1295" s="86">
        <v>60.1</v>
      </c>
      <c r="H1295" s="44">
        <f t="shared" si="70"/>
        <v>78194.790000000008</v>
      </c>
      <c r="I1295" s="130"/>
    </row>
    <row r="1296" spans="1:9" x14ac:dyDescent="0.2">
      <c r="A1296" s="42" t="s">
        <v>58</v>
      </c>
      <c r="B1296" s="42" t="s">
        <v>59</v>
      </c>
      <c r="C1296" s="69">
        <v>45071</v>
      </c>
      <c r="D1296" s="83" t="s">
        <v>7062</v>
      </c>
      <c r="E1296" s="83" t="s">
        <v>7063</v>
      </c>
      <c r="F1296" s="86"/>
      <c r="G1296" s="86">
        <v>431.78</v>
      </c>
      <c r="H1296" s="44">
        <f t="shared" si="70"/>
        <v>77763.010000000009</v>
      </c>
      <c r="I1296" s="130"/>
    </row>
    <row r="1297" spans="1:9" x14ac:dyDescent="0.2">
      <c r="A1297" s="42" t="s">
        <v>58</v>
      </c>
      <c r="B1297" s="42" t="s">
        <v>59</v>
      </c>
      <c r="C1297" s="69">
        <v>45071</v>
      </c>
      <c r="D1297" s="83" t="s">
        <v>7064</v>
      </c>
      <c r="E1297" s="83" t="s">
        <v>7065</v>
      </c>
      <c r="F1297" s="86"/>
      <c r="G1297" s="86">
        <v>431.78</v>
      </c>
      <c r="H1297" s="44">
        <f t="shared" si="70"/>
        <v>77331.23000000001</v>
      </c>
      <c r="I1297" s="130"/>
    </row>
    <row r="1298" spans="1:9" x14ac:dyDescent="0.2">
      <c r="A1298" s="42" t="s">
        <v>58</v>
      </c>
      <c r="B1298" s="42" t="s">
        <v>59</v>
      </c>
      <c r="C1298" s="69">
        <v>45077</v>
      </c>
      <c r="D1298" s="83">
        <v>5623560917</v>
      </c>
      <c r="E1298" s="83" t="s">
        <v>7066</v>
      </c>
      <c r="F1298" s="129">
        <v>2000</v>
      </c>
      <c r="G1298" s="86"/>
      <c r="H1298" s="44">
        <f t="shared" si="70"/>
        <v>79331.23000000001</v>
      </c>
      <c r="I1298" s="130" t="s">
        <v>7600</v>
      </c>
    </row>
    <row r="1299" spans="1:9" x14ac:dyDescent="0.2">
      <c r="A1299" s="42" t="s">
        <v>58</v>
      </c>
      <c r="B1299" s="42" t="s">
        <v>59</v>
      </c>
      <c r="C1299" s="69">
        <v>45077</v>
      </c>
      <c r="D1299" s="83">
        <v>5623560918</v>
      </c>
      <c r="E1299" s="83" t="s">
        <v>7067</v>
      </c>
      <c r="F1299" s="129">
        <v>2000</v>
      </c>
      <c r="G1299" s="86"/>
      <c r="H1299" s="44">
        <f t="shared" si="70"/>
        <v>81331.23000000001</v>
      </c>
      <c r="I1299" s="130" t="s">
        <v>7599</v>
      </c>
    </row>
    <row r="1300" spans="1:9" x14ac:dyDescent="0.2">
      <c r="A1300" s="42" t="s">
        <v>58</v>
      </c>
      <c r="B1300" s="42" t="s">
        <v>59</v>
      </c>
      <c r="C1300" s="69">
        <v>45077</v>
      </c>
      <c r="D1300" s="83">
        <v>5623560919</v>
      </c>
      <c r="E1300" s="83" t="s">
        <v>7068</v>
      </c>
      <c r="F1300" s="129">
        <v>2000</v>
      </c>
      <c r="G1300" s="86"/>
      <c r="H1300" s="44">
        <f t="shared" si="70"/>
        <v>83331.23000000001</v>
      </c>
      <c r="I1300" s="130" t="s">
        <v>7598</v>
      </c>
    </row>
    <row r="1301" spans="1:9" x14ac:dyDescent="0.2">
      <c r="A1301" s="42" t="s">
        <v>58</v>
      </c>
      <c r="B1301" s="42" t="s">
        <v>59</v>
      </c>
      <c r="C1301" s="69">
        <v>45100</v>
      </c>
      <c r="D1301" s="83" t="s">
        <v>7069</v>
      </c>
      <c r="E1301" s="83" t="s">
        <v>7070</v>
      </c>
      <c r="F1301" s="86"/>
      <c r="G1301" s="74">
        <v>60.5</v>
      </c>
      <c r="H1301" s="44">
        <f t="shared" ref="H1301:H1313" si="71">+IF(A1301=A1300,H1300+F1301-G1301,F1301-G1301)</f>
        <v>83270.73000000001</v>
      </c>
      <c r="I1301" s="130"/>
    </row>
    <row r="1302" spans="1:9" x14ac:dyDescent="0.2">
      <c r="A1302" s="42" t="s">
        <v>58</v>
      </c>
      <c r="B1302" s="42" t="s">
        <v>59</v>
      </c>
      <c r="C1302" s="69">
        <v>45100</v>
      </c>
      <c r="D1302" s="83" t="s">
        <v>7071</v>
      </c>
      <c r="E1302" s="83" t="s">
        <v>7072</v>
      </c>
      <c r="F1302" s="86"/>
      <c r="G1302" s="74">
        <v>60.5</v>
      </c>
      <c r="H1302" s="44">
        <f t="shared" si="71"/>
        <v>83210.23000000001</v>
      </c>
      <c r="I1302" s="130"/>
    </row>
    <row r="1303" spans="1:9" x14ac:dyDescent="0.2">
      <c r="A1303" s="42" t="s">
        <v>58</v>
      </c>
      <c r="B1303" s="42" t="s">
        <v>59</v>
      </c>
      <c r="C1303" s="69">
        <v>45138</v>
      </c>
      <c r="D1303" s="83">
        <v>5623561050</v>
      </c>
      <c r="E1303" s="83" t="s">
        <v>7073</v>
      </c>
      <c r="F1303" s="129">
        <v>2000</v>
      </c>
      <c r="G1303" s="86"/>
      <c r="H1303" s="44">
        <f t="shared" si="71"/>
        <v>85210.23000000001</v>
      </c>
      <c r="I1303" s="130" t="s">
        <v>7609</v>
      </c>
    </row>
    <row r="1304" spans="1:9" x14ac:dyDescent="0.2">
      <c r="A1304" s="42" t="s">
        <v>58</v>
      </c>
      <c r="B1304" s="42" t="s">
        <v>59</v>
      </c>
      <c r="C1304" s="69">
        <v>45138</v>
      </c>
      <c r="D1304" s="83">
        <v>5623561061</v>
      </c>
      <c r="E1304" s="83" t="s">
        <v>7074</v>
      </c>
      <c r="F1304" s="86">
        <v>1727.12</v>
      </c>
      <c r="G1304" s="86"/>
      <c r="H1304" s="44">
        <f t="shared" si="71"/>
        <v>86937.35</v>
      </c>
      <c r="I1304" s="130"/>
    </row>
    <row r="1305" spans="1:9" x14ac:dyDescent="0.2">
      <c r="A1305" s="42" t="s">
        <v>58</v>
      </c>
      <c r="B1305" s="42" t="s">
        <v>59</v>
      </c>
      <c r="C1305" s="69">
        <v>45138</v>
      </c>
      <c r="D1305" s="83">
        <v>5623561116</v>
      </c>
      <c r="E1305" s="83" t="s">
        <v>7075</v>
      </c>
      <c r="F1305" s="129">
        <v>5000</v>
      </c>
      <c r="G1305" s="86"/>
      <c r="H1305" s="44">
        <f t="shared" si="71"/>
        <v>91937.35</v>
      </c>
      <c r="I1305" s="130" t="s">
        <v>7597</v>
      </c>
    </row>
    <row r="1306" spans="1:9" x14ac:dyDescent="0.2">
      <c r="A1306" s="42" t="s">
        <v>58</v>
      </c>
      <c r="B1306" s="42" t="s">
        <v>59</v>
      </c>
      <c r="C1306" s="69">
        <v>45138</v>
      </c>
      <c r="D1306" s="83" t="s">
        <v>7076</v>
      </c>
      <c r="E1306" s="83" t="s">
        <v>7077</v>
      </c>
      <c r="F1306" s="86"/>
      <c r="G1306" s="86">
        <v>203.3</v>
      </c>
      <c r="H1306" s="44">
        <f t="shared" si="71"/>
        <v>91734.05</v>
      </c>
      <c r="I1306" s="130"/>
    </row>
    <row r="1307" spans="1:9" x14ac:dyDescent="0.2">
      <c r="A1307" s="42" t="s">
        <v>58</v>
      </c>
      <c r="B1307" s="42" t="s">
        <v>59</v>
      </c>
      <c r="C1307" s="69">
        <v>45138</v>
      </c>
      <c r="D1307" s="83" t="s">
        <v>7078</v>
      </c>
      <c r="E1307" s="83" t="s">
        <v>7079</v>
      </c>
      <c r="F1307" s="86"/>
      <c r="G1307" s="86">
        <v>203.3</v>
      </c>
      <c r="H1307" s="44">
        <f t="shared" si="71"/>
        <v>91530.75</v>
      </c>
      <c r="I1307" s="130"/>
    </row>
    <row r="1308" spans="1:9" x14ac:dyDescent="0.2">
      <c r="A1308" s="42" t="s">
        <v>58</v>
      </c>
      <c r="B1308" s="42" t="s">
        <v>59</v>
      </c>
      <c r="C1308" s="69">
        <v>45138</v>
      </c>
      <c r="D1308" s="83" t="s">
        <v>7080</v>
      </c>
      <c r="E1308" s="83" t="s">
        <v>7081</v>
      </c>
      <c r="F1308" s="86"/>
      <c r="G1308" s="86">
        <v>203.3</v>
      </c>
      <c r="H1308" s="44">
        <f t="shared" si="71"/>
        <v>91327.45</v>
      </c>
      <c r="I1308" s="130"/>
    </row>
    <row r="1309" spans="1:9" x14ac:dyDescent="0.2">
      <c r="A1309" s="42" t="s">
        <v>58</v>
      </c>
      <c r="B1309" s="42" t="s">
        <v>59</v>
      </c>
      <c r="C1309" s="69">
        <v>45138</v>
      </c>
      <c r="D1309" s="83" t="s">
        <v>7082</v>
      </c>
      <c r="E1309" s="83" t="s">
        <v>7083</v>
      </c>
      <c r="F1309" s="86"/>
      <c r="G1309" s="86">
        <v>203.3</v>
      </c>
      <c r="H1309" s="44">
        <f t="shared" si="71"/>
        <v>91124.15</v>
      </c>
      <c r="I1309" s="130"/>
    </row>
    <row r="1310" spans="1:9" x14ac:dyDescent="0.2">
      <c r="A1310" s="42" t="s">
        <v>58</v>
      </c>
      <c r="B1310" s="42" t="s">
        <v>59</v>
      </c>
      <c r="C1310" s="69">
        <v>45138</v>
      </c>
      <c r="D1310" s="83" t="s">
        <v>7084</v>
      </c>
      <c r="E1310" s="83" t="s">
        <v>7085</v>
      </c>
      <c r="F1310" s="86"/>
      <c r="G1310" s="86">
        <v>2885.56</v>
      </c>
      <c r="H1310" s="44">
        <f t="shared" si="71"/>
        <v>88238.59</v>
      </c>
      <c r="I1310" s="130"/>
    </row>
    <row r="1311" spans="1:9" x14ac:dyDescent="0.2">
      <c r="A1311" s="42" t="s">
        <v>58</v>
      </c>
      <c r="B1311" s="42" t="s">
        <v>59</v>
      </c>
      <c r="C1311" s="69">
        <v>45168</v>
      </c>
      <c r="D1311" s="83">
        <v>5623561215</v>
      </c>
      <c r="E1311" s="83" t="s">
        <v>7086</v>
      </c>
      <c r="F1311" s="86">
        <v>6000</v>
      </c>
      <c r="G1311" s="86"/>
      <c r="H1311" s="44">
        <f t="shared" si="71"/>
        <v>94238.59</v>
      </c>
      <c r="I1311" s="130" t="s">
        <v>7596</v>
      </c>
    </row>
    <row r="1312" spans="1:9" x14ac:dyDescent="0.2">
      <c r="A1312" s="42" t="s">
        <v>58</v>
      </c>
      <c r="B1312" s="42" t="s">
        <v>59</v>
      </c>
      <c r="C1312" s="69">
        <v>45169</v>
      </c>
      <c r="D1312" s="83" t="s">
        <v>7087</v>
      </c>
      <c r="E1312" s="83" t="s">
        <v>7088</v>
      </c>
      <c r="F1312" s="86"/>
      <c r="G1312" s="86">
        <v>274.7</v>
      </c>
      <c r="H1312" s="44">
        <f t="shared" si="71"/>
        <v>93963.89</v>
      </c>
      <c r="I1312" s="130"/>
    </row>
    <row r="1313" spans="1:9" x14ac:dyDescent="0.2">
      <c r="A1313" s="42" t="s">
        <v>58</v>
      </c>
      <c r="B1313" s="42" t="s">
        <v>59</v>
      </c>
      <c r="C1313" s="69">
        <v>45169</v>
      </c>
      <c r="D1313" s="83" t="s">
        <v>7089</v>
      </c>
      <c r="E1313" s="83" t="s">
        <v>7090</v>
      </c>
      <c r="F1313" s="86"/>
      <c r="G1313" s="86">
        <v>203.3</v>
      </c>
      <c r="H1313" s="44">
        <f t="shared" si="71"/>
        <v>93760.59</v>
      </c>
      <c r="I1313" s="130"/>
    </row>
    <row r="1314" spans="1:9" x14ac:dyDescent="0.2">
      <c r="A1314" s="42" t="s">
        <v>58</v>
      </c>
      <c r="B1314" s="42" t="s">
        <v>59</v>
      </c>
      <c r="C1314" s="69">
        <v>45169</v>
      </c>
      <c r="D1314" s="83" t="s">
        <v>7091</v>
      </c>
      <c r="E1314" s="83" t="s">
        <v>7092</v>
      </c>
      <c r="F1314" s="86"/>
      <c r="G1314" s="86">
        <v>60.5</v>
      </c>
      <c r="H1314" s="44">
        <f t="shared" ref="H1314:H1326" si="72">+IF(A1314=A1313,H1313+F1314-G1314,F1314-G1314)</f>
        <v>93700.09</v>
      </c>
      <c r="I1314" s="130"/>
    </row>
    <row r="1315" spans="1:9" x14ac:dyDescent="0.2">
      <c r="A1315" s="42" t="s">
        <v>58</v>
      </c>
      <c r="B1315" s="42" t="s">
        <v>59</v>
      </c>
      <c r="C1315" s="69">
        <v>45169</v>
      </c>
      <c r="D1315" s="83" t="s">
        <v>7093</v>
      </c>
      <c r="E1315" s="83" t="s">
        <v>7094</v>
      </c>
      <c r="F1315" s="86"/>
      <c r="G1315" s="86">
        <v>60.5</v>
      </c>
      <c r="H1315" s="44">
        <f t="shared" si="72"/>
        <v>93639.59</v>
      </c>
      <c r="I1315" s="130"/>
    </row>
    <row r="1316" spans="1:9" x14ac:dyDescent="0.2">
      <c r="A1316" s="42" t="s">
        <v>58</v>
      </c>
      <c r="B1316" s="42" t="s">
        <v>59</v>
      </c>
      <c r="C1316" s="69">
        <v>45169</v>
      </c>
      <c r="D1316" s="83">
        <v>5623561284</v>
      </c>
      <c r="E1316" s="83" t="s">
        <v>7095</v>
      </c>
      <c r="F1316" s="86">
        <v>8000</v>
      </c>
      <c r="G1316" s="86"/>
      <c r="H1316" s="44">
        <f t="shared" si="72"/>
        <v>101639.59</v>
      </c>
      <c r="I1316" s="130" t="s">
        <v>7595</v>
      </c>
    </row>
    <row r="1317" spans="1:9" x14ac:dyDescent="0.2">
      <c r="A1317" s="42" t="s">
        <v>58</v>
      </c>
      <c r="B1317" s="42" t="s">
        <v>59</v>
      </c>
      <c r="C1317" s="69">
        <v>45169</v>
      </c>
      <c r="D1317" s="83">
        <v>5623561285</v>
      </c>
      <c r="E1317" s="83" t="s">
        <v>7096</v>
      </c>
      <c r="F1317" s="86">
        <v>8000</v>
      </c>
      <c r="G1317" s="86"/>
      <c r="H1317" s="44">
        <f t="shared" si="72"/>
        <v>109639.59</v>
      </c>
      <c r="I1317" s="130">
        <v>10318</v>
      </c>
    </row>
    <row r="1318" spans="1:9" x14ac:dyDescent="0.2">
      <c r="A1318" s="42" t="s">
        <v>58</v>
      </c>
      <c r="B1318" s="42" t="s">
        <v>59</v>
      </c>
      <c r="C1318" s="69">
        <v>45169</v>
      </c>
      <c r="D1318" s="83" t="s">
        <v>7097</v>
      </c>
      <c r="E1318" s="83" t="s">
        <v>7098</v>
      </c>
      <c r="F1318" s="86"/>
      <c r="G1318" s="86">
        <v>334.2</v>
      </c>
      <c r="H1318" s="44">
        <f t="shared" si="72"/>
        <v>109305.39</v>
      </c>
      <c r="I1318" s="130"/>
    </row>
    <row r="1319" spans="1:9" x14ac:dyDescent="0.2">
      <c r="A1319" s="42" t="s">
        <v>58</v>
      </c>
      <c r="B1319" s="42" t="s">
        <v>59</v>
      </c>
      <c r="C1319" s="69">
        <v>45169</v>
      </c>
      <c r="D1319" s="83" t="s">
        <v>7099</v>
      </c>
      <c r="E1319" s="83" t="s">
        <v>7100</v>
      </c>
      <c r="F1319" s="86"/>
      <c r="G1319" s="86">
        <v>1524.2</v>
      </c>
      <c r="H1319" s="44">
        <f t="shared" si="72"/>
        <v>107781.19</v>
      </c>
      <c r="I1319" s="130"/>
    </row>
    <row r="1320" spans="1:9" x14ac:dyDescent="0.2">
      <c r="A1320" s="42" t="s">
        <v>58</v>
      </c>
      <c r="B1320" s="42" t="s">
        <v>59</v>
      </c>
      <c r="C1320" s="69">
        <v>45199</v>
      </c>
      <c r="D1320" s="83" t="s">
        <v>7101</v>
      </c>
      <c r="E1320" s="83" t="s">
        <v>7102</v>
      </c>
      <c r="F1320" s="86"/>
      <c r="G1320" s="86">
        <v>431.78</v>
      </c>
      <c r="H1320" s="44">
        <f t="shared" si="72"/>
        <v>107349.41</v>
      </c>
      <c r="I1320" s="130"/>
    </row>
    <row r="1321" spans="1:9" x14ac:dyDescent="0.2">
      <c r="A1321" s="42" t="s">
        <v>58</v>
      </c>
      <c r="B1321" s="42" t="s">
        <v>59</v>
      </c>
      <c r="C1321" s="69">
        <v>45199</v>
      </c>
      <c r="D1321" s="83" t="s">
        <v>7103</v>
      </c>
      <c r="E1321" s="83" t="s">
        <v>7104</v>
      </c>
      <c r="F1321" s="86"/>
      <c r="G1321" s="86">
        <v>431.78</v>
      </c>
      <c r="H1321" s="44">
        <f t="shared" si="72"/>
        <v>106917.63</v>
      </c>
      <c r="I1321" s="130"/>
    </row>
    <row r="1322" spans="1:9" x14ac:dyDescent="0.2">
      <c r="A1322" s="42" t="s">
        <v>58</v>
      </c>
      <c r="B1322" s="42" t="s">
        <v>59</v>
      </c>
      <c r="C1322" s="69">
        <v>45199</v>
      </c>
      <c r="D1322" s="83" t="s">
        <v>7105</v>
      </c>
      <c r="E1322" s="83" t="s">
        <v>7106</v>
      </c>
      <c r="F1322" s="86"/>
      <c r="G1322" s="86">
        <v>431.78</v>
      </c>
      <c r="H1322" s="44">
        <f t="shared" si="72"/>
        <v>106485.85</v>
      </c>
      <c r="I1322" s="130"/>
    </row>
    <row r="1323" spans="1:9" x14ac:dyDescent="0.2">
      <c r="A1323" s="42" t="s">
        <v>58</v>
      </c>
      <c r="B1323" s="42" t="s">
        <v>59</v>
      </c>
      <c r="C1323" s="69">
        <v>45199</v>
      </c>
      <c r="D1323" s="83" t="s">
        <v>7107</v>
      </c>
      <c r="E1323" s="83" t="s">
        <v>7108</v>
      </c>
      <c r="F1323" s="86"/>
      <c r="G1323" s="86">
        <v>431.78</v>
      </c>
      <c r="H1323" s="44">
        <f t="shared" si="72"/>
        <v>106054.07</v>
      </c>
      <c r="I1323" s="130"/>
    </row>
    <row r="1324" spans="1:9" x14ac:dyDescent="0.2">
      <c r="A1324" s="42" t="s">
        <v>58</v>
      </c>
      <c r="B1324" s="42" t="s">
        <v>59</v>
      </c>
      <c r="C1324" s="69">
        <v>45199</v>
      </c>
      <c r="D1324" s="83" t="s">
        <v>7109</v>
      </c>
      <c r="E1324" s="83" t="s">
        <v>7110</v>
      </c>
      <c r="F1324" s="86"/>
      <c r="G1324" s="86">
        <v>60.5</v>
      </c>
      <c r="H1324" s="44">
        <f t="shared" si="72"/>
        <v>105993.57</v>
      </c>
      <c r="I1324" s="130"/>
    </row>
    <row r="1325" spans="1:9" x14ac:dyDescent="0.2">
      <c r="A1325" s="42" t="s">
        <v>58</v>
      </c>
      <c r="B1325" s="42" t="s">
        <v>59</v>
      </c>
      <c r="C1325" s="69">
        <v>45199</v>
      </c>
      <c r="D1325" s="83" t="s">
        <v>7111</v>
      </c>
      <c r="E1325" s="83" t="s">
        <v>7112</v>
      </c>
      <c r="F1325" s="86"/>
      <c r="G1325" s="86">
        <v>203.3</v>
      </c>
      <c r="H1325" s="44">
        <f t="shared" si="72"/>
        <v>105790.27</v>
      </c>
      <c r="I1325" s="130"/>
    </row>
    <row r="1326" spans="1:9" x14ac:dyDescent="0.2">
      <c r="A1326" s="42" t="s">
        <v>58</v>
      </c>
      <c r="B1326" s="42" t="s">
        <v>59</v>
      </c>
      <c r="C1326" s="69">
        <v>45199</v>
      </c>
      <c r="D1326" s="83" t="s">
        <v>7113</v>
      </c>
      <c r="E1326" s="83" t="s">
        <v>7114</v>
      </c>
      <c r="F1326" s="86"/>
      <c r="G1326" s="86">
        <v>203.3</v>
      </c>
      <c r="H1326" s="44">
        <f t="shared" si="72"/>
        <v>105586.97</v>
      </c>
      <c r="I1326" s="130"/>
    </row>
    <row r="1327" spans="1:9" x14ac:dyDescent="0.2">
      <c r="A1327" s="42" t="s">
        <v>58</v>
      </c>
      <c r="B1327" s="42" t="s">
        <v>59</v>
      </c>
      <c r="C1327" s="69">
        <v>45199</v>
      </c>
      <c r="D1327" s="83" t="s">
        <v>7115</v>
      </c>
      <c r="E1327" s="83" t="s">
        <v>7116</v>
      </c>
      <c r="F1327" s="86"/>
      <c r="G1327" s="86">
        <v>203.3</v>
      </c>
      <c r="H1327" s="44">
        <f t="shared" ref="H1327:H1370" si="73">+IF(A1327=A1326,H1326+F1327-G1327,F1327-G1327)</f>
        <v>105383.67</v>
      </c>
      <c r="I1327" s="130"/>
    </row>
    <row r="1328" spans="1:9" x14ac:dyDescent="0.2">
      <c r="A1328" s="42" t="s">
        <v>58</v>
      </c>
      <c r="B1328" s="42" t="s">
        <v>59</v>
      </c>
      <c r="C1328" s="69">
        <v>45199</v>
      </c>
      <c r="D1328" s="83">
        <v>5623561678</v>
      </c>
      <c r="E1328" s="83" t="s">
        <v>7117</v>
      </c>
      <c r="F1328" s="129">
        <v>2000</v>
      </c>
      <c r="G1328" s="86"/>
      <c r="H1328" s="44">
        <f t="shared" si="73"/>
        <v>107383.67</v>
      </c>
      <c r="I1328" s="130" t="s">
        <v>7594</v>
      </c>
    </row>
    <row r="1329" spans="1:9" x14ac:dyDescent="0.2">
      <c r="A1329" s="42" t="s">
        <v>58</v>
      </c>
      <c r="B1329" s="42" t="s">
        <v>59</v>
      </c>
      <c r="C1329" s="69">
        <v>45199</v>
      </c>
      <c r="D1329" s="83">
        <v>5623561679</v>
      </c>
      <c r="E1329" s="83" t="s">
        <v>7118</v>
      </c>
      <c r="F1329" s="129">
        <v>2000</v>
      </c>
      <c r="G1329" s="86"/>
      <c r="H1329" s="44">
        <f t="shared" si="73"/>
        <v>109383.67</v>
      </c>
      <c r="I1329" s="130" t="s">
        <v>7593</v>
      </c>
    </row>
    <row r="1330" spans="1:9" x14ac:dyDescent="0.2">
      <c r="A1330" s="42" t="s">
        <v>58</v>
      </c>
      <c r="B1330" s="42" t="s">
        <v>59</v>
      </c>
      <c r="C1330" s="45">
        <v>45260</v>
      </c>
      <c r="D1330" s="78">
        <v>56235619</v>
      </c>
      <c r="E1330" s="78" t="s">
        <v>7373</v>
      </c>
      <c r="F1330" s="44">
        <v>4000</v>
      </c>
      <c r="H1330" s="44">
        <f t="shared" si="73"/>
        <v>113383.67</v>
      </c>
      <c r="I1330" s="130" t="s">
        <v>7592</v>
      </c>
    </row>
    <row r="1331" spans="1:9" x14ac:dyDescent="0.2">
      <c r="A1331" s="42" t="s">
        <v>58</v>
      </c>
      <c r="B1331" s="42" t="s">
        <v>59</v>
      </c>
      <c r="C1331" s="45">
        <v>45288</v>
      </c>
      <c r="D1331" s="78">
        <v>56235646</v>
      </c>
      <c r="E1331" s="78" t="s">
        <v>7549</v>
      </c>
      <c r="F1331" s="44">
        <v>8000</v>
      </c>
      <c r="H1331" s="44">
        <f t="shared" si="73"/>
        <v>121383.67</v>
      </c>
      <c r="I1331" s="130" t="s">
        <v>7591</v>
      </c>
    </row>
    <row r="1332" spans="1:9" x14ac:dyDescent="0.2">
      <c r="A1332" s="42" t="s">
        <v>58</v>
      </c>
      <c r="B1332" s="42" t="s">
        <v>59</v>
      </c>
      <c r="C1332" s="45">
        <v>45288</v>
      </c>
      <c r="D1332" s="78">
        <v>56235646</v>
      </c>
      <c r="E1332" s="78" t="s">
        <v>7550</v>
      </c>
      <c r="F1332" s="44">
        <v>1000</v>
      </c>
      <c r="H1332" s="44">
        <f t="shared" si="73"/>
        <v>122383.67</v>
      </c>
      <c r="I1332" s="130">
        <v>11177</v>
      </c>
    </row>
    <row r="1333" spans="1:9" x14ac:dyDescent="0.2">
      <c r="A1333" s="42" t="s">
        <v>58</v>
      </c>
      <c r="B1333" s="42" t="s">
        <v>59</v>
      </c>
      <c r="C1333" s="45">
        <v>45291</v>
      </c>
      <c r="D1333" s="78" t="s">
        <v>7551</v>
      </c>
      <c r="E1333" s="78" t="s">
        <v>7552</v>
      </c>
      <c r="G1333" s="44">
        <v>120</v>
      </c>
      <c r="H1333" s="44">
        <f t="shared" si="73"/>
        <v>122263.67</v>
      </c>
      <c r="I1333" s="44"/>
    </row>
    <row r="1334" spans="1:9" x14ac:dyDescent="0.2">
      <c r="A1334" s="42" t="s">
        <v>58</v>
      </c>
      <c r="B1334" s="42" t="s">
        <v>59</v>
      </c>
      <c r="C1334" s="69">
        <v>45313</v>
      </c>
      <c r="D1334" s="83">
        <v>5624561112</v>
      </c>
      <c r="E1334" s="83" t="s">
        <v>8461</v>
      </c>
      <c r="F1334" s="86">
        <v>2000</v>
      </c>
      <c r="G1334" s="86"/>
      <c r="H1334" s="44">
        <f t="shared" si="73"/>
        <v>124263.67</v>
      </c>
      <c r="I1334" s="130"/>
    </row>
    <row r="1335" spans="1:9" x14ac:dyDescent="0.2">
      <c r="A1335" s="42" t="s">
        <v>58</v>
      </c>
      <c r="B1335" s="42" t="s">
        <v>59</v>
      </c>
      <c r="C1335" s="69">
        <v>45313</v>
      </c>
      <c r="D1335" s="83">
        <v>5624561113</v>
      </c>
      <c r="E1335" s="83" t="s">
        <v>8462</v>
      </c>
      <c r="F1335" s="86">
        <v>2000</v>
      </c>
      <c r="G1335" s="86"/>
      <c r="H1335" s="44">
        <f t="shared" si="73"/>
        <v>126263.67</v>
      </c>
      <c r="I1335" s="130"/>
    </row>
    <row r="1336" spans="1:9" x14ac:dyDescent="0.2">
      <c r="A1336" s="42" t="s">
        <v>58</v>
      </c>
      <c r="B1336" s="42" t="s">
        <v>59</v>
      </c>
      <c r="C1336" s="69">
        <v>45313</v>
      </c>
      <c r="D1336" s="83">
        <v>5624561114</v>
      </c>
      <c r="E1336" s="83" t="s">
        <v>8463</v>
      </c>
      <c r="F1336" s="86">
        <v>1000</v>
      </c>
      <c r="G1336" s="86"/>
      <c r="H1336" s="44">
        <f t="shared" si="73"/>
        <v>127263.67</v>
      </c>
      <c r="I1336" s="130"/>
    </row>
    <row r="1337" spans="1:9" x14ac:dyDescent="0.2">
      <c r="A1337" s="42" t="s">
        <v>58</v>
      </c>
      <c r="B1337" s="42" t="s">
        <v>59</v>
      </c>
      <c r="C1337" s="69">
        <v>45313</v>
      </c>
      <c r="D1337" s="83">
        <v>5624561115</v>
      </c>
      <c r="E1337" s="83" t="s">
        <v>8464</v>
      </c>
      <c r="F1337" s="86">
        <v>1300</v>
      </c>
      <c r="G1337" s="86"/>
      <c r="H1337" s="44">
        <f t="shared" si="73"/>
        <v>128563.67</v>
      </c>
      <c r="I1337" s="130"/>
    </row>
    <row r="1338" spans="1:9" x14ac:dyDescent="0.2">
      <c r="A1338" s="42" t="s">
        <v>58</v>
      </c>
      <c r="B1338" s="42" t="s">
        <v>59</v>
      </c>
      <c r="C1338" s="69">
        <v>45322</v>
      </c>
      <c r="D1338" s="83" t="s">
        <v>8465</v>
      </c>
      <c r="E1338" s="83" t="s">
        <v>8466</v>
      </c>
      <c r="F1338" s="86"/>
      <c r="G1338" s="86">
        <v>179.5</v>
      </c>
      <c r="H1338" s="44">
        <f t="shared" si="73"/>
        <v>128384.17</v>
      </c>
      <c r="I1338" s="130"/>
    </row>
    <row r="1339" spans="1:9" x14ac:dyDescent="0.2">
      <c r="A1339" s="42" t="s">
        <v>58</v>
      </c>
      <c r="B1339" s="42" t="s">
        <v>59</v>
      </c>
      <c r="C1339" s="69">
        <v>45349</v>
      </c>
      <c r="D1339" s="83">
        <v>5624561291</v>
      </c>
      <c r="E1339" s="83" t="s">
        <v>8467</v>
      </c>
      <c r="F1339" s="86">
        <v>2000</v>
      </c>
      <c r="G1339" s="86"/>
      <c r="H1339" s="44">
        <f t="shared" si="73"/>
        <v>130384.17</v>
      </c>
      <c r="I1339" s="130"/>
    </row>
    <row r="1340" spans="1:9" x14ac:dyDescent="0.2">
      <c r="A1340" s="42" t="s">
        <v>58</v>
      </c>
      <c r="B1340" s="42" t="s">
        <v>59</v>
      </c>
      <c r="C1340" s="69">
        <v>45349</v>
      </c>
      <c r="D1340" s="83">
        <v>5624561292</v>
      </c>
      <c r="E1340" s="83" t="s">
        <v>8468</v>
      </c>
      <c r="F1340" s="86">
        <v>2000</v>
      </c>
      <c r="G1340" s="86"/>
      <c r="H1340" s="44">
        <f t="shared" si="73"/>
        <v>132384.16999999998</v>
      </c>
      <c r="I1340" s="130"/>
    </row>
    <row r="1341" spans="1:9" x14ac:dyDescent="0.2">
      <c r="A1341" s="42" t="s">
        <v>58</v>
      </c>
      <c r="B1341" s="42" t="s">
        <v>59</v>
      </c>
      <c r="C1341" s="69">
        <v>45351</v>
      </c>
      <c r="D1341" s="83" t="s">
        <v>8469</v>
      </c>
      <c r="E1341" s="83" t="s">
        <v>8470</v>
      </c>
      <c r="F1341" s="86"/>
      <c r="G1341" s="86">
        <v>60.5</v>
      </c>
      <c r="H1341" s="44">
        <f t="shared" si="73"/>
        <v>132323.66999999998</v>
      </c>
      <c r="I1341" s="130"/>
    </row>
    <row r="1342" spans="1:9" x14ac:dyDescent="0.2">
      <c r="A1342" s="42" t="s">
        <v>58</v>
      </c>
      <c r="B1342" s="42" t="s">
        <v>59</v>
      </c>
      <c r="C1342" s="69">
        <v>45351</v>
      </c>
      <c r="D1342" s="83" t="s">
        <v>8471</v>
      </c>
      <c r="E1342" s="83" t="s">
        <v>8472</v>
      </c>
      <c r="F1342" s="86"/>
      <c r="G1342" s="86">
        <v>60.5</v>
      </c>
      <c r="H1342" s="44">
        <f t="shared" si="73"/>
        <v>132263.16999999998</v>
      </c>
      <c r="I1342" s="130"/>
    </row>
    <row r="1343" spans="1:9" x14ac:dyDescent="0.2">
      <c r="A1343" s="42" t="s">
        <v>58</v>
      </c>
      <c r="B1343" s="42" t="s">
        <v>59</v>
      </c>
      <c r="C1343" s="69">
        <v>45369</v>
      </c>
      <c r="D1343" s="83">
        <v>5624561403</v>
      </c>
      <c r="E1343" s="83" t="s">
        <v>8473</v>
      </c>
      <c r="F1343" s="86">
        <v>3000</v>
      </c>
      <c r="G1343" s="86"/>
      <c r="H1343" s="44">
        <f t="shared" si="73"/>
        <v>135263.16999999998</v>
      </c>
      <c r="I1343" s="130"/>
    </row>
    <row r="1344" spans="1:9" x14ac:dyDescent="0.2">
      <c r="A1344" s="42" t="s">
        <v>58</v>
      </c>
      <c r="B1344" s="42" t="s">
        <v>59</v>
      </c>
      <c r="C1344" s="69">
        <v>45382</v>
      </c>
      <c r="D1344" s="83" t="s">
        <v>8474</v>
      </c>
      <c r="E1344" s="83" t="s">
        <v>8475</v>
      </c>
      <c r="F1344" s="86"/>
      <c r="G1344" s="86">
        <v>631.70000000000005</v>
      </c>
      <c r="H1344" s="44">
        <f t="shared" si="73"/>
        <v>134631.46999999997</v>
      </c>
      <c r="I1344" s="130"/>
    </row>
    <row r="1345" spans="1:9" x14ac:dyDescent="0.2">
      <c r="A1345" s="42" t="s">
        <v>58</v>
      </c>
      <c r="B1345" s="42" t="s">
        <v>59</v>
      </c>
      <c r="C1345" s="69">
        <v>45382</v>
      </c>
      <c r="D1345" s="83" t="s">
        <v>8476</v>
      </c>
      <c r="E1345" s="83" t="s">
        <v>8477</v>
      </c>
      <c r="F1345" s="86"/>
      <c r="G1345" s="86">
        <v>703.1</v>
      </c>
      <c r="H1345" s="44">
        <f t="shared" si="73"/>
        <v>133928.36999999997</v>
      </c>
      <c r="I1345" s="130"/>
    </row>
    <row r="1346" spans="1:9" x14ac:dyDescent="0.2">
      <c r="A1346" s="42" t="s">
        <v>58</v>
      </c>
      <c r="B1346" s="42" t="s">
        <v>59</v>
      </c>
      <c r="C1346" s="69">
        <v>45397</v>
      </c>
      <c r="D1346" s="83">
        <v>5624561549</v>
      </c>
      <c r="E1346" s="83" t="s">
        <v>8478</v>
      </c>
      <c r="F1346" s="86">
        <v>3000</v>
      </c>
      <c r="G1346" s="86"/>
      <c r="H1346" s="44">
        <f t="shared" si="73"/>
        <v>136928.36999999997</v>
      </c>
      <c r="I1346" s="130"/>
    </row>
    <row r="1347" spans="1:9" x14ac:dyDescent="0.2">
      <c r="A1347" s="42" t="s">
        <v>58</v>
      </c>
      <c r="B1347" s="42" t="s">
        <v>59</v>
      </c>
      <c r="C1347" s="69">
        <v>45400</v>
      </c>
      <c r="D1347" s="83">
        <v>5624561578</v>
      </c>
      <c r="E1347" s="83" t="s">
        <v>8479</v>
      </c>
      <c r="F1347" s="86">
        <v>5200</v>
      </c>
      <c r="G1347" s="86"/>
      <c r="H1347" s="44">
        <f t="shared" si="73"/>
        <v>142128.36999999997</v>
      </c>
      <c r="I1347" s="130"/>
    </row>
    <row r="1348" spans="1:9" x14ac:dyDescent="0.2">
      <c r="A1348" s="42" t="s">
        <v>58</v>
      </c>
      <c r="B1348" s="42" t="s">
        <v>59</v>
      </c>
      <c r="C1348" s="69">
        <v>45400</v>
      </c>
      <c r="D1348" s="83">
        <v>5624561595</v>
      </c>
      <c r="E1348" s="83" t="s">
        <v>8480</v>
      </c>
      <c r="F1348" s="86">
        <v>2000</v>
      </c>
      <c r="G1348" s="86"/>
      <c r="H1348" s="44">
        <f t="shared" si="73"/>
        <v>144128.36999999997</v>
      </c>
      <c r="I1348" s="130"/>
    </row>
    <row r="1349" spans="1:9" x14ac:dyDescent="0.2">
      <c r="A1349" s="42" t="s">
        <v>58</v>
      </c>
      <c r="B1349" s="42" t="s">
        <v>59</v>
      </c>
      <c r="C1349" s="69">
        <v>45400</v>
      </c>
      <c r="D1349" s="83">
        <v>5624561596</v>
      </c>
      <c r="E1349" s="83" t="s">
        <v>8481</v>
      </c>
      <c r="F1349" s="86">
        <v>2000</v>
      </c>
      <c r="G1349" s="86"/>
      <c r="H1349" s="44">
        <f t="shared" si="73"/>
        <v>146128.36999999997</v>
      </c>
      <c r="I1349" s="130"/>
    </row>
    <row r="1350" spans="1:9" x14ac:dyDescent="0.2">
      <c r="A1350" s="42" t="s">
        <v>58</v>
      </c>
      <c r="B1350" s="42" t="s">
        <v>59</v>
      </c>
      <c r="C1350" s="69">
        <v>45405</v>
      </c>
      <c r="D1350" s="83">
        <v>5624561616</v>
      </c>
      <c r="E1350" s="83" t="s">
        <v>8482</v>
      </c>
      <c r="F1350" s="86">
        <v>4000</v>
      </c>
      <c r="G1350" s="86"/>
      <c r="H1350" s="44">
        <f t="shared" si="73"/>
        <v>150128.36999999997</v>
      </c>
      <c r="I1350" s="130"/>
    </row>
    <row r="1351" spans="1:9" x14ac:dyDescent="0.2">
      <c r="A1351" s="42" t="s">
        <v>58</v>
      </c>
      <c r="B1351" s="42" t="s">
        <v>59</v>
      </c>
      <c r="C1351" s="69">
        <v>45406</v>
      </c>
      <c r="D1351" s="83">
        <v>5624561639</v>
      </c>
      <c r="E1351" s="83" t="s">
        <v>8483</v>
      </c>
      <c r="F1351" s="86">
        <v>4000</v>
      </c>
      <c r="G1351" s="86"/>
      <c r="H1351" s="44">
        <f t="shared" si="73"/>
        <v>154128.36999999997</v>
      </c>
      <c r="I1351" s="130"/>
    </row>
    <row r="1352" spans="1:9" x14ac:dyDescent="0.2">
      <c r="A1352" s="42" t="s">
        <v>58</v>
      </c>
      <c r="B1352" s="42" t="s">
        <v>59</v>
      </c>
      <c r="C1352" s="69">
        <v>45407</v>
      </c>
      <c r="D1352" s="83">
        <v>5624561642</v>
      </c>
      <c r="E1352" s="83" t="s">
        <v>8484</v>
      </c>
      <c r="F1352" s="86">
        <v>2000</v>
      </c>
      <c r="G1352" s="86"/>
      <c r="H1352" s="44">
        <f t="shared" si="73"/>
        <v>156128.36999999997</v>
      </c>
      <c r="I1352" s="130"/>
    </row>
    <row r="1353" spans="1:9" x14ac:dyDescent="0.2">
      <c r="A1353" s="42" t="s">
        <v>58</v>
      </c>
      <c r="B1353" s="42" t="s">
        <v>59</v>
      </c>
      <c r="C1353" s="69">
        <v>45407</v>
      </c>
      <c r="D1353" s="83">
        <v>5624561643</v>
      </c>
      <c r="E1353" s="83" t="s">
        <v>8485</v>
      </c>
      <c r="F1353" s="86">
        <v>2000</v>
      </c>
      <c r="G1353" s="86"/>
      <c r="H1353" s="44">
        <f t="shared" si="73"/>
        <v>158128.36999999997</v>
      </c>
      <c r="I1353" s="130"/>
    </row>
    <row r="1354" spans="1:9" x14ac:dyDescent="0.2">
      <c r="A1354" s="42" t="s">
        <v>58</v>
      </c>
      <c r="B1354" s="42" t="s">
        <v>59</v>
      </c>
      <c r="C1354" s="69">
        <v>45411</v>
      </c>
      <c r="D1354" s="83" t="s">
        <v>8486</v>
      </c>
      <c r="E1354" s="83" t="s">
        <v>8487</v>
      </c>
      <c r="F1354" s="86"/>
      <c r="G1354" s="86">
        <v>488.9</v>
      </c>
      <c r="H1354" s="44">
        <f t="shared" si="73"/>
        <v>157639.46999999997</v>
      </c>
      <c r="I1354" s="130"/>
    </row>
    <row r="1355" spans="1:9" x14ac:dyDescent="0.2">
      <c r="A1355" s="42" t="s">
        <v>58</v>
      </c>
      <c r="B1355" s="42" t="s">
        <v>59</v>
      </c>
      <c r="C1355" s="69">
        <v>45411</v>
      </c>
      <c r="D1355" s="83" t="s">
        <v>8488</v>
      </c>
      <c r="E1355" s="83" t="s">
        <v>8489</v>
      </c>
      <c r="F1355" s="86"/>
      <c r="G1355" s="86">
        <v>488.9</v>
      </c>
      <c r="H1355" s="44">
        <f t="shared" si="73"/>
        <v>157150.56999999998</v>
      </c>
      <c r="I1355" s="130"/>
    </row>
    <row r="1356" spans="1:9" x14ac:dyDescent="0.2">
      <c r="A1356" s="42" t="s">
        <v>58</v>
      </c>
      <c r="B1356" s="42" t="s">
        <v>59</v>
      </c>
      <c r="C1356" s="69">
        <v>45412</v>
      </c>
      <c r="D1356" s="83">
        <v>5624561667</v>
      </c>
      <c r="E1356" s="83" t="s">
        <v>8490</v>
      </c>
      <c r="F1356" s="86">
        <v>3000</v>
      </c>
      <c r="G1356" s="86"/>
      <c r="H1356" s="44">
        <f t="shared" si="73"/>
        <v>160150.56999999998</v>
      </c>
      <c r="I1356" s="130"/>
    </row>
    <row r="1357" spans="1:9" x14ac:dyDescent="0.2">
      <c r="A1357" s="42" t="s">
        <v>58</v>
      </c>
      <c r="B1357" s="42" t="s">
        <v>59</v>
      </c>
      <c r="C1357" s="69">
        <v>45412</v>
      </c>
      <c r="D1357" s="83">
        <v>5624561668</v>
      </c>
      <c r="E1357" s="83" t="s">
        <v>8491</v>
      </c>
      <c r="F1357" s="86">
        <v>3000</v>
      </c>
      <c r="G1357" s="86"/>
      <c r="H1357" s="44">
        <f t="shared" si="73"/>
        <v>163150.56999999998</v>
      </c>
      <c r="I1357" s="130"/>
    </row>
    <row r="1358" spans="1:9" x14ac:dyDescent="0.2">
      <c r="A1358" s="42" t="s">
        <v>58</v>
      </c>
      <c r="B1358" s="42" t="s">
        <v>59</v>
      </c>
      <c r="C1358" s="69">
        <v>45421</v>
      </c>
      <c r="D1358" s="83">
        <v>5624561702</v>
      </c>
      <c r="E1358" s="83" t="s">
        <v>8750</v>
      </c>
      <c r="F1358" s="86">
        <v>4000</v>
      </c>
      <c r="G1358" s="86"/>
      <c r="H1358" s="44">
        <f t="shared" si="73"/>
        <v>167150.56999999998</v>
      </c>
      <c r="I1358" s="130"/>
    </row>
    <row r="1359" spans="1:9" x14ac:dyDescent="0.2">
      <c r="A1359" s="42" t="s">
        <v>58</v>
      </c>
      <c r="B1359" s="42" t="s">
        <v>59</v>
      </c>
      <c r="C1359" s="69">
        <v>45426</v>
      </c>
      <c r="D1359" s="83">
        <v>5624561762</v>
      </c>
      <c r="E1359" s="83" t="s">
        <v>8751</v>
      </c>
      <c r="F1359" s="86">
        <v>2000</v>
      </c>
      <c r="G1359" s="86"/>
      <c r="H1359" s="44">
        <f t="shared" si="73"/>
        <v>169150.56999999998</v>
      </c>
      <c r="I1359" s="130"/>
    </row>
    <row r="1360" spans="1:9" x14ac:dyDescent="0.2">
      <c r="A1360" s="42" t="s">
        <v>58</v>
      </c>
      <c r="B1360" s="42" t="s">
        <v>59</v>
      </c>
      <c r="C1360" s="69">
        <v>45426</v>
      </c>
      <c r="D1360" s="83">
        <v>5624561763</v>
      </c>
      <c r="E1360" s="83" t="s">
        <v>8752</v>
      </c>
      <c r="F1360" s="86">
        <v>2000</v>
      </c>
      <c r="G1360" s="86"/>
      <c r="H1360" s="44">
        <f t="shared" si="73"/>
        <v>171150.56999999998</v>
      </c>
      <c r="I1360" s="130"/>
    </row>
    <row r="1361" spans="1:9" x14ac:dyDescent="0.2">
      <c r="A1361" s="42" t="s">
        <v>58</v>
      </c>
      <c r="B1361" s="42" t="s">
        <v>59</v>
      </c>
      <c r="C1361" s="69">
        <v>45426</v>
      </c>
      <c r="D1361" s="83">
        <v>5624561767</v>
      </c>
      <c r="E1361" s="83" t="s">
        <v>8753</v>
      </c>
      <c r="F1361" s="86">
        <v>2000</v>
      </c>
      <c r="G1361" s="86"/>
      <c r="H1361" s="44">
        <f t="shared" si="73"/>
        <v>173150.56999999998</v>
      </c>
      <c r="I1361" s="130"/>
    </row>
    <row r="1362" spans="1:9" x14ac:dyDescent="0.2">
      <c r="A1362" s="42" t="s">
        <v>58</v>
      </c>
      <c r="B1362" s="42" t="s">
        <v>59</v>
      </c>
      <c r="C1362" s="69">
        <v>45426</v>
      </c>
      <c r="D1362" s="83">
        <v>5624561768</v>
      </c>
      <c r="E1362" s="83" t="s">
        <v>8754</v>
      </c>
      <c r="F1362" s="86">
        <v>2000</v>
      </c>
      <c r="G1362" s="86"/>
      <c r="H1362" s="44">
        <f t="shared" si="73"/>
        <v>175150.56999999998</v>
      </c>
      <c r="I1362" s="130"/>
    </row>
    <row r="1363" spans="1:9" x14ac:dyDescent="0.2">
      <c r="A1363" s="42" t="s">
        <v>58</v>
      </c>
      <c r="B1363" s="42" t="s">
        <v>59</v>
      </c>
      <c r="C1363" s="69">
        <v>45439</v>
      </c>
      <c r="D1363" s="83" t="s">
        <v>8755</v>
      </c>
      <c r="E1363" s="83" t="s">
        <v>8756</v>
      </c>
      <c r="F1363" s="86"/>
      <c r="G1363" s="86">
        <v>203.3</v>
      </c>
      <c r="H1363" s="44">
        <f t="shared" si="73"/>
        <v>174947.27</v>
      </c>
      <c r="I1363" s="130"/>
    </row>
    <row r="1364" spans="1:9" x14ac:dyDescent="0.2">
      <c r="A1364" s="42" t="s">
        <v>58</v>
      </c>
      <c r="B1364" s="42" t="s">
        <v>59</v>
      </c>
      <c r="C1364" s="69">
        <v>45439</v>
      </c>
      <c r="D1364" s="83" t="s">
        <v>8757</v>
      </c>
      <c r="E1364" s="83" t="s">
        <v>8758</v>
      </c>
      <c r="F1364" s="86"/>
      <c r="G1364" s="86">
        <v>131.9</v>
      </c>
      <c r="H1364" s="44">
        <f t="shared" si="73"/>
        <v>174815.37</v>
      </c>
      <c r="I1364" s="130"/>
    </row>
    <row r="1365" spans="1:9" x14ac:dyDescent="0.2">
      <c r="A1365" s="42" t="s">
        <v>58</v>
      </c>
      <c r="B1365" s="42" t="s">
        <v>59</v>
      </c>
      <c r="C1365" s="69">
        <v>45439</v>
      </c>
      <c r="D1365" s="83" t="s">
        <v>8759</v>
      </c>
      <c r="E1365" s="83" t="s">
        <v>8760</v>
      </c>
      <c r="F1365" s="86"/>
      <c r="G1365" s="86">
        <v>131.9</v>
      </c>
      <c r="H1365" s="44">
        <f t="shared" si="73"/>
        <v>174683.47</v>
      </c>
      <c r="I1365" s="130"/>
    </row>
    <row r="1366" spans="1:9" x14ac:dyDescent="0.2">
      <c r="A1366" s="42" t="s">
        <v>58</v>
      </c>
      <c r="B1366" s="42" t="s">
        <v>59</v>
      </c>
      <c r="C1366" s="69">
        <v>45439</v>
      </c>
      <c r="D1366" s="83" t="s">
        <v>8761</v>
      </c>
      <c r="E1366" s="83" t="s">
        <v>8762</v>
      </c>
      <c r="F1366" s="86"/>
      <c r="G1366" s="86">
        <v>131.9</v>
      </c>
      <c r="H1366" s="44">
        <f t="shared" si="73"/>
        <v>174551.57</v>
      </c>
      <c r="I1366" s="130"/>
    </row>
    <row r="1367" spans="1:9" x14ac:dyDescent="0.2">
      <c r="A1367" s="42" t="s">
        <v>58</v>
      </c>
      <c r="B1367" s="42" t="s">
        <v>59</v>
      </c>
      <c r="C1367" s="69">
        <v>45439</v>
      </c>
      <c r="D1367" s="83" t="s">
        <v>8763</v>
      </c>
      <c r="E1367" s="83" t="s">
        <v>8764</v>
      </c>
      <c r="F1367" s="86"/>
      <c r="G1367" s="86">
        <v>120</v>
      </c>
      <c r="H1367" s="44">
        <f t="shared" si="73"/>
        <v>174431.57</v>
      </c>
      <c r="I1367" s="130"/>
    </row>
    <row r="1368" spans="1:9" x14ac:dyDescent="0.2">
      <c r="A1368" s="42" t="s">
        <v>58</v>
      </c>
      <c r="B1368" s="42" t="s">
        <v>59</v>
      </c>
      <c r="C1368" s="69">
        <v>45439</v>
      </c>
      <c r="D1368" s="83" t="s">
        <v>8765</v>
      </c>
      <c r="E1368" s="83" t="s">
        <v>8766</v>
      </c>
      <c r="F1368" s="86"/>
      <c r="G1368" s="86">
        <v>239</v>
      </c>
      <c r="H1368" s="44">
        <f t="shared" si="73"/>
        <v>174192.57</v>
      </c>
      <c r="I1368" s="130"/>
    </row>
    <row r="1369" spans="1:9" x14ac:dyDescent="0.2">
      <c r="A1369" s="42" t="s">
        <v>58</v>
      </c>
      <c r="B1369" s="42" t="s">
        <v>59</v>
      </c>
      <c r="C1369" s="69">
        <v>45443</v>
      </c>
      <c r="D1369" s="83">
        <v>5624561888</v>
      </c>
      <c r="E1369" s="83" t="s">
        <v>8767</v>
      </c>
      <c r="F1369" s="86">
        <v>4000</v>
      </c>
      <c r="G1369" s="86"/>
      <c r="H1369" s="44">
        <f t="shared" si="73"/>
        <v>178192.57</v>
      </c>
      <c r="I1369" s="130"/>
    </row>
    <row r="1370" spans="1:9" x14ac:dyDescent="0.2">
      <c r="A1370" s="42" t="s">
        <v>58</v>
      </c>
      <c r="B1370" s="42" t="s">
        <v>59</v>
      </c>
      <c r="C1370" s="69">
        <v>45443</v>
      </c>
      <c r="D1370" s="83">
        <v>5624561905</v>
      </c>
      <c r="E1370" s="83" t="s">
        <v>8768</v>
      </c>
      <c r="F1370" s="86">
        <v>2000</v>
      </c>
      <c r="G1370" s="86"/>
      <c r="H1370" s="44">
        <f t="shared" si="73"/>
        <v>180192.57</v>
      </c>
      <c r="I1370" s="130"/>
    </row>
    <row r="1371" spans="1:9" x14ac:dyDescent="0.2">
      <c r="A1371" s="42" t="s">
        <v>58</v>
      </c>
      <c r="B1371" s="42" t="s">
        <v>59</v>
      </c>
      <c r="C1371" s="69">
        <v>45443</v>
      </c>
      <c r="D1371" s="83">
        <v>5624561911</v>
      </c>
      <c r="E1371" s="83" t="s">
        <v>8769</v>
      </c>
      <c r="F1371" s="86">
        <v>2000</v>
      </c>
      <c r="G1371" s="86"/>
      <c r="H1371" s="44">
        <f t="shared" ref="H1371:H1405" si="74">+IF(A1371=A1370,H1370+F1371-G1371,F1371-G1371)</f>
        <v>182192.57</v>
      </c>
      <c r="I1371" s="130"/>
    </row>
    <row r="1372" spans="1:9" x14ac:dyDescent="0.2">
      <c r="A1372" s="42" t="s">
        <v>58</v>
      </c>
      <c r="B1372" s="42" t="s">
        <v>59</v>
      </c>
      <c r="C1372" s="69">
        <v>45443</v>
      </c>
      <c r="D1372" s="83" t="s">
        <v>8770</v>
      </c>
      <c r="E1372" s="83" t="s">
        <v>8771</v>
      </c>
      <c r="F1372" s="86"/>
      <c r="G1372" s="86">
        <v>60.5</v>
      </c>
      <c r="H1372" s="44">
        <f t="shared" si="74"/>
        <v>182132.07</v>
      </c>
      <c r="I1372" s="130"/>
    </row>
    <row r="1373" spans="1:9" x14ac:dyDescent="0.2">
      <c r="A1373" s="42" t="s">
        <v>58</v>
      </c>
      <c r="B1373" s="42" t="s">
        <v>59</v>
      </c>
      <c r="C1373" s="69">
        <v>45443</v>
      </c>
      <c r="D1373" s="83" t="s">
        <v>8772</v>
      </c>
      <c r="E1373" s="83" t="s">
        <v>8773</v>
      </c>
      <c r="F1373" s="86"/>
      <c r="G1373" s="86">
        <v>131.9</v>
      </c>
      <c r="H1373" s="44">
        <f t="shared" si="74"/>
        <v>182000.17</v>
      </c>
      <c r="I1373" s="130"/>
    </row>
    <row r="1374" spans="1:9" x14ac:dyDescent="0.2">
      <c r="A1374" s="42" t="s">
        <v>58</v>
      </c>
      <c r="B1374" s="42" t="s">
        <v>59</v>
      </c>
      <c r="C1374" s="69">
        <v>45443</v>
      </c>
      <c r="D1374" s="83" t="s">
        <v>8774</v>
      </c>
      <c r="E1374" s="83" t="s">
        <v>8775</v>
      </c>
      <c r="F1374" s="86"/>
      <c r="G1374" s="86">
        <v>239</v>
      </c>
      <c r="H1374" s="44">
        <f t="shared" si="74"/>
        <v>181761.17</v>
      </c>
      <c r="I1374" s="130"/>
    </row>
    <row r="1375" spans="1:9" x14ac:dyDescent="0.2">
      <c r="A1375" s="42" t="s">
        <v>58</v>
      </c>
      <c r="B1375" s="42" t="s">
        <v>59</v>
      </c>
      <c r="C1375" s="69">
        <v>45453</v>
      </c>
      <c r="D1375" s="83">
        <v>5624561951</v>
      </c>
      <c r="E1375" s="83" t="s">
        <v>8938</v>
      </c>
      <c r="F1375" s="86">
        <v>4000</v>
      </c>
      <c r="G1375" s="86"/>
      <c r="H1375" s="44">
        <f t="shared" si="74"/>
        <v>185761.17</v>
      </c>
      <c r="I1375" s="130"/>
    </row>
    <row r="1376" spans="1:9" x14ac:dyDescent="0.2">
      <c r="A1376" s="42" t="s">
        <v>58</v>
      </c>
      <c r="B1376" s="42" t="s">
        <v>59</v>
      </c>
      <c r="C1376" s="69">
        <v>45471</v>
      </c>
      <c r="D1376" s="83" t="s">
        <v>8939</v>
      </c>
      <c r="E1376" s="83" t="s">
        <v>8940</v>
      </c>
      <c r="F1376" s="86"/>
      <c r="G1376" s="86">
        <v>239</v>
      </c>
      <c r="H1376" s="44">
        <f t="shared" si="74"/>
        <v>185522.17</v>
      </c>
      <c r="I1376" s="130"/>
    </row>
    <row r="1377" spans="1:9" x14ac:dyDescent="0.2">
      <c r="A1377" s="42" t="s">
        <v>58</v>
      </c>
      <c r="B1377" s="42" t="s">
        <v>59</v>
      </c>
      <c r="C1377" s="69">
        <v>45478</v>
      </c>
      <c r="D1377" s="83">
        <v>5624562122</v>
      </c>
      <c r="E1377" s="83" t="s">
        <v>9163</v>
      </c>
      <c r="F1377" s="86">
        <v>4000</v>
      </c>
      <c r="G1377" s="86"/>
      <c r="H1377" s="44">
        <f t="shared" si="74"/>
        <v>189522.17</v>
      </c>
      <c r="I1377" s="130"/>
    </row>
    <row r="1378" spans="1:9" x14ac:dyDescent="0.2">
      <c r="A1378" s="42" t="s">
        <v>58</v>
      </c>
      <c r="B1378" s="42" t="s">
        <v>59</v>
      </c>
      <c r="C1378" s="69">
        <v>45497</v>
      </c>
      <c r="D1378" s="83" t="s">
        <v>9164</v>
      </c>
      <c r="E1378" s="83" t="s">
        <v>9165</v>
      </c>
      <c r="F1378" s="86"/>
      <c r="G1378" s="86">
        <v>1238.5999999999999</v>
      </c>
      <c r="H1378" s="44">
        <f t="shared" si="74"/>
        <v>188283.57</v>
      </c>
      <c r="I1378" s="130"/>
    </row>
    <row r="1379" spans="1:9" x14ac:dyDescent="0.2">
      <c r="A1379" s="42" t="s">
        <v>58</v>
      </c>
      <c r="B1379" s="42" t="s">
        <v>59</v>
      </c>
      <c r="C1379" s="69">
        <v>45535</v>
      </c>
      <c r="D1379" s="83">
        <v>5624562430</v>
      </c>
      <c r="E1379" s="83" t="s">
        <v>9166</v>
      </c>
      <c r="F1379" s="86">
        <v>2000</v>
      </c>
      <c r="G1379" s="86"/>
      <c r="H1379" s="44">
        <f t="shared" si="74"/>
        <v>190283.57</v>
      </c>
      <c r="I1379" s="130"/>
    </row>
    <row r="1380" spans="1:9" x14ac:dyDescent="0.2">
      <c r="A1380" s="42" t="s">
        <v>58</v>
      </c>
      <c r="B1380" s="42" t="s">
        <v>59</v>
      </c>
      <c r="C1380" s="69">
        <v>45541</v>
      </c>
      <c r="D1380" s="83">
        <v>5624562455</v>
      </c>
      <c r="E1380" s="83" t="s">
        <v>9793</v>
      </c>
      <c r="F1380" s="86">
        <v>4000</v>
      </c>
      <c r="G1380" s="86"/>
      <c r="H1380" s="44">
        <f t="shared" si="74"/>
        <v>194283.57</v>
      </c>
      <c r="I1380" s="130"/>
    </row>
    <row r="1381" spans="1:9" x14ac:dyDescent="0.2">
      <c r="A1381" s="42" t="s">
        <v>58</v>
      </c>
      <c r="B1381" s="42" t="s">
        <v>59</v>
      </c>
      <c r="C1381" s="69">
        <v>45551</v>
      </c>
      <c r="D1381" s="83" t="s">
        <v>9794</v>
      </c>
      <c r="E1381" s="83" t="s">
        <v>9795</v>
      </c>
      <c r="F1381" s="86"/>
      <c r="G1381" s="86">
        <v>239</v>
      </c>
      <c r="H1381" s="44">
        <f t="shared" si="74"/>
        <v>194044.57</v>
      </c>
      <c r="I1381" s="130"/>
    </row>
    <row r="1382" spans="1:9" x14ac:dyDescent="0.2">
      <c r="A1382" s="42" t="s">
        <v>58</v>
      </c>
      <c r="B1382" s="42" t="s">
        <v>59</v>
      </c>
      <c r="C1382" s="69">
        <v>45552</v>
      </c>
      <c r="D1382" s="83" t="s">
        <v>9796</v>
      </c>
      <c r="E1382" s="83" t="s">
        <v>9797</v>
      </c>
      <c r="F1382" s="86"/>
      <c r="G1382" s="86">
        <v>239</v>
      </c>
      <c r="H1382" s="44">
        <f t="shared" si="74"/>
        <v>193805.57</v>
      </c>
      <c r="I1382" s="130"/>
    </row>
    <row r="1383" spans="1:9" x14ac:dyDescent="0.2">
      <c r="A1383" s="42" t="s">
        <v>58</v>
      </c>
      <c r="B1383" s="42" t="s">
        <v>59</v>
      </c>
      <c r="C1383" s="69">
        <v>45576</v>
      </c>
      <c r="D1383" s="83">
        <v>5624567165</v>
      </c>
      <c r="E1383" s="83" t="s">
        <v>9798</v>
      </c>
      <c r="F1383" s="86">
        <v>4000</v>
      </c>
      <c r="G1383" s="86"/>
      <c r="H1383" s="44">
        <f t="shared" si="74"/>
        <v>197805.57</v>
      </c>
      <c r="I1383" s="130"/>
    </row>
    <row r="1384" spans="1:9" x14ac:dyDescent="0.2">
      <c r="A1384" s="42" t="s">
        <v>58</v>
      </c>
      <c r="B1384" s="42" t="s">
        <v>59</v>
      </c>
      <c r="C1384" s="69">
        <v>45582</v>
      </c>
      <c r="D1384" s="83" t="s">
        <v>9799</v>
      </c>
      <c r="E1384" s="83" t="s">
        <v>9800</v>
      </c>
      <c r="F1384" s="86"/>
      <c r="G1384" s="86">
        <v>239</v>
      </c>
      <c r="H1384" s="44">
        <f t="shared" si="74"/>
        <v>197566.57</v>
      </c>
      <c r="I1384" s="130"/>
    </row>
    <row r="1385" spans="1:9" x14ac:dyDescent="0.2">
      <c r="A1385" s="42" t="s">
        <v>58</v>
      </c>
      <c r="B1385" s="42" t="s">
        <v>59</v>
      </c>
      <c r="C1385" s="69">
        <v>45587</v>
      </c>
      <c r="D1385" s="83">
        <v>5624567197</v>
      </c>
      <c r="E1385" s="83" t="s">
        <v>9801</v>
      </c>
      <c r="F1385" s="86">
        <v>4000</v>
      </c>
      <c r="G1385" s="86"/>
      <c r="H1385" s="44">
        <f t="shared" si="74"/>
        <v>201566.57</v>
      </c>
      <c r="I1385" s="130"/>
    </row>
    <row r="1386" spans="1:9" x14ac:dyDescent="0.2">
      <c r="A1386" s="42" t="s">
        <v>58</v>
      </c>
      <c r="B1386" s="42" t="s">
        <v>59</v>
      </c>
      <c r="C1386" s="69">
        <v>45588</v>
      </c>
      <c r="D1386" s="83">
        <v>5624567232</v>
      </c>
      <c r="E1386" s="83" t="s">
        <v>9802</v>
      </c>
      <c r="F1386" s="86">
        <v>4000</v>
      </c>
      <c r="G1386" s="86"/>
      <c r="H1386" s="44">
        <f t="shared" si="74"/>
        <v>205566.57</v>
      </c>
      <c r="I1386" s="130"/>
    </row>
    <row r="1387" spans="1:9" x14ac:dyDescent="0.2">
      <c r="A1387" s="42" t="s">
        <v>58</v>
      </c>
      <c r="B1387" s="42" t="s">
        <v>59</v>
      </c>
      <c r="C1387" s="69">
        <v>45595</v>
      </c>
      <c r="D1387" s="83">
        <v>5624567266</v>
      </c>
      <c r="E1387" s="83" t="s">
        <v>9803</v>
      </c>
      <c r="F1387" s="86">
        <v>4000</v>
      </c>
      <c r="G1387" s="86"/>
      <c r="H1387" s="44">
        <f t="shared" si="74"/>
        <v>209566.57</v>
      </c>
      <c r="I1387" s="130"/>
    </row>
    <row r="1388" spans="1:9" x14ac:dyDescent="0.2">
      <c r="A1388" s="42" t="s">
        <v>58</v>
      </c>
      <c r="B1388" s="42" t="s">
        <v>59</v>
      </c>
      <c r="C1388" s="152">
        <v>45601</v>
      </c>
      <c r="D1388" s="150">
        <v>5624567293</v>
      </c>
      <c r="E1388" s="150" t="s">
        <v>11550</v>
      </c>
      <c r="F1388" s="151">
        <v>8000</v>
      </c>
      <c r="G1388" s="151"/>
      <c r="H1388" s="44">
        <f t="shared" si="74"/>
        <v>217566.57</v>
      </c>
      <c r="I1388" s="130"/>
    </row>
    <row r="1389" spans="1:9" x14ac:dyDescent="0.2">
      <c r="A1389" s="42" t="s">
        <v>58</v>
      </c>
      <c r="B1389" s="42" t="s">
        <v>59</v>
      </c>
      <c r="C1389" s="152">
        <v>45610</v>
      </c>
      <c r="D1389" s="150" t="s">
        <v>11551</v>
      </c>
      <c r="E1389" s="150" t="s">
        <v>11552</v>
      </c>
      <c r="F1389" s="151"/>
      <c r="G1389" s="151">
        <v>239</v>
      </c>
      <c r="H1389" s="44">
        <f t="shared" si="74"/>
        <v>217327.57</v>
      </c>
      <c r="I1389" s="130"/>
    </row>
    <row r="1390" spans="1:9" x14ac:dyDescent="0.2">
      <c r="A1390" s="42" t="s">
        <v>58</v>
      </c>
      <c r="B1390" s="42" t="s">
        <v>59</v>
      </c>
      <c r="C1390" s="152">
        <v>45610</v>
      </c>
      <c r="D1390" s="150" t="s">
        <v>11553</v>
      </c>
      <c r="E1390" s="150" t="s">
        <v>11554</v>
      </c>
      <c r="F1390" s="151"/>
      <c r="G1390" s="151">
        <v>239</v>
      </c>
      <c r="H1390" s="44">
        <f t="shared" si="74"/>
        <v>217088.57</v>
      </c>
      <c r="I1390" s="130"/>
    </row>
    <row r="1391" spans="1:9" x14ac:dyDescent="0.2">
      <c r="A1391" s="42" t="s">
        <v>58</v>
      </c>
      <c r="B1391" s="42" t="s">
        <v>59</v>
      </c>
      <c r="C1391" s="152">
        <v>45616</v>
      </c>
      <c r="D1391" s="150">
        <v>5624567357</v>
      </c>
      <c r="E1391" s="150" t="s">
        <v>11555</v>
      </c>
      <c r="F1391" s="151">
        <v>4000</v>
      </c>
      <c r="G1391" s="151"/>
      <c r="H1391" s="44">
        <f t="shared" si="74"/>
        <v>221088.57</v>
      </c>
      <c r="I1391" s="130"/>
    </row>
    <row r="1392" spans="1:9" x14ac:dyDescent="0.2">
      <c r="A1392" s="42" t="s">
        <v>58</v>
      </c>
      <c r="B1392" s="42" t="s">
        <v>59</v>
      </c>
      <c r="C1392" s="152">
        <v>45623</v>
      </c>
      <c r="D1392" s="150" t="s">
        <v>11556</v>
      </c>
      <c r="E1392" s="150" t="s">
        <v>11557</v>
      </c>
      <c r="F1392" s="151"/>
      <c r="G1392" s="151">
        <v>239</v>
      </c>
      <c r="H1392" s="44">
        <f t="shared" si="74"/>
        <v>220849.57</v>
      </c>
      <c r="I1392" s="130"/>
    </row>
    <row r="1393" spans="1:9" x14ac:dyDescent="0.2">
      <c r="A1393" s="42" t="s">
        <v>58</v>
      </c>
      <c r="B1393" s="42" t="s">
        <v>59</v>
      </c>
      <c r="C1393" s="152">
        <v>45626</v>
      </c>
      <c r="D1393" s="150" t="s">
        <v>11558</v>
      </c>
      <c r="E1393" s="150" t="s">
        <v>11559</v>
      </c>
      <c r="F1393" s="151"/>
      <c r="G1393" s="151">
        <v>239</v>
      </c>
      <c r="H1393" s="44">
        <f t="shared" si="74"/>
        <v>220610.57</v>
      </c>
      <c r="I1393" s="130"/>
    </row>
    <row r="1394" spans="1:9" x14ac:dyDescent="0.2">
      <c r="A1394" s="42" t="s">
        <v>58</v>
      </c>
      <c r="B1394" s="42" t="s">
        <v>59</v>
      </c>
      <c r="C1394" s="152">
        <v>45632</v>
      </c>
      <c r="D1394" s="150">
        <v>5624567461</v>
      </c>
      <c r="E1394" s="150" t="s">
        <v>11560</v>
      </c>
      <c r="F1394" s="151">
        <v>6000</v>
      </c>
      <c r="G1394" s="151"/>
      <c r="H1394" s="44">
        <f t="shared" si="74"/>
        <v>226610.57</v>
      </c>
      <c r="I1394" s="130"/>
    </row>
    <row r="1395" spans="1:9" x14ac:dyDescent="0.2">
      <c r="A1395" s="42" t="s">
        <v>58</v>
      </c>
      <c r="B1395" s="42" t="s">
        <v>59</v>
      </c>
      <c r="C1395" s="152">
        <v>45632</v>
      </c>
      <c r="D1395" s="150">
        <v>5624567464</v>
      </c>
      <c r="E1395" s="150" t="s">
        <v>11561</v>
      </c>
      <c r="F1395" s="151">
        <v>6000</v>
      </c>
      <c r="G1395" s="151"/>
      <c r="H1395" s="44">
        <f t="shared" si="74"/>
        <v>232610.57</v>
      </c>
      <c r="I1395" s="130"/>
    </row>
    <row r="1396" spans="1:9" x14ac:dyDescent="0.2">
      <c r="A1396" s="42" t="s">
        <v>58</v>
      </c>
      <c r="B1396" s="42" t="s">
        <v>59</v>
      </c>
      <c r="C1396" s="152">
        <v>45636</v>
      </c>
      <c r="D1396" s="150">
        <v>5624567477</v>
      </c>
      <c r="E1396" s="150" t="s">
        <v>11562</v>
      </c>
      <c r="F1396" s="151">
        <v>2000</v>
      </c>
      <c r="G1396" s="151"/>
      <c r="H1396" s="44">
        <f t="shared" si="74"/>
        <v>234610.57</v>
      </c>
      <c r="I1396" s="130"/>
    </row>
    <row r="1397" spans="1:9" x14ac:dyDescent="0.2">
      <c r="A1397" s="42" t="s">
        <v>58</v>
      </c>
      <c r="B1397" s="42" t="s">
        <v>59</v>
      </c>
      <c r="C1397" s="152">
        <v>45645</v>
      </c>
      <c r="D1397" s="150" t="s">
        <v>11568</v>
      </c>
      <c r="E1397" s="150" t="s">
        <v>11569</v>
      </c>
      <c r="F1397" s="151"/>
      <c r="G1397" s="151">
        <v>262.8</v>
      </c>
      <c r="H1397" s="44">
        <f t="shared" si="74"/>
        <v>234347.77000000002</v>
      </c>
      <c r="I1397" s="130"/>
    </row>
    <row r="1398" spans="1:9" x14ac:dyDescent="0.2">
      <c r="A1398" s="42" t="s">
        <v>58</v>
      </c>
      <c r="B1398" s="42" t="s">
        <v>59</v>
      </c>
      <c r="C1398" s="152">
        <v>45646</v>
      </c>
      <c r="D1398" s="150" t="s">
        <v>11570</v>
      </c>
      <c r="E1398" s="150" t="s">
        <v>11571</v>
      </c>
      <c r="F1398" s="151"/>
      <c r="G1398" s="151">
        <v>381.8</v>
      </c>
      <c r="H1398" s="44">
        <f t="shared" si="74"/>
        <v>233965.97000000003</v>
      </c>
      <c r="I1398" s="130"/>
    </row>
    <row r="1399" spans="1:9" x14ac:dyDescent="0.2">
      <c r="A1399" s="42" t="s">
        <v>58</v>
      </c>
      <c r="B1399" s="42" t="s">
        <v>59</v>
      </c>
      <c r="C1399" s="152">
        <v>45646</v>
      </c>
      <c r="D1399" s="150" t="s">
        <v>11574</v>
      </c>
      <c r="E1399" s="150" t="s">
        <v>11575</v>
      </c>
      <c r="F1399" s="151"/>
      <c r="G1399" s="151">
        <v>120</v>
      </c>
      <c r="H1399" s="44">
        <f t="shared" si="74"/>
        <v>233845.97000000003</v>
      </c>
      <c r="I1399" s="130"/>
    </row>
    <row r="1400" spans="1:9" x14ac:dyDescent="0.2">
      <c r="A1400" s="42" t="s">
        <v>58</v>
      </c>
      <c r="B1400" s="42" t="s">
        <v>59</v>
      </c>
      <c r="C1400" s="152">
        <v>45648</v>
      </c>
      <c r="D1400" s="150">
        <v>5624567548</v>
      </c>
      <c r="E1400" s="150" t="s">
        <v>11577</v>
      </c>
      <c r="F1400" s="151">
        <v>2000</v>
      </c>
      <c r="G1400" s="151"/>
      <c r="H1400" s="44">
        <f t="shared" si="74"/>
        <v>235845.97000000003</v>
      </c>
      <c r="I1400" s="130"/>
    </row>
    <row r="1401" spans="1:9" x14ac:dyDescent="0.2">
      <c r="A1401" s="42" t="s">
        <v>58</v>
      </c>
      <c r="B1401" s="42" t="s">
        <v>59</v>
      </c>
      <c r="C1401" s="152">
        <v>45649</v>
      </c>
      <c r="D1401" s="150">
        <v>5624567565</v>
      </c>
      <c r="E1401" s="150" t="s">
        <v>11579</v>
      </c>
      <c r="F1401" s="151">
        <v>4000</v>
      </c>
      <c r="G1401" s="151"/>
      <c r="H1401" s="44">
        <f t="shared" si="74"/>
        <v>239845.97000000003</v>
      </c>
      <c r="I1401" s="130"/>
    </row>
    <row r="1402" spans="1:9" x14ac:dyDescent="0.2">
      <c r="A1402" s="42" t="s">
        <v>58</v>
      </c>
      <c r="B1402" s="42" t="s">
        <v>59</v>
      </c>
      <c r="C1402" s="152">
        <v>45650</v>
      </c>
      <c r="D1402" s="150">
        <v>5624567581</v>
      </c>
      <c r="E1402" s="150" t="s">
        <v>11581</v>
      </c>
      <c r="F1402" s="151">
        <v>4000</v>
      </c>
      <c r="G1402" s="151"/>
      <c r="H1402" s="44">
        <f t="shared" si="74"/>
        <v>243845.97000000003</v>
      </c>
      <c r="I1402" s="130"/>
    </row>
    <row r="1403" spans="1:9" x14ac:dyDescent="0.2">
      <c r="A1403" s="42" t="s">
        <v>58</v>
      </c>
      <c r="B1403" s="42" t="s">
        <v>59</v>
      </c>
      <c r="C1403" s="152">
        <v>45653</v>
      </c>
      <c r="D1403" s="150">
        <v>5624567616</v>
      </c>
      <c r="E1403" s="150" t="s">
        <v>11582</v>
      </c>
      <c r="F1403" s="151">
        <v>4000</v>
      </c>
      <c r="G1403" s="151"/>
      <c r="H1403" s="44">
        <f t="shared" si="74"/>
        <v>247845.97000000003</v>
      </c>
      <c r="I1403" s="130"/>
    </row>
    <row r="1404" spans="1:9" x14ac:dyDescent="0.2">
      <c r="A1404" s="42" t="s">
        <v>58</v>
      </c>
      <c r="B1404" s="42" t="s">
        <v>59</v>
      </c>
      <c r="C1404" s="152">
        <v>45653</v>
      </c>
      <c r="D1404" s="150">
        <v>5624567627</v>
      </c>
      <c r="E1404" s="150" t="s">
        <v>11584</v>
      </c>
      <c r="F1404" s="151">
        <v>12000</v>
      </c>
      <c r="G1404" s="151"/>
      <c r="H1404" s="44">
        <f t="shared" si="74"/>
        <v>259845.97000000003</v>
      </c>
      <c r="I1404" s="130"/>
    </row>
    <row r="1405" spans="1:9" x14ac:dyDescent="0.2">
      <c r="A1405" s="42" t="s">
        <v>58</v>
      </c>
      <c r="B1405" s="42" t="s">
        <v>59</v>
      </c>
      <c r="C1405" s="152">
        <v>45657</v>
      </c>
      <c r="D1405" s="150" t="s">
        <v>11587</v>
      </c>
      <c r="E1405" s="150" t="s">
        <v>11588</v>
      </c>
      <c r="F1405" s="151"/>
      <c r="G1405" s="151">
        <v>239</v>
      </c>
      <c r="H1405" s="44">
        <f t="shared" si="74"/>
        <v>259606.97000000003</v>
      </c>
      <c r="I1405" s="130"/>
    </row>
    <row r="1406" spans="1:9" x14ac:dyDescent="0.2">
      <c r="A1406" s="61" t="s">
        <v>1118</v>
      </c>
      <c r="B1406" s="62"/>
      <c r="C1406" s="93"/>
      <c r="D1406" s="94"/>
      <c r="E1406" s="94"/>
      <c r="F1406" s="96">
        <f>SUBTOTAL(9,F1168:F1405)</f>
        <v>356030.27</v>
      </c>
      <c r="G1406" s="96">
        <f>SUBTOTAL(9,G1168:G1405)</f>
        <v>96423.299999999988</v>
      </c>
      <c r="H1406" s="95">
        <f>+F1406-G1406</f>
        <v>259606.97000000003</v>
      </c>
      <c r="I1406" s="44"/>
    </row>
    <row r="1407" spans="1:9" x14ac:dyDescent="0.2">
      <c r="A1407" s="42" t="s">
        <v>60</v>
      </c>
      <c r="B1407" s="42" t="s">
        <v>61</v>
      </c>
      <c r="C1407" s="45">
        <v>42906</v>
      </c>
      <c r="D1407" s="78" t="s">
        <v>194</v>
      </c>
      <c r="E1407" s="78" t="s">
        <v>195</v>
      </c>
      <c r="F1407" s="44">
        <v>20000</v>
      </c>
      <c r="G1407" s="44">
        <v>0</v>
      </c>
      <c r="H1407" s="44">
        <f>+IF(A1407=A1329,H1329+F1407-G1407,F1407-G1407)</f>
        <v>20000</v>
      </c>
      <c r="I1407" s="44"/>
    </row>
    <row r="1408" spans="1:9" x14ac:dyDescent="0.2">
      <c r="A1408" s="42" t="s">
        <v>60</v>
      </c>
      <c r="B1408" s="42" t="s">
        <v>61</v>
      </c>
      <c r="C1408" s="45">
        <v>42906</v>
      </c>
      <c r="D1408" s="78" t="s">
        <v>196</v>
      </c>
      <c r="E1408" s="78" t="s">
        <v>197</v>
      </c>
      <c r="F1408" s="44">
        <v>20000</v>
      </c>
      <c r="G1408" s="44">
        <v>0</v>
      </c>
      <c r="H1408" s="44">
        <f>+IF(A1408=A1407,H1407+F1408-G1408,F1408-G1408)</f>
        <v>40000</v>
      </c>
      <c r="I1408" s="44"/>
    </row>
    <row r="1409" spans="1:9" x14ac:dyDescent="0.2">
      <c r="A1409" s="42" t="s">
        <v>60</v>
      </c>
      <c r="B1409" s="42" t="s">
        <v>61</v>
      </c>
      <c r="C1409" s="45">
        <v>42906</v>
      </c>
      <c r="D1409" s="78" t="s">
        <v>198</v>
      </c>
      <c r="E1409" s="78" t="s">
        <v>199</v>
      </c>
      <c r="F1409" s="44">
        <v>20000</v>
      </c>
      <c r="G1409" s="44">
        <v>0</v>
      </c>
      <c r="H1409" s="44">
        <f>+IF(A1409=A1408,H1408+F1409-G1409,F1409-G1409)</f>
        <v>60000</v>
      </c>
      <c r="I1409" s="44"/>
    </row>
    <row r="1410" spans="1:9" x14ac:dyDescent="0.2">
      <c r="A1410" s="42" t="s">
        <v>60</v>
      </c>
      <c r="B1410" s="42" t="s">
        <v>61</v>
      </c>
      <c r="C1410" s="45">
        <v>43116</v>
      </c>
      <c r="D1410" s="78">
        <v>5618560042</v>
      </c>
      <c r="E1410" s="78">
        <v>1433</v>
      </c>
      <c r="F1410" s="44">
        <v>15000</v>
      </c>
      <c r="G1410" s="44">
        <v>0</v>
      </c>
      <c r="H1410" s="44">
        <f>+IF(A1410=A1409,H1409+F1410-G1410,F1410-G1410)</f>
        <v>75000</v>
      </c>
      <c r="I1410" s="44"/>
    </row>
    <row r="1411" spans="1:9" x14ac:dyDescent="0.2">
      <c r="A1411" s="61" t="s">
        <v>1119</v>
      </c>
      <c r="B1411" s="62"/>
      <c r="C1411" s="93"/>
      <c r="D1411" s="94"/>
      <c r="E1411" s="94"/>
      <c r="F1411" s="96">
        <f>SUBTOTAL(9,F1407:F1410)</f>
        <v>75000</v>
      </c>
      <c r="G1411" s="96">
        <f>SUBTOTAL(9,G1407:G1410)</f>
        <v>0</v>
      </c>
      <c r="H1411" s="95">
        <f>+F1411-G1411</f>
        <v>75000</v>
      </c>
      <c r="I1411" s="44"/>
    </row>
    <row r="1412" spans="1:9" x14ac:dyDescent="0.2">
      <c r="A1412" s="54" t="s">
        <v>62</v>
      </c>
      <c r="B1412" s="54" t="s">
        <v>7841</v>
      </c>
      <c r="C1412" s="134">
        <v>45343</v>
      </c>
      <c r="D1412" s="135">
        <v>5624561246</v>
      </c>
      <c r="E1412" s="135" t="s">
        <v>8493</v>
      </c>
      <c r="F1412" s="129">
        <v>6500</v>
      </c>
      <c r="G1412" s="86"/>
      <c r="H1412" s="44">
        <f>+IF(A1412=A1334,H1334+F1412-G1412,F1412-G1412)</f>
        <v>6500</v>
      </c>
      <c r="I1412" s="44"/>
    </row>
    <row r="1413" spans="1:9" x14ac:dyDescent="0.2">
      <c r="A1413" s="61" t="s">
        <v>8594</v>
      </c>
      <c r="B1413" s="62"/>
      <c r="C1413" s="93"/>
      <c r="D1413" s="94"/>
      <c r="E1413" s="94"/>
      <c r="F1413" s="96">
        <f>SUBTOTAL(9,F1412:F1412)</f>
        <v>6500</v>
      </c>
      <c r="G1413" s="96">
        <f>SUBTOTAL(9,G1412:G1412)</f>
        <v>0</v>
      </c>
      <c r="H1413" s="95">
        <f>+F1413-G1413</f>
        <v>6500</v>
      </c>
      <c r="I1413" s="44"/>
    </row>
    <row r="1414" spans="1:9" x14ac:dyDescent="0.2">
      <c r="A1414" s="42" t="s">
        <v>64</v>
      </c>
      <c r="B1414" s="42" t="s">
        <v>7842</v>
      </c>
      <c r="C1414" s="45">
        <v>44056</v>
      </c>
      <c r="D1414" s="78" t="s">
        <v>8609</v>
      </c>
      <c r="E1414" s="42" t="s">
        <v>152</v>
      </c>
      <c r="F1414" s="86">
        <v>0</v>
      </c>
      <c r="G1414" s="86">
        <v>339</v>
      </c>
      <c r="H1414" s="44">
        <f>+IF(A1414=A1336,H1336+F1414-G1414,F1414-G1414)</f>
        <v>-339</v>
      </c>
      <c r="I1414" s="44"/>
    </row>
    <row r="1415" spans="1:9" x14ac:dyDescent="0.2">
      <c r="A1415" s="61" t="s">
        <v>1120</v>
      </c>
      <c r="B1415" s="62"/>
      <c r="C1415" s="97"/>
      <c r="D1415" s="79"/>
      <c r="E1415" s="79"/>
      <c r="F1415" s="95">
        <f>SUBTOTAL(9,F1414:F1414)</f>
        <v>0</v>
      </c>
      <c r="G1415" s="95">
        <f>SUBTOTAL(9,G1414:G1414)</f>
        <v>339</v>
      </c>
      <c r="H1415" s="95">
        <f>+F1415-G1415</f>
        <v>-339</v>
      </c>
    </row>
    <row r="1416" spans="1:9" x14ac:dyDescent="0.2">
      <c r="A1416" s="42" t="s">
        <v>955</v>
      </c>
      <c r="B1416" s="42" t="s">
        <v>956</v>
      </c>
      <c r="C1416" s="45">
        <v>44316</v>
      </c>
      <c r="D1416" s="78" t="s">
        <v>4846</v>
      </c>
      <c r="E1416" s="78" t="s">
        <v>4847</v>
      </c>
      <c r="G1416" s="44">
        <v>214.8</v>
      </c>
      <c r="H1416" s="44">
        <f>+IF(A1416=A1414,H1414+F1416-G1416,F1416-G1416)</f>
        <v>-214.8</v>
      </c>
    </row>
    <row r="1417" spans="1:9" x14ac:dyDescent="0.2">
      <c r="A1417" s="61" t="s">
        <v>4940</v>
      </c>
      <c r="B1417" s="62"/>
      <c r="C1417" s="97"/>
      <c r="D1417" s="79"/>
      <c r="E1417" s="79"/>
      <c r="F1417" s="95">
        <f>SUBTOTAL(9,F1416:F1416)</f>
        <v>0</v>
      </c>
      <c r="G1417" s="95">
        <f>SUBTOTAL(9,G1416:G1416)</f>
        <v>214.8</v>
      </c>
      <c r="H1417" s="95">
        <f>+F1417-G1417</f>
        <v>-214.8</v>
      </c>
    </row>
    <row r="1418" spans="1:9" x14ac:dyDescent="0.2">
      <c r="A1418" s="42" t="s">
        <v>65</v>
      </c>
      <c r="B1418" s="42" t="s">
        <v>850</v>
      </c>
      <c r="C1418" s="152">
        <v>45626</v>
      </c>
      <c r="D1418" s="150" t="s">
        <v>11589</v>
      </c>
      <c r="E1418" s="150" t="s">
        <v>11590</v>
      </c>
      <c r="F1418" s="151"/>
      <c r="G1418" s="151">
        <v>822.1</v>
      </c>
      <c r="H1418" s="44">
        <f>+IF(A1418=A1417,H1417+F1418-G1418,F1418-G1418)</f>
        <v>-822.1</v>
      </c>
    </row>
    <row r="1419" spans="1:9" x14ac:dyDescent="0.2">
      <c r="A1419" s="42" t="s">
        <v>65</v>
      </c>
      <c r="B1419" s="42" t="s">
        <v>850</v>
      </c>
      <c r="C1419" s="152">
        <v>45626</v>
      </c>
      <c r="D1419" s="150" t="s">
        <v>11591</v>
      </c>
      <c r="E1419" s="150" t="s">
        <v>11592</v>
      </c>
      <c r="F1419" s="151"/>
      <c r="G1419" s="151">
        <v>441.3</v>
      </c>
      <c r="H1419" s="44">
        <f>+IF(A1419=A1418,H1418+F1419-G1419,F1419-G1419)</f>
        <v>-1263.4000000000001</v>
      </c>
    </row>
    <row r="1420" spans="1:9" x14ac:dyDescent="0.2">
      <c r="A1420" s="61" t="s">
        <v>4941</v>
      </c>
      <c r="B1420" s="62"/>
      <c r="C1420" s="93"/>
      <c r="D1420" s="94"/>
      <c r="E1420" s="94"/>
      <c r="F1420" s="96">
        <f>SUBTOTAL(9,F1418:F1419)</f>
        <v>0</v>
      </c>
      <c r="G1420" s="96">
        <f>SUBTOTAL(9,G1418:G1419)</f>
        <v>1263.4000000000001</v>
      </c>
      <c r="H1420" s="95">
        <f>+F1420-G1420</f>
        <v>-1263.4000000000001</v>
      </c>
    </row>
    <row r="1421" spans="1:9" x14ac:dyDescent="0.2">
      <c r="A1421" s="42" t="s">
        <v>5958</v>
      </c>
      <c r="B1421" s="42" t="s">
        <v>7845</v>
      </c>
      <c r="C1421" s="69">
        <v>45504</v>
      </c>
      <c r="D1421" s="83">
        <v>5624562311</v>
      </c>
      <c r="E1421" s="83" t="s">
        <v>9167</v>
      </c>
      <c r="F1421" s="86">
        <v>3969.1970000000001</v>
      </c>
      <c r="G1421" s="86"/>
      <c r="H1421" s="44">
        <f>+IF(A1421=A1420,H1420+F1421-G1421,F1421-G1421)</f>
        <v>3969.1970000000001</v>
      </c>
    </row>
    <row r="1422" spans="1:9" x14ac:dyDescent="0.2">
      <c r="A1422" s="42" t="s">
        <v>5958</v>
      </c>
      <c r="B1422" s="42" t="s">
        <v>7845</v>
      </c>
      <c r="C1422" s="152">
        <v>45623</v>
      </c>
      <c r="D1422" s="150">
        <v>5624567410</v>
      </c>
      <c r="E1422" s="150" t="s">
        <v>11593</v>
      </c>
      <c r="F1422" s="151">
        <v>468.84</v>
      </c>
      <c r="G1422" s="86"/>
      <c r="H1422" s="44">
        <f t="shared" ref="H1422:H1423" si="75">+IF(A1422=A1421,H1421+F1422-G1422,F1422-G1422)</f>
        <v>4438.0370000000003</v>
      </c>
    </row>
    <row r="1423" spans="1:9" x14ac:dyDescent="0.2">
      <c r="A1423" s="42" t="s">
        <v>5958</v>
      </c>
      <c r="B1423" s="42" t="s">
        <v>7845</v>
      </c>
      <c r="C1423" s="152">
        <v>45626</v>
      </c>
      <c r="D1423" s="150">
        <v>5624567451</v>
      </c>
      <c r="E1423" s="150" t="s">
        <v>11594</v>
      </c>
      <c r="F1423" s="151">
        <v>5683.5129999999999</v>
      </c>
      <c r="G1423" s="86"/>
      <c r="H1423" s="44">
        <f t="shared" si="75"/>
        <v>10121.549999999999</v>
      </c>
    </row>
    <row r="1424" spans="1:9" x14ac:dyDescent="0.2">
      <c r="A1424" s="61" t="s">
        <v>8595</v>
      </c>
      <c r="B1424" s="62"/>
      <c r="C1424" s="93"/>
      <c r="D1424" s="94"/>
      <c r="E1424" s="94"/>
      <c r="F1424" s="96">
        <f>SUBTOTAL(9,F1421:F1423)</f>
        <v>10121.549999999999</v>
      </c>
      <c r="G1424" s="96">
        <f>SUBTOTAL(9,G1421:G1423)</f>
        <v>0</v>
      </c>
      <c r="H1424" s="95">
        <f>+F1424-G1424</f>
        <v>10121.549999999999</v>
      </c>
    </row>
    <row r="1425" spans="1:8" x14ac:dyDescent="0.2">
      <c r="A1425" s="42" t="s">
        <v>5962</v>
      </c>
      <c r="B1425" s="42" t="s">
        <v>5963</v>
      </c>
      <c r="C1425" s="45">
        <v>45513</v>
      </c>
      <c r="D1425" s="78" t="s">
        <v>9168</v>
      </c>
      <c r="E1425" s="78" t="s">
        <v>9169</v>
      </c>
      <c r="G1425" s="44">
        <v>0</v>
      </c>
      <c r="H1425" s="44">
        <f t="shared" ref="H1425" si="76">+IF(A1425=A1424,H1424+F1425-G1425,F1425-G1425)</f>
        <v>0</v>
      </c>
    </row>
    <row r="1426" spans="1:8" x14ac:dyDescent="0.2">
      <c r="A1426" s="61" t="s">
        <v>8980</v>
      </c>
      <c r="B1426" s="62"/>
      <c r="C1426" s="93"/>
      <c r="D1426" s="94"/>
      <c r="E1426" s="94"/>
      <c r="F1426" s="96">
        <f>SUBTOTAL(9,F1425:F1425)</f>
        <v>0</v>
      </c>
      <c r="G1426" s="96">
        <f>SUBTOTAL(9,G1425:G1425)</f>
        <v>0</v>
      </c>
      <c r="H1426" s="95">
        <f>+F1426-G1426</f>
        <v>0</v>
      </c>
    </row>
    <row r="1427" spans="1:8" x14ac:dyDescent="0.2">
      <c r="A1427" s="42" t="s">
        <v>66</v>
      </c>
      <c r="B1427" s="42" t="s">
        <v>771</v>
      </c>
      <c r="C1427" s="101">
        <v>44561</v>
      </c>
      <c r="D1427" s="102" t="s">
        <v>5370</v>
      </c>
      <c r="E1427" s="102" t="s">
        <v>5371</v>
      </c>
      <c r="F1427" s="103"/>
      <c r="G1427" s="103">
        <v>117.252</v>
      </c>
      <c r="H1427" s="44">
        <f>+IF(A1427=A1420,H1420+F1427-G1427,F1427-G1427)</f>
        <v>-117.252</v>
      </c>
    </row>
    <row r="1428" spans="1:8" x14ac:dyDescent="0.2">
      <c r="A1428" s="42" t="s">
        <v>66</v>
      </c>
      <c r="B1428" s="42" t="s">
        <v>771</v>
      </c>
      <c r="C1428" s="101">
        <v>44665</v>
      </c>
      <c r="D1428" s="102" t="s">
        <v>5313</v>
      </c>
      <c r="E1428" s="102" t="s">
        <v>5314</v>
      </c>
      <c r="F1428" s="103"/>
      <c r="G1428" s="103">
        <v>10</v>
      </c>
      <c r="H1428" s="44">
        <f t="shared" ref="H1428:H1437" si="77">+IF(A1428=A1427,H1427+F1428-G1428,F1428-G1428)</f>
        <v>-127.252</v>
      </c>
    </row>
    <row r="1429" spans="1:8" x14ac:dyDescent="0.2">
      <c r="A1429" s="42" t="s">
        <v>66</v>
      </c>
      <c r="B1429" s="42" t="s">
        <v>771</v>
      </c>
      <c r="C1429" s="101">
        <v>44728</v>
      </c>
      <c r="D1429" s="102">
        <v>5622560281</v>
      </c>
      <c r="E1429" s="102">
        <v>8013</v>
      </c>
      <c r="F1429" s="103">
        <v>85</v>
      </c>
      <c r="G1429" s="103"/>
      <c r="H1429" s="44">
        <f t="shared" si="77"/>
        <v>-42.251999999999995</v>
      </c>
    </row>
    <row r="1430" spans="1:8" x14ac:dyDescent="0.2">
      <c r="A1430" s="42" t="s">
        <v>66</v>
      </c>
      <c r="B1430" s="42" t="s">
        <v>771</v>
      </c>
      <c r="C1430" s="101">
        <v>44791</v>
      </c>
      <c r="D1430" s="102">
        <v>5622560543</v>
      </c>
      <c r="E1430" s="102">
        <v>8261</v>
      </c>
      <c r="F1430" s="103">
        <v>400</v>
      </c>
      <c r="G1430" s="103"/>
      <c r="H1430" s="44">
        <f t="shared" si="77"/>
        <v>357.74799999999999</v>
      </c>
    </row>
    <row r="1431" spans="1:8" x14ac:dyDescent="0.2">
      <c r="A1431" s="54" t="s">
        <v>66</v>
      </c>
      <c r="B1431" s="54" t="s">
        <v>771</v>
      </c>
      <c r="C1431" s="136">
        <v>45260</v>
      </c>
      <c r="D1431" s="137">
        <v>56235619</v>
      </c>
      <c r="E1431" s="137" t="s">
        <v>7374</v>
      </c>
      <c r="F1431" s="99">
        <v>990</v>
      </c>
      <c r="H1431" s="44">
        <f t="shared" si="77"/>
        <v>1347.748</v>
      </c>
    </row>
    <row r="1432" spans="1:8" x14ac:dyDescent="0.2">
      <c r="A1432" s="54" t="s">
        <v>66</v>
      </c>
      <c r="B1432" s="54" t="s">
        <v>771</v>
      </c>
      <c r="C1432" s="136">
        <v>45335</v>
      </c>
      <c r="D1432" s="137">
        <v>5624561213</v>
      </c>
      <c r="E1432" s="137" t="s">
        <v>8495</v>
      </c>
      <c r="F1432" s="99">
        <v>3160</v>
      </c>
      <c r="H1432" s="44">
        <f t="shared" si="77"/>
        <v>4507.7479999999996</v>
      </c>
    </row>
    <row r="1433" spans="1:8" x14ac:dyDescent="0.2">
      <c r="A1433" s="42" t="s">
        <v>66</v>
      </c>
      <c r="B1433" s="42" t="s">
        <v>771</v>
      </c>
      <c r="C1433" s="152">
        <v>45624</v>
      </c>
      <c r="D1433" s="150" t="s">
        <v>11595</v>
      </c>
      <c r="E1433" s="150" t="s">
        <v>11596</v>
      </c>
      <c r="F1433" s="151"/>
      <c r="G1433" s="151">
        <v>540</v>
      </c>
      <c r="H1433" s="44">
        <f t="shared" si="77"/>
        <v>3967.7479999999996</v>
      </c>
    </row>
    <row r="1434" spans="1:8" x14ac:dyDescent="0.2">
      <c r="A1434" s="42" t="s">
        <v>66</v>
      </c>
      <c r="B1434" s="42" t="s">
        <v>771</v>
      </c>
      <c r="C1434" s="152">
        <v>45624</v>
      </c>
      <c r="D1434" s="150" t="s">
        <v>11597</v>
      </c>
      <c r="E1434" s="150" t="s">
        <v>11598</v>
      </c>
      <c r="F1434" s="151"/>
      <c r="G1434" s="151">
        <v>270</v>
      </c>
      <c r="H1434" s="44">
        <f t="shared" si="77"/>
        <v>3697.7479999999996</v>
      </c>
    </row>
    <row r="1435" spans="1:8" x14ac:dyDescent="0.2">
      <c r="A1435" s="42" t="s">
        <v>66</v>
      </c>
      <c r="B1435" s="42" t="s">
        <v>771</v>
      </c>
      <c r="C1435" s="152">
        <v>45645</v>
      </c>
      <c r="D1435" s="150" t="s">
        <v>11599</v>
      </c>
      <c r="E1435" s="150" t="s">
        <v>11600</v>
      </c>
      <c r="F1435" s="151"/>
      <c r="G1435" s="151">
        <v>20</v>
      </c>
      <c r="H1435" s="44">
        <f t="shared" si="77"/>
        <v>3677.7479999999996</v>
      </c>
    </row>
    <row r="1436" spans="1:8" x14ac:dyDescent="0.2">
      <c r="A1436" s="42" t="s">
        <v>66</v>
      </c>
      <c r="B1436" s="42" t="s">
        <v>771</v>
      </c>
      <c r="C1436" s="152">
        <v>45645</v>
      </c>
      <c r="D1436" s="150" t="s">
        <v>11601</v>
      </c>
      <c r="E1436" s="150" t="s">
        <v>11602</v>
      </c>
      <c r="F1436" s="151"/>
      <c r="G1436" s="151">
        <v>20</v>
      </c>
      <c r="H1436" s="44">
        <f t="shared" si="77"/>
        <v>3657.7479999999996</v>
      </c>
    </row>
    <row r="1437" spans="1:8" x14ac:dyDescent="0.2">
      <c r="A1437" s="42" t="s">
        <v>66</v>
      </c>
      <c r="B1437" s="42" t="s">
        <v>771</v>
      </c>
      <c r="C1437" s="152">
        <v>45657</v>
      </c>
      <c r="D1437" s="150" t="s">
        <v>12414</v>
      </c>
      <c r="E1437" s="150" t="s">
        <v>12415</v>
      </c>
      <c r="F1437" s="151"/>
      <c r="G1437" s="151">
        <v>379166.51</v>
      </c>
      <c r="H1437" s="44">
        <f t="shared" si="77"/>
        <v>-375508.76199999999</v>
      </c>
    </row>
    <row r="1438" spans="1:8" x14ac:dyDescent="0.2">
      <c r="A1438" s="61" t="s">
        <v>4417</v>
      </c>
      <c r="B1438" s="62"/>
      <c r="C1438" s="93"/>
      <c r="D1438" s="94"/>
      <c r="E1438" s="94"/>
      <c r="F1438" s="96">
        <f>SUBTOTAL(9,F1427:F1437)</f>
        <v>4635</v>
      </c>
      <c r="G1438" s="96">
        <f>SUBTOTAL(9,G1427:G1437)</f>
        <v>380143.76199999999</v>
      </c>
      <c r="H1438" s="95">
        <f>+F1438-G1438</f>
        <v>-375508.76199999999</v>
      </c>
    </row>
    <row r="1439" spans="1:8" x14ac:dyDescent="0.2">
      <c r="A1439" s="42" t="s">
        <v>9346</v>
      </c>
      <c r="B1439" s="147" t="s">
        <v>9347</v>
      </c>
      <c r="C1439" s="45">
        <v>45596</v>
      </c>
      <c r="D1439" s="78" t="s">
        <v>9811</v>
      </c>
      <c r="E1439" s="78" t="s">
        <v>9812</v>
      </c>
      <c r="G1439" s="44">
        <v>0</v>
      </c>
      <c r="H1439" s="44">
        <f t="shared" ref="H1439" si="78">+IF(A1439=A1438,H1438+F1439-G1439,F1439-G1439)</f>
        <v>0</v>
      </c>
    </row>
    <row r="1440" spans="1:8" x14ac:dyDescent="0.2">
      <c r="A1440" s="61" t="s">
        <v>10224</v>
      </c>
      <c r="B1440" s="62"/>
      <c r="C1440" s="93"/>
      <c r="D1440" s="94"/>
      <c r="E1440" s="94"/>
      <c r="F1440" s="96">
        <f>SUBTOTAL(9,F1439)</f>
        <v>0</v>
      </c>
      <c r="G1440" s="96">
        <f>SUBTOTAL(9,G1439)</f>
        <v>0</v>
      </c>
      <c r="H1440" s="95">
        <f>+F1440-G1440</f>
        <v>0</v>
      </c>
    </row>
    <row r="1441" spans="1:10" x14ac:dyDescent="0.2">
      <c r="A1441" s="42" t="s">
        <v>67</v>
      </c>
      <c r="B1441" s="42" t="s">
        <v>68</v>
      </c>
      <c r="C1441" s="45">
        <v>44196</v>
      </c>
      <c r="D1441" s="78" t="s">
        <v>1082</v>
      </c>
      <c r="E1441" s="78" t="s">
        <v>152</v>
      </c>
      <c r="G1441" s="44">
        <v>128.64400000000001</v>
      </c>
      <c r="H1441" s="44">
        <f>+IF(A1441=A1438,H1438+F1441-G1441,F1441-G1441)</f>
        <v>-128.64400000000001</v>
      </c>
      <c r="I1441" s="44"/>
    </row>
    <row r="1442" spans="1:10" x14ac:dyDescent="0.2">
      <c r="A1442" s="42" t="s">
        <v>67</v>
      </c>
      <c r="B1442" s="42" t="s">
        <v>68</v>
      </c>
      <c r="C1442" s="69">
        <v>45086</v>
      </c>
      <c r="D1442" s="83">
        <v>5623560931</v>
      </c>
      <c r="E1442" s="83" t="s">
        <v>7125</v>
      </c>
      <c r="F1442" s="86">
        <v>647.09500000000003</v>
      </c>
      <c r="G1442" s="86"/>
      <c r="H1442" s="44">
        <f>+IF(A1442=A1441,H1441+F1442-G1442,F1442-G1442)</f>
        <v>518.45100000000002</v>
      </c>
      <c r="I1442" s="44"/>
    </row>
    <row r="1443" spans="1:10" x14ac:dyDescent="0.2">
      <c r="A1443" s="42" t="s">
        <v>67</v>
      </c>
      <c r="B1443" s="42" t="s">
        <v>68</v>
      </c>
      <c r="C1443" s="69">
        <v>45107</v>
      </c>
      <c r="D1443" s="83" t="s">
        <v>7126</v>
      </c>
      <c r="E1443" s="83" t="s">
        <v>7127</v>
      </c>
      <c r="F1443" s="86"/>
      <c r="G1443" s="86">
        <v>387.75</v>
      </c>
      <c r="H1443" s="44">
        <f>+IF(A1443=A1442,H1442+F1443-G1443,F1443-G1443)</f>
        <v>130.70100000000002</v>
      </c>
      <c r="I1443" s="44"/>
    </row>
    <row r="1444" spans="1:10" x14ac:dyDescent="0.2">
      <c r="A1444" s="61" t="s">
        <v>4942</v>
      </c>
      <c r="B1444" s="62"/>
      <c r="C1444" s="93"/>
      <c r="D1444" s="94"/>
      <c r="E1444" s="94"/>
      <c r="F1444" s="96">
        <f>SUBTOTAL(9,F1441:F1443)</f>
        <v>647.09500000000003</v>
      </c>
      <c r="G1444" s="96">
        <f>SUBTOTAL(9,G1441:G1443)</f>
        <v>516.39400000000001</v>
      </c>
      <c r="H1444" s="95">
        <f>+F1444-G1444</f>
        <v>130.70100000000002</v>
      </c>
      <c r="I1444" s="44"/>
      <c r="J1444" s="44"/>
    </row>
    <row r="1445" spans="1:10" x14ac:dyDescent="0.2">
      <c r="A1445" s="42" t="s">
        <v>9348</v>
      </c>
      <c r="B1445" s="42" t="s">
        <v>9349</v>
      </c>
      <c r="C1445" s="69">
        <v>45596</v>
      </c>
      <c r="D1445" s="83" t="s">
        <v>9814</v>
      </c>
      <c r="E1445" s="83" t="s">
        <v>9815</v>
      </c>
      <c r="F1445" s="86"/>
      <c r="G1445" s="86">
        <v>0</v>
      </c>
      <c r="H1445" s="44">
        <f>+IF(A1445=A1444,H1444+F1445-G1445,F1445-G1445)</f>
        <v>0</v>
      </c>
      <c r="I1445" s="44"/>
    </row>
    <row r="1446" spans="1:10" x14ac:dyDescent="0.2">
      <c r="A1446" s="61" t="s">
        <v>10225</v>
      </c>
      <c r="B1446" s="62"/>
      <c r="C1446" s="93"/>
      <c r="D1446" s="94"/>
      <c r="E1446" s="94"/>
      <c r="F1446" s="96">
        <f>SUBTOTAL(9,F1445)</f>
        <v>0</v>
      </c>
      <c r="G1446" s="96">
        <f>SUBTOTAL(9,G1445)</f>
        <v>0</v>
      </c>
      <c r="H1446" s="95">
        <f>+F1446-G1446</f>
        <v>0</v>
      </c>
      <c r="I1446" s="44"/>
      <c r="J1446" s="44"/>
    </row>
    <row r="1447" spans="1:10" x14ac:dyDescent="0.2">
      <c r="A1447" s="42" t="s">
        <v>69</v>
      </c>
      <c r="B1447" s="42" t="s">
        <v>866</v>
      </c>
      <c r="C1447" s="45">
        <v>43928</v>
      </c>
      <c r="D1447" s="78">
        <v>5620560386</v>
      </c>
      <c r="E1447" s="78">
        <v>4958</v>
      </c>
      <c r="F1447" s="44">
        <v>2000</v>
      </c>
      <c r="H1447" s="44">
        <f>+IF(A1447=A1443,H1443+F1447-G1447,F1447-G1447)</f>
        <v>2000</v>
      </c>
      <c r="I1447" s="44"/>
    </row>
    <row r="1448" spans="1:10" x14ac:dyDescent="0.2">
      <c r="A1448" s="42" t="s">
        <v>69</v>
      </c>
      <c r="B1448" s="42" t="s">
        <v>866</v>
      </c>
      <c r="C1448" s="45">
        <v>44347</v>
      </c>
      <c r="D1448" s="78" t="s">
        <v>4851</v>
      </c>
      <c r="E1448" s="78" t="s">
        <v>4852</v>
      </c>
      <c r="G1448" s="44">
        <v>1605.6</v>
      </c>
      <c r="H1448" s="44">
        <f>+IF(A1448=A1447,H1447+F1448-G1448,F1448-G1448)</f>
        <v>394.40000000000009</v>
      </c>
      <c r="I1448" s="44"/>
    </row>
    <row r="1449" spans="1:10" ht="9" customHeight="1" x14ac:dyDescent="0.2">
      <c r="A1449" s="42" t="s">
        <v>69</v>
      </c>
      <c r="B1449" s="42" t="s">
        <v>866</v>
      </c>
      <c r="C1449" s="101">
        <v>44665</v>
      </c>
      <c r="D1449" s="102">
        <v>5322530352</v>
      </c>
      <c r="E1449" s="102">
        <v>1463</v>
      </c>
      <c r="F1449" s="103">
        <v>1070.5999999999999</v>
      </c>
      <c r="G1449" s="103"/>
      <c r="H1449" s="44">
        <f>+IF(A1449=A1448,H1448+F1449-G1449,F1449-G1449)</f>
        <v>1465</v>
      </c>
      <c r="I1449" s="44"/>
    </row>
    <row r="1450" spans="1:10" x14ac:dyDescent="0.2">
      <c r="A1450" s="61" t="s">
        <v>4943</v>
      </c>
      <c r="B1450" s="62"/>
      <c r="C1450" s="93"/>
      <c r="D1450" s="94"/>
      <c r="E1450" s="94"/>
      <c r="F1450" s="96">
        <f>SUBTOTAL(9,F1447:F1449)</f>
        <v>3070.6</v>
      </c>
      <c r="G1450" s="96">
        <f>SUBTOTAL(9,G1447:G1449)</f>
        <v>1605.6</v>
      </c>
      <c r="H1450" s="95">
        <f>+F1450-G1450</f>
        <v>1465</v>
      </c>
      <c r="I1450" s="44"/>
    </row>
    <row r="1451" spans="1:10" x14ac:dyDescent="0.2">
      <c r="A1451" s="42" t="s">
        <v>9350</v>
      </c>
      <c r="B1451" s="42" t="s">
        <v>9351</v>
      </c>
      <c r="C1451" s="45">
        <v>45587</v>
      </c>
      <c r="D1451" s="78">
        <v>5624567196</v>
      </c>
      <c r="E1451" s="78" t="s">
        <v>9817</v>
      </c>
      <c r="F1451" s="44">
        <v>3856.6</v>
      </c>
      <c r="H1451" s="44">
        <f>+IF(A1451=A1450,H1450+F1451-G1451,F1451-G1451)</f>
        <v>3856.6</v>
      </c>
      <c r="I1451" s="44"/>
    </row>
    <row r="1452" spans="1:10" ht="12" customHeight="1" x14ac:dyDescent="0.2">
      <c r="A1452" s="61" t="s">
        <v>10226</v>
      </c>
      <c r="B1452" s="62"/>
      <c r="C1452" s="93"/>
      <c r="D1452" s="94"/>
      <c r="E1452" s="94"/>
      <c r="F1452" s="96">
        <f>SUBTOTAL(9,F1451)</f>
        <v>3856.6</v>
      </c>
      <c r="G1452" s="96">
        <f>SUBTOTAL(9,G1451)</f>
        <v>0</v>
      </c>
      <c r="H1452" s="95">
        <f>+F1452-G1452</f>
        <v>3856.6</v>
      </c>
      <c r="I1452" s="44"/>
    </row>
    <row r="1453" spans="1:10" x14ac:dyDescent="0.2">
      <c r="A1453" s="58" t="s">
        <v>10429</v>
      </c>
      <c r="B1453" s="58" t="s">
        <v>10428</v>
      </c>
      <c r="C1453" s="152">
        <v>45652</v>
      </c>
      <c r="D1453" s="150" t="s">
        <v>11607</v>
      </c>
      <c r="E1453" s="150" t="s">
        <v>11608</v>
      </c>
      <c r="F1453" s="151"/>
      <c r="G1453" s="151">
        <v>29200.764999999999</v>
      </c>
      <c r="H1453" s="44">
        <f>+IF(A1453=A1452,H1452+F1453-G1453,F1453-G1453)</f>
        <v>-29200.764999999999</v>
      </c>
      <c r="I1453" s="44"/>
    </row>
    <row r="1454" spans="1:10" ht="12" customHeight="1" x14ac:dyDescent="0.2">
      <c r="A1454" s="61" t="s">
        <v>12357</v>
      </c>
      <c r="B1454" s="62"/>
      <c r="C1454" s="93"/>
      <c r="D1454" s="94"/>
      <c r="E1454" s="94"/>
      <c r="F1454" s="96">
        <f>SUBTOTAL(9,F1453)</f>
        <v>0</v>
      </c>
      <c r="G1454" s="96">
        <f>SUBTOTAL(9,G1453)</f>
        <v>29200.764999999999</v>
      </c>
      <c r="H1454" s="95">
        <f>+F1454-G1454</f>
        <v>-29200.764999999999</v>
      </c>
      <c r="I1454" s="44"/>
    </row>
    <row r="1455" spans="1:10" x14ac:dyDescent="0.2">
      <c r="A1455" s="42" t="s">
        <v>74</v>
      </c>
      <c r="B1455" s="42" t="s">
        <v>75</v>
      </c>
      <c r="C1455" s="45">
        <v>41076</v>
      </c>
      <c r="D1455" s="78" t="s">
        <v>744</v>
      </c>
      <c r="E1455" s="78" t="s">
        <v>436</v>
      </c>
      <c r="F1455" s="44">
        <v>2177.4920000000002</v>
      </c>
      <c r="G1455" s="44">
        <v>0</v>
      </c>
      <c r="H1455" s="44">
        <f>+IF(A1455=A1449,H1450+F1455-G1455,F1455-G1455)</f>
        <v>2177.4920000000002</v>
      </c>
      <c r="I1455" s="44"/>
    </row>
    <row r="1456" spans="1:10" x14ac:dyDescent="0.2">
      <c r="A1456" s="42" t="s">
        <v>74</v>
      </c>
      <c r="B1456" s="42" t="s">
        <v>75</v>
      </c>
      <c r="C1456" s="45">
        <v>41088</v>
      </c>
      <c r="D1456" s="78" t="s">
        <v>437</v>
      </c>
      <c r="E1456" s="78" t="s">
        <v>438</v>
      </c>
      <c r="F1456" s="44">
        <v>11674.96</v>
      </c>
      <c r="G1456" s="44">
        <v>0</v>
      </c>
      <c r="H1456" s="44">
        <f>+IF(A1456=A1455,H1455+F1456-G1456,F1456-G1456)</f>
        <v>13852.451999999999</v>
      </c>
      <c r="I1456" s="44"/>
    </row>
    <row r="1457" spans="1:9" x14ac:dyDescent="0.2">
      <c r="A1457" s="42" t="s">
        <v>74</v>
      </c>
      <c r="B1457" s="42" t="s">
        <v>75</v>
      </c>
      <c r="C1457" s="45">
        <v>41090</v>
      </c>
      <c r="D1457" s="78" t="s">
        <v>439</v>
      </c>
      <c r="E1457" s="78" t="s">
        <v>152</v>
      </c>
      <c r="F1457" s="44">
        <v>0</v>
      </c>
      <c r="G1457" s="44">
        <v>3631.3780000000002</v>
      </c>
      <c r="H1457" s="44">
        <f t="shared" ref="H1457:H1475" si="79">+IF(A1457=A1456,H1456+F1457-G1457,F1457-G1457)</f>
        <v>10221.073999999999</v>
      </c>
      <c r="I1457" s="44"/>
    </row>
    <row r="1458" spans="1:9" x14ac:dyDescent="0.2">
      <c r="A1458" s="42" t="s">
        <v>74</v>
      </c>
      <c r="B1458" s="42" t="s">
        <v>75</v>
      </c>
      <c r="C1458" s="45">
        <v>41090</v>
      </c>
      <c r="D1458" s="78" t="s">
        <v>440</v>
      </c>
      <c r="E1458" s="78" t="s">
        <v>152</v>
      </c>
      <c r="F1458" s="44">
        <v>0</v>
      </c>
      <c r="G1458" s="44">
        <v>3631.3780000000002</v>
      </c>
      <c r="H1458" s="44">
        <f t="shared" si="79"/>
        <v>6589.6959999999981</v>
      </c>
      <c r="I1458" s="44"/>
    </row>
    <row r="1459" spans="1:9" x14ac:dyDescent="0.2">
      <c r="A1459" s="42" t="s">
        <v>74</v>
      </c>
      <c r="B1459" s="42" t="s">
        <v>75</v>
      </c>
      <c r="C1459" s="45">
        <v>41090</v>
      </c>
      <c r="D1459" s="78" t="s">
        <v>441</v>
      </c>
      <c r="E1459" s="78" t="s">
        <v>152</v>
      </c>
      <c r="F1459" s="44">
        <v>0</v>
      </c>
      <c r="G1459" s="44">
        <v>3631.3780000000002</v>
      </c>
      <c r="H1459" s="44">
        <f t="shared" si="79"/>
        <v>2958.3179999999979</v>
      </c>
      <c r="I1459" s="44"/>
    </row>
    <row r="1460" spans="1:9" x14ac:dyDescent="0.2">
      <c r="A1460" s="42" t="s">
        <v>74</v>
      </c>
      <c r="B1460" s="42" t="s">
        <v>75</v>
      </c>
      <c r="C1460" s="45">
        <v>41090</v>
      </c>
      <c r="D1460" s="78" t="s">
        <v>442</v>
      </c>
      <c r="E1460" s="78" t="s">
        <v>152</v>
      </c>
      <c r="F1460" s="44">
        <v>0</v>
      </c>
      <c r="G1460" s="44">
        <v>3631.3780000000002</v>
      </c>
      <c r="H1460" s="44">
        <f t="shared" si="79"/>
        <v>-673.06000000000222</v>
      </c>
      <c r="I1460" s="44"/>
    </row>
    <row r="1461" spans="1:9" x14ac:dyDescent="0.2">
      <c r="A1461" s="42" t="s">
        <v>74</v>
      </c>
      <c r="B1461" s="42" t="s">
        <v>75</v>
      </c>
      <c r="C1461" s="45">
        <v>41090</v>
      </c>
      <c r="D1461" s="78" t="s">
        <v>443</v>
      </c>
      <c r="E1461" s="78" t="s">
        <v>152</v>
      </c>
      <c r="F1461" s="44">
        <v>0</v>
      </c>
      <c r="G1461" s="44">
        <v>3631.3780000000002</v>
      </c>
      <c r="H1461" s="44">
        <f t="shared" si="79"/>
        <v>-4304.4380000000019</v>
      </c>
      <c r="I1461" s="44"/>
    </row>
    <row r="1462" spans="1:9" x14ac:dyDescent="0.2">
      <c r="A1462" s="42" t="s">
        <v>74</v>
      </c>
      <c r="B1462" s="42" t="s">
        <v>75</v>
      </c>
      <c r="C1462" s="45">
        <v>41090</v>
      </c>
      <c r="D1462" s="78" t="s">
        <v>444</v>
      </c>
      <c r="E1462" s="78" t="s">
        <v>152</v>
      </c>
      <c r="F1462" s="44">
        <v>0</v>
      </c>
      <c r="G1462" s="44">
        <v>3631.3780000000002</v>
      </c>
      <c r="H1462" s="44">
        <f t="shared" si="79"/>
        <v>-7935.8160000000025</v>
      </c>
      <c r="I1462" s="44"/>
    </row>
    <row r="1463" spans="1:9" x14ac:dyDescent="0.2">
      <c r="A1463" s="42" t="s">
        <v>74</v>
      </c>
      <c r="B1463" s="42" t="s">
        <v>75</v>
      </c>
      <c r="C1463" s="45">
        <v>41182</v>
      </c>
      <c r="D1463" s="78" t="s">
        <v>445</v>
      </c>
      <c r="E1463" s="78" t="s">
        <v>446</v>
      </c>
      <c r="F1463" s="44">
        <v>2267.9180000000001</v>
      </c>
      <c r="G1463" s="44">
        <v>0</v>
      </c>
      <c r="H1463" s="44">
        <f t="shared" si="79"/>
        <v>-5667.8980000000029</v>
      </c>
      <c r="I1463" s="44"/>
    </row>
    <row r="1464" spans="1:9" x14ac:dyDescent="0.2">
      <c r="A1464" s="42" t="s">
        <v>74</v>
      </c>
      <c r="B1464" s="42" t="s">
        <v>75</v>
      </c>
      <c r="C1464" s="45">
        <v>41182</v>
      </c>
      <c r="D1464" s="78" t="s">
        <v>447</v>
      </c>
      <c r="E1464" s="78" t="s">
        <v>448</v>
      </c>
      <c r="F1464" s="44">
        <v>12403.629000000001</v>
      </c>
      <c r="G1464" s="44">
        <v>0</v>
      </c>
      <c r="H1464" s="44">
        <f t="shared" si="79"/>
        <v>6735.7309999999979</v>
      </c>
      <c r="I1464" s="44"/>
    </row>
    <row r="1465" spans="1:9" x14ac:dyDescent="0.2">
      <c r="A1465" s="42" t="s">
        <v>74</v>
      </c>
      <c r="B1465" s="42" t="s">
        <v>75</v>
      </c>
      <c r="C1465" s="45">
        <v>41249</v>
      </c>
      <c r="D1465" s="78">
        <v>5012500719</v>
      </c>
      <c r="E1465" s="78" t="s">
        <v>449</v>
      </c>
      <c r="F1465" s="44">
        <v>2620.944</v>
      </c>
      <c r="G1465" s="44">
        <v>0</v>
      </c>
      <c r="H1465" s="44">
        <f t="shared" si="79"/>
        <v>9356.6749999999975</v>
      </c>
      <c r="I1465" s="44"/>
    </row>
    <row r="1466" spans="1:9" x14ac:dyDescent="0.2">
      <c r="A1466" s="42" t="s">
        <v>74</v>
      </c>
      <c r="B1466" s="42" t="s">
        <v>75</v>
      </c>
      <c r="C1466" s="45">
        <v>41249</v>
      </c>
      <c r="D1466" s="78">
        <v>5012500720</v>
      </c>
      <c r="E1466" s="78" t="s">
        <v>450</v>
      </c>
      <c r="F1466" s="44">
        <v>2791.3359999999998</v>
      </c>
      <c r="G1466" s="44">
        <v>0</v>
      </c>
      <c r="H1466" s="44">
        <f>+IF(A1466=A1465,H1465+F1466-G1466,F1466-G1466)</f>
        <v>12148.010999999997</v>
      </c>
      <c r="I1466" s="44"/>
    </row>
    <row r="1467" spans="1:9" x14ac:dyDescent="0.2">
      <c r="A1467" s="42" t="s">
        <v>74</v>
      </c>
      <c r="B1467" s="42" t="s">
        <v>75</v>
      </c>
      <c r="C1467" s="45">
        <v>41249</v>
      </c>
      <c r="D1467" s="78">
        <v>5012500722</v>
      </c>
      <c r="E1467" s="78" t="s">
        <v>451</v>
      </c>
      <c r="F1467" s="44">
        <v>710.452</v>
      </c>
      <c r="G1467" s="44">
        <v>0</v>
      </c>
      <c r="H1467" s="44">
        <f t="shared" si="79"/>
        <v>12858.462999999996</v>
      </c>
      <c r="I1467" s="44"/>
    </row>
    <row r="1468" spans="1:9" x14ac:dyDescent="0.2">
      <c r="A1468" s="42" t="s">
        <v>74</v>
      </c>
      <c r="B1468" s="42" t="s">
        <v>75</v>
      </c>
      <c r="C1468" s="45">
        <v>41257</v>
      </c>
      <c r="D1468" s="78">
        <v>5012500759</v>
      </c>
      <c r="E1468" s="78" t="s">
        <v>452</v>
      </c>
      <c r="F1468" s="44">
        <v>1985.337</v>
      </c>
      <c r="G1468" s="44">
        <v>0</v>
      </c>
      <c r="H1468" s="44">
        <f t="shared" si="79"/>
        <v>14843.799999999996</v>
      </c>
      <c r="I1468" s="44"/>
    </row>
    <row r="1469" spans="1:9" x14ac:dyDescent="0.2">
      <c r="A1469" s="42" t="s">
        <v>74</v>
      </c>
      <c r="B1469" s="42" t="s">
        <v>75</v>
      </c>
      <c r="C1469" s="45">
        <v>41261</v>
      </c>
      <c r="D1469" s="78" t="s">
        <v>453</v>
      </c>
      <c r="E1469" s="78" t="s">
        <v>454</v>
      </c>
      <c r="F1469" s="44">
        <v>24</v>
      </c>
      <c r="G1469" s="44">
        <v>0</v>
      </c>
      <c r="H1469" s="44">
        <f t="shared" si="79"/>
        <v>14867.799999999996</v>
      </c>
      <c r="I1469" s="44"/>
    </row>
    <row r="1470" spans="1:9" x14ac:dyDescent="0.2">
      <c r="A1470" s="42" t="s">
        <v>74</v>
      </c>
      <c r="B1470" s="42" t="s">
        <v>75</v>
      </c>
      <c r="C1470" s="45">
        <v>41536</v>
      </c>
      <c r="D1470" s="78" t="s">
        <v>745</v>
      </c>
      <c r="E1470" s="78" t="s">
        <v>455</v>
      </c>
      <c r="F1470" s="44">
        <v>609.85</v>
      </c>
      <c r="G1470" s="44">
        <v>0</v>
      </c>
      <c r="H1470" s="44">
        <f t="shared" si="79"/>
        <v>15477.649999999996</v>
      </c>
      <c r="I1470" s="44"/>
    </row>
    <row r="1471" spans="1:9" x14ac:dyDescent="0.2">
      <c r="A1471" s="42" t="s">
        <v>74</v>
      </c>
      <c r="B1471" s="42" t="s">
        <v>75</v>
      </c>
      <c r="C1471" s="45">
        <v>41586</v>
      </c>
      <c r="D1471" s="78" t="s">
        <v>746</v>
      </c>
      <c r="E1471" s="78" t="s">
        <v>456</v>
      </c>
      <c r="F1471" s="44">
        <v>96</v>
      </c>
      <c r="G1471" s="44">
        <v>0</v>
      </c>
      <c r="H1471" s="44">
        <f t="shared" si="79"/>
        <v>15573.649999999996</v>
      </c>
      <c r="I1471" s="44"/>
    </row>
    <row r="1472" spans="1:9" x14ac:dyDescent="0.2">
      <c r="A1472" s="42" t="s">
        <v>74</v>
      </c>
      <c r="B1472" s="42" t="s">
        <v>75</v>
      </c>
      <c r="C1472" s="45">
        <v>41586</v>
      </c>
      <c r="D1472" s="78" t="s">
        <v>747</v>
      </c>
      <c r="E1472" s="78" t="s">
        <v>457</v>
      </c>
      <c r="F1472" s="44">
        <v>461.97800000000001</v>
      </c>
      <c r="G1472" s="44">
        <v>0</v>
      </c>
      <c r="H1472" s="44">
        <f t="shared" si="79"/>
        <v>16035.627999999995</v>
      </c>
      <c r="I1472" s="44"/>
    </row>
    <row r="1473" spans="1:9" x14ac:dyDescent="0.2">
      <c r="A1473" s="42" t="s">
        <v>74</v>
      </c>
      <c r="B1473" s="42" t="s">
        <v>75</v>
      </c>
      <c r="C1473" s="45">
        <v>41839</v>
      </c>
      <c r="D1473" s="78" t="s">
        <v>748</v>
      </c>
      <c r="E1473" s="78" t="s">
        <v>458</v>
      </c>
      <c r="F1473" s="44">
        <v>2368.1439999999998</v>
      </c>
      <c r="G1473" s="44">
        <v>0</v>
      </c>
      <c r="H1473" s="44">
        <f t="shared" si="79"/>
        <v>18403.771999999994</v>
      </c>
      <c r="I1473" s="44"/>
    </row>
    <row r="1474" spans="1:9" x14ac:dyDescent="0.2">
      <c r="A1474" s="42" t="s">
        <v>74</v>
      </c>
      <c r="B1474" s="42" t="s">
        <v>75</v>
      </c>
      <c r="C1474" s="45">
        <v>41920</v>
      </c>
      <c r="D1474" s="78" t="s">
        <v>749</v>
      </c>
      <c r="E1474" s="78" t="s">
        <v>459</v>
      </c>
      <c r="F1474" s="44">
        <v>1054.1400000000001</v>
      </c>
      <c r="G1474" s="44">
        <v>0</v>
      </c>
      <c r="H1474" s="44">
        <f t="shared" si="79"/>
        <v>19457.911999999993</v>
      </c>
      <c r="I1474" s="44"/>
    </row>
    <row r="1475" spans="1:9" x14ac:dyDescent="0.2">
      <c r="A1475" s="42" t="s">
        <v>74</v>
      </c>
      <c r="B1475" s="42" t="s">
        <v>75</v>
      </c>
      <c r="C1475" s="45">
        <v>42003</v>
      </c>
      <c r="D1475" s="78" t="s">
        <v>750</v>
      </c>
      <c r="E1475" s="78" t="s">
        <v>460</v>
      </c>
      <c r="F1475" s="44">
        <v>38483.813999999998</v>
      </c>
      <c r="G1475" s="44">
        <v>0</v>
      </c>
      <c r="H1475" s="44">
        <f t="shared" si="79"/>
        <v>57941.725999999995</v>
      </c>
      <c r="I1475" s="35" t="s">
        <v>4783</v>
      </c>
    </row>
    <row r="1476" spans="1:9" x14ac:dyDescent="0.2">
      <c r="A1476" s="61" t="s">
        <v>1123</v>
      </c>
      <c r="B1476" s="62"/>
      <c r="C1476" s="97"/>
      <c r="D1476" s="79"/>
      <c r="E1476" s="79"/>
      <c r="F1476" s="95">
        <f>SUBTOTAL(9,F1455:F1475)</f>
        <v>79729.994000000006</v>
      </c>
      <c r="G1476" s="95">
        <f>SUBTOTAL(9,G1455:G1475)</f>
        <v>21788.268</v>
      </c>
      <c r="H1476" s="95">
        <f>+F1476-G1476</f>
        <v>57941.72600000001</v>
      </c>
      <c r="I1476" s="35"/>
    </row>
    <row r="1477" spans="1:9" x14ac:dyDescent="0.2">
      <c r="A1477" s="42" t="s">
        <v>76</v>
      </c>
      <c r="B1477" s="42" t="s">
        <v>773</v>
      </c>
      <c r="C1477" s="45">
        <v>40303</v>
      </c>
      <c r="D1477" s="78" t="s">
        <v>461</v>
      </c>
      <c r="E1477" s="78" t="s">
        <v>462</v>
      </c>
      <c r="F1477" s="44">
        <v>300</v>
      </c>
      <c r="G1477" s="44">
        <v>0</v>
      </c>
      <c r="H1477" s="44">
        <f>+IF(A1477=A1475,H1475+F1477-G1477,F1477-G1477)</f>
        <v>300</v>
      </c>
    </row>
    <row r="1478" spans="1:9" x14ac:dyDescent="0.2">
      <c r="A1478" s="42" t="s">
        <v>76</v>
      </c>
      <c r="B1478" s="42" t="s">
        <v>773</v>
      </c>
      <c r="C1478" s="45">
        <v>40303</v>
      </c>
      <c r="D1478" s="78" t="s">
        <v>463</v>
      </c>
      <c r="E1478" s="78" t="s">
        <v>464</v>
      </c>
      <c r="F1478" s="44">
        <v>100</v>
      </c>
      <c r="G1478" s="44">
        <v>0</v>
      </c>
      <c r="H1478" s="44">
        <f t="shared" ref="H1478:H1488" si="80">+IF(A1478=A1477,H1477+F1478-G1478,F1478-G1478)</f>
        <v>400</v>
      </c>
    </row>
    <row r="1479" spans="1:9" x14ac:dyDescent="0.2">
      <c r="A1479" s="42" t="s">
        <v>76</v>
      </c>
      <c r="B1479" s="42" t="s">
        <v>773</v>
      </c>
      <c r="C1479" s="45">
        <v>41517</v>
      </c>
      <c r="D1479" s="78" t="s">
        <v>465</v>
      </c>
      <c r="E1479" s="78" t="s">
        <v>215</v>
      </c>
      <c r="F1479" s="44">
        <v>0</v>
      </c>
      <c r="G1479" s="44">
        <v>1575</v>
      </c>
      <c r="H1479" s="44">
        <f t="shared" si="80"/>
        <v>-1175</v>
      </c>
    </row>
    <row r="1480" spans="1:9" x14ac:dyDescent="0.2">
      <c r="A1480" s="42" t="s">
        <v>76</v>
      </c>
      <c r="B1480" s="42" t="s">
        <v>773</v>
      </c>
      <c r="C1480" s="45">
        <v>41973</v>
      </c>
      <c r="D1480" s="78" t="s">
        <v>466</v>
      </c>
      <c r="E1480" s="78" t="s">
        <v>467</v>
      </c>
      <c r="F1480" s="44">
        <v>0</v>
      </c>
      <c r="G1480" s="44">
        <v>556.5</v>
      </c>
      <c r="H1480" s="44">
        <f t="shared" si="80"/>
        <v>-1731.5</v>
      </c>
    </row>
    <row r="1481" spans="1:9" x14ac:dyDescent="0.2">
      <c r="A1481" s="42" t="s">
        <v>76</v>
      </c>
      <c r="B1481" s="42" t="s">
        <v>773</v>
      </c>
      <c r="C1481" s="45">
        <v>41973</v>
      </c>
      <c r="D1481" s="78" t="s">
        <v>468</v>
      </c>
      <c r="E1481" s="78" t="s">
        <v>469</v>
      </c>
      <c r="F1481" s="44">
        <v>0</v>
      </c>
      <c r="G1481" s="44">
        <v>1669.5</v>
      </c>
      <c r="H1481" s="44">
        <f t="shared" si="80"/>
        <v>-3401</v>
      </c>
    </row>
    <row r="1482" spans="1:9" x14ac:dyDescent="0.2">
      <c r="A1482" s="42" t="s">
        <v>76</v>
      </c>
      <c r="B1482" s="42" t="s">
        <v>773</v>
      </c>
      <c r="C1482" s="45">
        <v>42154</v>
      </c>
      <c r="D1482" s="78" t="s">
        <v>470</v>
      </c>
      <c r="E1482" s="78" t="s">
        <v>471</v>
      </c>
      <c r="F1482" s="44">
        <v>0</v>
      </c>
      <c r="G1482" s="44">
        <v>95.4</v>
      </c>
      <c r="H1482" s="44">
        <f t="shared" si="80"/>
        <v>-3496.4</v>
      </c>
    </row>
    <row r="1483" spans="1:9" x14ac:dyDescent="0.2">
      <c r="A1483" s="42" t="s">
        <v>76</v>
      </c>
      <c r="B1483" s="42" t="s">
        <v>773</v>
      </c>
      <c r="C1483" s="45">
        <v>42154</v>
      </c>
      <c r="D1483" s="78" t="s">
        <v>472</v>
      </c>
      <c r="E1483" s="78" t="s">
        <v>473</v>
      </c>
      <c r="F1483" s="44">
        <v>0</v>
      </c>
      <c r="G1483" s="44">
        <v>583</v>
      </c>
      <c r="H1483" s="44">
        <f t="shared" si="80"/>
        <v>-4079.4</v>
      </c>
    </row>
    <row r="1484" spans="1:9" x14ac:dyDescent="0.2">
      <c r="A1484" s="42" t="s">
        <v>76</v>
      </c>
      <c r="B1484" s="42" t="s">
        <v>773</v>
      </c>
      <c r="C1484" s="45">
        <v>42308</v>
      </c>
      <c r="D1484" s="78" t="s">
        <v>474</v>
      </c>
      <c r="E1484" s="78" t="s">
        <v>475</v>
      </c>
      <c r="F1484" s="44">
        <v>0</v>
      </c>
      <c r="G1484" s="44">
        <v>583</v>
      </c>
      <c r="H1484" s="44">
        <f t="shared" si="80"/>
        <v>-4662.3999999999996</v>
      </c>
    </row>
    <row r="1485" spans="1:9" x14ac:dyDescent="0.2">
      <c r="A1485" s="42" t="s">
        <v>76</v>
      </c>
      <c r="B1485" s="42" t="s">
        <v>773</v>
      </c>
      <c r="C1485" s="45">
        <v>42369</v>
      </c>
      <c r="D1485" s="78" t="s">
        <v>476</v>
      </c>
      <c r="E1485" s="78" t="s">
        <v>222</v>
      </c>
      <c r="F1485" s="44">
        <v>2100</v>
      </c>
      <c r="G1485" s="44">
        <v>0</v>
      </c>
      <c r="H1485" s="44">
        <f t="shared" si="80"/>
        <v>-2562.3999999999996</v>
      </c>
    </row>
    <row r="1486" spans="1:9" x14ac:dyDescent="0.2">
      <c r="A1486" s="42" t="s">
        <v>76</v>
      </c>
      <c r="B1486" s="42" t="s">
        <v>773</v>
      </c>
      <c r="C1486" s="45">
        <v>42369</v>
      </c>
      <c r="D1486" s="78" t="s">
        <v>477</v>
      </c>
      <c r="E1486" s="78" t="s">
        <v>473</v>
      </c>
      <c r="F1486" s="44">
        <v>0</v>
      </c>
      <c r="G1486" s="44">
        <v>583</v>
      </c>
      <c r="H1486" s="44">
        <f t="shared" si="80"/>
        <v>-3145.3999999999996</v>
      </c>
    </row>
    <row r="1487" spans="1:9" x14ac:dyDescent="0.2">
      <c r="A1487" s="42" t="s">
        <v>76</v>
      </c>
      <c r="B1487" s="42" t="s">
        <v>773</v>
      </c>
      <c r="C1487" s="45">
        <v>43465</v>
      </c>
      <c r="D1487" s="78" t="s">
        <v>796</v>
      </c>
      <c r="E1487" s="78" t="s">
        <v>152</v>
      </c>
      <c r="F1487" s="44">
        <v>0</v>
      </c>
      <c r="G1487" s="44">
        <v>2025.04</v>
      </c>
      <c r="H1487" s="44">
        <f t="shared" si="80"/>
        <v>-5170.4399999999996</v>
      </c>
    </row>
    <row r="1488" spans="1:9" x14ac:dyDescent="0.2">
      <c r="A1488" s="42" t="s">
        <v>76</v>
      </c>
      <c r="B1488" s="42" t="s">
        <v>773</v>
      </c>
      <c r="C1488" s="152">
        <v>45657</v>
      </c>
      <c r="D1488" s="150" t="s">
        <v>11627</v>
      </c>
      <c r="E1488" s="150" t="s">
        <v>11628</v>
      </c>
      <c r="F1488" s="151">
        <v>0</v>
      </c>
      <c r="G1488" s="151">
        <v>8415.48</v>
      </c>
      <c r="H1488" s="44">
        <f t="shared" si="80"/>
        <v>-13585.919999999998</v>
      </c>
    </row>
    <row r="1489" spans="1:8" x14ac:dyDescent="0.2">
      <c r="A1489" s="61" t="s">
        <v>1124</v>
      </c>
      <c r="B1489" s="62"/>
      <c r="C1489" s="97"/>
      <c r="D1489" s="79"/>
      <c r="E1489" s="79"/>
      <c r="F1489" s="95">
        <f>SUBTOTAL(9,F1477:F1488)</f>
        <v>2500</v>
      </c>
      <c r="G1489" s="95">
        <f>SUBTOTAL(9,G1477:G1488)</f>
        <v>16085.919999999998</v>
      </c>
      <c r="H1489" s="95">
        <f>+F1489-G1489</f>
        <v>-13585.919999999998</v>
      </c>
    </row>
    <row r="1490" spans="1:8" x14ac:dyDescent="0.2">
      <c r="A1490" s="58" t="s">
        <v>6044</v>
      </c>
      <c r="B1490" s="58" t="s">
        <v>10453</v>
      </c>
      <c r="C1490" s="45">
        <v>45657</v>
      </c>
      <c r="D1490" s="42" t="s">
        <v>12386</v>
      </c>
      <c r="E1490" s="152" t="s">
        <v>12387</v>
      </c>
      <c r="F1490" s="151"/>
      <c r="G1490" s="151">
        <v>3127.0050000000001</v>
      </c>
      <c r="H1490" s="44">
        <f>+IF(A1490=A1489,H1489+F1490-G1490,F1490-G1490)</f>
        <v>-3127.0050000000001</v>
      </c>
    </row>
    <row r="1491" spans="1:8" x14ac:dyDescent="0.2">
      <c r="A1491" s="61" t="s">
        <v>12401</v>
      </c>
      <c r="B1491" s="62"/>
      <c r="C1491" s="97"/>
      <c r="D1491" s="79"/>
      <c r="E1491" s="79"/>
      <c r="F1491" s="95">
        <f>SUBTOTAL(9,F1490)</f>
        <v>0</v>
      </c>
      <c r="G1491" s="95">
        <f>SUBTOTAL(9,G1490)</f>
        <v>3127.0050000000001</v>
      </c>
      <c r="H1491" s="95">
        <f>+F1491-G1491</f>
        <v>-3127.0050000000001</v>
      </c>
    </row>
    <row r="1492" spans="1:8" x14ac:dyDescent="0.2">
      <c r="A1492" s="42" t="s">
        <v>78</v>
      </c>
      <c r="B1492" s="42" t="s">
        <v>774</v>
      </c>
      <c r="C1492" s="45">
        <v>40786</v>
      </c>
      <c r="D1492" s="78" t="s">
        <v>478</v>
      </c>
      <c r="E1492" s="78" t="s">
        <v>152</v>
      </c>
      <c r="F1492" s="44">
        <v>0</v>
      </c>
      <c r="G1492" s="44">
        <v>1120.3</v>
      </c>
      <c r="H1492" s="44">
        <f>+IF(A1492=A1487,H1487+F1492-G1492,F1492-G1492)</f>
        <v>-1120.3</v>
      </c>
    </row>
    <row r="1493" spans="1:8" x14ac:dyDescent="0.2">
      <c r="A1493" s="42" t="s">
        <v>78</v>
      </c>
      <c r="B1493" s="42" t="s">
        <v>774</v>
      </c>
      <c r="C1493" s="45">
        <v>40802</v>
      </c>
      <c r="D1493" s="78" t="s">
        <v>479</v>
      </c>
      <c r="E1493" s="78" t="s">
        <v>152</v>
      </c>
      <c r="F1493" s="44">
        <v>0</v>
      </c>
      <c r="G1493" s="44">
        <v>1120.3</v>
      </c>
      <c r="H1493" s="44">
        <f>+IF(A1493=A1492,H1492+F1493-G1493,F1493-G1493)</f>
        <v>-2240.6</v>
      </c>
    </row>
    <row r="1494" spans="1:8" x14ac:dyDescent="0.2">
      <c r="A1494" s="42" t="s">
        <v>78</v>
      </c>
      <c r="B1494" s="42" t="s">
        <v>774</v>
      </c>
      <c r="C1494" s="45">
        <v>42154</v>
      </c>
      <c r="D1494" s="78" t="s">
        <v>480</v>
      </c>
      <c r="E1494" s="78" t="s">
        <v>152</v>
      </c>
      <c r="F1494" s="44">
        <v>0</v>
      </c>
      <c r="G1494" s="44">
        <v>12</v>
      </c>
      <c r="H1494" s="44">
        <f>+IF(A1494=A1493,H1493+F1494-G1494,F1494-G1494)</f>
        <v>-2252.6</v>
      </c>
    </row>
    <row r="1495" spans="1:8" x14ac:dyDescent="0.2">
      <c r="A1495" s="42" t="s">
        <v>78</v>
      </c>
      <c r="B1495" s="42" t="s">
        <v>774</v>
      </c>
      <c r="C1495" s="45">
        <v>42247</v>
      </c>
      <c r="D1495" s="78" t="s">
        <v>481</v>
      </c>
      <c r="E1495" s="78" t="s">
        <v>152</v>
      </c>
      <c r="F1495" s="44">
        <v>0</v>
      </c>
      <c r="G1495" s="44">
        <v>4</v>
      </c>
      <c r="H1495" s="44">
        <f>+IF(A1495=A1494,H1494+F1495-G1495,F1495-G1495)</f>
        <v>-2256.6</v>
      </c>
    </row>
    <row r="1496" spans="1:8" x14ac:dyDescent="0.2">
      <c r="A1496" s="42" t="s">
        <v>78</v>
      </c>
      <c r="B1496" s="42" t="s">
        <v>774</v>
      </c>
      <c r="C1496" s="45">
        <v>42460</v>
      </c>
      <c r="D1496" s="78" t="s">
        <v>482</v>
      </c>
      <c r="E1496" s="78" t="s">
        <v>152</v>
      </c>
      <c r="F1496" s="44">
        <v>0</v>
      </c>
      <c r="G1496" s="44">
        <v>3248.5</v>
      </c>
      <c r="H1496" s="44">
        <f>+IF(A1496=A1495,H1495+F1496-G1496,F1496-G1496)</f>
        <v>-5505.1</v>
      </c>
    </row>
    <row r="1497" spans="1:8" x14ac:dyDescent="0.2">
      <c r="A1497" s="61" t="s">
        <v>1125</v>
      </c>
      <c r="B1497" s="62"/>
      <c r="C1497" s="97"/>
      <c r="D1497" s="79"/>
      <c r="E1497" s="79"/>
      <c r="F1497" s="95">
        <f>SUBTOTAL(9,F1492:F1496)</f>
        <v>0</v>
      </c>
      <c r="G1497" s="95">
        <f>SUBTOTAL(9,G1492:G1496)</f>
        <v>5505.1</v>
      </c>
      <c r="H1497" s="95">
        <f>+F1497-G1497</f>
        <v>-5505.1</v>
      </c>
    </row>
    <row r="1498" spans="1:8" x14ac:dyDescent="0.2">
      <c r="A1498" s="42" t="s">
        <v>6036</v>
      </c>
      <c r="B1498" s="42" t="s">
        <v>6037</v>
      </c>
      <c r="C1498" s="45">
        <v>45382</v>
      </c>
      <c r="D1498" s="78" t="s">
        <v>8503</v>
      </c>
      <c r="E1498" s="78" t="s">
        <v>8504</v>
      </c>
      <c r="G1498" s="44">
        <v>589.58399999999995</v>
      </c>
      <c r="H1498" s="44">
        <f>+IF(A1498=A1497,H1497+F1498-G1498,F1498-G1498)</f>
        <v>-589.58399999999995</v>
      </c>
    </row>
    <row r="1499" spans="1:8" x14ac:dyDescent="0.2">
      <c r="A1499" s="42" t="s">
        <v>6036</v>
      </c>
      <c r="B1499" s="42" t="s">
        <v>6037</v>
      </c>
      <c r="C1499" s="45">
        <v>45382</v>
      </c>
      <c r="D1499" s="78" t="s">
        <v>8505</v>
      </c>
      <c r="E1499" s="78" t="s">
        <v>8506</v>
      </c>
      <c r="G1499" s="44">
        <v>120</v>
      </c>
      <c r="H1499" s="44">
        <f>+IF(A1499=A1498,H1498+F1499-G1499,F1499-G1499)</f>
        <v>-709.58399999999995</v>
      </c>
    </row>
    <row r="1500" spans="1:8" x14ac:dyDescent="0.2">
      <c r="A1500" s="61" t="s">
        <v>8596</v>
      </c>
      <c r="B1500" s="62"/>
      <c r="C1500" s="97"/>
      <c r="D1500" s="79"/>
      <c r="E1500" s="79"/>
      <c r="F1500" s="95">
        <f>SUBTOTAL(9,F1498:F1499)</f>
        <v>0</v>
      </c>
      <c r="G1500" s="95">
        <f>SUBTOTAL(9,G1498:G1499)</f>
        <v>709.58399999999995</v>
      </c>
      <c r="H1500" s="95">
        <f>+F1500-G1500</f>
        <v>-709.58399999999995</v>
      </c>
    </row>
    <row r="1501" spans="1:8" x14ac:dyDescent="0.2">
      <c r="A1501" s="42" t="s">
        <v>79</v>
      </c>
      <c r="B1501" s="42" t="s">
        <v>775</v>
      </c>
      <c r="C1501" s="45">
        <v>45561</v>
      </c>
      <c r="D1501" s="78" t="s">
        <v>9828</v>
      </c>
      <c r="E1501" s="78" t="s">
        <v>9829</v>
      </c>
      <c r="G1501" s="44">
        <v>1267.105</v>
      </c>
      <c r="H1501" s="44">
        <f>+IF(A1501=A1496,H1497+F1501-G1501,F1501-G1501)</f>
        <v>-1267.105</v>
      </c>
    </row>
    <row r="1502" spans="1:8" x14ac:dyDescent="0.2">
      <c r="A1502" s="61" t="s">
        <v>1126</v>
      </c>
      <c r="B1502" s="62"/>
      <c r="C1502" s="93"/>
      <c r="D1502" s="94"/>
      <c r="E1502" s="94"/>
      <c r="F1502" s="96">
        <f>SUBTOTAL(9,F1501:F1501)</f>
        <v>0</v>
      </c>
      <c r="G1502" s="96">
        <f>SUBTOTAL(9,G1501:G1501)</f>
        <v>1267.105</v>
      </c>
      <c r="H1502" s="95">
        <f>+F1502-G1502</f>
        <v>-1267.105</v>
      </c>
    </row>
    <row r="1503" spans="1:8" x14ac:dyDescent="0.2">
      <c r="A1503" s="42" t="s">
        <v>80</v>
      </c>
      <c r="B1503" s="42" t="s">
        <v>81</v>
      </c>
      <c r="C1503" s="45">
        <v>41182</v>
      </c>
      <c r="D1503" s="78" t="s">
        <v>751</v>
      </c>
      <c r="E1503" s="78" t="s">
        <v>483</v>
      </c>
      <c r="F1503" s="44">
        <v>2961.2</v>
      </c>
      <c r="G1503" s="44">
        <v>0</v>
      </c>
      <c r="H1503" s="44">
        <f>+IF(A1503=A1502,H1502+F1503-G1503,F1503-G1503)</f>
        <v>2961.2</v>
      </c>
    </row>
    <row r="1504" spans="1:8" x14ac:dyDescent="0.2">
      <c r="A1504" s="42" t="s">
        <v>80</v>
      </c>
      <c r="B1504" s="42" t="s">
        <v>81</v>
      </c>
      <c r="C1504" s="45">
        <v>41536</v>
      </c>
      <c r="D1504" s="78" t="s">
        <v>752</v>
      </c>
      <c r="E1504" s="78" t="s">
        <v>484</v>
      </c>
      <c r="F1504" s="44">
        <v>5719.9480000000003</v>
      </c>
      <c r="G1504" s="44">
        <v>0</v>
      </c>
      <c r="H1504" s="44">
        <f t="shared" ref="H1504:H1511" si="81">+IF(A1504=A1503,H1503+F1504-G1504,F1504-G1504)</f>
        <v>8681.148000000001</v>
      </c>
    </row>
    <row r="1505" spans="1:9" x14ac:dyDescent="0.2">
      <c r="A1505" s="42" t="s">
        <v>80</v>
      </c>
      <c r="B1505" s="42" t="s">
        <v>81</v>
      </c>
      <c r="C1505" s="45">
        <v>41725</v>
      </c>
      <c r="D1505" s="78" t="s">
        <v>753</v>
      </c>
      <c r="E1505" s="78" t="s">
        <v>485</v>
      </c>
      <c r="F1505" s="44">
        <v>4147.4049999999997</v>
      </c>
      <c r="G1505" s="44">
        <v>0</v>
      </c>
      <c r="H1505" s="44">
        <f t="shared" si="81"/>
        <v>12828.553</v>
      </c>
    </row>
    <row r="1506" spans="1:9" x14ac:dyDescent="0.2">
      <c r="A1506" s="42" t="s">
        <v>80</v>
      </c>
      <c r="B1506" s="42" t="s">
        <v>81</v>
      </c>
      <c r="C1506" s="45">
        <v>41832</v>
      </c>
      <c r="D1506" s="78" t="s">
        <v>754</v>
      </c>
      <c r="E1506" s="78" t="s">
        <v>486</v>
      </c>
      <c r="F1506" s="44">
        <v>4231.9380000000001</v>
      </c>
      <c r="G1506" s="44">
        <v>0</v>
      </c>
      <c r="H1506" s="44">
        <f t="shared" si="81"/>
        <v>17060.491000000002</v>
      </c>
      <c r="I1506" s="44"/>
    </row>
    <row r="1507" spans="1:9" x14ac:dyDescent="0.2">
      <c r="A1507" s="42" t="s">
        <v>80</v>
      </c>
      <c r="B1507" s="42" t="s">
        <v>81</v>
      </c>
      <c r="C1507" s="45">
        <v>41901</v>
      </c>
      <c r="D1507" s="78" t="s">
        <v>755</v>
      </c>
      <c r="E1507" s="78" t="s">
        <v>487</v>
      </c>
      <c r="F1507" s="44">
        <v>8702.6270000000004</v>
      </c>
      <c r="G1507" s="44">
        <v>0</v>
      </c>
      <c r="H1507" s="44">
        <f t="shared" si="81"/>
        <v>25763.118000000002</v>
      </c>
      <c r="I1507" s="44"/>
    </row>
    <row r="1508" spans="1:9" x14ac:dyDescent="0.2">
      <c r="A1508" s="42" t="s">
        <v>80</v>
      </c>
      <c r="B1508" s="42" t="s">
        <v>81</v>
      </c>
      <c r="C1508" s="45">
        <v>41920</v>
      </c>
      <c r="D1508" s="78" t="s">
        <v>756</v>
      </c>
      <c r="E1508" s="78" t="s">
        <v>488</v>
      </c>
      <c r="F1508" s="44">
        <v>1717.953</v>
      </c>
      <c r="G1508" s="44">
        <v>0</v>
      </c>
      <c r="H1508" s="44">
        <f t="shared" si="81"/>
        <v>27481.071000000004</v>
      </c>
      <c r="I1508" s="44"/>
    </row>
    <row r="1509" spans="1:9" x14ac:dyDescent="0.2">
      <c r="A1509" s="42" t="s">
        <v>80</v>
      </c>
      <c r="B1509" s="42" t="s">
        <v>81</v>
      </c>
      <c r="C1509" s="45">
        <v>42004</v>
      </c>
      <c r="D1509" s="78" t="s">
        <v>757</v>
      </c>
      <c r="E1509" s="78" t="s">
        <v>489</v>
      </c>
      <c r="F1509" s="44">
        <v>1710.7349999999999</v>
      </c>
      <c r="G1509" s="44">
        <v>0</v>
      </c>
      <c r="H1509" s="44">
        <f t="shared" si="81"/>
        <v>29191.806000000004</v>
      </c>
      <c r="I1509" s="44"/>
    </row>
    <row r="1510" spans="1:9" x14ac:dyDescent="0.2">
      <c r="A1510" s="42" t="s">
        <v>80</v>
      </c>
      <c r="B1510" s="42" t="s">
        <v>81</v>
      </c>
      <c r="C1510" s="45">
        <v>42369</v>
      </c>
      <c r="D1510" s="78" t="s">
        <v>490</v>
      </c>
      <c r="E1510" s="78" t="s">
        <v>491</v>
      </c>
      <c r="F1510" s="44">
        <v>0</v>
      </c>
      <c r="G1510" s="44">
        <v>6935.4709999999995</v>
      </c>
      <c r="H1510" s="44">
        <f t="shared" si="81"/>
        <v>22256.335000000006</v>
      </c>
      <c r="I1510" s="44"/>
    </row>
    <row r="1511" spans="1:9" x14ac:dyDescent="0.2">
      <c r="A1511" s="42" t="s">
        <v>80</v>
      </c>
      <c r="B1511" s="42" t="s">
        <v>81</v>
      </c>
      <c r="C1511" s="45">
        <v>42369</v>
      </c>
      <c r="D1511" s="78" t="s">
        <v>492</v>
      </c>
      <c r="E1511" s="78" t="s">
        <v>493</v>
      </c>
      <c r="F1511" s="44">
        <v>0</v>
      </c>
      <c r="G1511" s="44">
        <v>2192.3530000000001</v>
      </c>
      <c r="H1511" s="44">
        <f t="shared" si="81"/>
        <v>20063.982000000007</v>
      </c>
      <c r="I1511" s="35" t="s">
        <v>4783</v>
      </c>
    </row>
    <row r="1512" spans="1:9" x14ac:dyDescent="0.2">
      <c r="A1512" s="61" t="s">
        <v>1127</v>
      </c>
      <c r="B1512" s="62"/>
      <c r="C1512" s="97"/>
      <c r="D1512" s="79"/>
      <c r="E1512" s="79"/>
      <c r="F1512" s="95">
        <f>SUBTOTAL(9,F1503:F1511)</f>
        <v>29191.806000000004</v>
      </c>
      <c r="G1512" s="95">
        <f>SUBTOTAL(9,G1503:G1511)</f>
        <v>9127.8240000000005</v>
      </c>
      <c r="H1512" s="95">
        <f>+F1512-G1512</f>
        <v>20063.982000000004</v>
      </c>
      <c r="I1512" s="35"/>
    </row>
    <row r="1513" spans="1:9" x14ac:dyDescent="0.2">
      <c r="A1513" s="42" t="s">
        <v>5005</v>
      </c>
      <c r="B1513" s="42" t="s">
        <v>4805</v>
      </c>
      <c r="C1513" s="101">
        <v>44926</v>
      </c>
      <c r="D1513" s="102"/>
      <c r="E1513" s="102"/>
      <c r="F1513" s="103"/>
      <c r="G1513" s="103">
        <v>0</v>
      </c>
      <c r="H1513" s="44">
        <f>+IF(A1513=A1511,H1511+F1513-G1513,F1513-G1513)</f>
        <v>0</v>
      </c>
      <c r="I1513" s="44"/>
    </row>
    <row r="1514" spans="1:9" x14ac:dyDescent="0.2">
      <c r="A1514" s="61" t="s">
        <v>7144</v>
      </c>
      <c r="B1514" s="62"/>
      <c r="C1514" s="93"/>
      <c r="D1514" s="94"/>
      <c r="E1514" s="94"/>
      <c r="F1514" s="96">
        <f>SUBTOTAL(9,F1513:F1513)</f>
        <v>0</v>
      </c>
      <c r="G1514" s="110">
        <f>SUBTOTAL(9,G1513:G1513)</f>
        <v>0</v>
      </c>
      <c r="H1514" s="95">
        <f>+F1514-G1514</f>
        <v>0</v>
      </c>
      <c r="I1514" s="44"/>
    </row>
    <row r="1515" spans="1:9" x14ac:dyDescent="0.2">
      <c r="A1515" s="42" t="s">
        <v>82</v>
      </c>
      <c r="B1515" s="42" t="s">
        <v>880</v>
      </c>
      <c r="C1515" s="45">
        <v>44104</v>
      </c>
      <c r="D1515" s="78" t="s">
        <v>1026</v>
      </c>
      <c r="E1515" s="78" t="s">
        <v>1027</v>
      </c>
      <c r="G1515" s="44">
        <v>80</v>
      </c>
      <c r="H1515" s="44">
        <f>+IF(A1515=A1514,H1514+F1515-G1515,F1515-G1515)</f>
        <v>-80</v>
      </c>
    </row>
    <row r="1516" spans="1:9" x14ac:dyDescent="0.2">
      <c r="A1516" s="42" t="s">
        <v>82</v>
      </c>
      <c r="B1516" s="42" t="s">
        <v>880</v>
      </c>
      <c r="C1516" s="152">
        <v>45626</v>
      </c>
      <c r="D1516" s="150" t="s">
        <v>11629</v>
      </c>
      <c r="E1516" s="150" t="s">
        <v>11630</v>
      </c>
      <c r="F1516" s="151"/>
      <c r="G1516" s="151">
        <v>2330</v>
      </c>
      <c r="H1516" s="44">
        <f>+IF(A1516=A1515,H1515+F1516-G1516,F1516-G1516)</f>
        <v>-2410</v>
      </c>
    </row>
    <row r="1517" spans="1:9" x14ac:dyDescent="0.2">
      <c r="A1517" s="42" t="s">
        <v>82</v>
      </c>
      <c r="B1517" s="42" t="s">
        <v>880</v>
      </c>
      <c r="C1517" s="152">
        <v>45626</v>
      </c>
      <c r="D1517" s="150" t="s">
        <v>11631</v>
      </c>
      <c r="E1517" s="150" t="s">
        <v>11632</v>
      </c>
      <c r="F1517" s="151"/>
      <c r="G1517" s="151">
        <v>850</v>
      </c>
      <c r="H1517" s="44">
        <f t="shared" ref="H1517:H1519" si="82">+IF(A1517=A1516,H1516+F1517-G1517,F1517-G1517)</f>
        <v>-3260</v>
      </c>
    </row>
    <row r="1518" spans="1:9" x14ac:dyDescent="0.2">
      <c r="A1518" s="42" t="s">
        <v>82</v>
      </c>
      <c r="B1518" s="42" t="s">
        <v>880</v>
      </c>
      <c r="C1518" s="152">
        <v>45626</v>
      </c>
      <c r="D1518" s="150" t="s">
        <v>11633</v>
      </c>
      <c r="E1518" s="150" t="s">
        <v>11634</v>
      </c>
      <c r="F1518" s="151"/>
      <c r="G1518" s="151">
        <v>310</v>
      </c>
      <c r="H1518" s="44">
        <f t="shared" si="82"/>
        <v>-3570</v>
      </c>
    </row>
    <row r="1519" spans="1:9" x14ac:dyDescent="0.2">
      <c r="A1519" s="42" t="s">
        <v>82</v>
      </c>
      <c r="B1519" s="42" t="s">
        <v>880</v>
      </c>
      <c r="C1519" s="152">
        <v>45626</v>
      </c>
      <c r="D1519" s="150" t="s">
        <v>11635</v>
      </c>
      <c r="E1519" s="150" t="s">
        <v>11636</v>
      </c>
      <c r="F1519" s="151"/>
      <c r="G1519" s="151">
        <v>400</v>
      </c>
      <c r="H1519" s="44">
        <f t="shared" si="82"/>
        <v>-3970</v>
      </c>
    </row>
    <row r="1520" spans="1:9" x14ac:dyDescent="0.2">
      <c r="A1520" s="61" t="s">
        <v>1128</v>
      </c>
      <c r="B1520" s="62"/>
      <c r="C1520" s="93"/>
      <c r="D1520" s="94"/>
      <c r="E1520" s="94"/>
      <c r="F1520" s="96">
        <f>SUBTOTAL(9,F1515:F1519)</f>
        <v>0</v>
      </c>
      <c r="G1520" s="96">
        <f>SUBTOTAL(9,G1515:G1519)</f>
        <v>3970</v>
      </c>
      <c r="H1520" s="95">
        <f>+F1520-G1520</f>
        <v>-3970</v>
      </c>
    </row>
    <row r="1521" spans="1:11" x14ac:dyDescent="0.2">
      <c r="A1521" s="42" t="s">
        <v>957</v>
      </c>
      <c r="B1521" s="42" t="s">
        <v>958</v>
      </c>
      <c r="C1521" s="45">
        <v>44186</v>
      </c>
      <c r="D1521" s="78" t="s">
        <v>1053</v>
      </c>
      <c r="E1521" s="78" t="s">
        <v>152</v>
      </c>
      <c r="G1521" s="44">
        <v>1253.0170000000001</v>
      </c>
      <c r="H1521" s="44">
        <f>+IF(A1521=A1520,H1520+F1521-G1521,F1521-G1521)</f>
        <v>-1253.0170000000001</v>
      </c>
      <c r="I1521" s="44" t="s">
        <v>4984</v>
      </c>
      <c r="K1521" s="44"/>
    </row>
    <row r="1522" spans="1:11" x14ac:dyDescent="0.2">
      <c r="A1522" s="42" t="s">
        <v>957</v>
      </c>
      <c r="B1522" s="42" t="s">
        <v>958</v>
      </c>
      <c r="C1522" s="45">
        <v>44218</v>
      </c>
      <c r="D1522" s="78" t="s">
        <v>4982</v>
      </c>
      <c r="E1522" s="78" t="s">
        <v>4983</v>
      </c>
      <c r="F1522" s="44">
        <v>417.03500000000003</v>
      </c>
      <c r="G1522" s="44">
        <v>0</v>
      </c>
      <c r="H1522" s="44">
        <f t="shared" ref="H1522:H1555" si="83">+IF(A1522=A1521,H1521+F1522-G1522,F1522-G1522)</f>
        <v>-835.98199999999997</v>
      </c>
    </row>
    <row r="1523" spans="1:11" x14ac:dyDescent="0.2">
      <c r="A1523" s="42" t="s">
        <v>957</v>
      </c>
      <c r="B1523" s="42" t="s">
        <v>958</v>
      </c>
      <c r="C1523" s="98">
        <v>44543</v>
      </c>
      <c r="D1523" s="77" t="s">
        <v>4905</v>
      </c>
      <c r="E1523" s="78" t="s">
        <v>152</v>
      </c>
      <c r="F1523" s="60"/>
      <c r="G1523" s="60">
        <v>332.94200000000001</v>
      </c>
      <c r="H1523" s="44">
        <f t="shared" si="83"/>
        <v>-1168.924</v>
      </c>
    </row>
    <row r="1524" spans="1:11" x14ac:dyDescent="0.2">
      <c r="A1524" s="42" t="s">
        <v>957</v>
      </c>
      <c r="B1524" s="42" t="s">
        <v>958</v>
      </c>
      <c r="C1524" s="98">
        <v>44543</v>
      </c>
      <c r="D1524" s="77" t="s">
        <v>4906</v>
      </c>
      <c r="E1524" s="78" t="s">
        <v>152</v>
      </c>
      <c r="F1524" s="60"/>
      <c r="G1524" s="60">
        <v>513.57100000000003</v>
      </c>
      <c r="H1524" s="44">
        <f t="shared" si="83"/>
        <v>-1682.4949999999999</v>
      </c>
    </row>
    <row r="1525" spans="1:11" x14ac:dyDescent="0.2">
      <c r="A1525" s="42" t="s">
        <v>957</v>
      </c>
      <c r="B1525" s="42" t="s">
        <v>958</v>
      </c>
      <c r="C1525" s="98">
        <v>44553</v>
      </c>
      <c r="D1525" s="77" t="s">
        <v>4907</v>
      </c>
      <c r="E1525" s="78" t="s">
        <v>152</v>
      </c>
      <c r="F1525" s="60"/>
      <c r="G1525" s="60">
        <v>624.57000000000005</v>
      </c>
      <c r="H1525" s="44">
        <f t="shared" si="83"/>
        <v>-2307.0650000000001</v>
      </c>
    </row>
    <row r="1526" spans="1:11" x14ac:dyDescent="0.2">
      <c r="A1526" s="42" t="s">
        <v>957</v>
      </c>
      <c r="B1526" s="42" t="s">
        <v>958</v>
      </c>
      <c r="C1526" s="98">
        <v>44553</v>
      </c>
      <c r="D1526" s="77" t="s">
        <v>4908</v>
      </c>
      <c r="E1526" s="78" t="s">
        <v>152</v>
      </c>
      <c r="F1526" s="60"/>
      <c r="G1526" s="60">
        <v>140.80000000000001</v>
      </c>
      <c r="H1526" s="44">
        <f t="shared" si="83"/>
        <v>-2447.8650000000002</v>
      </c>
    </row>
    <row r="1527" spans="1:11" x14ac:dyDescent="0.2">
      <c r="A1527" s="42" t="s">
        <v>957</v>
      </c>
      <c r="B1527" s="42" t="s">
        <v>958</v>
      </c>
      <c r="C1527" s="98">
        <v>44561</v>
      </c>
      <c r="D1527" s="77" t="s">
        <v>4909</v>
      </c>
      <c r="E1527" s="78" t="s">
        <v>152</v>
      </c>
      <c r="F1527" s="60"/>
      <c r="G1527" s="60">
        <v>81</v>
      </c>
      <c r="H1527" s="44">
        <f t="shared" si="83"/>
        <v>-2528.8650000000002</v>
      </c>
    </row>
    <row r="1528" spans="1:11" x14ac:dyDescent="0.2">
      <c r="A1528" s="42" t="s">
        <v>957</v>
      </c>
      <c r="B1528" s="42" t="s">
        <v>958</v>
      </c>
      <c r="C1528" s="98">
        <v>44561</v>
      </c>
      <c r="D1528" s="77" t="s">
        <v>4910</v>
      </c>
      <c r="E1528" s="78" t="s">
        <v>152</v>
      </c>
      <c r="F1528" s="60"/>
      <c r="G1528" s="60">
        <v>245.8</v>
      </c>
      <c r="H1528" s="44">
        <f t="shared" si="83"/>
        <v>-2774.6650000000004</v>
      </c>
    </row>
    <row r="1529" spans="1:11" x14ac:dyDescent="0.2">
      <c r="A1529" s="42" t="s">
        <v>957</v>
      </c>
      <c r="B1529" s="42" t="s">
        <v>958</v>
      </c>
      <c r="C1529" s="101">
        <v>44574</v>
      </c>
      <c r="D1529" s="102" t="s">
        <v>5315</v>
      </c>
      <c r="E1529" s="102" t="s">
        <v>152</v>
      </c>
      <c r="F1529" s="103"/>
      <c r="G1529" s="103">
        <v>81</v>
      </c>
      <c r="H1529" s="44">
        <f t="shared" si="83"/>
        <v>-2855.6650000000004</v>
      </c>
    </row>
    <row r="1530" spans="1:11" x14ac:dyDescent="0.2">
      <c r="A1530" s="42" t="s">
        <v>957</v>
      </c>
      <c r="B1530" s="42" t="s">
        <v>958</v>
      </c>
      <c r="C1530" s="101">
        <v>44639</v>
      </c>
      <c r="D1530" s="102" t="s">
        <v>5316</v>
      </c>
      <c r="E1530" s="102" t="s">
        <v>152</v>
      </c>
      <c r="F1530" s="103"/>
      <c r="G1530" s="103"/>
      <c r="H1530" s="44">
        <f t="shared" si="83"/>
        <v>-2855.6650000000004</v>
      </c>
    </row>
    <row r="1531" spans="1:11" x14ac:dyDescent="0.2">
      <c r="A1531" s="42" t="s">
        <v>957</v>
      </c>
      <c r="B1531" s="42" t="s">
        <v>958</v>
      </c>
      <c r="C1531" s="101">
        <v>44641</v>
      </c>
      <c r="D1531" s="102">
        <v>5322530253</v>
      </c>
      <c r="E1531" s="102">
        <v>954</v>
      </c>
      <c r="F1531" s="103">
        <v>2538.5830000000001</v>
      </c>
      <c r="G1531" s="103"/>
      <c r="H1531" s="44">
        <f t="shared" si="83"/>
        <v>-317.08200000000033</v>
      </c>
    </row>
    <row r="1532" spans="1:11" x14ac:dyDescent="0.2">
      <c r="A1532" s="42" t="s">
        <v>957</v>
      </c>
      <c r="B1532" s="42" t="s">
        <v>958</v>
      </c>
      <c r="C1532" s="101">
        <v>44681</v>
      </c>
      <c r="D1532" s="102" t="s">
        <v>5317</v>
      </c>
      <c r="E1532" s="102" t="s">
        <v>152</v>
      </c>
      <c r="F1532" s="103"/>
      <c r="G1532" s="103">
        <v>345.7</v>
      </c>
      <c r="H1532" s="44">
        <f t="shared" si="83"/>
        <v>-662.78200000000038</v>
      </c>
    </row>
    <row r="1533" spans="1:11" x14ac:dyDescent="0.2">
      <c r="A1533" s="42" t="s">
        <v>957</v>
      </c>
      <c r="B1533" s="42" t="s">
        <v>958</v>
      </c>
      <c r="C1533" s="101">
        <v>44711</v>
      </c>
      <c r="D1533" s="102" t="s">
        <v>5318</v>
      </c>
      <c r="E1533" s="102" t="s">
        <v>5319</v>
      </c>
      <c r="F1533" s="103">
        <v>1666.211</v>
      </c>
      <c r="G1533" s="103"/>
      <c r="H1533" s="44">
        <f t="shared" si="83"/>
        <v>1003.4289999999996</v>
      </c>
    </row>
    <row r="1534" spans="1:11" x14ac:dyDescent="0.2">
      <c r="A1534" s="42" t="s">
        <v>957</v>
      </c>
      <c r="B1534" s="42" t="s">
        <v>958</v>
      </c>
      <c r="C1534" s="101">
        <v>44742</v>
      </c>
      <c r="D1534" s="102" t="s">
        <v>5320</v>
      </c>
      <c r="E1534" s="102" t="s">
        <v>5279</v>
      </c>
      <c r="F1534" s="103"/>
      <c r="G1534" s="103">
        <v>100</v>
      </c>
      <c r="H1534" s="44">
        <f t="shared" si="83"/>
        <v>903.42899999999963</v>
      </c>
    </row>
    <row r="1535" spans="1:11" x14ac:dyDescent="0.2">
      <c r="A1535" s="42" t="s">
        <v>957</v>
      </c>
      <c r="B1535" s="42" t="s">
        <v>958</v>
      </c>
      <c r="C1535" s="101">
        <v>44773</v>
      </c>
      <c r="D1535" s="102" t="s">
        <v>5321</v>
      </c>
      <c r="E1535" s="102" t="s">
        <v>152</v>
      </c>
      <c r="F1535" s="103"/>
      <c r="G1535" s="103">
        <v>345.7</v>
      </c>
      <c r="H1535" s="44">
        <f t="shared" si="83"/>
        <v>557.72899999999959</v>
      </c>
    </row>
    <row r="1536" spans="1:11" x14ac:dyDescent="0.2">
      <c r="A1536" s="42" t="s">
        <v>957</v>
      </c>
      <c r="B1536" s="42" t="s">
        <v>958</v>
      </c>
      <c r="C1536" s="101">
        <v>44865</v>
      </c>
      <c r="D1536" s="102" t="s">
        <v>5323</v>
      </c>
      <c r="E1536" s="102" t="s">
        <v>152</v>
      </c>
      <c r="F1536" s="103"/>
      <c r="G1536" s="103">
        <v>110.75</v>
      </c>
      <c r="H1536" s="44">
        <f t="shared" si="83"/>
        <v>446.97899999999959</v>
      </c>
    </row>
    <row r="1537" spans="1:8" x14ac:dyDescent="0.2">
      <c r="A1537" s="42" t="s">
        <v>957</v>
      </c>
      <c r="B1537" s="42" t="s">
        <v>958</v>
      </c>
      <c r="C1537" s="101">
        <v>44865</v>
      </c>
      <c r="D1537" s="102" t="s">
        <v>5324</v>
      </c>
      <c r="E1537" s="102" t="s">
        <v>152</v>
      </c>
      <c r="F1537" s="103"/>
      <c r="G1537" s="103">
        <v>110.75</v>
      </c>
      <c r="H1537" s="44">
        <f t="shared" si="83"/>
        <v>336.22899999999959</v>
      </c>
    </row>
    <row r="1538" spans="1:8" x14ac:dyDescent="0.2">
      <c r="A1538" s="42" t="s">
        <v>957</v>
      </c>
      <c r="B1538" s="42" t="s">
        <v>958</v>
      </c>
      <c r="C1538" s="101">
        <v>44865</v>
      </c>
      <c r="D1538" s="102" t="s">
        <v>5325</v>
      </c>
      <c r="E1538" s="102" t="s">
        <v>152</v>
      </c>
      <c r="F1538" s="103"/>
      <c r="G1538" s="103">
        <v>110.75</v>
      </c>
      <c r="H1538" s="44">
        <f t="shared" si="83"/>
        <v>225.47899999999959</v>
      </c>
    </row>
    <row r="1539" spans="1:8" x14ac:dyDescent="0.2">
      <c r="A1539" s="42" t="s">
        <v>957</v>
      </c>
      <c r="B1539" s="42" t="s">
        <v>958</v>
      </c>
      <c r="C1539" s="101">
        <v>44865</v>
      </c>
      <c r="D1539" s="102" t="s">
        <v>5326</v>
      </c>
      <c r="E1539" s="102" t="s">
        <v>152</v>
      </c>
      <c r="F1539" s="103"/>
      <c r="G1539" s="103">
        <v>130.75</v>
      </c>
      <c r="H1539" s="44">
        <f t="shared" si="83"/>
        <v>94.728999999999587</v>
      </c>
    </row>
    <row r="1540" spans="1:8" x14ac:dyDescent="0.2">
      <c r="A1540" s="42" t="s">
        <v>957</v>
      </c>
      <c r="B1540" s="42" t="s">
        <v>958</v>
      </c>
      <c r="C1540" s="101">
        <v>44865</v>
      </c>
      <c r="D1540" s="102" t="s">
        <v>5327</v>
      </c>
      <c r="E1540" s="102" t="s">
        <v>152</v>
      </c>
      <c r="F1540" s="103"/>
      <c r="G1540" s="103">
        <v>565.85</v>
      </c>
      <c r="H1540" s="44">
        <f t="shared" si="83"/>
        <v>-471.12100000000044</v>
      </c>
    </row>
    <row r="1541" spans="1:8" x14ac:dyDescent="0.2">
      <c r="A1541" s="42" t="s">
        <v>957</v>
      </c>
      <c r="B1541" s="42" t="s">
        <v>958</v>
      </c>
      <c r="C1541" s="101">
        <v>44865</v>
      </c>
      <c r="D1541" s="102" t="s">
        <v>5328</v>
      </c>
      <c r="E1541" s="102" t="s">
        <v>152</v>
      </c>
      <c r="F1541" s="103"/>
      <c r="G1541" s="103">
        <v>526.98299999999995</v>
      </c>
      <c r="H1541" s="44">
        <f t="shared" si="83"/>
        <v>-998.10400000000038</v>
      </c>
    </row>
    <row r="1542" spans="1:8" x14ac:dyDescent="0.2">
      <c r="A1542" s="42" t="s">
        <v>957</v>
      </c>
      <c r="B1542" s="42" t="s">
        <v>958</v>
      </c>
      <c r="C1542" s="101">
        <v>44865</v>
      </c>
      <c r="D1542" s="102" t="s">
        <v>5329</v>
      </c>
      <c r="E1542" s="102" t="s">
        <v>152</v>
      </c>
      <c r="F1542" s="103"/>
      <c r="G1542" s="103">
        <v>446.85</v>
      </c>
      <c r="H1542" s="44">
        <f t="shared" si="83"/>
        <v>-1444.9540000000004</v>
      </c>
    </row>
    <row r="1543" spans="1:8" x14ac:dyDescent="0.2">
      <c r="A1543" s="42" t="s">
        <v>957</v>
      </c>
      <c r="B1543" s="42" t="s">
        <v>958</v>
      </c>
      <c r="C1543" s="101">
        <v>44865</v>
      </c>
      <c r="D1543" s="102" t="s">
        <v>5330</v>
      </c>
      <c r="E1543" s="102" t="s">
        <v>152</v>
      </c>
      <c r="F1543" s="103"/>
      <c r="G1543" s="103">
        <v>558.53200000000004</v>
      </c>
      <c r="H1543" s="44">
        <f t="shared" si="83"/>
        <v>-2003.4860000000003</v>
      </c>
    </row>
    <row r="1544" spans="1:8" x14ac:dyDescent="0.2">
      <c r="A1544" s="42" t="s">
        <v>957</v>
      </c>
      <c r="B1544" s="42" t="s">
        <v>958</v>
      </c>
      <c r="C1544" s="101">
        <v>44921</v>
      </c>
      <c r="D1544" s="102" t="s">
        <v>5331</v>
      </c>
      <c r="E1544" s="102" t="s">
        <v>152</v>
      </c>
      <c r="F1544" s="103"/>
      <c r="G1544" s="103"/>
      <c r="H1544" s="44">
        <f t="shared" si="83"/>
        <v>-2003.4860000000003</v>
      </c>
    </row>
    <row r="1545" spans="1:8" x14ac:dyDescent="0.2">
      <c r="A1545" s="42" t="s">
        <v>957</v>
      </c>
      <c r="B1545" s="42" t="s">
        <v>958</v>
      </c>
      <c r="C1545" s="101">
        <v>44926</v>
      </c>
      <c r="D1545" s="102">
        <v>5622561383</v>
      </c>
      <c r="E1545" s="102">
        <v>8973</v>
      </c>
      <c r="F1545" s="103">
        <v>2988.9960000000001</v>
      </c>
      <c r="G1545" s="103"/>
      <c r="H1545" s="44">
        <f t="shared" si="83"/>
        <v>985.50999999999976</v>
      </c>
    </row>
    <row r="1546" spans="1:8" x14ac:dyDescent="0.2">
      <c r="A1546" s="42" t="s">
        <v>957</v>
      </c>
      <c r="B1546" s="42" t="s">
        <v>958</v>
      </c>
      <c r="C1546" s="69">
        <v>44943</v>
      </c>
      <c r="D1546" s="83" t="s">
        <v>7149</v>
      </c>
      <c r="E1546" s="83" t="s">
        <v>7150</v>
      </c>
      <c r="F1546" s="86"/>
      <c r="G1546" s="86">
        <v>345.7</v>
      </c>
      <c r="H1546" s="44">
        <f t="shared" si="83"/>
        <v>639.80999999999972</v>
      </c>
    </row>
    <row r="1547" spans="1:8" x14ac:dyDescent="0.2">
      <c r="A1547" s="42" t="s">
        <v>957</v>
      </c>
      <c r="B1547" s="42" t="s">
        <v>958</v>
      </c>
      <c r="C1547" s="69">
        <v>44957</v>
      </c>
      <c r="D1547" s="83" t="s">
        <v>7151</v>
      </c>
      <c r="E1547" s="83" t="s">
        <v>7152</v>
      </c>
      <c r="F1547" s="86"/>
      <c r="G1547" s="86">
        <v>346.1</v>
      </c>
      <c r="H1547" s="44">
        <f t="shared" si="83"/>
        <v>293.7099999999997</v>
      </c>
    </row>
    <row r="1548" spans="1:8" x14ac:dyDescent="0.2">
      <c r="A1548" s="42" t="s">
        <v>957</v>
      </c>
      <c r="B1548" s="42" t="s">
        <v>958</v>
      </c>
      <c r="C1548" s="69">
        <v>44957</v>
      </c>
      <c r="D1548" s="83" t="s">
        <v>7153</v>
      </c>
      <c r="E1548" s="83" t="s">
        <v>7154</v>
      </c>
      <c r="F1548" s="86"/>
      <c r="G1548" s="86">
        <v>246.2</v>
      </c>
      <c r="H1548" s="44">
        <f t="shared" si="83"/>
        <v>47.509999999999707</v>
      </c>
    </row>
    <row r="1549" spans="1:8" x14ac:dyDescent="0.2">
      <c r="A1549" s="42" t="s">
        <v>957</v>
      </c>
      <c r="B1549" s="42" t="s">
        <v>958</v>
      </c>
      <c r="C1549" s="69">
        <v>44985</v>
      </c>
      <c r="D1549" s="83" t="s">
        <v>7155</v>
      </c>
      <c r="E1549" s="83" t="s">
        <v>7156</v>
      </c>
      <c r="F1549" s="86"/>
      <c r="G1549" s="86">
        <v>155.82300000000001</v>
      </c>
      <c r="H1549" s="44">
        <f t="shared" si="83"/>
        <v>-108.3130000000003</v>
      </c>
    </row>
    <row r="1550" spans="1:8" x14ac:dyDescent="0.2">
      <c r="A1550" s="42" t="s">
        <v>957</v>
      </c>
      <c r="B1550" s="42" t="s">
        <v>958</v>
      </c>
      <c r="C1550" s="69">
        <v>45046</v>
      </c>
      <c r="D1550" s="83" t="s">
        <v>7157</v>
      </c>
      <c r="E1550" s="83" t="s">
        <v>7158</v>
      </c>
      <c r="F1550" s="86"/>
      <c r="G1550" s="86">
        <v>2311.6860000000001</v>
      </c>
      <c r="H1550" s="44">
        <f t="shared" si="83"/>
        <v>-2419.9990000000003</v>
      </c>
    </row>
    <row r="1551" spans="1:8" x14ac:dyDescent="0.2">
      <c r="A1551" s="42" t="s">
        <v>957</v>
      </c>
      <c r="B1551" s="42" t="s">
        <v>958</v>
      </c>
      <c r="C1551" s="69">
        <v>45103</v>
      </c>
      <c r="D1551" s="83" t="s">
        <v>7159</v>
      </c>
      <c r="E1551" s="83" t="s">
        <v>7160</v>
      </c>
      <c r="F1551" s="86"/>
      <c r="G1551" s="86">
        <v>131.25899999999999</v>
      </c>
      <c r="H1551" s="44">
        <f t="shared" si="83"/>
        <v>-2551.2580000000003</v>
      </c>
    </row>
    <row r="1552" spans="1:8" x14ac:dyDescent="0.2">
      <c r="A1552" s="42" t="s">
        <v>957</v>
      </c>
      <c r="B1552" s="42" t="s">
        <v>958</v>
      </c>
      <c r="C1552" s="69">
        <v>45138</v>
      </c>
      <c r="D1552" s="83">
        <v>5623561143</v>
      </c>
      <c r="E1552" s="83" t="s">
        <v>7161</v>
      </c>
      <c r="F1552" s="86">
        <v>697.50900000000001</v>
      </c>
      <c r="G1552" s="86"/>
      <c r="H1552" s="44">
        <f t="shared" si="83"/>
        <v>-1853.7490000000003</v>
      </c>
    </row>
    <row r="1553" spans="1:8" x14ac:dyDescent="0.2">
      <c r="A1553" s="42" t="s">
        <v>957</v>
      </c>
      <c r="B1553" s="42" t="s">
        <v>958</v>
      </c>
      <c r="C1553" s="87">
        <v>45230</v>
      </c>
      <c r="D1553" s="88" t="s">
        <v>7282</v>
      </c>
      <c r="E1553" s="88" t="s">
        <v>7283</v>
      </c>
      <c r="F1553" s="89"/>
      <c r="G1553" s="89">
        <v>105.2</v>
      </c>
      <c r="H1553" s="44">
        <f t="shared" si="83"/>
        <v>-1958.9490000000003</v>
      </c>
    </row>
    <row r="1554" spans="1:8" x14ac:dyDescent="0.2">
      <c r="A1554" s="42" t="s">
        <v>957</v>
      </c>
      <c r="B1554" s="42" t="s">
        <v>958</v>
      </c>
      <c r="C1554" s="87">
        <v>45230</v>
      </c>
      <c r="D1554" s="88" t="s">
        <v>7284</v>
      </c>
      <c r="E1554" s="88" t="s">
        <v>7285</v>
      </c>
      <c r="F1554" s="89"/>
      <c r="G1554" s="89">
        <v>123.05</v>
      </c>
      <c r="H1554" s="44">
        <f t="shared" si="83"/>
        <v>-2081.9990000000003</v>
      </c>
    </row>
    <row r="1555" spans="1:8" x14ac:dyDescent="0.2">
      <c r="A1555" s="42" t="s">
        <v>957</v>
      </c>
      <c r="B1555" s="42" t="s">
        <v>958</v>
      </c>
      <c r="C1555" s="87">
        <v>45230</v>
      </c>
      <c r="D1555" s="88" t="s">
        <v>7286</v>
      </c>
      <c r="E1555" s="88" t="s">
        <v>7287</v>
      </c>
      <c r="F1555" s="89"/>
      <c r="G1555" s="89">
        <v>123.05</v>
      </c>
      <c r="H1555" s="44">
        <f t="shared" si="83"/>
        <v>-2205.0490000000004</v>
      </c>
    </row>
    <row r="1556" spans="1:8" x14ac:dyDescent="0.2">
      <c r="A1556" s="42" t="s">
        <v>957</v>
      </c>
      <c r="B1556" s="42" t="s">
        <v>958</v>
      </c>
      <c r="C1556" s="87">
        <v>45230</v>
      </c>
      <c r="D1556" s="88" t="s">
        <v>7288</v>
      </c>
      <c r="E1556" s="88" t="s">
        <v>7289</v>
      </c>
      <c r="F1556" s="89"/>
      <c r="G1556" s="89">
        <v>123.05</v>
      </c>
      <c r="H1556" s="44">
        <f t="shared" ref="H1556:H1586" si="84">+IF(A1556=A1555,H1555+F1556-G1556,F1556-G1556)</f>
        <v>-2328.0990000000006</v>
      </c>
    </row>
    <row r="1557" spans="1:8" x14ac:dyDescent="0.2">
      <c r="A1557" s="42" t="s">
        <v>957</v>
      </c>
      <c r="B1557" s="42" t="s">
        <v>958</v>
      </c>
      <c r="C1557" s="87">
        <v>45230</v>
      </c>
      <c r="D1557" s="88" t="s">
        <v>7290</v>
      </c>
      <c r="E1557" s="88" t="s">
        <v>7291</v>
      </c>
      <c r="F1557" s="89"/>
      <c r="G1557" s="89">
        <v>105.2</v>
      </c>
      <c r="H1557" s="44">
        <f t="shared" si="84"/>
        <v>-2433.2990000000004</v>
      </c>
    </row>
    <row r="1558" spans="1:8" x14ac:dyDescent="0.2">
      <c r="A1558" s="42" t="s">
        <v>957</v>
      </c>
      <c r="B1558" s="42" t="s">
        <v>958</v>
      </c>
      <c r="C1558" s="87">
        <v>45230</v>
      </c>
      <c r="D1558" s="88" t="s">
        <v>7292</v>
      </c>
      <c r="E1558" s="88" t="s">
        <v>7293</v>
      </c>
      <c r="F1558" s="89"/>
      <c r="G1558" s="89">
        <v>105.2</v>
      </c>
      <c r="H1558" s="44">
        <f t="shared" si="84"/>
        <v>-2538.4990000000003</v>
      </c>
    </row>
    <row r="1559" spans="1:8" x14ac:dyDescent="0.2">
      <c r="A1559" s="42" t="s">
        <v>957</v>
      </c>
      <c r="B1559" s="42" t="s">
        <v>958</v>
      </c>
      <c r="C1559" s="87">
        <v>45230</v>
      </c>
      <c r="D1559" s="88" t="s">
        <v>7294</v>
      </c>
      <c r="E1559" s="88" t="s">
        <v>7295</v>
      </c>
      <c r="F1559" s="89"/>
      <c r="G1559" s="89">
        <v>123.05</v>
      </c>
      <c r="H1559" s="44">
        <f t="shared" si="84"/>
        <v>-2661.5490000000004</v>
      </c>
    </row>
    <row r="1560" spans="1:8" x14ac:dyDescent="0.2">
      <c r="A1560" s="42" t="s">
        <v>957</v>
      </c>
      <c r="B1560" s="42" t="s">
        <v>958</v>
      </c>
      <c r="C1560" s="87">
        <v>45230</v>
      </c>
      <c r="D1560" s="88" t="s">
        <v>7296</v>
      </c>
      <c r="E1560" s="88" t="s">
        <v>7297</v>
      </c>
      <c r="F1560" s="89"/>
      <c r="G1560" s="89">
        <v>123.05</v>
      </c>
      <c r="H1560" s="44">
        <f t="shared" si="84"/>
        <v>-2784.5990000000006</v>
      </c>
    </row>
    <row r="1561" spans="1:8" x14ac:dyDescent="0.2">
      <c r="A1561" s="42" t="s">
        <v>957</v>
      </c>
      <c r="B1561" s="42" t="s">
        <v>958</v>
      </c>
      <c r="C1561" s="87">
        <v>45230</v>
      </c>
      <c r="D1561" s="88" t="s">
        <v>7298</v>
      </c>
      <c r="E1561" s="88" t="s">
        <v>7299</v>
      </c>
      <c r="F1561" s="89"/>
      <c r="G1561" s="89">
        <v>123.05</v>
      </c>
      <c r="H1561" s="44">
        <f t="shared" si="84"/>
        <v>-2907.6490000000008</v>
      </c>
    </row>
    <row r="1562" spans="1:8" x14ac:dyDescent="0.2">
      <c r="A1562" s="42" t="s">
        <v>957</v>
      </c>
      <c r="B1562" s="42" t="s">
        <v>958</v>
      </c>
      <c r="C1562" s="45">
        <v>45260</v>
      </c>
      <c r="D1562" s="78" t="s">
        <v>7377</v>
      </c>
      <c r="E1562" s="78" t="s">
        <v>7378</v>
      </c>
      <c r="G1562" s="44">
        <v>447.25</v>
      </c>
      <c r="H1562" s="44">
        <f t="shared" si="84"/>
        <v>-3354.8990000000008</v>
      </c>
    </row>
    <row r="1563" spans="1:8" x14ac:dyDescent="0.2">
      <c r="A1563" s="42" t="s">
        <v>957</v>
      </c>
      <c r="B1563" s="42" t="s">
        <v>958</v>
      </c>
      <c r="C1563" s="45">
        <v>45260</v>
      </c>
      <c r="D1563" s="78" t="s">
        <v>7379</v>
      </c>
      <c r="E1563" s="78" t="s">
        <v>7380</v>
      </c>
      <c r="G1563" s="44">
        <v>191.07</v>
      </c>
      <c r="H1563" s="44">
        <f t="shared" si="84"/>
        <v>-3545.969000000001</v>
      </c>
    </row>
    <row r="1564" spans="1:8" x14ac:dyDescent="0.2">
      <c r="A1564" s="42" t="s">
        <v>957</v>
      </c>
      <c r="B1564" s="42" t="s">
        <v>958</v>
      </c>
      <c r="C1564" s="45">
        <v>45260</v>
      </c>
      <c r="D1564" s="78" t="s">
        <v>7381</v>
      </c>
      <c r="E1564" s="78" t="s">
        <v>7382</v>
      </c>
      <c r="G1564" s="44">
        <v>110.858</v>
      </c>
      <c r="H1564" s="44">
        <f t="shared" si="84"/>
        <v>-3656.8270000000011</v>
      </c>
    </row>
    <row r="1565" spans="1:8" x14ac:dyDescent="0.2">
      <c r="A1565" s="42" t="s">
        <v>957</v>
      </c>
      <c r="B1565" s="42" t="s">
        <v>958</v>
      </c>
      <c r="C1565" s="45">
        <v>45260</v>
      </c>
      <c r="D1565" s="78" t="s">
        <v>7383</v>
      </c>
      <c r="E1565" s="78" t="s">
        <v>7384</v>
      </c>
      <c r="G1565" s="44">
        <v>342.1</v>
      </c>
      <c r="H1565" s="44">
        <f t="shared" si="84"/>
        <v>-3998.927000000001</v>
      </c>
    </row>
    <row r="1566" spans="1:8" x14ac:dyDescent="0.2">
      <c r="A1566" s="42" t="s">
        <v>957</v>
      </c>
      <c r="B1566" s="42" t="s">
        <v>958</v>
      </c>
      <c r="C1566" s="45">
        <v>45260</v>
      </c>
      <c r="D1566" s="78" t="s">
        <v>7385</v>
      </c>
      <c r="E1566" s="78" t="s">
        <v>7386</v>
      </c>
      <c r="G1566" s="44">
        <v>325.846</v>
      </c>
      <c r="H1566" s="44">
        <f t="shared" si="84"/>
        <v>-4324.773000000001</v>
      </c>
    </row>
    <row r="1567" spans="1:8" x14ac:dyDescent="0.2">
      <c r="A1567" s="42" t="s">
        <v>957</v>
      </c>
      <c r="B1567" s="42" t="s">
        <v>958</v>
      </c>
      <c r="C1567" s="45">
        <v>45260</v>
      </c>
      <c r="D1567" s="78" t="s">
        <v>7387</v>
      </c>
      <c r="E1567" s="78" t="s">
        <v>7388</v>
      </c>
      <c r="G1567" s="44">
        <v>361.113</v>
      </c>
      <c r="H1567" s="44">
        <f t="shared" si="84"/>
        <v>-4685.8860000000013</v>
      </c>
    </row>
    <row r="1568" spans="1:8" x14ac:dyDescent="0.2">
      <c r="A1568" s="42" t="s">
        <v>957</v>
      </c>
      <c r="B1568" s="42" t="s">
        <v>958</v>
      </c>
      <c r="C1568" s="45">
        <v>45260</v>
      </c>
      <c r="D1568" s="78" t="s">
        <v>7389</v>
      </c>
      <c r="E1568" s="78" t="s">
        <v>7390</v>
      </c>
      <c r="G1568" s="44">
        <v>123.05</v>
      </c>
      <c r="H1568" s="44">
        <f t="shared" si="84"/>
        <v>-4808.9360000000015</v>
      </c>
    </row>
    <row r="1569" spans="1:8" x14ac:dyDescent="0.2">
      <c r="A1569" s="42" t="s">
        <v>957</v>
      </c>
      <c r="B1569" s="42" t="s">
        <v>958</v>
      </c>
      <c r="C1569" s="45">
        <v>45260</v>
      </c>
      <c r="D1569" s="78" t="s">
        <v>7391</v>
      </c>
      <c r="E1569" s="78" t="s">
        <v>7392</v>
      </c>
      <c r="G1569" s="44">
        <v>402.733</v>
      </c>
      <c r="H1569" s="44">
        <f t="shared" si="84"/>
        <v>-5211.6690000000017</v>
      </c>
    </row>
    <row r="1570" spans="1:8" x14ac:dyDescent="0.2">
      <c r="A1570" s="42" t="s">
        <v>957</v>
      </c>
      <c r="B1570" s="42" t="s">
        <v>958</v>
      </c>
      <c r="C1570" s="45">
        <v>45260</v>
      </c>
      <c r="D1570" s="78" t="s">
        <v>7393</v>
      </c>
      <c r="E1570" s="78" t="s">
        <v>7394</v>
      </c>
      <c r="G1570" s="44">
        <v>327.78699999999998</v>
      </c>
      <c r="H1570" s="44">
        <f t="shared" si="84"/>
        <v>-5539.4560000000019</v>
      </c>
    </row>
    <row r="1571" spans="1:8" x14ac:dyDescent="0.2">
      <c r="A1571" s="42" t="s">
        <v>957</v>
      </c>
      <c r="B1571" s="42" t="s">
        <v>958</v>
      </c>
      <c r="C1571" s="45">
        <v>45260</v>
      </c>
      <c r="D1571" s="78" t="s">
        <v>7395</v>
      </c>
      <c r="E1571" s="78" t="s">
        <v>7396</v>
      </c>
      <c r="G1571" s="44">
        <v>318.23899999999998</v>
      </c>
      <c r="H1571" s="44">
        <f t="shared" si="84"/>
        <v>-5857.6950000000015</v>
      </c>
    </row>
    <row r="1572" spans="1:8" x14ac:dyDescent="0.2">
      <c r="A1572" s="42" t="s">
        <v>957</v>
      </c>
      <c r="B1572" s="42" t="s">
        <v>958</v>
      </c>
      <c r="C1572" s="45">
        <v>45260</v>
      </c>
      <c r="D1572" s="78" t="s">
        <v>7397</v>
      </c>
      <c r="E1572" s="78" t="s">
        <v>7398</v>
      </c>
      <c r="G1572" s="44">
        <v>376.24</v>
      </c>
      <c r="H1572" s="44">
        <f t="shared" si="84"/>
        <v>-6233.9350000000013</v>
      </c>
    </row>
    <row r="1573" spans="1:8" x14ac:dyDescent="0.2">
      <c r="A1573" s="42" t="s">
        <v>957</v>
      </c>
      <c r="B1573" s="42" t="s">
        <v>958</v>
      </c>
      <c r="C1573" s="45">
        <v>45260</v>
      </c>
      <c r="D1573" s="78" t="s">
        <v>7399</v>
      </c>
      <c r="E1573" s="78" t="s">
        <v>7400</v>
      </c>
      <c r="G1573" s="44">
        <v>1060.0999999999999</v>
      </c>
      <c r="H1573" s="44">
        <f t="shared" si="84"/>
        <v>-7294.0350000000017</v>
      </c>
    </row>
    <row r="1574" spans="1:8" x14ac:dyDescent="0.2">
      <c r="A1574" s="42" t="s">
        <v>957</v>
      </c>
      <c r="B1574" s="42" t="s">
        <v>958</v>
      </c>
      <c r="C1574" s="45">
        <v>45260</v>
      </c>
      <c r="D1574" s="78" t="s">
        <v>7401</v>
      </c>
      <c r="E1574" s="78" t="s">
        <v>7402</v>
      </c>
      <c r="G1574" s="44">
        <v>406.892</v>
      </c>
      <c r="H1574" s="44">
        <f t="shared" si="84"/>
        <v>-7700.9270000000015</v>
      </c>
    </row>
    <row r="1575" spans="1:8" x14ac:dyDescent="0.2">
      <c r="A1575" s="42" t="s">
        <v>957</v>
      </c>
      <c r="B1575" s="42" t="s">
        <v>958</v>
      </c>
      <c r="C1575" s="45">
        <v>45260</v>
      </c>
      <c r="D1575" s="78" t="s">
        <v>7403</v>
      </c>
      <c r="E1575" s="78" t="s">
        <v>7404</v>
      </c>
      <c r="G1575" s="44">
        <v>120</v>
      </c>
      <c r="H1575" s="44">
        <f t="shared" si="84"/>
        <v>-7820.9270000000015</v>
      </c>
    </row>
    <row r="1576" spans="1:8" x14ac:dyDescent="0.2">
      <c r="A1576" s="42" t="s">
        <v>957</v>
      </c>
      <c r="B1576" s="42" t="s">
        <v>958</v>
      </c>
      <c r="C1576" s="45">
        <v>45260</v>
      </c>
      <c r="D1576" s="78" t="s">
        <v>7405</v>
      </c>
      <c r="E1576" s="78" t="s">
        <v>7406</v>
      </c>
      <c r="G1576" s="44">
        <v>123.05</v>
      </c>
      <c r="H1576" s="44">
        <f t="shared" si="84"/>
        <v>-7943.9770000000017</v>
      </c>
    </row>
    <row r="1577" spans="1:8" x14ac:dyDescent="0.2">
      <c r="A1577" s="42" t="s">
        <v>957</v>
      </c>
      <c r="B1577" s="42" t="s">
        <v>958</v>
      </c>
      <c r="C1577" s="45">
        <v>45260</v>
      </c>
      <c r="D1577" s="78" t="s">
        <v>7407</v>
      </c>
      <c r="E1577" s="78" t="s">
        <v>7408</v>
      </c>
      <c r="G1577" s="44">
        <v>123.05</v>
      </c>
      <c r="H1577" s="44">
        <f t="shared" si="84"/>
        <v>-8067.0270000000019</v>
      </c>
    </row>
    <row r="1578" spans="1:8" x14ac:dyDescent="0.2">
      <c r="A1578" s="42" t="s">
        <v>957</v>
      </c>
      <c r="B1578" s="42" t="s">
        <v>958</v>
      </c>
      <c r="C1578" s="45">
        <v>45260</v>
      </c>
      <c r="D1578" s="78" t="s">
        <v>7409</v>
      </c>
      <c r="E1578" s="78" t="s">
        <v>7410</v>
      </c>
      <c r="G1578" s="44">
        <v>123.35</v>
      </c>
      <c r="H1578" s="44">
        <f t="shared" si="84"/>
        <v>-8190.3770000000022</v>
      </c>
    </row>
    <row r="1579" spans="1:8" x14ac:dyDescent="0.2">
      <c r="A1579" s="42" t="s">
        <v>957</v>
      </c>
      <c r="B1579" s="42" t="s">
        <v>958</v>
      </c>
      <c r="C1579" s="45">
        <v>45260</v>
      </c>
      <c r="D1579" s="78" t="s">
        <v>7411</v>
      </c>
      <c r="E1579" s="78" t="s">
        <v>7412</v>
      </c>
      <c r="G1579" s="44">
        <v>123.05</v>
      </c>
      <c r="H1579" s="44">
        <f t="shared" si="84"/>
        <v>-8313.4270000000015</v>
      </c>
    </row>
    <row r="1580" spans="1:8" x14ac:dyDescent="0.2">
      <c r="A1580" s="42" t="s">
        <v>957</v>
      </c>
      <c r="B1580" s="42" t="s">
        <v>958</v>
      </c>
      <c r="C1580" s="45">
        <v>45260</v>
      </c>
      <c r="D1580" s="78" t="s">
        <v>7413</v>
      </c>
      <c r="E1580" s="78" t="s">
        <v>7414</v>
      </c>
      <c r="G1580" s="44">
        <v>123.05</v>
      </c>
      <c r="H1580" s="44">
        <f t="shared" si="84"/>
        <v>-8436.4770000000008</v>
      </c>
    </row>
    <row r="1581" spans="1:8" x14ac:dyDescent="0.2">
      <c r="A1581" s="42" t="s">
        <v>957</v>
      </c>
      <c r="B1581" s="42" t="s">
        <v>958</v>
      </c>
      <c r="C1581" s="45">
        <v>45260</v>
      </c>
      <c r="D1581" s="78" t="s">
        <v>7415</v>
      </c>
      <c r="E1581" s="78" t="s">
        <v>7416</v>
      </c>
      <c r="G1581" s="44">
        <v>123.05</v>
      </c>
      <c r="H1581" s="44">
        <f t="shared" si="84"/>
        <v>-8559.527</v>
      </c>
    </row>
    <row r="1582" spans="1:8" x14ac:dyDescent="0.2">
      <c r="A1582" s="42" t="s">
        <v>957</v>
      </c>
      <c r="B1582" s="42" t="s">
        <v>958</v>
      </c>
      <c r="C1582" s="45">
        <v>45260</v>
      </c>
      <c r="D1582" s="78" t="s">
        <v>7417</v>
      </c>
      <c r="E1582" s="78" t="s">
        <v>7418</v>
      </c>
      <c r="G1582" s="44">
        <v>123.05</v>
      </c>
      <c r="H1582" s="44">
        <f t="shared" si="84"/>
        <v>-8682.5769999999993</v>
      </c>
    </row>
    <row r="1583" spans="1:8" x14ac:dyDescent="0.2">
      <c r="A1583" s="42" t="s">
        <v>957</v>
      </c>
      <c r="B1583" s="42" t="s">
        <v>958</v>
      </c>
      <c r="C1583" s="45">
        <v>45260</v>
      </c>
      <c r="D1583" s="78" t="s">
        <v>7419</v>
      </c>
      <c r="E1583" s="78" t="s">
        <v>7420</v>
      </c>
      <c r="G1583" s="44">
        <v>123.05</v>
      </c>
      <c r="H1583" s="44">
        <f t="shared" si="84"/>
        <v>-8805.6269999999986</v>
      </c>
    </row>
    <row r="1584" spans="1:8" x14ac:dyDescent="0.2">
      <c r="A1584" s="42" t="s">
        <v>957</v>
      </c>
      <c r="B1584" s="42" t="s">
        <v>958</v>
      </c>
      <c r="C1584" s="45">
        <v>45260</v>
      </c>
      <c r="D1584" s="78" t="s">
        <v>7421</v>
      </c>
      <c r="E1584" s="78" t="s">
        <v>7422</v>
      </c>
      <c r="G1584" s="44">
        <v>123.05</v>
      </c>
      <c r="H1584" s="44">
        <f t="shared" si="84"/>
        <v>-8928.6769999999979</v>
      </c>
    </row>
    <row r="1585" spans="1:8" x14ac:dyDescent="0.2">
      <c r="A1585" s="42" t="s">
        <v>957</v>
      </c>
      <c r="B1585" s="42" t="s">
        <v>958</v>
      </c>
      <c r="C1585" s="45">
        <v>45260</v>
      </c>
      <c r="D1585" s="78" t="s">
        <v>7423</v>
      </c>
      <c r="E1585" s="78" t="s">
        <v>7424</v>
      </c>
      <c r="G1585" s="44">
        <v>123.05</v>
      </c>
      <c r="H1585" s="44">
        <f t="shared" si="84"/>
        <v>-9051.7269999999971</v>
      </c>
    </row>
    <row r="1586" spans="1:8" x14ac:dyDescent="0.2">
      <c r="A1586" s="42" t="s">
        <v>957</v>
      </c>
      <c r="B1586" s="42" t="s">
        <v>958</v>
      </c>
      <c r="C1586" s="45">
        <v>45260</v>
      </c>
      <c r="D1586" s="78" t="s">
        <v>7425</v>
      </c>
      <c r="E1586" s="78" t="s">
        <v>7426</v>
      </c>
      <c r="G1586" s="44">
        <v>123.05</v>
      </c>
      <c r="H1586" s="44">
        <f t="shared" si="84"/>
        <v>-9174.7769999999964</v>
      </c>
    </row>
    <row r="1587" spans="1:8" x14ac:dyDescent="0.2">
      <c r="A1587" s="42" t="s">
        <v>957</v>
      </c>
      <c r="B1587" s="42" t="s">
        <v>958</v>
      </c>
      <c r="C1587" s="45">
        <v>45260</v>
      </c>
      <c r="D1587" s="78" t="s">
        <v>7427</v>
      </c>
      <c r="E1587" s="78" t="s">
        <v>7428</v>
      </c>
      <c r="G1587" s="44">
        <v>123.05</v>
      </c>
      <c r="H1587" s="44">
        <f t="shared" ref="H1587:H1611" si="85">+IF(A1587=A1586,H1586+F1587-G1587,F1587-G1587)</f>
        <v>-9297.8269999999957</v>
      </c>
    </row>
    <row r="1588" spans="1:8" x14ac:dyDescent="0.2">
      <c r="A1588" s="42" t="s">
        <v>957</v>
      </c>
      <c r="B1588" s="42" t="s">
        <v>958</v>
      </c>
      <c r="C1588" s="45">
        <v>45260</v>
      </c>
      <c r="D1588" s="78" t="s">
        <v>7429</v>
      </c>
      <c r="E1588" s="78" t="s">
        <v>7430</v>
      </c>
      <c r="G1588" s="44">
        <v>123.05</v>
      </c>
      <c r="H1588" s="44">
        <f t="shared" si="85"/>
        <v>-9420.876999999995</v>
      </c>
    </row>
    <row r="1589" spans="1:8" x14ac:dyDescent="0.2">
      <c r="A1589" s="42" t="s">
        <v>957</v>
      </c>
      <c r="B1589" s="42" t="s">
        <v>958</v>
      </c>
      <c r="C1589" s="45">
        <v>45260</v>
      </c>
      <c r="D1589" s="78" t="s">
        <v>7431</v>
      </c>
      <c r="E1589" s="78" t="s">
        <v>7432</v>
      </c>
      <c r="G1589" s="44">
        <v>123.05</v>
      </c>
      <c r="H1589" s="44">
        <f t="shared" si="85"/>
        <v>-9543.9269999999942</v>
      </c>
    </row>
    <row r="1590" spans="1:8" x14ac:dyDescent="0.2">
      <c r="A1590" s="42" t="s">
        <v>957</v>
      </c>
      <c r="B1590" s="42" t="s">
        <v>958</v>
      </c>
      <c r="C1590" s="45">
        <v>45260</v>
      </c>
      <c r="D1590" s="78" t="s">
        <v>7433</v>
      </c>
      <c r="E1590" s="78" t="s">
        <v>7434</v>
      </c>
      <c r="G1590" s="44">
        <v>145.35</v>
      </c>
      <c r="H1590" s="44">
        <f t="shared" si="85"/>
        <v>-9689.2769999999946</v>
      </c>
    </row>
    <row r="1591" spans="1:8" x14ac:dyDescent="0.2">
      <c r="A1591" s="42" t="s">
        <v>957</v>
      </c>
      <c r="B1591" s="42" t="s">
        <v>958</v>
      </c>
      <c r="C1591" s="45">
        <v>45260</v>
      </c>
      <c r="D1591" s="78" t="s">
        <v>7435</v>
      </c>
      <c r="E1591" s="78" t="s">
        <v>7436</v>
      </c>
      <c r="G1591" s="44">
        <v>123.05</v>
      </c>
      <c r="H1591" s="44">
        <f t="shared" si="85"/>
        <v>-9812.3269999999939</v>
      </c>
    </row>
    <row r="1592" spans="1:8" x14ac:dyDescent="0.2">
      <c r="A1592" s="42" t="s">
        <v>957</v>
      </c>
      <c r="B1592" s="42" t="s">
        <v>958</v>
      </c>
      <c r="C1592" s="45">
        <v>45260</v>
      </c>
      <c r="D1592" s="78" t="s">
        <v>7437</v>
      </c>
      <c r="E1592" s="78" t="s">
        <v>7438</v>
      </c>
      <c r="G1592" s="44">
        <v>123.05</v>
      </c>
      <c r="H1592" s="44">
        <f t="shared" si="85"/>
        <v>-9935.3769999999931</v>
      </c>
    </row>
    <row r="1593" spans="1:8" x14ac:dyDescent="0.2">
      <c r="A1593" s="42" t="s">
        <v>957</v>
      </c>
      <c r="B1593" s="42" t="s">
        <v>958</v>
      </c>
      <c r="C1593" s="45">
        <v>45261</v>
      </c>
      <c r="D1593" s="78" t="s">
        <v>7553</v>
      </c>
      <c r="E1593" s="78" t="s">
        <v>7554</v>
      </c>
      <c r="G1593" s="44">
        <v>123.05</v>
      </c>
      <c r="H1593" s="44">
        <f t="shared" si="85"/>
        <v>-10058.426999999992</v>
      </c>
    </row>
    <row r="1594" spans="1:8" x14ac:dyDescent="0.2">
      <c r="A1594" s="42" t="s">
        <v>957</v>
      </c>
      <c r="B1594" s="42" t="s">
        <v>958</v>
      </c>
      <c r="C1594" s="45">
        <v>45271</v>
      </c>
      <c r="D1594" s="78" t="s">
        <v>7555</v>
      </c>
      <c r="E1594" s="78" t="s">
        <v>7556</v>
      </c>
      <c r="G1594" s="44">
        <v>123.05</v>
      </c>
      <c r="H1594" s="44">
        <f t="shared" si="85"/>
        <v>-10181.476999999992</v>
      </c>
    </row>
    <row r="1595" spans="1:8" x14ac:dyDescent="0.2">
      <c r="A1595" s="42" t="s">
        <v>957</v>
      </c>
      <c r="B1595" s="42" t="s">
        <v>958</v>
      </c>
      <c r="C1595" s="45">
        <v>45281</v>
      </c>
      <c r="D1595" s="78">
        <v>56235645</v>
      </c>
      <c r="E1595" s="78" t="s">
        <v>7557</v>
      </c>
      <c r="F1595" s="44">
        <v>5528.8280000000004</v>
      </c>
      <c r="H1595" s="44">
        <f t="shared" si="85"/>
        <v>-4652.6489999999912</v>
      </c>
    </row>
    <row r="1596" spans="1:8" x14ac:dyDescent="0.2">
      <c r="A1596" s="42" t="s">
        <v>957</v>
      </c>
      <c r="B1596" s="42" t="s">
        <v>958</v>
      </c>
      <c r="C1596" s="45">
        <v>45281</v>
      </c>
      <c r="D1596" s="78">
        <v>56235645</v>
      </c>
      <c r="E1596" s="78" t="s">
        <v>7558</v>
      </c>
      <c r="F1596" s="44">
        <v>391.45</v>
      </c>
      <c r="H1596" s="44">
        <f t="shared" si="85"/>
        <v>-4261.1989999999914</v>
      </c>
    </row>
    <row r="1597" spans="1:8" x14ac:dyDescent="0.2">
      <c r="A1597" s="42" t="s">
        <v>957</v>
      </c>
      <c r="B1597" s="42" t="s">
        <v>958</v>
      </c>
      <c r="C1597" s="45">
        <v>45287</v>
      </c>
      <c r="D1597" s="78">
        <v>56235645</v>
      </c>
      <c r="E1597" s="78" t="s">
        <v>7559</v>
      </c>
      <c r="F1597" s="44">
        <v>1353.55</v>
      </c>
      <c r="H1597" s="44">
        <f t="shared" si="85"/>
        <v>-2907.6489999999912</v>
      </c>
    </row>
    <row r="1598" spans="1:8" x14ac:dyDescent="0.2">
      <c r="A1598" s="42" t="s">
        <v>957</v>
      </c>
      <c r="B1598" s="42" t="s">
        <v>958</v>
      </c>
      <c r="C1598" s="45">
        <v>45499</v>
      </c>
      <c r="D1598" s="78" t="s">
        <v>9172</v>
      </c>
      <c r="E1598" s="78" t="s">
        <v>9173</v>
      </c>
      <c r="G1598" s="44">
        <v>146.85</v>
      </c>
      <c r="H1598" s="44">
        <f t="shared" si="85"/>
        <v>-3054.4989999999912</v>
      </c>
    </row>
    <row r="1599" spans="1:8" x14ac:dyDescent="0.2">
      <c r="A1599" s="42" t="s">
        <v>957</v>
      </c>
      <c r="B1599" s="42" t="s">
        <v>958</v>
      </c>
      <c r="C1599" s="45">
        <v>45499</v>
      </c>
      <c r="D1599" s="78" t="s">
        <v>9174</v>
      </c>
      <c r="E1599" s="78" t="s">
        <v>9175</v>
      </c>
      <c r="G1599" s="44">
        <v>201</v>
      </c>
      <c r="H1599" s="44">
        <f t="shared" si="85"/>
        <v>-3255.4989999999912</v>
      </c>
    </row>
    <row r="1600" spans="1:8" x14ac:dyDescent="0.2">
      <c r="A1600" s="42" t="s">
        <v>957</v>
      </c>
      <c r="B1600" s="42" t="s">
        <v>958</v>
      </c>
      <c r="C1600" s="45">
        <v>45499</v>
      </c>
      <c r="D1600" s="78" t="s">
        <v>9176</v>
      </c>
      <c r="E1600" s="78" t="s">
        <v>9177</v>
      </c>
      <c r="G1600" s="44">
        <v>201</v>
      </c>
      <c r="H1600" s="44">
        <f t="shared" si="85"/>
        <v>-3456.4989999999912</v>
      </c>
    </row>
    <row r="1601" spans="1:8" x14ac:dyDescent="0.2">
      <c r="A1601" s="42" t="s">
        <v>957</v>
      </c>
      <c r="B1601" s="42" t="s">
        <v>958</v>
      </c>
      <c r="C1601" s="45">
        <v>45499</v>
      </c>
      <c r="D1601" s="78" t="s">
        <v>9178</v>
      </c>
      <c r="E1601" s="78" t="s">
        <v>9179</v>
      </c>
      <c r="G1601" s="44">
        <v>301</v>
      </c>
      <c r="H1601" s="44">
        <f t="shared" si="85"/>
        <v>-3757.4989999999912</v>
      </c>
    </row>
    <row r="1602" spans="1:8" x14ac:dyDescent="0.2">
      <c r="A1602" s="42" t="s">
        <v>957</v>
      </c>
      <c r="B1602" s="42" t="s">
        <v>958</v>
      </c>
      <c r="C1602" s="45">
        <v>45499</v>
      </c>
      <c r="D1602" s="78" t="s">
        <v>9180</v>
      </c>
      <c r="E1602" s="78" t="s">
        <v>9181</v>
      </c>
      <c r="G1602" s="44">
        <v>146.85</v>
      </c>
      <c r="H1602" s="44">
        <f t="shared" si="85"/>
        <v>-3904.3489999999911</v>
      </c>
    </row>
    <row r="1603" spans="1:8" x14ac:dyDescent="0.2">
      <c r="A1603" s="42" t="s">
        <v>957</v>
      </c>
      <c r="B1603" s="42" t="s">
        <v>958</v>
      </c>
      <c r="C1603" s="45">
        <v>45499</v>
      </c>
      <c r="D1603" s="78" t="s">
        <v>9182</v>
      </c>
      <c r="E1603" s="78" t="s">
        <v>9183</v>
      </c>
      <c r="G1603" s="44">
        <v>146.85</v>
      </c>
      <c r="H1603" s="44">
        <f t="shared" si="85"/>
        <v>-4051.198999999991</v>
      </c>
    </row>
    <row r="1604" spans="1:8" x14ac:dyDescent="0.2">
      <c r="A1604" s="42" t="s">
        <v>957</v>
      </c>
      <c r="B1604" s="42" t="s">
        <v>958</v>
      </c>
      <c r="C1604" s="45">
        <v>45499</v>
      </c>
      <c r="D1604" s="78" t="s">
        <v>9184</v>
      </c>
      <c r="E1604" s="78" t="s">
        <v>9185</v>
      </c>
      <c r="G1604" s="44">
        <v>146.85</v>
      </c>
      <c r="H1604" s="44">
        <f t="shared" si="85"/>
        <v>-4198.0489999999909</v>
      </c>
    </row>
    <row r="1605" spans="1:8" x14ac:dyDescent="0.2">
      <c r="A1605" s="42" t="s">
        <v>957</v>
      </c>
      <c r="B1605" s="42" t="s">
        <v>958</v>
      </c>
      <c r="C1605" s="45">
        <v>45499</v>
      </c>
      <c r="D1605" s="78" t="s">
        <v>9186</v>
      </c>
      <c r="E1605" s="78" t="s">
        <v>9187</v>
      </c>
      <c r="G1605" s="44">
        <v>146.85</v>
      </c>
      <c r="H1605" s="44">
        <f t="shared" si="85"/>
        <v>-4344.8989999999912</v>
      </c>
    </row>
    <row r="1606" spans="1:8" x14ac:dyDescent="0.2">
      <c r="A1606" s="42" t="s">
        <v>957</v>
      </c>
      <c r="B1606" s="42" t="s">
        <v>958</v>
      </c>
      <c r="C1606" s="45">
        <v>45499</v>
      </c>
      <c r="D1606" s="78" t="s">
        <v>9188</v>
      </c>
      <c r="E1606" s="78" t="s">
        <v>9189</v>
      </c>
      <c r="G1606" s="44">
        <v>146.85</v>
      </c>
      <c r="H1606" s="44">
        <f t="shared" si="85"/>
        <v>-4491.7489999999916</v>
      </c>
    </row>
    <row r="1607" spans="1:8" x14ac:dyDescent="0.2">
      <c r="A1607" s="42" t="s">
        <v>957</v>
      </c>
      <c r="B1607" s="42" t="s">
        <v>958</v>
      </c>
      <c r="C1607" s="45">
        <v>45499</v>
      </c>
      <c r="D1607" s="78" t="s">
        <v>9190</v>
      </c>
      <c r="E1607" s="78" t="s">
        <v>9191</v>
      </c>
      <c r="G1607" s="44">
        <v>146.85</v>
      </c>
      <c r="H1607" s="44">
        <f t="shared" si="85"/>
        <v>-4638.598999999992</v>
      </c>
    </row>
    <row r="1608" spans="1:8" x14ac:dyDescent="0.2">
      <c r="A1608" s="42" t="s">
        <v>957</v>
      </c>
      <c r="B1608" s="42" t="s">
        <v>958</v>
      </c>
      <c r="C1608" s="45">
        <v>45504</v>
      </c>
      <c r="D1608" s="78" t="s">
        <v>9192</v>
      </c>
      <c r="E1608" s="78" t="s">
        <v>9193</v>
      </c>
      <c r="G1608" s="44">
        <v>501</v>
      </c>
      <c r="H1608" s="44">
        <f t="shared" si="85"/>
        <v>-5139.598999999992</v>
      </c>
    </row>
    <row r="1609" spans="1:8" x14ac:dyDescent="0.2">
      <c r="A1609" s="42" t="s">
        <v>957</v>
      </c>
      <c r="B1609" s="42" t="s">
        <v>958</v>
      </c>
      <c r="C1609" s="45">
        <v>45504</v>
      </c>
      <c r="D1609" s="78" t="s">
        <v>9194</v>
      </c>
      <c r="E1609" s="78" t="s">
        <v>9195</v>
      </c>
      <c r="G1609" s="44">
        <v>447.25</v>
      </c>
      <c r="H1609" s="44">
        <f t="shared" si="85"/>
        <v>-5586.848999999992</v>
      </c>
    </row>
    <row r="1610" spans="1:8" x14ac:dyDescent="0.2">
      <c r="A1610" s="42" t="s">
        <v>957</v>
      </c>
      <c r="B1610" s="42" t="s">
        <v>958</v>
      </c>
      <c r="C1610" s="45">
        <v>45517</v>
      </c>
      <c r="D1610" s="78" t="s">
        <v>9196</v>
      </c>
      <c r="E1610" s="78" t="s">
        <v>9197</v>
      </c>
      <c r="G1610" s="44">
        <v>146.85</v>
      </c>
      <c r="H1610" s="44">
        <f t="shared" si="85"/>
        <v>-5733.6989999999923</v>
      </c>
    </row>
    <row r="1611" spans="1:8" x14ac:dyDescent="0.2">
      <c r="A1611" s="42" t="s">
        <v>957</v>
      </c>
      <c r="B1611" s="42" t="s">
        <v>958</v>
      </c>
      <c r="C1611" s="45">
        <v>45517</v>
      </c>
      <c r="D1611" s="78" t="s">
        <v>9198</v>
      </c>
      <c r="E1611" s="78" t="s">
        <v>9199</v>
      </c>
      <c r="G1611" s="44">
        <v>146.85</v>
      </c>
      <c r="H1611" s="44">
        <f t="shared" si="85"/>
        <v>-5880.5489999999927</v>
      </c>
    </row>
    <row r="1612" spans="1:8" x14ac:dyDescent="0.2">
      <c r="A1612" s="42" t="s">
        <v>957</v>
      </c>
      <c r="B1612" s="42" t="s">
        <v>958</v>
      </c>
      <c r="C1612" s="45">
        <v>45517</v>
      </c>
      <c r="D1612" s="78" t="s">
        <v>9200</v>
      </c>
      <c r="E1612" s="78" t="s">
        <v>9201</v>
      </c>
      <c r="G1612" s="44">
        <v>146.85</v>
      </c>
      <c r="H1612" s="44">
        <f t="shared" ref="H1612:H1621" si="86">+IF(A1612=A1611,H1611+F1612-G1612,F1612-G1612)</f>
        <v>-6027.3989999999931</v>
      </c>
    </row>
    <row r="1613" spans="1:8" x14ac:dyDescent="0.2">
      <c r="A1613" s="42" t="s">
        <v>957</v>
      </c>
      <c r="B1613" s="42" t="s">
        <v>958</v>
      </c>
      <c r="C1613" s="45">
        <v>45517</v>
      </c>
      <c r="D1613" s="78" t="s">
        <v>9202</v>
      </c>
      <c r="E1613" s="78" t="s">
        <v>9203</v>
      </c>
      <c r="G1613" s="44">
        <v>146.85</v>
      </c>
      <c r="H1613" s="44">
        <f t="shared" si="86"/>
        <v>-6174.2489999999934</v>
      </c>
    </row>
    <row r="1614" spans="1:8" x14ac:dyDescent="0.2">
      <c r="A1614" s="42" t="s">
        <v>957</v>
      </c>
      <c r="B1614" s="42" t="s">
        <v>958</v>
      </c>
      <c r="C1614" s="45">
        <v>45517</v>
      </c>
      <c r="D1614" s="78" t="s">
        <v>9204</v>
      </c>
      <c r="E1614" s="78" t="s">
        <v>9205</v>
      </c>
      <c r="G1614" s="44">
        <v>146.85</v>
      </c>
      <c r="H1614" s="44">
        <f t="shared" si="86"/>
        <v>-6321.0989999999938</v>
      </c>
    </row>
    <row r="1615" spans="1:8" x14ac:dyDescent="0.2">
      <c r="A1615" s="42" t="s">
        <v>957</v>
      </c>
      <c r="B1615" s="42" t="s">
        <v>958</v>
      </c>
      <c r="C1615" s="45">
        <v>45517</v>
      </c>
      <c r="D1615" s="78" t="s">
        <v>9206</v>
      </c>
      <c r="E1615" s="78" t="s">
        <v>9207</v>
      </c>
      <c r="G1615" s="44">
        <v>146.85</v>
      </c>
      <c r="H1615" s="44">
        <f t="shared" si="86"/>
        <v>-6467.9489999999942</v>
      </c>
    </row>
    <row r="1616" spans="1:8" x14ac:dyDescent="0.2">
      <c r="A1616" s="42" t="s">
        <v>957</v>
      </c>
      <c r="B1616" s="42" t="s">
        <v>958</v>
      </c>
      <c r="C1616" s="45">
        <v>45526</v>
      </c>
      <c r="D1616" s="78" t="s">
        <v>9208</v>
      </c>
      <c r="E1616" s="78" t="s">
        <v>9209</v>
      </c>
      <c r="G1616" s="44">
        <v>146.85</v>
      </c>
      <c r="H1616" s="44">
        <f t="shared" si="86"/>
        <v>-6614.7989999999945</v>
      </c>
    </row>
    <row r="1617" spans="1:8" x14ac:dyDescent="0.2">
      <c r="A1617" s="42" t="s">
        <v>957</v>
      </c>
      <c r="B1617" s="42" t="s">
        <v>958</v>
      </c>
      <c r="C1617" s="45">
        <v>45526</v>
      </c>
      <c r="D1617" s="78" t="s">
        <v>9210</v>
      </c>
      <c r="E1617" s="78" t="s">
        <v>9211</v>
      </c>
      <c r="G1617" s="44">
        <v>146.85</v>
      </c>
      <c r="H1617" s="44">
        <f t="shared" si="86"/>
        <v>-6761.6489999999949</v>
      </c>
    </row>
    <row r="1618" spans="1:8" x14ac:dyDescent="0.2">
      <c r="A1618" s="42" t="s">
        <v>957</v>
      </c>
      <c r="B1618" s="42" t="s">
        <v>958</v>
      </c>
      <c r="C1618" s="45">
        <v>45526</v>
      </c>
      <c r="D1618" s="78" t="s">
        <v>9212</v>
      </c>
      <c r="E1618" s="78" t="s">
        <v>9213</v>
      </c>
      <c r="G1618" s="44">
        <v>146.85</v>
      </c>
      <c r="H1618" s="44">
        <f t="shared" si="86"/>
        <v>-6908.4989999999952</v>
      </c>
    </row>
    <row r="1619" spans="1:8" x14ac:dyDescent="0.2">
      <c r="A1619" s="42" t="s">
        <v>957</v>
      </c>
      <c r="B1619" s="42" t="s">
        <v>958</v>
      </c>
      <c r="C1619" s="45">
        <v>45526</v>
      </c>
      <c r="D1619" s="78" t="s">
        <v>9214</v>
      </c>
      <c r="E1619" s="78" t="s">
        <v>9215</v>
      </c>
      <c r="G1619" s="44">
        <v>146.85</v>
      </c>
      <c r="H1619" s="44">
        <f t="shared" si="86"/>
        <v>-7055.3489999999956</v>
      </c>
    </row>
    <row r="1620" spans="1:8" x14ac:dyDescent="0.2">
      <c r="A1620" s="42" t="s">
        <v>957</v>
      </c>
      <c r="B1620" s="42" t="s">
        <v>958</v>
      </c>
      <c r="C1620" s="45">
        <v>45526</v>
      </c>
      <c r="D1620" s="78" t="s">
        <v>9216</v>
      </c>
      <c r="E1620" s="78" t="s">
        <v>9217</v>
      </c>
      <c r="G1620" s="44">
        <v>146.85</v>
      </c>
      <c r="H1620" s="44">
        <f t="shared" si="86"/>
        <v>-7202.198999999996</v>
      </c>
    </row>
    <row r="1621" spans="1:8" x14ac:dyDescent="0.2">
      <c r="A1621" s="42" t="s">
        <v>957</v>
      </c>
      <c r="B1621" s="42" t="s">
        <v>958</v>
      </c>
      <c r="C1621" s="45">
        <v>45526</v>
      </c>
      <c r="D1621" s="78" t="s">
        <v>9218</v>
      </c>
      <c r="E1621" s="78" t="s">
        <v>9219</v>
      </c>
      <c r="G1621" s="44">
        <v>146.85</v>
      </c>
      <c r="H1621" s="44">
        <f t="shared" si="86"/>
        <v>-7349.0489999999963</v>
      </c>
    </row>
    <row r="1622" spans="1:8" x14ac:dyDescent="0.2">
      <c r="A1622" s="42" t="s">
        <v>957</v>
      </c>
      <c r="B1622" s="42" t="s">
        <v>958</v>
      </c>
      <c r="C1622" s="45">
        <v>45531</v>
      </c>
      <c r="D1622" s="78">
        <v>5624562403</v>
      </c>
      <c r="E1622" s="78" t="s">
        <v>9220</v>
      </c>
      <c r="F1622" s="44">
        <v>1475.2</v>
      </c>
      <c r="H1622" s="44">
        <f t="shared" ref="H1622:H1685" si="87">+IF(A1622=A1621,H1621+F1622-G1622,F1622-G1622)</f>
        <v>-5873.8489999999965</v>
      </c>
    </row>
    <row r="1623" spans="1:8" x14ac:dyDescent="0.2">
      <c r="A1623" s="42" t="s">
        <v>957</v>
      </c>
      <c r="B1623" s="42" t="s">
        <v>958</v>
      </c>
      <c r="C1623" s="45">
        <v>45533</v>
      </c>
      <c r="D1623" s="78" t="s">
        <v>9221</v>
      </c>
      <c r="E1623" s="78" t="s">
        <v>9222</v>
      </c>
      <c r="G1623" s="44">
        <v>146.85</v>
      </c>
      <c r="H1623" s="44">
        <f t="shared" si="87"/>
        <v>-6020.6989999999969</v>
      </c>
    </row>
    <row r="1624" spans="1:8" x14ac:dyDescent="0.2">
      <c r="A1624" s="42" t="s">
        <v>957</v>
      </c>
      <c r="B1624" s="42" t="s">
        <v>958</v>
      </c>
      <c r="C1624" s="45">
        <v>45533</v>
      </c>
      <c r="D1624" s="78" t="s">
        <v>9223</v>
      </c>
      <c r="E1624" s="78" t="s">
        <v>9224</v>
      </c>
      <c r="G1624" s="44">
        <v>146.85</v>
      </c>
      <c r="H1624" s="44">
        <f t="shared" si="87"/>
        <v>-6167.5489999999972</v>
      </c>
    </row>
    <row r="1625" spans="1:8" x14ac:dyDescent="0.2">
      <c r="A1625" s="42" t="s">
        <v>957</v>
      </c>
      <c r="B1625" s="42" t="s">
        <v>958</v>
      </c>
      <c r="C1625" s="45">
        <v>45533</v>
      </c>
      <c r="D1625" s="78" t="s">
        <v>9225</v>
      </c>
      <c r="E1625" s="78" t="s">
        <v>9226</v>
      </c>
      <c r="G1625" s="44">
        <v>146.85</v>
      </c>
      <c r="H1625" s="44">
        <f t="shared" si="87"/>
        <v>-6314.3989999999976</v>
      </c>
    </row>
    <row r="1626" spans="1:8" x14ac:dyDescent="0.2">
      <c r="A1626" s="42" t="s">
        <v>957</v>
      </c>
      <c r="B1626" s="42" t="s">
        <v>958</v>
      </c>
      <c r="C1626" s="45">
        <v>45533</v>
      </c>
      <c r="D1626" s="78" t="s">
        <v>9227</v>
      </c>
      <c r="E1626" s="78" t="s">
        <v>9228</v>
      </c>
      <c r="G1626" s="44">
        <v>146.85</v>
      </c>
      <c r="H1626" s="44">
        <f t="shared" si="87"/>
        <v>-6461.248999999998</v>
      </c>
    </row>
    <row r="1627" spans="1:8" x14ac:dyDescent="0.2">
      <c r="A1627" s="42" t="s">
        <v>957</v>
      </c>
      <c r="B1627" s="42" t="s">
        <v>958</v>
      </c>
      <c r="C1627" s="45">
        <v>45534</v>
      </c>
      <c r="D1627" s="78" t="s">
        <v>9229</v>
      </c>
      <c r="E1627" s="78" t="s">
        <v>9230</v>
      </c>
      <c r="G1627" s="44">
        <v>346.1</v>
      </c>
      <c r="H1627" s="44">
        <f t="shared" si="87"/>
        <v>-6807.3489999999983</v>
      </c>
    </row>
    <row r="1628" spans="1:8" x14ac:dyDescent="0.2">
      <c r="A1628" s="42" t="s">
        <v>957</v>
      </c>
      <c r="B1628" s="42" t="s">
        <v>958</v>
      </c>
      <c r="C1628" s="45">
        <v>45534</v>
      </c>
      <c r="D1628" s="78" t="s">
        <v>9231</v>
      </c>
      <c r="E1628" s="78" t="s">
        <v>9232</v>
      </c>
      <c r="G1628" s="44">
        <v>346.1</v>
      </c>
      <c r="H1628" s="44">
        <f t="shared" si="87"/>
        <v>-7153.4489999999987</v>
      </c>
    </row>
    <row r="1629" spans="1:8" x14ac:dyDescent="0.2">
      <c r="A1629" s="42" t="s">
        <v>957</v>
      </c>
      <c r="B1629" s="42" t="s">
        <v>958</v>
      </c>
      <c r="C1629" s="45">
        <v>45534</v>
      </c>
      <c r="D1629" s="78" t="s">
        <v>9233</v>
      </c>
      <c r="E1629" s="78" t="s">
        <v>9234</v>
      </c>
      <c r="G1629" s="44">
        <v>447.25</v>
      </c>
      <c r="H1629" s="44">
        <f t="shared" si="87"/>
        <v>-7600.6989999999987</v>
      </c>
    </row>
    <row r="1630" spans="1:8" x14ac:dyDescent="0.2">
      <c r="A1630" s="42" t="s">
        <v>957</v>
      </c>
      <c r="B1630" s="42" t="s">
        <v>958</v>
      </c>
      <c r="C1630" s="45">
        <v>45534</v>
      </c>
      <c r="D1630" s="78" t="s">
        <v>9235</v>
      </c>
      <c r="E1630" s="78" t="s">
        <v>9236</v>
      </c>
      <c r="G1630" s="44">
        <v>469.09399999999999</v>
      </c>
      <c r="H1630" s="44">
        <f t="shared" si="87"/>
        <v>-8069.7929999999988</v>
      </c>
    </row>
    <row r="1631" spans="1:8" x14ac:dyDescent="0.2">
      <c r="A1631" s="42" t="s">
        <v>957</v>
      </c>
      <c r="B1631" s="42" t="s">
        <v>958</v>
      </c>
      <c r="C1631" s="45">
        <v>45534</v>
      </c>
      <c r="D1631" s="78" t="s">
        <v>9237</v>
      </c>
      <c r="E1631" s="78" t="s">
        <v>9238</v>
      </c>
      <c r="G1631" s="44">
        <v>99.721999999999994</v>
      </c>
      <c r="H1631" s="44">
        <f t="shared" si="87"/>
        <v>-8169.5149999999985</v>
      </c>
    </row>
    <row r="1632" spans="1:8" x14ac:dyDescent="0.2">
      <c r="A1632" s="42" t="s">
        <v>957</v>
      </c>
      <c r="B1632" s="42" t="s">
        <v>958</v>
      </c>
      <c r="C1632" s="45">
        <v>45534</v>
      </c>
      <c r="D1632" s="78" t="s">
        <v>9239</v>
      </c>
      <c r="E1632" s="78" t="s">
        <v>9240</v>
      </c>
      <c r="G1632" s="44">
        <v>584.08699999999999</v>
      </c>
      <c r="H1632" s="44">
        <f t="shared" si="87"/>
        <v>-8753.601999999999</v>
      </c>
    </row>
    <row r="1633" spans="1:8" x14ac:dyDescent="0.2">
      <c r="A1633" s="42" t="s">
        <v>957</v>
      </c>
      <c r="B1633" s="42" t="s">
        <v>958</v>
      </c>
      <c r="C1633" s="45">
        <v>45534</v>
      </c>
      <c r="D1633" s="78" t="s">
        <v>9241</v>
      </c>
      <c r="E1633" s="78" t="s">
        <v>9242</v>
      </c>
      <c r="G1633" s="44">
        <v>98.619</v>
      </c>
      <c r="H1633" s="44">
        <f t="shared" si="87"/>
        <v>-8852.2209999999995</v>
      </c>
    </row>
    <row r="1634" spans="1:8" x14ac:dyDescent="0.2">
      <c r="A1634" s="42" t="s">
        <v>957</v>
      </c>
      <c r="B1634" s="42" t="s">
        <v>958</v>
      </c>
      <c r="C1634" s="45">
        <v>45534</v>
      </c>
      <c r="D1634" s="78" t="s">
        <v>9243</v>
      </c>
      <c r="E1634" s="78" t="s">
        <v>9244</v>
      </c>
      <c r="G1634" s="44">
        <v>146.85</v>
      </c>
      <c r="H1634" s="44">
        <f t="shared" si="87"/>
        <v>-8999.0709999999999</v>
      </c>
    </row>
    <row r="1635" spans="1:8" x14ac:dyDescent="0.2">
      <c r="A1635" s="42" t="s">
        <v>957</v>
      </c>
      <c r="B1635" s="42" t="s">
        <v>958</v>
      </c>
      <c r="C1635" s="45">
        <v>45534</v>
      </c>
      <c r="D1635" s="78" t="s">
        <v>9245</v>
      </c>
      <c r="E1635" s="78" t="s">
        <v>9246</v>
      </c>
      <c r="G1635" s="44">
        <v>192.6</v>
      </c>
      <c r="H1635" s="44">
        <f t="shared" si="87"/>
        <v>-9191.6710000000003</v>
      </c>
    </row>
    <row r="1636" spans="1:8" x14ac:dyDescent="0.2">
      <c r="A1636" s="42" t="s">
        <v>957</v>
      </c>
      <c r="B1636" s="42" t="s">
        <v>958</v>
      </c>
      <c r="C1636" s="45">
        <v>45534</v>
      </c>
      <c r="D1636" s="78" t="s">
        <v>9247</v>
      </c>
      <c r="E1636" s="78" t="s">
        <v>9248</v>
      </c>
      <c r="G1636" s="44">
        <v>146.85</v>
      </c>
      <c r="H1636" s="44">
        <f t="shared" si="87"/>
        <v>-9338.5210000000006</v>
      </c>
    </row>
    <row r="1637" spans="1:8" x14ac:dyDescent="0.2">
      <c r="A1637" s="42" t="s">
        <v>957</v>
      </c>
      <c r="B1637" s="42" t="s">
        <v>958</v>
      </c>
      <c r="C1637" s="45">
        <v>45534</v>
      </c>
      <c r="D1637" s="78" t="s">
        <v>9249</v>
      </c>
      <c r="E1637" s="78" t="s">
        <v>9250</v>
      </c>
      <c r="G1637" s="44">
        <v>146.85</v>
      </c>
      <c r="H1637" s="44">
        <f t="shared" si="87"/>
        <v>-9485.371000000001</v>
      </c>
    </row>
    <row r="1638" spans="1:8" x14ac:dyDescent="0.2">
      <c r="A1638" s="42" t="s">
        <v>957</v>
      </c>
      <c r="B1638" s="42" t="s">
        <v>958</v>
      </c>
      <c r="C1638" s="45">
        <v>45534</v>
      </c>
      <c r="D1638" s="78" t="s">
        <v>9251</v>
      </c>
      <c r="E1638" s="78" t="s">
        <v>9252</v>
      </c>
      <c r="G1638" s="44">
        <v>146.85</v>
      </c>
      <c r="H1638" s="44">
        <f t="shared" si="87"/>
        <v>-9632.2210000000014</v>
      </c>
    </row>
    <row r="1639" spans="1:8" x14ac:dyDescent="0.2">
      <c r="A1639" s="42" t="s">
        <v>957</v>
      </c>
      <c r="B1639" s="42" t="s">
        <v>958</v>
      </c>
      <c r="C1639" s="45">
        <v>45534</v>
      </c>
      <c r="D1639" s="78" t="s">
        <v>9253</v>
      </c>
      <c r="E1639" s="78" t="s">
        <v>9254</v>
      </c>
      <c r="G1639" s="44">
        <v>146.85</v>
      </c>
      <c r="H1639" s="44">
        <f t="shared" si="87"/>
        <v>-9779.0710000000017</v>
      </c>
    </row>
    <row r="1640" spans="1:8" x14ac:dyDescent="0.2">
      <c r="A1640" s="42" t="s">
        <v>957</v>
      </c>
      <c r="B1640" s="42" t="s">
        <v>958</v>
      </c>
      <c r="C1640" s="45">
        <v>45535</v>
      </c>
      <c r="D1640" s="78" t="s">
        <v>9255</v>
      </c>
      <c r="E1640" s="78" t="s">
        <v>9256</v>
      </c>
      <c r="G1640" s="44">
        <v>346.1</v>
      </c>
      <c r="H1640" s="44">
        <f t="shared" si="87"/>
        <v>-10125.171000000002</v>
      </c>
    </row>
    <row r="1641" spans="1:8" x14ac:dyDescent="0.2">
      <c r="A1641" s="42" t="s">
        <v>957</v>
      </c>
      <c r="B1641" s="42" t="s">
        <v>958</v>
      </c>
      <c r="C1641" s="45">
        <v>45535</v>
      </c>
      <c r="D1641" s="78" t="s">
        <v>9257</v>
      </c>
      <c r="E1641" s="78" t="s">
        <v>9258</v>
      </c>
      <c r="G1641" s="44">
        <v>96.617999999999995</v>
      </c>
      <c r="H1641" s="44">
        <f t="shared" si="87"/>
        <v>-10221.789000000002</v>
      </c>
    </row>
    <row r="1642" spans="1:8" x14ac:dyDescent="0.2">
      <c r="A1642" s="42" t="s">
        <v>957</v>
      </c>
      <c r="B1642" s="42" t="s">
        <v>958</v>
      </c>
      <c r="C1642" s="45">
        <v>45541</v>
      </c>
      <c r="D1642" s="78">
        <v>5624562451</v>
      </c>
      <c r="E1642" s="78" t="s">
        <v>9838</v>
      </c>
      <c r="F1642" s="44">
        <v>2735.0709999999999</v>
      </c>
      <c r="H1642" s="44">
        <f t="shared" si="87"/>
        <v>-7486.7180000000026</v>
      </c>
    </row>
    <row r="1643" spans="1:8" x14ac:dyDescent="0.2">
      <c r="A1643" s="42" t="s">
        <v>957</v>
      </c>
      <c r="B1643" s="42" t="s">
        <v>958</v>
      </c>
      <c r="C1643" s="45">
        <v>45548</v>
      </c>
      <c r="D1643" s="78">
        <v>5624568211</v>
      </c>
      <c r="E1643" s="78" t="s">
        <v>9839</v>
      </c>
      <c r="F1643" s="44">
        <v>3034.6</v>
      </c>
      <c r="H1643" s="44">
        <f t="shared" si="87"/>
        <v>-4452.1180000000022</v>
      </c>
    </row>
    <row r="1644" spans="1:8" x14ac:dyDescent="0.2">
      <c r="A1644" s="42" t="s">
        <v>957</v>
      </c>
      <c r="B1644" s="42" t="s">
        <v>958</v>
      </c>
      <c r="C1644" s="45">
        <v>45548</v>
      </c>
      <c r="D1644" s="78">
        <v>5624562482</v>
      </c>
      <c r="E1644" s="78" t="s">
        <v>9840</v>
      </c>
      <c r="F1644" s="44">
        <v>587.4</v>
      </c>
      <c r="H1644" s="44">
        <f t="shared" si="87"/>
        <v>-3864.7180000000021</v>
      </c>
    </row>
    <row r="1645" spans="1:8" x14ac:dyDescent="0.2">
      <c r="A1645" s="42" t="s">
        <v>957</v>
      </c>
      <c r="B1645" s="42" t="s">
        <v>958</v>
      </c>
      <c r="C1645" s="45">
        <v>45551</v>
      </c>
      <c r="D1645" s="78" t="s">
        <v>9841</v>
      </c>
      <c r="E1645" s="78" t="s">
        <v>9842</v>
      </c>
      <c r="G1645" s="44">
        <v>146.85</v>
      </c>
      <c r="H1645" s="44">
        <f t="shared" si="87"/>
        <v>-4011.568000000002</v>
      </c>
    </row>
    <row r="1646" spans="1:8" x14ac:dyDescent="0.2">
      <c r="A1646" s="42" t="s">
        <v>957</v>
      </c>
      <c r="B1646" s="42" t="s">
        <v>958</v>
      </c>
      <c r="C1646" s="45">
        <v>45551</v>
      </c>
      <c r="D1646" s="78" t="s">
        <v>9843</v>
      </c>
      <c r="E1646" s="78" t="s">
        <v>9844</v>
      </c>
      <c r="G1646" s="44">
        <v>1582.75</v>
      </c>
      <c r="H1646" s="44">
        <f t="shared" si="87"/>
        <v>-5594.318000000002</v>
      </c>
    </row>
    <row r="1647" spans="1:8" x14ac:dyDescent="0.2">
      <c r="A1647" s="42" t="s">
        <v>957</v>
      </c>
      <c r="B1647" s="42" t="s">
        <v>958</v>
      </c>
      <c r="C1647" s="45">
        <v>45551</v>
      </c>
      <c r="D1647" s="78" t="s">
        <v>9845</v>
      </c>
      <c r="E1647" s="78" t="s">
        <v>9846</v>
      </c>
      <c r="G1647" s="44">
        <v>1451.85</v>
      </c>
      <c r="H1647" s="44">
        <f t="shared" si="87"/>
        <v>-7046.1680000000015</v>
      </c>
    </row>
    <row r="1648" spans="1:8" x14ac:dyDescent="0.2">
      <c r="A1648" s="42" t="s">
        <v>957</v>
      </c>
      <c r="B1648" s="42" t="s">
        <v>958</v>
      </c>
      <c r="C1648" s="45">
        <v>45553</v>
      </c>
      <c r="D1648" s="78" t="s">
        <v>9847</v>
      </c>
      <c r="E1648" s="78" t="s">
        <v>9848</v>
      </c>
      <c r="G1648" s="44">
        <v>397.33</v>
      </c>
      <c r="H1648" s="44">
        <f t="shared" si="87"/>
        <v>-7443.4980000000014</v>
      </c>
    </row>
    <row r="1649" spans="1:8" x14ac:dyDescent="0.2">
      <c r="A1649" s="42" t="s">
        <v>957</v>
      </c>
      <c r="B1649" s="42" t="s">
        <v>958</v>
      </c>
      <c r="C1649" s="45">
        <v>45553</v>
      </c>
      <c r="D1649" s="78" t="s">
        <v>9849</v>
      </c>
      <c r="E1649" s="78" t="s">
        <v>9850</v>
      </c>
      <c r="G1649" s="44">
        <v>1034.8610000000001</v>
      </c>
      <c r="H1649" s="44">
        <f t="shared" si="87"/>
        <v>-8478.3590000000022</v>
      </c>
    </row>
    <row r="1650" spans="1:8" x14ac:dyDescent="0.2">
      <c r="A1650" s="42" t="s">
        <v>957</v>
      </c>
      <c r="B1650" s="42" t="s">
        <v>958</v>
      </c>
      <c r="C1650" s="45">
        <v>45553</v>
      </c>
      <c r="D1650" s="78">
        <v>5624562495</v>
      </c>
      <c r="E1650" s="78" t="s">
        <v>9851</v>
      </c>
      <c r="F1650" s="44">
        <v>647.85</v>
      </c>
      <c r="H1650" s="44">
        <f t="shared" si="87"/>
        <v>-7830.5090000000018</v>
      </c>
    </row>
    <row r="1651" spans="1:8" x14ac:dyDescent="0.2">
      <c r="A1651" s="42" t="s">
        <v>957</v>
      </c>
      <c r="B1651" s="42" t="s">
        <v>958</v>
      </c>
      <c r="C1651" s="45">
        <v>45558</v>
      </c>
      <c r="D1651" s="78" t="s">
        <v>9852</v>
      </c>
      <c r="E1651" s="78" t="s">
        <v>9853</v>
      </c>
      <c r="G1651" s="44">
        <v>146.85</v>
      </c>
      <c r="H1651" s="44">
        <f t="shared" si="87"/>
        <v>-7977.3590000000022</v>
      </c>
    </row>
    <row r="1652" spans="1:8" x14ac:dyDescent="0.2">
      <c r="A1652" s="42" t="s">
        <v>957</v>
      </c>
      <c r="B1652" s="42" t="s">
        <v>958</v>
      </c>
      <c r="C1652" s="45">
        <v>45558</v>
      </c>
      <c r="D1652" s="78" t="s">
        <v>9854</v>
      </c>
      <c r="E1652" s="78" t="s">
        <v>9855</v>
      </c>
      <c r="G1652" s="44">
        <v>146.85</v>
      </c>
      <c r="H1652" s="44">
        <f t="shared" si="87"/>
        <v>-8124.2090000000026</v>
      </c>
    </row>
    <row r="1653" spans="1:8" x14ac:dyDescent="0.2">
      <c r="A1653" s="42" t="s">
        <v>957</v>
      </c>
      <c r="B1653" s="42" t="s">
        <v>958</v>
      </c>
      <c r="C1653" s="45">
        <v>45558</v>
      </c>
      <c r="D1653" s="78" t="s">
        <v>9856</v>
      </c>
      <c r="E1653" s="78" t="s">
        <v>9857</v>
      </c>
      <c r="G1653" s="44">
        <v>146.85</v>
      </c>
      <c r="H1653" s="44">
        <f t="shared" si="87"/>
        <v>-8271.0590000000029</v>
      </c>
    </row>
    <row r="1654" spans="1:8" x14ac:dyDescent="0.2">
      <c r="A1654" s="42" t="s">
        <v>957</v>
      </c>
      <c r="B1654" s="42" t="s">
        <v>958</v>
      </c>
      <c r="C1654" s="45">
        <v>45558</v>
      </c>
      <c r="D1654" s="78" t="s">
        <v>9858</v>
      </c>
      <c r="E1654" s="78" t="s">
        <v>9859</v>
      </c>
      <c r="G1654" s="44">
        <v>146.85</v>
      </c>
      <c r="H1654" s="44">
        <f t="shared" si="87"/>
        <v>-8417.9090000000033</v>
      </c>
    </row>
    <row r="1655" spans="1:8" x14ac:dyDescent="0.2">
      <c r="A1655" s="42" t="s">
        <v>957</v>
      </c>
      <c r="B1655" s="42" t="s">
        <v>958</v>
      </c>
      <c r="C1655" s="45">
        <v>45558</v>
      </c>
      <c r="D1655" s="78" t="s">
        <v>9860</v>
      </c>
      <c r="E1655" s="78" t="s">
        <v>9861</v>
      </c>
      <c r="G1655" s="44">
        <v>201</v>
      </c>
      <c r="H1655" s="44">
        <f t="shared" si="87"/>
        <v>-8618.9090000000033</v>
      </c>
    </row>
    <row r="1656" spans="1:8" x14ac:dyDescent="0.2">
      <c r="A1656" s="42" t="s">
        <v>957</v>
      </c>
      <c r="B1656" s="42" t="s">
        <v>958</v>
      </c>
      <c r="C1656" s="45">
        <v>45559</v>
      </c>
      <c r="D1656" s="78" t="s">
        <v>9862</v>
      </c>
      <c r="E1656" s="78" t="s">
        <v>9863</v>
      </c>
      <c r="G1656" s="44">
        <v>923.25</v>
      </c>
      <c r="H1656" s="44">
        <f t="shared" si="87"/>
        <v>-9542.1590000000033</v>
      </c>
    </row>
    <row r="1657" spans="1:8" x14ac:dyDescent="0.2">
      <c r="A1657" s="42" t="s">
        <v>957</v>
      </c>
      <c r="B1657" s="42" t="s">
        <v>958</v>
      </c>
      <c r="C1657" s="45">
        <v>45559</v>
      </c>
      <c r="D1657" s="78" t="s">
        <v>9864</v>
      </c>
      <c r="E1657" s="78" t="s">
        <v>9865</v>
      </c>
      <c r="G1657" s="44">
        <v>923.25</v>
      </c>
      <c r="H1657" s="44">
        <f t="shared" si="87"/>
        <v>-10465.409000000003</v>
      </c>
    </row>
    <row r="1658" spans="1:8" x14ac:dyDescent="0.2">
      <c r="A1658" s="42" t="s">
        <v>957</v>
      </c>
      <c r="B1658" s="42" t="s">
        <v>958</v>
      </c>
      <c r="C1658" s="45">
        <v>45565</v>
      </c>
      <c r="D1658" s="78">
        <v>5624567080</v>
      </c>
      <c r="E1658" s="78" t="s">
        <v>9866</v>
      </c>
      <c r="F1658" s="44">
        <v>5156.491</v>
      </c>
      <c r="H1658" s="44">
        <f t="shared" si="87"/>
        <v>-5308.9180000000033</v>
      </c>
    </row>
    <row r="1659" spans="1:8" x14ac:dyDescent="0.2">
      <c r="A1659" s="42" t="s">
        <v>957</v>
      </c>
      <c r="B1659" s="42" t="s">
        <v>958</v>
      </c>
      <c r="C1659" s="45">
        <v>45565</v>
      </c>
      <c r="D1659" s="78">
        <v>5624567081</v>
      </c>
      <c r="E1659" s="78" t="s">
        <v>9867</v>
      </c>
      <c r="F1659" s="44">
        <v>1319.1690000000001</v>
      </c>
      <c r="H1659" s="44">
        <f t="shared" si="87"/>
        <v>-3989.7490000000034</v>
      </c>
    </row>
    <row r="1660" spans="1:8" x14ac:dyDescent="0.2">
      <c r="A1660" s="42" t="s">
        <v>957</v>
      </c>
      <c r="B1660" s="42" t="s">
        <v>958</v>
      </c>
      <c r="C1660" s="45">
        <v>45565</v>
      </c>
      <c r="D1660" s="78" t="s">
        <v>9868</v>
      </c>
      <c r="E1660" s="78" t="s">
        <v>9869</v>
      </c>
      <c r="G1660" s="44">
        <v>447.25</v>
      </c>
      <c r="H1660" s="44">
        <f t="shared" si="87"/>
        <v>-4436.9990000000034</v>
      </c>
    </row>
    <row r="1661" spans="1:8" x14ac:dyDescent="0.2">
      <c r="A1661" s="42" t="s">
        <v>957</v>
      </c>
      <c r="B1661" s="42" t="s">
        <v>958</v>
      </c>
      <c r="C1661" s="45">
        <v>45565</v>
      </c>
      <c r="D1661" s="78" t="s">
        <v>9870</v>
      </c>
      <c r="E1661" s="78" t="s">
        <v>9871</v>
      </c>
      <c r="G1661" s="44">
        <v>129</v>
      </c>
      <c r="H1661" s="44">
        <f t="shared" si="87"/>
        <v>-4565.9990000000034</v>
      </c>
    </row>
    <row r="1662" spans="1:8" x14ac:dyDescent="0.2">
      <c r="A1662" s="42" t="s">
        <v>957</v>
      </c>
      <c r="B1662" s="42" t="s">
        <v>958</v>
      </c>
      <c r="C1662" s="45">
        <v>45565</v>
      </c>
      <c r="D1662" s="78" t="s">
        <v>9872</v>
      </c>
      <c r="E1662" s="78" t="s">
        <v>9873</v>
      </c>
      <c r="G1662" s="44">
        <v>395.69600000000003</v>
      </c>
      <c r="H1662" s="44">
        <f t="shared" si="87"/>
        <v>-4961.6950000000033</v>
      </c>
    </row>
    <row r="1663" spans="1:8" x14ac:dyDescent="0.2">
      <c r="A1663" s="42" t="s">
        <v>957</v>
      </c>
      <c r="B1663" s="42" t="s">
        <v>958</v>
      </c>
      <c r="C1663" s="45">
        <v>45565</v>
      </c>
      <c r="D1663" s="78" t="s">
        <v>9874</v>
      </c>
      <c r="E1663" s="78" t="s">
        <v>9875</v>
      </c>
      <c r="G1663" s="44">
        <v>146.85</v>
      </c>
      <c r="H1663" s="44">
        <f t="shared" si="87"/>
        <v>-5108.5450000000037</v>
      </c>
    </row>
    <row r="1664" spans="1:8" x14ac:dyDescent="0.2">
      <c r="A1664" s="42" t="s">
        <v>957</v>
      </c>
      <c r="B1664" s="42" t="s">
        <v>958</v>
      </c>
      <c r="C1664" s="45">
        <v>45565</v>
      </c>
      <c r="D1664" s="78" t="s">
        <v>9876</v>
      </c>
      <c r="E1664" s="78" t="s">
        <v>9877</v>
      </c>
      <c r="G1664" s="44">
        <v>447.25</v>
      </c>
      <c r="H1664" s="44">
        <f t="shared" si="87"/>
        <v>-5555.7950000000037</v>
      </c>
    </row>
    <row r="1665" spans="1:8" x14ac:dyDescent="0.2">
      <c r="A1665" s="42" t="s">
        <v>957</v>
      </c>
      <c r="B1665" s="42" t="s">
        <v>958</v>
      </c>
      <c r="C1665" s="45">
        <v>45565</v>
      </c>
      <c r="D1665" s="78" t="s">
        <v>9878</v>
      </c>
      <c r="E1665" s="78" t="s">
        <v>9879</v>
      </c>
      <c r="G1665" s="44">
        <v>365.83</v>
      </c>
      <c r="H1665" s="44">
        <f t="shared" si="87"/>
        <v>-5921.6250000000036</v>
      </c>
    </row>
    <row r="1666" spans="1:8" x14ac:dyDescent="0.2">
      <c r="A1666" s="42" t="s">
        <v>957</v>
      </c>
      <c r="B1666" s="42" t="s">
        <v>958</v>
      </c>
      <c r="C1666" s="45">
        <v>45565</v>
      </c>
      <c r="D1666" s="78" t="s">
        <v>9880</v>
      </c>
      <c r="E1666" s="78" t="s">
        <v>9881</v>
      </c>
      <c r="G1666" s="44">
        <v>146.85</v>
      </c>
      <c r="H1666" s="44">
        <f t="shared" si="87"/>
        <v>-6068.475000000004</v>
      </c>
    </row>
    <row r="1667" spans="1:8" x14ac:dyDescent="0.2">
      <c r="A1667" s="42" t="s">
        <v>957</v>
      </c>
      <c r="B1667" s="42" t="s">
        <v>958</v>
      </c>
      <c r="C1667" s="45">
        <v>45565</v>
      </c>
      <c r="D1667" s="78" t="s">
        <v>9882</v>
      </c>
      <c r="E1667" s="78" t="s">
        <v>9883</v>
      </c>
      <c r="G1667" s="44">
        <v>146.85</v>
      </c>
      <c r="H1667" s="44">
        <f t="shared" si="87"/>
        <v>-6215.3250000000044</v>
      </c>
    </row>
    <row r="1668" spans="1:8" x14ac:dyDescent="0.2">
      <c r="A1668" s="42" t="s">
        <v>957</v>
      </c>
      <c r="B1668" s="42" t="s">
        <v>958</v>
      </c>
      <c r="C1668" s="45">
        <v>45565</v>
      </c>
      <c r="D1668" s="78" t="s">
        <v>9884</v>
      </c>
      <c r="E1668" s="78" t="s">
        <v>9885</v>
      </c>
      <c r="G1668" s="44">
        <v>101</v>
      </c>
      <c r="H1668" s="44">
        <f t="shared" si="87"/>
        <v>-6316.3250000000044</v>
      </c>
    </row>
    <row r="1669" spans="1:8" x14ac:dyDescent="0.2">
      <c r="A1669" s="42" t="s">
        <v>957</v>
      </c>
      <c r="B1669" s="42" t="s">
        <v>958</v>
      </c>
      <c r="C1669" s="45">
        <v>45565</v>
      </c>
      <c r="D1669" s="78" t="s">
        <v>9886</v>
      </c>
      <c r="E1669" s="78" t="s">
        <v>9887</v>
      </c>
      <c r="G1669" s="44">
        <v>146.85</v>
      </c>
      <c r="H1669" s="44">
        <f t="shared" si="87"/>
        <v>-6463.1750000000047</v>
      </c>
    </row>
    <row r="1670" spans="1:8" x14ac:dyDescent="0.2">
      <c r="A1670" s="42" t="s">
        <v>957</v>
      </c>
      <c r="B1670" s="42" t="s">
        <v>958</v>
      </c>
      <c r="C1670" s="45">
        <v>45565</v>
      </c>
      <c r="D1670" s="78" t="s">
        <v>9888</v>
      </c>
      <c r="E1670" s="78" t="s">
        <v>9889</v>
      </c>
      <c r="G1670" s="44">
        <v>146.85</v>
      </c>
      <c r="H1670" s="44">
        <f t="shared" si="87"/>
        <v>-6610.0250000000051</v>
      </c>
    </row>
    <row r="1671" spans="1:8" x14ac:dyDescent="0.2">
      <c r="A1671" s="42" t="s">
        <v>957</v>
      </c>
      <c r="B1671" s="42" t="s">
        <v>958</v>
      </c>
      <c r="C1671" s="45">
        <v>45565</v>
      </c>
      <c r="D1671" s="78" t="s">
        <v>9890</v>
      </c>
      <c r="E1671" s="78" t="s">
        <v>9891</v>
      </c>
      <c r="G1671" s="44">
        <v>465.1</v>
      </c>
      <c r="H1671" s="44">
        <f t="shared" si="87"/>
        <v>-7075.1250000000055</v>
      </c>
    </row>
    <row r="1672" spans="1:8" x14ac:dyDescent="0.2">
      <c r="A1672" s="42" t="s">
        <v>957</v>
      </c>
      <c r="B1672" s="42" t="s">
        <v>958</v>
      </c>
      <c r="C1672" s="45">
        <v>45568</v>
      </c>
      <c r="D1672" s="78" t="s">
        <v>9892</v>
      </c>
      <c r="E1672" s="78" t="s">
        <v>9893</v>
      </c>
      <c r="G1672" s="44">
        <v>5123.25</v>
      </c>
      <c r="H1672" s="44">
        <f t="shared" si="87"/>
        <v>-12198.375000000005</v>
      </c>
    </row>
    <row r="1673" spans="1:8" x14ac:dyDescent="0.2">
      <c r="A1673" s="42" t="s">
        <v>957</v>
      </c>
      <c r="B1673" s="42" t="s">
        <v>958</v>
      </c>
      <c r="C1673" s="45">
        <v>45569</v>
      </c>
      <c r="D1673" s="78">
        <v>5624567098</v>
      </c>
      <c r="E1673" s="78" t="s">
        <v>9894</v>
      </c>
      <c r="F1673" s="44">
        <v>587.4</v>
      </c>
      <c r="H1673" s="44">
        <f t="shared" si="87"/>
        <v>-11610.975000000006</v>
      </c>
    </row>
    <row r="1674" spans="1:8" x14ac:dyDescent="0.2">
      <c r="A1674" s="42" t="s">
        <v>957</v>
      </c>
      <c r="B1674" s="42" t="s">
        <v>958</v>
      </c>
      <c r="C1674" s="45">
        <v>45574</v>
      </c>
      <c r="D1674" s="78">
        <v>5624567147</v>
      </c>
      <c r="E1674" s="78" t="s">
        <v>9895</v>
      </c>
      <c r="F1674" s="44">
        <v>6614.4459999999999</v>
      </c>
      <c r="H1674" s="44">
        <f t="shared" si="87"/>
        <v>-4996.5290000000059</v>
      </c>
    </row>
    <row r="1675" spans="1:8" x14ac:dyDescent="0.2">
      <c r="A1675" s="42" t="s">
        <v>957</v>
      </c>
      <c r="B1675" s="42" t="s">
        <v>958</v>
      </c>
      <c r="C1675" s="45">
        <v>45574</v>
      </c>
      <c r="D1675" s="78">
        <v>5624567151</v>
      </c>
      <c r="E1675" s="78" t="s">
        <v>9896</v>
      </c>
      <c r="F1675" s="44">
        <v>1201.08</v>
      </c>
      <c r="H1675" s="44">
        <f t="shared" si="87"/>
        <v>-3795.449000000006</v>
      </c>
    </row>
    <row r="1676" spans="1:8" x14ac:dyDescent="0.2">
      <c r="A1676" s="42" t="s">
        <v>957</v>
      </c>
      <c r="B1676" s="42" t="s">
        <v>958</v>
      </c>
      <c r="C1676" s="45">
        <v>45576</v>
      </c>
      <c r="D1676" s="78" t="s">
        <v>9897</v>
      </c>
      <c r="E1676" s="78" t="s">
        <v>9898</v>
      </c>
      <c r="G1676" s="44">
        <v>346.1</v>
      </c>
      <c r="H1676" s="44">
        <f t="shared" si="87"/>
        <v>-4141.5490000000063</v>
      </c>
    </row>
    <row r="1677" spans="1:8" x14ac:dyDescent="0.2">
      <c r="A1677" s="42" t="s">
        <v>957</v>
      </c>
      <c r="B1677" s="42" t="s">
        <v>958</v>
      </c>
      <c r="C1677" s="45">
        <v>45576</v>
      </c>
      <c r="D1677" s="78" t="s">
        <v>9899</v>
      </c>
      <c r="E1677" s="78" t="s">
        <v>9900</v>
      </c>
      <c r="G1677" s="44">
        <v>225.119</v>
      </c>
      <c r="H1677" s="44">
        <f t="shared" si="87"/>
        <v>-4366.668000000006</v>
      </c>
    </row>
    <row r="1678" spans="1:8" x14ac:dyDescent="0.2">
      <c r="A1678" s="42" t="s">
        <v>957</v>
      </c>
      <c r="B1678" s="42" t="s">
        <v>958</v>
      </c>
      <c r="C1678" s="45">
        <v>45576</v>
      </c>
      <c r="D1678" s="78" t="s">
        <v>9901</v>
      </c>
      <c r="E1678" s="78" t="s">
        <v>9902</v>
      </c>
      <c r="G1678" s="44">
        <v>107.694</v>
      </c>
      <c r="H1678" s="44">
        <f t="shared" si="87"/>
        <v>-4474.3620000000064</v>
      </c>
    </row>
    <row r="1679" spans="1:8" x14ac:dyDescent="0.2">
      <c r="A1679" s="42" t="s">
        <v>957</v>
      </c>
      <c r="B1679" s="42" t="s">
        <v>958</v>
      </c>
      <c r="C1679" s="45">
        <v>45582</v>
      </c>
      <c r="D1679" s="78" t="s">
        <v>9903</v>
      </c>
      <c r="E1679" s="78" t="s">
        <v>9904</v>
      </c>
      <c r="G1679" s="44">
        <v>396.2</v>
      </c>
      <c r="H1679" s="44">
        <f t="shared" si="87"/>
        <v>-4870.5620000000063</v>
      </c>
    </row>
    <row r="1680" spans="1:8" x14ac:dyDescent="0.2">
      <c r="A1680" s="42" t="s">
        <v>957</v>
      </c>
      <c r="B1680" s="42" t="s">
        <v>958</v>
      </c>
      <c r="C1680" s="45">
        <v>45582</v>
      </c>
      <c r="D1680" s="78" t="s">
        <v>9905</v>
      </c>
      <c r="E1680" s="78" t="s">
        <v>9906</v>
      </c>
      <c r="G1680" s="44">
        <v>804.25</v>
      </c>
      <c r="H1680" s="44">
        <f t="shared" si="87"/>
        <v>-5674.8120000000063</v>
      </c>
    </row>
    <row r="1681" spans="1:8" x14ac:dyDescent="0.2">
      <c r="A1681" s="42" t="s">
        <v>957</v>
      </c>
      <c r="B1681" s="42" t="s">
        <v>958</v>
      </c>
      <c r="C1681" s="45">
        <v>45582</v>
      </c>
      <c r="D1681" s="78" t="s">
        <v>9907</v>
      </c>
      <c r="E1681" s="78" t="s">
        <v>9908</v>
      </c>
      <c r="G1681" s="44">
        <v>349.18200000000002</v>
      </c>
      <c r="H1681" s="44">
        <f t="shared" si="87"/>
        <v>-6023.9940000000061</v>
      </c>
    </row>
    <row r="1682" spans="1:8" x14ac:dyDescent="0.2">
      <c r="A1682" s="42" t="s">
        <v>957</v>
      </c>
      <c r="B1682" s="42" t="s">
        <v>958</v>
      </c>
      <c r="C1682" s="45">
        <v>45582</v>
      </c>
      <c r="D1682" s="78" t="s">
        <v>9909</v>
      </c>
      <c r="E1682" s="78" t="s">
        <v>9910</v>
      </c>
      <c r="G1682" s="44">
        <v>815.72299999999996</v>
      </c>
      <c r="H1682" s="44">
        <f t="shared" si="87"/>
        <v>-6839.717000000006</v>
      </c>
    </row>
    <row r="1683" spans="1:8" x14ac:dyDescent="0.2">
      <c r="A1683" s="42" t="s">
        <v>957</v>
      </c>
      <c r="B1683" s="42" t="s">
        <v>958</v>
      </c>
      <c r="C1683" s="45">
        <v>45582</v>
      </c>
      <c r="D1683" s="78" t="s">
        <v>9911</v>
      </c>
      <c r="E1683" s="78" t="s">
        <v>9912</v>
      </c>
      <c r="G1683" s="44">
        <v>447.25</v>
      </c>
      <c r="H1683" s="44">
        <f t="shared" si="87"/>
        <v>-7286.967000000006</v>
      </c>
    </row>
    <row r="1684" spans="1:8" x14ac:dyDescent="0.2">
      <c r="A1684" s="42" t="s">
        <v>957</v>
      </c>
      <c r="B1684" s="42" t="s">
        <v>958</v>
      </c>
      <c r="C1684" s="45">
        <v>45582</v>
      </c>
      <c r="D1684" s="78" t="s">
        <v>9913</v>
      </c>
      <c r="E1684" s="78" t="s">
        <v>9914</v>
      </c>
      <c r="G1684" s="44">
        <v>447.25</v>
      </c>
      <c r="H1684" s="44">
        <f t="shared" si="87"/>
        <v>-7734.217000000006</v>
      </c>
    </row>
    <row r="1685" spans="1:8" x14ac:dyDescent="0.2">
      <c r="A1685" s="42" t="s">
        <v>957</v>
      </c>
      <c r="B1685" s="42" t="s">
        <v>958</v>
      </c>
      <c r="C1685" s="45">
        <v>45582</v>
      </c>
      <c r="D1685" s="78" t="s">
        <v>9915</v>
      </c>
      <c r="E1685" s="78" t="s">
        <v>9916</v>
      </c>
      <c r="G1685" s="44">
        <v>129</v>
      </c>
      <c r="H1685" s="44">
        <f t="shared" si="87"/>
        <v>-7863.217000000006</v>
      </c>
    </row>
    <row r="1686" spans="1:8" x14ac:dyDescent="0.2">
      <c r="A1686" s="42" t="s">
        <v>957</v>
      </c>
      <c r="B1686" s="42" t="s">
        <v>958</v>
      </c>
      <c r="C1686" s="45">
        <v>45582</v>
      </c>
      <c r="D1686" s="78" t="s">
        <v>9917</v>
      </c>
      <c r="E1686" s="78" t="s">
        <v>9918</v>
      </c>
      <c r="G1686" s="44">
        <v>129</v>
      </c>
      <c r="H1686" s="44">
        <f t="shared" ref="H1686:H1749" si="88">+IF(A1686=A1685,H1685+F1686-G1686,F1686-G1686)</f>
        <v>-7992.217000000006</v>
      </c>
    </row>
    <row r="1687" spans="1:8" x14ac:dyDescent="0.2">
      <c r="A1687" s="42" t="s">
        <v>957</v>
      </c>
      <c r="B1687" s="42" t="s">
        <v>958</v>
      </c>
      <c r="C1687" s="45">
        <v>45582</v>
      </c>
      <c r="D1687" s="78" t="s">
        <v>9919</v>
      </c>
      <c r="E1687" s="78" t="s">
        <v>9920</v>
      </c>
      <c r="G1687" s="44">
        <v>813.25</v>
      </c>
      <c r="H1687" s="44">
        <f t="shared" si="88"/>
        <v>-8805.467000000006</v>
      </c>
    </row>
    <row r="1688" spans="1:8" x14ac:dyDescent="0.2">
      <c r="A1688" s="42" t="s">
        <v>957</v>
      </c>
      <c r="B1688" s="42" t="s">
        <v>958</v>
      </c>
      <c r="C1688" s="45">
        <v>45582</v>
      </c>
      <c r="D1688" s="78" t="s">
        <v>9921</v>
      </c>
      <c r="E1688" s="78" t="s">
        <v>9922</v>
      </c>
      <c r="G1688" s="44">
        <v>1042.25</v>
      </c>
      <c r="H1688" s="44">
        <f t="shared" si="88"/>
        <v>-9847.717000000006</v>
      </c>
    </row>
    <row r="1689" spans="1:8" x14ac:dyDescent="0.2">
      <c r="A1689" s="42" t="s">
        <v>957</v>
      </c>
      <c r="B1689" s="42" t="s">
        <v>958</v>
      </c>
      <c r="C1689" s="45">
        <v>45587</v>
      </c>
      <c r="D1689" s="78">
        <v>5624567204</v>
      </c>
      <c r="E1689" s="78" t="s">
        <v>9923</v>
      </c>
      <c r="F1689" s="44">
        <v>6940.0680000000002</v>
      </c>
      <c r="H1689" s="44">
        <f t="shared" si="88"/>
        <v>-2907.6490000000058</v>
      </c>
    </row>
    <row r="1690" spans="1:8" x14ac:dyDescent="0.2">
      <c r="A1690" s="42" t="s">
        <v>957</v>
      </c>
      <c r="B1690" s="42" t="s">
        <v>958</v>
      </c>
      <c r="C1690" s="45">
        <v>45588</v>
      </c>
      <c r="D1690" s="78" t="s">
        <v>9924</v>
      </c>
      <c r="E1690" s="78" t="s">
        <v>9925</v>
      </c>
      <c r="G1690" s="131">
        <v>346.1</v>
      </c>
      <c r="H1690" s="44">
        <f t="shared" si="88"/>
        <v>-3253.7490000000057</v>
      </c>
    </row>
    <row r="1691" spans="1:8" x14ac:dyDescent="0.2">
      <c r="A1691" s="42" t="s">
        <v>957</v>
      </c>
      <c r="B1691" s="42" t="s">
        <v>958</v>
      </c>
      <c r="C1691" s="45">
        <v>45588</v>
      </c>
      <c r="D1691" s="78" t="s">
        <v>9926</v>
      </c>
      <c r="E1691" s="78" t="s">
        <v>9927</v>
      </c>
      <c r="G1691" s="131">
        <v>102.35</v>
      </c>
      <c r="H1691" s="44">
        <f t="shared" si="88"/>
        <v>-3356.0990000000056</v>
      </c>
    </row>
    <row r="1692" spans="1:8" x14ac:dyDescent="0.2">
      <c r="A1692" s="42" t="s">
        <v>957</v>
      </c>
      <c r="B1692" s="42" t="s">
        <v>958</v>
      </c>
      <c r="C1692" s="45">
        <v>45589</v>
      </c>
      <c r="D1692" s="78" t="s">
        <v>9928</v>
      </c>
      <c r="E1692" s="78" t="s">
        <v>9929</v>
      </c>
      <c r="G1692" s="131">
        <v>146.85</v>
      </c>
      <c r="H1692" s="44">
        <f t="shared" si="88"/>
        <v>-3502.9490000000055</v>
      </c>
    </row>
    <row r="1693" spans="1:8" x14ac:dyDescent="0.2">
      <c r="A1693" s="42" t="s">
        <v>957</v>
      </c>
      <c r="B1693" s="42" t="s">
        <v>958</v>
      </c>
      <c r="C1693" s="45">
        <v>45593</v>
      </c>
      <c r="D1693" s="78" t="s">
        <v>9930</v>
      </c>
      <c r="E1693" s="78" t="s">
        <v>9931</v>
      </c>
      <c r="G1693" s="131">
        <v>129</v>
      </c>
      <c r="H1693" s="44">
        <f t="shared" si="88"/>
        <v>-3631.9490000000055</v>
      </c>
    </row>
    <row r="1694" spans="1:8" x14ac:dyDescent="0.2">
      <c r="A1694" s="42" t="s">
        <v>957</v>
      </c>
      <c r="B1694" s="42" t="s">
        <v>958</v>
      </c>
      <c r="C1694" s="45">
        <v>45593</v>
      </c>
      <c r="D1694" s="78" t="s">
        <v>9932</v>
      </c>
      <c r="E1694" s="78" t="s">
        <v>9933</v>
      </c>
      <c r="G1694" s="131">
        <v>129</v>
      </c>
      <c r="H1694" s="44">
        <f t="shared" si="88"/>
        <v>-3760.9490000000055</v>
      </c>
    </row>
    <row r="1695" spans="1:8" x14ac:dyDescent="0.2">
      <c r="A1695" s="42" t="s">
        <v>957</v>
      </c>
      <c r="B1695" s="42" t="s">
        <v>958</v>
      </c>
      <c r="C1695" s="45">
        <v>45593</v>
      </c>
      <c r="D1695" s="78" t="s">
        <v>9934</v>
      </c>
      <c r="E1695" s="78" t="s">
        <v>9935</v>
      </c>
      <c r="G1695" s="131">
        <v>146.85</v>
      </c>
      <c r="H1695" s="44">
        <f t="shared" si="88"/>
        <v>-3907.7990000000054</v>
      </c>
    </row>
    <row r="1696" spans="1:8" x14ac:dyDescent="0.2">
      <c r="A1696" s="42" t="s">
        <v>957</v>
      </c>
      <c r="B1696" s="42" t="s">
        <v>958</v>
      </c>
      <c r="C1696" s="45">
        <v>45593</v>
      </c>
      <c r="D1696" s="78" t="s">
        <v>9936</v>
      </c>
      <c r="E1696" s="78" t="s">
        <v>9937</v>
      </c>
      <c r="G1696" s="131">
        <v>138</v>
      </c>
      <c r="H1696" s="44">
        <f t="shared" si="88"/>
        <v>-4045.7990000000054</v>
      </c>
    </row>
    <row r="1697" spans="1:8" x14ac:dyDescent="0.2">
      <c r="A1697" s="42" t="s">
        <v>957</v>
      </c>
      <c r="B1697" s="42" t="s">
        <v>958</v>
      </c>
      <c r="C1697" s="45">
        <v>45593</v>
      </c>
      <c r="D1697" s="78" t="s">
        <v>9938</v>
      </c>
      <c r="E1697" s="78" t="s">
        <v>9939</v>
      </c>
      <c r="G1697" s="131">
        <v>495.46499999999997</v>
      </c>
      <c r="H1697" s="44">
        <f t="shared" si="88"/>
        <v>-4541.2640000000056</v>
      </c>
    </row>
    <row r="1698" spans="1:8" x14ac:dyDescent="0.2">
      <c r="A1698" s="42" t="s">
        <v>957</v>
      </c>
      <c r="B1698" s="42" t="s">
        <v>958</v>
      </c>
      <c r="C1698" s="45">
        <v>45594</v>
      </c>
      <c r="D1698" s="78" t="s">
        <v>9940</v>
      </c>
      <c r="E1698" s="78" t="s">
        <v>9941</v>
      </c>
      <c r="G1698" s="131">
        <v>246.85</v>
      </c>
      <c r="H1698" s="44">
        <f t="shared" si="88"/>
        <v>-4788.1140000000059</v>
      </c>
    </row>
    <row r="1699" spans="1:8" x14ac:dyDescent="0.2">
      <c r="A1699" s="42" t="s">
        <v>957</v>
      </c>
      <c r="B1699" s="42" t="s">
        <v>958</v>
      </c>
      <c r="C1699" s="45">
        <v>45594</v>
      </c>
      <c r="D1699" s="78" t="s">
        <v>9942</v>
      </c>
      <c r="E1699" s="78" t="s">
        <v>9943</v>
      </c>
      <c r="G1699" s="131">
        <v>146.85</v>
      </c>
      <c r="H1699" s="44">
        <f t="shared" si="88"/>
        <v>-4934.9640000000063</v>
      </c>
    </row>
    <row r="1700" spans="1:8" x14ac:dyDescent="0.2">
      <c r="A1700" s="42" t="s">
        <v>957</v>
      </c>
      <c r="B1700" s="42" t="s">
        <v>958</v>
      </c>
      <c r="C1700" s="45">
        <v>45594</v>
      </c>
      <c r="D1700" s="78" t="s">
        <v>9944</v>
      </c>
      <c r="E1700" s="78" t="s">
        <v>9945</v>
      </c>
      <c r="G1700" s="131">
        <v>102.35</v>
      </c>
      <c r="H1700" s="44">
        <f t="shared" si="88"/>
        <v>-5037.3140000000067</v>
      </c>
    </row>
    <row r="1701" spans="1:8" x14ac:dyDescent="0.2">
      <c r="A1701" s="42" t="s">
        <v>957</v>
      </c>
      <c r="B1701" s="42" t="s">
        <v>958</v>
      </c>
      <c r="C1701" s="45">
        <v>45595</v>
      </c>
      <c r="D1701" s="78">
        <v>5624567277</v>
      </c>
      <c r="E1701" s="78" t="s">
        <v>9946</v>
      </c>
      <c r="F1701" s="131">
        <v>2129.665</v>
      </c>
      <c r="H1701" s="44">
        <f t="shared" si="88"/>
        <v>-2907.6490000000067</v>
      </c>
    </row>
    <row r="1702" spans="1:8" x14ac:dyDescent="0.2">
      <c r="A1702" s="42" t="s">
        <v>957</v>
      </c>
      <c r="B1702" s="42" t="s">
        <v>958</v>
      </c>
      <c r="C1702" s="45">
        <v>45596</v>
      </c>
      <c r="D1702" s="78" t="s">
        <v>9947</v>
      </c>
      <c r="E1702" s="78" t="s">
        <v>9948</v>
      </c>
      <c r="G1702" s="44">
        <v>804.25</v>
      </c>
      <c r="H1702" s="44">
        <f t="shared" si="88"/>
        <v>-3711.8990000000067</v>
      </c>
    </row>
    <row r="1703" spans="1:8" x14ac:dyDescent="0.2">
      <c r="A1703" s="42" t="s">
        <v>957</v>
      </c>
      <c r="B1703" s="42" t="s">
        <v>958</v>
      </c>
      <c r="C1703" s="45">
        <v>45596</v>
      </c>
      <c r="D1703" s="78" t="s">
        <v>9949</v>
      </c>
      <c r="E1703" s="78" t="s">
        <v>9950</v>
      </c>
      <c r="G1703" s="44">
        <v>132.05500000000001</v>
      </c>
      <c r="H1703" s="44">
        <f t="shared" si="88"/>
        <v>-3843.9540000000065</v>
      </c>
    </row>
    <row r="1704" spans="1:8" x14ac:dyDescent="0.2">
      <c r="A1704" s="42" t="s">
        <v>957</v>
      </c>
      <c r="B1704" s="42" t="s">
        <v>958</v>
      </c>
      <c r="C1704" s="45">
        <v>45596</v>
      </c>
      <c r="D1704" s="78" t="s">
        <v>9951</v>
      </c>
      <c r="E1704" s="78" t="s">
        <v>9952</v>
      </c>
      <c r="G1704" s="44">
        <v>103.15</v>
      </c>
      <c r="H1704" s="44">
        <f t="shared" si="88"/>
        <v>-3947.1040000000066</v>
      </c>
    </row>
    <row r="1705" spans="1:8" x14ac:dyDescent="0.2">
      <c r="A1705" s="42" t="s">
        <v>957</v>
      </c>
      <c r="B1705" s="42" t="s">
        <v>958</v>
      </c>
      <c r="C1705" s="45">
        <v>45596</v>
      </c>
      <c r="D1705" s="78" t="s">
        <v>9953</v>
      </c>
      <c r="E1705" s="78" t="s">
        <v>9954</v>
      </c>
      <c r="G1705" s="44">
        <v>146.85</v>
      </c>
      <c r="H1705" s="44">
        <f t="shared" si="88"/>
        <v>-4093.9540000000065</v>
      </c>
    </row>
    <row r="1706" spans="1:8" x14ac:dyDescent="0.2">
      <c r="A1706" s="42" t="s">
        <v>957</v>
      </c>
      <c r="B1706" s="42" t="s">
        <v>958</v>
      </c>
      <c r="C1706" s="45">
        <v>45596</v>
      </c>
      <c r="D1706" s="78" t="s">
        <v>9955</v>
      </c>
      <c r="E1706" s="78" t="s">
        <v>9956</v>
      </c>
      <c r="G1706" s="44">
        <v>146.85</v>
      </c>
      <c r="H1706" s="44">
        <f t="shared" si="88"/>
        <v>-4240.8040000000065</v>
      </c>
    </row>
    <row r="1707" spans="1:8" x14ac:dyDescent="0.2">
      <c r="A1707" s="42" t="s">
        <v>957</v>
      </c>
      <c r="B1707" s="42" t="s">
        <v>958</v>
      </c>
      <c r="C1707" s="45">
        <v>45596</v>
      </c>
      <c r="D1707" s="78" t="s">
        <v>9957</v>
      </c>
      <c r="E1707" s="78" t="s">
        <v>9958</v>
      </c>
      <c r="G1707" s="44">
        <v>146.85</v>
      </c>
      <c r="H1707" s="44">
        <f t="shared" si="88"/>
        <v>-4387.6540000000068</v>
      </c>
    </row>
    <row r="1708" spans="1:8" x14ac:dyDescent="0.2">
      <c r="A1708" s="42" t="s">
        <v>957</v>
      </c>
      <c r="B1708" s="42" t="s">
        <v>958</v>
      </c>
      <c r="C1708" s="45">
        <v>45596</v>
      </c>
      <c r="D1708" s="78" t="s">
        <v>9959</v>
      </c>
      <c r="E1708" s="78" t="s">
        <v>9960</v>
      </c>
      <c r="G1708" s="44">
        <v>114.05</v>
      </c>
      <c r="H1708" s="44">
        <f t="shared" si="88"/>
        <v>-4501.704000000007</v>
      </c>
    </row>
    <row r="1709" spans="1:8" x14ac:dyDescent="0.2">
      <c r="A1709" s="42" t="s">
        <v>957</v>
      </c>
      <c r="B1709" s="42" t="s">
        <v>958</v>
      </c>
      <c r="C1709" s="45">
        <v>45596</v>
      </c>
      <c r="D1709" s="78" t="s">
        <v>9961</v>
      </c>
      <c r="E1709" s="78" t="s">
        <v>9962</v>
      </c>
      <c r="G1709" s="44">
        <v>552.25</v>
      </c>
      <c r="H1709" s="44">
        <f t="shared" si="88"/>
        <v>-5053.954000000007</v>
      </c>
    </row>
    <row r="1710" spans="1:8" x14ac:dyDescent="0.2">
      <c r="A1710" s="42" t="s">
        <v>957</v>
      </c>
      <c r="B1710" s="42" t="s">
        <v>958</v>
      </c>
      <c r="C1710" s="45">
        <v>45596</v>
      </c>
      <c r="D1710" s="78" t="s">
        <v>9963</v>
      </c>
      <c r="E1710" s="78" t="s">
        <v>9964</v>
      </c>
      <c r="G1710" s="44">
        <v>328.25</v>
      </c>
      <c r="H1710" s="44">
        <f t="shared" si="88"/>
        <v>-5382.204000000007</v>
      </c>
    </row>
    <row r="1711" spans="1:8" x14ac:dyDescent="0.2">
      <c r="A1711" s="42" t="s">
        <v>957</v>
      </c>
      <c r="B1711" s="42" t="s">
        <v>958</v>
      </c>
      <c r="C1711" s="45">
        <v>45596</v>
      </c>
      <c r="D1711" s="78" t="s">
        <v>9965</v>
      </c>
      <c r="E1711" s="78" t="s">
        <v>9966</v>
      </c>
      <c r="G1711" s="44">
        <v>346.1</v>
      </c>
      <c r="H1711" s="44">
        <f t="shared" si="88"/>
        <v>-5728.3040000000074</v>
      </c>
    </row>
    <row r="1712" spans="1:8" x14ac:dyDescent="0.2">
      <c r="A1712" s="42" t="s">
        <v>957</v>
      </c>
      <c r="B1712" s="42" t="s">
        <v>958</v>
      </c>
      <c r="C1712" s="45">
        <v>45596</v>
      </c>
      <c r="D1712" s="78" t="s">
        <v>9967</v>
      </c>
      <c r="E1712" s="78" t="s">
        <v>9968</v>
      </c>
      <c r="G1712" s="44">
        <v>107.572</v>
      </c>
      <c r="H1712" s="44">
        <f t="shared" si="88"/>
        <v>-5835.8760000000075</v>
      </c>
    </row>
    <row r="1713" spans="1:8" x14ac:dyDescent="0.2">
      <c r="A1713" s="42" t="s">
        <v>957</v>
      </c>
      <c r="B1713" s="42" t="s">
        <v>958</v>
      </c>
      <c r="C1713" s="152">
        <v>45608</v>
      </c>
      <c r="D1713" s="150" t="s">
        <v>11670</v>
      </c>
      <c r="E1713" s="150" t="s">
        <v>11671</v>
      </c>
      <c r="F1713" s="151"/>
      <c r="G1713" s="151">
        <v>804.25</v>
      </c>
      <c r="H1713" s="44">
        <f t="shared" si="88"/>
        <v>-6640.1260000000075</v>
      </c>
    </row>
    <row r="1714" spans="1:8" x14ac:dyDescent="0.2">
      <c r="A1714" s="42" t="s">
        <v>957</v>
      </c>
      <c r="B1714" s="42" t="s">
        <v>958</v>
      </c>
      <c r="C1714" s="152">
        <v>45610</v>
      </c>
      <c r="D1714" s="150" t="s">
        <v>11672</v>
      </c>
      <c r="E1714" s="150" t="s">
        <v>11673</v>
      </c>
      <c r="F1714" s="151"/>
      <c r="G1714" s="151">
        <v>346.1</v>
      </c>
      <c r="H1714" s="44">
        <f t="shared" si="88"/>
        <v>-6986.2260000000078</v>
      </c>
    </row>
    <row r="1715" spans="1:8" x14ac:dyDescent="0.2">
      <c r="A1715" s="42" t="s">
        <v>957</v>
      </c>
      <c r="B1715" s="42" t="s">
        <v>958</v>
      </c>
      <c r="C1715" s="152">
        <v>45610</v>
      </c>
      <c r="D1715" s="150" t="s">
        <v>11674</v>
      </c>
      <c r="E1715" s="150" t="s">
        <v>11675</v>
      </c>
      <c r="F1715" s="151"/>
      <c r="G1715" s="151">
        <v>1280.25</v>
      </c>
      <c r="H1715" s="44">
        <f t="shared" si="88"/>
        <v>-8266.4760000000078</v>
      </c>
    </row>
    <row r="1716" spans="1:8" x14ac:dyDescent="0.2">
      <c r="A1716" s="42" t="s">
        <v>957</v>
      </c>
      <c r="B1716" s="42" t="s">
        <v>958</v>
      </c>
      <c r="C1716" s="152">
        <v>45610</v>
      </c>
      <c r="D1716" s="150" t="s">
        <v>11676</v>
      </c>
      <c r="E1716" s="150" t="s">
        <v>11677</v>
      </c>
      <c r="F1716" s="151"/>
      <c r="G1716" s="151">
        <v>5604.25</v>
      </c>
      <c r="H1716" s="44">
        <f t="shared" si="88"/>
        <v>-13870.726000000008</v>
      </c>
    </row>
    <row r="1717" spans="1:8" x14ac:dyDescent="0.2">
      <c r="A1717" s="42" t="s">
        <v>957</v>
      </c>
      <c r="B1717" s="42" t="s">
        <v>958</v>
      </c>
      <c r="C1717" s="152">
        <v>45611</v>
      </c>
      <c r="D1717" s="150">
        <v>5624567334</v>
      </c>
      <c r="E1717" s="150" t="s">
        <v>11678</v>
      </c>
      <c r="F1717" s="151">
        <v>1222.472</v>
      </c>
      <c r="G1717" s="151"/>
      <c r="H1717" s="44">
        <f t="shared" si="88"/>
        <v>-12648.254000000008</v>
      </c>
    </row>
    <row r="1718" spans="1:8" x14ac:dyDescent="0.2">
      <c r="A1718" s="42" t="s">
        <v>957</v>
      </c>
      <c r="B1718" s="42" t="s">
        <v>958</v>
      </c>
      <c r="C1718" s="152">
        <v>45611</v>
      </c>
      <c r="D1718" s="150">
        <v>5624567335</v>
      </c>
      <c r="E1718" s="150" t="s">
        <v>11679</v>
      </c>
      <c r="F1718" s="151">
        <v>1843.7049999999999</v>
      </c>
      <c r="G1718" s="151"/>
      <c r="H1718" s="44">
        <f t="shared" si="88"/>
        <v>-10804.549000000008</v>
      </c>
    </row>
    <row r="1719" spans="1:8" x14ac:dyDescent="0.2">
      <c r="A1719" s="42" t="s">
        <v>957</v>
      </c>
      <c r="B1719" s="42" t="s">
        <v>958</v>
      </c>
      <c r="C1719" s="152">
        <v>45617</v>
      </c>
      <c r="D1719" s="150">
        <v>5624568296</v>
      </c>
      <c r="E1719" s="150" t="s">
        <v>11680</v>
      </c>
      <c r="F1719" s="151">
        <v>5000</v>
      </c>
      <c r="G1719" s="151"/>
      <c r="H1719" s="44">
        <f t="shared" si="88"/>
        <v>-5804.5490000000082</v>
      </c>
    </row>
    <row r="1720" spans="1:8" x14ac:dyDescent="0.2">
      <c r="A1720" s="42" t="s">
        <v>957</v>
      </c>
      <c r="B1720" s="42" t="s">
        <v>958</v>
      </c>
      <c r="C1720" s="152">
        <v>45622</v>
      </c>
      <c r="D1720" s="150" t="s">
        <v>11681</v>
      </c>
      <c r="E1720" s="150" t="s">
        <v>11682</v>
      </c>
      <c r="F1720" s="151"/>
      <c r="G1720" s="151">
        <v>566.25</v>
      </c>
      <c r="H1720" s="44">
        <f t="shared" si="88"/>
        <v>-6370.7990000000082</v>
      </c>
    </row>
    <row r="1721" spans="1:8" x14ac:dyDescent="0.2">
      <c r="A1721" s="42" t="s">
        <v>957</v>
      </c>
      <c r="B1721" s="42" t="s">
        <v>958</v>
      </c>
      <c r="C1721" s="152">
        <v>45622</v>
      </c>
      <c r="D1721" s="150" t="s">
        <v>11683</v>
      </c>
      <c r="E1721" s="150" t="s">
        <v>11684</v>
      </c>
      <c r="F1721" s="151"/>
      <c r="G1721" s="151">
        <v>146.85</v>
      </c>
      <c r="H1721" s="44">
        <f t="shared" si="88"/>
        <v>-6517.6490000000085</v>
      </c>
    </row>
    <row r="1722" spans="1:8" x14ac:dyDescent="0.2">
      <c r="A1722" s="42" t="s">
        <v>957</v>
      </c>
      <c r="B1722" s="42" t="s">
        <v>958</v>
      </c>
      <c r="C1722" s="152">
        <v>45622</v>
      </c>
      <c r="D1722" s="150" t="s">
        <v>11685</v>
      </c>
      <c r="E1722" s="150" t="s">
        <v>11686</v>
      </c>
      <c r="F1722" s="151"/>
      <c r="G1722" s="151">
        <v>146.85</v>
      </c>
      <c r="H1722" s="44">
        <f t="shared" si="88"/>
        <v>-6664.4990000000089</v>
      </c>
    </row>
    <row r="1723" spans="1:8" x14ac:dyDescent="0.2">
      <c r="A1723" s="42" t="s">
        <v>957</v>
      </c>
      <c r="B1723" s="42" t="s">
        <v>958</v>
      </c>
      <c r="C1723" s="152">
        <v>45622</v>
      </c>
      <c r="D1723" s="150" t="s">
        <v>11687</v>
      </c>
      <c r="E1723" s="150" t="s">
        <v>11688</v>
      </c>
      <c r="F1723" s="151"/>
      <c r="G1723" s="151">
        <v>146.85</v>
      </c>
      <c r="H1723" s="44">
        <f t="shared" si="88"/>
        <v>-6811.3490000000093</v>
      </c>
    </row>
    <row r="1724" spans="1:8" x14ac:dyDescent="0.2">
      <c r="A1724" s="42" t="s">
        <v>957</v>
      </c>
      <c r="B1724" s="42" t="s">
        <v>958</v>
      </c>
      <c r="C1724" s="152">
        <v>45622</v>
      </c>
      <c r="D1724" s="150" t="s">
        <v>11689</v>
      </c>
      <c r="E1724" s="150" t="s">
        <v>11690</v>
      </c>
      <c r="F1724" s="151"/>
      <c r="G1724" s="151">
        <v>146.85</v>
      </c>
      <c r="H1724" s="44">
        <f t="shared" si="88"/>
        <v>-6958.1990000000096</v>
      </c>
    </row>
    <row r="1725" spans="1:8" x14ac:dyDescent="0.2">
      <c r="A1725" s="42" t="s">
        <v>957</v>
      </c>
      <c r="B1725" s="42" t="s">
        <v>958</v>
      </c>
      <c r="C1725" s="152">
        <v>45622</v>
      </c>
      <c r="D1725" s="150" t="s">
        <v>11691</v>
      </c>
      <c r="E1725" s="150" t="s">
        <v>11692</v>
      </c>
      <c r="F1725" s="151"/>
      <c r="G1725" s="151">
        <v>146.85</v>
      </c>
      <c r="H1725" s="44">
        <f t="shared" si="88"/>
        <v>-7105.04900000001</v>
      </c>
    </row>
    <row r="1726" spans="1:8" x14ac:dyDescent="0.2">
      <c r="A1726" s="42" t="s">
        <v>957</v>
      </c>
      <c r="B1726" s="42" t="s">
        <v>958</v>
      </c>
      <c r="C1726" s="152">
        <v>45622</v>
      </c>
      <c r="D1726" s="150" t="s">
        <v>11693</v>
      </c>
      <c r="E1726" s="150" t="s">
        <v>11694</v>
      </c>
      <c r="F1726" s="151"/>
      <c r="G1726" s="151">
        <v>161.85</v>
      </c>
      <c r="H1726" s="44">
        <f t="shared" si="88"/>
        <v>-7266.8990000000103</v>
      </c>
    </row>
    <row r="1727" spans="1:8" x14ac:dyDescent="0.2">
      <c r="A1727" s="42" t="s">
        <v>957</v>
      </c>
      <c r="B1727" s="42" t="s">
        <v>958</v>
      </c>
      <c r="C1727" s="152">
        <v>45622</v>
      </c>
      <c r="D1727" s="150" t="s">
        <v>11695</v>
      </c>
      <c r="E1727" s="150" t="s">
        <v>11696</v>
      </c>
      <c r="F1727" s="151"/>
      <c r="G1727" s="151">
        <v>146.85</v>
      </c>
      <c r="H1727" s="44">
        <f t="shared" si="88"/>
        <v>-7413.7490000000107</v>
      </c>
    </row>
    <row r="1728" spans="1:8" x14ac:dyDescent="0.2">
      <c r="A1728" s="42" t="s">
        <v>957</v>
      </c>
      <c r="B1728" s="42" t="s">
        <v>958</v>
      </c>
      <c r="C1728" s="152">
        <v>45622</v>
      </c>
      <c r="D1728" s="150" t="s">
        <v>11697</v>
      </c>
      <c r="E1728" s="150" t="s">
        <v>11698</v>
      </c>
      <c r="F1728" s="151"/>
      <c r="G1728" s="151">
        <v>146.85</v>
      </c>
      <c r="H1728" s="44">
        <f t="shared" si="88"/>
        <v>-7560.5990000000111</v>
      </c>
    </row>
    <row r="1729" spans="1:8" x14ac:dyDescent="0.2">
      <c r="A1729" s="42" t="s">
        <v>957</v>
      </c>
      <c r="B1729" s="42" t="s">
        <v>958</v>
      </c>
      <c r="C1729" s="152">
        <v>45623</v>
      </c>
      <c r="D1729" s="150" t="s">
        <v>11699</v>
      </c>
      <c r="E1729" s="150" t="s">
        <v>11700</v>
      </c>
      <c r="F1729" s="151"/>
      <c r="G1729" s="151">
        <v>813.25</v>
      </c>
      <c r="H1729" s="44">
        <f t="shared" si="88"/>
        <v>-8373.8490000000111</v>
      </c>
    </row>
    <row r="1730" spans="1:8" x14ac:dyDescent="0.2">
      <c r="A1730" s="42" t="s">
        <v>957</v>
      </c>
      <c r="B1730" s="42" t="s">
        <v>958</v>
      </c>
      <c r="C1730" s="152">
        <v>45624</v>
      </c>
      <c r="D1730" s="150">
        <v>5624567425</v>
      </c>
      <c r="E1730" s="150" t="s">
        <v>11701</v>
      </c>
      <c r="F1730" s="151">
        <v>1616.65</v>
      </c>
      <c r="G1730" s="151"/>
      <c r="H1730" s="44">
        <f t="shared" si="88"/>
        <v>-6757.1990000000114</v>
      </c>
    </row>
    <row r="1731" spans="1:8" x14ac:dyDescent="0.2">
      <c r="A1731" s="42" t="s">
        <v>957</v>
      </c>
      <c r="B1731" s="42" t="s">
        <v>958</v>
      </c>
      <c r="C1731" s="152">
        <v>45626</v>
      </c>
      <c r="D1731" s="150" t="s">
        <v>11702</v>
      </c>
      <c r="E1731" s="150" t="s">
        <v>11703</v>
      </c>
      <c r="F1731" s="151"/>
      <c r="G1731" s="153">
        <v>447.25</v>
      </c>
      <c r="H1731" s="44">
        <f t="shared" si="88"/>
        <v>-7204.4490000000114</v>
      </c>
    </row>
    <row r="1732" spans="1:8" x14ac:dyDescent="0.2">
      <c r="A1732" s="42" t="s">
        <v>957</v>
      </c>
      <c r="B1732" s="42" t="s">
        <v>958</v>
      </c>
      <c r="C1732" s="152">
        <v>45626</v>
      </c>
      <c r="D1732" s="150" t="s">
        <v>11704</v>
      </c>
      <c r="E1732" s="150" t="s">
        <v>11705</v>
      </c>
      <c r="F1732" s="151"/>
      <c r="G1732" s="153">
        <v>1928.25</v>
      </c>
      <c r="H1732" s="44">
        <f t="shared" si="88"/>
        <v>-9132.6990000000114</v>
      </c>
    </row>
    <row r="1733" spans="1:8" x14ac:dyDescent="0.2">
      <c r="A1733" s="42" t="s">
        <v>957</v>
      </c>
      <c r="B1733" s="42" t="s">
        <v>958</v>
      </c>
      <c r="C1733" s="152">
        <v>45626</v>
      </c>
      <c r="D1733" s="150" t="s">
        <v>11706</v>
      </c>
      <c r="E1733" s="150" t="s">
        <v>11707</v>
      </c>
      <c r="F1733" s="151"/>
      <c r="G1733" s="153">
        <v>804.25</v>
      </c>
      <c r="H1733" s="44">
        <f t="shared" si="88"/>
        <v>-9936.9490000000114</v>
      </c>
    </row>
    <row r="1734" spans="1:8" x14ac:dyDescent="0.2">
      <c r="A1734" s="42" t="s">
        <v>957</v>
      </c>
      <c r="B1734" s="42" t="s">
        <v>958</v>
      </c>
      <c r="C1734" s="152">
        <v>45626</v>
      </c>
      <c r="D1734" s="150" t="s">
        <v>11708</v>
      </c>
      <c r="E1734" s="150" t="s">
        <v>11709</v>
      </c>
      <c r="F1734" s="151"/>
      <c r="G1734" s="153">
        <v>447.25</v>
      </c>
      <c r="H1734" s="44">
        <f t="shared" si="88"/>
        <v>-10384.199000000011</v>
      </c>
    </row>
    <row r="1735" spans="1:8" x14ac:dyDescent="0.2">
      <c r="A1735" s="42" t="s">
        <v>957</v>
      </c>
      <c r="B1735" s="42" t="s">
        <v>958</v>
      </c>
      <c r="C1735" s="152">
        <v>45626</v>
      </c>
      <c r="D1735" s="150" t="s">
        <v>11710</v>
      </c>
      <c r="E1735" s="150" t="s">
        <v>11711</v>
      </c>
      <c r="F1735" s="151"/>
      <c r="G1735" s="153">
        <v>1042.25</v>
      </c>
      <c r="H1735" s="44">
        <f t="shared" si="88"/>
        <v>-11426.449000000011</v>
      </c>
    </row>
    <row r="1736" spans="1:8" x14ac:dyDescent="0.2">
      <c r="A1736" s="42" t="s">
        <v>957</v>
      </c>
      <c r="B1736" s="42" t="s">
        <v>958</v>
      </c>
      <c r="C1736" s="152">
        <v>45626</v>
      </c>
      <c r="D1736" s="150" t="s">
        <v>11712</v>
      </c>
      <c r="E1736" s="150" t="s">
        <v>11713</v>
      </c>
      <c r="F1736" s="151"/>
      <c r="G1736" s="153">
        <v>446.1</v>
      </c>
      <c r="H1736" s="44">
        <f t="shared" si="88"/>
        <v>-11872.549000000012</v>
      </c>
    </row>
    <row r="1737" spans="1:8" x14ac:dyDescent="0.2">
      <c r="A1737" s="42" t="s">
        <v>957</v>
      </c>
      <c r="B1737" s="42" t="s">
        <v>958</v>
      </c>
      <c r="C1737" s="152">
        <v>45626</v>
      </c>
      <c r="D1737" s="150" t="s">
        <v>11714</v>
      </c>
      <c r="E1737" s="150" t="s">
        <v>11715</v>
      </c>
      <c r="F1737" s="151"/>
      <c r="G1737" s="153">
        <v>146.85</v>
      </c>
      <c r="H1737" s="44">
        <f t="shared" si="88"/>
        <v>-12019.399000000012</v>
      </c>
    </row>
    <row r="1738" spans="1:8" x14ac:dyDescent="0.2">
      <c r="A1738" s="42" t="s">
        <v>957</v>
      </c>
      <c r="B1738" s="42" t="s">
        <v>958</v>
      </c>
      <c r="C1738" s="152">
        <v>45626</v>
      </c>
      <c r="D1738" s="150" t="s">
        <v>11716</v>
      </c>
      <c r="E1738" s="150" t="s">
        <v>11717</v>
      </c>
      <c r="F1738" s="151"/>
      <c r="G1738" s="153">
        <v>2119.17</v>
      </c>
      <c r="H1738" s="44">
        <f t="shared" si="88"/>
        <v>-14138.569000000012</v>
      </c>
    </row>
    <row r="1739" spans="1:8" x14ac:dyDescent="0.2">
      <c r="A1739" s="42" t="s">
        <v>957</v>
      </c>
      <c r="B1739" s="42" t="s">
        <v>958</v>
      </c>
      <c r="C1739" s="152">
        <v>45626</v>
      </c>
      <c r="D1739" s="150" t="s">
        <v>11718</v>
      </c>
      <c r="E1739" s="150" t="s">
        <v>11719</v>
      </c>
      <c r="F1739" s="151"/>
      <c r="G1739" s="153">
        <v>146.85</v>
      </c>
      <c r="H1739" s="44">
        <f t="shared" si="88"/>
        <v>-14285.419000000013</v>
      </c>
    </row>
    <row r="1740" spans="1:8" x14ac:dyDescent="0.2">
      <c r="A1740" s="42" t="s">
        <v>957</v>
      </c>
      <c r="B1740" s="42" t="s">
        <v>958</v>
      </c>
      <c r="C1740" s="152">
        <v>45626</v>
      </c>
      <c r="D1740" s="150" t="s">
        <v>11720</v>
      </c>
      <c r="E1740" s="150" t="s">
        <v>11721</v>
      </c>
      <c r="F1740" s="151"/>
      <c r="G1740" s="151">
        <v>146.85</v>
      </c>
      <c r="H1740" s="44">
        <f t="shared" si="88"/>
        <v>-14432.269000000013</v>
      </c>
    </row>
    <row r="1741" spans="1:8" x14ac:dyDescent="0.2">
      <c r="A1741" s="42" t="s">
        <v>957</v>
      </c>
      <c r="B1741" s="42" t="s">
        <v>958</v>
      </c>
      <c r="C1741" s="152">
        <v>45626</v>
      </c>
      <c r="D1741" s="150" t="s">
        <v>11722</v>
      </c>
      <c r="E1741" s="150" t="s">
        <v>11723</v>
      </c>
      <c r="F1741" s="151"/>
      <c r="G1741" s="151">
        <v>146.85</v>
      </c>
      <c r="H1741" s="44">
        <f t="shared" si="88"/>
        <v>-14579.119000000013</v>
      </c>
    </row>
    <row r="1742" spans="1:8" x14ac:dyDescent="0.2">
      <c r="A1742" s="42" t="s">
        <v>957</v>
      </c>
      <c r="B1742" s="42" t="s">
        <v>958</v>
      </c>
      <c r="C1742" s="152">
        <v>45626</v>
      </c>
      <c r="D1742" s="150" t="s">
        <v>11724</v>
      </c>
      <c r="E1742" s="150" t="s">
        <v>11725</v>
      </c>
      <c r="F1742" s="151"/>
      <c r="G1742" s="151">
        <v>146.85</v>
      </c>
      <c r="H1742" s="44">
        <f t="shared" si="88"/>
        <v>-14725.969000000014</v>
      </c>
    </row>
    <row r="1743" spans="1:8" x14ac:dyDescent="0.2">
      <c r="A1743" s="42" t="s">
        <v>957</v>
      </c>
      <c r="B1743" s="42" t="s">
        <v>958</v>
      </c>
      <c r="C1743" s="152">
        <v>45626</v>
      </c>
      <c r="D1743" s="150" t="s">
        <v>11726</v>
      </c>
      <c r="E1743" s="150" t="s">
        <v>11727</v>
      </c>
      <c r="F1743" s="151"/>
      <c r="G1743" s="151">
        <v>146.85</v>
      </c>
      <c r="H1743" s="44">
        <f t="shared" si="88"/>
        <v>-14872.819000000014</v>
      </c>
    </row>
    <row r="1744" spans="1:8" x14ac:dyDescent="0.2">
      <c r="A1744" s="42" t="s">
        <v>957</v>
      </c>
      <c r="B1744" s="42" t="s">
        <v>958</v>
      </c>
      <c r="C1744" s="152">
        <v>45626</v>
      </c>
      <c r="D1744" s="150" t="s">
        <v>11728</v>
      </c>
      <c r="E1744" s="150" t="s">
        <v>11729</v>
      </c>
      <c r="F1744" s="151"/>
      <c r="G1744" s="151">
        <v>146.85</v>
      </c>
      <c r="H1744" s="44">
        <f t="shared" si="88"/>
        <v>-15019.669000000014</v>
      </c>
    </row>
    <row r="1745" spans="1:8" x14ac:dyDescent="0.2">
      <c r="A1745" s="42" t="s">
        <v>957</v>
      </c>
      <c r="B1745" s="42" t="s">
        <v>958</v>
      </c>
      <c r="C1745" s="152">
        <v>45626</v>
      </c>
      <c r="D1745" s="150" t="s">
        <v>11730</v>
      </c>
      <c r="E1745" s="150" t="s">
        <v>11731</v>
      </c>
      <c r="F1745" s="151"/>
      <c r="G1745" s="151">
        <v>146.85</v>
      </c>
      <c r="H1745" s="44">
        <f t="shared" si="88"/>
        <v>-15166.519000000015</v>
      </c>
    </row>
    <row r="1746" spans="1:8" x14ac:dyDescent="0.2">
      <c r="A1746" s="42" t="s">
        <v>957</v>
      </c>
      <c r="B1746" s="42" t="s">
        <v>958</v>
      </c>
      <c r="C1746" s="152">
        <v>45626</v>
      </c>
      <c r="D1746" s="150" t="s">
        <v>11732</v>
      </c>
      <c r="E1746" s="150" t="s">
        <v>11733</v>
      </c>
      <c r="F1746" s="151"/>
      <c r="G1746" s="151">
        <v>146.85</v>
      </c>
      <c r="H1746" s="44">
        <f t="shared" si="88"/>
        <v>-15313.369000000015</v>
      </c>
    </row>
    <row r="1747" spans="1:8" x14ac:dyDescent="0.2">
      <c r="A1747" s="42" t="s">
        <v>957</v>
      </c>
      <c r="B1747" s="42" t="s">
        <v>958</v>
      </c>
      <c r="C1747" s="152">
        <v>45626</v>
      </c>
      <c r="D1747" s="150" t="s">
        <v>11734</v>
      </c>
      <c r="E1747" s="150" t="s">
        <v>11735</v>
      </c>
      <c r="F1747" s="151"/>
      <c r="G1747" s="151">
        <v>146.85</v>
      </c>
      <c r="H1747" s="44">
        <f t="shared" si="88"/>
        <v>-15460.219000000016</v>
      </c>
    </row>
    <row r="1748" spans="1:8" x14ac:dyDescent="0.2">
      <c r="A1748" s="42" t="s">
        <v>957</v>
      </c>
      <c r="B1748" s="42" t="s">
        <v>958</v>
      </c>
      <c r="C1748" s="152">
        <v>45626</v>
      </c>
      <c r="D1748" s="150" t="s">
        <v>11736</v>
      </c>
      <c r="E1748" s="150" t="s">
        <v>11737</v>
      </c>
      <c r="F1748" s="151"/>
      <c r="G1748" s="151">
        <v>201</v>
      </c>
      <c r="H1748" s="44">
        <f t="shared" si="88"/>
        <v>-15661.219000000016</v>
      </c>
    </row>
    <row r="1749" spans="1:8" x14ac:dyDescent="0.2">
      <c r="A1749" s="42" t="s">
        <v>957</v>
      </c>
      <c r="B1749" s="42" t="s">
        <v>958</v>
      </c>
      <c r="C1749" s="152">
        <v>45626</v>
      </c>
      <c r="D1749" s="150" t="s">
        <v>11738</v>
      </c>
      <c r="E1749" s="150" t="s">
        <v>11739</v>
      </c>
      <c r="F1749" s="151"/>
      <c r="G1749" s="151">
        <v>557.94100000000003</v>
      </c>
      <c r="H1749" s="44">
        <f t="shared" si="88"/>
        <v>-16219.160000000016</v>
      </c>
    </row>
    <row r="1750" spans="1:8" x14ac:dyDescent="0.2">
      <c r="A1750" s="42" t="s">
        <v>957</v>
      </c>
      <c r="B1750" s="42" t="s">
        <v>958</v>
      </c>
      <c r="C1750" s="152">
        <v>45626</v>
      </c>
      <c r="D1750" s="150" t="s">
        <v>11740</v>
      </c>
      <c r="E1750" s="150" t="s">
        <v>11741</v>
      </c>
      <c r="F1750" s="151"/>
      <c r="G1750" s="151">
        <v>96.2</v>
      </c>
      <c r="H1750" s="44">
        <f t="shared" ref="H1750:H1808" si="89">+IF(A1750=A1749,H1749+F1750-G1750,F1750-G1750)</f>
        <v>-16315.360000000017</v>
      </c>
    </row>
    <row r="1751" spans="1:8" x14ac:dyDescent="0.2">
      <c r="A1751" s="42" t="s">
        <v>957</v>
      </c>
      <c r="B1751" s="42" t="s">
        <v>958</v>
      </c>
      <c r="C1751" s="152">
        <v>45626</v>
      </c>
      <c r="D1751" s="150" t="s">
        <v>11742</v>
      </c>
      <c r="E1751" s="150" t="s">
        <v>11743</v>
      </c>
      <c r="F1751" s="151"/>
      <c r="G1751" s="151">
        <v>146.85</v>
      </c>
      <c r="H1751" s="44">
        <f t="shared" si="89"/>
        <v>-16462.210000000017</v>
      </c>
    </row>
    <row r="1752" spans="1:8" x14ac:dyDescent="0.2">
      <c r="A1752" s="42" t="s">
        <v>957</v>
      </c>
      <c r="B1752" s="42" t="s">
        <v>958</v>
      </c>
      <c r="C1752" s="152">
        <v>45626</v>
      </c>
      <c r="D1752" s="150" t="s">
        <v>11744</v>
      </c>
      <c r="E1752" s="150" t="s">
        <v>11745</v>
      </c>
      <c r="F1752" s="151"/>
      <c r="G1752" s="151">
        <v>146.85</v>
      </c>
      <c r="H1752" s="44">
        <f t="shared" si="89"/>
        <v>-16609.060000000016</v>
      </c>
    </row>
    <row r="1753" spans="1:8" x14ac:dyDescent="0.2">
      <c r="A1753" s="42" t="s">
        <v>957</v>
      </c>
      <c r="B1753" s="42" t="s">
        <v>958</v>
      </c>
      <c r="C1753" s="152">
        <v>45626</v>
      </c>
      <c r="D1753" s="150" t="s">
        <v>11746</v>
      </c>
      <c r="E1753" s="150" t="s">
        <v>11747</v>
      </c>
      <c r="F1753" s="151"/>
      <c r="G1753" s="151">
        <v>146.85</v>
      </c>
      <c r="H1753" s="44">
        <f t="shared" si="89"/>
        <v>-16755.910000000014</v>
      </c>
    </row>
    <row r="1754" spans="1:8" x14ac:dyDescent="0.2">
      <c r="A1754" s="42" t="s">
        <v>957</v>
      </c>
      <c r="B1754" s="42" t="s">
        <v>958</v>
      </c>
      <c r="C1754" s="152">
        <v>45626</v>
      </c>
      <c r="D1754" s="150" t="s">
        <v>11748</v>
      </c>
      <c r="E1754" s="150" t="s">
        <v>11749</v>
      </c>
      <c r="F1754" s="151"/>
      <c r="G1754" s="151">
        <v>146.85</v>
      </c>
      <c r="H1754" s="44">
        <f t="shared" si="89"/>
        <v>-16902.760000000013</v>
      </c>
    </row>
    <row r="1755" spans="1:8" x14ac:dyDescent="0.2">
      <c r="A1755" s="42" t="s">
        <v>957</v>
      </c>
      <c r="B1755" s="42" t="s">
        <v>958</v>
      </c>
      <c r="C1755" s="152">
        <v>45626</v>
      </c>
      <c r="D1755" s="150" t="s">
        <v>11750</v>
      </c>
      <c r="E1755" s="150" t="s">
        <v>11751</v>
      </c>
      <c r="F1755" s="151"/>
      <c r="G1755" s="151">
        <v>146.85</v>
      </c>
      <c r="H1755" s="44">
        <f t="shared" si="89"/>
        <v>-17049.610000000011</v>
      </c>
    </row>
    <row r="1756" spans="1:8" x14ac:dyDescent="0.2">
      <c r="A1756" s="42" t="s">
        <v>957</v>
      </c>
      <c r="B1756" s="42" t="s">
        <v>958</v>
      </c>
      <c r="C1756" s="152">
        <v>45626</v>
      </c>
      <c r="D1756" s="150" t="s">
        <v>11752</v>
      </c>
      <c r="E1756" s="150" t="s">
        <v>11753</v>
      </c>
      <c r="F1756" s="151"/>
      <c r="G1756" s="151">
        <v>946.21699999999998</v>
      </c>
      <c r="H1756" s="44">
        <f t="shared" si="89"/>
        <v>-17995.827000000012</v>
      </c>
    </row>
    <row r="1757" spans="1:8" x14ac:dyDescent="0.2">
      <c r="A1757" s="42" t="s">
        <v>957</v>
      </c>
      <c r="B1757" s="42" t="s">
        <v>958</v>
      </c>
      <c r="C1757" s="152">
        <v>45632</v>
      </c>
      <c r="D1757" s="150">
        <v>5624567469</v>
      </c>
      <c r="E1757" s="150" t="s">
        <v>11754</v>
      </c>
      <c r="F1757" s="153">
        <v>7528.22</v>
      </c>
      <c r="G1757" s="151"/>
      <c r="H1757" s="44">
        <f t="shared" si="89"/>
        <v>-10467.607000000011</v>
      </c>
    </row>
    <row r="1758" spans="1:8" x14ac:dyDescent="0.2">
      <c r="A1758" s="42" t="s">
        <v>957</v>
      </c>
      <c r="B1758" s="42" t="s">
        <v>958</v>
      </c>
      <c r="C1758" s="152">
        <v>45636</v>
      </c>
      <c r="D1758" s="150">
        <v>5624568314</v>
      </c>
      <c r="E1758" s="150" t="s">
        <v>11755</v>
      </c>
      <c r="F1758" s="151">
        <v>4000</v>
      </c>
      <c r="G1758" s="151"/>
      <c r="H1758" s="44">
        <f t="shared" si="89"/>
        <v>-6467.6070000000109</v>
      </c>
    </row>
    <row r="1759" spans="1:8" x14ac:dyDescent="0.2">
      <c r="A1759" s="42" t="s">
        <v>957</v>
      </c>
      <c r="B1759" s="42" t="s">
        <v>958</v>
      </c>
      <c r="C1759" s="152">
        <v>45636</v>
      </c>
      <c r="D1759" s="150">
        <v>5624567507</v>
      </c>
      <c r="E1759" s="150" t="s">
        <v>11756</v>
      </c>
      <c r="F1759" s="151">
        <v>1756.05</v>
      </c>
      <c r="G1759" s="151"/>
      <c r="H1759" s="44">
        <f t="shared" si="89"/>
        <v>-4711.5570000000107</v>
      </c>
    </row>
    <row r="1760" spans="1:8" x14ac:dyDescent="0.2">
      <c r="A1760" s="42" t="s">
        <v>957</v>
      </c>
      <c r="B1760" s="42" t="s">
        <v>958</v>
      </c>
      <c r="C1760" s="152">
        <v>45638</v>
      </c>
      <c r="D1760" s="150" t="s">
        <v>11757</v>
      </c>
      <c r="E1760" s="150" t="s">
        <v>11758</v>
      </c>
      <c r="F1760" s="151"/>
      <c r="G1760" s="151">
        <v>146.85</v>
      </c>
      <c r="H1760" s="44">
        <f t="shared" si="89"/>
        <v>-4858.4070000000111</v>
      </c>
    </row>
    <row r="1761" spans="1:8" x14ac:dyDescent="0.2">
      <c r="A1761" s="42" t="s">
        <v>957</v>
      </c>
      <c r="B1761" s="42" t="s">
        <v>958</v>
      </c>
      <c r="C1761" s="152">
        <v>45638</v>
      </c>
      <c r="D1761" s="150" t="s">
        <v>11759</v>
      </c>
      <c r="E1761" s="150" t="s">
        <v>11760</v>
      </c>
      <c r="F1761" s="151"/>
      <c r="G1761" s="151">
        <v>146.85</v>
      </c>
      <c r="H1761" s="44">
        <f t="shared" si="89"/>
        <v>-5005.2570000000114</v>
      </c>
    </row>
    <row r="1762" spans="1:8" x14ac:dyDescent="0.2">
      <c r="A1762" s="42" t="s">
        <v>957</v>
      </c>
      <c r="B1762" s="42" t="s">
        <v>958</v>
      </c>
      <c r="C1762" s="152">
        <v>45638</v>
      </c>
      <c r="D1762" s="150" t="s">
        <v>11761</v>
      </c>
      <c r="E1762" s="150" t="s">
        <v>11762</v>
      </c>
      <c r="F1762" s="151"/>
      <c r="G1762" s="151">
        <v>348.62599999999998</v>
      </c>
      <c r="H1762" s="44">
        <f t="shared" si="89"/>
        <v>-5353.8830000000116</v>
      </c>
    </row>
    <row r="1763" spans="1:8" x14ac:dyDescent="0.2">
      <c r="A1763" s="42" t="s">
        <v>957</v>
      </c>
      <c r="B1763" s="42" t="s">
        <v>958</v>
      </c>
      <c r="C1763" s="152">
        <v>45638</v>
      </c>
      <c r="D1763" s="150" t="s">
        <v>11763</v>
      </c>
      <c r="E1763" s="150" t="s">
        <v>11764</v>
      </c>
      <c r="F1763" s="151"/>
      <c r="G1763" s="151">
        <v>146.85</v>
      </c>
      <c r="H1763" s="44">
        <f t="shared" si="89"/>
        <v>-5500.733000000012</v>
      </c>
    </row>
    <row r="1764" spans="1:8" x14ac:dyDescent="0.2">
      <c r="A1764" s="42" t="s">
        <v>957</v>
      </c>
      <c r="B1764" s="42" t="s">
        <v>958</v>
      </c>
      <c r="C1764" s="152">
        <v>45638</v>
      </c>
      <c r="D1764" s="150" t="s">
        <v>11765</v>
      </c>
      <c r="E1764" s="150" t="s">
        <v>11766</v>
      </c>
      <c r="F1764" s="151"/>
      <c r="G1764" s="151">
        <v>118.35</v>
      </c>
      <c r="H1764" s="44">
        <f t="shared" si="89"/>
        <v>-5619.0830000000124</v>
      </c>
    </row>
    <row r="1765" spans="1:8" x14ac:dyDescent="0.2">
      <c r="A1765" s="42" t="s">
        <v>957</v>
      </c>
      <c r="B1765" s="42" t="s">
        <v>958</v>
      </c>
      <c r="C1765" s="152">
        <v>45638</v>
      </c>
      <c r="D1765" s="150" t="s">
        <v>11767</v>
      </c>
      <c r="E1765" s="150" t="s">
        <v>11768</v>
      </c>
      <c r="F1765" s="151"/>
      <c r="G1765" s="151">
        <v>129</v>
      </c>
      <c r="H1765" s="44">
        <f t="shared" si="89"/>
        <v>-5748.0830000000124</v>
      </c>
    </row>
    <row r="1766" spans="1:8" x14ac:dyDescent="0.2">
      <c r="A1766" s="42" t="s">
        <v>957</v>
      </c>
      <c r="B1766" s="42" t="s">
        <v>958</v>
      </c>
      <c r="C1766" s="152">
        <v>45638</v>
      </c>
      <c r="D1766" s="150" t="s">
        <v>11769</v>
      </c>
      <c r="E1766" s="150" t="s">
        <v>11770</v>
      </c>
      <c r="F1766" s="151"/>
      <c r="G1766" s="151">
        <v>146.85</v>
      </c>
      <c r="H1766" s="44">
        <f t="shared" si="89"/>
        <v>-5894.9330000000127</v>
      </c>
    </row>
    <row r="1767" spans="1:8" x14ac:dyDescent="0.2">
      <c r="A1767" s="42" t="s">
        <v>957</v>
      </c>
      <c r="B1767" s="42" t="s">
        <v>958</v>
      </c>
      <c r="C1767" s="152">
        <v>45638</v>
      </c>
      <c r="D1767" s="150" t="s">
        <v>11771</v>
      </c>
      <c r="E1767" s="150" t="s">
        <v>11772</v>
      </c>
      <c r="F1767" s="151"/>
      <c r="G1767" s="151">
        <v>146.85</v>
      </c>
      <c r="H1767" s="44">
        <f t="shared" si="89"/>
        <v>-6041.7830000000131</v>
      </c>
    </row>
    <row r="1768" spans="1:8" x14ac:dyDescent="0.2">
      <c r="A1768" s="42" t="s">
        <v>957</v>
      </c>
      <c r="B1768" s="42" t="s">
        <v>958</v>
      </c>
      <c r="C1768" s="152">
        <v>45638</v>
      </c>
      <c r="D1768" s="150" t="s">
        <v>11773</v>
      </c>
      <c r="E1768" s="150" t="s">
        <v>11774</v>
      </c>
      <c r="F1768" s="151"/>
      <c r="G1768" s="151">
        <v>146.85</v>
      </c>
      <c r="H1768" s="44">
        <f t="shared" si="89"/>
        <v>-6188.6330000000135</v>
      </c>
    </row>
    <row r="1769" spans="1:8" x14ac:dyDescent="0.2">
      <c r="A1769" s="42" t="s">
        <v>957</v>
      </c>
      <c r="B1769" s="42" t="s">
        <v>958</v>
      </c>
      <c r="C1769" s="152">
        <v>45644</v>
      </c>
      <c r="D1769" s="150" t="s">
        <v>11775</v>
      </c>
      <c r="E1769" s="150" t="s">
        <v>11776</v>
      </c>
      <c r="F1769" s="151"/>
      <c r="G1769" s="151">
        <v>1042.25</v>
      </c>
      <c r="H1769" s="44">
        <f t="shared" si="89"/>
        <v>-7230.8830000000135</v>
      </c>
    </row>
    <row r="1770" spans="1:8" x14ac:dyDescent="0.2">
      <c r="A1770" s="42" t="s">
        <v>957</v>
      </c>
      <c r="B1770" s="42" t="s">
        <v>958</v>
      </c>
      <c r="C1770" s="152">
        <v>45644</v>
      </c>
      <c r="D1770" s="150" t="s">
        <v>11777</v>
      </c>
      <c r="E1770" s="150" t="s">
        <v>11778</v>
      </c>
      <c r="F1770" s="151"/>
      <c r="G1770" s="151">
        <v>566.25</v>
      </c>
      <c r="H1770" s="44">
        <f t="shared" si="89"/>
        <v>-7797.1330000000135</v>
      </c>
    </row>
    <row r="1771" spans="1:8" x14ac:dyDescent="0.2">
      <c r="A1771" s="42" t="s">
        <v>957</v>
      </c>
      <c r="B1771" s="42" t="s">
        <v>958</v>
      </c>
      <c r="C1771" s="152">
        <v>45644</v>
      </c>
      <c r="D1771" s="150">
        <v>5624567539</v>
      </c>
      <c r="E1771" s="150" t="s">
        <v>11779</v>
      </c>
      <c r="F1771" s="151">
        <v>3577.4409999999998</v>
      </c>
      <c r="G1771" s="151"/>
      <c r="H1771" s="44">
        <f t="shared" si="89"/>
        <v>-4219.6920000000136</v>
      </c>
    </row>
    <row r="1772" spans="1:8" x14ac:dyDescent="0.2">
      <c r="A1772" s="42" t="s">
        <v>957</v>
      </c>
      <c r="B1772" s="42" t="s">
        <v>958</v>
      </c>
      <c r="C1772" s="152">
        <v>45645</v>
      </c>
      <c r="D1772" s="150" t="s">
        <v>11780</v>
      </c>
      <c r="E1772" s="150" t="s">
        <v>11781</v>
      </c>
      <c r="F1772" s="151"/>
      <c r="G1772" s="151">
        <v>447.25</v>
      </c>
      <c r="H1772" s="44">
        <f t="shared" si="89"/>
        <v>-4666.9420000000136</v>
      </c>
    </row>
    <row r="1773" spans="1:8" x14ac:dyDescent="0.2">
      <c r="A1773" s="42" t="s">
        <v>957</v>
      </c>
      <c r="B1773" s="42" t="s">
        <v>958</v>
      </c>
      <c r="C1773" s="152">
        <v>45645</v>
      </c>
      <c r="D1773" s="150" t="s">
        <v>11782</v>
      </c>
      <c r="E1773" s="150" t="s">
        <v>11783</v>
      </c>
      <c r="F1773" s="151"/>
      <c r="G1773" s="151">
        <v>904.25</v>
      </c>
      <c r="H1773" s="44">
        <f t="shared" si="89"/>
        <v>-5571.1920000000136</v>
      </c>
    </row>
    <row r="1774" spans="1:8" x14ac:dyDescent="0.2">
      <c r="A1774" s="42" t="s">
        <v>957</v>
      </c>
      <c r="B1774" s="42" t="s">
        <v>958</v>
      </c>
      <c r="C1774" s="152">
        <v>45645</v>
      </c>
      <c r="D1774" s="150" t="s">
        <v>11784</v>
      </c>
      <c r="E1774" s="150" t="s">
        <v>11785</v>
      </c>
      <c r="F1774" s="151"/>
      <c r="G1774" s="151">
        <v>4766.25</v>
      </c>
      <c r="H1774" s="44">
        <f t="shared" si="89"/>
        <v>-10337.442000000014</v>
      </c>
    </row>
    <row r="1775" spans="1:8" x14ac:dyDescent="0.2">
      <c r="A1775" s="42" t="s">
        <v>957</v>
      </c>
      <c r="B1775" s="42" t="s">
        <v>958</v>
      </c>
      <c r="C1775" s="152">
        <v>45645</v>
      </c>
      <c r="D1775" s="150" t="s">
        <v>11786</v>
      </c>
      <c r="E1775" s="150" t="s">
        <v>11787</v>
      </c>
      <c r="F1775" s="151"/>
      <c r="G1775" s="151">
        <v>193.35</v>
      </c>
      <c r="H1775" s="44">
        <f t="shared" si="89"/>
        <v>-10530.792000000014</v>
      </c>
    </row>
    <row r="1776" spans="1:8" x14ac:dyDescent="0.2">
      <c r="A1776" s="42" t="s">
        <v>957</v>
      </c>
      <c r="B1776" s="42" t="s">
        <v>958</v>
      </c>
      <c r="C1776" s="152">
        <v>45646</v>
      </c>
      <c r="D1776" s="150" t="s">
        <v>11788</v>
      </c>
      <c r="E1776" s="150" t="s">
        <v>11789</v>
      </c>
      <c r="F1776" s="151"/>
      <c r="G1776" s="151">
        <v>566.25</v>
      </c>
      <c r="H1776" s="44">
        <f t="shared" si="89"/>
        <v>-11097.042000000014</v>
      </c>
    </row>
    <row r="1777" spans="1:8" x14ac:dyDescent="0.2">
      <c r="A1777" s="42" t="s">
        <v>957</v>
      </c>
      <c r="B1777" s="42" t="s">
        <v>958</v>
      </c>
      <c r="C1777" s="152">
        <v>45646</v>
      </c>
      <c r="D1777" s="150">
        <v>5624567533</v>
      </c>
      <c r="E1777" s="150" t="s">
        <v>11790</v>
      </c>
      <c r="F1777" s="151">
        <v>1477.076</v>
      </c>
      <c r="G1777" s="151"/>
      <c r="H1777" s="44">
        <f t="shared" si="89"/>
        <v>-9619.9660000000149</v>
      </c>
    </row>
    <row r="1778" spans="1:8" x14ac:dyDescent="0.2">
      <c r="A1778" s="42" t="s">
        <v>957</v>
      </c>
      <c r="B1778" s="42" t="s">
        <v>958</v>
      </c>
      <c r="C1778" s="152">
        <v>45650</v>
      </c>
      <c r="D1778" s="150" t="s">
        <v>11791</v>
      </c>
      <c r="E1778" s="150" t="s">
        <v>11792</v>
      </c>
      <c r="F1778" s="151"/>
      <c r="G1778" s="151">
        <v>196.2</v>
      </c>
      <c r="H1778" s="44">
        <f t="shared" si="89"/>
        <v>-9816.1660000000156</v>
      </c>
    </row>
    <row r="1779" spans="1:8" x14ac:dyDescent="0.2">
      <c r="A1779" s="42" t="s">
        <v>957</v>
      </c>
      <c r="B1779" s="42" t="s">
        <v>958</v>
      </c>
      <c r="C1779" s="152">
        <v>45650</v>
      </c>
      <c r="D1779" s="150" t="s">
        <v>11793</v>
      </c>
      <c r="E1779" s="150" t="s">
        <v>11794</v>
      </c>
      <c r="F1779" s="151"/>
      <c r="G1779" s="151">
        <v>447.25</v>
      </c>
      <c r="H1779" s="44">
        <f t="shared" si="89"/>
        <v>-10263.416000000016</v>
      </c>
    </row>
    <row r="1780" spans="1:8" x14ac:dyDescent="0.2">
      <c r="A1780" s="42" t="s">
        <v>957</v>
      </c>
      <c r="B1780" s="42" t="s">
        <v>958</v>
      </c>
      <c r="C1780" s="152">
        <v>45650</v>
      </c>
      <c r="D1780" s="150" t="s">
        <v>11795</v>
      </c>
      <c r="E1780" s="150" t="s">
        <v>11796</v>
      </c>
      <c r="F1780" s="151"/>
      <c r="G1780" s="151">
        <v>447.25</v>
      </c>
      <c r="H1780" s="44">
        <f t="shared" si="89"/>
        <v>-10710.666000000016</v>
      </c>
    </row>
    <row r="1781" spans="1:8" x14ac:dyDescent="0.2">
      <c r="A1781" s="42" t="s">
        <v>957</v>
      </c>
      <c r="B1781" s="42" t="s">
        <v>958</v>
      </c>
      <c r="C1781" s="152">
        <v>45651</v>
      </c>
      <c r="D1781" s="150" t="s">
        <v>11797</v>
      </c>
      <c r="E1781" s="150" t="s">
        <v>11798</v>
      </c>
      <c r="F1781" s="151"/>
      <c r="G1781" s="151">
        <v>103.047</v>
      </c>
      <c r="H1781" s="44">
        <f t="shared" si="89"/>
        <v>-10813.713000000016</v>
      </c>
    </row>
    <row r="1782" spans="1:8" x14ac:dyDescent="0.2">
      <c r="A1782" s="42" t="s">
        <v>957</v>
      </c>
      <c r="B1782" s="42" t="s">
        <v>958</v>
      </c>
      <c r="C1782" s="152">
        <v>45651</v>
      </c>
      <c r="D1782" s="150" t="s">
        <v>11799</v>
      </c>
      <c r="E1782" s="150" t="s">
        <v>11800</v>
      </c>
      <c r="F1782" s="151"/>
      <c r="G1782" s="151">
        <v>446.88600000000002</v>
      </c>
      <c r="H1782" s="44">
        <f t="shared" si="89"/>
        <v>-11260.599000000017</v>
      </c>
    </row>
    <row r="1783" spans="1:8" x14ac:dyDescent="0.2">
      <c r="A1783" s="42" t="s">
        <v>957</v>
      </c>
      <c r="B1783" s="42" t="s">
        <v>958</v>
      </c>
      <c r="C1783" s="152">
        <v>45651</v>
      </c>
      <c r="D1783" s="150" t="s">
        <v>11801</v>
      </c>
      <c r="E1783" s="150" t="s">
        <v>11802</v>
      </c>
      <c r="F1783" s="151"/>
      <c r="G1783" s="151">
        <v>386.81900000000002</v>
      </c>
      <c r="H1783" s="44">
        <f t="shared" si="89"/>
        <v>-11647.418000000016</v>
      </c>
    </row>
    <row r="1784" spans="1:8" x14ac:dyDescent="0.2">
      <c r="A1784" s="42" t="s">
        <v>957</v>
      </c>
      <c r="B1784" s="42" t="s">
        <v>958</v>
      </c>
      <c r="C1784" s="152">
        <v>45651</v>
      </c>
      <c r="D1784" s="150" t="s">
        <v>11803</v>
      </c>
      <c r="E1784" s="150" t="s">
        <v>11804</v>
      </c>
      <c r="F1784" s="151"/>
      <c r="G1784" s="151">
        <v>146.85</v>
      </c>
      <c r="H1784" s="44">
        <f t="shared" si="89"/>
        <v>-11794.268000000016</v>
      </c>
    </row>
    <row r="1785" spans="1:8" x14ac:dyDescent="0.2">
      <c r="A1785" s="42" t="s">
        <v>957</v>
      </c>
      <c r="B1785" s="42" t="s">
        <v>958</v>
      </c>
      <c r="C1785" s="152">
        <v>45651</v>
      </c>
      <c r="D1785" s="150" t="s">
        <v>11805</v>
      </c>
      <c r="E1785" s="150" t="s">
        <v>11806</v>
      </c>
      <c r="F1785" s="151"/>
      <c r="G1785" s="151">
        <v>146.85</v>
      </c>
      <c r="H1785" s="44">
        <f t="shared" si="89"/>
        <v>-11941.118000000017</v>
      </c>
    </row>
    <row r="1786" spans="1:8" x14ac:dyDescent="0.2">
      <c r="A1786" s="42" t="s">
        <v>957</v>
      </c>
      <c r="B1786" s="42" t="s">
        <v>958</v>
      </c>
      <c r="C1786" s="152">
        <v>45651</v>
      </c>
      <c r="D1786" s="150" t="s">
        <v>11807</v>
      </c>
      <c r="E1786" s="150" t="s">
        <v>11808</v>
      </c>
      <c r="F1786" s="151"/>
      <c r="G1786" s="151">
        <v>146.85</v>
      </c>
      <c r="H1786" s="44">
        <f t="shared" si="89"/>
        <v>-12087.968000000017</v>
      </c>
    </row>
    <row r="1787" spans="1:8" x14ac:dyDescent="0.2">
      <c r="A1787" s="42" t="s">
        <v>957</v>
      </c>
      <c r="B1787" s="42" t="s">
        <v>958</v>
      </c>
      <c r="C1787" s="152">
        <v>45651</v>
      </c>
      <c r="D1787" s="150" t="s">
        <v>11809</v>
      </c>
      <c r="E1787" s="150" t="s">
        <v>11810</v>
      </c>
      <c r="F1787" s="151"/>
      <c r="G1787" s="151">
        <v>146.85</v>
      </c>
      <c r="H1787" s="44">
        <f t="shared" si="89"/>
        <v>-12234.818000000017</v>
      </c>
    </row>
    <row r="1788" spans="1:8" x14ac:dyDescent="0.2">
      <c r="A1788" s="42" t="s">
        <v>957</v>
      </c>
      <c r="B1788" s="42" t="s">
        <v>958</v>
      </c>
      <c r="C1788" s="152">
        <v>45651</v>
      </c>
      <c r="D1788" s="150" t="s">
        <v>11811</v>
      </c>
      <c r="E1788" s="150" t="s">
        <v>11812</v>
      </c>
      <c r="F1788" s="151"/>
      <c r="G1788" s="151">
        <v>146.85</v>
      </c>
      <c r="H1788" s="44">
        <f t="shared" si="89"/>
        <v>-12381.668000000018</v>
      </c>
    </row>
    <row r="1789" spans="1:8" x14ac:dyDescent="0.2">
      <c r="A1789" s="42" t="s">
        <v>957</v>
      </c>
      <c r="B1789" s="42" t="s">
        <v>958</v>
      </c>
      <c r="C1789" s="152">
        <v>45651</v>
      </c>
      <c r="D1789" s="150" t="s">
        <v>11813</v>
      </c>
      <c r="E1789" s="150" t="s">
        <v>11814</v>
      </c>
      <c r="F1789" s="151"/>
      <c r="G1789" s="151">
        <v>239.03899999999999</v>
      </c>
      <c r="H1789" s="44">
        <f t="shared" si="89"/>
        <v>-12620.707000000019</v>
      </c>
    </row>
    <row r="1790" spans="1:8" x14ac:dyDescent="0.2">
      <c r="A1790" s="42" t="s">
        <v>957</v>
      </c>
      <c r="B1790" s="42" t="s">
        <v>958</v>
      </c>
      <c r="C1790" s="152">
        <v>45653</v>
      </c>
      <c r="D1790" s="150">
        <v>5624568346</v>
      </c>
      <c r="E1790" s="150" t="s">
        <v>11815</v>
      </c>
      <c r="F1790" s="151">
        <v>3000</v>
      </c>
      <c r="G1790" s="151"/>
      <c r="H1790" s="44">
        <f t="shared" si="89"/>
        <v>-9620.7070000000185</v>
      </c>
    </row>
    <row r="1791" spans="1:8" x14ac:dyDescent="0.2">
      <c r="A1791" s="42" t="s">
        <v>957</v>
      </c>
      <c r="B1791" s="42" t="s">
        <v>958</v>
      </c>
      <c r="C1791" s="152">
        <v>45653</v>
      </c>
      <c r="D1791" s="150">
        <v>5624567636</v>
      </c>
      <c r="E1791" s="150" t="s">
        <v>11816</v>
      </c>
      <c r="F1791" s="151">
        <v>6829.2610000000004</v>
      </c>
      <c r="G1791" s="151"/>
      <c r="H1791" s="44">
        <f t="shared" si="89"/>
        <v>-2791.4460000000181</v>
      </c>
    </row>
    <row r="1792" spans="1:8" x14ac:dyDescent="0.2">
      <c r="A1792" s="42" t="s">
        <v>957</v>
      </c>
      <c r="B1792" s="42" t="s">
        <v>958</v>
      </c>
      <c r="C1792" s="152">
        <v>45656</v>
      </c>
      <c r="D1792" s="150" t="s">
        <v>11817</v>
      </c>
      <c r="E1792" s="150" t="s">
        <v>11818</v>
      </c>
      <c r="F1792" s="151"/>
      <c r="G1792" s="151">
        <v>1233.25</v>
      </c>
      <c r="H1792" s="44">
        <f t="shared" si="89"/>
        <v>-4024.6960000000181</v>
      </c>
    </row>
    <row r="1793" spans="1:8" x14ac:dyDescent="0.2">
      <c r="A1793" s="42" t="s">
        <v>957</v>
      </c>
      <c r="B1793" s="42" t="s">
        <v>958</v>
      </c>
      <c r="C1793" s="152">
        <v>45656</v>
      </c>
      <c r="D1793" s="150" t="s">
        <v>11819</v>
      </c>
      <c r="E1793" s="150" t="s">
        <v>11820</v>
      </c>
      <c r="F1793" s="151"/>
      <c r="G1793" s="151">
        <v>146.85</v>
      </c>
      <c r="H1793" s="44">
        <f t="shared" si="89"/>
        <v>-4171.5460000000185</v>
      </c>
    </row>
    <row r="1794" spans="1:8" x14ac:dyDescent="0.2">
      <c r="A1794" s="42" t="s">
        <v>957</v>
      </c>
      <c r="B1794" s="42" t="s">
        <v>958</v>
      </c>
      <c r="C1794" s="152">
        <v>45656</v>
      </c>
      <c r="D1794" s="150" t="s">
        <v>11821</v>
      </c>
      <c r="E1794" s="150" t="s">
        <v>11822</v>
      </c>
      <c r="F1794" s="151"/>
      <c r="G1794" s="151">
        <v>146.85</v>
      </c>
      <c r="H1794" s="44">
        <f t="shared" si="89"/>
        <v>-4318.3960000000188</v>
      </c>
    </row>
    <row r="1795" spans="1:8" x14ac:dyDescent="0.2">
      <c r="A1795" s="42" t="s">
        <v>957</v>
      </c>
      <c r="B1795" s="42" t="s">
        <v>958</v>
      </c>
      <c r="C1795" s="152">
        <v>45657</v>
      </c>
      <c r="D1795" s="150" t="s">
        <v>11823</v>
      </c>
      <c r="E1795" s="150" t="s">
        <v>11824</v>
      </c>
      <c r="F1795" s="151"/>
      <c r="G1795" s="151">
        <v>146.85</v>
      </c>
      <c r="H1795" s="44">
        <f t="shared" si="89"/>
        <v>-4465.2460000000192</v>
      </c>
    </row>
    <row r="1796" spans="1:8" x14ac:dyDescent="0.2">
      <c r="A1796" s="42" t="s">
        <v>957</v>
      </c>
      <c r="B1796" s="42" t="s">
        <v>958</v>
      </c>
      <c r="C1796" s="152">
        <v>45657</v>
      </c>
      <c r="D1796" s="150" t="s">
        <v>11825</v>
      </c>
      <c r="E1796" s="150" t="s">
        <v>11826</v>
      </c>
      <c r="F1796" s="151"/>
      <c r="G1796" s="151">
        <v>146.85</v>
      </c>
      <c r="H1796" s="44">
        <f t="shared" si="89"/>
        <v>-4612.0960000000196</v>
      </c>
    </row>
    <row r="1797" spans="1:8" x14ac:dyDescent="0.2">
      <c r="A1797" s="42" t="s">
        <v>957</v>
      </c>
      <c r="B1797" s="42" t="s">
        <v>958</v>
      </c>
      <c r="C1797" s="152">
        <v>45657</v>
      </c>
      <c r="D1797" s="150" t="s">
        <v>11827</v>
      </c>
      <c r="E1797" s="150" t="s">
        <v>11828</v>
      </c>
      <c r="F1797" s="151"/>
      <c r="G1797" s="151">
        <v>146.85</v>
      </c>
      <c r="H1797" s="44">
        <f t="shared" si="89"/>
        <v>-4758.9460000000199</v>
      </c>
    </row>
    <row r="1798" spans="1:8" x14ac:dyDescent="0.2">
      <c r="A1798" s="42" t="s">
        <v>957</v>
      </c>
      <c r="B1798" s="42" t="s">
        <v>958</v>
      </c>
      <c r="C1798" s="152">
        <v>45657</v>
      </c>
      <c r="D1798" s="150" t="s">
        <v>11829</v>
      </c>
      <c r="E1798" s="150" t="s">
        <v>11830</v>
      </c>
      <c r="F1798" s="151"/>
      <c r="G1798" s="151">
        <v>146.85</v>
      </c>
      <c r="H1798" s="44">
        <f t="shared" si="89"/>
        <v>-4905.7960000000203</v>
      </c>
    </row>
    <row r="1799" spans="1:8" x14ac:dyDescent="0.2">
      <c r="A1799" s="42" t="s">
        <v>957</v>
      </c>
      <c r="B1799" s="42" t="s">
        <v>958</v>
      </c>
      <c r="C1799" s="152">
        <v>45657</v>
      </c>
      <c r="D1799" s="150" t="s">
        <v>11831</v>
      </c>
      <c r="E1799" s="150" t="s">
        <v>11832</v>
      </c>
      <c r="F1799" s="151"/>
      <c r="G1799" s="151">
        <v>146.85</v>
      </c>
      <c r="H1799" s="44">
        <f t="shared" si="89"/>
        <v>-5052.6460000000206</v>
      </c>
    </row>
    <row r="1800" spans="1:8" x14ac:dyDescent="0.2">
      <c r="A1800" s="42" t="s">
        <v>957</v>
      </c>
      <c r="B1800" s="42" t="s">
        <v>958</v>
      </c>
      <c r="C1800" s="152">
        <v>45657</v>
      </c>
      <c r="D1800" s="150" t="s">
        <v>11833</v>
      </c>
      <c r="E1800" s="150" t="s">
        <v>11834</v>
      </c>
      <c r="F1800" s="151"/>
      <c r="G1800" s="151">
        <v>1756.25</v>
      </c>
      <c r="H1800" s="44">
        <f t="shared" si="89"/>
        <v>-6808.8960000000206</v>
      </c>
    </row>
    <row r="1801" spans="1:8" x14ac:dyDescent="0.2">
      <c r="A1801" s="42" t="s">
        <v>957</v>
      </c>
      <c r="B1801" s="42" t="s">
        <v>958</v>
      </c>
      <c r="C1801" s="152">
        <v>45657</v>
      </c>
      <c r="D1801" s="150" t="s">
        <v>11835</v>
      </c>
      <c r="E1801" s="150" t="s">
        <v>11836</v>
      </c>
      <c r="F1801" s="151"/>
      <c r="G1801" s="151">
        <v>146.85</v>
      </c>
      <c r="H1801" s="44">
        <f t="shared" si="89"/>
        <v>-6955.746000000021</v>
      </c>
    </row>
    <row r="1802" spans="1:8" x14ac:dyDescent="0.2">
      <c r="A1802" s="42" t="s">
        <v>957</v>
      </c>
      <c r="B1802" s="42" t="s">
        <v>958</v>
      </c>
      <c r="C1802" s="152">
        <v>45657</v>
      </c>
      <c r="D1802" s="150" t="s">
        <v>11837</v>
      </c>
      <c r="E1802" s="150" t="s">
        <v>11838</v>
      </c>
      <c r="F1802" s="151"/>
      <c r="G1802" s="151">
        <v>146.85</v>
      </c>
      <c r="H1802" s="44">
        <f t="shared" si="89"/>
        <v>-7102.5960000000214</v>
      </c>
    </row>
    <row r="1803" spans="1:8" x14ac:dyDescent="0.2">
      <c r="A1803" s="42" t="s">
        <v>957</v>
      </c>
      <c r="B1803" s="42" t="s">
        <v>958</v>
      </c>
      <c r="C1803" s="152">
        <v>45657</v>
      </c>
      <c r="D1803" s="150" t="s">
        <v>11839</v>
      </c>
      <c r="E1803" s="150" t="s">
        <v>11840</v>
      </c>
      <c r="F1803" s="151"/>
      <c r="G1803" s="151">
        <v>146.85</v>
      </c>
      <c r="H1803" s="44">
        <f t="shared" si="89"/>
        <v>-7249.4460000000217</v>
      </c>
    </row>
    <row r="1804" spans="1:8" x14ac:dyDescent="0.2">
      <c r="A1804" s="42" t="s">
        <v>957</v>
      </c>
      <c r="B1804" s="42" t="s">
        <v>958</v>
      </c>
      <c r="C1804" s="152">
        <v>45657</v>
      </c>
      <c r="D1804" s="150" t="s">
        <v>11841</v>
      </c>
      <c r="E1804" s="150" t="s">
        <v>11842</v>
      </c>
      <c r="F1804" s="151"/>
      <c r="G1804" s="151">
        <v>146.85</v>
      </c>
      <c r="H1804" s="44">
        <f t="shared" si="89"/>
        <v>-7396.2960000000221</v>
      </c>
    </row>
    <row r="1805" spans="1:8" x14ac:dyDescent="0.2">
      <c r="A1805" s="42" t="s">
        <v>957</v>
      </c>
      <c r="B1805" s="42" t="s">
        <v>958</v>
      </c>
      <c r="C1805" s="152">
        <v>45657</v>
      </c>
      <c r="D1805" s="150" t="s">
        <v>11843</v>
      </c>
      <c r="E1805" s="150" t="s">
        <v>11844</v>
      </c>
      <c r="F1805" s="151"/>
      <c r="G1805" s="151">
        <v>146.85</v>
      </c>
      <c r="H1805" s="44">
        <f t="shared" si="89"/>
        <v>-7543.1460000000225</v>
      </c>
    </row>
    <row r="1806" spans="1:8" x14ac:dyDescent="0.2">
      <c r="A1806" s="42" t="s">
        <v>957</v>
      </c>
      <c r="B1806" s="42" t="s">
        <v>958</v>
      </c>
      <c r="C1806" s="152">
        <v>45657</v>
      </c>
      <c r="D1806" s="150" t="s">
        <v>11845</v>
      </c>
      <c r="E1806" s="150" t="s">
        <v>11846</v>
      </c>
      <c r="F1806" s="151"/>
      <c r="G1806" s="151">
        <v>146.85</v>
      </c>
      <c r="H1806" s="44">
        <f t="shared" si="89"/>
        <v>-7689.9960000000228</v>
      </c>
    </row>
    <row r="1807" spans="1:8" x14ac:dyDescent="0.2">
      <c r="A1807" s="42" t="s">
        <v>957</v>
      </c>
      <c r="B1807" s="42" t="s">
        <v>958</v>
      </c>
      <c r="C1807" s="152">
        <v>45657</v>
      </c>
      <c r="D1807" s="150" t="s">
        <v>11847</v>
      </c>
      <c r="E1807" s="150" t="s">
        <v>11848</v>
      </c>
      <c r="F1807" s="151"/>
      <c r="G1807" s="151">
        <v>146.85</v>
      </c>
      <c r="H1807" s="44">
        <f t="shared" si="89"/>
        <v>-7836.8460000000232</v>
      </c>
    </row>
    <row r="1808" spans="1:8" x14ac:dyDescent="0.2">
      <c r="A1808" s="42" t="s">
        <v>957</v>
      </c>
      <c r="B1808" s="42" t="s">
        <v>958</v>
      </c>
      <c r="C1808" s="152">
        <v>45657</v>
      </c>
      <c r="D1808" s="150" t="s">
        <v>11849</v>
      </c>
      <c r="E1808" s="150" t="s">
        <v>11850</v>
      </c>
      <c r="F1808" s="151"/>
      <c r="G1808" s="151">
        <v>150.75</v>
      </c>
      <c r="H1808" s="44">
        <f t="shared" si="89"/>
        <v>-7987.5960000000232</v>
      </c>
    </row>
    <row r="1809" spans="1:8" x14ac:dyDescent="0.2">
      <c r="A1809" s="61" t="s">
        <v>4944</v>
      </c>
      <c r="B1809" s="62"/>
      <c r="C1809" s="93"/>
      <c r="D1809" s="94"/>
      <c r="E1809" s="94"/>
      <c r="F1809" s="96">
        <f>SUBTOTAL(9,F1521:F1808)</f>
        <v>85861.477000000014</v>
      </c>
      <c r="G1809" s="96">
        <f>SUBTOTAL(9,G1521:G1808)</f>
        <v>93849.073000000164</v>
      </c>
      <c r="H1809" s="95">
        <f>+F1809-G1809</f>
        <v>-7987.5960000001505</v>
      </c>
    </row>
    <row r="1810" spans="1:8" x14ac:dyDescent="0.2">
      <c r="A1810" s="42" t="s">
        <v>6132</v>
      </c>
      <c r="B1810" s="42" t="s">
        <v>8635</v>
      </c>
      <c r="C1810" s="45">
        <v>45519</v>
      </c>
      <c r="D1810" s="78">
        <v>5624562318</v>
      </c>
      <c r="E1810" s="78" t="s">
        <v>9261</v>
      </c>
      <c r="F1810" s="44">
        <v>10000</v>
      </c>
      <c r="H1810" s="44">
        <f t="shared" ref="H1810" si="90">+IF(A1810=A1809,H1809+F1810-G1810,F1810-G1810)</f>
        <v>10000</v>
      </c>
    </row>
    <row r="1811" spans="1:8" x14ac:dyDescent="0.2">
      <c r="A1811" s="61" t="s">
        <v>9013</v>
      </c>
      <c r="B1811" s="62"/>
      <c r="C1811" s="93"/>
      <c r="D1811" s="94"/>
      <c r="E1811" s="94"/>
      <c r="F1811" s="96">
        <f>SUBTOTAL(9,F1810:F1810)</f>
        <v>10000</v>
      </c>
      <c r="G1811" s="96">
        <f>SUBTOTAL(9,G1810:G1810)</f>
        <v>0</v>
      </c>
      <c r="H1811" s="95">
        <f>+F1811-G1811</f>
        <v>10000</v>
      </c>
    </row>
    <row r="1812" spans="1:8" x14ac:dyDescent="0.2">
      <c r="A1812" s="58" t="s">
        <v>10476</v>
      </c>
      <c r="B1812" s="58" t="s">
        <v>10477</v>
      </c>
      <c r="C1812" s="152">
        <v>45632</v>
      </c>
      <c r="D1812" s="150">
        <v>5624568312</v>
      </c>
      <c r="E1812" s="150" t="s">
        <v>11882</v>
      </c>
      <c r="F1812" s="151">
        <v>7777.6260000000002</v>
      </c>
      <c r="H1812" s="44">
        <f>+IF(A1812=A1587,H1587+F1812-G1812,F1812-G1812)</f>
        <v>7777.6260000000002</v>
      </c>
    </row>
    <row r="1813" spans="1:8" x14ac:dyDescent="0.2">
      <c r="A1813" s="58" t="s">
        <v>10476</v>
      </c>
      <c r="B1813" s="58" t="s">
        <v>10477</v>
      </c>
      <c r="C1813" s="152">
        <v>45653</v>
      </c>
      <c r="D1813" s="150">
        <v>5624567607</v>
      </c>
      <c r="E1813" s="150" t="s">
        <v>11883</v>
      </c>
      <c r="F1813" s="151">
        <v>4666.2759999999998</v>
      </c>
      <c r="H1813" s="44">
        <f>+IF(A1813=A1588,H1588+F1813-G1813,F1813-G1813)</f>
        <v>4666.2759999999998</v>
      </c>
    </row>
    <row r="1814" spans="1:8" x14ac:dyDescent="0.2">
      <c r="A1814" s="58" t="s">
        <v>10476</v>
      </c>
      <c r="B1814" s="58" t="s">
        <v>10477</v>
      </c>
      <c r="C1814" s="156">
        <v>45657</v>
      </c>
      <c r="D1814" s="155" t="s">
        <v>12412</v>
      </c>
      <c r="E1814" s="155" t="s">
        <v>12413</v>
      </c>
      <c r="F1814" s="155"/>
      <c r="G1814" s="157">
        <v>15555.252</v>
      </c>
      <c r="H1814" s="44">
        <f>+IF(A1814=A1589,H1589+F1814-G1814,F1814-G1814)</f>
        <v>-15555.252</v>
      </c>
    </row>
    <row r="1815" spans="1:8" x14ac:dyDescent="0.2">
      <c r="A1815" s="61" t="s">
        <v>12358</v>
      </c>
      <c r="B1815" s="62"/>
      <c r="C1815" s="93"/>
      <c r="D1815" s="94"/>
      <c r="E1815" s="94"/>
      <c r="F1815" s="96">
        <f>SUBTOTAL(9,F1812:F1814)</f>
        <v>12443.902</v>
      </c>
      <c r="G1815" s="96">
        <f>SUBTOTAL(9,G1812:G1814)</f>
        <v>15555.252</v>
      </c>
      <c r="H1815" s="95">
        <f>+F1815-G1815</f>
        <v>-3111.3500000000004</v>
      </c>
    </row>
    <row r="1816" spans="1:8" x14ac:dyDescent="0.2">
      <c r="A1816" s="42" t="s">
        <v>6135</v>
      </c>
      <c r="B1816" s="42" t="s">
        <v>8636</v>
      </c>
      <c r="C1816" s="45">
        <v>45525</v>
      </c>
      <c r="D1816" s="78">
        <v>5624562336</v>
      </c>
      <c r="E1816" s="78" t="s">
        <v>9262</v>
      </c>
      <c r="F1816" s="44">
        <v>4000</v>
      </c>
      <c r="H1816" s="44">
        <f>+IF(A1816=A1590,H1590+F1816-G1816,F1816-G1816)</f>
        <v>4000</v>
      </c>
    </row>
    <row r="1817" spans="1:8" x14ac:dyDescent="0.2">
      <c r="A1817" s="42" t="s">
        <v>6135</v>
      </c>
      <c r="B1817" s="42" t="s">
        <v>8636</v>
      </c>
      <c r="C1817" s="45">
        <v>45576</v>
      </c>
      <c r="D1817" s="78">
        <v>5624567163</v>
      </c>
      <c r="E1817" s="78" t="s">
        <v>9973</v>
      </c>
      <c r="F1817" s="44">
        <v>363.95</v>
      </c>
      <c r="H1817" s="44">
        <f>+IF(A1817=A1591,H1591+F1817-G1817,F1817-G1817)</f>
        <v>363.95</v>
      </c>
    </row>
    <row r="1818" spans="1:8" x14ac:dyDescent="0.2">
      <c r="A1818" s="42" t="s">
        <v>6135</v>
      </c>
      <c r="B1818" s="42" t="s">
        <v>8636</v>
      </c>
      <c r="C1818" s="45">
        <v>45576</v>
      </c>
      <c r="D1818" s="78" t="s">
        <v>9974</v>
      </c>
      <c r="E1818" s="78" t="s">
        <v>9975</v>
      </c>
      <c r="G1818" s="44">
        <v>363.95</v>
      </c>
      <c r="H1818" s="44">
        <f>+IF(A1818=A1592,H1592+F1818-G1818,F1818-G1818)</f>
        <v>-363.95</v>
      </c>
    </row>
    <row r="1819" spans="1:8" x14ac:dyDescent="0.2">
      <c r="A1819" s="42" t="s">
        <v>6135</v>
      </c>
      <c r="B1819" s="42" t="s">
        <v>8636</v>
      </c>
      <c r="C1819" s="45">
        <v>45590</v>
      </c>
      <c r="D1819" s="78">
        <v>5624567163</v>
      </c>
      <c r="E1819" s="78" t="s">
        <v>9976</v>
      </c>
      <c r="G1819" s="44">
        <v>363.95</v>
      </c>
      <c r="H1819" s="44">
        <f>+IF(A1819=A1593,H1593+F1819-G1819,F1819-G1819)</f>
        <v>-363.95</v>
      </c>
    </row>
    <row r="1820" spans="1:8" x14ac:dyDescent="0.2">
      <c r="A1820" s="61" t="s">
        <v>9014</v>
      </c>
      <c r="B1820" s="62"/>
      <c r="C1820" s="93"/>
      <c r="D1820" s="94"/>
      <c r="E1820" s="94"/>
      <c r="F1820" s="96">
        <f>SUBTOTAL(9,F1816:F1819)</f>
        <v>4363.95</v>
      </c>
      <c r="G1820" s="96">
        <f>SUBTOTAL(9,G1816:G1819)</f>
        <v>727.9</v>
      </c>
      <c r="H1820" s="95">
        <f>+F1820-G1820</f>
        <v>3636.0499999999997</v>
      </c>
    </row>
    <row r="1821" spans="1:8" x14ac:dyDescent="0.2">
      <c r="A1821" s="42" t="s">
        <v>83</v>
      </c>
      <c r="B1821" s="42" t="s">
        <v>881</v>
      </c>
      <c r="C1821" s="98">
        <v>44343</v>
      </c>
      <c r="D1821" s="77">
        <v>5621560772</v>
      </c>
      <c r="E1821" s="77">
        <v>6823</v>
      </c>
      <c r="F1821" s="60">
        <v>815.63599999999997</v>
      </c>
      <c r="G1821" s="60"/>
      <c r="H1821" s="44">
        <f>+IF(A1821=A1592,H1592+F1821-G1821,F1821-G1821)</f>
        <v>815.63599999999997</v>
      </c>
    </row>
    <row r="1822" spans="1:8" x14ac:dyDescent="0.2">
      <c r="A1822" s="42" t="s">
        <v>83</v>
      </c>
      <c r="B1822" s="42" t="s">
        <v>881</v>
      </c>
      <c r="C1822" s="98">
        <v>44546</v>
      </c>
      <c r="D1822" s="77">
        <v>5621561256</v>
      </c>
      <c r="E1822" s="77">
        <v>7615</v>
      </c>
      <c r="F1822" s="60">
        <v>638.80200000000002</v>
      </c>
      <c r="G1822" s="60"/>
      <c r="H1822" s="44">
        <f t="shared" ref="H1822" si="91">+IF(A1822=A1821,H1821+F1822-G1822,F1822-G1822)</f>
        <v>1454.4380000000001</v>
      </c>
    </row>
    <row r="1823" spans="1:8" x14ac:dyDescent="0.2">
      <c r="A1823" s="42" t="s">
        <v>83</v>
      </c>
      <c r="B1823" s="42" t="s">
        <v>881</v>
      </c>
      <c r="C1823" s="98">
        <v>44552</v>
      </c>
      <c r="D1823" s="77" t="s">
        <v>4911</v>
      </c>
      <c r="E1823" s="78" t="s">
        <v>152</v>
      </c>
      <c r="F1823" s="60"/>
      <c r="G1823" s="60">
        <v>125.55</v>
      </c>
      <c r="H1823" s="44">
        <f t="shared" ref="H1823:H1841" si="92">+IF(A1823=A1822,H1822+F1823-G1823,F1823-G1823)</f>
        <v>1328.8880000000001</v>
      </c>
    </row>
    <row r="1824" spans="1:8" x14ac:dyDescent="0.2">
      <c r="A1824" s="42" t="s">
        <v>83</v>
      </c>
      <c r="B1824" s="42" t="s">
        <v>881</v>
      </c>
      <c r="C1824" s="101">
        <v>44832</v>
      </c>
      <c r="D1824" s="102" t="s">
        <v>5332</v>
      </c>
      <c r="E1824" s="102" t="s">
        <v>152</v>
      </c>
      <c r="F1824" s="103"/>
      <c r="G1824" s="103">
        <v>1039.99</v>
      </c>
      <c r="H1824" s="44">
        <f t="shared" si="92"/>
        <v>288.89800000000014</v>
      </c>
    </row>
    <row r="1825" spans="1:10" x14ac:dyDescent="0.2">
      <c r="A1825" s="42" t="s">
        <v>83</v>
      </c>
      <c r="B1825" s="42" t="s">
        <v>881</v>
      </c>
      <c r="C1825" s="101">
        <v>44832</v>
      </c>
      <c r="D1825" s="102" t="s">
        <v>5333</v>
      </c>
      <c r="E1825" s="102" t="s">
        <v>152</v>
      </c>
      <c r="F1825" s="103"/>
      <c r="G1825" s="103">
        <v>99.37</v>
      </c>
      <c r="H1825" s="44">
        <f t="shared" si="92"/>
        <v>189.52800000000013</v>
      </c>
    </row>
    <row r="1826" spans="1:10" x14ac:dyDescent="0.2">
      <c r="A1826" s="42" t="s">
        <v>83</v>
      </c>
      <c r="B1826" s="42" t="s">
        <v>881</v>
      </c>
      <c r="C1826" s="101">
        <v>44895</v>
      </c>
      <c r="D1826" s="102" t="s">
        <v>5334</v>
      </c>
      <c r="E1826" s="102" t="s">
        <v>152</v>
      </c>
      <c r="F1826" s="103"/>
      <c r="G1826" s="103">
        <v>13818.6</v>
      </c>
      <c r="H1826" s="44">
        <f t="shared" si="92"/>
        <v>-13629.072</v>
      </c>
    </row>
    <row r="1827" spans="1:10" x14ac:dyDescent="0.2">
      <c r="A1827" s="42" t="s">
        <v>83</v>
      </c>
      <c r="B1827" s="42" t="s">
        <v>881</v>
      </c>
      <c r="C1827" s="101">
        <v>44895</v>
      </c>
      <c r="D1827" s="102" t="s">
        <v>5335</v>
      </c>
      <c r="E1827" s="102" t="s">
        <v>152</v>
      </c>
      <c r="F1827" s="103"/>
      <c r="G1827" s="103">
        <v>7044</v>
      </c>
      <c r="H1827" s="44">
        <f t="shared" si="92"/>
        <v>-20673.072</v>
      </c>
    </row>
    <row r="1828" spans="1:10" x14ac:dyDescent="0.2">
      <c r="A1828" s="42" t="s">
        <v>83</v>
      </c>
      <c r="B1828" s="42" t="s">
        <v>881</v>
      </c>
      <c r="C1828" s="101">
        <v>44895</v>
      </c>
      <c r="D1828" s="102">
        <v>5622561242</v>
      </c>
      <c r="E1828" s="102">
        <v>8821</v>
      </c>
      <c r="F1828" s="103">
        <v>16084.216</v>
      </c>
      <c r="G1828" s="103"/>
      <c r="H1828" s="44">
        <f t="shared" si="92"/>
        <v>-4588.8559999999998</v>
      </c>
    </row>
    <row r="1829" spans="1:10" x14ac:dyDescent="0.2">
      <c r="A1829" s="42" t="s">
        <v>83</v>
      </c>
      <c r="B1829" s="42" t="s">
        <v>881</v>
      </c>
      <c r="C1829" s="101">
        <v>44895</v>
      </c>
      <c r="D1829" s="102" t="s">
        <v>5336</v>
      </c>
      <c r="E1829" s="102" t="s">
        <v>152</v>
      </c>
      <c r="F1829" s="103"/>
      <c r="G1829" s="103">
        <v>7098.6</v>
      </c>
      <c r="H1829" s="44">
        <f t="shared" si="92"/>
        <v>-11687.456</v>
      </c>
      <c r="J1829" s="44"/>
    </row>
    <row r="1830" spans="1:10" x14ac:dyDescent="0.2">
      <c r="A1830" s="42" t="s">
        <v>83</v>
      </c>
      <c r="B1830" s="42" t="s">
        <v>881</v>
      </c>
      <c r="C1830" s="101">
        <v>44915</v>
      </c>
      <c r="D1830" s="102" t="s">
        <v>5337</v>
      </c>
      <c r="E1830" s="102" t="s">
        <v>152</v>
      </c>
      <c r="F1830" s="103"/>
      <c r="G1830" s="103">
        <v>15502.599</v>
      </c>
      <c r="H1830" s="44">
        <f t="shared" si="92"/>
        <v>-27190.055</v>
      </c>
    </row>
    <row r="1831" spans="1:10" x14ac:dyDescent="0.2">
      <c r="A1831" s="42" t="s">
        <v>83</v>
      </c>
      <c r="B1831" s="42" t="s">
        <v>881</v>
      </c>
      <c r="C1831" s="101">
        <v>44921</v>
      </c>
      <c r="D1831" s="102" t="s">
        <v>5338</v>
      </c>
      <c r="E1831" s="102" t="s">
        <v>152</v>
      </c>
      <c r="F1831" s="103"/>
      <c r="G1831" s="103">
        <v>7077.6</v>
      </c>
      <c r="H1831" s="44">
        <f t="shared" si="92"/>
        <v>-34267.654999999999</v>
      </c>
    </row>
    <row r="1832" spans="1:10" x14ac:dyDescent="0.2">
      <c r="A1832" s="42" t="s">
        <v>83</v>
      </c>
      <c r="B1832" s="42" t="s">
        <v>881</v>
      </c>
      <c r="C1832" s="101">
        <v>44924</v>
      </c>
      <c r="D1832" s="102">
        <v>5622561365</v>
      </c>
      <c r="E1832" s="102">
        <v>9068</v>
      </c>
      <c r="F1832" s="103">
        <v>15627.261</v>
      </c>
      <c r="G1832" s="103"/>
      <c r="H1832" s="44">
        <f t="shared" si="92"/>
        <v>-18640.394</v>
      </c>
    </row>
    <row r="1833" spans="1:10" x14ac:dyDescent="0.2">
      <c r="A1833" s="42" t="s">
        <v>83</v>
      </c>
      <c r="B1833" s="42" t="s">
        <v>881</v>
      </c>
      <c r="C1833" s="101">
        <v>44924</v>
      </c>
      <c r="D1833" s="102">
        <v>5622561366</v>
      </c>
      <c r="E1833" s="102">
        <v>9066</v>
      </c>
      <c r="F1833" s="103">
        <v>7140.9449999999997</v>
      </c>
      <c r="G1833" s="103"/>
      <c r="H1833" s="44">
        <f t="shared" si="92"/>
        <v>-11499.449000000001</v>
      </c>
    </row>
    <row r="1834" spans="1:10" x14ac:dyDescent="0.2">
      <c r="A1834" s="42" t="s">
        <v>83</v>
      </c>
      <c r="B1834" s="42" t="s">
        <v>881</v>
      </c>
      <c r="C1834" s="69">
        <v>45016</v>
      </c>
      <c r="D1834" s="83">
        <v>5623560531</v>
      </c>
      <c r="E1834" s="83" t="s">
        <v>7162</v>
      </c>
      <c r="F1834" s="86">
        <v>8986.9529999999995</v>
      </c>
      <c r="G1834" s="86"/>
      <c r="H1834" s="44">
        <f t="shared" si="92"/>
        <v>-2512.496000000001</v>
      </c>
    </row>
    <row r="1835" spans="1:10" x14ac:dyDescent="0.2">
      <c r="A1835" s="42" t="s">
        <v>83</v>
      </c>
      <c r="B1835" s="42" t="s">
        <v>881</v>
      </c>
      <c r="C1835" s="69">
        <v>45046</v>
      </c>
      <c r="D1835" s="83">
        <v>5623560716</v>
      </c>
      <c r="E1835" s="83" t="s">
        <v>7163</v>
      </c>
      <c r="F1835" s="86">
        <v>869.52599999999995</v>
      </c>
      <c r="G1835" s="86"/>
      <c r="H1835" s="44">
        <f t="shared" si="92"/>
        <v>-1642.9700000000012</v>
      </c>
    </row>
    <row r="1836" spans="1:10" x14ac:dyDescent="0.2">
      <c r="A1836" s="42" t="s">
        <v>83</v>
      </c>
      <c r="B1836" s="42" t="s">
        <v>881</v>
      </c>
      <c r="C1836" s="87">
        <v>45230</v>
      </c>
      <c r="D1836" s="88" t="s">
        <v>7300</v>
      </c>
      <c r="E1836" s="88" t="s">
        <v>7301</v>
      </c>
      <c r="F1836" s="89">
        <v>428.74299999999999</v>
      </c>
      <c r="G1836" s="89"/>
      <c r="H1836" s="44">
        <f t="shared" si="92"/>
        <v>-1214.2270000000012</v>
      </c>
    </row>
    <row r="1837" spans="1:10" x14ac:dyDescent="0.2">
      <c r="A1837" s="42" t="s">
        <v>83</v>
      </c>
      <c r="B1837" s="42" t="s">
        <v>881</v>
      </c>
      <c r="C1837" s="45">
        <v>45259</v>
      </c>
      <c r="D1837" s="78">
        <v>56235618</v>
      </c>
      <c r="E1837" s="78" t="s">
        <v>7439</v>
      </c>
      <c r="F1837" s="44">
        <v>1139.3599999999999</v>
      </c>
      <c r="H1837" s="44">
        <f t="shared" si="92"/>
        <v>-74.867000000001326</v>
      </c>
    </row>
    <row r="1838" spans="1:10" x14ac:dyDescent="0.2">
      <c r="A1838" s="42" t="s">
        <v>83</v>
      </c>
      <c r="B1838" s="42" t="s">
        <v>881</v>
      </c>
      <c r="C1838" s="45">
        <v>45260</v>
      </c>
      <c r="D1838" s="78">
        <v>56235618</v>
      </c>
      <c r="E1838" s="78" t="s">
        <v>7440</v>
      </c>
      <c r="F1838" s="99">
        <v>15877.267</v>
      </c>
      <c r="H1838" s="44">
        <f t="shared" si="92"/>
        <v>15802.399999999998</v>
      </c>
    </row>
    <row r="1839" spans="1:10" x14ac:dyDescent="0.2">
      <c r="A1839" s="42" t="s">
        <v>83</v>
      </c>
      <c r="B1839" s="42" t="s">
        <v>881</v>
      </c>
      <c r="C1839" s="45">
        <v>45260</v>
      </c>
      <c r="D1839" s="78">
        <v>56235618</v>
      </c>
      <c r="E1839" s="78" t="s">
        <v>7441</v>
      </c>
      <c r="F1839" s="44">
        <v>458.63499999999999</v>
      </c>
      <c r="H1839" s="44">
        <f t="shared" si="92"/>
        <v>16261.034999999998</v>
      </c>
    </row>
    <row r="1840" spans="1:10" x14ac:dyDescent="0.2">
      <c r="A1840" s="42" t="s">
        <v>83</v>
      </c>
      <c r="B1840" s="42" t="s">
        <v>881</v>
      </c>
      <c r="C1840" s="45">
        <v>45260</v>
      </c>
      <c r="D1840" s="78" t="s">
        <v>7442</v>
      </c>
      <c r="E1840" s="78" t="s">
        <v>7443</v>
      </c>
      <c r="G1840" s="44">
        <v>484.37799999999999</v>
      </c>
      <c r="H1840" s="44">
        <f t="shared" si="92"/>
        <v>15776.656999999997</v>
      </c>
    </row>
    <row r="1841" spans="1:8" x14ac:dyDescent="0.2">
      <c r="A1841" s="42" t="s">
        <v>83</v>
      </c>
      <c r="B1841" s="42" t="s">
        <v>881</v>
      </c>
      <c r="C1841" s="45">
        <v>45260</v>
      </c>
      <c r="D1841" s="78" t="s">
        <v>7444</v>
      </c>
      <c r="E1841" s="78" t="s">
        <v>7445</v>
      </c>
      <c r="G1841" s="44">
        <v>403</v>
      </c>
      <c r="H1841" s="44">
        <f t="shared" si="92"/>
        <v>15373.656999999997</v>
      </c>
    </row>
    <row r="1842" spans="1:8" x14ac:dyDescent="0.2">
      <c r="A1842" s="61" t="s">
        <v>4945</v>
      </c>
      <c r="B1842" s="62"/>
      <c r="C1842" s="93"/>
      <c r="D1842" s="94"/>
      <c r="E1842" s="94"/>
      <c r="F1842" s="96">
        <f>SUBTOTAL(9,F1821:F1841)</f>
        <v>68067.343999999997</v>
      </c>
      <c r="G1842" s="96">
        <f>SUBTOTAL(9,G1821:G1841)</f>
        <v>52693.686999999998</v>
      </c>
      <c r="H1842" s="95">
        <f>+F1842-G1842</f>
        <v>15373.656999999999</v>
      </c>
    </row>
    <row r="1843" spans="1:8" x14ac:dyDescent="0.2">
      <c r="A1843" s="42" t="s">
        <v>8597</v>
      </c>
      <c r="B1843" s="42" t="s">
        <v>7934</v>
      </c>
      <c r="C1843" s="45">
        <v>45382</v>
      </c>
      <c r="D1843" s="78" t="s">
        <v>8511</v>
      </c>
      <c r="E1843" s="78" t="s">
        <v>8512</v>
      </c>
      <c r="F1843" s="44">
        <v>0</v>
      </c>
      <c r="G1843" s="44">
        <v>0</v>
      </c>
      <c r="H1843" s="44">
        <f>+IF(A1843=A1842,H1842+F1843-G1843,F1843-G1843)</f>
        <v>0</v>
      </c>
    </row>
    <row r="1844" spans="1:8" x14ac:dyDescent="0.2">
      <c r="A1844" s="61" t="s">
        <v>8598</v>
      </c>
      <c r="B1844" s="62"/>
      <c r="C1844" s="93"/>
      <c r="D1844" s="94"/>
      <c r="E1844" s="94"/>
      <c r="F1844" s="96">
        <f>SUBTOTAL(9,F1843:F1843)</f>
        <v>0</v>
      </c>
      <c r="G1844" s="96">
        <f>SUBTOTAL(9,G1843:G1843)</f>
        <v>0</v>
      </c>
      <c r="H1844" s="95">
        <f>+F1844-G1844</f>
        <v>0</v>
      </c>
    </row>
    <row r="1845" spans="1:8" x14ac:dyDescent="0.2">
      <c r="A1845" s="42" t="s">
        <v>4866</v>
      </c>
      <c r="B1845" s="42" t="s">
        <v>4867</v>
      </c>
      <c r="C1845" s="87">
        <v>45205</v>
      </c>
      <c r="D1845" s="88">
        <v>5623561463</v>
      </c>
      <c r="E1845" s="88" t="s">
        <v>7302</v>
      </c>
      <c r="F1845" s="89">
        <v>27608.143</v>
      </c>
      <c r="G1845" s="89"/>
      <c r="H1845" s="44">
        <f>+IF(A1845=A1844,H1844+F1845-G1845,F1845-G1845)</f>
        <v>27608.143</v>
      </c>
    </row>
    <row r="1846" spans="1:8" x14ac:dyDescent="0.2">
      <c r="A1846" s="42" t="s">
        <v>4866</v>
      </c>
      <c r="B1846" s="42" t="s">
        <v>4867</v>
      </c>
      <c r="C1846" s="87">
        <v>45342</v>
      </c>
      <c r="D1846" s="88">
        <v>5624561239</v>
      </c>
      <c r="E1846" s="88" t="s">
        <v>8513</v>
      </c>
      <c r="F1846" s="89">
        <v>16564.887999999999</v>
      </c>
      <c r="G1846" s="89"/>
      <c r="H1846" s="44">
        <f t="shared" ref="H1846:H1847" si="93">+IF(A1846=A1845,H1845+F1846-G1846,F1846-G1846)</f>
        <v>44173.031000000003</v>
      </c>
    </row>
    <row r="1847" spans="1:8" x14ac:dyDescent="0.2">
      <c r="A1847" s="42" t="s">
        <v>4866</v>
      </c>
      <c r="B1847" s="42" t="s">
        <v>4867</v>
      </c>
      <c r="C1847" s="87">
        <v>45369</v>
      </c>
      <c r="D1847" s="88">
        <v>5624561396</v>
      </c>
      <c r="E1847" s="88" t="s">
        <v>8514</v>
      </c>
      <c r="F1847" s="89">
        <v>9445.1309999999994</v>
      </c>
      <c r="G1847" s="89"/>
      <c r="H1847" s="44">
        <f t="shared" si="93"/>
        <v>53618.162000000004</v>
      </c>
    </row>
    <row r="1848" spans="1:8" x14ac:dyDescent="0.2">
      <c r="A1848" s="61" t="s">
        <v>4946</v>
      </c>
      <c r="B1848" s="62"/>
      <c r="C1848" s="108"/>
      <c r="D1848" s="109"/>
      <c r="E1848" s="109"/>
      <c r="F1848" s="110">
        <f>SUBTOTAL(9,F1845:F1847)</f>
        <v>53618.162000000004</v>
      </c>
      <c r="G1848" s="110">
        <f>SUBTOTAL(9,G1845:G1847)</f>
        <v>0</v>
      </c>
      <c r="H1848" s="95">
        <f>+F1848-G1848</f>
        <v>53618.162000000004</v>
      </c>
    </row>
    <row r="1849" spans="1:8" x14ac:dyDescent="0.2">
      <c r="A1849" s="42" t="s">
        <v>84</v>
      </c>
      <c r="B1849" s="42" t="s">
        <v>85</v>
      </c>
      <c r="C1849" s="45">
        <v>44012</v>
      </c>
      <c r="D1849" s="78" t="s">
        <v>1014</v>
      </c>
      <c r="E1849" s="78" t="s">
        <v>152</v>
      </c>
      <c r="G1849" s="44">
        <v>0</v>
      </c>
      <c r="H1849" s="44">
        <f>+IF(A1849=A1838,H1838+F1849-G1849,F1849-G1849)</f>
        <v>0</v>
      </c>
    </row>
    <row r="1850" spans="1:8" x14ac:dyDescent="0.2">
      <c r="A1850" s="61" t="s">
        <v>1129</v>
      </c>
      <c r="B1850" s="62"/>
      <c r="C1850" s="97"/>
      <c r="D1850" s="79"/>
      <c r="E1850" s="79"/>
      <c r="F1850" s="95">
        <f>SUBTOTAL(9,F1849:F1849)</f>
        <v>0</v>
      </c>
      <c r="G1850" s="95">
        <f>SUBTOTAL(9,G1849:G1849)</f>
        <v>0</v>
      </c>
      <c r="H1850" s="95">
        <f>+F1850-G1850</f>
        <v>0</v>
      </c>
    </row>
    <row r="1851" spans="1:8" x14ac:dyDescent="0.2">
      <c r="A1851" s="42" t="s">
        <v>882</v>
      </c>
      <c r="B1851" s="42" t="s">
        <v>883</v>
      </c>
      <c r="C1851" s="45">
        <v>44500</v>
      </c>
      <c r="D1851" s="78" t="s">
        <v>4881</v>
      </c>
      <c r="E1851" s="78" t="s">
        <v>152</v>
      </c>
      <c r="G1851" s="44">
        <v>12763.22</v>
      </c>
      <c r="H1851" s="44">
        <f>+IF(A1851=A1849,H1849+F1851-G1851,F1851-G1851)</f>
        <v>-12763.22</v>
      </c>
    </row>
    <row r="1852" spans="1:8" x14ac:dyDescent="0.2">
      <c r="A1852" s="42" t="s">
        <v>882</v>
      </c>
      <c r="B1852" s="42" t="s">
        <v>883</v>
      </c>
      <c r="C1852" s="45">
        <v>44561</v>
      </c>
      <c r="D1852" s="78" t="s">
        <v>5372</v>
      </c>
      <c r="E1852" s="78" t="s">
        <v>152</v>
      </c>
      <c r="G1852" s="44">
        <v>1613.29</v>
      </c>
      <c r="H1852" s="44">
        <f t="shared" ref="H1852:H1887" si="94">+IF(A1852=A1851,H1851+F1852-G1852,F1852-G1852)</f>
        <v>-14376.509999999998</v>
      </c>
    </row>
    <row r="1853" spans="1:8" x14ac:dyDescent="0.2">
      <c r="A1853" s="42" t="s">
        <v>882</v>
      </c>
      <c r="B1853" s="42" t="s">
        <v>883</v>
      </c>
      <c r="C1853" s="45">
        <v>44561</v>
      </c>
      <c r="D1853" s="78" t="s">
        <v>5373</v>
      </c>
      <c r="E1853" s="78" t="s">
        <v>152</v>
      </c>
      <c r="G1853" s="44">
        <v>19024.127</v>
      </c>
      <c r="H1853" s="44">
        <f t="shared" si="94"/>
        <v>-33400.637000000002</v>
      </c>
    </row>
    <row r="1854" spans="1:8" x14ac:dyDescent="0.2">
      <c r="A1854" s="42" t="s">
        <v>882</v>
      </c>
      <c r="B1854" s="42" t="s">
        <v>883</v>
      </c>
      <c r="C1854" s="45">
        <v>44561</v>
      </c>
      <c r="D1854" s="78" t="s">
        <v>5374</v>
      </c>
      <c r="E1854" s="78" t="s">
        <v>5375</v>
      </c>
      <c r="G1854" s="44">
        <v>328.5</v>
      </c>
      <c r="H1854" s="44">
        <f t="shared" si="94"/>
        <v>-33729.137000000002</v>
      </c>
    </row>
    <row r="1855" spans="1:8" x14ac:dyDescent="0.2">
      <c r="A1855" s="42" t="s">
        <v>882</v>
      </c>
      <c r="B1855" s="42" t="s">
        <v>883</v>
      </c>
      <c r="C1855" s="101">
        <v>44566</v>
      </c>
      <c r="D1855" s="102" t="s">
        <v>5339</v>
      </c>
      <c r="E1855" s="102" t="s">
        <v>152</v>
      </c>
      <c r="F1855" s="103"/>
      <c r="G1855" s="103">
        <v>6318.88</v>
      </c>
      <c r="H1855" s="44">
        <f t="shared" si="94"/>
        <v>-40048.017</v>
      </c>
    </row>
    <row r="1856" spans="1:8" x14ac:dyDescent="0.2">
      <c r="A1856" s="42" t="s">
        <v>882</v>
      </c>
      <c r="B1856" s="42" t="s">
        <v>883</v>
      </c>
      <c r="C1856" s="101">
        <v>44566</v>
      </c>
      <c r="D1856" s="102" t="s">
        <v>5340</v>
      </c>
      <c r="E1856" s="102" t="s">
        <v>152</v>
      </c>
      <c r="F1856" s="103"/>
      <c r="G1856" s="103">
        <v>12637.16</v>
      </c>
      <c r="H1856" s="44">
        <f t="shared" si="94"/>
        <v>-52685.176999999996</v>
      </c>
    </row>
    <row r="1857" spans="1:8" x14ac:dyDescent="0.2">
      <c r="A1857" s="42" t="s">
        <v>882</v>
      </c>
      <c r="B1857" s="42" t="s">
        <v>883</v>
      </c>
      <c r="C1857" s="101">
        <v>44580</v>
      </c>
      <c r="D1857" s="102">
        <v>5622560010</v>
      </c>
      <c r="E1857" s="102">
        <v>7658</v>
      </c>
      <c r="F1857" s="103">
        <v>6460.8590000000004</v>
      </c>
      <c r="G1857" s="103"/>
      <c r="H1857" s="44">
        <f t="shared" si="94"/>
        <v>-46224.317999999999</v>
      </c>
    </row>
    <row r="1858" spans="1:8" x14ac:dyDescent="0.2">
      <c r="A1858" s="42" t="s">
        <v>882</v>
      </c>
      <c r="B1858" s="42" t="s">
        <v>883</v>
      </c>
      <c r="C1858" s="101">
        <v>44586</v>
      </c>
      <c r="D1858" s="102" t="s">
        <v>5341</v>
      </c>
      <c r="E1858" s="102" t="s">
        <v>152</v>
      </c>
      <c r="F1858" s="103"/>
      <c r="G1858" s="103">
        <v>18989.82</v>
      </c>
      <c r="H1858" s="44">
        <f t="shared" si="94"/>
        <v>-65214.137999999999</v>
      </c>
    </row>
    <row r="1859" spans="1:8" x14ac:dyDescent="0.2">
      <c r="A1859" s="42" t="s">
        <v>882</v>
      </c>
      <c r="B1859" s="42" t="s">
        <v>883</v>
      </c>
      <c r="C1859" s="101">
        <v>44592</v>
      </c>
      <c r="D1859" s="102" t="s">
        <v>5342</v>
      </c>
      <c r="E1859" s="102" t="s">
        <v>152</v>
      </c>
      <c r="F1859" s="103"/>
      <c r="G1859" s="103">
        <v>6322.7</v>
      </c>
      <c r="H1859" s="44">
        <f t="shared" si="94"/>
        <v>-71536.838000000003</v>
      </c>
    </row>
    <row r="1860" spans="1:8" x14ac:dyDescent="0.2">
      <c r="A1860" s="42" t="s">
        <v>882</v>
      </c>
      <c r="B1860" s="42" t="s">
        <v>883</v>
      </c>
      <c r="C1860" s="101">
        <v>44594</v>
      </c>
      <c r="D1860" s="102">
        <v>5622560041</v>
      </c>
      <c r="E1860" s="102">
        <v>7761</v>
      </c>
      <c r="F1860" s="103">
        <v>19200.624</v>
      </c>
      <c r="G1860" s="103"/>
      <c r="H1860" s="44">
        <f t="shared" si="94"/>
        <v>-52336.214000000007</v>
      </c>
    </row>
    <row r="1861" spans="1:8" x14ac:dyDescent="0.2">
      <c r="A1861" s="42" t="s">
        <v>882</v>
      </c>
      <c r="B1861" s="42" t="s">
        <v>883</v>
      </c>
      <c r="C1861" s="101">
        <v>44617</v>
      </c>
      <c r="D1861" s="102" t="s">
        <v>5343</v>
      </c>
      <c r="E1861" s="102" t="s">
        <v>152</v>
      </c>
      <c r="F1861" s="103"/>
      <c r="G1861" s="103">
        <v>6400.884</v>
      </c>
      <c r="H1861" s="44">
        <f t="shared" si="94"/>
        <v>-58737.098000000005</v>
      </c>
    </row>
    <row r="1862" spans="1:8" x14ac:dyDescent="0.2">
      <c r="A1862" s="42" t="s">
        <v>882</v>
      </c>
      <c r="B1862" s="42" t="s">
        <v>883</v>
      </c>
      <c r="C1862" s="101">
        <v>44617</v>
      </c>
      <c r="D1862" s="102" t="s">
        <v>5344</v>
      </c>
      <c r="E1862" s="102" t="s">
        <v>152</v>
      </c>
      <c r="F1862" s="103"/>
      <c r="G1862" s="103">
        <v>6460.8590000000004</v>
      </c>
      <c r="H1862" s="44">
        <f t="shared" si="94"/>
        <v>-65197.957000000009</v>
      </c>
    </row>
    <row r="1863" spans="1:8" x14ac:dyDescent="0.2">
      <c r="A1863" s="42" t="s">
        <v>882</v>
      </c>
      <c r="B1863" s="42" t="s">
        <v>883</v>
      </c>
      <c r="C1863" s="101">
        <v>44657</v>
      </c>
      <c r="D1863" s="102">
        <v>5622560125</v>
      </c>
      <c r="E1863" s="102">
        <v>7732</v>
      </c>
      <c r="F1863" s="103">
        <v>6677.2719999999999</v>
      </c>
      <c r="G1863" s="103"/>
      <c r="H1863" s="44">
        <f t="shared" si="94"/>
        <v>-58520.685000000012</v>
      </c>
    </row>
    <row r="1864" spans="1:8" x14ac:dyDescent="0.2">
      <c r="A1864" s="42" t="s">
        <v>882</v>
      </c>
      <c r="B1864" s="42" t="s">
        <v>883</v>
      </c>
      <c r="C1864" s="101">
        <v>44681</v>
      </c>
      <c r="D1864" s="102" t="s">
        <v>5345</v>
      </c>
      <c r="E1864" s="102" t="s">
        <v>5346</v>
      </c>
      <c r="F1864" s="103"/>
      <c r="G1864" s="103">
        <v>7035.99</v>
      </c>
      <c r="H1864" s="44">
        <f t="shared" si="94"/>
        <v>-65556.675000000017</v>
      </c>
    </row>
    <row r="1865" spans="1:8" x14ac:dyDescent="0.2">
      <c r="A1865" s="42" t="s">
        <v>882</v>
      </c>
      <c r="B1865" s="42" t="s">
        <v>883</v>
      </c>
      <c r="C1865" s="101">
        <v>44681</v>
      </c>
      <c r="D1865" s="102" t="s">
        <v>5347</v>
      </c>
      <c r="E1865" s="102" t="s">
        <v>5348</v>
      </c>
      <c r="F1865" s="103"/>
      <c r="G1865" s="103">
        <v>6947.1</v>
      </c>
      <c r="H1865" s="44">
        <f t="shared" si="94"/>
        <v>-72503.775000000023</v>
      </c>
    </row>
    <row r="1866" spans="1:8" x14ac:dyDescent="0.2">
      <c r="A1866" s="42" t="s">
        <v>882</v>
      </c>
      <c r="B1866" s="42" t="s">
        <v>883</v>
      </c>
      <c r="C1866" s="101">
        <v>44708</v>
      </c>
      <c r="D1866" s="102">
        <v>5622560226</v>
      </c>
      <c r="E1866" s="102">
        <v>7748</v>
      </c>
      <c r="F1866" s="103">
        <v>7288.9769999999999</v>
      </c>
      <c r="G1866" s="103"/>
      <c r="H1866" s="44">
        <f t="shared" si="94"/>
        <v>-65214.798000000024</v>
      </c>
    </row>
    <row r="1867" spans="1:8" x14ac:dyDescent="0.2">
      <c r="A1867" s="42" t="s">
        <v>882</v>
      </c>
      <c r="B1867" s="42" t="s">
        <v>883</v>
      </c>
      <c r="C1867" s="101">
        <v>44733</v>
      </c>
      <c r="D1867" s="102" t="s">
        <v>5349</v>
      </c>
      <c r="E1867" s="102" t="s">
        <v>152</v>
      </c>
      <c r="F1867" s="103"/>
      <c r="G1867" s="103">
        <v>13754.67</v>
      </c>
      <c r="H1867" s="44">
        <f t="shared" si="94"/>
        <v>-78969.468000000023</v>
      </c>
    </row>
    <row r="1868" spans="1:8" x14ac:dyDescent="0.2">
      <c r="A1868" s="42" t="s">
        <v>882</v>
      </c>
      <c r="B1868" s="42" t="s">
        <v>883</v>
      </c>
      <c r="C1868" s="101">
        <v>44742</v>
      </c>
      <c r="D1868" s="102" t="s">
        <v>5350</v>
      </c>
      <c r="E1868" s="102" t="s">
        <v>152</v>
      </c>
      <c r="F1868" s="103"/>
      <c r="G1868" s="103">
        <v>21099.014999999999</v>
      </c>
      <c r="H1868" s="44">
        <f t="shared" si="94"/>
        <v>-100068.48300000002</v>
      </c>
    </row>
    <row r="1869" spans="1:8" x14ac:dyDescent="0.2">
      <c r="A1869" s="42" t="s">
        <v>882</v>
      </c>
      <c r="B1869" s="42" t="s">
        <v>883</v>
      </c>
      <c r="C1869" s="101">
        <v>44742</v>
      </c>
      <c r="D1869" s="102">
        <v>5622560371</v>
      </c>
      <c r="E1869" s="102">
        <v>7893</v>
      </c>
      <c r="F1869" s="103">
        <v>14071.322</v>
      </c>
      <c r="G1869" s="103"/>
      <c r="H1869" s="44">
        <f t="shared" si="94"/>
        <v>-85997.161000000022</v>
      </c>
    </row>
    <row r="1870" spans="1:8" x14ac:dyDescent="0.2">
      <c r="A1870" s="42" t="s">
        <v>882</v>
      </c>
      <c r="B1870" s="42" t="s">
        <v>883</v>
      </c>
      <c r="C1870" s="101">
        <v>44742</v>
      </c>
      <c r="D1870" s="102">
        <v>5622560372</v>
      </c>
      <c r="E1870" s="102">
        <v>7946</v>
      </c>
      <c r="F1870" s="103">
        <v>21656.544000000002</v>
      </c>
      <c r="G1870" s="103"/>
      <c r="H1870" s="44">
        <f t="shared" si="94"/>
        <v>-64340.61700000002</v>
      </c>
    </row>
    <row r="1871" spans="1:8" x14ac:dyDescent="0.2">
      <c r="A1871" s="42" t="s">
        <v>882</v>
      </c>
      <c r="B1871" s="42" t="s">
        <v>883</v>
      </c>
      <c r="C1871" s="101">
        <v>44773</v>
      </c>
      <c r="D1871" s="102">
        <v>5622560501</v>
      </c>
      <c r="E1871" s="102">
        <v>8017</v>
      </c>
      <c r="F1871" s="103">
        <v>27756.224999999999</v>
      </c>
      <c r="G1871" s="103"/>
      <c r="H1871" s="44">
        <f t="shared" si="94"/>
        <v>-36584.392000000022</v>
      </c>
    </row>
    <row r="1872" spans="1:8" x14ac:dyDescent="0.2">
      <c r="A1872" s="42" t="s">
        <v>882</v>
      </c>
      <c r="B1872" s="42" t="s">
        <v>883</v>
      </c>
      <c r="C1872" s="101">
        <v>44773</v>
      </c>
      <c r="D1872" s="102" t="s">
        <v>5351</v>
      </c>
      <c r="E1872" s="102" t="s">
        <v>152</v>
      </c>
      <c r="F1872" s="103"/>
      <c r="G1872" s="103">
        <v>6862.9</v>
      </c>
      <c r="H1872" s="44">
        <f t="shared" si="94"/>
        <v>-43447.292000000023</v>
      </c>
    </row>
    <row r="1873" spans="1:8" x14ac:dyDescent="0.2">
      <c r="A1873" s="42" t="s">
        <v>882</v>
      </c>
      <c r="B1873" s="42" t="s">
        <v>883</v>
      </c>
      <c r="C1873" s="101">
        <v>44773</v>
      </c>
      <c r="D1873" s="102" t="s">
        <v>5352</v>
      </c>
      <c r="E1873" s="102" t="s">
        <v>152</v>
      </c>
      <c r="F1873" s="103"/>
      <c r="G1873" s="103">
        <v>6852.375</v>
      </c>
      <c r="H1873" s="44">
        <f t="shared" si="94"/>
        <v>-50299.667000000023</v>
      </c>
    </row>
    <row r="1874" spans="1:8" x14ac:dyDescent="0.2">
      <c r="A1874" s="42" t="s">
        <v>882</v>
      </c>
      <c r="B1874" s="42" t="s">
        <v>883</v>
      </c>
      <c r="C1874" s="101">
        <v>44803</v>
      </c>
      <c r="D1874" s="102">
        <v>5622560612</v>
      </c>
      <c r="E1874" s="102">
        <v>8184</v>
      </c>
      <c r="F1874" s="103">
        <v>8491.1280000000006</v>
      </c>
      <c r="G1874" s="103"/>
      <c r="H1874" s="44">
        <f t="shared" si="94"/>
        <v>-41808.539000000019</v>
      </c>
    </row>
    <row r="1875" spans="1:8" x14ac:dyDescent="0.2">
      <c r="A1875" s="42" t="s">
        <v>882</v>
      </c>
      <c r="B1875" s="42" t="s">
        <v>883</v>
      </c>
      <c r="C1875" s="101">
        <v>44832</v>
      </c>
      <c r="D1875" s="102" t="s">
        <v>5353</v>
      </c>
      <c r="E1875" s="102" t="s">
        <v>152</v>
      </c>
      <c r="F1875" s="103"/>
      <c r="G1875" s="103">
        <v>6860.7950000000001</v>
      </c>
      <c r="H1875" s="44">
        <f t="shared" si="94"/>
        <v>-48669.334000000017</v>
      </c>
    </row>
    <row r="1876" spans="1:8" x14ac:dyDescent="0.2">
      <c r="A1876" s="42" t="s">
        <v>882</v>
      </c>
      <c r="B1876" s="42" t="s">
        <v>883</v>
      </c>
      <c r="C1876" s="101">
        <v>44833</v>
      </c>
      <c r="D1876" s="102" t="s">
        <v>5354</v>
      </c>
      <c r="E1876" s="102" t="s">
        <v>152</v>
      </c>
      <c r="F1876" s="103"/>
      <c r="G1876" s="103">
        <v>6839.7449999999999</v>
      </c>
      <c r="H1876" s="44">
        <f t="shared" si="94"/>
        <v>-55509.07900000002</v>
      </c>
    </row>
    <row r="1877" spans="1:8" x14ac:dyDescent="0.2">
      <c r="A1877" s="42" t="s">
        <v>882</v>
      </c>
      <c r="B1877" s="42" t="s">
        <v>883</v>
      </c>
      <c r="C1877" s="101">
        <v>44833</v>
      </c>
      <c r="D1877" s="102" t="s">
        <v>5355</v>
      </c>
      <c r="E1877" s="102" t="s">
        <v>5322</v>
      </c>
      <c r="F1877" s="103"/>
      <c r="G1877" s="103">
        <v>13720.99</v>
      </c>
      <c r="H1877" s="44">
        <f t="shared" si="94"/>
        <v>-69230.069000000018</v>
      </c>
    </row>
    <row r="1878" spans="1:8" x14ac:dyDescent="0.2">
      <c r="A1878" s="42" t="s">
        <v>882</v>
      </c>
      <c r="B1878" s="42" t="s">
        <v>883</v>
      </c>
      <c r="C1878" s="101">
        <v>44834</v>
      </c>
      <c r="D1878" s="102" t="s">
        <v>5356</v>
      </c>
      <c r="E1878" s="102" t="s">
        <v>152</v>
      </c>
      <c r="F1878" s="103"/>
      <c r="G1878" s="103">
        <v>13834.66</v>
      </c>
      <c r="H1878" s="44">
        <f t="shared" si="94"/>
        <v>-83064.729000000021</v>
      </c>
    </row>
    <row r="1879" spans="1:8" x14ac:dyDescent="0.2">
      <c r="A1879" s="42" t="s">
        <v>882</v>
      </c>
      <c r="B1879" s="42" t="s">
        <v>883</v>
      </c>
      <c r="C1879" s="101">
        <v>44834</v>
      </c>
      <c r="D1879" s="102">
        <v>5622560832</v>
      </c>
      <c r="E1879" s="102">
        <v>8217</v>
      </c>
      <c r="F1879" s="103">
        <v>7413.9750000000004</v>
      </c>
      <c r="G1879" s="103"/>
      <c r="H1879" s="44">
        <f t="shared" si="94"/>
        <v>-75650.754000000015</v>
      </c>
    </row>
    <row r="1880" spans="1:8" x14ac:dyDescent="0.2">
      <c r="A1880" s="42" t="s">
        <v>882</v>
      </c>
      <c r="B1880" s="42" t="s">
        <v>883</v>
      </c>
      <c r="C1880" s="101">
        <v>44863</v>
      </c>
      <c r="D1880" s="102">
        <v>5622560996</v>
      </c>
      <c r="E1880" s="102">
        <v>8536</v>
      </c>
      <c r="F1880" s="103">
        <v>21256.474999999999</v>
      </c>
      <c r="G1880" s="103"/>
      <c r="H1880" s="44">
        <f t="shared" si="94"/>
        <v>-54394.279000000017</v>
      </c>
    </row>
    <row r="1881" spans="1:8" x14ac:dyDescent="0.2">
      <c r="A1881" s="42" t="s">
        <v>882</v>
      </c>
      <c r="B1881" s="42" t="s">
        <v>883</v>
      </c>
      <c r="C1881" s="101">
        <v>44865</v>
      </c>
      <c r="D1881" s="102">
        <v>5622561029</v>
      </c>
      <c r="E1881" s="102">
        <v>8492</v>
      </c>
      <c r="F1881" s="103">
        <v>4904.3389999999999</v>
      </c>
      <c r="G1881" s="103"/>
      <c r="H1881" s="44">
        <f t="shared" si="94"/>
        <v>-49489.940000000017</v>
      </c>
    </row>
    <row r="1882" spans="1:8" x14ac:dyDescent="0.2">
      <c r="A1882" s="42" t="s">
        <v>882</v>
      </c>
      <c r="B1882" s="42" t="s">
        <v>883</v>
      </c>
      <c r="C1882" s="101">
        <v>44865</v>
      </c>
      <c r="D1882" s="102">
        <v>5622561035</v>
      </c>
      <c r="E1882" s="102">
        <v>8554</v>
      </c>
      <c r="F1882" s="103">
        <v>22240.724999999999</v>
      </c>
      <c r="G1882" s="103"/>
      <c r="H1882" s="44">
        <f t="shared" si="94"/>
        <v>-27249.215000000018</v>
      </c>
    </row>
    <row r="1883" spans="1:8" x14ac:dyDescent="0.2">
      <c r="A1883" s="42" t="s">
        <v>882</v>
      </c>
      <c r="B1883" s="42" t="s">
        <v>883</v>
      </c>
      <c r="C1883" s="101">
        <v>44865</v>
      </c>
      <c r="D1883" s="102" t="s">
        <v>5357</v>
      </c>
      <c r="E1883" s="102" t="s">
        <v>152</v>
      </c>
      <c r="F1883" s="103"/>
      <c r="G1883" s="103">
        <v>13683.1</v>
      </c>
      <c r="H1883" s="44">
        <f t="shared" si="94"/>
        <v>-40932.315000000017</v>
      </c>
    </row>
    <row r="1884" spans="1:8" x14ac:dyDescent="0.2">
      <c r="A1884" s="42" t="s">
        <v>882</v>
      </c>
      <c r="B1884" s="42" t="s">
        <v>883</v>
      </c>
      <c r="C1884" s="101">
        <v>44895</v>
      </c>
      <c r="D1884" s="102" t="s">
        <v>5358</v>
      </c>
      <c r="E1884" s="102" t="s">
        <v>152</v>
      </c>
      <c r="F1884" s="103"/>
      <c r="G1884" s="103">
        <v>6902.8950000000004</v>
      </c>
      <c r="H1884" s="44">
        <f t="shared" si="94"/>
        <v>-47835.210000000021</v>
      </c>
    </row>
    <row r="1885" spans="1:8" x14ac:dyDescent="0.2">
      <c r="A1885" s="42" t="s">
        <v>882</v>
      </c>
      <c r="B1885" s="42" t="s">
        <v>883</v>
      </c>
      <c r="C1885" s="101">
        <v>44904</v>
      </c>
      <c r="D1885" s="102">
        <v>5622561256</v>
      </c>
      <c r="E1885" s="102">
        <v>8891</v>
      </c>
      <c r="F1885" s="103">
        <v>6968.4570000000003</v>
      </c>
      <c r="G1885" s="103"/>
      <c r="H1885" s="44">
        <f t="shared" si="94"/>
        <v>-40866.753000000019</v>
      </c>
    </row>
    <row r="1886" spans="1:8" x14ac:dyDescent="0.2">
      <c r="A1886" s="42" t="s">
        <v>882</v>
      </c>
      <c r="B1886" s="42" t="s">
        <v>883</v>
      </c>
      <c r="C1886" s="101">
        <v>44926</v>
      </c>
      <c r="D1886" s="102">
        <v>5622561384</v>
      </c>
      <c r="E1886" s="102">
        <v>9222</v>
      </c>
      <c r="F1886" s="103">
        <v>7096.7089999999998</v>
      </c>
      <c r="G1886" s="103"/>
      <c r="H1886" s="44">
        <f t="shared" si="94"/>
        <v>-33770.044000000016</v>
      </c>
    </row>
    <row r="1887" spans="1:8" x14ac:dyDescent="0.2">
      <c r="A1887" s="42" t="s">
        <v>882</v>
      </c>
      <c r="B1887" s="42" t="s">
        <v>883</v>
      </c>
      <c r="C1887" s="101">
        <v>44926</v>
      </c>
      <c r="D1887" s="102" t="s">
        <v>5359</v>
      </c>
      <c r="E1887" s="102" t="s">
        <v>152</v>
      </c>
      <c r="F1887" s="103"/>
      <c r="G1887" s="103">
        <v>7048.14</v>
      </c>
      <c r="H1887" s="44">
        <f t="shared" si="94"/>
        <v>-40818.184000000016</v>
      </c>
    </row>
    <row r="1888" spans="1:8" x14ac:dyDescent="0.2">
      <c r="A1888" s="61" t="s">
        <v>4947</v>
      </c>
      <c r="B1888" s="62"/>
      <c r="C1888" s="108"/>
      <c r="D1888" s="109"/>
      <c r="E1888" s="109"/>
      <c r="F1888" s="110">
        <f>SUBTOTAL(9,F1851:F1887)</f>
        <v>181483.63100000002</v>
      </c>
      <c r="G1888" s="110">
        <f>SUBTOTAL(9,G1851:G1887)</f>
        <v>222301.81500000003</v>
      </c>
      <c r="H1888" s="95">
        <f>+F1888-G1888</f>
        <v>-40818.184000000008</v>
      </c>
    </row>
    <row r="1889" spans="1:9" x14ac:dyDescent="0.2">
      <c r="A1889" s="58" t="s">
        <v>10487</v>
      </c>
      <c r="B1889" s="58" t="s">
        <v>10488</v>
      </c>
      <c r="C1889" s="152">
        <v>45651</v>
      </c>
      <c r="D1889" s="150" t="s">
        <v>11909</v>
      </c>
      <c r="E1889" s="150" t="s">
        <v>11910</v>
      </c>
      <c r="F1889" s="151"/>
      <c r="G1889" s="151">
        <v>1412.0309999999999</v>
      </c>
      <c r="H1889" s="44">
        <f t="shared" ref="H1889:H1891" si="95">+IF(A1889=A1888,H1888+F1889-G1889,F1889-G1889)</f>
        <v>-1412.0309999999999</v>
      </c>
    </row>
    <row r="1890" spans="1:9" x14ac:dyDescent="0.2">
      <c r="A1890" s="58" t="s">
        <v>10487</v>
      </c>
      <c r="B1890" s="58" t="s">
        <v>10488</v>
      </c>
      <c r="C1890" s="152">
        <v>45651</v>
      </c>
      <c r="D1890" s="150" t="s">
        <v>11911</v>
      </c>
      <c r="E1890" s="150" t="s">
        <v>11912</v>
      </c>
      <c r="F1890" s="151"/>
      <c r="G1890" s="151">
        <v>331.52300000000002</v>
      </c>
      <c r="H1890" s="44">
        <f t="shared" si="95"/>
        <v>-1743.5540000000001</v>
      </c>
    </row>
    <row r="1891" spans="1:9" x14ac:dyDescent="0.2">
      <c r="A1891" s="58" t="s">
        <v>10487</v>
      </c>
      <c r="B1891" s="58" t="s">
        <v>10488</v>
      </c>
      <c r="C1891" s="152">
        <v>45651</v>
      </c>
      <c r="D1891" s="150" t="s">
        <v>11913</v>
      </c>
      <c r="E1891" s="150" t="s">
        <v>11914</v>
      </c>
      <c r="F1891" s="151"/>
      <c r="G1891" s="151">
        <v>1347.1279999999999</v>
      </c>
      <c r="H1891" s="44">
        <f t="shared" si="95"/>
        <v>-3090.6819999999998</v>
      </c>
    </row>
    <row r="1892" spans="1:9" x14ac:dyDescent="0.2">
      <c r="A1892" s="61" t="s">
        <v>12359</v>
      </c>
      <c r="B1892" s="62"/>
      <c r="C1892" s="108"/>
      <c r="D1892" s="109"/>
      <c r="E1892" s="109"/>
      <c r="F1892" s="110">
        <f>SUBTOTAL(9,F1889:F1891)</f>
        <v>0</v>
      </c>
      <c r="G1892" s="110">
        <f>SUBTOTAL(9,G1889:G1891)</f>
        <v>3090.6819999999998</v>
      </c>
      <c r="H1892" s="95">
        <f>+F1892-G1892</f>
        <v>-3090.6819999999998</v>
      </c>
    </row>
    <row r="1893" spans="1:9" x14ac:dyDescent="0.2">
      <c r="A1893" s="42" t="s">
        <v>86</v>
      </c>
      <c r="B1893" s="42" t="s">
        <v>87</v>
      </c>
      <c r="C1893" s="45">
        <v>42243</v>
      </c>
      <c r="D1893" s="78" t="s">
        <v>539</v>
      </c>
      <c r="E1893" s="78" t="s">
        <v>540</v>
      </c>
      <c r="F1893" s="44">
        <v>4499.26</v>
      </c>
      <c r="H1893" s="44">
        <f>+IF(A1893=A1887,H1887+F1893-G1893,F1893-G1893)</f>
        <v>4499.26</v>
      </c>
      <c r="I1893" s="44"/>
    </row>
    <row r="1894" spans="1:9" x14ac:dyDescent="0.2">
      <c r="A1894" s="42" t="s">
        <v>86</v>
      </c>
      <c r="B1894" s="42" t="s">
        <v>87</v>
      </c>
      <c r="C1894" s="45">
        <v>42254</v>
      </c>
      <c r="D1894" s="78" t="s">
        <v>541</v>
      </c>
      <c r="E1894" s="78" t="s">
        <v>220</v>
      </c>
      <c r="G1894" s="44">
        <v>3571.5</v>
      </c>
      <c r="H1894" s="44">
        <f t="shared" ref="H1894:H1924" si="96">+IF(A1894=A1893,H1893+F1894-G1894,F1894-G1894)</f>
        <v>927.76000000000022</v>
      </c>
      <c r="I1894" s="44"/>
    </row>
    <row r="1895" spans="1:9" x14ac:dyDescent="0.2">
      <c r="A1895" s="42" t="s">
        <v>86</v>
      </c>
      <c r="B1895" s="42" t="s">
        <v>87</v>
      </c>
      <c r="C1895" s="45">
        <v>42277</v>
      </c>
      <c r="D1895" s="78" t="s">
        <v>542</v>
      </c>
      <c r="E1895" s="78" t="s">
        <v>152</v>
      </c>
      <c r="G1895" s="44">
        <v>445.416</v>
      </c>
      <c r="H1895" s="44">
        <f t="shared" si="96"/>
        <v>482.34400000000022</v>
      </c>
      <c r="I1895" s="44"/>
    </row>
    <row r="1896" spans="1:9" x14ac:dyDescent="0.2">
      <c r="A1896" s="42" t="s">
        <v>86</v>
      </c>
      <c r="B1896" s="42" t="s">
        <v>87</v>
      </c>
      <c r="C1896" s="45">
        <v>42299</v>
      </c>
      <c r="D1896" s="78" t="s">
        <v>543</v>
      </c>
      <c r="E1896" s="78" t="s">
        <v>152</v>
      </c>
      <c r="G1896" s="44">
        <v>3779.6</v>
      </c>
      <c r="H1896" s="44">
        <f t="shared" si="96"/>
        <v>-3297.2559999999999</v>
      </c>
      <c r="I1896" s="44"/>
    </row>
    <row r="1897" spans="1:9" x14ac:dyDescent="0.2">
      <c r="A1897" s="42" t="s">
        <v>86</v>
      </c>
      <c r="B1897" s="42" t="s">
        <v>87</v>
      </c>
      <c r="C1897" s="45">
        <v>42308</v>
      </c>
      <c r="D1897" s="78" t="s">
        <v>544</v>
      </c>
      <c r="E1897" s="78" t="s">
        <v>152</v>
      </c>
      <c r="G1897" s="44">
        <v>3781.3020000000001</v>
      </c>
      <c r="H1897" s="44">
        <f t="shared" si="96"/>
        <v>-7078.558</v>
      </c>
      <c r="I1897" s="44"/>
    </row>
    <row r="1898" spans="1:9" x14ac:dyDescent="0.2">
      <c r="A1898" s="42" t="s">
        <v>86</v>
      </c>
      <c r="B1898" s="42" t="s">
        <v>87</v>
      </c>
      <c r="C1898" s="45">
        <v>42308</v>
      </c>
      <c r="D1898" s="78" t="s">
        <v>545</v>
      </c>
      <c r="E1898" s="78" t="s">
        <v>152</v>
      </c>
      <c r="G1898" s="44">
        <v>3793.2</v>
      </c>
      <c r="H1898" s="44">
        <f t="shared" si="96"/>
        <v>-10871.758</v>
      </c>
      <c r="I1898" s="44"/>
    </row>
    <row r="1899" spans="1:9" x14ac:dyDescent="0.2">
      <c r="A1899" s="42" t="s">
        <v>86</v>
      </c>
      <c r="B1899" s="42" t="s">
        <v>87</v>
      </c>
      <c r="C1899" s="45">
        <v>42308</v>
      </c>
      <c r="D1899" s="78" t="s">
        <v>546</v>
      </c>
      <c r="E1899" s="78" t="s">
        <v>152</v>
      </c>
      <c r="G1899" s="44">
        <v>3793.2</v>
      </c>
      <c r="H1899" s="44">
        <f t="shared" si="96"/>
        <v>-14664.957999999999</v>
      </c>
      <c r="I1899" s="44"/>
    </row>
    <row r="1900" spans="1:9" x14ac:dyDescent="0.2">
      <c r="A1900" s="42" t="s">
        <v>86</v>
      </c>
      <c r="B1900" s="42" t="s">
        <v>87</v>
      </c>
      <c r="C1900" s="45">
        <v>42315</v>
      </c>
      <c r="D1900" s="78" t="s">
        <v>547</v>
      </c>
      <c r="E1900" s="78" t="s">
        <v>548</v>
      </c>
      <c r="F1900" s="44">
        <v>4158.2209999999995</v>
      </c>
      <c r="H1900" s="44">
        <f t="shared" si="96"/>
        <v>-10506.736999999999</v>
      </c>
      <c r="I1900" s="44"/>
    </row>
    <row r="1901" spans="1:9" x14ac:dyDescent="0.2">
      <c r="A1901" s="42" t="s">
        <v>86</v>
      </c>
      <c r="B1901" s="42" t="s">
        <v>87</v>
      </c>
      <c r="C1901" s="45">
        <v>42320</v>
      </c>
      <c r="D1901" s="78" t="s">
        <v>549</v>
      </c>
      <c r="E1901" s="78" t="s">
        <v>550</v>
      </c>
      <c r="F1901" s="44">
        <v>5341.5240000000003</v>
      </c>
      <c r="H1901" s="44">
        <f t="shared" si="96"/>
        <v>-5165.2129999999988</v>
      </c>
      <c r="I1901" s="44"/>
    </row>
    <row r="1902" spans="1:9" x14ac:dyDescent="0.2">
      <c r="A1902" s="42" t="s">
        <v>86</v>
      </c>
      <c r="B1902" s="42" t="s">
        <v>87</v>
      </c>
      <c r="C1902" s="45">
        <v>42320</v>
      </c>
      <c r="D1902" s="78" t="s">
        <v>551</v>
      </c>
      <c r="E1902" s="78" t="s">
        <v>552</v>
      </c>
      <c r="F1902" s="44">
        <v>7239.6210000000001</v>
      </c>
      <c r="H1902" s="44">
        <f t="shared" si="96"/>
        <v>2074.4080000000013</v>
      </c>
      <c r="I1902" s="44"/>
    </row>
    <row r="1903" spans="1:9" x14ac:dyDescent="0.2">
      <c r="A1903" s="42" t="s">
        <v>86</v>
      </c>
      <c r="B1903" s="42" t="s">
        <v>87</v>
      </c>
      <c r="C1903" s="45">
        <v>42320</v>
      </c>
      <c r="D1903" s="78" t="s">
        <v>553</v>
      </c>
      <c r="E1903" s="78" t="s">
        <v>554</v>
      </c>
      <c r="F1903" s="44">
        <v>3988.665</v>
      </c>
      <c r="H1903" s="44">
        <f t="shared" si="96"/>
        <v>6063.0730000000012</v>
      </c>
      <c r="I1903" s="44"/>
    </row>
    <row r="1904" spans="1:9" x14ac:dyDescent="0.2">
      <c r="A1904" s="42" t="s">
        <v>86</v>
      </c>
      <c r="B1904" s="42" t="s">
        <v>87</v>
      </c>
      <c r="C1904" s="45">
        <v>42320</v>
      </c>
      <c r="D1904" s="78" t="s">
        <v>555</v>
      </c>
      <c r="E1904" s="78" t="s">
        <v>556</v>
      </c>
      <c r="F1904" s="44">
        <v>3988.665</v>
      </c>
      <c r="H1904" s="44">
        <f t="shared" si="96"/>
        <v>10051.738000000001</v>
      </c>
      <c r="I1904" s="44"/>
    </row>
    <row r="1905" spans="1:9" x14ac:dyDescent="0.2">
      <c r="A1905" s="42" t="s">
        <v>86</v>
      </c>
      <c r="B1905" s="42" t="s">
        <v>87</v>
      </c>
      <c r="C1905" s="45">
        <v>42338</v>
      </c>
      <c r="D1905" s="78" t="s">
        <v>557</v>
      </c>
      <c r="E1905" s="78" t="s">
        <v>558</v>
      </c>
      <c r="F1905" s="44">
        <v>6915.4129999999996</v>
      </c>
      <c r="H1905" s="44">
        <f t="shared" si="96"/>
        <v>16967.151000000002</v>
      </c>
      <c r="I1905" s="44"/>
    </row>
    <row r="1906" spans="1:9" x14ac:dyDescent="0.2">
      <c r="A1906" s="42" t="s">
        <v>86</v>
      </c>
      <c r="B1906" s="42" t="s">
        <v>87</v>
      </c>
      <c r="C1906" s="45">
        <v>42338</v>
      </c>
      <c r="D1906" s="78" t="s">
        <v>559</v>
      </c>
      <c r="E1906" s="78" t="s">
        <v>223</v>
      </c>
      <c r="G1906" s="44">
        <v>3798.297</v>
      </c>
      <c r="H1906" s="44">
        <f t="shared" si="96"/>
        <v>13168.854000000001</v>
      </c>
      <c r="I1906" s="44"/>
    </row>
    <row r="1907" spans="1:9" x14ac:dyDescent="0.2">
      <c r="A1907" s="42" t="s">
        <v>86</v>
      </c>
      <c r="B1907" s="42" t="s">
        <v>87</v>
      </c>
      <c r="C1907" s="45">
        <v>42367</v>
      </c>
      <c r="D1907" s="78" t="s">
        <v>560</v>
      </c>
      <c r="E1907" s="78" t="s">
        <v>561</v>
      </c>
      <c r="G1907" s="44">
        <v>3726.9029999999998</v>
      </c>
      <c r="H1907" s="44">
        <f t="shared" si="96"/>
        <v>9441.9510000000009</v>
      </c>
      <c r="I1907" s="44"/>
    </row>
    <row r="1908" spans="1:9" x14ac:dyDescent="0.2">
      <c r="A1908" s="42" t="s">
        <v>86</v>
      </c>
      <c r="B1908" s="42" t="s">
        <v>87</v>
      </c>
      <c r="C1908" s="45">
        <v>42369</v>
      </c>
      <c r="D1908" s="78" t="s">
        <v>562</v>
      </c>
      <c r="E1908" s="78" t="s">
        <v>563</v>
      </c>
      <c r="F1908" s="44">
        <v>4909.4089999999997</v>
      </c>
      <c r="H1908" s="44">
        <f t="shared" si="96"/>
        <v>14351.36</v>
      </c>
      <c r="I1908" s="44"/>
    </row>
    <row r="1909" spans="1:9" x14ac:dyDescent="0.2">
      <c r="A1909" s="42" t="s">
        <v>86</v>
      </c>
      <c r="B1909" s="42" t="s">
        <v>87</v>
      </c>
      <c r="C1909" s="45">
        <v>42369</v>
      </c>
      <c r="D1909" s="78" t="s">
        <v>564</v>
      </c>
      <c r="E1909" s="78" t="s">
        <v>152</v>
      </c>
      <c r="G1909" s="44">
        <v>3733.703</v>
      </c>
      <c r="H1909" s="44">
        <f t="shared" si="96"/>
        <v>10617.657000000001</v>
      </c>
      <c r="I1909" s="44"/>
    </row>
    <row r="1910" spans="1:9" x14ac:dyDescent="0.2">
      <c r="A1910" s="42" t="s">
        <v>86</v>
      </c>
      <c r="B1910" s="42" t="s">
        <v>87</v>
      </c>
      <c r="C1910" s="45">
        <v>42369</v>
      </c>
      <c r="D1910" s="78" t="s">
        <v>565</v>
      </c>
      <c r="E1910" s="78" t="s">
        <v>152</v>
      </c>
      <c r="G1910" s="44">
        <v>3788.1</v>
      </c>
      <c r="H1910" s="44">
        <f t="shared" si="96"/>
        <v>6829.5570000000007</v>
      </c>
      <c r="I1910" s="44"/>
    </row>
    <row r="1911" spans="1:9" x14ac:dyDescent="0.2">
      <c r="A1911" s="42" t="s">
        <v>86</v>
      </c>
      <c r="B1911" s="42" t="s">
        <v>87</v>
      </c>
      <c r="C1911" s="45">
        <v>42369</v>
      </c>
      <c r="D1911" s="78" t="s">
        <v>566</v>
      </c>
      <c r="E1911" s="78" t="s">
        <v>567</v>
      </c>
      <c r="G1911" s="44">
        <v>586.721</v>
      </c>
      <c r="H1911" s="44">
        <f t="shared" si="96"/>
        <v>6242.8360000000011</v>
      </c>
    </row>
    <row r="1912" spans="1:9" x14ac:dyDescent="0.2">
      <c r="A1912" s="42" t="s">
        <v>86</v>
      </c>
      <c r="B1912" s="42" t="s">
        <v>87</v>
      </c>
      <c r="C1912" s="45">
        <v>42376</v>
      </c>
      <c r="D1912" s="78" t="s">
        <v>568</v>
      </c>
      <c r="E1912" s="78" t="s">
        <v>152</v>
      </c>
      <c r="G1912" s="44">
        <v>1184.0989999999999</v>
      </c>
      <c r="H1912" s="44">
        <f t="shared" si="96"/>
        <v>5058.737000000001</v>
      </c>
      <c r="I1912" s="44"/>
    </row>
    <row r="1913" spans="1:9" x14ac:dyDescent="0.2">
      <c r="A1913" s="42" t="s">
        <v>86</v>
      </c>
      <c r="B1913" s="42" t="s">
        <v>87</v>
      </c>
      <c r="C1913" s="45">
        <v>42444</v>
      </c>
      <c r="D1913" s="78" t="s">
        <v>569</v>
      </c>
      <c r="E1913" s="78" t="s">
        <v>570</v>
      </c>
      <c r="F1913" s="44">
        <v>7581.3029999999999</v>
      </c>
      <c r="H1913" s="44">
        <f t="shared" si="96"/>
        <v>12640.04</v>
      </c>
      <c r="I1913" s="44"/>
    </row>
    <row r="1914" spans="1:9" x14ac:dyDescent="0.2">
      <c r="A1914" s="42" t="s">
        <v>86</v>
      </c>
      <c r="B1914" s="42" t="s">
        <v>87</v>
      </c>
      <c r="C1914" s="45">
        <v>42444</v>
      </c>
      <c r="D1914" s="78" t="s">
        <v>571</v>
      </c>
      <c r="E1914" s="78" t="s">
        <v>572</v>
      </c>
      <c r="F1914" s="44">
        <v>4972.1989999999996</v>
      </c>
      <c r="H1914" s="44">
        <f t="shared" si="96"/>
        <v>17612.239000000001</v>
      </c>
      <c r="I1914" s="44"/>
    </row>
    <row r="1915" spans="1:9" x14ac:dyDescent="0.2">
      <c r="A1915" s="42" t="s">
        <v>86</v>
      </c>
      <c r="B1915" s="42" t="s">
        <v>87</v>
      </c>
      <c r="C1915" s="45">
        <v>42460</v>
      </c>
      <c r="D1915" s="78" t="s">
        <v>573</v>
      </c>
      <c r="E1915" s="78" t="s">
        <v>152</v>
      </c>
      <c r="G1915" s="44">
        <v>3847.6030000000001</v>
      </c>
      <c r="H1915" s="44">
        <f t="shared" si="96"/>
        <v>13764.636000000002</v>
      </c>
      <c r="I1915" s="44"/>
    </row>
    <row r="1916" spans="1:9" x14ac:dyDescent="0.2">
      <c r="A1916" s="42" t="s">
        <v>86</v>
      </c>
      <c r="B1916" s="42" t="s">
        <v>87</v>
      </c>
      <c r="C1916" s="45">
        <v>42490</v>
      </c>
      <c r="D1916" s="78" t="s">
        <v>574</v>
      </c>
      <c r="E1916" s="78" t="s">
        <v>575</v>
      </c>
      <c r="F1916" s="44">
        <v>7739.4</v>
      </c>
      <c r="H1916" s="44">
        <f t="shared" si="96"/>
        <v>21504.036</v>
      </c>
    </row>
    <row r="1917" spans="1:9" x14ac:dyDescent="0.2">
      <c r="A1917" s="42" t="s">
        <v>86</v>
      </c>
      <c r="B1917" s="42" t="s">
        <v>87</v>
      </c>
      <c r="C1917" s="45">
        <v>42490</v>
      </c>
      <c r="D1917" s="78" t="s">
        <v>576</v>
      </c>
      <c r="E1917" s="78" t="s">
        <v>577</v>
      </c>
      <c r="F1917" s="44">
        <v>6836.7960000000003</v>
      </c>
      <c r="H1917" s="44">
        <f t="shared" si="96"/>
        <v>28340.832000000002</v>
      </c>
    </row>
    <row r="1918" spans="1:9" x14ac:dyDescent="0.2">
      <c r="A1918" s="42" t="s">
        <v>86</v>
      </c>
      <c r="B1918" s="42" t="s">
        <v>87</v>
      </c>
      <c r="C1918" s="45">
        <v>42490</v>
      </c>
      <c r="D1918" s="78" t="s">
        <v>578</v>
      </c>
      <c r="E1918" s="78" t="s">
        <v>152</v>
      </c>
      <c r="G1918" s="44">
        <v>2989.7939999999999</v>
      </c>
      <c r="H1918" s="44">
        <f t="shared" si="96"/>
        <v>25351.038</v>
      </c>
      <c r="I1918" s="44"/>
    </row>
    <row r="1919" spans="1:9" x14ac:dyDescent="0.2">
      <c r="A1919" s="42" t="s">
        <v>86</v>
      </c>
      <c r="B1919" s="42" t="s">
        <v>87</v>
      </c>
      <c r="C1919" s="45">
        <v>42490</v>
      </c>
      <c r="D1919" s="78" t="s">
        <v>579</v>
      </c>
      <c r="E1919" s="78" t="s">
        <v>152</v>
      </c>
      <c r="G1919" s="44">
        <v>3862.8980000000001</v>
      </c>
      <c r="H1919" s="44">
        <f t="shared" si="96"/>
        <v>21488.14</v>
      </c>
      <c r="I1919" s="44"/>
    </row>
    <row r="1920" spans="1:9" x14ac:dyDescent="0.2">
      <c r="A1920" s="42" t="s">
        <v>86</v>
      </c>
      <c r="B1920" s="42" t="s">
        <v>87</v>
      </c>
      <c r="C1920" s="45">
        <v>42490</v>
      </c>
      <c r="D1920" s="78" t="s">
        <v>580</v>
      </c>
      <c r="E1920" s="78" t="s">
        <v>152</v>
      </c>
      <c r="G1920" s="44">
        <v>2446.2860000000001</v>
      </c>
      <c r="H1920" s="44">
        <f t="shared" si="96"/>
        <v>19041.853999999999</v>
      </c>
      <c r="I1920" s="44"/>
    </row>
    <row r="1921" spans="1:11" x14ac:dyDescent="0.2">
      <c r="A1921" s="42" t="s">
        <v>86</v>
      </c>
      <c r="B1921" s="42" t="s">
        <v>87</v>
      </c>
      <c r="C1921" s="45">
        <v>42490</v>
      </c>
      <c r="D1921" s="78" t="s">
        <v>581</v>
      </c>
      <c r="E1921" s="78" t="s">
        <v>152</v>
      </c>
      <c r="G1921" s="44">
        <v>3876.5</v>
      </c>
      <c r="H1921" s="44">
        <f t="shared" si="96"/>
        <v>15165.353999999999</v>
      </c>
      <c r="I1921" s="44"/>
    </row>
    <row r="1922" spans="1:11" x14ac:dyDescent="0.2">
      <c r="A1922" s="42" t="s">
        <v>86</v>
      </c>
      <c r="B1922" s="42" t="s">
        <v>87</v>
      </c>
      <c r="C1922" s="45">
        <v>42656</v>
      </c>
      <c r="D1922" s="78" t="s">
        <v>582</v>
      </c>
      <c r="E1922" s="78" t="s">
        <v>583</v>
      </c>
      <c r="F1922" s="44">
        <v>730.76400000000001</v>
      </c>
      <c r="H1922" s="44">
        <f t="shared" si="96"/>
        <v>15896.117999999999</v>
      </c>
      <c r="I1922" s="44"/>
    </row>
    <row r="1923" spans="1:11" x14ac:dyDescent="0.2">
      <c r="A1923" s="42" t="s">
        <v>86</v>
      </c>
      <c r="B1923" s="42" t="s">
        <v>87</v>
      </c>
      <c r="C1923" s="45">
        <v>42671</v>
      </c>
      <c r="D1923" s="78" t="s">
        <v>623</v>
      </c>
      <c r="E1923" s="78" t="s">
        <v>152</v>
      </c>
      <c r="G1923" s="44">
        <v>240.04</v>
      </c>
      <c r="H1923" s="44">
        <f t="shared" si="96"/>
        <v>15656.077999999998</v>
      </c>
      <c r="I1923" s="44"/>
    </row>
    <row r="1924" spans="1:11" x14ac:dyDescent="0.2">
      <c r="A1924" s="42" t="s">
        <v>86</v>
      </c>
      <c r="B1924" s="42" t="s">
        <v>87</v>
      </c>
      <c r="C1924" s="45">
        <v>42807</v>
      </c>
      <c r="D1924" s="78" t="s">
        <v>168</v>
      </c>
      <c r="E1924" s="78">
        <v>8132</v>
      </c>
      <c r="F1924" s="44">
        <v>4276</v>
      </c>
      <c r="H1924" s="44">
        <f t="shared" si="96"/>
        <v>19932.077999999998</v>
      </c>
      <c r="I1924" s="44" t="s">
        <v>4783</v>
      </c>
    </row>
    <row r="1925" spans="1:11" s="43" customFormat="1" x14ac:dyDescent="0.2">
      <c r="A1925" s="61" t="s">
        <v>1130</v>
      </c>
      <c r="B1925" s="62"/>
      <c r="C1925" s="97"/>
      <c r="D1925" s="79"/>
      <c r="E1925" s="79"/>
      <c r="F1925" s="95">
        <f>SUBTOTAL(9,F1893:F1924)</f>
        <v>73177.239999999991</v>
      </c>
      <c r="G1925" s="95">
        <f>SUBTOTAL(9,G1893:G1924)</f>
        <v>53245.162000000004</v>
      </c>
      <c r="H1925" s="95">
        <f>+F1925-G1925</f>
        <v>19932.077999999987</v>
      </c>
      <c r="I1925" s="44"/>
      <c r="J1925" s="42"/>
      <c r="K1925" s="42"/>
    </row>
    <row r="1926" spans="1:11" x14ac:dyDescent="0.2">
      <c r="A1926" s="42" t="s">
        <v>4806</v>
      </c>
      <c r="B1926" s="42" t="s">
        <v>4807</v>
      </c>
      <c r="C1926" s="45">
        <v>45596</v>
      </c>
      <c r="D1926" s="78" t="s">
        <v>9992</v>
      </c>
      <c r="E1926" s="78" t="s">
        <v>9993</v>
      </c>
      <c r="G1926" s="44">
        <v>1845.5</v>
      </c>
      <c r="H1926" s="44">
        <f>+IF(A1926=A1924,H1925+F1926-G1926,F1926-G1926)</f>
        <v>-1845.5</v>
      </c>
      <c r="I1926" s="44"/>
    </row>
    <row r="1927" spans="1:11" x14ac:dyDescent="0.2">
      <c r="A1927" s="42" t="s">
        <v>4806</v>
      </c>
      <c r="B1927" s="42" t="s">
        <v>4807</v>
      </c>
      <c r="C1927" s="152">
        <v>45657</v>
      </c>
      <c r="D1927" s="150" t="s">
        <v>11915</v>
      </c>
      <c r="E1927" s="150" t="s">
        <v>11916</v>
      </c>
      <c r="F1927" s="151"/>
      <c r="G1927" s="151">
        <v>976.8</v>
      </c>
      <c r="H1927" s="44">
        <f>+IF(A1927=A1925,H1926+F1927-G1927,F1927-G1927)</f>
        <v>-976.8</v>
      </c>
      <c r="I1927" s="44"/>
    </row>
    <row r="1928" spans="1:11" x14ac:dyDescent="0.2">
      <c r="A1928" s="61" t="s">
        <v>4948</v>
      </c>
      <c r="B1928" s="62"/>
      <c r="C1928" s="93"/>
      <c r="D1928" s="94"/>
      <c r="E1928" s="94"/>
      <c r="F1928" s="96">
        <f>SUBTOTAL(9,F1926:F1927)</f>
        <v>0</v>
      </c>
      <c r="G1928" s="96">
        <f>SUBTOTAL(9,G1926:G1927)</f>
        <v>2822.3</v>
      </c>
      <c r="H1928" s="95">
        <f>+F1928-G1928</f>
        <v>-2822.3</v>
      </c>
      <c r="I1928" s="60"/>
      <c r="J1928" s="43"/>
      <c r="K1928" s="43"/>
    </row>
    <row r="1929" spans="1:11" x14ac:dyDescent="0.2">
      <c r="A1929" s="42" t="s">
        <v>90</v>
      </c>
      <c r="B1929" s="42" t="s">
        <v>851</v>
      </c>
      <c r="C1929" s="45">
        <v>43465</v>
      </c>
      <c r="D1929" s="78" t="s">
        <v>944</v>
      </c>
      <c r="E1929" s="78" t="s">
        <v>152</v>
      </c>
      <c r="G1929" s="44">
        <v>6369.808</v>
      </c>
      <c r="H1929" s="44">
        <f>+IF(A1929=A1926,H1928+F1929-G1929,F1929-G1929)</f>
        <v>-6369.808</v>
      </c>
      <c r="I1929" s="34"/>
    </row>
    <row r="1930" spans="1:11" x14ac:dyDescent="0.2">
      <c r="A1930" s="61" t="s">
        <v>4949</v>
      </c>
      <c r="B1930" s="62"/>
      <c r="C1930" s="97"/>
      <c r="D1930" s="79"/>
      <c r="E1930" s="79"/>
      <c r="F1930" s="95">
        <f>SUBTOTAL(9,F1929:F1929)</f>
        <v>0</v>
      </c>
      <c r="G1930" s="95">
        <f>SUBTOTAL(9,G1929:G1929)</f>
        <v>6369.808</v>
      </c>
      <c r="H1930" s="95">
        <f>+F1930-G1930</f>
        <v>-6369.808</v>
      </c>
      <c r="I1930" s="34"/>
    </row>
    <row r="1931" spans="1:11" x14ac:dyDescent="0.2">
      <c r="A1931" s="42" t="s">
        <v>9352</v>
      </c>
      <c r="B1931" s="42" t="s">
        <v>9353</v>
      </c>
      <c r="C1931" s="152">
        <v>45615</v>
      </c>
      <c r="D1931" s="150">
        <v>5624567339</v>
      </c>
      <c r="E1931" s="150" t="s">
        <v>11917</v>
      </c>
      <c r="F1931" s="151">
        <v>2847.48</v>
      </c>
      <c r="G1931" s="151"/>
      <c r="H1931" s="44">
        <f>+IF(A1931=A1928,H1930+F1931-G1931,F1931-G1931)</f>
        <v>2847.48</v>
      </c>
      <c r="I1931" s="44"/>
    </row>
    <row r="1932" spans="1:11" x14ac:dyDescent="0.2">
      <c r="A1932" s="42" t="s">
        <v>9352</v>
      </c>
      <c r="B1932" s="42" t="s">
        <v>9353</v>
      </c>
      <c r="C1932" s="152">
        <v>45617</v>
      </c>
      <c r="D1932" s="150" t="s">
        <v>11918</v>
      </c>
      <c r="E1932" s="150" t="s">
        <v>11919</v>
      </c>
      <c r="F1932" s="151"/>
      <c r="G1932" s="151">
        <v>2846.48</v>
      </c>
      <c r="H1932" s="44">
        <f t="shared" ref="H1932" si="97">+IF(A1932=A1931,H1931+F1932-G1932,F1932-G1932)</f>
        <v>1</v>
      </c>
      <c r="I1932" s="44"/>
    </row>
    <row r="1933" spans="1:11" x14ac:dyDescent="0.2">
      <c r="A1933" s="61" t="s">
        <v>10227</v>
      </c>
      <c r="B1933" s="62"/>
      <c r="C1933" s="97"/>
      <c r="D1933" s="79"/>
      <c r="E1933" s="79"/>
      <c r="F1933" s="95">
        <f>SUBTOTAL(9,F1931:F1932)</f>
        <v>2847.48</v>
      </c>
      <c r="G1933" s="95">
        <f>SUBTOTAL(9,G1931:G1932)</f>
        <v>2846.48</v>
      </c>
      <c r="H1933" s="95">
        <f>+F1933-G1933</f>
        <v>1</v>
      </c>
      <c r="I1933" s="34"/>
    </row>
    <row r="1934" spans="1:11" x14ac:dyDescent="0.2">
      <c r="A1934" s="42" t="s">
        <v>8840</v>
      </c>
      <c r="B1934" s="42" t="s">
        <v>7487</v>
      </c>
      <c r="C1934" s="45">
        <v>45473</v>
      </c>
      <c r="D1934" s="78">
        <v>5624568136</v>
      </c>
      <c r="E1934" s="78" t="s">
        <v>8941</v>
      </c>
      <c r="F1934" s="44">
        <v>0</v>
      </c>
      <c r="G1934" s="44">
        <v>0</v>
      </c>
      <c r="H1934" s="44">
        <f>+IF(A1934=A1929,H1930+F1934-G1934,F1934-G1934)</f>
        <v>0</v>
      </c>
      <c r="I1934" s="34"/>
    </row>
    <row r="1935" spans="1:11" x14ac:dyDescent="0.2">
      <c r="A1935" s="61" t="s">
        <v>8981</v>
      </c>
      <c r="B1935" s="62"/>
      <c r="C1935" s="97"/>
      <c r="D1935" s="79"/>
      <c r="E1935" s="79"/>
      <c r="F1935" s="95">
        <f>SUBTOTAL(9,F1934:F1934)</f>
        <v>0</v>
      </c>
      <c r="G1935" s="95">
        <f>SUBTOTAL(9,G1934:G1934)</f>
        <v>0</v>
      </c>
      <c r="H1935" s="95">
        <f>+F1935-G1935</f>
        <v>0</v>
      </c>
      <c r="I1935" s="34"/>
    </row>
    <row r="1936" spans="1:11" x14ac:dyDescent="0.2">
      <c r="A1936" s="42" t="s">
        <v>91</v>
      </c>
      <c r="B1936" s="42" t="s">
        <v>776</v>
      </c>
      <c r="C1936" s="45">
        <v>45594</v>
      </c>
      <c r="D1936" s="78">
        <v>5624567184</v>
      </c>
      <c r="E1936" s="78" t="s">
        <v>10004</v>
      </c>
      <c r="G1936" s="44">
        <v>0</v>
      </c>
      <c r="H1936" s="44">
        <f>+IF(A1936=A1931,H1932+F1936-G1936,F1936-G1936)</f>
        <v>0</v>
      </c>
      <c r="I1936" s="34"/>
    </row>
    <row r="1937" spans="1:9" x14ac:dyDescent="0.2">
      <c r="A1937" s="61" t="s">
        <v>4950</v>
      </c>
      <c r="B1937" s="62"/>
      <c r="C1937" s="93"/>
      <c r="D1937" s="94"/>
      <c r="E1937" s="94"/>
      <c r="F1937" s="96">
        <f>SUBTOTAL(9,F1936:F1936)</f>
        <v>0</v>
      </c>
      <c r="G1937" s="96">
        <f>SUBTOTAL(9,G1936:G1936)</f>
        <v>0</v>
      </c>
      <c r="H1937" s="95">
        <f>+F1937-G1937</f>
        <v>0</v>
      </c>
    </row>
    <row r="1938" spans="1:9" x14ac:dyDescent="0.2">
      <c r="A1938" s="54" t="s">
        <v>8240</v>
      </c>
      <c r="B1938" s="54" t="s">
        <v>8241</v>
      </c>
      <c r="C1938" s="134">
        <v>45315</v>
      </c>
      <c r="D1938" s="135">
        <v>5624561120</v>
      </c>
      <c r="E1938" s="135" t="s">
        <v>8516</v>
      </c>
      <c r="F1938" s="129">
        <v>9520.5</v>
      </c>
      <c r="G1938" s="86">
        <v>0</v>
      </c>
      <c r="H1938" s="44">
        <f>+IF(A1938=A1937,H1937+F1938-G1938,F1938-G1938)</f>
        <v>9520.5</v>
      </c>
    </row>
    <row r="1939" spans="1:9" x14ac:dyDescent="0.2">
      <c r="A1939" s="54" t="s">
        <v>8240</v>
      </c>
      <c r="B1939" s="54" t="s">
        <v>8241</v>
      </c>
      <c r="C1939" s="134">
        <v>45328</v>
      </c>
      <c r="D1939" s="135">
        <v>5624561187</v>
      </c>
      <c r="E1939" s="135" t="s">
        <v>8517</v>
      </c>
      <c r="F1939" s="129">
        <v>7735.5</v>
      </c>
      <c r="G1939" s="86">
        <v>0</v>
      </c>
      <c r="H1939" s="44">
        <f>+IF(A1939=A1938,H1938+F1939-G1939,F1939-G1939)</f>
        <v>17256</v>
      </c>
    </row>
    <row r="1940" spans="1:9" x14ac:dyDescent="0.2">
      <c r="A1940" s="61" t="s">
        <v>8599</v>
      </c>
      <c r="B1940" s="62"/>
      <c r="C1940" s="93"/>
      <c r="D1940" s="94"/>
      <c r="E1940" s="94"/>
      <c r="F1940" s="96">
        <f>SUBTOTAL(9,F1938:F1939)</f>
        <v>17256</v>
      </c>
      <c r="G1940" s="96">
        <f>SUBTOTAL(9,G1938:G1939)</f>
        <v>0</v>
      </c>
      <c r="H1940" s="95">
        <f>+F1940-G1940</f>
        <v>17256</v>
      </c>
    </row>
    <row r="1941" spans="1:9" x14ac:dyDescent="0.2">
      <c r="A1941" s="42" t="s">
        <v>959</v>
      </c>
      <c r="B1941" s="42" t="s">
        <v>960</v>
      </c>
      <c r="C1941" s="45">
        <v>44004</v>
      </c>
      <c r="D1941" s="78">
        <v>5620560649</v>
      </c>
      <c r="E1941" s="78">
        <v>5085</v>
      </c>
      <c r="F1941" s="44">
        <v>1573.2</v>
      </c>
      <c r="H1941" s="44">
        <f>+IF(A1941=A1940,H1940+F1941-G1941,F1941-G1941)</f>
        <v>1573.2</v>
      </c>
      <c r="I1941" s="34" t="s">
        <v>4987</v>
      </c>
    </row>
    <row r="1942" spans="1:9" x14ac:dyDescent="0.2">
      <c r="A1942" s="42" t="s">
        <v>959</v>
      </c>
      <c r="B1942" s="42" t="s">
        <v>960</v>
      </c>
      <c r="C1942" s="45">
        <v>44074</v>
      </c>
      <c r="D1942" s="78" t="s">
        <v>1022</v>
      </c>
      <c r="E1942" s="78" t="s">
        <v>152</v>
      </c>
      <c r="G1942" s="44">
        <v>376.65</v>
      </c>
      <c r="H1942" s="44">
        <f>+IF(A1942=A1941,H1941+F1942-G1942,F1942-G1942)</f>
        <v>1196.5500000000002</v>
      </c>
      <c r="I1942" s="44"/>
    </row>
    <row r="1943" spans="1:9" x14ac:dyDescent="0.2">
      <c r="A1943" s="61" t="s">
        <v>4951</v>
      </c>
      <c r="B1943" s="62"/>
      <c r="C1943" s="97"/>
      <c r="D1943" s="79"/>
      <c r="E1943" s="79"/>
      <c r="F1943" s="95">
        <f>SUBTOTAL(9,F1941:F1942)</f>
        <v>1573.2</v>
      </c>
      <c r="G1943" s="95">
        <f>SUBTOTAL(9,G1941:G1942)</f>
        <v>376.65</v>
      </c>
      <c r="H1943" s="95">
        <f>+F1943-G1943</f>
        <v>1196.5500000000002</v>
      </c>
      <c r="I1943" s="44"/>
    </row>
    <row r="1944" spans="1:9" x14ac:dyDescent="0.2">
      <c r="A1944" s="42" t="s">
        <v>8841</v>
      </c>
      <c r="B1944" s="42" t="s">
        <v>8842</v>
      </c>
      <c r="C1944" s="45">
        <v>45461</v>
      </c>
      <c r="D1944" s="78">
        <v>5624561989</v>
      </c>
      <c r="E1944" s="78" t="s">
        <v>8943</v>
      </c>
      <c r="F1944" s="44">
        <v>0</v>
      </c>
      <c r="H1944" s="44">
        <f>+IF(A1944=A1943,H1943+F1944-G1944,F1944-G1944)</f>
        <v>0</v>
      </c>
      <c r="I1944" s="44"/>
    </row>
    <row r="1945" spans="1:9" x14ac:dyDescent="0.2">
      <c r="A1945" s="61" t="s">
        <v>8982</v>
      </c>
      <c r="B1945" s="62"/>
      <c r="C1945" s="97"/>
      <c r="D1945" s="79"/>
      <c r="E1945" s="79"/>
      <c r="F1945" s="95">
        <f>SUBTOTAL(9,F1944:F1944)</f>
        <v>0</v>
      </c>
      <c r="G1945" s="95">
        <f>SUBTOTAL(9,G1944:G1944)</f>
        <v>0</v>
      </c>
      <c r="H1945" s="95">
        <f>+F1945-G1945</f>
        <v>0</v>
      </c>
      <c r="I1945" s="44"/>
    </row>
    <row r="1946" spans="1:9" x14ac:dyDescent="0.2">
      <c r="A1946" s="42" t="s">
        <v>8638</v>
      </c>
      <c r="B1946" s="42" t="s">
        <v>8639</v>
      </c>
      <c r="C1946" s="45">
        <v>45504</v>
      </c>
      <c r="D1946" s="78" t="s">
        <v>9263</v>
      </c>
      <c r="E1946" s="78" t="s">
        <v>9264</v>
      </c>
      <c r="G1946" s="44">
        <v>0</v>
      </c>
      <c r="H1946" s="44">
        <f>+IF(A1946=A1945,H1945+F1946-G1946,F1946-G1946)</f>
        <v>0</v>
      </c>
      <c r="I1946" s="44"/>
    </row>
    <row r="1947" spans="1:9" x14ac:dyDescent="0.2">
      <c r="A1947" s="61" t="s">
        <v>8831</v>
      </c>
      <c r="B1947" s="62"/>
      <c r="C1947" s="97"/>
      <c r="D1947" s="79"/>
      <c r="E1947" s="79"/>
      <c r="F1947" s="95">
        <f>SUBTOTAL(9,F1946:F1946)</f>
        <v>0</v>
      </c>
      <c r="G1947" s="95">
        <f>SUBTOTAL(9,G1946:G1946)</f>
        <v>0</v>
      </c>
      <c r="H1947" s="95">
        <f>+F1947-G1947</f>
        <v>0</v>
      </c>
      <c r="I1947" s="44"/>
    </row>
    <row r="1948" spans="1:9" ht="11.25" customHeight="1" x14ac:dyDescent="0.2">
      <c r="A1948" s="42" t="s">
        <v>8843</v>
      </c>
      <c r="B1948" s="42" t="s">
        <v>8844</v>
      </c>
      <c r="C1948" s="45">
        <v>45471</v>
      </c>
      <c r="D1948" s="78" t="s">
        <v>8944</v>
      </c>
      <c r="E1948" s="78" t="s">
        <v>8945</v>
      </c>
      <c r="G1948" s="44">
        <v>0</v>
      </c>
      <c r="H1948" s="44">
        <f>+IF(A1948=A1945,H1945+F1948-G1948,F1948-G1948)</f>
        <v>0</v>
      </c>
      <c r="I1948" s="44"/>
    </row>
    <row r="1949" spans="1:9" x14ac:dyDescent="0.2">
      <c r="A1949" s="61" t="s">
        <v>8983</v>
      </c>
      <c r="B1949" s="62"/>
      <c r="C1949" s="97"/>
      <c r="D1949" s="79"/>
      <c r="E1949" s="79"/>
      <c r="F1949" s="95">
        <f>SUBTOTAL(9,F1948)</f>
        <v>0</v>
      </c>
      <c r="G1949" s="95">
        <f>SUBTOTAL(9,G1948:G1948)</f>
        <v>0</v>
      </c>
      <c r="H1949" s="95">
        <f>+F1949-G1949</f>
        <v>0</v>
      </c>
      <c r="I1949" s="44"/>
    </row>
    <row r="1950" spans="1:9" ht="11.25" customHeight="1" x14ac:dyDescent="0.2">
      <c r="A1950" s="42" t="s">
        <v>8994</v>
      </c>
      <c r="B1950" s="42" t="s">
        <v>8995</v>
      </c>
      <c r="C1950" s="152">
        <v>45600</v>
      </c>
      <c r="D1950" s="150" t="s">
        <v>11963</v>
      </c>
      <c r="E1950" s="150" t="s">
        <v>11964</v>
      </c>
      <c r="F1950" s="151"/>
      <c r="G1950" s="151">
        <v>893.5</v>
      </c>
      <c r="H1950" s="44">
        <f>+IF(A1950=A1947,H1947+F1950-G1950,F1950-G1950)</f>
        <v>-893.5</v>
      </c>
      <c r="I1950" s="44"/>
    </row>
    <row r="1951" spans="1:9" ht="11.25" customHeight="1" x14ac:dyDescent="0.2">
      <c r="A1951" s="42" t="s">
        <v>8994</v>
      </c>
      <c r="B1951" s="42" t="s">
        <v>8995</v>
      </c>
      <c r="C1951" s="152">
        <v>45616</v>
      </c>
      <c r="D1951" s="150" t="s">
        <v>11965</v>
      </c>
      <c r="E1951" s="150" t="s">
        <v>11966</v>
      </c>
      <c r="F1951" s="151"/>
      <c r="G1951" s="151">
        <v>477</v>
      </c>
      <c r="H1951" s="44">
        <f t="shared" ref="H1951:H1953" si="98">+IF(A1951=A1948,H1948+F1951-G1951,F1951-G1951)</f>
        <v>-477</v>
      </c>
      <c r="I1951" s="44"/>
    </row>
    <row r="1952" spans="1:9" ht="11.25" customHeight="1" x14ac:dyDescent="0.2">
      <c r="A1952" s="42" t="s">
        <v>8994</v>
      </c>
      <c r="B1952" s="42" t="s">
        <v>8995</v>
      </c>
      <c r="C1952" s="152">
        <v>45623</v>
      </c>
      <c r="D1952" s="150" t="s">
        <v>11967</v>
      </c>
      <c r="E1952" s="150" t="s">
        <v>11968</v>
      </c>
      <c r="F1952" s="151"/>
      <c r="G1952" s="151">
        <v>2738</v>
      </c>
      <c r="H1952" s="44">
        <f t="shared" si="98"/>
        <v>-2738</v>
      </c>
      <c r="I1952" s="44"/>
    </row>
    <row r="1953" spans="1:9" ht="11.25" customHeight="1" x14ac:dyDescent="0.2">
      <c r="A1953" s="42" t="s">
        <v>8994</v>
      </c>
      <c r="B1953" s="42" t="s">
        <v>8995</v>
      </c>
      <c r="C1953" s="152">
        <v>45652</v>
      </c>
      <c r="D1953" s="150" t="s">
        <v>11970</v>
      </c>
      <c r="E1953" s="150" t="s">
        <v>11971</v>
      </c>
      <c r="F1953" s="151"/>
      <c r="G1953" s="151">
        <v>405.6</v>
      </c>
      <c r="H1953" s="44">
        <f t="shared" si="98"/>
        <v>-1299.0999999999999</v>
      </c>
      <c r="I1953" s="44"/>
    </row>
    <row r="1954" spans="1:9" x14ac:dyDescent="0.2">
      <c r="A1954" s="61" t="s">
        <v>9015</v>
      </c>
      <c r="B1954" s="62"/>
      <c r="C1954" s="97"/>
      <c r="D1954" s="79"/>
      <c r="E1954" s="79"/>
      <c r="F1954" s="95">
        <f>SUBTOTAL(9,F1950:F1953)</f>
        <v>0</v>
      </c>
      <c r="G1954" s="95">
        <f>SUBTOTAL(9,G1950:G1953)</f>
        <v>4514.1000000000004</v>
      </c>
      <c r="H1954" s="95">
        <f>+F1954-G1954</f>
        <v>-4514.1000000000004</v>
      </c>
      <c r="I1954" s="44"/>
    </row>
    <row r="1955" spans="1:9" x14ac:dyDescent="0.2">
      <c r="A1955" s="42" t="s">
        <v>6219</v>
      </c>
      <c r="B1955" s="42" t="s">
        <v>6220</v>
      </c>
      <c r="C1955" s="45">
        <v>45288</v>
      </c>
      <c r="D1955" s="78" t="s">
        <v>7561</v>
      </c>
      <c r="E1955" s="78" t="s">
        <v>7562</v>
      </c>
      <c r="G1955" s="44">
        <v>0</v>
      </c>
      <c r="H1955" s="44">
        <f>+IF(A1955=A1943,H1943+F1955-G1955,F1955-G1955)</f>
        <v>0</v>
      </c>
      <c r="I1955" s="44"/>
    </row>
    <row r="1956" spans="1:9" x14ac:dyDescent="0.2">
      <c r="A1956" s="61" t="s">
        <v>7583</v>
      </c>
      <c r="B1956" s="62"/>
      <c r="C1956" s="97"/>
      <c r="D1956" s="79"/>
      <c r="E1956" s="79"/>
      <c r="F1956" s="95">
        <f>SUBTOTAL(9,F1955:F1955)</f>
        <v>0</v>
      </c>
      <c r="G1956" s="95">
        <f>SUBTOTAL(9,G1955:G1955)</f>
        <v>0</v>
      </c>
      <c r="H1956" s="95">
        <f>+F1956-G1956</f>
        <v>0</v>
      </c>
      <c r="I1956" s="44"/>
    </row>
    <row r="1957" spans="1:9" x14ac:dyDescent="0.2">
      <c r="A1957" s="42" t="s">
        <v>8243</v>
      </c>
      <c r="B1957" s="42" t="s">
        <v>8640</v>
      </c>
      <c r="C1957" s="45">
        <v>45443</v>
      </c>
      <c r="D1957" s="78" t="s">
        <v>8780</v>
      </c>
      <c r="E1957" s="78" t="s">
        <v>8781</v>
      </c>
      <c r="G1957" s="44">
        <v>0</v>
      </c>
      <c r="H1957" s="44">
        <f t="shared" ref="H1957" si="99">+IF(A1957=A1956,H1956+F1957-G1957,F1957-G1957)</f>
        <v>0</v>
      </c>
      <c r="I1957" s="44"/>
    </row>
    <row r="1958" spans="1:9" x14ac:dyDescent="0.2">
      <c r="A1958" s="61" t="s">
        <v>8832</v>
      </c>
      <c r="B1958" s="62"/>
      <c r="C1958" s="97"/>
      <c r="D1958" s="79"/>
      <c r="E1958" s="79"/>
      <c r="F1958" s="95">
        <f>SUBTOTAL(9,F1957)</f>
        <v>0</v>
      </c>
      <c r="G1958" s="95">
        <f>SUBTOTAL(9,G1957)</f>
        <v>0</v>
      </c>
      <c r="H1958" s="95">
        <f>+F1958-G1958</f>
        <v>0</v>
      </c>
      <c r="I1958" s="44"/>
    </row>
    <row r="1959" spans="1:9" x14ac:dyDescent="0.2">
      <c r="A1959" s="42" t="s">
        <v>8845</v>
      </c>
      <c r="B1959" s="42" t="s">
        <v>8846</v>
      </c>
      <c r="C1959" s="45">
        <v>45462</v>
      </c>
      <c r="D1959" s="78" t="s">
        <v>8946</v>
      </c>
      <c r="E1959" s="78" t="s">
        <v>8947</v>
      </c>
      <c r="G1959" s="44">
        <v>0</v>
      </c>
      <c r="H1959" s="44">
        <f t="shared" ref="H1959" si="100">+IF(A1959=A1958,H1958+F1959-G1959,F1959-G1959)</f>
        <v>0</v>
      </c>
      <c r="I1959" s="44"/>
    </row>
    <row r="1960" spans="1:9" x14ac:dyDescent="0.2">
      <c r="A1960" s="61" t="s">
        <v>8984</v>
      </c>
      <c r="B1960" s="62"/>
      <c r="C1960" s="97"/>
      <c r="D1960" s="79"/>
      <c r="E1960" s="79"/>
      <c r="F1960" s="95">
        <f>SUBTOTAL(9,F1959)</f>
        <v>0</v>
      </c>
      <c r="G1960" s="95">
        <f>SUBTOTAL(9,G1959)</f>
        <v>0</v>
      </c>
      <c r="H1960" s="95">
        <f>+F1960-G1960</f>
        <v>0</v>
      </c>
      <c r="I1960" s="44"/>
    </row>
    <row r="1961" spans="1:9" x14ac:dyDescent="0.2">
      <c r="A1961" s="42" t="s">
        <v>8996</v>
      </c>
      <c r="B1961" s="42" t="s">
        <v>8997</v>
      </c>
      <c r="C1961" s="45">
        <v>45589</v>
      </c>
      <c r="D1961" s="78" t="s">
        <v>10020</v>
      </c>
      <c r="E1961" s="78" t="s">
        <v>10021</v>
      </c>
      <c r="G1961" s="44">
        <v>0</v>
      </c>
      <c r="H1961" s="44">
        <f t="shared" ref="H1961" si="101">+IF(A1961=A1960,H1960+F1961-G1961,F1961-G1961)</f>
        <v>0</v>
      </c>
      <c r="I1961" s="44"/>
    </row>
    <row r="1962" spans="1:9" x14ac:dyDescent="0.2">
      <c r="A1962" s="61" t="s">
        <v>9016</v>
      </c>
      <c r="B1962" s="62"/>
      <c r="C1962" s="97"/>
      <c r="D1962" s="79"/>
      <c r="E1962" s="79"/>
      <c r="F1962" s="95">
        <f>SUBTOTAL(9,F1961:F1961)</f>
        <v>0</v>
      </c>
      <c r="G1962" s="95">
        <f>SUBTOTAL(9,G1961:G1961)</f>
        <v>0</v>
      </c>
      <c r="H1962" s="95">
        <f>+F1962-G1962</f>
        <v>0</v>
      </c>
      <c r="I1962" s="44"/>
    </row>
    <row r="1963" spans="1:9" x14ac:dyDescent="0.2">
      <c r="A1963" s="42" t="s">
        <v>6223</v>
      </c>
      <c r="B1963" s="42" t="s">
        <v>7976</v>
      </c>
      <c r="C1963" s="45">
        <v>45569</v>
      </c>
      <c r="D1963" s="78">
        <v>5624567113</v>
      </c>
      <c r="E1963" s="78" t="s">
        <v>10023</v>
      </c>
      <c r="F1963" s="44">
        <v>6000</v>
      </c>
      <c r="H1963" s="44">
        <f>+IF(A1963=A1962,H1962+F1963-G1963,F1963-G1963)</f>
        <v>6000</v>
      </c>
      <c r="I1963" s="44"/>
    </row>
    <row r="1964" spans="1:9" x14ac:dyDescent="0.2">
      <c r="A1964" s="42" t="s">
        <v>6223</v>
      </c>
      <c r="B1964" s="42" t="s">
        <v>7976</v>
      </c>
      <c r="C1964" s="45">
        <v>45593</v>
      </c>
      <c r="D1964" s="78" t="s">
        <v>10024</v>
      </c>
      <c r="E1964" s="78" t="s">
        <v>10025</v>
      </c>
      <c r="G1964" s="44">
        <v>422.10500000000002</v>
      </c>
      <c r="H1964" s="44">
        <f>+IF(A1964=A1963,H1963+F1964-G1964,F1964-G1964)</f>
        <v>5577.8950000000004</v>
      </c>
      <c r="I1964" s="44"/>
    </row>
    <row r="1965" spans="1:9" x14ac:dyDescent="0.2">
      <c r="A1965" s="61" t="s">
        <v>8600</v>
      </c>
      <c r="B1965" s="62"/>
      <c r="C1965" s="97"/>
      <c r="D1965" s="79"/>
      <c r="E1965" s="79"/>
      <c r="F1965" s="95">
        <f>SUBTOTAL(9,F1963:F1964)</f>
        <v>6000</v>
      </c>
      <c r="G1965" s="95">
        <f>SUBTOTAL(9,G1963:G1964)</f>
        <v>422.10500000000002</v>
      </c>
      <c r="H1965" s="95">
        <f>+F1965-G1965</f>
        <v>5577.8950000000004</v>
      </c>
      <c r="I1965" s="44"/>
    </row>
    <row r="1966" spans="1:9" x14ac:dyDescent="0.2">
      <c r="A1966" s="42" t="s">
        <v>8998</v>
      </c>
      <c r="B1966" s="42" t="s">
        <v>8999</v>
      </c>
      <c r="C1966" s="45">
        <v>45525</v>
      </c>
      <c r="D1966" s="78" t="s">
        <v>9267</v>
      </c>
      <c r="E1966" s="78" t="s">
        <v>9268</v>
      </c>
      <c r="G1966" s="44">
        <v>0</v>
      </c>
      <c r="H1966" s="44">
        <f>+IF(A1966=A1965,H1965+F1966-G1966,F1966-G1966)</f>
        <v>0</v>
      </c>
      <c r="I1966" s="44"/>
    </row>
    <row r="1967" spans="1:9" x14ac:dyDescent="0.2">
      <c r="A1967" s="61" t="s">
        <v>9017</v>
      </c>
      <c r="B1967" s="62"/>
      <c r="C1967" s="97"/>
      <c r="D1967" s="79"/>
      <c r="E1967" s="79"/>
      <c r="F1967" s="95">
        <f>SUBTOTAL(9,F1966:F1966)</f>
        <v>0</v>
      </c>
      <c r="G1967" s="95">
        <f>SUBTOTAL(9,G1966:G1966)</f>
        <v>0</v>
      </c>
      <c r="H1967" s="95">
        <f>+F1967-G1967</f>
        <v>0</v>
      </c>
      <c r="I1967" s="44"/>
    </row>
    <row r="1968" spans="1:9" x14ac:dyDescent="0.2">
      <c r="A1968" s="42" t="s">
        <v>9000</v>
      </c>
      <c r="B1968" s="42" t="s">
        <v>9001</v>
      </c>
      <c r="C1968" s="45">
        <v>45569</v>
      </c>
      <c r="D1968" s="78">
        <v>5624567097</v>
      </c>
      <c r="E1968" s="78" t="s">
        <v>10027</v>
      </c>
      <c r="F1968" s="44">
        <v>0</v>
      </c>
      <c r="H1968" s="44">
        <f>+IF(A1968=A1967,H1967+F1968-G1968,F1968-G1968)</f>
        <v>0</v>
      </c>
      <c r="I1968" s="44"/>
    </row>
    <row r="1969" spans="1:9" x14ac:dyDescent="0.2">
      <c r="A1969" s="61" t="s">
        <v>9018</v>
      </c>
      <c r="B1969" s="62"/>
      <c r="C1969" s="97"/>
      <c r="D1969" s="79"/>
      <c r="E1969" s="79"/>
      <c r="F1969" s="95">
        <f>SUBTOTAL(9,F1968:F1968)</f>
        <v>0</v>
      </c>
      <c r="G1969" s="95">
        <f>SUBTOTAL(9,G1968:G1968)</f>
        <v>0</v>
      </c>
      <c r="H1969" s="95">
        <f>+F1969-G1969</f>
        <v>0</v>
      </c>
      <c r="I1969" s="44"/>
    </row>
    <row r="1970" spans="1:9" x14ac:dyDescent="0.2">
      <c r="A1970" s="42" t="s">
        <v>9354</v>
      </c>
      <c r="B1970" s="42" t="s">
        <v>9355</v>
      </c>
      <c r="C1970" s="45">
        <v>45596</v>
      </c>
      <c r="D1970" s="78" t="s">
        <v>10033</v>
      </c>
      <c r="E1970" s="78" t="s">
        <v>10034</v>
      </c>
      <c r="G1970" s="44">
        <v>0</v>
      </c>
      <c r="H1970" s="44">
        <f t="shared" ref="H1970" si="102">+IF(A1970=A1969,H1969+F1970-G1970,F1970-G1970)</f>
        <v>0</v>
      </c>
      <c r="I1970" s="44"/>
    </row>
    <row r="1971" spans="1:9" x14ac:dyDescent="0.2">
      <c r="A1971" s="61" t="s">
        <v>10228</v>
      </c>
      <c r="B1971" s="62"/>
      <c r="C1971" s="97"/>
      <c r="D1971" s="79"/>
      <c r="E1971" s="79"/>
      <c r="F1971" s="95">
        <f>SUBTOTAL(9,F1970)</f>
        <v>0</v>
      </c>
      <c r="G1971" s="95">
        <f>SUBTOTAL(9,G1970)</f>
        <v>0</v>
      </c>
      <c r="H1971" s="95">
        <f>+F1971-G1971</f>
        <v>0</v>
      </c>
      <c r="I1971" s="44"/>
    </row>
    <row r="1972" spans="1:9" x14ac:dyDescent="0.2">
      <c r="A1972" s="42" t="s">
        <v>9356</v>
      </c>
      <c r="B1972" s="42" t="s">
        <v>9357</v>
      </c>
      <c r="C1972" s="45">
        <v>45596</v>
      </c>
      <c r="D1972" s="78" t="s">
        <v>10037</v>
      </c>
      <c r="E1972" s="78" t="s">
        <v>10038</v>
      </c>
      <c r="G1972" s="44">
        <v>0</v>
      </c>
      <c r="H1972" s="44">
        <f t="shared" ref="H1972" si="103">+IF(A1972=A1971,H1971+F1972-G1972,F1972-G1972)</f>
        <v>0</v>
      </c>
      <c r="I1972" s="44"/>
    </row>
    <row r="1973" spans="1:9" x14ac:dyDescent="0.2">
      <c r="A1973" s="61" t="s">
        <v>10229</v>
      </c>
      <c r="B1973" s="62"/>
      <c r="C1973" s="97"/>
      <c r="D1973" s="79"/>
      <c r="E1973" s="79"/>
      <c r="F1973" s="95">
        <f>SUBTOTAL(9,F1972)</f>
        <v>0</v>
      </c>
      <c r="G1973" s="95">
        <f>SUBTOTAL(9,G1972)</f>
        <v>0</v>
      </c>
      <c r="H1973" s="95">
        <f>+F1973-G1973</f>
        <v>0</v>
      </c>
      <c r="I1973" s="44"/>
    </row>
    <row r="1974" spans="1:9" x14ac:dyDescent="0.2">
      <c r="A1974" s="42" t="s">
        <v>6226</v>
      </c>
      <c r="B1974" s="42" t="s">
        <v>6227</v>
      </c>
      <c r="C1974" s="45">
        <v>45575</v>
      </c>
      <c r="D1974" s="78" t="s">
        <v>10039</v>
      </c>
      <c r="E1974" s="78" t="s">
        <v>10040</v>
      </c>
      <c r="G1974" s="44">
        <v>0</v>
      </c>
      <c r="H1974" s="44">
        <f>+IF(A1974=A1965,H1965+F1974-G1974,F1974-G1974)</f>
        <v>0</v>
      </c>
      <c r="I1974" s="44"/>
    </row>
    <row r="1975" spans="1:9" x14ac:dyDescent="0.2">
      <c r="A1975" s="61" t="s">
        <v>8601</v>
      </c>
      <c r="B1975" s="62"/>
      <c r="C1975" s="97"/>
      <c r="D1975" s="79"/>
      <c r="E1975" s="79"/>
      <c r="F1975" s="95">
        <f>SUBTOTAL(9,F1974)</f>
        <v>0</v>
      </c>
      <c r="G1975" s="95">
        <f>SUBTOTAL(9,G1974)</f>
        <v>0</v>
      </c>
      <c r="H1975" s="95">
        <f>+F1975-G1975</f>
        <v>0</v>
      </c>
      <c r="I1975" s="44"/>
    </row>
    <row r="1976" spans="1:9" x14ac:dyDescent="0.2">
      <c r="A1976" s="42" t="s">
        <v>9358</v>
      </c>
      <c r="B1976" s="42" t="s">
        <v>9359</v>
      </c>
      <c r="C1976" s="45">
        <v>45595</v>
      </c>
      <c r="D1976" s="78">
        <v>5624567271</v>
      </c>
      <c r="E1976" s="78" t="s">
        <v>10042</v>
      </c>
      <c r="F1976" s="44">
        <v>0</v>
      </c>
      <c r="G1976" s="44">
        <v>0</v>
      </c>
      <c r="H1976" s="44">
        <f>+IF(A1976=A1975,H1975+F1976-G1976,F1976-G1976)</f>
        <v>0</v>
      </c>
      <c r="I1976" s="44"/>
    </row>
    <row r="1977" spans="1:9" x14ac:dyDescent="0.2">
      <c r="A1977" s="61" t="s">
        <v>10230</v>
      </c>
      <c r="B1977" s="62"/>
      <c r="C1977" s="97"/>
      <c r="D1977" s="79"/>
      <c r="E1977" s="79"/>
      <c r="F1977" s="95">
        <f>SUBTOTAL(9,F1976:F1976)</f>
        <v>0</v>
      </c>
      <c r="G1977" s="95">
        <f>SUBTOTAL(9,G1976:G1976)</f>
        <v>0</v>
      </c>
      <c r="H1977" s="95">
        <f>+F1977-G1977</f>
        <v>0</v>
      </c>
      <c r="I1977" s="44"/>
    </row>
    <row r="1978" spans="1:9" x14ac:dyDescent="0.2">
      <c r="A1978" s="42" t="s">
        <v>8847</v>
      </c>
      <c r="B1978" s="42" t="s">
        <v>8848</v>
      </c>
      <c r="C1978" s="45">
        <v>45461</v>
      </c>
      <c r="D1978" s="78" t="s">
        <v>8949</v>
      </c>
      <c r="E1978" s="78" t="s">
        <v>8950</v>
      </c>
      <c r="G1978" s="44">
        <v>0</v>
      </c>
      <c r="H1978" s="44">
        <f>+IF(A1978=A1975,H1975+F1978-G1978,F1978-G1978)</f>
        <v>0</v>
      </c>
      <c r="I1978" s="44"/>
    </row>
    <row r="1979" spans="1:9" x14ac:dyDescent="0.2">
      <c r="A1979" s="61" t="s">
        <v>8985</v>
      </c>
      <c r="B1979" s="62"/>
      <c r="C1979" s="97"/>
      <c r="D1979" s="79"/>
      <c r="E1979" s="79"/>
      <c r="F1979" s="95">
        <f>SUBTOTAL(9,F1978)</f>
        <v>0</v>
      </c>
      <c r="G1979" s="95">
        <f>SUBTOTAL(9,G1978)</f>
        <v>0</v>
      </c>
      <c r="H1979" s="95">
        <f>+F1979-G1979</f>
        <v>0</v>
      </c>
      <c r="I1979" s="44"/>
    </row>
    <row r="1980" spans="1:9" x14ac:dyDescent="0.2">
      <c r="A1980" s="42" t="s">
        <v>667</v>
      </c>
      <c r="B1980" s="42" t="s">
        <v>95</v>
      </c>
      <c r="C1980" s="45">
        <v>45471</v>
      </c>
      <c r="D1980" s="78" t="s">
        <v>8951</v>
      </c>
      <c r="E1980" s="78" t="s">
        <v>8952</v>
      </c>
      <c r="G1980" s="44">
        <v>763.33</v>
      </c>
      <c r="H1980" s="44">
        <f>+IF(A1980=A1979,H1979+F1980-G1980,F1980-G1980)</f>
        <v>-763.33</v>
      </c>
      <c r="I1980" s="44"/>
    </row>
    <row r="1981" spans="1:9" x14ac:dyDescent="0.2">
      <c r="A1981" s="42" t="s">
        <v>667</v>
      </c>
      <c r="B1981" s="42" t="s">
        <v>95</v>
      </c>
      <c r="C1981" s="45">
        <v>45471</v>
      </c>
      <c r="D1981" s="78" t="s">
        <v>8953</v>
      </c>
      <c r="E1981" s="78" t="s">
        <v>8954</v>
      </c>
      <c r="G1981" s="44">
        <v>307.30599999999998</v>
      </c>
      <c r="H1981" s="44">
        <f t="shared" ref="H1981:H1983" si="104">+IF(A1981=A1980,H1980+F1981-G1981,F1981-G1981)</f>
        <v>-1070.636</v>
      </c>
      <c r="I1981" s="44"/>
    </row>
    <row r="1982" spans="1:9" x14ac:dyDescent="0.2">
      <c r="A1982" s="42" t="s">
        <v>667</v>
      </c>
      <c r="B1982" s="42" t="s">
        <v>95</v>
      </c>
      <c r="C1982" s="45">
        <v>45471</v>
      </c>
      <c r="D1982" s="78" t="s">
        <v>8955</v>
      </c>
      <c r="E1982" s="78" t="s">
        <v>8956</v>
      </c>
      <c r="G1982" s="44">
        <v>499.01499999999999</v>
      </c>
      <c r="H1982" s="44">
        <f t="shared" si="104"/>
        <v>-1569.6509999999998</v>
      </c>
      <c r="I1982" s="44"/>
    </row>
    <row r="1983" spans="1:9" x14ac:dyDescent="0.2">
      <c r="A1983" s="42" t="s">
        <v>667</v>
      </c>
      <c r="B1983" s="42" t="s">
        <v>95</v>
      </c>
      <c r="C1983" s="45">
        <v>45471</v>
      </c>
      <c r="D1983" s="78" t="s">
        <v>8957</v>
      </c>
      <c r="E1983" s="78" t="s">
        <v>8958</v>
      </c>
      <c r="G1983" s="44">
        <v>1296.9100000000001</v>
      </c>
      <c r="H1983" s="44">
        <f t="shared" si="104"/>
        <v>-2866.5609999999997</v>
      </c>
      <c r="I1983" s="44"/>
    </row>
    <row r="1984" spans="1:9" x14ac:dyDescent="0.2">
      <c r="A1984" s="42" t="s">
        <v>667</v>
      </c>
      <c r="B1984" s="42" t="s">
        <v>95</v>
      </c>
      <c r="C1984" s="45">
        <v>45471</v>
      </c>
      <c r="D1984" s="78" t="s">
        <v>8959</v>
      </c>
      <c r="E1984" s="78" t="s">
        <v>8960</v>
      </c>
      <c r="G1984" s="44">
        <v>3093.81</v>
      </c>
      <c r="H1984" s="44">
        <f t="shared" ref="H1984:H1987" si="105">+IF(A1984=A1983,H1983+F1984-G1984,F1984-G1984)</f>
        <v>-5960.3709999999992</v>
      </c>
      <c r="I1984" s="44"/>
    </row>
    <row r="1985" spans="1:9" x14ac:dyDescent="0.2">
      <c r="A1985" s="42" t="s">
        <v>667</v>
      </c>
      <c r="B1985" s="42" t="s">
        <v>95</v>
      </c>
      <c r="C1985" s="45">
        <v>45471</v>
      </c>
      <c r="D1985" s="78" t="s">
        <v>8961</v>
      </c>
      <c r="E1985" s="78" t="s">
        <v>8962</v>
      </c>
      <c r="G1985" s="44">
        <v>402.625</v>
      </c>
      <c r="H1985" s="44">
        <f t="shared" si="105"/>
        <v>-6362.9959999999992</v>
      </c>
      <c r="I1985" s="44"/>
    </row>
    <row r="1986" spans="1:9" x14ac:dyDescent="0.2">
      <c r="A1986" s="42" t="s">
        <v>667</v>
      </c>
      <c r="B1986" s="42" t="s">
        <v>95</v>
      </c>
      <c r="C1986" s="45">
        <v>45471</v>
      </c>
      <c r="D1986" s="78" t="s">
        <v>8963</v>
      </c>
      <c r="E1986" s="78" t="s">
        <v>8964</v>
      </c>
      <c r="G1986" s="44">
        <v>4603.92</v>
      </c>
      <c r="H1986" s="44">
        <f t="shared" si="105"/>
        <v>-10966.915999999999</v>
      </c>
      <c r="I1986" s="44"/>
    </row>
    <row r="1987" spans="1:9" x14ac:dyDescent="0.2">
      <c r="A1987" s="42" t="s">
        <v>667</v>
      </c>
      <c r="B1987" s="42" t="s">
        <v>95</v>
      </c>
      <c r="C1987" s="45">
        <v>45471</v>
      </c>
      <c r="D1987" s="78" t="s">
        <v>8965</v>
      </c>
      <c r="E1987" s="78" t="s">
        <v>8966</v>
      </c>
      <c r="G1987" s="44">
        <v>435.82600000000002</v>
      </c>
      <c r="H1987" s="44">
        <f t="shared" si="105"/>
        <v>-11402.741999999998</v>
      </c>
      <c r="I1987" s="44"/>
    </row>
    <row r="1988" spans="1:9" x14ac:dyDescent="0.2">
      <c r="A1988" s="61" t="s">
        <v>1132</v>
      </c>
      <c r="B1988" s="62"/>
      <c r="C1988" s="93"/>
      <c r="D1988" s="94"/>
      <c r="E1988" s="94"/>
      <c r="F1988" s="96">
        <f>SUBTOTAL(9,F1980:F1987)</f>
        <v>0</v>
      </c>
      <c r="G1988" s="96">
        <f>SUBTOTAL(9,G1980:G1987)</f>
        <v>11402.741999999998</v>
      </c>
      <c r="H1988" s="95">
        <f>+F1988-G1988</f>
        <v>-11402.741999999998</v>
      </c>
      <c r="I1988" s="44"/>
    </row>
    <row r="1989" spans="1:9" x14ac:dyDescent="0.2">
      <c r="A1989" s="42" t="s">
        <v>9360</v>
      </c>
      <c r="B1989" s="42" t="s">
        <v>9361</v>
      </c>
      <c r="C1989" s="45">
        <v>45595</v>
      </c>
      <c r="D1989" s="78" t="s">
        <v>10045</v>
      </c>
      <c r="E1989" s="78" t="s">
        <v>10046</v>
      </c>
      <c r="G1989" s="44">
        <v>0</v>
      </c>
      <c r="H1989" s="44">
        <f>+IF(A1989=A1988,H1988+F1989-G1989,F1989-G1989)</f>
        <v>0</v>
      </c>
      <c r="I1989" s="44"/>
    </row>
    <row r="1990" spans="1:9" x14ac:dyDescent="0.2">
      <c r="A1990" s="61" t="s">
        <v>10231</v>
      </c>
      <c r="B1990" s="62"/>
      <c r="C1990" s="93"/>
      <c r="D1990" s="94"/>
      <c r="E1990" s="94"/>
      <c r="F1990" s="96">
        <f>SUBTOTAL(9,F1989:F1989)</f>
        <v>0</v>
      </c>
      <c r="G1990" s="96">
        <f>SUBTOTAL(9,G1989:G1989)</f>
        <v>0</v>
      </c>
      <c r="H1990" s="95">
        <f>+F1990-G1990</f>
        <v>0</v>
      </c>
      <c r="I1990" s="44"/>
    </row>
    <row r="1991" spans="1:9" x14ac:dyDescent="0.2">
      <c r="A1991" s="42" t="s">
        <v>624</v>
      </c>
      <c r="B1991" s="42" t="s">
        <v>777</v>
      </c>
      <c r="C1991" s="45">
        <v>44346</v>
      </c>
      <c r="D1991" s="78" t="s">
        <v>4848</v>
      </c>
      <c r="E1991" s="78" t="s">
        <v>152</v>
      </c>
      <c r="F1991" s="60"/>
      <c r="G1991" s="44">
        <v>1211.5450000000001</v>
      </c>
      <c r="H1991" s="44">
        <f>+IF(A1991=A1988,H1988+F1991-G1991,F1991-G1991)</f>
        <v>-1211.5450000000001</v>
      </c>
      <c r="I1991" s="44"/>
    </row>
    <row r="1992" spans="1:9" x14ac:dyDescent="0.2">
      <c r="A1992" s="42" t="s">
        <v>624</v>
      </c>
      <c r="B1992" s="42" t="s">
        <v>777</v>
      </c>
      <c r="C1992" s="45">
        <v>44352</v>
      </c>
      <c r="D1992" s="78">
        <v>5621560790</v>
      </c>
      <c r="E1992" s="78">
        <v>7128</v>
      </c>
      <c r="F1992" s="44">
        <v>22177.462</v>
      </c>
      <c r="H1992" s="44">
        <f t="shared" ref="H1992" si="106">+IF(A1992=A1991,H1991+F1992-G1992,F1992-G1992)</f>
        <v>20965.917000000001</v>
      </c>
      <c r="I1992" s="44"/>
    </row>
    <row r="1993" spans="1:9" x14ac:dyDescent="0.2">
      <c r="A1993" s="42" t="s">
        <v>624</v>
      </c>
      <c r="B1993" s="42" t="s">
        <v>777</v>
      </c>
      <c r="C1993" s="45">
        <v>44469</v>
      </c>
      <c r="D1993" s="78" t="s">
        <v>4877</v>
      </c>
      <c r="E1993" s="78" t="s">
        <v>152</v>
      </c>
      <c r="G1993" s="44">
        <v>134.11799999999999</v>
      </c>
      <c r="H1993" s="44">
        <f t="shared" ref="H1993:H2006" si="107">+IF(A1993=A1992,H1992+F1993-G1993,F1993-G1993)</f>
        <v>20831.799000000003</v>
      </c>
      <c r="I1993" s="44"/>
    </row>
    <row r="1994" spans="1:9" x14ac:dyDescent="0.2">
      <c r="A1994" s="42" t="s">
        <v>624</v>
      </c>
      <c r="B1994" s="42" t="s">
        <v>777</v>
      </c>
      <c r="C1994" s="45">
        <v>44480</v>
      </c>
      <c r="D1994" s="78">
        <v>5621561115</v>
      </c>
      <c r="E1994" s="78">
        <v>7453</v>
      </c>
      <c r="F1994" s="44">
        <v>12682.401</v>
      </c>
      <c r="H1994" s="44">
        <f t="shared" si="107"/>
        <v>33514.200000000004</v>
      </c>
      <c r="I1994" s="44"/>
    </row>
    <row r="1995" spans="1:9" x14ac:dyDescent="0.2">
      <c r="A1995" s="42" t="s">
        <v>624</v>
      </c>
      <c r="B1995" s="42" t="s">
        <v>777</v>
      </c>
      <c r="C1995" s="45">
        <v>44498</v>
      </c>
      <c r="D1995" s="78">
        <v>5621561164</v>
      </c>
      <c r="E1995" s="78">
        <v>7517</v>
      </c>
      <c r="F1995" s="44">
        <v>15040.748</v>
      </c>
      <c r="H1995" s="44">
        <f t="shared" si="107"/>
        <v>48554.948000000004</v>
      </c>
      <c r="I1995" s="44"/>
    </row>
    <row r="1996" spans="1:9" x14ac:dyDescent="0.2">
      <c r="A1996" s="42" t="s">
        <v>624</v>
      </c>
      <c r="B1996" s="42" t="s">
        <v>777</v>
      </c>
      <c r="C1996" s="45">
        <v>44500</v>
      </c>
      <c r="D1996" s="78" t="s">
        <v>4882</v>
      </c>
      <c r="E1996" s="78" t="s">
        <v>152</v>
      </c>
      <c r="G1996" s="44">
        <v>675.80600000000004</v>
      </c>
      <c r="H1996" s="44">
        <f t="shared" si="107"/>
        <v>47879.142000000007</v>
      </c>
      <c r="I1996" s="44"/>
    </row>
    <row r="1997" spans="1:9" x14ac:dyDescent="0.2">
      <c r="A1997" s="42" t="s">
        <v>624</v>
      </c>
      <c r="B1997" s="42" t="s">
        <v>777</v>
      </c>
      <c r="C1997" s="45">
        <v>44561</v>
      </c>
      <c r="D1997" s="78" t="s">
        <v>4912</v>
      </c>
      <c r="E1997" s="78" t="s">
        <v>152</v>
      </c>
      <c r="G1997" s="44">
        <v>12480.995000000001</v>
      </c>
      <c r="H1997" s="44">
        <f t="shared" si="107"/>
        <v>35398.147000000004</v>
      </c>
      <c r="I1997" s="44"/>
    </row>
    <row r="1998" spans="1:9" x14ac:dyDescent="0.2">
      <c r="A1998" s="42" t="s">
        <v>624</v>
      </c>
      <c r="B1998" s="42" t="s">
        <v>777</v>
      </c>
      <c r="C1998" s="45">
        <v>44561</v>
      </c>
      <c r="D1998" s="78" t="s">
        <v>4913</v>
      </c>
      <c r="E1998" s="78" t="s">
        <v>152</v>
      </c>
      <c r="G1998" s="44">
        <v>12548.282999999999</v>
      </c>
      <c r="H1998" s="44">
        <f t="shared" si="107"/>
        <v>22849.864000000005</v>
      </c>
      <c r="I1998" s="44"/>
    </row>
    <row r="1999" spans="1:9" x14ac:dyDescent="0.2">
      <c r="A1999" s="42" t="s">
        <v>624</v>
      </c>
      <c r="B1999" s="42" t="s">
        <v>777</v>
      </c>
      <c r="C1999" s="45">
        <v>44569</v>
      </c>
      <c r="D1999" s="78" t="s">
        <v>5376</v>
      </c>
      <c r="E1999" s="78" t="s">
        <v>152</v>
      </c>
      <c r="G1999" s="44">
        <v>9932.7530000000006</v>
      </c>
      <c r="H1999" s="44">
        <f t="shared" si="107"/>
        <v>12917.111000000004</v>
      </c>
      <c r="I1999" s="44"/>
    </row>
    <row r="2000" spans="1:9" x14ac:dyDescent="0.2">
      <c r="A2000" s="42" t="s">
        <v>624</v>
      </c>
      <c r="B2000" s="42" t="s">
        <v>777</v>
      </c>
      <c r="C2000" s="45">
        <v>44590</v>
      </c>
      <c r="D2000" s="78">
        <v>5622560038</v>
      </c>
      <c r="E2000" s="78">
        <v>7667</v>
      </c>
      <c r="F2000" s="44">
        <v>10130.773999999999</v>
      </c>
      <c r="H2000" s="44">
        <f t="shared" si="107"/>
        <v>23047.885000000002</v>
      </c>
      <c r="I2000" s="44"/>
    </row>
    <row r="2001" spans="1:9" x14ac:dyDescent="0.2">
      <c r="A2001" s="42" t="s">
        <v>624</v>
      </c>
      <c r="B2001" s="42" t="s">
        <v>777</v>
      </c>
      <c r="C2001" s="45">
        <v>44773</v>
      </c>
      <c r="D2001" s="78" t="s">
        <v>5360</v>
      </c>
      <c r="E2001" s="78" t="s">
        <v>152</v>
      </c>
      <c r="G2001" s="44">
        <v>1084.69</v>
      </c>
      <c r="H2001" s="44">
        <f t="shared" si="107"/>
        <v>21963.195000000003</v>
      </c>
      <c r="I2001" s="44"/>
    </row>
    <row r="2002" spans="1:9" x14ac:dyDescent="0.2">
      <c r="A2002" s="42" t="s">
        <v>624</v>
      </c>
      <c r="B2002" s="42" t="s">
        <v>777</v>
      </c>
      <c r="C2002" s="45">
        <v>44872</v>
      </c>
      <c r="D2002" s="78">
        <v>5622561052</v>
      </c>
      <c r="E2002" s="78">
        <v>8857</v>
      </c>
      <c r="F2002" s="44">
        <v>1863.55</v>
      </c>
      <c r="H2002" s="44">
        <f t="shared" si="107"/>
        <v>23826.745000000003</v>
      </c>
      <c r="I2002" s="44"/>
    </row>
    <row r="2003" spans="1:9" x14ac:dyDescent="0.2">
      <c r="A2003" s="42" t="s">
        <v>624</v>
      </c>
      <c r="B2003" s="42" t="s">
        <v>777</v>
      </c>
      <c r="C2003" s="45">
        <v>44895</v>
      </c>
      <c r="D2003" s="78" t="s">
        <v>5361</v>
      </c>
      <c r="E2003" s="78" t="s">
        <v>152</v>
      </c>
      <c r="G2003" s="44">
        <v>1279.8499999999999</v>
      </c>
      <c r="H2003" s="44">
        <f t="shared" si="107"/>
        <v>22546.895000000004</v>
      </c>
      <c r="I2003" s="44"/>
    </row>
    <row r="2004" spans="1:9" x14ac:dyDescent="0.2">
      <c r="A2004" s="42" t="s">
        <v>624</v>
      </c>
      <c r="B2004" s="42" t="s">
        <v>777</v>
      </c>
      <c r="C2004" s="45">
        <v>44924</v>
      </c>
      <c r="D2004" s="78" t="s">
        <v>5362</v>
      </c>
      <c r="E2004" s="78" t="s">
        <v>152</v>
      </c>
      <c r="G2004" s="44">
        <v>126.74</v>
      </c>
      <c r="H2004" s="44">
        <f t="shared" si="107"/>
        <v>22420.155000000002</v>
      </c>
      <c r="I2004" s="44"/>
    </row>
    <row r="2005" spans="1:9" x14ac:dyDescent="0.2">
      <c r="A2005" s="42" t="s">
        <v>624</v>
      </c>
      <c r="B2005" s="42" t="s">
        <v>777</v>
      </c>
      <c r="C2005" s="45">
        <v>44924</v>
      </c>
      <c r="D2005" s="78" t="s">
        <v>5363</v>
      </c>
      <c r="E2005" s="78" t="s">
        <v>152</v>
      </c>
      <c r="G2005" s="44">
        <v>143.4</v>
      </c>
      <c r="H2005" s="44">
        <f t="shared" si="107"/>
        <v>22276.755000000001</v>
      </c>
      <c r="I2005" s="44"/>
    </row>
    <row r="2006" spans="1:9" x14ac:dyDescent="0.2">
      <c r="A2006" s="42" t="s">
        <v>624</v>
      </c>
      <c r="B2006" s="42" t="s">
        <v>777</v>
      </c>
      <c r="C2006" s="87">
        <v>45288</v>
      </c>
      <c r="D2006" s="88">
        <v>56235646</v>
      </c>
      <c r="E2006" s="88" t="s">
        <v>7563</v>
      </c>
      <c r="F2006" s="89">
        <v>5</v>
      </c>
      <c r="G2006" s="89"/>
      <c r="H2006" s="44">
        <f t="shared" si="107"/>
        <v>22281.755000000001</v>
      </c>
      <c r="I2006" s="44"/>
    </row>
    <row r="2007" spans="1:9" x14ac:dyDescent="0.2">
      <c r="A2007" s="61" t="s">
        <v>4952</v>
      </c>
      <c r="B2007" s="62"/>
      <c r="C2007" s="97"/>
      <c r="D2007" s="79"/>
      <c r="E2007" s="79"/>
      <c r="F2007" s="95">
        <f>SUBTOTAL(9,F1991:F2006)</f>
        <v>61899.934999999998</v>
      </c>
      <c r="G2007" s="95">
        <f>SUBTOTAL(9,G1991:G2006)</f>
        <v>39618.18</v>
      </c>
      <c r="H2007" s="95">
        <f>+F2007-G2007</f>
        <v>22281.754999999997</v>
      </c>
      <c r="I2007" s="34"/>
    </row>
    <row r="2008" spans="1:9" x14ac:dyDescent="0.2">
      <c r="A2008" s="42" t="s">
        <v>7491</v>
      </c>
      <c r="B2008" s="42" t="s">
        <v>7492</v>
      </c>
      <c r="C2008" s="87">
        <v>45287</v>
      </c>
      <c r="D2008" s="88">
        <v>56235645</v>
      </c>
      <c r="E2008" s="88" t="s">
        <v>7564</v>
      </c>
      <c r="F2008" s="44">
        <v>1785</v>
      </c>
      <c r="G2008" s="89"/>
      <c r="H2008" s="44">
        <f t="shared" ref="H2008:H2009" si="108">+IF(A2008=A2007,H2007+F2008-G2008,F2008-G2008)</f>
        <v>1785</v>
      </c>
      <c r="I2008" s="44"/>
    </row>
    <row r="2009" spans="1:9" x14ac:dyDescent="0.2">
      <c r="A2009" s="42" t="s">
        <v>7491</v>
      </c>
      <c r="B2009" s="42" t="s">
        <v>7492</v>
      </c>
      <c r="C2009" s="152">
        <v>45636</v>
      </c>
      <c r="D2009" s="150" t="s">
        <v>11984</v>
      </c>
      <c r="E2009" s="150" t="s">
        <v>11985</v>
      </c>
      <c r="F2009" s="151"/>
      <c r="G2009" s="151">
        <v>1786</v>
      </c>
      <c r="H2009" s="44">
        <f t="shared" si="108"/>
        <v>-1</v>
      </c>
      <c r="I2009" s="44"/>
    </row>
    <row r="2010" spans="1:9" x14ac:dyDescent="0.2">
      <c r="A2010" s="61" t="s">
        <v>7584</v>
      </c>
      <c r="B2010" s="62"/>
      <c r="C2010" s="97"/>
      <c r="D2010" s="79"/>
      <c r="E2010" s="79"/>
      <c r="F2010" s="95">
        <f>SUBTOTAL(9,F2008:F2009)</f>
        <v>1785</v>
      </c>
      <c r="G2010" s="95">
        <f>SUBTOTAL(9,G2008:G2009)</f>
        <v>1786</v>
      </c>
      <c r="H2010" s="95">
        <f>+F2010-G2010</f>
        <v>-1</v>
      </c>
      <c r="I2010" s="34"/>
    </row>
    <row r="2011" spans="1:9" x14ac:dyDescent="0.2">
      <c r="A2011" s="42" t="s">
        <v>7448</v>
      </c>
      <c r="B2011" s="42" t="s">
        <v>7465</v>
      </c>
      <c r="C2011" s="87">
        <v>45260</v>
      </c>
      <c r="D2011" s="88" t="s">
        <v>7449</v>
      </c>
      <c r="E2011" s="88" t="s">
        <v>7450</v>
      </c>
      <c r="F2011" s="89"/>
      <c r="G2011" s="89">
        <v>0</v>
      </c>
      <c r="H2011" s="44">
        <f>+IF(A2011=A2007,H2007+F2011-G2011,F2011-G2011)</f>
        <v>0</v>
      </c>
      <c r="I2011" s="44"/>
    </row>
    <row r="2012" spans="1:9" x14ac:dyDescent="0.2">
      <c r="A2012" s="61" t="s">
        <v>7473</v>
      </c>
      <c r="B2012" s="62"/>
      <c r="C2012" s="97"/>
      <c r="D2012" s="79"/>
      <c r="E2012" s="79"/>
      <c r="F2012" s="95">
        <f>SUBTOTAL(9,F2011)</f>
        <v>0</v>
      </c>
      <c r="G2012" s="95">
        <f>SUBTOTAL(9,G2011)</f>
        <v>0</v>
      </c>
      <c r="H2012" s="95">
        <f>+F2012-G2012</f>
        <v>0</v>
      </c>
      <c r="I2012" s="34"/>
    </row>
    <row r="2013" spans="1:9" x14ac:dyDescent="0.2">
      <c r="A2013" s="42" t="s">
        <v>7451</v>
      </c>
      <c r="B2013" s="42" t="s">
        <v>7466</v>
      </c>
      <c r="C2013" s="87">
        <v>45252</v>
      </c>
      <c r="D2013" s="88" t="s">
        <v>7452</v>
      </c>
      <c r="E2013" s="88" t="s">
        <v>7453</v>
      </c>
      <c r="F2013" s="89"/>
      <c r="G2013" s="89">
        <v>0</v>
      </c>
      <c r="H2013" s="44">
        <f>+IF(A2013=A2012,H2012+F2013-G2013,F2013-G2013)</f>
        <v>0</v>
      </c>
      <c r="I2013" s="44"/>
    </row>
    <row r="2014" spans="1:9" x14ac:dyDescent="0.2">
      <c r="A2014" s="61" t="s">
        <v>7474</v>
      </c>
      <c r="B2014" s="62"/>
      <c r="C2014" s="97"/>
      <c r="D2014" s="79"/>
      <c r="E2014" s="79"/>
      <c r="F2014" s="95">
        <f>SUBTOTAL(9,F2013)</f>
        <v>0</v>
      </c>
      <c r="G2014" s="95">
        <f>SUBTOTAL(9,G2013)</f>
        <v>0</v>
      </c>
      <c r="H2014" s="95">
        <f>+F2014-G2014</f>
        <v>0</v>
      </c>
      <c r="I2014" s="34"/>
    </row>
    <row r="2015" spans="1:9" x14ac:dyDescent="0.2">
      <c r="A2015" s="42" t="s">
        <v>6255</v>
      </c>
      <c r="B2015" s="42" t="s">
        <v>6256</v>
      </c>
      <c r="C2015" s="87">
        <v>45236</v>
      </c>
      <c r="D2015" s="88">
        <v>5623561681</v>
      </c>
      <c r="E2015" s="88" t="s">
        <v>7454</v>
      </c>
      <c r="F2015" s="44">
        <v>0</v>
      </c>
      <c r="G2015" s="89"/>
      <c r="H2015" s="44">
        <f>+IF(A2015=A2014,H2014+F2015-G2015,F2015-G2015)</f>
        <v>0</v>
      </c>
      <c r="I2015" s="44"/>
    </row>
    <row r="2016" spans="1:9" x14ac:dyDescent="0.2">
      <c r="A2016" s="61" t="s">
        <v>7475</v>
      </c>
      <c r="B2016" s="62"/>
      <c r="C2016" s="97"/>
      <c r="D2016" s="79"/>
      <c r="E2016" s="79"/>
      <c r="F2016" s="95">
        <f>SUBTOTAL(9,F2015)</f>
        <v>0</v>
      </c>
      <c r="G2016" s="95">
        <f>SUBTOTAL(9,G2015)</f>
        <v>0</v>
      </c>
      <c r="H2016" s="95">
        <f>+F2016-G2016</f>
        <v>0</v>
      </c>
      <c r="I2016" s="34"/>
    </row>
    <row r="2017" spans="1:9" x14ac:dyDescent="0.2">
      <c r="A2017" s="42" t="s">
        <v>6261</v>
      </c>
      <c r="B2017" s="42" t="s">
        <v>886</v>
      </c>
      <c r="C2017" s="87">
        <v>45260</v>
      </c>
      <c r="D2017" s="88" t="s">
        <v>7455</v>
      </c>
      <c r="E2017" s="88" t="s">
        <v>7456</v>
      </c>
      <c r="G2017" s="89">
        <v>7141</v>
      </c>
      <c r="H2017" s="44">
        <f>+IF(A2017=A2016,H2016+F2017-G2017,F2017-G2017)</f>
        <v>-7141</v>
      </c>
      <c r="I2017" s="44"/>
    </row>
    <row r="2018" spans="1:9" x14ac:dyDescent="0.2">
      <c r="A2018" s="42" t="s">
        <v>6261</v>
      </c>
      <c r="B2018" s="42" t="s">
        <v>886</v>
      </c>
      <c r="C2018" s="87">
        <v>45268</v>
      </c>
      <c r="D2018" s="88">
        <v>56235619</v>
      </c>
      <c r="E2018" s="88" t="s">
        <v>7565</v>
      </c>
      <c r="F2018" s="44">
        <v>7140</v>
      </c>
      <c r="G2018" s="89"/>
      <c r="H2018" s="44">
        <f>+IF(A2018=A2017,H2017+F2018-G2018,F2018-G2018)</f>
        <v>-1</v>
      </c>
      <c r="I2018" s="44"/>
    </row>
    <row r="2019" spans="1:9" x14ac:dyDescent="0.2">
      <c r="A2019" s="61" t="s">
        <v>7476</v>
      </c>
      <c r="B2019" s="62"/>
      <c r="C2019" s="97"/>
      <c r="D2019" s="79"/>
      <c r="E2019" s="79"/>
      <c r="F2019" s="95">
        <f>SUBTOTAL(9,F2017:F2018)</f>
        <v>7140</v>
      </c>
      <c r="G2019" s="95">
        <f>SUBTOTAL(9,G2017:G2018)</f>
        <v>7141</v>
      </c>
      <c r="H2019" s="95">
        <f>+F2019-G2019</f>
        <v>-1</v>
      </c>
      <c r="I2019" s="34"/>
    </row>
    <row r="2020" spans="1:9" x14ac:dyDescent="0.2">
      <c r="A2020" s="42" t="s">
        <v>6262</v>
      </c>
      <c r="B2020" s="42" t="s">
        <v>6263</v>
      </c>
      <c r="C2020" s="87">
        <v>45534</v>
      </c>
      <c r="D2020" s="88" t="s">
        <v>9278</v>
      </c>
      <c r="E2020" s="88" t="s">
        <v>9279</v>
      </c>
      <c r="G2020" s="89">
        <v>0</v>
      </c>
      <c r="H2020" s="44">
        <f>+IF(A2020=A2019,H2019+F2020-G2020,F2020-G2020)</f>
        <v>0</v>
      </c>
      <c r="I2020" s="44"/>
    </row>
    <row r="2021" spans="1:9" ht="10.5" customHeight="1" x14ac:dyDescent="0.2">
      <c r="A2021" s="61" t="s">
        <v>7477</v>
      </c>
      <c r="B2021" s="62"/>
      <c r="C2021" s="97"/>
      <c r="D2021" s="79"/>
      <c r="E2021" s="79"/>
      <c r="F2021" s="95">
        <f>SUBTOTAL(9,F2020:F2020)</f>
        <v>0</v>
      </c>
      <c r="G2021" s="95">
        <f>SUBTOTAL(9,G2020:G2020)</f>
        <v>0</v>
      </c>
      <c r="H2021" s="95">
        <f>+F2021-G2021</f>
        <v>0</v>
      </c>
      <c r="I2021" s="34"/>
    </row>
    <row r="2022" spans="1:9" x14ac:dyDescent="0.2">
      <c r="A2022" s="42" t="s">
        <v>6273</v>
      </c>
      <c r="B2022" s="42" t="s">
        <v>6274</v>
      </c>
      <c r="C2022" s="152">
        <v>45657</v>
      </c>
      <c r="D2022" s="150" t="s">
        <v>11990</v>
      </c>
      <c r="E2022" s="150" t="s">
        <v>11991</v>
      </c>
      <c r="F2022" s="151"/>
      <c r="G2022" s="151">
        <v>2624.95</v>
      </c>
      <c r="H2022" s="44">
        <f>+IF(A2022=A2021,H2021+F2022-G2022,F2022-G2022)</f>
        <v>-2624.95</v>
      </c>
      <c r="I2022" s="44"/>
    </row>
    <row r="2023" spans="1:9" ht="10.5" customHeight="1" x14ac:dyDescent="0.2">
      <c r="A2023" s="61" t="s">
        <v>7585</v>
      </c>
      <c r="B2023" s="62"/>
      <c r="C2023" s="97"/>
      <c r="D2023" s="79"/>
      <c r="E2023" s="79"/>
      <c r="F2023" s="95">
        <f>SUBTOTAL(9,F2022)</f>
        <v>0</v>
      </c>
      <c r="G2023" s="95">
        <f>SUBTOTAL(9,G2022)</f>
        <v>2624.95</v>
      </c>
      <c r="H2023" s="95">
        <f>+F2023-G2023</f>
        <v>-2624.95</v>
      </c>
      <c r="I2023" s="34"/>
    </row>
    <row r="2024" spans="1:9" x14ac:dyDescent="0.2">
      <c r="A2024" s="42" t="s">
        <v>6282</v>
      </c>
      <c r="B2024" s="42" t="s">
        <v>59</v>
      </c>
      <c r="C2024" s="87">
        <v>45439</v>
      </c>
      <c r="D2024" s="88">
        <v>5624561822</v>
      </c>
      <c r="E2024" s="88" t="s">
        <v>8792</v>
      </c>
      <c r="F2024" s="44">
        <v>1056.942</v>
      </c>
      <c r="G2024" s="89"/>
      <c r="H2024" s="44">
        <f>+IF(A2024=A2023,H2023+F2024-G2024,F2024-G2024)</f>
        <v>1056.942</v>
      </c>
      <c r="I2024" s="44"/>
    </row>
    <row r="2025" spans="1:9" x14ac:dyDescent="0.2">
      <c r="A2025" s="42" t="s">
        <v>6282</v>
      </c>
      <c r="B2025" s="42" t="s">
        <v>59</v>
      </c>
      <c r="C2025" s="87">
        <v>45439</v>
      </c>
      <c r="D2025" s="88">
        <v>5624561823</v>
      </c>
      <c r="E2025" s="88" t="s">
        <v>8793</v>
      </c>
      <c r="F2025" s="44">
        <v>1676.972</v>
      </c>
      <c r="G2025" s="89"/>
      <c r="H2025" s="44">
        <f>+IF(A2025=A2024,H2024+F2025-G2025,F2025-G2025)</f>
        <v>2733.9139999999998</v>
      </c>
      <c r="I2025" s="44"/>
    </row>
    <row r="2026" spans="1:9" x14ac:dyDescent="0.2">
      <c r="A2026" s="42" t="s">
        <v>6282</v>
      </c>
      <c r="B2026" s="42" t="s">
        <v>59</v>
      </c>
      <c r="C2026" s="87">
        <v>45471</v>
      </c>
      <c r="D2026" s="88" t="s">
        <v>8967</v>
      </c>
      <c r="E2026" s="88" t="s">
        <v>8968</v>
      </c>
      <c r="G2026" s="89">
        <v>2732.8850000000002</v>
      </c>
      <c r="H2026" s="44">
        <f>+IF(A2026=A2025,H2025+F2026-G2026,F2026-G2026)</f>
        <v>1.0289999999995416</v>
      </c>
      <c r="I2026" s="44"/>
    </row>
    <row r="2027" spans="1:9" ht="10.5" customHeight="1" x14ac:dyDescent="0.2">
      <c r="A2027" s="61" t="s">
        <v>8833</v>
      </c>
      <c r="B2027" s="62"/>
      <c r="C2027" s="97"/>
      <c r="D2027" s="79"/>
      <c r="E2027" s="79"/>
      <c r="F2027" s="95">
        <f>SUBTOTAL(9,F2024:F2026)</f>
        <v>2733.9139999999998</v>
      </c>
      <c r="G2027" s="95">
        <f>SUBTOTAL(9,G2024:G2026)</f>
        <v>2732.8850000000002</v>
      </c>
      <c r="H2027" s="95">
        <f>+F2027-G2027</f>
        <v>1.0289999999995416</v>
      </c>
      <c r="I2027" s="34"/>
    </row>
    <row r="2028" spans="1:9" x14ac:dyDescent="0.2">
      <c r="A2028" s="42" t="s">
        <v>668</v>
      </c>
      <c r="B2028" s="42" t="s">
        <v>669</v>
      </c>
      <c r="C2028" s="152">
        <v>45657</v>
      </c>
      <c r="D2028" s="150" t="s">
        <v>11993</v>
      </c>
      <c r="E2028" s="150" t="s">
        <v>11994</v>
      </c>
      <c r="F2028" s="151"/>
      <c r="G2028" s="151">
        <v>4919.5349999999999</v>
      </c>
      <c r="H2028" s="44">
        <f>+IF(A2028=A2027,H2027+F2028-G2028,F2028-G2028)</f>
        <v>-4919.5349999999999</v>
      </c>
    </row>
    <row r="2029" spans="1:9" x14ac:dyDescent="0.2">
      <c r="A2029" s="61" t="s">
        <v>1133</v>
      </c>
      <c r="B2029" s="62"/>
      <c r="C2029" s="93"/>
      <c r="D2029" s="94"/>
      <c r="E2029" s="94"/>
      <c r="F2029" s="95">
        <f>SUBTOTAL(9,F2028:F2028)</f>
        <v>0</v>
      </c>
      <c r="G2029" s="95">
        <f>SUBTOTAL(9,G2028:G2028)</f>
        <v>4919.5349999999999</v>
      </c>
      <c r="H2029" s="95">
        <f>+F2029-G2029</f>
        <v>-4919.5349999999999</v>
      </c>
    </row>
    <row r="2030" spans="1:9" x14ac:dyDescent="0.2">
      <c r="A2030" s="42" t="s">
        <v>6290</v>
      </c>
      <c r="B2030" s="42" t="s">
        <v>6291</v>
      </c>
      <c r="C2030" s="45">
        <v>45287</v>
      </c>
      <c r="D2030" s="78">
        <v>56235681</v>
      </c>
      <c r="E2030" s="78" t="s">
        <v>7566</v>
      </c>
      <c r="F2030" s="44">
        <v>477</v>
      </c>
      <c r="G2030" s="44">
        <v>0</v>
      </c>
      <c r="H2030" s="44">
        <f>+IF(A2030=A2029,H2029+F2030-G2030,F2030-G2030)</f>
        <v>477</v>
      </c>
    </row>
    <row r="2031" spans="1:9" x14ac:dyDescent="0.2">
      <c r="A2031" s="61" t="s">
        <v>7586</v>
      </c>
      <c r="B2031" s="62"/>
      <c r="C2031" s="93"/>
      <c r="D2031" s="94"/>
      <c r="E2031" s="94"/>
      <c r="F2031" s="96">
        <f>SUBTOTAL(9,F2030:F2030)</f>
        <v>477</v>
      </c>
      <c r="G2031" s="96">
        <f>SUBTOTAL(9,G2030:G2030)</f>
        <v>0</v>
      </c>
      <c r="H2031" s="95">
        <f>+F2031-G2031</f>
        <v>477</v>
      </c>
    </row>
    <row r="2032" spans="1:9" x14ac:dyDescent="0.2">
      <c r="A2032" s="42" t="s">
        <v>821</v>
      </c>
      <c r="B2032" s="42" t="s">
        <v>822</v>
      </c>
      <c r="C2032" s="45">
        <v>43677</v>
      </c>
      <c r="D2032" s="78" t="s">
        <v>844</v>
      </c>
      <c r="E2032" s="78" t="s">
        <v>655</v>
      </c>
      <c r="G2032" s="44">
        <v>21109.895</v>
      </c>
      <c r="H2032" s="44">
        <f>+IF(A2032=A2031,H2031+F2032-G2032,F2032-G2032)</f>
        <v>-21109.895</v>
      </c>
    </row>
    <row r="2033" spans="1:9" x14ac:dyDescent="0.2">
      <c r="A2033" s="42" t="s">
        <v>821</v>
      </c>
      <c r="B2033" s="42" t="s">
        <v>822</v>
      </c>
      <c r="C2033" s="45">
        <v>43686</v>
      </c>
      <c r="D2033" s="78">
        <v>5619560817</v>
      </c>
      <c r="E2033" s="78">
        <v>3890</v>
      </c>
      <c r="F2033" s="44">
        <v>10000</v>
      </c>
      <c r="H2033" s="44">
        <f>+IF(A2033=A2032,H2032+F2033-G2033,F2033-G2033)</f>
        <v>-11109.895</v>
      </c>
    </row>
    <row r="2034" spans="1:9" x14ac:dyDescent="0.2">
      <c r="A2034" s="42" t="s">
        <v>821</v>
      </c>
      <c r="B2034" s="42" t="s">
        <v>822</v>
      </c>
      <c r="C2034" s="45">
        <v>43706</v>
      </c>
      <c r="D2034" s="78">
        <v>5619560879</v>
      </c>
      <c r="E2034" s="78">
        <v>4021</v>
      </c>
      <c r="F2034" s="44">
        <v>6775.6390000000001</v>
      </c>
      <c r="H2034" s="44">
        <f>+IF(A2034=A2033,H2033+F2034-G2034,F2034-G2034)</f>
        <v>-4334.2560000000003</v>
      </c>
      <c r="I2034" s="33" t="s">
        <v>4791</v>
      </c>
    </row>
    <row r="2035" spans="1:9" x14ac:dyDescent="0.2">
      <c r="A2035" s="61" t="s">
        <v>1134</v>
      </c>
      <c r="B2035" s="62"/>
      <c r="C2035" s="97"/>
      <c r="D2035" s="79"/>
      <c r="E2035" s="79"/>
      <c r="F2035" s="95">
        <f>SUBTOTAL(9,F2032:F2034)</f>
        <v>16775.638999999999</v>
      </c>
      <c r="G2035" s="95">
        <f>SUBTOTAL(9,G2032:G2034)</f>
        <v>21109.895</v>
      </c>
      <c r="H2035" s="95">
        <f>+F2035-G2035</f>
        <v>-4334.2560000000012</v>
      </c>
      <c r="I2035" s="33"/>
    </row>
    <row r="2036" spans="1:9" x14ac:dyDescent="0.2">
      <c r="A2036" s="42" t="s">
        <v>867</v>
      </c>
      <c r="B2036" s="42" t="s">
        <v>868</v>
      </c>
      <c r="C2036" s="45">
        <v>44078</v>
      </c>
      <c r="D2036" s="78">
        <v>5620560935</v>
      </c>
      <c r="E2036" s="78">
        <v>5508</v>
      </c>
      <c r="F2036" s="44">
        <v>7668.58</v>
      </c>
      <c r="H2036" s="44">
        <f>+IF(A2036=A2034,H2034+F2036-G2036,F2036-G2036)</f>
        <v>7668.58</v>
      </c>
      <c r="I2036" s="34"/>
    </row>
    <row r="2037" spans="1:9" x14ac:dyDescent="0.2">
      <c r="A2037" s="42" t="s">
        <v>867</v>
      </c>
      <c r="B2037" s="42" t="s">
        <v>868</v>
      </c>
      <c r="C2037" s="45">
        <v>44196</v>
      </c>
      <c r="D2037" s="78" t="s">
        <v>4827</v>
      </c>
      <c r="E2037" s="78" t="s">
        <v>655</v>
      </c>
      <c r="G2037" s="44">
        <v>5851.2</v>
      </c>
      <c r="H2037" s="44">
        <f>+IF(A2037=A2036,H2036+F2037-G2037,F2037-G2037)</f>
        <v>1817.38</v>
      </c>
      <c r="I2037" s="34"/>
    </row>
    <row r="2038" spans="1:9" x14ac:dyDescent="0.2">
      <c r="A2038" s="42" t="s">
        <v>867</v>
      </c>
      <c r="B2038" s="42" t="s">
        <v>868</v>
      </c>
      <c r="C2038" s="101">
        <v>44637</v>
      </c>
      <c r="D2038" s="102" t="s">
        <v>5364</v>
      </c>
      <c r="E2038" s="102" t="s">
        <v>152</v>
      </c>
      <c r="F2038" s="103"/>
      <c r="G2038" s="103">
        <v>131.5</v>
      </c>
      <c r="H2038" s="44">
        <f>+IF(A2038=A2037,H2037+F2038-G2038,F2038-G2038)</f>
        <v>1685.88</v>
      </c>
      <c r="I2038" s="34"/>
    </row>
    <row r="2039" spans="1:9" x14ac:dyDescent="0.2">
      <c r="A2039" s="61" t="s">
        <v>4953</v>
      </c>
      <c r="B2039" s="62"/>
      <c r="C2039" s="108"/>
      <c r="D2039" s="109"/>
      <c r="E2039" s="109"/>
      <c r="F2039" s="110">
        <f>SUBTOTAL(9,F2036:F2038)</f>
        <v>7668.58</v>
      </c>
      <c r="G2039" s="110">
        <f>SUBTOTAL(9,G2036:G2038)</f>
        <v>5982.7</v>
      </c>
      <c r="H2039" s="95">
        <f>+F2039-G2039</f>
        <v>1685.88</v>
      </c>
      <c r="I2039" s="34"/>
    </row>
    <row r="2040" spans="1:9" x14ac:dyDescent="0.2">
      <c r="A2040" s="42" t="s">
        <v>6296</v>
      </c>
      <c r="B2040" s="42" t="s">
        <v>8642</v>
      </c>
      <c r="C2040" s="101">
        <v>45534</v>
      </c>
      <c r="D2040" s="102" t="s">
        <v>9280</v>
      </c>
      <c r="E2040" s="102" t="s">
        <v>9281</v>
      </c>
      <c r="F2040" s="103"/>
      <c r="G2040" s="103">
        <v>3870.46</v>
      </c>
      <c r="H2040" s="44">
        <f>+IF(A2040=A2039,H2039+F2040-G2040,F2040-G2040)</f>
        <v>-3870.46</v>
      </c>
      <c r="I2040" s="34"/>
    </row>
    <row r="2041" spans="1:9" x14ac:dyDescent="0.2">
      <c r="A2041" s="42" t="s">
        <v>6296</v>
      </c>
      <c r="B2041" s="42" t="s">
        <v>8642</v>
      </c>
      <c r="C2041" s="101">
        <v>45539</v>
      </c>
      <c r="D2041" s="102">
        <v>5624562436</v>
      </c>
      <c r="E2041" s="102" t="s">
        <v>10060</v>
      </c>
      <c r="F2041" s="103">
        <v>3870.46</v>
      </c>
      <c r="G2041" s="103"/>
      <c r="H2041" s="44">
        <f t="shared" ref="H2041:H2042" si="109">+IF(A2041=A2040,H2040+F2041-G2041,F2041-G2041)</f>
        <v>0</v>
      </c>
      <c r="I2041" s="34"/>
    </row>
    <row r="2042" spans="1:9" x14ac:dyDescent="0.2">
      <c r="A2042" s="42" t="s">
        <v>6296</v>
      </c>
      <c r="B2042" s="42" t="s">
        <v>8642</v>
      </c>
      <c r="C2042" s="101">
        <v>45574</v>
      </c>
      <c r="D2042" s="102">
        <v>5624567140</v>
      </c>
      <c r="E2042" s="102" t="s">
        <v>10061</v>
      </c>
      <c r="F2042" s="103">
        <v>4442.7250000000004</v>
      </c>
      <c r="G2042" s="103"/>
      <c r="H2042" s="44">
        <f t="shared" si="109"/>
        <v>4442.7250000000004</v>
      </c>
      <c r="I2042" s="34"/>
    </row>
    <row r="2043" spans="1:9" x14ac:dyDescent="0.2">
      <c r="A2043" s="61" t="s">
        <v>9019</v>
      </c>
      <c r="B2043" s="62"/>
      <c r="C2043" s="108"/>
      <c r="D2043" s="109"/>
      <c r="E2043" s="109"/>
      <c r="F2043" s="110">
        <f>SUBTOTAL(9,F2040:F2042)</f>
        <v>8313.1850000000013</v>
      </c>
      <c r="G2043" s="110">
        <f>SUBTOTAL(9,G2040:G2042)</f>
        <v>3870.46</v>
      </c>
      <c r="H2043" s="95">
        <f>+F2043-G2043</f>
        <v>4442.7250000000013</v>
      </c>
      <c r="I2043" s="34"/>
    </row>
    <row r="2044" spans="1:9" x14ac:dyDescent="0.2">
      <c r="A2044" s="42" t="s">
        <v>6298</v>
      </c>
      <c r="B2044" s="42" t="s">
        <v>6299</v>
      </c>
      <c r="C2044" s="101">
        <v>45287</v>
      </c>
      <c r="D2044" s="102">
        <v>56235681</v>
      </c>
      <c r="E2044" s="102" t="s">
        <v>7567</v>
      </c>
      <c r="F2044" s="103">
        <v>0</v>
      </c>
      <c r="G2044" s="103">
        <v>0</v>
      </c>
      <c r="H2044" s="44">
        <f>+IF(A2044=A2039,H2039+F2044-G2044,F2044-G2044)</f>
        <v>0</v>
      </c>
      <c r="I2044" s="34"/>
    </row>
    <row r="2045" spans="1:9" x14ac:dyDescent="0.2">
      <c r="A2045" s="61" t="s">
        <v>7587</v>
      </c>
      <c r="B2045" s="62"/>
      <c r="C2045" s="108"/>
      <c r="D2045" s="109"/>
      <c r="E2045" s="109"/>
      <c r="F2045" s="110">
        <f>SUBTOTAL(9,F2044)</f>
        <v>0</v>
      </c>
      <c r="G2045" s="110">
        <f>SUBTOTAL(9,G2044)</f>
        <v>0</v>
      </c>
      <c r="H2045" s="95">
        <f>+F2045-G2045</f>
        <v>0</v>
      </c>
      <c r="I2045" s="34"/>
    </row>
    <row r="2046" spans="1:9" x14ac:dyDescent="0.2">
      <c r="A2046" s="42" t="s">
        <v>6300</v>
      </c>
      <c r="B2046" s="42" t="s">
        <v>6301</v>
      </c>
      <c r="C2046" s="101">
        <v>45565</v>
      </c>
      <c r="D2046" s="102">
        <v>5624567091</v>
      </c>
      <c r="E2046" s="102" t="s">
        <v>10064</v>
      </c>
      <c r="F2046" s="103">
        <v>446.45699999999999</v>
      </c>
      <c r="G2046" s="103">
        <v>0</v>
      </c>
      <c r="H2046" s="44">
        <f>+IF(A2046=A2039,H2039+F2046-G2046,F2046-G2046)</f>
        <v>446.45699999999999</v>
      </c>
      <c r="I2046" s="34"/>
    </row>
    <row r="2047" spans="1:9" x14ac:dyDescent="0.2">
      <c r="A2047" s="61" t="s">
        <v>7478</v>
      </c>
      <c r="B2047" s="62"/>
      <c r="C2047" s="108"/>
      <c r="D2047" s="109"/>
      <c r="E2047" s="109"/>
      <c r="F2047" s="110">
        <f>SUBTOTAL(9,F2038:F2046)</f>
        <v>8759.6420000000016</v>
      </c>
      <c r="G2047" s="110">
        <f>SUBTOTAL(9,G2046)</f>
        <v>0</v>
      </c>
      <c r="H2047" s="95">
        <f>+F2047-G2047</f>
        <v>8759.6420000000016</v>
      </c>
      <c r="I2047" s="34"/>
    </row>
    <row r="2048" spans="1:9" x14ac:dyDescent="0.2">
      <c r="A2048" s="42" t="s">
        <v>4808</v>
      </c>
      <c r="B2048" s="45" t="s">
        <v>4809</v>
      </c>
      <c r="C2048" s="101">
        <v>44527</v>
      </c>
      <c r="D2048" s="102">
        <v>5321530376</v>
      </c>
      <c r="E2048" s="102">
        <v>830</v>
      </c>
      <c r="F2048" s="103">
        <v>1526.175</v>
      </c>
      <c r="G2048" s="103"/>
      <c r="H2048" s="44">
        <f>+IF(A2048=A2038,H2038+F2048-G2048,F2048-G2048)</f>
        <v>1526.175</v>
      </c>
    </row>
    <row r="2049" spans="1:8" x14ac:dyDescent="0.2">
      <c r="A2049" s="42" t="s">
        <v>4808</v>
      </c>
      <c r="B2049" s="45" t="s">
        <v>4809</v>
      </c>
      <c r="C2049" s="101">
        <v>44648</v>
      </c>
      <c r="D2049" s="102">
        <v>5322530284</v>
      </c>
      <c r="E2049" s="102">
        <v>1028</v>
      </c>
      <c r="F2049" s="103">
        <v>1785</v>
      </c>
      <c r="G2049" s="103"/>
      <c r="H2049" s="44">
        <f>+IF(A2049=A2039,H2039+F2049-G2049,F2049-G2049)</f>
        <v>1785</v>
      </c>
    </row>
    <row r="2050" spans="1:8" x14ac:dyDescent="0.2">
      <c r="A2050" s="42" t="s">
        <v>4808</v>
      </c>
      <c r="B2050" s="45" t="s">
        <v>4809</v>
      </c>
      <c r="C2050" s="101">
        <v>44711</v>
      </c>
      <c r="D2050" s="102" t="s">
        <v>7228</v>
      </c>
      <c r="E2050" s="102" t="s">
        <v>152</v>
      </c>
      <c r="F2050" s="103"/>
      <c r="G2050" s="103">
        <v>1785.66</v>
      </c>
      <c r="H2050" s="44">
        <f>+IF(A2050=A2048,H2048+F2050-G2050,F2050-G2050)</f>
        <v>-259.48500000000013</v>
      </c>
    </row>
    <row r="2051" spans="1:8" x14ac:dyDescent="0.2">
      <c r="A2051" s="42" t="s">
        <v>4808</v>
      </c>
      <c r="B2051" s="45" t="s">
        <v>4809</v>
      </c>
      <c r="C2051" s="101">
        <v>44740</v>
      </c>
      <c r="D2051" s="102" t="s">
        <v>5365</v>
      </c>
      <c r="E2051" s="102" t="s">
        <v>152</v>
      </c>
      <c r="F2051" s="103"/>
      <c r="G2051" s="103">
        <v>1781.14</v>
      </c>
      <c r="H2051" s="44">
        <f>+IF(A2051=A2049,H2049+F2051-G2051,F2051-G2051)</f>
        <v>3.8599999999999</v>
      </c>
    </row>
    <row r="2052" spans="1:8" x14ac:dyDescent="0.2">
      <c r="A2052" s="42" t="s">
        <v>4808</v>
      </c>
      <c r="B2052" s="45" t="s">
        <v>4809</v>
      </c>
      <c r="C2052" s="101">
        <v>44740</v>
      </c>
      <c r="D2052" s="102" t="s">
        <v>7229</v>
      </c>
      <c r="E2052" s="102" t="s">
        <v>152</v>
      </c>
      <c r="F2052" s="103"/>
      <c r="G2052" s="103">
        <v>1526.78</v>
      </c>
      <c r="H2052" s="44">
        <f>+IF(A2052=A2050,H2050+F2052-G2052,F2052-G2052)</f>
        <v>-1786.2650000000001</v>
      </c>
    </row>
    <row r="2053" spans="1:8" x14ac:dyDescent="0.2">
      <c r="A2053" s="61" t="s">
        <v>4954</v>
      </c>
      <c r="B2053" s="97"/>
      <c r="C2053" s="108"/>
      <c r="D2053" s="109"/>
      <c r="E2053" s="109"/>
      <c r="F2053" s="110">
        <f>SUBTOTAL(9,F2048:F2052)</f>
        <v>3311.1750000000002</v>
      </c>
      <c r="G2053" s="110">
        <f>SUBTOTAL(9,G2048:G2052)</f>
        <v>5093.58</v>
      </c>
      <c r="H2053" s="95">
        <f>+F2053-G2053</f>
        <v>-1782.4049999999997</v>
      </c>
    </row>
    <row r="2054" spans="1:8" x14ac:dyDescent="0.2">
      <c r="A2054" s="42" t="s">
        <v>4812</v>
      </c>
      <c r="B2054" s="45" t="s">
        <v>4813</v>
      </c>
      <c r="C2054" s="152">
        <v>45644</v>
      </c>
      <c r="D2054" s="150" t="s">
        <v>12006</v>
      </c>
      <c r="E2054" s="150" t="s">
        <v>12007</v>
      </c>
      <c r="F2054" s="151"/>
      <c r="G2054" s="151">
        <v>596</v>
      </c>
      <c r="H2054" s="44">
        <f>+IF(A2054=A2053,H2053+F2054-G2054,F2054-G2054)</f>
        <v>-596</v>
      </c>
    </row>
    <row r="2055" spans="1:8" x14ac:dyDescent="0.2">
      <c r="A2055" s="42" t="s">
        <v>4812</v>
      </c>
      <c r="B2055" s="45" t="s">
        <v>4813</v>
      </c>
      <c r="C2055" s="152">
        <v>45644</v>
      </c>
      <c r="D2055" s="150" t="s">
        <v>12008</v>
      </c>
      <c r="E2055" s="150" t="s">
        <v>12009</v>
      </c>
      <c r="F2055" s="151"/>
      <c r="G2055" s="151">
        <v>596</v>
      </c>
      <c r="H2055" s="44">
        <f>+IF(A2055=A2054,H2054+F2055-G2055,F2055-G2055)</f>
        <v>-1192</v>
      </c>
    </row>
    <row r="2056" spans="1:8" x14ac:dyDescent="0.2">
      <c r="A2056" s="61" t="s">
        <v>4955</v>
      </c>
      <c r="B2056" s="97"/>
      <c r="C2056" s="93"/>
      <c r="D2056" s="94"/>
      <c r="E2056" s="94"/>
      <c r="F2056" s="96">
        <f>SUBTOTAL(9,F2054:F2055)</f>
        <v>0</v>
      </c>
      <c r="G2056" s="96">
        <f>SUBTOTAL(9,G2054:G2055)</f>
        <v>1192</v>
      </c>
      <c r="H2056" s="95">
        <f>+F2056-G2056</f>
        <v>-1192</v>
      </c>
    </row>
    <row r="2057" spans="1:8" x14ac:dyDescent="0.2">
      <c r="A2057" s="42" t="s">
        <v>4830</v>
      </c>
      <c r="B2057" s="45" t="s">
        <v>4831</v>
      </c>
      <c r="C2057" s="45">
        <v>44303</v>
      </c>
      <c r="D2057" s="78">
        <v>5621560589</v>
      </c>
      <c r="E2057" s="78">
        <v>6843</v>
      </c>
      <c r="F2057" s="44">
        <v>52.96</v>
      </c>
      <c r="H2057" s="44">
        <f>+IF(A2057=A2056,H2056+F2057-G2057,F2057-G2057)</f>
        <v>52.96</v>
      </c>
    </row>
    <row r="2058" spans="1:8" x14ac:dyDescent="0.2">
      <c r="A2058" s="61" t="s">
        <v>4956</v>
      </c>
      <c r="B2058" s="97"/>
      <c r="C2058" s="97"/>
      <c r="D2058" s="79"/>
      <c r="E2058" s="79"/>
      <c r="F2058" s="95">
        <f>SUBTOTAL(9,F2057:F2057)</f>
        <v>52.96</v>
      </c>
      <c r="G2058" s="95">
        <f>SUBTOTAL(9,G2057:G2057)</f>
        <v>0</v>
      </c>
      <c r="H2058" s="95">
        <f>+F2058-G2058</f>
        <v>52.96</v>
      </c>
    </row>
    <row r="2059" spans="1:8" x14ac:dyDescent="0.2">
      <c r="A2059" s="42" t="s">
        <v>4832</v>
      </c>
      <c r="B2059" s="45" t="s">
        <v>4833</v>
      </c>
      <c r="C2059" s="45">
        <v>45412</v>
      </c>
      <c r="D2059" s="78" t="s">
        <v>8527</v>
      </c>
      <c r="E2059" s="78" t="s">
        <v>8528</v>
      </c>
      <c r="G2059" s="44">
        <v>270</v>
      </c>
      <c r="H2059" s="44">
        <f>+IF(A2059=A2058,H2058+F2059-G2059,F2059-G2059)</f>
        <v>-270</v>
      </c>
    </row>
    <row r="2060" spans="1:8" x14ac:dyDescent="0.2">
      <c r="A2060" s="42" t="s">
        <v>4832</v>
      </c>
      <c r="B2060" s="45" t="s">
        <v>4833</v>
      </c>
      <c r="C2060" s="45">
        <v>45412</v>
      </c>
      <c r="D2060" s="78" t="s">
        <v>8529</v>
      </c>
      <c r="E2060" s="78" t="s">
        <v>8530</v>
      </c>
      <c r="G2060" s="44">
        <v>596.20000000000005</v>
      </c>
      <c r="H2060" s="44">
        <f t="shared" ref="H2060:H2071" si="110">+IF(A2060=A2059,H2059+F2060-G2060,F2060-G2060)</f>
        <v>-866.2</v>
      </c>
    </row>
    <row r="2061" spans="1:8" x14ac:dyDescent="0.2">
      <c r="A2061" s="42" t="s">
        <v>4832</v>
      </c>
      <c r="B2061" s="45" t="s">
        <v>4833</v>
      </c>
      <c r="C2061" s="152">
        <v>45626</v>
      </c>
      <c r="D2061" s="150" t="s">
        <v>12010</v>
      </c>
      <c r="E2061" s="150" t="s">
        <v>12011</v>
      </c>
      <c r="F2061" s="151"/>
      <c r="G2061" s="151">
        <v>120</v>
      </c>
      <c r="H2061" s="44">
        <f t="shared" si="110"/>
        <v>-986.2</v>
      </c>
    </row>
    <row r="2062" spans="1:8" x14ac:dyDescent="0.2">
      <c r="A2062" s="42" t="s">
        <v>4832</v>
      </c>
      <c r="B2062" s="45" t="s">
        <v>4833</v>
      </c>
      <c r="C2062" s="152">
        <v>45626</v>
      </c>
      <c r="D2062" s="150" t="s">
        <v>12012</v>
      </c>
      <c r="E2062" s="150" t="s">
        <v>12013</v>
      </c>
      <c r="F2062" s="151"/>
      <c r="G2062" s="151">
        <v>114.1</v>
      </c>
      <c r="H2062" s="44">
        <f t="shared" si="110"/>
        <v>-1100.3</v>
      </c>
    </row>
    <row r="2063" spans="1:8" x14ac:dyDescent="0.2">
      <c r="A2063" s="42" t="s">
        <v>4832</v>
      </c>
      <c r="B2063" s="45" t="s">
        <v>4833</v>
      </c>
      <c r="C2063" s="152">
        <v>45626</v>
      </c>
      <c r="D2063" s="150" t="s">
        <v>12014</v>
      </c>
      <c r="E2063" s="150" t="s">
        <v>12015</v>
      </c>
      <c r="F2063" s="151"/>
      <c r="G2063" s="151">
        <v>76</v>
      </c>
      <c r="H2063" s="44">
        <f t="shared" si="110"/>
        <v>-1176.3</v>
      </c>
    </row>
    <row r="2064" spans="1:8" x14ac:dyDescent="0.2">
      <c r="A2064" s="42" t="s">
        <v>4832</v>
      </c>
      <c r="B2064" s="45" t="s">
        <v>4833</v>
      </c>
      <c r="C2064" s="152">
        <v>45626</v>
      </c>
      <c r="D2064" s="150" t="s">
        <v>12016</v>
      </c>
      <c r="E2064" s="150" t="s">
        <v>12017</v>
      </c>
      <c r="F2064" s="151"/>
      <c r="G2064" s="151">
        <v>270</v>
      </c>
      <c r="H2064" s="44">
        <f t="shared" si="110"/>
        <v>-1446.3</v>
      </c>
    </row>
    <row r="2065" spans="1:8" x14ac:dyDescent="0.2">
      <c r="A2065" s="42" t="s">
        <v>4832</v>
      </c>
      <c r="B2065" s="45" t="s">
        <v>4833</v>
      </c>
      <c r="C2065" s="152">
        <v>45639</v>
      </c>
      <c r="D2065" s="150" t="s">
        <v>12018</v>
      </c>
      <c r="E2065" s="150" t="s">
        <v>12019</v>
      </c>
      <c r="F2065" s="151"/>
      <c r="G2065" s="151">
        <v>43</v>
      </c>
      <c r="H2065" s="44">
        <f t="shared" si="110"/>
        <v>-1489.3</v>
      </c>
    </row>
    <row r="2066" spans="1:8" x14ac:dyDescent="0.2">
      <c r="A2066" s="42" t="s">
        <v>4832</v>
      </c>
      <c r="B2066" s="45" t="s">
        <v>4833</v>
      </c>
      <c r="C2066" s="152">
        <v>45644</v>
      </c>
      <c r="D2066" s="150" t="s">
        <v>12020</v>
      </c>
      <c r="E2066" s="150" t="s">
        <v>12021</v>
      </c>
      <c r="F2066" s="151"/>
      <c r="G2066" s="151">
        <v>807.65</v>
      </c>
      <c r="H2066" s="44">
        <f t="shared" si="110"/>
        <v>-2296.9499999999998</v>
      </c>
    </row>
    <row r="2067" spans="1:8" x14ac:dyDescent="0.2">
      <c r="A2067" s="42" t="s">
        <v>4832</v>
      </c>
      <c r="B2067" s="45" t="s">
        <v>4833</v>
      </c>
      <c r="C2067" s="152">
        <v>45644</v>
      </c>
      <c r="D2067" s="150" t="s">
        <v>12022</v>
      </c>
      <c r="E2067" s="150" t="s">
        <v>12023</v>
      </c>
      <c r="F2067" s="151"/>
      <c r="G2067" s="151">
        <v>30</v>
      </c>
      <c r="H2067" s="44">
        <f t="shared" si="110"/>
        <v>-2326.9499999999998</v>
      </c>
    </row>
    <row r="2068" spans="1:8" x14ac:dyDescent="0.2">
      <c r="A2068" s="42" t="s">
        <v>4832</v>
      </c>
      <c r="B2068" s="45" t="s">
        <v>4833</v>
      </c>
      <c r="C2068" s="152">
        <v>45644</v>
      </c>
      <c r="D2068" s="150" t="s">
        <v>12024</v>
      </c>
      <c r="E2068" s="150" t="s">
        <v>12025</v>
      </c>
      <c r="F2068" s="151"/>
      <c r="G2068" s="151">
        <v>82</v>
      </c>
      <c r="H2068" s="44">
        <f t="shared" si="110"/>
        <v>-2408.9499999999998</v>
      </c>
    </row>
    <row r="2069" spans="1:8" x14ac:dyDescent="0.2">
      <c r="A2069" s="42" t="s">
        <v>4832</v>
      </c>
      <c r="B2069" s="45" t="s">
        <v>4833</v>
      </c>
      <c r="C2069" s="152">
        <v>45644</v>
      </c>
      <c r="D2069" s="150" t="s">
        <v>12026</v>
      </c>
      <c r="E2069" s="150" t="s">
        <v>12027</v>
      </c>
      <c r="F2069" s="151"/>
      <c r="G2069" s="151">
        <v>169</v>
      </c>
      <c r="H2069" s="44">
        <f t="shared" si="110"/>
        <v>-2577.9499999999998</v>
      </c>
    </row>
    <row r="2070" spans="1:8" x14ac:dyDescent="0.2">
      <c r="A2070" s="42" t="s">
        <v>4832</v>
      </c>
      <c r="B2070" s="45" t="s">
        <v>4833</v>
      </c>
      <c r="C2070" s="152">
        <v>45657</v>
      </c>
      <c r="D2070" s="150" t="s">
        <v>12028</v>
      </c>
      <c r="E2070" s="150" t="s">
        <v>12029</v>
      </c>
      <c r="F2070" s="151"/>
      <c r="G2070" s="151">
        <v>112</v>
      </c>
      <c r="H2070" s="44">
        <f t="shared" si="110"/>
        <v>-2689.95</v>
      </c>
    </row>
    <row r="2071" spans="1:8" x14ac:dyDescent="0.2">
      <c r="A2071" s="42" t="s">
        <v>4832</v>
      </c>
      <c r="B2071" s="45" t="s">
        <v>4833</v>
      </c>
      <c r="C2071" s="152">
        <v>45657</v>
      </c>
      <c r="D2071" s="150" t="s">
        <v>12030</v>
      </c>
      <c r="E2071" s="150" t="s">
        <v>12031</v>
      </c>
      <c r="F2071" s="151"/>
      <c r="G2071" s="151">
        <v>45</v>
      </c>
      <c r="H2071" s="44">
        <f t="shared" si="110"/>
        <v>-2734.95</v>
      </c>
    </row>
    <row r="2072" spans="1:8" x14ac:dyDescent="0.2">
      <c r="A2072" s="61" t="s">
        <v>4957</v>
      </c>
      <c r="B2072" s="97"/>
      <c r="C2072" s="93"/>
      <c r="D2072" s="94"/>
      <c r="E2072" s="94"/>
      <c r="F2072" s="96">
        <f>SUBTOTAL(9,F2059:F2071)</f>
        <v>0</v>
      </c>
      <c r="G2072" s="96">
        <f>SUBTOTAL(9,G2059:G2071)</f>
        <v>2734.95</v>
      </c>
      <c r="H2072" s="95">
        <f>+F2072-G2072</f>
        <v>-2734.95</v>
      </c>
    </row>
    <row r="2073" spans="1:8" x14ac:dyDescent="0.2">
      <c r="A2073" s="42" t="s">
        <v>4879</v>
      </c>
      <c r="B2073" s="45" t="s">
        <v>4880</v>
      </c>
      <c r="C2073" s="101">
        <v>44926</v>
      </c>
      <c r="D2073" s="102" t="s">
        <v>5366</v>
      </c>
      <c r="E2073" s="102" t="s">
        <v>152</v>
      </c>
      <c r="F2073" s="103"/>
      <c r="G2073" s="103">
        <v>1000.2</v>
      </c>
      <c r="H2073" s="44">
        <f>+IF(A2073=A2072,H2072+F2073-G2073,F2073-G2073)</f>
        <v>-1000.2</v>
      </c>
    </row>
    <row r="2074" spans="1:8" x14ac:dyDescent="0.2">
      <c r="A2074" s="42" t="s">
        <v>4879</v>
      </c>
      <c r="B2074" s="45" t="s">
        <v>4880</v>
      </c>
      <c r="C2074" s="45">
        <v>45282</v>
      </c>
      <c r="D2074" s="78" t="s">
        <v>7569</v>
      </c>
      <c r="E2074" s="78" t="s">
        <v>7570</v>
      </c>
      <c r="G2074" s="44">
        <v>184.26</v>
      </c>
      <c r="H2074" s="44">
        <f t="shared" ref="H2074:H2083" si="111">+IF(A2074=A2073,H2073+F2074-G2074,F2074-G2074)</f>
        <v>-1184.46</v>
      </c>
    </row>
    <row r="2075" spans="1:8" x14ac:dyDescent="0.2">
      <c r="A2075" s="42" t="s">
        <v>4879</v>
      </c>
      <c r="B2075" s="45" t="s">
        <v>4880</v>
      </c>
      <c r="C2075" s="45">
        <v>45371</v>
      </c>
      <c r="D2075" s="78" t="s">
        <v>8535</v>
      </c>
      <c r="E2075" s="78" t="s">
        <v>8536</v>
      </c>
      <c r="G2075" s="44">
        <v>881.6</v>
      </c>
      <c r="H2075" s="44">
        <f t="shared" si="111"/>
        <v>-2066.06</v>
      </c>
    </row>
    <row r="2076" spans="1:8" x14ac:dyDescent="0.2">
      <c r="A2076" s="42" t="s">
        <v>4879</v>
      </c>
      <c r="B2076" s="45" t="s">
        <v>4880</v>
      </c>
      <c r="C2076" s="45">
        <v>45434</v>
      </c>
      <c r="D2076" s="78" t="s">
        <v>8796</v>
      </c>
      <c r="E2076" s="78" t="s">
        <v>8797</v>
      </c>
      <c r="G2076" s="44">
        <v>857.8</v>
      </c>
      <c r="H2076" s="44">
        <f t="shared" si="111"/>
        <v>-2923.8599999999997</v>
      </c>
    </row>
    <row r="2077" spans="1:8" x14ac:dyDescent="0.2">
      <c r="A2077" s="42" t="s">
        <v>4879</v>
      </c>
      <c r="B2077" s="45" t="s">
        <v>4880</v>
      </c>
      <c r="C2077" s="45">
        <v>45435</v>
      </c>
      <c r="D2077" s="78" t="s">
        <v>8798</v>
      </c>
      <c r="E2077" s="78" t="s">
        <v>8799</v>
      </c>
      <c r="G2077" s="44">
        <v>381.8</v>
      </c>
      <c r="H2077" s="44">
        <f t="shared" si="111"/>
        <v>-3305.66</v>
      </c>
    </row>
    <row r="2078" spans="1:8" x14ac:dyDescent="0.2">
      <c r="A2078" s="42" t="s">
        <v>4879</v>
      </c>
      <c r="B2078" s="45" t="s">
        <v>4880</v>
      </c>
      <c r="C2078" s="45">
        <v>45443</v>
      </c>
      <c r="D2078" s="78" t="s">
        <v>8800</v>
      </c>
      <c r="E2078" s="78" t="s">
        <v>8801</v>
      </c>
      <c r="G2078" s="44">
        <v>819.72</v>
      </c>
      <c r="H2078" s="44">
        <f t="shared" si="111"/>
        <v>-4125.38</v>
      </c>
    </row>
    <row r="2079" spans="1:8" x14ac:dyDescent="0.2">
      <c r="A2079" s="42" t="s">
        <v>4879</v>
      </c>
      <c r="B2079" s="45" t="s">
        <v>4880</v>
      </c>
      <c r="C2079" s="152">
        <v>45617</v>
      </c>
      <c r="D2079" s="150" t="s">
        <v>12034</v>
      </c>
      <c r="E2079" s="150" t="s">
        <v>12035</v>
      </c>
      <c r="F2079" s="151"/>
      <c r="G2079" s="151">
        <v>286.60000000000002</v>
      </c>
      <c r="H2079" s="44">
        <f t="shared" si="111"/>
        <v>-4411.9800000000005</v>
      </c>
    </row>
    <row r="2080" spans="1:8" x14ac:dyDescent="0.2">
      <c r="A2080" s="42" t="s">
        <v>4879</v>
      </c>
      <c r="B2080" s="45" t="s">
        <v>4880</v>
      </c>
      <c r="C2080" s="152">
        <v>45651</v>
      </c>
      <c r="D2080" s="150" t="s">
        <v>12051</v>
      </c>
      <c r="E2080" s="150" t="s">
        <v>12052</v>
      </c>
      <c r="F2080" s="151"/>
      <c r="G2080" s="151">
        <v>250.9</v>
      </c>
      <c r="H2080" s="44">
        <f t="shared" si="111"/>
        <v>-4662.88</v>
      </c>
    </row>
    <row r="2081" spans="1:9" x14ac:dyDescent="0.2">
      <c r="A2081" s="42" t="s">
        <v>4879</v>
      </c>
      <c r="B2081" s="45" t="s">
        <v>4880</v>
      </c>
      <c r="C2081" s="152">
        <v>45651</v>
      </c>
      <c r="D2081" s="150" t="s">
        <v>12053</v>
      </c>
      <c r="E2081" s="150" t="s">
        <v>12054</v>
      </c>
      <c r="F2081" s="151"/>
      <c r="G2081" s="151">
        <v>358</v>
      </c>
      <c r="H2081" s="44">
        <f t="shared" si="111"/>
        <v>-5020.88</v>
      </c>
    </row>
    <row r="2082" spans="1:9" x14ac:dyDescent="0.2">
      <c r="A2082" s="42" t="s">
        <v>4879</v>
      </c>
      <c r="B2082" s="45" t="s">
        <v>4880</v>
      </c>
      <c r="C2082" s="152">
        <v>45651</v>
      </c>
      <c r="D2082" s="150" t="s">
        <v>12055</v>
      </c>
      <c r="E2082" s="150" t="s">
        <v>12056</v>
      </c>
      <c r="F2082" s="151"/>
      <c r="G2082" s="151">
        <v>988.7</v>
      </c>
      <c r="H2082" s="44">
        <f t="shared" si="111"/>
        <v>-6009.58</v>
      </c>
    </row>
    <row r="2083" spans="1:9" x14ac:dyDescent="0.2">
      <c r="A2083" s="42" t="s">
        <v>4879</v>
      </c>
      <c r="B2083" s="45" t="s">
        <v>4880</v>
      </c>
      <c r="C2083" s="152">
        <v>45651</v>
      </c>
      <c r="D2083" s="150" t="s">
        <v>12057</v>
      </c>
      <c r="E2083" s="150" t="s">
        <v>12058</v>
      </c>
      <c r="F2083" s="151"/>
      <c r="G2083" s="151">
        <v>857.8</v>
      </c>
      <c r="H2083" s="44">
        <f t="shared" si="111"/>
        <v>-6867.38</v>
      </c>
    </row>
    <row r="2084" spans="1:9" x14ac:dyDescent="0.2">
      <c r="A2084" s="42" t="s">
        <v>4879</v>
      </c>
      <c r="B2084" s="45" t="s">
        <v>4880</v>
      </c>
      <c r="C2084" s="152">
        <v>45652</v>
      </c>
      <c r="D2084" s="150" t="s">
        <v>12059</v>
      </c>
      <c r="E2084" s="150" t="s">
        <v>12060</v>
      </c>
      <c r="F2084" s="151"/>
      <c r="G2084" s="151">
        <v>227.1</v>
      </c>
      <c r="H2084" s="44">
        <f t="shared" ref="H2084:H2086" si="112">+IF(A2084=A2083,H2083+F2084-G2084,F2084-G2084)</f>
        <v>-7094.4800000000005</v>
      </c>
    </row>
    <row r="2085" spans="1:9" x14ac:dyDescent="0.2">
      <c r="A2085" s="42" t="s">
        <v>4879</v>
      </c>
      <c r="B2085" s="45" t="s">
        <v>4880</v>
      </c>
      <c r="C2085" s="152">
        <v>45652</v>
      </c>
      <c r="D2085" s="150" t="s">
        <v>12061</v>
      </c>
      <c r="E2085" s="150" t="s">
        <v>12062</v>
      </c>
      <c r="F2085" s="151"/>
      <c r="G2085" s="151">
        <v>834</v>
      </c>
      <c r="H2085" s="44">
        <f t="shared" si="112"/>
        <v>-7928.4800000000005</v>
      </c>
    </row>
    <row r="2086" spans="1:9" x14ac:dyDescent="0.2">
      <c r="A2086" s="42" t="s">
        <v>4879</v>
      </c>
      <c r="B2086" s="45" t="s">
        <v>4880</v>
      </c>
      <c r="C2086" s="152">
        <v>45652</v>
      </c>
      <c r="D2086" s="150" t="s">
        <v>12063</v>
      </c>
      <c r="E2086" s="150" t="s">
        <v>12064</v>
      </c>
      <c r="F2086" s="151"/>
      <c r="G2086" s="151">
        <v>334.2</v>
      </c>
      <c r="H2086" s="44">
        <f t="shared" si="112"/>
        <v>-8262.68</v>
      </c>
    </row>
    <row r="2087" spans="1:9" x14ac:dyDescent="0.2">
      <c r="A2087" s="61" t="s">
        <v>4958</v>
      </c>
      <c r="B2087" s="97"/>
      <c r="C2087" s="93"/>
      <c r="D2087" s="94"/>
      <c r="E2087" s="94"/>
      <c r="F2087" s="110">
        <f>SUBTOTAL(9,F2073:F2086)</f>
        <v>0</v>
      </c>
      <c r="G2087" s="110">
        <f>SUBTOTAL(9,G2073:G2086)</f>
        <v>8262.68</v>
      </c>
      <c r="H2087" s="95">
        <f>+F2087-G2087</f>
        <v>-8262.68</v>
      </c>
    </row>
    <row r="2088" spans="1:9" x14ac:dyDescent="0.2">
      <c r="A2088" s="42" t="s">
        <v>6349</v>
      </c>
      <c r="B2088" s="45" t="s">
        <v>6350</v>
      </c>
      <c r="C2088" s="152">
        <v>45652</v>
      </c>
      <c r="D2088" s="150" t="s">
        <v>12066</v>
      </c>
      <c r="E2088" s="150" t="s">
        <v>12067</v>
      </c>
      <c r="F2088" s="151"/>
      <c r="G2088" s="151">
        <v>540</v>
      </c>
      <c r="H2088" s="44">
        <f>+IF(A2088=A2087,H2087+F2088-G2088,F2088-G2088)</f>
        <v>-540</v>
      </c>
    </row>
    <row r="2089" spans="1:9" x14ac:dyDescent="0.2">
      <c r="A2089" s="61" t="s">
        <v>7479</v>
      </c>
      <c r="B2089" s="97"/>
      <c r="C2089" s="93"/>
      <c r="D2089" s="94"/>
      <c r="E2089" s="94"/>
      <c r="F2089" s="110">
        <f>SUBTOTAL(9,F2088:F2088)</f>
        <v>0</v>
      </c>
      <c r="G2089" s="110">
        <f>SUBTOTAL(9,G2088:G2088)</f>
        <v>540</v>
      </c>
      <c r="H2089" s="95">
        <f>+F2089-G2089</f>
        <v>-540</v>
      </c>
    </row>
    <row r="2090" spans="1:9" x14ac:dyDescent="0.2">
      <c r="A2090" s="42" t="s">
        <v>4887</v>
      </c>
      <c r="B2090" s="45" t="s">
        <v>4888</v>
      </c>
      <c r="C2090" s="45">
        <v>44561</v>
      </c>
      <c r="D2090" s="78" t="s">
        <v>4916</v>
      </c>
      <c r="E2090" s="78" t="s">
        <v>152</v>
      </c>
      <c r="G2090" s="44">
        <v>1785.6</v>
      </c>
      <c r="H2090" s="44">
        <f>+IF(A2090=A2089,H2089+F2090-G2090,F2090-G2090)</f>
        <v>-1785.6</v>
      </c>
    </row>
    <row r="2091" spans="1:9" x14ac:dyDescent="0.2">
      <c r="A2091" s="42" t="s">
        <v>4887</v>
      </c>
      <c r="B2091" s="45" t="s">
        <v>4888</v>
      </c>
      <c r="C2091" s="45">
        <v>44561</v>
      </c>
      <c r="D2091" s="78" t="s">
        <v>4917</v>
      </c>
      <c r="E2091" s="78" t="s">
        <v>152</v>
      </c>
      <c r="G2091" s="44">
        <v>1785.6</v>
      </c>
      <c r="H2091" s="44">
        <f>+IF(A2091=A2090,H2090+F2091-G2091,F2091-G2091)</f>
        <v>-3571.2</v>
      </c>
    </row>
    <row r="2092" spans="1:9" x14ac:dyDescent="0.2">
      <c r="A2092" s="42" t="s">
        <v>4887</v>
      </c>
      <c r="B2092" s="45" t="s">
        <v>4888</v>
      </c>
      <c r="C2092" s="101">
        <v>44588</v>
      </c>
      <c r="D2092" s="102">
        <v>5322530078</v>
      </c>
      <c r="E2092" s="102">
        <v>990</v>
      </c>
      <c r="F2092" s="103">
        <v>1815.6880000000001</v>
      </c>
      <c r="G2092" s="103"/>
      <c r="H2092" s="44">
        <f>+IF(A2092=A2091,H2091+F2092-G2092,F2092-G2092)</f>
        <v>-1755.5119999999997</v>
      </c>
    </row>
    <row r="2093" spans="1:9" x14ac:dyDescent="0.2">
      <c r="A2093" s="61" t="s">
        <v>4959</v>
      </c>
      <c r="B2093" s="97"/>
      <c r="C2093" s="108"/>
      <c r="D2093" s="109"/>
      <c r="E2093" s="109"/>
      <c r="F2093" s="110">
        <f>SUBTOTAL(9,F2090:F2092)</f>
        <v>1815.6880000000001</v>
      </c>
      <c r="G2093" s="110">
        <f>SUBTOTAL(9,G2090:G2092)</f>
        <v>3571.2</v>
      </c>
      <c r="H2093" s="95">
        <f>+F2093-G2093</f>
        <v>-1755.5119999999997</v>
      </c>
    </row>
    <row r="2094" spans="1:9" x14ac:dyDescent="0.2">
      <c r="A2094" s="42" t="s">
        <v>98</v>
      </c>
      <c r="B2094" s="42" t="s">
        <v>778</v>
      </c>
      <c r="C2094" s="45">
        <v>43560</v>
      </c>
      <c r="D2094" s="78">
        <v>5619566089</v>
      </c>
      <c r="E2094" s="78" t="s">
        <v>818</v>
      </c>
      <c r="F2094" s="44">
        <v>1225.4169999999999</v>
      </c>
      <c r="G2094" s="60"/>
      <c r="H2094" s="44">
        <f>+IF(A2094=A2093,H2093+F2094-G2094,F2094-G2094)</f>
        <v>1225.4169999999999</v>
      </c>
      <c r="I2094" s="34" t="s">
        <v>4792</v>
      </c>
    </row>
    <row r="2095" spans="1:9" x14ac:dyDescent="0.2">
      <c r="A2095" s="42" t="s">
        <v>98</v>
      </c>
      <c r="B2095" s="42" t="s">
        <v>778</v>
      </c>
      <c r="C2095" s="45">
        <v>45535</v>
      </c>
      <c r="D2095" s="78" t="s">
        <v>9286</v>
      </c>
      <c r="E2095" s="78" t="s">
        <v>9287</v>
      </c>
      <c r="G2095" s="44">
        <v>201.05699999999999</v>
      </c>
      <c r="H2095" s="44">
        <f t="shared" ref="H2095:H2097" si="113">+IF(A2095=A2094,H2094+F2095-G2095,F2095-G2095)</f>
        <v>1024.3599999999999</v>
      </c>
      <c r="I2095" s="44"/>
    </row>
    <row r="2096" spans="1:9" x14ac:dyDescent="0.2">
      <c r="A2096" s="42" t="s">
        <v>98</v>
      </c>
      <c r="B2096" s="42" t="s">
        <v>778</v>
      </c>
      <c r="C2096" s="152">
        <v>45650</v>
      </c>
      <c r="D2096" s="150" t="s">
        <v>12085</v>
      </c>
      <c r="E2096" s="150" t="s">
        <v>12086</v>
      </c>
      <c r="F2096" s="151"/>
      <c r="G2096" s="151">
        <v>420.77199999999999</v>
      </c>
      <c r="H2096" s="44">
        <f t="shared" si="113"/>
        <v>603.58799999999997</v>
      </c>
      <c r="I2096" s="44"/>
    </row>
    <row r="2097" spans="1:9" x14ac:dyDescent="0.2">
      <c r="A2097" s="42" t="s">
        <v>98</v>
      </c>
      <c r="B2097" s="42" t="s">
        <v>778</v>
      </c>
      <c r="C2097" s="152">
        <v>45650</v>
      </c>
      <c r="D2097" s="150" t="s">
        <v>12087</v>
      </c>
      <c r="E2097" s="150" t="s">
        <v>12088</v>
      </c>
      <c r="F2097" s="151"/>
      <c r="G2097" s="151">
        <v>236.839</v>
      </c>
      <c r="H2097" s="44">
        <f t="shared" si="113"/>
        <v>366.74899999999997</v>
      </c>
      <c r="I2097" s="44"/>
    </row>
    <row r="2098" spans="1:9" x14ac:dyDescent="0.2">
      <c r="A2098" s="42" t="s">
        <v>98</v>
      </c>
      <c r="B2098" s="42" t="s">
        <v>778</v>
      </c>
      <c r="C2098" s="152">
        <v>45650</v>
      </c>
      <c r="D2098" s="150" t="s">
        <v>12089</v>
      </c>
      <c r="E2098" s="150" t="s">
        <v>12090</v>
      </c>
      <c r="F2098" s="151"/>
      <c r="G2098" s="151">
        <v>349.41699999999997</v>
      </c>
      <c r="H2098" s="44">
        <f t="shared" ref="H2098:H2104" si="114">+IF(A2098=A2097,H2097+F2098-G2098,F2098-G2098)</f>
        <v>17.331999999999994</v>
      </c>
      <c r="I2098" s="44"/>
    </row>
    <row r="2099" spans="1:9" x14ac:dyDescent="0.2">
      <c r="A2099" s="42" t="s">
        <v>98</v>
      </c>
      <c r="B2099" s="42" t="s">
        <v>778</v>
      </c>
      <c r="C2099" s="152">
        <v>45651</v>
      </c>
      <c r="D2099" s="150" t="s">
        <v>12091</v>
      </c>
      <c r="E2099" s="150" t="s">
        <v>12092</v>
      </c>
      <c r="F2099" s="151"/>
      <c r="G2099" s="151">
        <v>1934.4010000000001</v>
      </c>
      <c r="H2099" s="44">
        <f t="shared" si="114"/>
        <v>-1917.069</v>
      </c>
      <c r="I2099" s="44"/>
    </row>
    <row r="2100" spans="1:9" x14ac:dyDescent="0.2">
      <c r="A2100" s="42" t="s">
        <v>98</v>
      </c>
      <c r="B2100" s="42" t="s">
        <v>778</v>
      </c>
      <c r="C2100" s="152">
        <v>45651</v>
      </c>
      <c r="D2100" s="150" t="s">
        <v>12093</v>
      </c>
      <c r="E2100" s="150" t="s">
        <v>12094</v>
      </c>
      <c r="F2100" s="151"/>
      <c r="G2100" s="151">
        <v>581.02599999999995</v>
      </c>
      <c r="H2100" s="44">
        <f t="shared" si="114"/>
        <v>-2498.0949999999998</v>
      </c>
      <c r="I2100" s="44"/>
    </row>
    <row r="2101" spans="1:9" x14ac:dyDescent="0.2">
      <c r="A2101" s="42" t="s">
        <v>98</v>
      </c>
      <c r="B2101" s="42" t="s">
        <v>778</v>
      </c>
      <c r="C2101" s="152">
        <v>45656</v>
      </c>
      <c r="D2101" s="150" t="s">
        <v>12095</v>
      </c>
      <c r="E2101" s="150" t="s">
        <v>12096</v>
      </c>
      <c r="F2101" s="151"/>
      <c r="G2101" s="151">
        <v>196.685</v>
      </c>
      <c r="H2101" s="44">
        <f t="shared" si="114"/>
        <v>-2694.7799999999997</v>
      </c>
      <c r="I2101" s="44"/>
    </row>
    <row r="2102" spans="1:9" x14ac:dyDescent="0.2">
      <c r="A2102" s="42" t="s">
        <v>98</v>
      </c>
      <c r="B2102" s="42" t="s">
        <v>778</v>
      </c>
      <c r="C2102" s="152">
        <v>45656</v>
      </c>
      <c r="D2102" s="150" t="s">
        <v>12097</v>
      </c>
      <c r="E2102" s="150" t="s">
        <v>12098</v>
      </c>
      <c r="F2102" s="151"/>
      <c r="G2102" s="151">
        <v>6045.3969999999999</v>
      </c>
      <c r="H2102" s="44">
        <f t="shared" si="114"/>
        <v>-8740.1769999999997</v>
      </c>
      <c r="I2102" s="44"/>
    </row>
    <row r="2103" spans="1:9" x14ac:dyDescent="0.2">
      <c r="A2103" s="42" t="s">
        <v>98</v>
      </c>
      <c r="B2103" s="42" t="s">
        <v>778</v>
      </c>
      <c r="C2103" s="152">
        <v>45656</v>
      </c>
      <c r="D2103" s="150" t="s">
        <v>12099</v>
      </c>
      <c r="E2103" s="150" t="s">
        <v>12100</v>
      </c>
      <c r="F2103" s="151"/>
      <c r="G2103" s="151">
        <v>495.202</v>
      </c>
      <c r="H2103" s="44">
        <f t="shared" si="114"/>
        <v>-9235.378999999999</v>
      </c>
      <c r="I2103" s="44"/>
    </row>
    <row r="2104" spans="1:9" x14ac:dyDescent="0.2">
      <c r="A2104" s="42" t="s">
        <v>98</v>
      </c>
      <c r="B2104" s="42" t="s">
        <v>778</v>
      </c>
      <c r="C2104" s="152">
        <v>45656</v>
      </c>
      <c r="D2104" s="150" t="s">
        <v>12101</v>
      </c>
      <c r="E2104" s="150" t="s">
        <v>12102</v>
      </c>
      <c r="F2104" s="151"/>
      <c r="G2104" s="151">
        <v>572.56100000000004</v>
      </c>
      <c r="H2104" s="44">
        <f t="shared" si="114"/>
        <v>-9807.9399999999987</v>
      </c>
      <c r="I2104" s="44"/>
    </row>
    <row r="2105" spans="1:9" x14ac:dyDescent="0.2">
      <c r="A2105" s="61" t="s">
        <v>1135</v>
      </c>
      <c r="B2105" s="62"/>
      <c r="C2105" s="93"/>
      <c r="D2105" s="94"/>
      <c r="E2105" s="94"/>
      <c r="F2105" s="96">
        <f>SUBTOTAL(9,F2094:F2104)</f>
        <v>1225.4169999999999</v>
      </c>
      <c r="G2105" s="96">
        <f>SUBTOTAL(9,G2094:G2104)</f>
        <v>11033.356999999998</v>
      </c>
      <c r="H2105" s="95">
        <f>+F2105-G2105</f>
        <v>-9807.9399999999987</v>
      </c>
      <c r="I2105" s="44"/>
    </row>
    <row r="2106" spans="1:9" x14ac:dyDescent="0.2">
      <c r="A2106" s="42" t="s">
        <v>99</v>
      </c>
      <c r="B2106" s="42" t="s">
        <v>779</v>
      </c>
      <c r="C2106" s="45">
        <v>43970</v>
      </c>
      <c r="D2106" s="78" t="s">
        <v>973</v>
      </c>
      <c r="E2106" s="78" t="s">
        <v>152</v>
      </c>
      <c r="G2106" s="44">
        <v>1637.44</v>
      </c>
      <c r="H2106" s="44">
        <f>+IF(A2106=A2105,H2105+F2106-G2106,F2106-G2106)</f>
        <v>-1637.44</v>
      </c>
    </row>
    <row r="2107" spans="1:9" x14ac:dyDescent="0.2">
      <c r="A2107" s="42" t="s">
        <v>99</v>
      </c>
      <c r="B2107" s="42" t="s">
        <v>779</v>
      </c>
      <c r="C2107" s="69">
        <v>45090</v>
      </c>
      <c r="D2107" s="83" t="s">
        <v>7197</v>
      </c>
      <c r="E2107" s="83" t="s">
        <v>7198</v>
      </c>
      <c r="F2107" s="86"/>
      <c r="G2107" s="86">
        <v>748.15599999999995</v>
      </c>
      <c r="H2107" s="44">
        <f t="shared" ref="H2107:H2120" si="115">+IF(A2107=A2106,H2106+F2107-G2107,F2107-G2107)</f>
        <v>-2385.596</v>
      </c>
    </row>
    <row r="2108" spans="1:9" x14ac:dyDescent="0.2">
      <c r="A2108" s="42" t="s">
        <v>99</v>
      </c>
      <c r="B2108" s="42" t="s">
        <v>779</v>
      </c>
      <c r="C2108" s="69">
        <v>45412</v>
      </c>
      <c r="D2108" s="83" t="s">
        <v>8538</v>
      </c>
      <c r="E2108" s="83" t="s">
        <v>8539</v>
      </c>
      <c r="F2108" s="86"/>
      <c r="G2108" s="86">
        <v>179.5</v>
      </c>
      <c r="H2108" s="44">
        <f t="shared" si="115"/>
        <v>-2565.096</v>
      </c>
    </row>
    <row r="2109" spans="1:9" x14ac:dyDescent="0.2">
      <c r="A2109" s="42" t="s">
        <v>99</v>
      </c>
      <c r="B2109" s="42" t="s">
        <v>779</v>
      </c>
      <c r="C2109" s="69">
        <v>45443</v>
      </c>
      <c r="D2109" s="83" t="s">
        <v>8808</v>
      </c>
      <c r="E2109" s="83" t="s">
        <v>8809</v>
      </c>
      <c r="F2109" s="86"/>
      <c r="G2109" s="86">
        <v>155.69999999999999</v>
      </c>
      <c r="H2109" s="44">
        <f t="shared" si="115"/>
        <v>-2720.7959999999998</v>
      </c>
    </row>
    <row r="2110" spans="1:9" x14ac:dyDescent="0.2">
      <c r="A2110" s="42" t="s">
        <v>99</v>
      </c>
      <c r="B2110" s="42" t="s">
        <v>779</v>
      </c>
      <c r="C2110" s="69">
        <v>45463</v>
      </c>
      <c r="D2110" s="83" t="s">
        <v>8969</v>
      </c>
      <c r="E2110" s="83" t="s">
        <v>8970</v>
      </c>
      <c r="F2110" s="86"/>
      <c r="G2110" s="86">
        <v>220.35</v>
      </c>
      <c r="H2110" s="44">
        <f t="shared" si="115"/>
        <v>-2941.1459999999997</v>
      </c>
    </row>
    <row r="2111" spans="1:9" x14ac:dyDescent="0.2">
      <c r="A2111" s="42" t="s">
        <v>99</v>
      </c>
      <c r="B2111" s="42" t="s">
        <v>779</v>
      </c>
      <c r="C2111" s="69">
        <v>45485</v>
      </c>
      <c r="D2111" s="83" t="s">
        <v>9288</v>
      </c>
      <c r="E2111" s="83" t="s">
        <v>9289</v>
      </c>
      <c r="F2111" s="86"/>
      <c r="G2111" s="86">
        <v>737.43100000000004</v>
      </c>
      <c r="H2111" s="44">
        <f t="shared" si="115"/>
        <v>-3678.5769999999998</v>
      </c>
    </row>
    <row r="2112" spans="1:9" x14ac:dyDescent="0.2">
      <c r="A2112" s="42" t="s">
        <v>99</v>
      </c>
      <c r="B2112" s="42" t="s">
        <v>779</v>
      </c>
      <c r="C2112" s="69">
        <v>45525</v>
      </c>
      <c r="D2112" s="83" t="s">
        <v>9290</v>
      </c>
      <c r="E2112" s="83" t="s">
        <v>9291</v>
      </c>
      <c r="F2112" s="86"/>
      <c r="G2112" s="86">
        <v>858.75199999999995</v>
      </c>
      <c r="H2112" s="44">
        <f t="shared" si="115"/>
        <v>-4537.3289999999997</v>
      </c>
    </row>
    <row r="2113" spans="1:8" x14ac:dyDescent="0.2">
      <c r="A2113" s="42" t="s">
        <v>99</v>
      </c>
      <c r="B2113" s="42" t="s">
        <v>779</v>
      </c>
      <c r="C2113" s="69">
        <v>45565</v>
      </c>
      <c r="D2113" s="83" t="s">
        <v>10080</v>
      </c>
      <c r="E2113" s="83" t="s">
        <v>10081</v>
      </c>
      <c r="F2113" s="86"/>
      <c r="G2113" s="86">
        <v>123.779</v>
      </c>
      <c r="H2113" s="44">
        <f t="shared" si="115"/>
        <v>-4661.1080000000002</v>
      </c>
    </row>
    <row r="2114" spans="1:8" x14ac:dyDescent="0.2">
      <c r="A2114" s="42" t="s">
        <v>99</v>
      </c>
      <c r="B2114" s="42" t="s">
        <v>779</v>
      </c>
      <c r="C2114" s="69">
        <v>45595</v>
      </c>
      <c r="D2114" s="83" t="s">
        <v>10082</v>
      </c>
      <c r="E2114" s="83" t="s">
        <v>10083</v>
      </c>
      <c r="F2114" s="86"/>
      <c r="G2114" s="86">
        <v>365.14</v>
      </c>
      <c r="H2114" s="44">
        <f t="shared" si="115"/>
        <v>-5026.2480000000005</v>
      </c>
    </row>
    <row r="2115" spans="1:8" x14ac:dyDescent="0.2">
      <c r="A2115" s="42" t="s">
        <v>99</v>
      </c>
      <c r="B2115" s="42" t="s">
        <v>779</v>
      </c>
      <c r="C2115" s="69">
        <v>45596</v>
      </c>
      <c r="D2115" s="83" t="s">
        <v>10084</v>
      </c>
      <c r="E2115" s="83" t="s">
        <v>10085</v>
      </c>
      <c r="F2115" s="86"/>
      <c r="G2115" s="86">
        <v>704.95799999999997</v>
      </c>
      <c r="H2115" s="44">
        <f t="shared" si="115"/>
        <v>-5731.2060000000001</v>
      </c>
    </row>
    <row r="2116" spans="1:8" x14ac:dyDescent="0.2">
      <c r="A2116" s="42" t="s">
        <v>99</v>
      </c>
      <c r="B2116" s="42" t="s">
        <v>779</v>
      </c>
      <c r="C2116" s="152">
        <v>45601</v>
      </c>
      <c r="D2116" s="150">
        <v>5624566315</v>
      </c>
      <c r="E2116" s="150" t="s">
        <v>12107</v>
      </c>
      <c r="F2116" s="151">
        <v>858.75199999999995</v>
      </c>
      <c r="G2116" s="86"/>
      <c r="H2116" s="44">
        <f t="shared" si="115"/>
        <v>-4872.4539999999997</v>
      </c>
    </row>
    <row r="2117" spans="1:8" x14ac:dyDescent="0.2">
      <c r="A2117" s="42" t="s">
        <v>99</v>
      </c>
      <c r="B2117" s="42" t="s">
        <v>779</v>
      </c>
      <c r="C2117" s="152">
        <v>45601</v>
      </c>
      <c r="D2117" s="150">
        <v>5624566316</v>
      </c>
      <c r="E2117" s="150" t="s">
        <v>12108</v>
      </c>
      <c r="F2117" s="151">
        <v>737.43100000000004</v>
      </c>
      <c r="G2117" s="86"/>
      <c r="H2117" s="44">
        <f t="shared" si="115"/>
        <v>-4135.0229999999992</v>
      </c>
    </row>
    <row r="2118" spans="1:8" x14ac:dyDescent="0.2">
      <c r="A2118" s="42" t="s">
        <v>99</v>
      </c>
      <c r="B2118" s="42" t="s">
        <v>779</v>
      </c>
      <c r="C2118" s="152">
        <v>45601</v>
      </c>
      <c r="D2118" s="150">
        <v>5624567306</v>
      </c>
      <c r="E2118" s="150" t="s">
        <v>12109</v>
      </c>
      <c r="F2118" s="151">
        <v>155.69999999999999</v>
      </c>
      <c r="G2118" s="86"/>
      <c r="H2118" s="44">
        <f t="shared" si="115"/>
        <v>-3979.3229999999994</v>
      </c>
    </row>
    <row r="2119" spans="1:8" x14ac:dyDescent="0.2">
      <c r="A2119" s="42" t="s">
        <v>99</v>
      </c>
      <c r="B2119" s="42" t="s">
        <v>779</v>
      </c>
      <c r="C2119" s="152">
        <v>45601</v>
      </c>
      <c r="D2119" s="150">
        <v>5624566317</v>
      </c>
      <c r="E2119" s="150" t="s">
        <v>12110</v>
      </c>
      <c r="F2119" s="151">
        <v>220.35</v>
      </c>
      <c r="G2119" s="86"/>
      <c r="H2119" s="44">
        <f t="shared" si="115"/>
        <v>-3758.9729999999995</v>
      </c>
    </row>
    <row r="2120" spans="1:8" x14ac:dyDescent="0.2">
      <c r="A2120" s="42" t="s">
        <v>99</v>
      </c>
      <c r="B2120" s="42" t="s">
        <v>779</v>
      </c>
      <c r="C2120" s="152">
        <v>45601</v>
      </c>
      <c r="D2120" s="150">
        <v>5624567307</v>
      </c>
      <c r="E2120" s="150" t="s">
        <v>12111</v>
      </c>
      <c r="F2120" s="151">
        <v>123.779</v>
      </c>
      <c r="G2120" s="86"/>
      <c r="H2120" s="44">
        <f t="shared" si="115"/>
        <v>-3635.1939999999995</v>
      </c>
    </row>
    <row r="2121" spans="1:8" x14ac:dyDescent="0.2">
      <c r="A2121" s="61" t="s">
        <v>1136</v>
      </c>
      <c r="B2121" s="62"/>
      <c r="C2121" s="93"/>
      <c r="D2121" s="94"/>
      <c r="E2121" s="94"/>
      <c r="F2121" s="96">
        <f>SUBTOTAL(9,F2106:F2120)</f>
        <v>2096.0119999999997</v>
      </c>
      <c r="G2121" s="96">
        <f>SUBTOTAL(9,G2106:G2120)</f>
        <v>5731.2060000000001</v>
      </c>
      <c r="H2121" s="95">
        <f>+F2121-G2121</f>
        <v>-3635.1940000000004</v>
      </c>
    </row>
    <row r="2122" spans="1:8" x14ac:dyDescent="0.2">
      <c r="A2122" s="42" t="s">
        <v>100</v>
      </c>
      <c r="B2122" s="42" t="s">
        <v>780</v>
      </c>
      <c r="C2122" s="69">
        <v>45657</v>
      </c>
      <c r="D2122" s="83" t="s">
        <v>12388</v>
      </c>
      <c r="E2122" s="83" t="s">
        <v>12389</v>
      </c>
      <c r="F2122" s="86"/>
      <c r="G2122" s="86">
        <v>1074.223</v>
      </c>
      <c r="H2122" s="44">
        <f>+IF(A2122=A2121,H2121+F2122-G2122,F2122-G2122)</f>
        <v>-1074.223</v>
      </c>
    </row>
    <row r="2123" spans="1:8" x14ac:dyDescent="0.2">
      <c r="A2123" s="61" t="s">
        <v>1137</v>
      </c>
      <c r="B2123" s="62"/>
      <c r="C2123" s="93"/>
      <c r="D2123" s="94"/>
      <c r="E2123" s="94"/>
      <c r="F2123" s="96">
        <f>SUBTOTAL(9,F2122:F2122)</f>
        <v>0</v>
      </c>
      <c r="G2123" s="96">
        <f>SUBTOTAL(9,G2122:G2122)</f>
        <v>1074.223</v>
      </c>
      <c r="H2123" s="95">
        <f>+F2123-G2123</f>
        <v>-1074.223</v>
      </c>
    </row>
    <row r="2124" spans="1:8" x14ac:dyDescent="0.2">
      <c r="A2124" s="42" t="s">
        <v>6375</v>
      </c>
      <c r="B2124" s="42" t="s">
        <v>8643</v>
      </c>
      <c r="C2124" s="69">
        <v>45485</v>
      </c>
      <c r="D2124" s="83" t="s">
        <v>9292</v>
      </c>
      <c r="E2124" s="83" t="s">
        <v>9293</v>
      </c>
      <c r="F2124" s="86"/>
      <c r="G2124" s="86">
        <v>0</v>
      </c>
      <c r="H2124" s="44">
        <f>+IF(A2124=A2123,H2123+F2124-G2124,F2124-G2124)</f>
        <v>0</v>
      </c>
    </row>
    <row r="2125" spans="1:8" x14ac:dyDescent="0.2">
      <c r="A2125" s="61" t="s">
        <v>8834</v>
      </c>
      <c r="B2125" s="62"/>
      <c r="C2125" s="93"/>
      <c r="D2125" s="94"/>
      <c r="E2125" s="94"/>
      <c r="F2125" s="96">
        <f>SUBTOTAL(9,F2124:F2124)</f>
        <v>0</v>
      </c>
      <c r="G2125" s="96">
        <f>SUBTOTAL(9,G2124:G2124)</f>
        <v>0</v>
      </c>
      <c r="H2125" s="95">
        <f>+F2125-G2125</f>
        <v>0</v>
      </c>
    </row>
    <row r="2126" spans="1:8" x14ac:dyDescent="0.2">
      <c r="A2126" s="42" t="s">
        <v>101</v>
      </c>
      <c r="B2126" s="42" t="s">
        <v>6380</v>
      </c>
      <c r="C2126" s="69">
        <v>45595</v>
      </c>
      <c r="D2126" s="83" t="s">
        <v>10090</v>
      </c>
      <c r="E2126" s="83" t="s">
        <v>10091</v>
      </c>
      <c r="F2126" s="86"/>
      <c r="G2126" s="86">
        <v>0</v>
      </c>
      <c r="H2126" s="44">
        <f>+IF(A2126=A2123,H2123+F2126-G2126,F2126-G2126)</f>
        <v>0</v>
      </c>
    </row>
    <row r="2127" spans="1:8" x14ac:dyDescent="0.2">
      <c r="A2127" s="61" t="s">
        <v>4631</v>
      </c>
      <c r="B2127" s="62"/>
      <c r="C2127" s="93"/>
      <c r="D2127" s="94"/>
      <c r="E2127" s="94"/>
      <c r="F2127" s="96">
        <f>SUBTOTAL(9,F2123:F2126)</f>
        <v>0</v>
      </c>
      <c r="G2127" s="96">
        <f>SUBTOTAL(9,G2123:G2126)</f>
        <v>0</v>
      </c>
      <c r="H2127" s="95">
        <f>+F2127-G2127</f>
        <v>0</v>
      </c>
    </row>
    <row r="2128" spans="1:8" x14ac:dyDescent="0.2">
      <c r="A2128" s="42" t="s">
        <v>102</v>
      </c>
      <c r="B2128" s="42" t="s">
        <v>852</v>
      </c>
      <c r="C2128" s="152">
        <v>45651</v>
      </c>
      <c r="D2128" s="150" t="s">
        <v>12115</v>
      </c>
      <c r="E2128" s="150" t="s">
        <v>12116</v>
      </c>
      <c r="F2128" s="151"/>
      <c r="G2128" s="151">
        <v>2108.471</v>
      </c>
      <c r="H2128" s="44">
        <f>+IF(A2128=A2127,H2127+F2128-G2128,F2128-G2128)</f>
        <v>-2108.471</v>
      </c>
    </row>
    <row r="2129" spans="1:9" x14ac:dyDescent="0.2">
      <c r="A2129" s="42" t="s">
        <v>102</v>
      </c>
      <c r="B2129" s="42" t="s">
        <v>852</v>
      </c>
      <c r="C2129" s="152">
        <v>45657</v>
      </c>
      <c r="D2129" s="150" t="s">
        <v>12117</v>
      </c>
      <c r="E2129" s="150" t="s">
        <v>12118</v>
      </c>
      <c r="F2129" s="151"/>
      <c r="G2129" s="151">
        <v>723.45399999999995</v>
      </c>
      <c r="H2129" s="44">
        <f t="shared" ref="H2129" si="116">+IF(A2129=A2128,H2128+F2129-G2129,F2129-G2129)</f>
        <v>-2831.9250000000002</v>
      </c>
    </row>
    <row r="2130" spans="1:9" x14ac:dyDescent="0.2">
      <c r="A2130" s="61" t="s">
        <v>1138</v>
      </c>
      <c r="B2130" s="62"/>
      <c r="C2130" s="93"/>
      <c r="D2130" s="94"/>
      <c r="E2130" s="94"/>
      <c r="F2130" s="96">
        <f>SUBTOTAL(9,F2128:F2129)</f>
        <v>0</v>
      </c>
      <c r="G2130" s="96">
        <f>SUBTOTAL(9,G2128:G2129)</f>
        <v>2831.9250000000002</v>
      </c>
      <c r="H2130" s="95">
        <f>+F2130-G2130</f>
        <v>-2831.9250000000002</v>
      </c>
    </row>
    <row r="2131" spans="1:9" x14ac:dyDescent="0.2">
      <c r="A2131" s="42" t="s">
        <v>6390</v>
      </c>
      <c r="B2131" s="42" t="s">
        <v>6391</v>
      </c>
      <c r="C2131" s="69">
        <v>45581</v>
      </c>
      <c r="D2131" s="83" t="s">
        <v>10094</v>
      </c>
      <c r="E2131" s="83" t="s">
        <v>10095</v>
      </c>
      <c r="F2131" s="86"/>
      <c r="G2131" s="86">
        <v>0</v>
      </c>
      <c r="H2131" s="44">
        <f t="shared" ref="H2131" si="117">+IF(A2131=A2130,H2130+F2131-G2131,F2131-G2131)</f>
        <v>0</v>
      </c>
    </row>
    <row r="2132" spans="1:9" x14ac:dyDescent="0.2">
      <c r="A2132" s="61" t="s">
        <v>10232</v>
      </c>
      <c r="B2132" s="62"/>
      <c r="C2132" s="93"/>
      <c r="D2132" s="94"/>
      <c r="E2132" s="94"/>
      <c r="F2132" s="96">
        <f>SUBTOTAL(9,F2131)</f>
        <v>0</v>
      </c>
      <c r="G2132" s="96">
        <f>SUBTOTAL(9,G2131)</f>
        <v>0</v>
      </c>
      <c r="H2132" s="95">
        <f>+F2132-G2132</f>
        <v>0</v>
      </c>
    </row>
    <row r="2133" spans="1:9" x14ac:dyDescent="0.2">
      <c r="A2133" s="42" t="s">
        <v>104</v>
      </c>
      <c r="B2133" s="42" t="s">
        <v>782</v>
      </c>
      <c r="C2133" s="45">
        <v>39947</v>
      </c>
      <c r="D2133" s="78" t="s">
        <v>494</v>
      </c>
      <c r="E2133" s="78" t="s">
        <v>495</v>
      </c>
      <c r="F2133" s="44">
        <v>1762.0029999999999</v>
      </c>
      <c r="H2133" s="44">
        <f>+IF(A2133=A2130,H2130+F2133-G2133,F2133-G2133)</f>
        <v>1762.0029999999999</v>
      </c>
    </row>
    <row r="2134" spans="1:9" x14ac:dyDescent="0.2">
      <c r="A2134" s="42" t="s">
        <v>104</v>
      </c>
      <c r="B2134" s="42" t="s">
        <v>782</v>
      </c>
      <c r="C2134" s="45">
        <v>39994</v>
      </c>
      <c r="D2134" s="78" t="s">
        <v>496</v>
      </c>
      <c r="E2134" s="78" t="s">
        <v>152</v>
      </c>
      <c r="G2134" s="44">
        <v>1907.18</v>
      </c>
      <c r="H2134" s="44">
        <f>+IF(A2134=A2133,H2133+F2134-G2134,F2134-G2134)</f>
        <v>-145.17700000000013</v>
      </c>
    </row>
    <row r="2135" spans="1:9" x14ac:dyDescent="0.2">
      <c r="A2135" s="42" t="s">
        <v>104</v>
      </c>
      <c r="B2135" s="42" t="s">
        <v>782</v>
      </c>
      <c r="C2135" s="45">
        <v>40176</v>
      </c>
      <c r="D2135" s="78" t="s">
        <v>497</v>
      </c>
      <c r="E2135" s="78" t="s">
        <v>152</v>
      </c>
      <c r="G2135" s="44">
        <v>1726.002</v>
      </c>
      <c r="H2135" s="44">
        <f>+IF(A2135=A2134,H2134+F2135-G2135,F2135-G2135)</f>
        <v>-1871.1790000000001</v>
      </c>
    </row>
    <row r="2136" spans="1:9" x14ac:dyDescent="0.2">
      <c r="A2136" s="61" t="s">
        <v>1140</v>
      </c>
      <c r="B2136" s="62"/>
      <c r="C2136" s="93"/>
      <c r="D2136" s="94"/>
      <c r="E2136" s="94"/>
      <c r="F2136" s="96">
        <f>SUBTOTAL(9,F2133:F2135)</f>
        <v>1762.0029999999999</v>
      </c>
      <c r="G2136" s="96">
        <f>SUBTOTAL(9,G2133:G2135)</f>
        <v>3633.1819999999998</v>
      </c>
      <c r="H2136" s="95">
        <f>+F2136-G2136</f>
        <v>-1871.1789999999999</v>
      </c>
    </row>
    <row r="2137" spans="1:9" x14ac:dyDescent="0.2">
      <c r="A2137" s="42" t="s">
        <v>106</v>
      </c>
      <c r="B2137" s="42" t="s">
        <v>107</v>
      </c>
      <c r="C2137" s="101">
        <v>44895</v>
      </c>
      <c r="D2137" s="102" t="s">
        <v>5367</v>
      </c>
      <c r="E2137" s="102" t="s">
        <v>152</v>
      </c>
      <c r="F2137" s="103"/>
      <c r="G2137" s="103">
        <v>53.079000000000001</v>
      </c>
      <c r="H2137" s="44">
        <f>+IF(A2137=A2136,H2136+F2137-G2137,F2137-G2137)</f>
        <v>-53.079000000000001</v>
      </c>
    </row>
    <row r="2138" spans="1:9" x14ac:dyDescent="0.2">
      <c r="A2138" s="42" t="s">
        <v>106</v>
      </c>
      <c r="B2138" s="42" t="s">
        <v>107</v>
      </c>
      <c r="C2138" s="152">
        <v>45617</v>
      </c>
      <c r="D2138" s="150" t="s">
        <v>12124</v>
      </c>
      <c r="E2138" s="150" t="s">
        <v>12125</v>
      </c>
      <c r="F2138" s="151"/>
      <c r="G2138" s="151">
        <v>172.36</v>
      </c>
      <c r="H2138" s="44">
        <f t="shared" ref="H2138:H2141" si="118">+IF(A2138=A2137,H2137+F2138-G2138,F2138-G2138)</f>
        <v>-225.43900000000002</v>
      </c>
    </row>
    <row r="2139" spans="1:9" x14ac:dyDescent="0.2">
      <c r="A2139" s="42" t="s">
        <v>106</v>
      </c>
      <c r="B2139" s="42" t="s">
        <v>107</v>
      </c>
      <c r="C2139" s="152">
        <v>45626</v>
      </c>
      <c r="D2139" s="150" t="s">
        <v>12126</v>
      </c>
      <c r="E2139" s="150" t="s">
        <v>12127</v>
      </c>
      <c r="F2139" s="151"/>
      <c r="G2139" s="151">
        <v>242.61799999999999</v>
      </c>
      <c r="H2139" s="44">
        <f t="shared" si="118"/>
        <v>-468.05700000000002</v>
      </c>
    </row>
    <row r="2140" spans="1:9" x14ac:dyDescent="0.2">
      <c r="A2140" s="42" t="s">
        <v>106</v>
      </c>
      <c r="B2140" s="42" t="s">
        <v>107</v>
      </c>
      <c r="C2140" s="152">
        <v>45626</v>
      </c>
      <c r="D2140" s="150" t="s">
        <v>12128</v>
      </c>
      <c r="E2140" s="150" t="s">
        <v>12129</v>
      </c>
      <c r="F2140" s="151"/>
      <c r="G2140" s="151">
        <v>3269.4780000000001</v>
      </c>
      <c r="H2140" s="44">
        <f t="shared" si="118"/>
        <v>-3737.5349999999999</v>
      </c>
    </row>
    <row r="2141" spans="1:9" x14ac:dyDescent="0.2">
      <c r="A2141" s="42" t="s">
        <v>106</v>
      </c>
      <c r="B2141" s="42" t="s">
        <v>107</v>
      </c>
      <c r="C2141" s="152">
        <v>45637</v>
      </c>
      <c r="D2141" s="150" t="s">
        <v>12131</v>
      </c>
      <c r="E2141" s="150" t="s">
        <v>12132</v>
      </c>
      <c r="F2141" s="151"/>
      <c r="G2141" s="151">
        <v>1131.9760000000001</v>
      </c>
      <c r="H2141" s="44">
        <f t="shared" si="118"/>
        <v>-4869.5110000000004</v>
      </c>
    </row>
    <row r="2142" spans="1:9" x14ac:dyDescent="0.2">
      <c r="A2142" s="61" t="s">
        <v>1141</v>
      </c>
      <c r="B2142" s="62"/>
      <c r="C2142" s="93"/>
      <c r="D2142" s="94"/>
      <c r="E2142" s="94"/>
      <c r="F2142" s="96">
        <f>SUBTOTAL(9,F2137:F2141)</f>
        <v>0</v>
      </c>
      <c r="G2142" s="96">
        <f>SUBTOTAL(9,G2137:G2141)</f>
        <v>4869.5110000000004</v>
      </c>
      <c r="H2142" s="95">
        <f>+F2142-G2142</f>
        <v>-4869.5110000000004</v>
      </c>
    </row>
    <row r="2143" spans="1:9" x14ac:dyDescent="0.2">
      <c r="A2143" s="42" t="s">
        <v>888</v>
      </c>
      <c r="B2143" s="42" t="s">
        <v>889</v>
      </c>
      <c r="C2143" s="98">
        <v>44527</v>
      </c>
      <c r="D2143" s="77">
        <v>5321530377</v>
      </c>
      <c r="E2143" s="78">
        <v>843</v>
      </c>
      <c r="F2143" s="44">
        <v>946.05200000000002</v>
      </c>
      <c r="H2143" s="44">
        <f>+IF(A2143=A2142,H2142+F2143-G2143,F2143-G2143)</f>
        <v>946.05200000000002</v>
      </c>
      <c r="I2143" s="42" t="s">
        <v>4985</v>
      </c>
    </row>
    <row r="2144" spans="1:9" x14ac:dyDescent="0.2">
      <c r="A2144" s="61" t="s">
        <v>4960</v>
      </c>
      <c r="B2144" s="62"/>
      <c r="C2144" s="97"/>
      <c r="D2144" s="79"/>
      <c r="E2144" s="79"/>
      <c r="F2144" s="95">
        <f>SUBTOTAL(9,F2143:F2143)</f>
        <v>946.05200000000002</v>
      </c>
      <c r="G2144" s="95">
        <f>SUBTOTAL(9,G2143:G2143)</f>
        <v>0</v>
      </c>
      <c r="H2144" s="95">
        <f>+F2144-G2144</f>
        <v>946.05200000000002</v>
      </c>
    </row>
    <row r="2145" spans="1:8" x14ac:dyDescent="0.2">
      <c r="A2145" s="42" t="s">
        <v>961</v>
      </c>
      <c r="B2145" s="42" t="s">
        <v>5212</v>
      </c>
      <c r="C2145" s="98">
        <v>45499</v>
      </c>
      <c r="D2145" s="77" t="s">
        <v>9295</v>
      </c>
      <c r="E2145" s="78" t="s">
        <v>9296</v>
      </c>
      <c r="G2145" s="44">
        <v>0</v>
      </c>
      <c r="H2145" s="44">
        <f>+IF(A2145=A2144,H2144+F2145-G2145,F2145-G2145)</f>
        <v>0</v>
      </c>
    </row>
    <row r="2146" spans="1:8" x14ac:dyDescent="0.2">
      <c r="A2146" s="61" t="s">
        <v>9020</v>
      </c>
      <c r="B2146" s="62"/>
      <c r="C2146" s="97"/>
      <c r="D2146" s="79"/>
      <c r="E2146" s="79"/>
      <c r="F2146" s="95">
        <f>SUBTOTAL(9,F2145:F2145)</f>
        <v>0</v>
      </c>
      <c r="G2146" s="95">
        <f>SUBTOTAL(9,G2145:G2145)</f>
        <v>0</v>
      </c>
      <c r="H2146" s="95">
        <f>+F2146-G2146</f>
        <v>0</v>
      </c>
    </row>
    <row r="2147" spans="1:8" x14ac:dyDescent="0.2">
      <c r="A2147" s="42" t="s">
        <v>962</v>
      </c>
      <c r="B2147" s="42" t="s">
        <v>963</v>
      </c>
      <c r="C2147" s="45">
        <v>45532</v>
      </c>
      <c r="D2147" s="78" t="s">
        <v>9297</v>
      </c>
      <c r="E2147" s="78" t="s">
        <v>9298</v>
      </c>
      <c r="G2147" s="44">
        <v>1511.11</v>
      </c>
      <c r="H2147" s="44">
        <f>+IF(A2147=A2146,H2146+F2147-G2147,F2147-G2147)</f>
        <v>-1511.11</v>
      </c>
    </row>
    <row r="2148" spans="1:8" x14ac:dyDescent="0.2">
      <c r="A2148" s="61" t="s">
        <v>4961</v>
      </c>
      <c r="B2148" s="62"/>
      <c r="C2148" s="93"/>
      <c r="D2148" s="94"/>
      <c r="E2148" s="94"/>
      <c r="F2148" s="96">
        <f>SUBTOTAL(9,F2147:F2147)</f>
        <v>0</v>
      </c>
      <c r="G2148" s="96">
        <f>SUBTOTAL(9,G2147:G2147)</f>
        <v>1511.11</v>
      </c>
      <c r="H2148" s="95">
        <f>+F2148-G2148</f>
        <v>-1511.11</v>
      </c>
    </row>
    <row r="2149" spans="1:8" x14ac:dyDescent="0.2">
      <c r="A2149" s="42" t="s">
        <v>110</v>
      </c>
      <c r="B2149" s="42" t="s">
        <v>111</v>
      </c>
      <c r="C2149" s="101">
        <v>44893</v>
      </c>
      <c r="D2149" s="102">
        <v>5622561180</v>
      </c>
      <c r="E2149" s="102">
        <v>2057</v>
      </c>
      <c r="F2149" s="103"/>
      <c r="G2149" s="103">
        <v>997.73699999999997</v>
      </c>
      <c r="H2149" s="44">
        <f>+IF(A2149=A2148,H2148+F2149-G2149,F2149-G2149)</f>
        <v>-997.73699999999997</v>
      </c>
    </row>
    <row r="2150" spans="1:8" x14ac:dyDescent="0.2">
      <c r="A2150" s="42" t="s">
        <v>110</v>
      </c>
      <c r="B2150" s="42" t="s">
        <v>111</v>
      </c>
      <c r="C2150" s="101">
        <v>45595</v>
      </c>
      <c r="D2150" s="102" t="s">
        <v>10099</v>
      </c>
      <c r="E2150" s="102" t="s">
        <v>10100</v>
      </c>
      <c r="F2150" s="103"/>
      <c r="G2150" s="103">
        <v>2732.05</v>
      </c>
      <c r="H2150" s="44">
        <f t="shared" ref="H2150:H2152" si="119">+IF(A2150=A2149,H2149+F2150-G2150,F2150-G2150)</f>
        <v>-3729.7870000000003</v>
      </c>
    </row>
    <row r="2151" spans="1:8" x14ac:dyDescent="0.2">
      <c r="A2151" s="42" t="s">
        <v>110</v>
      </c>
      <c r="B2151" s="42" t="s">
        <v>111</v>
      </c>
      <c r="C2151" s="152">
        <v>45618</v>
      </c>
      <c r="D2151" s="150" t="s">
        <v>12141</v>
      </c>
      <c r="E2151" s="150" t="s">
        <v>12142</v>
      </c>
      <c r="F2151" s="151"/>
      <c r="G2151" s="151">
        <v>1999.825</v>
      </c>
      <c r="H2151" s="44">
        <f t="shared" si="119"/>
        <v>-5729.6120000000001</v>
      </c>
    </row>
    <row r="2152" spans="1:8" x14ac:dyDescent="0.2">
      <c r="A2152" s="42" t="s">
        <v>110</v>
      </c>
      <c r="B2152" s="42" t="s">
        <v>111</v>
      </c>
      <c r="C2152" s="152">
        <v>45657</v>
      </c>
      <c r="D2152" s="150" t="s">
        <v>12143</v>
      </c>
      <c r="E2152" s="150" t="s">
        <v>12144</v>
      </c>
      <c r="F2152" s="151"/>
      <c r="G2152" s="151">
        <v>2732.05</v>
      </c>
      <c r="H2152" s="44">
        <f t="shared" si="119"/>
        <v>-8461.6620000000003</v>
      </c>
    </row>
    <row r="2153" spans="1:8" x14ac:dyDescent="0.2">
      <c r="A2153" s="61" t="s">
        <v>1143</v>
      </c>
      <c r="B2153" s="62"/>
      <c r="C2153" s="93"/>
      <c r="D2153" s="94"/>
      <c r="E2153" s="94"/>
      <c r="F2153" s="96">
        <f>SUBTOTAL(9,F2149:F2152)</f>
        <v>0</v>
      </c>
      <c r="G2153" s="96">
        <f>SUBTOTAL(9,G2149:G2152)</f>
        <v>8461.6620000000003</v>
      </c>
      <c r="H2153" s="95">
        <f>+F2153-G2153</f>
        <v>-8461.6620000000003</v>
      </c>
    </row>
    <row r="2154" spans="1:8" x14ac:dyDescent="0.2">
      <c r="A2154" s="42" t="s">
        <v>112</v>
      </c>
      <c r="B2154" s="42" t="s">
        <v>113</v>
      </c>
      <c r="C2154" s="45">
        <v>45525</v>
      </c>
      <c r="D2154" s="78" t="s">
        <v>9299</v>
      </c>
      <c r="E2154" s="78" t="s">
        <v>9300</v>
      </c>
      <c r="G2154" s="44">
        <v>1243.3599999999999</v>
      </c>
      <c r="H2154" s="44">
        <f>+IF(A2154=A2153,H2153+F2154-G2154,F2154-G2154)</f>
        <v>-1243.3599999999999</v>
      </c>
    </row>
    <row r="2155" spans="1:8" x14ac:dyDescent="0.2">
      <c r="A2155" s="42" t="s">
        <v>112</v>
      </c>
      <c r="B2155" s="42" t="s">
        <v>113</v>
      </c>
      <c r="C2155" s="45">
        <v>45535</v>
      </c>
      <c r="D2155" s="78" t="s">
        <v>9301</v>
      </c>
      <c r="E2155" s="78" t="s">
        <v>9302</v>
      </c>
      <c r="G2155" s="44">
        <v>1082.71</v>
      </c>
      <c r="H2155" s="44">
        <f>+IF(A2155=A2154,H2154+F2155-G2155,F2155-G2155)</f>
        <v>-2326.0699999999997</v>
      </c>
    </row>
    <row r="2156" spans="1:8" x14ac:dyDescent="0.2">
      <c r="A2156" s="42" t="s">
        <v>112</v>
      </c>
      <c r="B2156" s="42" t="s">
        <v>113</v>
      </c>
      <c r="C2156" s="45">
        <v>45548</v>
      </c>
      <c r="D2156" s="78" t="s">
        <v>10101</v>
      </c>
      <c r="E2156" s="78" t="s">
        <v>10102</v>
      </c>
      <c r="G2156" s="44">
        <v>1029.1600000000001</v>
      </c>
      <c r="H2156" s="44">
        <f t="shared" ref="H2156:H2164" si="120">+IF(A2156=A2155,H2155+F2156-G2156,F2156-G2156)</f>
        <v>-3355.2299999999996</v>
      </c>
    </row>
    <row r="2157" spans="1:8" x14ac:dyDescent="0.2">
      <c r="A2157" s="42" t="s">
        <v>112</v>
      </c>
      <c r="B2157" s="42" t="s">
        <v>113</v>
      </c>
      <c r="C2157" s="45">
        <v>45561</v>
      </c>
      <c r="D2157" s="78" t="s">
        <v>10103</v>
      </c>
      <c r="E2157" s="78" t="s">
        <v>10104</v>
      </c>
      <c r="G2157" s="44">
        <v>890.75099999999998</v>
      </c>
      <c r="H2157" s="44">
        <f t="shared" si="120"/>
        <v>-4245.9809999999998</v>
      </c>
    </row>
    <row r="2158" spans="1:8" x14ac:dyDescent="0.2">
      <c r="A2158" s="42" t="s">
        <v>112</v>
      </c>
      <c r="B2158" s="42" t="s">
        <v>113</v>
      </c>
      <c r="C2158" s="45">
        <v>45569</v>
      </c>
      <c r="D2158" s="78" t="s">
        <v>10105</v>
      </c>
      <c r="E2158" s="78" t="s">
        <v>10106</v>
      </c>
      <c r="G2158" s="44">
        <v>2229.3229999999999</v>
      </c>
      <c r="H2158" s="44">
        <f t="shared" si="120"/>
        <v>-6475.3040000000001</v>
      </c>
    </row>
    <row r="2159" spans="1:8" x14ac:dyDescent="0.2">
      <c r="A2159" s="42" t="s">
        <v>112</v>
      </c>
      <c r="B2159" s="42" t="s">
        <v>113</v>
      </c>
      <c r="C2159" s="45">
        <v>45595</v>
      </c>
      <c r="D2159" s="78" t="s">
        <v>10107</v>
      </c>
      <c r="E2159" s="78" t="s">
        <v>10108</v>
      </c>
      <c r="G2159" s="44">
        <v>1472.126</v>
      </c>
      <c r="H2159" s="44">
        <f t="shared" si="120"/>
        <v>-7947.43</v>
      </c>
    </row>
    <row r="2160" spans="1:8" x14ac:dyDescent="0.2">
      <c r="A2160" s="42" t="s">
        <v>112</v>
      </c>
      <c r="B2160" s="42" t="s">
        <v>113</v>
      </c>
      <c r="C2160" s="45">
        <v>45595</v>
      </c>
      <c r="D2160" s="78" t="s">
        <v>10109</v>
      </c>
      <c r="E2160" s="78" t="s">
        <v>10110</v>
      </c>
      <c r="G2160" s="44">
        <v>1407.223</v>
      </c>
      <c r="H2160" s="44">
        <f t="shared" si="120"/>
        <v>-9354.6530000000002</v>
      </c>
    </row>
    <row r="2161" spans="1:9" x14ac:dyDescent="0.2">
      <c r="A2161" s="42" t="s">
        <v>112</v>
      </c>
      <c r="B2161" s="42" t="s">
        <v>113</v>
      </c>
      <c r="C2161" s="152">
        <v>45610</v>
      </c>
      <c r="D2161" s="150" t="s">
        <v>12145</v>
      </c>
      <c r="E2161" s="150" t="s">
        <v>12146</v>
      </c>
      <c r="F2161" s="151"/>
      <c r="G2161" s="151">
        <v>344.791</v>
      </c>
      <c r="H2161" s="44">
        <f t="shared" si="120"/>
        <v>-9699.4439999999995</v>
      </c>
    </row>
    <row r="2162" spans="1:9" x14ac:dyDescent="0.2">
      <c r="A2162" s="42" t="s">
        <v>112</v>
      </c>
      <c r="B2162" s="42" t="s">
        <v>113</v>
      </c>
      <c r="C2162" s="152">
        <v>45626</v>
      </c>
      <c r="D2162" s="150" t="s">
        <v>12147</v>
      </c>
      <c r="E2162" s="150" t="s">
        <v>12148</v>
      </c>
      <c r="F2162" s="151"/>
      <c r="G2162" s="151">
        <v>840.40700000000004</v>
      </c>
      <c r="H2162" s="44">
        <f t="shared" si="120"/>
        <v>-10539.850999999999</v>
      </c>
    </row>
    <row r="2163" spans="1:9" x14ac:dyDescent="0.2">
      <c r="A2163" s="42" t="s">
        <v>112</v>
      </c>
      <c r="B2163" s="42" t="s">
        <v>113</v>
      </c>
      <c r="C2163" s="152">
        <v>45626</v>
      </c>
      <c r="D2163" s="150" t="s">
        <v>12149</v>
      </c>
      <c r="E2163" s="150" t="s">
        <v>12150</v>
      </c>
      <c r="F2163" s="151"/>
      <c r="G2163" s="151">
        <v>379.59899999999999</v>
      </c>
      <c r="H2163" s="44">
        <f t="shared" si="120"/>
        <v>-10919.449999999999</v>
      </c>
    </row>
    <row r="2164" spans="1:9" x14ac:dyDescent="0.2">
      <c r="A2164" s="42" t="s">
        <v>112</v>
      </c>
      <c r="B2164" s="42" t="s">
        <v>113</v>
      </c>
      <c r="C2164" s="152">
        <v>45650</v>
      </c>
      <c r="D2164" s="150" t="s">
        <v>12151</v>
      </c>
      <c r="E2164" s="150" t="s">
        <v>12152</v>
      </c>
      <c r="F2164" s="151"/>
      <c r="G2164" s="151">
        <v>4769.0919999999996</v>
      </c>
      <c r="H2164" s="44">
        <f t="shared" si="120"/>
        <v>-15688.541999999998</v>
      </c>
    </row>
    <row r="2165" spans="1:9" x14ac:dyDescent="0.2">
      <c r="A2165" s="61" t="s">
        <v>1144</v>
      </c>
      <c r="B2165" s="62"/>
      <c r="C2165" s="93"/>
      <c r="D2165" s="94"/>
      <c r="E2165" s="94"/>
      <c r="F2165" s="96">
        <f>SUBTOTAL(9,F2154:F2164)</f>
        <v>0</v>
      </c>
      <c r="G2165" s="96">
        <f>SUBTOTAL(9,G2154:G2164)</f>
        <v>15688.541999999998</v>
      </c>
      <c r="H2165" s="95">
        <f>+F2165-G2165</f>
        <v>-15688.541999999998</v>
      </c>
    </row>
    <row r="2166" spans="1:9" x14ac:dyDescent="0.2">
      <c r="A2166" s="42" t="s">
        <v>116</v>
      </c>
      <c r="B2166" s="42" t="s">
        <v>117</v>
      </c>
      <c r="C2166" s="45">
        <v>45435</v>
      </c>
      <c r="D2166" s="78" t="s">
        <v>8810</v>
      </c>
      <c r="E2166" s="78" t="s">
        <v>8811</v>
      </c>
      <c r="G2166" s="44">
        <v>677.99699999999996</v>
      </c>
      <c r="H2166" s="44">
        <f>+IF(A2166=A2165,H2165+F2166-G2166,F2166-G2166)</f>
        <v>-677.99699999999996</v>
      </c>
    </row>
    <row r="2167" spans="1:9" x14ac:dyDescent="0.2">
      <c r="A2167" s="42" t="s">
        <v>116</v>
      </c>
      <c r="B2167" s="42" t="s">
        <v>117</v>
      </c>
      <c r="C2167" s="45">
        <v>45504</v>
      </c>
      <c r="D2167" s="78" t="s">
        <v>9303</v>
      </c>
      <c r="E2167" s="78" t="s">
        <v>9304</v>
      </c>
      <c r="G2167" s="44">
        <v>5835.0420000000004</v>
      </c>
      <c r="H2167" s="44">
        <f>+IF(A2167=A2166,H2166+F2167-G2167,F2167-G2167)</f>
        <v>-6513.0390000000007</v>
      </c>
    </row>
    <row r="2168" spans="1:9" x14ac:dyDescent="0.2">
      <c r="A2168" s="61" t="s">
        <v>1145</v>
      </c>
      <c r="B2168" s="62"/>
      <c r="C2168" s="93"/>
      <c r="D2168" s="94"/>
      <c r="E2168" s="94"/>
      <c r="F2168" s="96">
        <f>SUBTOTAL(9,F2166:F2167)</f>
        <v>0</v>
      </c>
      <c r="G2168" s="96">
        <f>SUBTOTAL(9,G2166:G2167)</f>
        <v>6513.0390000000007</v>
      </c>
      <c r="H2168" s="95">
        <f>+F2168-G2168</f>
        <v>-6513.0390000000007</v>
      </c>
    </row>
    <row r="2169" spans="1:9" x14ac:dyDescent="0.2">
      <c r="A2169" s="42" t="s">
        <v>118</v>
      </c>
      <c r="B2169" s="42" t="s">
        <v>783</v>
      </c>
      <c r="C2169" s="69">
        <v>45565</v>
      </c>
      <c r="D2169" s="83" t="s">
        <v>10113</v>
      </c>
      <c r="E2169" s="83" t="s">
        <v>10114</v>
      </c>
      <c r="F2169" s="86"/>
      <c r="G2169" s="86">
        <v>2774.98</v>
      </c>
      <c r="H2169" s="44">
        <f>+IF(A2169=A2168,H2168+F2169-G2169,F2169-G2169)</f>
        <v>-2774.98</v>
      </c>
    </row>
    <row r="2170" spans="1:9" x14ac:dyDescent="0.2">
      <c r="A2170" s="42" t="s">
        <v>118</v>
      </c>
      <c r="B2170" s="42" t="s">
        <v>783</v>
      </c>
      <c r="C2170" s="152">
        <v>45617</v>
      </c>
      <c r="D2170" s="150" t="s">
        <v>12153</v>
      </c>
      <c r="E2170" s="150" t="s">
        <v>12154</v>
      </c>
      <c r="F2170" s="151"/>
      <c r="G2170" s="151">
        <v>399.536</v>
      </c>
      <c r="H2170" s="44">
        <f t="shared" ref="H2170:H2172" si="121">+IF(A2170=A2169,H2169+F2170-G2170,F2170-G2170)</f>
        <v>-3174.5160000000001</v>
      </c>
    </row>
    <row r="2171" spans="1:9" x14ac:dyDescent="0.2">
      <c r="A2171" s="42" t="s">
        <v>118</v>
      </c>
      <c r="B2171" s="42" t="s">
        <v>783</v>
      </c>
      <c r="C2171" s="152">
        <v>45626</v>
      </c>
      <c r="D2171" s="150" t="s">
        <v>12155</v>
      </c>
      <c r="E2171" s="150" t="s">
        <v>12156</v>
      </c>
      <c r="F2171" s="151"/>
      <c r="G2171" s="151">
        <v>263.46300000000002</v>
      </c>
      <c r="H2171" s="44">
        <f t="shared" si="121"/>
        <v>-3437.9790000000003</v>
      </c>
    </row>
    <row r="2172" spans="1:9" x14ac:dyDescent="0.2">
      <c r="A2172" s="42" t="s">
        <v>118</v>
      </c>
      <c r="B2172" s="42" t="s">
        <v>783</v>
      </c>
      <c r="C2172" s="152">
        <v>45650</v>
      </c>
      <c r="D2172" s="150" t="s">
        <v>12157</v>
      </c>
      <c r="E2172" s="150" t="s">
        <v>12158</v>
      </c>
      <c r="F2172" s="151"/>
      <c r="G2172" s="151">
        <v>275.26799999999997</v>
      </c>
      <c r="H2172" s="44">
        <f t="shared" si="121"/>
        <v>-3713.2470000000003</v>
      </c>
    </row>
    <row r="2173" spans="1:9" x14ac:dyDescent="0.2">
      <c r="A2173" s="61" t="s">
        <v>1146</v>
      </c>
      <c r="B2173" s="62"/>
      <c r="C2173" s="93"/>
      <c r="D2173" s="94"/>
      <c r="E2173" s="94"/>
      <c r="F2173" s="96">
        <f>SUBTOTAL(9,F2169:F2172)</f>
        <v>0</v>
      </c>
      <c r="G2173" s="96">
        <f>SUBTOTAL(9,G2169:G2172)</f>
        <v>3713.2470000000003</v>
      </c>
      <c r="H2173" s="95">
        <f>+F2173-G2173</f>
        <v>-3713.2470000000003</v>
      </c>
    </row>
    <row r="2174" spans="1:9" x14ac:dyDescent="0.2">
      <c r="A2174" s="42" t="s">
        <v>119</v>
      </c>
      <c r="B2174" s="42" t="s">
        <v>784</v>
      </c>
      <c r="C2174" s="87">
        <v>45581</v>
      </c>
      <c r="D2174" s="88" t="s">
        <v>10117</v>
      </c>
      <c r="E2174" s="88" t="s">
        <v>10118</v>
      </c>
      <c r="F2174" s="89"/>
      <c r="G2174" s="89">
        <v>0</v>
      </c>
      <c r="H2174" s="44">
        <f>+IF(A2174=A2173,H2173+F2174-G2174,F2174-G2174)</f>
        <v>0</v>
      </c>
    </row>
    <row r="2175" spans="1:9" x14ac:dyDescent="0.2">
      <c r="A2175" s="61" t="s">
        <v>1147</v>
      </c>
      <c r="B2175" s="62"/>
      <c r="C2175" s="93"/>
      <c r="D2175" s="94"/>
      <c r="E2175" s="94"/>
      <c r="F2175" s="96">
        <f>SUBTOTAL(9,F2174:F2174)</f>
        <v>0</v>
      </c>
      <c r="G2175" s="96">
        <f>SUBTOTAL(9,G2174:G2174)</f>
        <v>0</v>
      </c>
      <c r="H2175" s="95">
        <f>+F2175-G2175</f>
        <v>0</v>
      </c>
      <c r="I2175" s="44"/>
    </row>
    <row r="2176" spans="1:9" x14ac:dyDescent="0.2">
      <c r="A2176" s="42" t="s">
        <v>5262</v>
      </c>
      <c r="B2176" s="42" t="s">
        <v>5263</v>
      </c>
      <c r="C2176" s="152">
        <v>45644</v>
      </c>
      <c r="D2176" s="150" t="s">
        <v>12171</v>
      </c>
      <c r="E2176" s="150" t="s">
        <v>12172</v>
      </c>
      <c r="F2176" s="151"/>
      <c r="G2176" s="151">
        <v>239.691</v>
      </c>
      <c r="H2176" s="44">
        <f>+IF(A2176=A2175,H2175+F2176-G2176,F2176-G2176)</f>
        <v>-239.691</v>
      </c>
      <c r="I2176" s="44"/>
    </row>
    <row r="2177" spans="1:9" x14ac:dyDescent="0.2">
      <c r="A2177" s="61" t="s">
        <v>7480</v>
      </c>
      <c r="B2177" s="62"/>
      <c r="C2177" s="93"/>
      <c r="D2177" s="94"/>
      <c r="E2177" s="94"/>
      <c r="F2177" s="96">
        <f>SUBTOTAL(9,F2176:F2176)</f>
        <v>0</v>
      </c>
      <c r="G2177" s="96">
        <f>SUBTOTAL(9,G2176:G2176)</f>
        <v>239.691</v>
      </c>
      <c r="H2177" s="95">
        <f>+F2177-G2177</f>
        <v>-239.691</v>
      </c>
      <c r="I2177" s="44"/>
    </row>
    <row r="2178" spans="1:9" ht="10.5" customHeight="1" x14ac:dyDescent="0.2">
      <c r="A2178" s="42" t="s">
        <v>120</v>
      </c>
      <c r="B2178" s="42" t="s">
        <v>854</v>
      </c>
      <c r="C2178" s="45">
        <v>45581</v>
      </c>
      <c r="D2178" s="78" t="s">
        <v>10121</v>
      </c>
      <c r="E2178" s="78" t="s">
        <v>10122</v>
      </c>
      <c r="G2178" s="44">
        <v>427.25799999999998</v>
      </c>
      <c r="H2178" s="44">
        <f>+IF(A2178=A2177,H2177+F2178-G2178,F2178-G2178)</f>
        <v>-427.25799999999998</v>
      </c>
      <c r="I2178" s="44"/>
    </row>
    <row r="2179" spans="1:9" ht="10.5" customHeight="1" x14ac:dyDescent="0.2">
      <c r="A2179" s="42" t="s">
        <v>120</v>
      </c>
      <c r="B2179" s="42" t="s">
        <v>854</v>
      </c>
      <c r="C2179" s="45">
        <v>45581</v>
      </c>
      <c r="D2179" s="78" t="s">
        <v>10123</v>
      </c>
      <c r="E2179" s="78" t="s">
        <v>10124</v>
      </c>
      <c r="G2179" s="44">
        <v>110.67</v>
      </c>
      <c r="H2179" s="44">
        <f t="shared" ref="H2179:H2181" si="122">+IF(A2179=A2178,H2178+F2179-G2179,F2179-G2179)</f>
        <v>-537.928</v>
      </c>
      <c r="I2179" s="44"/>
    </row>
    <row r="2180" spans="1:9" ht="10.5" customHeight="1" x14ac:dyDescent="0.2">
      <c r="A2180" s="42" t="s">
        <v>120</v>
      </c>
      <c r="B2180" s="42" t="s">
        <v>854</v>
      </c>
      <c r="C2180" s="152">
        <v>45656</v>
      </c>
      <c r="D2180" s="150" t="s">
        <v>12173</v>
      </c>
      <c r="E2180" s="150" t="s">
        <v>12174</v>
      </c>
      <c r="F2180" s="151"/>
      <c r="G2180" s="151">
        <v>884.96199999999999</v>
      </c>
      <c r="H2180" s="44">
        <f t="shared" si="122"/>
        <v>-1422.8899999999999</v>
      </c>
      <c r="I2180" s="44"/>
    </row>
    <row r="2181" spans="1:9" ht="10.5" customHeight="1" x14ac:dyDescent="0.2">
      <c r="A2181" s="42" t="s">
        <v>120</v>
      </c>
      <c r="B2181" s="42" t="s">
        <v>854</v>
      </c>
      <c r="C2181" s="45">
        <v>45657</v>
      </c>
      <c r="D2181" s="42" t="s">
        <v>12393</v>
      </c>
      <c r="E2181" s="152" t="s">
        <v>12394</v>
      </c>
      <c r="F2181" s="151"/>
      <c r="G2181" s="151">
        <v>197.34</v>
      </c>
      <c r="H2181" s="44">
        <f t="shared" si="122"/>
        <v>-1620.2299999999998</v>
      </c>
      <c r="I2181" s="44"/>
    </row>
    <row r="2182" spans="1:9" ht="13.5" customHeight="1" x14ac:dyDescent="0.2">
      <c r="A2182" s="61" t="s">
        <v>4962</v>
      </c>
      <c r="B2182" s="62"/>
      <c r="C2182" s="93"/>
      <c r="D2182" s="94"/>
      <c r="E2182" s="94"/>
      <c r="F2182" s="96">
        <f>SUBTOTAL(9,F2178:F2181)</f>
        <v>0</v>
      </c>
      <c r="G2182" s="96">
        <f>SUBTOTAL(9,G2178:G2181)</f>
        <v>1620.2299999999998</v>
      </c>
      <c r="H2182" s="95">
        <f>+F2182-G2182</f>
        <v>-1620.2299999999998</v>
      </c>
      <c r="I2182" s="44"/>
    </row>
    <row r="2183" spans="1:9" ht="10.5" customHeight="1" x14ac:dyDescent="0.2">
      <c r="A2183" s="42" t="s">
        <v>6458</v>
      </c>
      <c r="B2183" s="42" t="s">
        <v>6459</v>
      </c>
      <c r="C2183" s="45">
        <v>45490</v>
      </c>
      <c r="D2183" s="78" t="s">
        <v>9306</v>
      </c>
      <c r="E2183" s="78" t="s">
        <v>9307</v>
      </c>
      <c r="G2183" s="44">
        <v>0</v>
      </c>
      <c r="H2183" s="44">
        <f>+IF(A2183=A2182,H2182+F2183-G2183,F2183-G2183)</f>
        <v>0</v>
      </c>
      <c r="I2183" s="44"/>
    </row>
    <row r="2184" spans="1:9" ht="13.5" customHeight="1" x14ac:dyDescent="0.2">
      <c r="A2184" s="61" t="s">
        <v>9021</v>
      </c>
      <c r="B2184" s="62"/>
      <c r="C2184" s="93"/>
      <c r="D2184" s="94"/>
      <c r="E2184" s="94"/>
      <c r="F2184" s="96">
        <f>SUBTOTAL(9,F2183:F2183)</f>
        <v>0</v>
      </c>
      <c r="G2184" s="96">
        <f>SUBTOTAL(9,G2183:G2183)</f>
        <v>0</v>
      </c>
      <c r="H2184" s="95">
        <f>+F2184-G2184</f>
        <v>0</v>
      </c>
      <c r="I2184" s="44"/>
    </row>
    <row r="2185" spans="1:9" x14ac:dyDescent="0.2">
      <c r="A2185" s="42" t="s">
        <v>121</v>
      </c>
      <c r="B2185" s="42" t="s">
        <v>785</v>
      </c>
      <c r="C2185" s="45">
        <v>45473</v>
      </c>
      <c r="D2185" s="78" t="s">
        <v>8972</v>
      </c>
      <c r="E2185" s="78" t="s">
        <v>8973</v>
      </c>
      <c r="G2185" s="44">
        <v>2757.8710000000001</v>
      </c>
      <c r="H2185" s="44">
        <f>+IF(A2185=A2184,H2184+F2185-G2185,F2185-G2185)</f>
        <v>-2757.8710000000001</v>
      </c>
      <c r="I2185" s="44"/>
    </row>
    <row r="2186" spans="1:9" x14ac:dyDescent="0.2">
      <c r="A2186" s="42" t="s">
        <v>121</v>
      </c>
      <c r="B2186" s="42" t="s">
        <v>785</v>
      </c>
      <c r="C2186" s="152">
        <v>45644</v>
      </c>
      <c r="D2186" s="150" t="s">
        <v>12175</v>
      </c>
      <c r="E2186" s="150" t="s">
        <v>12176</v>
      </c>
      <c r="F2186" s="151"/>
      <c r="G2186" s="151">
        <v>233.369</v>
      </c>
      <c r="H2186" s="44">
        <f t="shared" ref="H2186" si="123">+IF(A2186=A2185,H2185+F2186-G2186,F2186-G2186)</f>
        <v>-2991.2400000000002</v>
      </c>
      <c r="I2186" s="44"/>
    </row>
    <row r="2187" spans="1:9" x14ac:dyDescent="0.2">
      <c r="A2187" s="61" t="s">
        <v>4963</v>
      </c>
      <c r="B2187" s="62"/>
      <c r="C2187" s="93"/>
      <c r="D2187" s="94"/>
      <c r="E2187" s="94"/>
      <c r="F2187" s="96">
        <f>SUBTOTAL(9,F2185:F2186)</f>
        <v>0</v>
      </c>
      <c r="G2187" s="96">
        <f>SUBTOTAL(9,G2185:G2186)</f>
        <v>2991.2400000000002</v>
      </c>
      <c r="H2187" s="95">
        <f>+F2187-G2187</f>
        <v>-2991.2400000000002</v>
      </c>
    </row>
    <row r="2188" spans="1:9" x14ac:dyDescent="0.2">
      <c r="A2188" s="42" t="s">
        <v>964</v>
      </c>
      <c r="B2188" s="42" t="s">
        <v>965</v>
      </c>
      <c r="C2188" s="45">
        <v>44319</v>
      </c>
      <c r="D2188" s="78">
        <v>5621560653</v>
      </c>
      <c r="E2188" s="78">
        <v>6495</v>
      </c>
      <c r="F2188" s="44">
        <v>2.1999999999999999E-2</v>
      </c>
      <c r="H2188" s="44">
        <f>+IF(A2188=A2187,H2187+F2188-G2188,F2188-G2188)</f>
        <v>2.1999999999999999E-2</v>
      </c>
      <c r="I2188" s="54" t="s">
        <v>5245</v>
      </c>
    </row>
    <row r="2189" spans="1:9" x14ac:dyDescent="0.2">
      <c r="A2189" s="61" t="s">
        <v>4964</v>
      </c>
      <c r="B2189" s="62"/>
      <c r="C2189" s="97"/>
      <c r="D2189" s="79"/>
      <c r="E2189" s="79"/>
      <c r="F2189" s="95">
        <f>SUBTOTAL(9,F2188:F2188)</f>
        <v>2.1999999999999999E-2</v>
      </c>
      <c r="G2189" s="95">
        <f>SUBTOTAL(9,G2188:G2188)</f>
        <v>0</v>
      </c>
      <c r="H2189" s="95">
        <f>+F2189-G2189</f>
        <v>2.1999999999999999E-2</v>
      </c>
      <c r="I2189" s="54"/>
    </row>
    <row r="2190" spans="1:9" x14ac:dyDescent="0.2">
      <c r="A2190" s="42" t="s">
        <v>892</v>
      </c>
      <c r="B2190" s="42" t="s">
        <v>893</v>
      </c>
      <c r="C2190" s="45">
        <v>44172</v>
      </c>
      <c r="D2190" s="78">
        <v>5620561533</v>
      </c>
      <c r="E2190" s="78">
        <v>6209</v>
      </c>
      <c r="F2190" s="44">
        <v>277.69799999999998</v>
      </c>
      <c r="H2190" s="44">
        <f>+IF(A2190=A2188,H2188+F2190-G2190,F2190-G2190)</f>
        <v>277.69799999999998</v>
      </c>
      <c r="I2190" s="44"/>
    </row>
    <row r="2191" spans="1:9" x14ac:dyDescent="0.2">
      <c r="A2191" s="42" t="s">
        <v>892</v>
      </c>
      <c r="B2191" s="42" t="s">
        <v>893</v>
      </c>
      <c r="C2191" s="45">
        <v>44189</v>
      </c>
      <c r="D2191" s="78" t="s">
        <v>1066</v>
      </c>
      <c r="E2191" s="78" t="s">
        <v>152</v>
      </c>
      <c r="G2191" s="44">
        <v>297.69799999999998</v>
      </c>
      <c r="H2191" s="44">
        <f t="shared" ref="H2191:H2197" si="124">+IF(A2191=A2190,H2190+F2191-G2191,F2191-G2191)</f>
        <v>-20</v>
      </c>
      <c r="I2191" s="44"/>
    </row>
    <row r="2192" spans="1:9" x14ac:dyDescent="0.2">
      <c r="A2192" s="42" t="s">
        <v>892</v>
      </c>
      <c r="B2192" s="42" t="s">
        <v>893</v>
      </c>
      <c r="C2192" s="45">
        <v>44560</v>
      </c>
      <c r="D2192" s="78">
        <v>5321530486</v>
      </c>
      <c r="E2192" s="78">
        <v>1224</v>
      </c>
      <c r="F2192" s="44">
        <v>340.14</v>
      </c>
      <c r="H2192" s="44">
        <f t="shared" si="124"/>
        <v>320.14</v>
      </c>
      <c r="I2192" s="44"/>
    </row>
    <row r="2193" spans="1:9" x14ac:dyDescent="0.2">
      <c r="A2193" s="42" t="s">
        <v>892</v>
      </c>
      <c r="B2193" s="42" t="s">
        <v>893</v>
      </c>
      <c r="C2193" s="45">
        <v>44565</v>
      </c>
      <c r="D2193" s="78">
        <v>122010003</v>
      </c>
      <c r="E2193" s="78" t="s">
        <v>5244</v>
      </c>
      <c r="F2193" s="44">
        <v>21</v>
      </c>
      <c r="H2193" s="44">
        <f t="shared" si="124"/>
        <v>341.14</v>
      </c>
      <c r="I2193" s="44"/>
    </row>
    <row r="2194" spans="1:9" x14ac:dyDescent="0.2">
      <c r="A2194" s="42" t="s">
        <v>892</v>
      </c>
      <c r="B2194" s="42" t="s">
        <v>893</v>
      </c>
      <c r="C2194" s="45">
        <v>44561</v>
      </c>
      <c r="D2194" s="78" t="s">
        <v>4914</v>
      </c>
      <c r="E2194" s="78" t="s">
        <v>152</v>
      </c>
      <c r="G2194" s="44">
        <v>361.084</v>
      </c>
      <c r="H2194" s="44">
        <f t="shared" si="124"/>
        <v>-19.944000000000017</v>
      </c>
      <c r="I2194" s="44"/>
    </row>
    <row r="2195" spans="1:9" x14ac:dyDescent="0.2">
      <c r="A2195" s="42" t="s">
        <v>892</v>
      </c>
      <c r="B2195" s="42" t="s">
        <v>893</v>
      </c>
      <c r="C2195" s="45">
        <v>45084</v>
      </c>
      <c r="D2195" s="78">
        <v>5623560885</v>
      </c>
      <c r="E2195" s="78">
        <v>10160</v>
      </c>
      <c r="F2195" s="44">
        <v>290.00299999999999</v>
      </c>
      <c r="H2195" s="44">
        <f t="shared" si="124"/>
        <v>270.05899999999997</v>
      </c>
      <c r="I2195" s="44"/>
    </row>
    <row r="2196" spans="1:9" ht="12.75" customHeight="1" x14ac:dyDescent="0.2">
      <c r="A2196" s="42" t="s">
        <v>892</v>
      </c>
      <c r="B2196" s="42" t="s">
        <v>893</v>
      </c>
      <c r="C2196" s="45">
        <v>45314</v>
      </c>
      <c r="D2196" s="78" t="s">
        <v>8549</v>
      </c>
      <c r="E2196" s="78" t="s">
        <v>8550</v>
      </c>
      <c r="G2196" s="44">
        <v>176.28700000000001</v>
      </c>
      <c r="H2196" s="44">
        <f t="shared" si="124"/>
        <v>93.771999999999963</v>
      </c>
      <c r="I2196" s="44"/>
    </row>
    <row r="2197" spans="1:9" ht="12" customHeight="1" x14ac:dyDescent="0.2">
      <c r="A2197" s="42" t="s">
        <v>892</v>
      </c>
      <c r="B2197" s="42" t="s">
        <v>893</v>
      </c>
      <c r="C2197" s="45">
        <v>45322</v>
      </c>
      <c r="D2197" s="78">
        <v>5624561173</v>
      </c>
      <c r="E2197" s="78" t="s">
        <v>8551</v>
      </c>
      <c r="F2197" s="44">
        <v>169</v>
      </c>
      <c r="H2197" s="44">
        <f t="shared" si="124"/>
        <v>262.77199999999993</v>
      </c>
      <c r="I2197" s="44"/>
    </row>
    <row r="2198" spans="1:9" x14ac:dyDescent="0.2">
      <c r="A2198" s="61" t="s">
        <v>4965</v>
      </c>
      <c r="B2198" s="62"/>
      <c r="C2198" s="97"/>
      <c r="D2198" s="79"/>
      <c r="E2198" s="79"/>
      <c r="F2198" s="95">
        <f>SUBTOTAL(9,F2190:F2197)</f>
        <v>1097.8409999999999</v>
      </c>
      <c r="G2198" s="95">
        <f>SUBTOTAL(9,G2190:G2197)</f>
        <v>835.06899999999996</v>
      </c>
      <c r="H2198" s="95">
        <f>+F2198-G2198</f>
        <v>262.77199999999993</v>
      </c>
      <c r="I2198" s="44"/>
    </row>
    <row r="2199" spans="1:9" ht="12" customHeight="1" x14ac:dyDescent="0.2">
      <c r="A2199" s="42" t="s">
        <v>122</v>
      </c>
      <c r="B2199" s="42" t="s">
        <v>123</v>
      </c>
      <c r="C2199" s="152">
        <v>45617</v>
      </c>
      <c r="D2199" s="150" t="s">
        <v>12177</v>
      </c>
      <c r="E2199" s="150" t="s">
        <v>12178</v>
      </c>
      <c r="F2199" s="151"/>
      <c r="G2199" s="151">
        <v>513.74699999999996</v>
      </c>
      <c r="H2199" s="44">
        <f>+IF(A2199=A2198,H2198+F2199-G2199,F2199-G2199)</f>
        <v>-513.74699999999996</v>
      </c>
      <c r="I2199" s="44"/>
    </row>
    <row r="2200" spans="1:9" ht="12" customHeight="1" x14ac:dyDescent="0.2">
      <c r="A2200" s="42" t="s">
        <v>122</v>
      </c>
      <c r="B2200" s="42" t="s">
        <v>123</v>
      </c>
      <c r="C2200" s="152">
        <v>45637</v>
      </c>
      <c r="D2200" s="150" t="s">
        <v>12179</v>
      </c>
      <c r="E2200" s="150" t="s">
        <v>12180</v>
      </c>
      <c r="F2200" s="151"/>
      <c r="G2200" s="151">
        <v>2493.645</v>
      </c>
      <c r="H2200" s="44">
        <f t="shared" ref="H2200" si="125">+IF(A2200=A2199,H2199+F2200-G2200,F2200-G2200)</f>
        <v>-3007.3919999999998</v>
      </c>
      <c r="I2200" s="44"/>
    </row>
    <row r="2201" spans="1:9" x14ac:dyDescent="0.2">
      <c r="A2201" s="61" t="s">
        <v>1148</v>
      </c>
      <c r="B2201" s="62"/>
      <c r="C2201" s="93"/>
      <c r="D2201" s="94"/>
      <c r="E2201" s="94"/>
      <c r="F2201" s="96">
        <f>SUBTOTAL(9,F2199:F2200)</f>
        <v>0</v>
      </c>
      <c r="G2201" s="96">
        <f>SUBTOTAL(9,G2199:G2200)</f>
        <v>3007.3919999999998</v>
      </c>
      <c r="H2201" s="95">
        <f>+F2201-G2201</f>
        <v>-3007.3919999999998</v>
      </c>
    </row>
    <row r="2202" spans="1:9" ht="12" customHeight="1" x14ac:dyDescent="0.2">
      <c r="A2202" s="42" t="s">
        <v>6485</v>
      </c>
      <c r="B2202" s="42" t="s">
        <v>6486</v>
      </c>
      <c r="C2202" s="45">
        <v>45499</v>
      </c>
      <c r="D2202" s="78" t="s">
        <v>9309</v>
      </c>
      <c r="E2202" s="78" t="s">
        <v>9310</v>
      </c>
      <c r="G2202" s="44">
        <v>0</v>
      </c>
      <c r="H2202" s="44">
        <f>+IF(A2202=A2201,H2201+F2202-G2202,F2202-G2202)</f>
        <v>0</v>
      </c>
      <c r="I2202" s="44"/>
    </row>
    <row r="2203" spans="1:9" x14ac:dyDescent="0.2">
      <c r="A2203" s="61" t="s">
        <v>9022</v>
      </c>
      <c r="B2203" s="62"/>
      <c r="C2203" s="93"/>
      <c r="D2203" s="94"/>
      <c r="E2203" s="94"/>
      <c r="F2203" s="96">
        <f>SUBTOTAL(9,F2202:F2202)</f>
        <v>0</v>
      </c>
      <c r="G2203" s="96">
        <f>SUBTOTAL(9,G2202:G2202)</f>
        <v>0</v>
      </c>
      <c r="H2203" s="95">
        <f>+F2203-G2203</f>
        <v>0</v>
      </c>
    </row>
    <row r="2204" spans="1:9" ht="12" customHeight="1" x14ac:dyDescent="0.2">
      <c r="A2204" s="42" t="s">
        <v>6498</v>
      </c>
      <c r="B2204" s="42" t="s">
        <v>8634</v>
      </c>
      <c r="C2204" s="152">
        <v>45650</v>
      </c>
      <c r="D2204" s="150" t="s">
        <v>12182</v>
      </c>
      <c r="E2204" s="150" t="s">
        <v>12183</v>
      </c>
      <c r="F2204" s="151"/>
      <c r="G2204" s="151">
        <v>197.39099999999999</v>
      </c>
      <c r="H2204" s="44">
        <f>+IF(A2204=A2203,H2203+F2204-G2204,F2204-G2204)</f>
        <v>-197.39099999999999</v>
      </c>
      <c r="I2204" s="44"/>
    </row>
    <row r="2205" spans="1:9" x14ac:dyDescent="0.2">
      <c r="A2205" s="61" t="s">
        <v>9023</v>
      </c>
      <c r="B2205" s="62"/>
      <c r="C2205" s="93"/>
      <c r="D2205" s="94"/>
      <c r="E2205" s="94"/>
      <c r="F2205" s="96">
        <f>SUBTOTAL(9,F2204:F2204)</f>
        <v>0</v>
      </c>
      <c r="G2205" s="96">
        <f>SUBTOTAL(9,G2204:G2204)</f>
        <v>197.39099999999999</v>
      </c>
      <c r="H2205" s="95">
        <f>+F2205-G2205</f>
        <v>-197.39099999999999</v>
      </c>
    </row>
    <row r="2206" spans="1:9" x14ac:dyDescent="0.2">
      <c r="A2206" s="42" t="s">
        <v>124</v>
      </c>
      <c r="B2206" s="42" t="s">
        <v>125</v>
      </c>
      <c r="C2206" s="45">
        <v>44651</v>
      </c>
      <c r="D2206" s="78" t="s">
        <v>5242</v>
      </c>
      <c r="E2206" s="78" t="s">
        <v>5243</v>
      </c>
      <c r="G2206" s="44">
        <v>0</v>
      </c>
      <c r="H2206" s="44">
        <f>+IF(A2206=A2199,H2199+F2206-G2206,F2206-G2206)</f>
        <v>0</v>
      </c>
      <c r="I2206" s="44"/>
    </row>
    <row r="2207" spans="1:9" x14ac:dyDescent="0.2">
      <c r="A2207" s="61" t="s">
        <v>1149</v>
      </c>
      <c r="B2207" s="62"/>
      <c r="C2207" s="93"/>
      <c r="D2207" s="94"/>
      <c r="E2207" s="94"/>
      <c r="F2207" s="96">
        <f>SUBTOTAL(9,F2206:F2206)</f>
        <v>0</v>
      </c>
      <c r="G2207" s="96">
        <f>SUBTOTAL(9,G2206:G2206)</f>
        <v>0</v>
      </c>
      <c r="H2207" s="95">
        <f>+F2207-G2207</f>
        <v>0</v>
      </c>
      <c r="I2207" s="44"/>
    </row>
    <row r="2208" spans="1:9" x14ac:dyDescent="0.2">
      <c r="A2208" s="42" t="s">
        <v>129</v>
      </c>
      <c r="B2208" s="42" t="s">
        <v>855</v>
      </c>
      <c r="C2208" s="152">
        <v>45657</v>
      </c>
      <c r="D2208" s="150" t="s">
        <v>12184</v>
      </c>
      <c r="E2208" s="150" t="s">
        <v>12185</v>
      </c>
      <c r="F2208" s="151"/>
      <c r="G2208" s="151">
        <v>1719.7170000000001</v>
      </c>
      <c r="H2208" s="44">
        <f>+IF(A2208=A2207,H2207+F2208-G2208,F2208-G2208)</f>
        <v>-1719.7170000000001</v>
      </c>
      <c r="I2208" s="44"/>
    </row>
    <row r="2209" spans="1:9" x14ac:dyDescent="0.2">
      <c r="A2209" s="61" t="s">
        <v>1151</v>
      </c>
      <c r="B2209" s="62"/>
      <c r="C2209" s="93"/>
      <c r="D2209" s="94"/>
      <c r="E2209" s="94"/>
      <c r="F2209" s="96">
        <f>SUBTOTAL(9,F2208:F2208)</f>
        <v>0</v>
      </c>
      <c r="G2209" s="96">
        <f>SUBTOTAL(9,G2208:G2208)</f>
        <v>1719.7170000000001</v>
      </c>
      <c r="H2209" s="95">
        <f>+F2209-G2209</f>
        <v>-1719.7170000000001</v>
      </c>
      <c r="I2209" s="44"/>
    </row>
    <row r="2210" spans="1:9" x14ac:dyDescent="0.2">
      <c r="A2210" s="42" t="s">
        <v>130</v>
      </c>
      <c r="B2210" s="45" t="s">
        <v>131</v>
      </c>
      <c r="C2210" s="87">
        <v>45412</v>
      </c>
      <c r="D2210" s="88" t="s">
        <v>8555</v>
      </c>
      <c r="E2210" s="88" t="s">
        <v>8556</v>
      </c>
      <c r="F2210" s="89"/>
      <c r="G2210" s="89">
        <v>0</v>
      </c>
      <c r="H2210" s="44">
        <f>+IF(A2210=A2209,H2209+F2210-G2210,F2210-G2210)</f>
        <v>0</v>
      </c>
    </row>
    <row r="2211" spans="1:9" x14ac:dyDescent="0.2">
      <c r="A2211" s="61" t="s">
        <v>4966</v>
      </c>
      <c r="B2211" s="97"/>
      <c r="C2211" s="93"/>
      <c r="D2211" s="94"/>
      <c r="E2211" s="94"/>
      <c r="F2211" s="96">
        <f>SUBTOTAL(9,F2210:F2210)</f>
        <v>0</v>
      </c>
      <c r="G2211" s="96">
        <f>SUBTOTAL(9,G2210:G2210)</f>
        <v>0</v>
      </c>
      <c r="H2211" s="95">
        <f>+F2211-G2211</f>
        <v>0</v>
      </c>
    </row>
    <row r="2212" spans="1:9" x14ac:dyDescent="0.2">
      <c r="A2212" s="42" t="s">
        <v>132</v>
      </c>
      <c r="B2212" s="42" t="s">
        <v>858</v>
      </c>
      <c r="C2212" s="45">
        <v>44165</v>
      </c>
      <c r="D2212" s="78" t="s">
        <v>1061</v>
      </c>
      <c r="E2212" s="78" t="s">
        <v>654</v>
      </c>
      <c r="G2212" s="44">
        <v>1241.838</v>
      </c>
      <c r="H2212" s="44">
        <f>+IF(A2212=A2211,H2211+F2212-G2212,F2212-G2212)</f>
        <v>-1241.838</v>
      </c>
    </row>
    <row r="2213" spans="1:9" x14ac:dyDescent="0.2">
      <c r="A2213" s="61" t="s">
        <v>4967</v>
      </c>
      <c r="B2213" s="62"/>
      <c r="C2213" s="93"/>
      <c r="D2213" s="94"/>
      <c r="E2213" s="94"/>
      <c r="F2213" s="96">
        <f>SUBTOTAL(9,F2212:F2212)</f>
        <v>0</v>
      </c>
      <c r="G2213" s="96">
        <f>SUBTOTAL(9,G2212:G2212)</f>
        <v>1241.838</v>
      </c>
      <c r="H2213" s="95">
        <f>+F2213-G2213</f>
        <v>-1241.838</v>
      </c>
    </row>
    <row r="2214" spans="1:9" x14ac:dyDescent="0.2">
      <c r="A2214" s="42" t="s">
        <v>869</v>
      </c>
      <c r="B2214" s="42" t="s">
        <v>870</v>
      </c>
      <c r="C2214" s="69">
        <v>45138</v>
      </c>
      <c r="D2214" s="83" t="s">
        <v>7203</v>
      </c>
      <c r="E2214" s="83" t="s">
        <v>7204</v>
      </c>
      <c r="F2214" s="86"/>
      <c r="G2214" s="86">
        <v>0</v>
      </c>
      <c r="H2214" s="44">
        <f>+IF(A2214=A2213,H2213+F2214-G2214,F2214-G2214)</f>
        <v>0</v>
      </c>
      <c r="I2214" s="45"/>
    </row>
    <row r="2215" spans="1:9" x14ac:dyDescent="0.2">
      <c r="A2215" s="61" t="s">
        <v>1153</v>
      </c>
      <c r="B2215" s="62"/>
      <c r="C2215" s="93"/>
      <c r="D2215" s="94"/>
      <c r="E2215" s="94"/>
      <c r="F2215" s="96">
        <f>SUBTOTAL(9,F2214:F2214)</f>
        <v>0</v>
      </c>
      <c r="G2215" s="96">
        <f>SUBTOTAL(9,G2214:G2214)</f>
        <v>0</v>
      </c>
      <c r="H2215" s="95">
        <f>+F2215-G2215</f>
        <v>0</v>
      </c>
      <c r="I2215" s="45"/>
    </row>
    <row r="2216" spans="1:9" x14ac:dyDescent="0.2">
      <c r="A2216" s="42" t="s">
        <v>135</v>
      </c>
      <c r="B2216" s="42" t="s">
        <v>894</v>
      </c>
      <c r="C2216" s="152">
        <v>45626</v>
      </c>
      <c r="D2216" s="150" t="s">
        <v>12186</v>
      </c>
      <c r="E2216" s="150" t="s">
        <v>12187</v>
      </c>
      <c r="F2216" s="151"/>
      <c r="G2216" s="151">
        <v>179.43899999999999</v>
      </c>
      <c r="H2216" s="44">
        <f>+IF(A2216=A2215,H2215+F2216-G2216,F2216-G2216)</f>
        <v>-179.43899999999999</v>
      </c>
    </row>
    <row r="2217" spans="1:9" x14ac:dyDescent="0.2">
      <c r="A2217" s="42" t="s">
        <v>135</v>
      </c>
      <c r="B2217" s="42" t="s">
        <v>894</v>
      </c>
      <c r="C2217" s="152">
        <v>45626</v>
      </c>
      <c r="D2217" s="150" t="s">
        <v>12188</v>
      </c>
      <c r="E2217" s="150" t="s">
        <v>12189</v>
      </c>
      <c r="F2217" s="151"/>
      <c r="G2217" s="151">
        <v>183.946</v>
      </c>
      <c r="H2217" s="44">
        <f t="shared" ref="H2217" si="126">+IF(A2217=A2216,H2216+F2217-G2217,F2217-G2217)</f>
        <v>-363.38499999999999</v>
      </c>
    </row>
    <row r="2218" spans="1:9" x14ac:dyDescent="0.2">
      <c r="A2218" s="61" t="s">
        <v>1154</v>
      </c>
      <c r="B2218" s="62"/>
      <c r="C2218" s="93"/>
      <c r="D2218" s="94"/>
      <c r="E2218" s="94"/>
      <c r="F2218" s="96">
        <f>SUBTOTAL(9,F2216:F2217)</f>
        <v>0</v>
      </c>
      <c r="G2218" s="96">
        <f>SUBTOTAL(9,G2216:G2217)</f>
        <v>363.38499999999999</v>
      </c>
      <c r="H2218" s="95">
        <f>+F2218-G2218</f>
        <v>-363.38499999999999</v>
      </c>
    </row>
    <row r="2219" spans="1:9" x14ac:dyDescent="0.2">
      <c r="A2219" s="42" t="s">
        <v>6602</v>
      </c>
      <c r="B2219" s="42" t="s">
        <v>8126</v>
      </c>
      <c r="C2219" s="87">
        <v>45581</v>
      </c>
      <c r="D2219" s="88" t="s">
        <v>10134</v>
      </c>
      <c r="E2219" s="88" t="s">
        <v>10135</v>
      </c>
      <c r="F2219" s="89"/>
      <c r="G2219" s="89">
        <v>0</v>
      </c>
      <c r="H2219" s="44">
        <f>+IF(A2219=A2218,H2218+F2219-G2219,F2219-G2219)</f>
        <v>0</v>
      </c>
    </row>
    <row r="2220" spans="1:9" x14ac:dyDescent="0.2">
      <c r="A2220" s="61" t="s">
        <v>8602</v>
      </c>
      <c r="B2220" s="62"/>
      <c r="C2220" s="93"/>
      <c r="D2220" s="94"/>
      <c r="E2220" s="94"/>
      <c r="F2220" s="96">
        <f>SUBTOTAL(9,F2219:F2219)</f>
        <v>0</v>
      </c>
      <c r="G2220" s="96">
        <f>SUBTOTAL(9,G2219:G2219)</f>
        <v>0</v>
      </c>
      <c r="H2220" s="95">
        <f>+F2220-G2220</f>
        <v>0</v>
      </c>
    </row>
    <row r="2221" spans="1:9" x14ac:dyDescent="0.2">
      <c r="A2221" s="42" t="s">
        <v>138</v>
      </c>
      <c r="B2221" s="42" t="s">
        <v>859</v>
      </c>
      <c r="C2221" s="87">
        <v>45561</v>
      </c>
      <c r="D2221" s="88" t="s">
        <v>10136</v>
      </c>
      <c r="E2221" s="88" t="s">
        <v>10137</v>
      </c>
      <c r="F2221" s="89"/>
      <c r="G2221" s="89">
        <v>0</v>
      </c>
      <c r="H2221" s="44">
        <f>+IF(A2221=A2220,H2220+F2221-G2221,F2221-G2221)</f>
        <v>0</v>
      </c>
    </row>
    <row r="2222" spans="1:9" x14ac:dyDescent="0.2">
      <c r="A2222" s="61" t="s">
        <v>1155</v>
      </c>
      <c r="B2222" s="62"/>
      <c r="C2222" s="93"/>
      <c r="D2222" s="94"/>
      <c r="E2222" s="94"/>
      <c r="F2222" s="96">
        <f>SUBTOTAL(9,F2221:F2221)</f>
        <v>0</v>
      </c>
      <c r="G2222" s="96">
        <f>SUBTOTAL(9,G2221:G2221)</f>
        <v>0</v>
      </c>
      <c r="H2222" s="95">
        <f>+F2222-G2222</f>
        <v>0</v>
      </c>
    </row>
    <row r="2223" spans="1:9" x14ac:dyDescent="0.2">
      <c r="A2223" s="42" t="s">
        <v>140</v>
      </c>
      <c r="B2223" s="42" t="s">
        <v>141</v>
      </c>
      <c r="C2223" s="45">
        <v>43008</v>
      </c>
      <c r="D2223" s="78" t="s">
        <v>645</v>
      </c>
      <c r="E2223" s="78" t="s">
        <v>152</v>
      </c>
      <c r="G2223" s="44">
        <v>597.98699999999997</v>
      </c>
      <c r="H2223" s="44">
        <f>+IF(A2223=A2218,H2218+F2223-G2223,F2223-G2223)</f>
        <v>-597.98699999999997</v>
      </c>
      <c r="I2223" s="45"/>
    </row>
    <row r="2224" spans="1:9" x14ac:dyDescent="0.2">
      <c r="A2224" s="42" t="s">
        <v>140</v>
      </c>
      <c r="B2224" s="42" t="s">
        <v>141</v>
      </c>
      <c r="C2224" s="45">
        <v>43008</v>
      </c>
      <c r="D2224" s="78" t="s">
        <v>646</v>
      </c>
      <c r="E2224" s="78" t="s">
        <v>152</v>
      </c>
      <c r="G2224" s="44">
        <v>1408.4079999999999</v>
      </c>
      <c r="H2224" s="44">
        <f>+IF(A2224=A2223,H2223+F2224-G2224,F2224-G2224)</f>
        <v>-2006.395</v>
      </c>
      <c r="I2224" s="45"/>
    </row>
    <row r="2225" spans="1:9" x14ac:dyDescent="0.2">
      <c r="A2225" s="42" t="s">
        <v>140</v>
      </c>
      <c r="B2225" s="42" t="s">
        <v>141</v>
      </c>
      <c r="C2225" s="45">
        <v>43008</v>
      </c>
      <c r="D2225" s="78" t="s">
        <v>647</v>
      </c>
      <c r="E2225" s="78" t="s">
        <v>152</v>
      </c>
      <c r="G2225" s="44">
        <v>153.56</v>
      </c>
      <c r="H2225" s="44">
        <f t="shared" ref="H2225:H2233" si="127">+IF(A2225=A2224,H2224+F2225-G2225,F2225-G2225)</f>
        <v>-2159.9549999999999</v>
      </c>
      <c r="I2225" s="45"/>
    </row>
    <row r="2226" spans="1:9" x14ac:dyDescent="0.2">
      <c r="A2226" s="42" t="s">
        <v>140</v>
      </c>
      <c r="B2226" s="42" t="s">
        <v>141</v>
      </c>
      <c r="C2226" s="45">
        <v>43008</v>
      </c>
      <c r="D2226" s="78" t="s">
        <v>648</v>
      </c>
      <c r="E2226" s="78" t="s">
        <v>152</v>
      </c>
      <c r="G2226" s="44">
        <v>473.44400000000002</v>
      </c>
      <c r="H2226" s="44">
        <f t="shared" si="127"/>
        <v>-2633.3989999999999</v>
      </c>
      <c r="I2226" s="45"/>
    </row>
    <row r="2227" spans="1:9" x14ac:dyDescent="0.2">
      <c r="A2227" s="42" t="s">
        <v>140</v>
      </c>
      <c r="B2227" s="42" t="s">
        <v>141</v>
      </c>
      <c r="C2227" s="45">
        <v>43008</v>
      </c>
      <c r="D2227" s="78" t="s">
        <v>649</v>
      </c>
      <c r="E2227" s="78" t="s">
        <v>152</v>
      </c>
      <c r="G2227" s="44">
        <v>52.066000000000003</v>
      </c>
      <c r="H2227" s="44">
        <f t="shared" si="127"/>
        <v>-2685.4649999999997</v>
      </c>
      <c r="I2227" s="45"/>
    </row>
    <row r="2228" spans="1:9" x14ac:dyDescent="0.2">
      <c r="A2228" s="42" t="s">
        <v>140</v>
      </c>
      <c r="B2228" s="42" t="s">
        <v>141</v>
      </c>
      <c r="C2228" s="45">
        <v>43032</v>
      </c>
      <c r="D2228" s="78" t="s">
        <v>652</v>
      </c>
      <c r="E2228" s="78" t="s">
        <v>152</v>
      </c>
      <c r="F2228" s="44">
        <v>633.12</v>
      </c>
      <c r="H2228" s="44">
        <f t="shared" si="127"/>
        <v>-2052.3449999999998</v>
      </c>
      <c r="I2228" s="45"/>
    </row>
    <row r="2229" spans="1:9" x14ac:dyDescent="0.2">
      <c r="A2229" s="42" t="s">
        <v>140</v>
      </c>
      <c r="B2229" s="42" t="s">
        <v>141</v>
      </c>
      <c r="C2229" s="45">
        <v>43039</v>
      </c>
      <c r="D2229" s="78" t="s">
        <v>653</v>
      </c>
      <c r="E2229" s="78" t="s">
        <v>152</v>
      </c>
      <c r="G2229" s="44">
        <v>417.01799999999997</v>
      </c>
      <c r="H2229" s="44">
        <f t="shared" si="127"/>
        <v>-2469.3629999999998</v>
      </c>
    </row>
    <row r="2230" spans="1:9" x14ac:dyDescent="0.2">
      <c r="A2230" s="42" t="s">
        <v>140</v>
      </c>
      <c r="B2230" s="42" t="s">
        <v>141</v>
      </c>
      <c r="C2230" s="45">
        <v>43049</v>
      </c>
      <c r="D2230" s="78">
        <v>5617561007</v>
      </c>
      <c r="E2230" s="78">
        <v>1187</v>
      </c>
      <c r="F2230" s="44">
        <v>1871.376</v>
      </c>
      <c r="H2230" s="44">
        <f t="shared" si="127"/>
        <v>-597.98699999999985</v>
      </c>
    </row>
    <row r="2231" spans="1:9" x14ac:dyDescent="0.2">
      <c r="A2231" s="42" t="s">
        <v>140</v>
      </c>
      <c r="B2231" s="42" t="s">
        <v>141</v>
      </c>
      <c r="C2231" s="45">
        <v>43185</v>
      </c>
      <c r="D2231" s="78" t="s">
        <v>759</v>
      </c>
      <c r="E2231" s="78" t="s">
        <v>654</v>
      </c>
      <c r="G2231" s="44">
        <v>23.661999999999999</v>
      </c>
      <c r="H2231" s="44">
        <f t="shared" si="127"/>
        <v>-621.64899999999989</v>
      </c>
    </row>
    <row r="2232" spans="1:9" x14ac:dyDescent="0.2">
      <c r="A2232" s="42" t="s">
        <v>140</v>
      </c>
      <c r="B2232" s="42" t="s">
        <v>141</v>
      </c>
      <c r="C2232" s="45">
        <v>43248</v>
      </c>
      <c r="D2232" s="78" t="s">
        <v>760</v>
      </c>
      <c r="E2232" s="78" t="s">
        <v>152</v>
      </c>
      <c r="G2232" s="44">
        <v>36.295000000000002</v>
      </c>
      <c r="H2232" s="44">
        <f t="shared" si="127"/>
        <v>-657.94399999999985</v>
      </c>
    </row>
    <row r="2233" spans="1:9" x14ac:dyDescent="0.2">
      <c r="A2233" s="42" t="s">
        <v>140</v>
      </c>
      <c r="B2233" s="42" t="s">
        <v>141</v>
      </c>
      <c r="C2233" s="45">
        <v>43585</v>
      </c>
      <c r="D2233" s="78" t="s">
        <v>819</v>
      </c>
      <c r="E2233" s="78" t="s">
        <v>152</v>
      </c>
      <c r="G2233" s="44">
        <v>2988.69</v>
      </c>
      <c r="H2233" s="44">
        <f t="shared" si="127"/>
        <v>-3646.634</v>
      </c>
    </row>
    <row r="2234" spans="1:9" x14ac:dyDescent="0.2">
      <c r="A2234" s="61" t="s">
        <v>1156</v>
      </c>
      <c r="B2234" s="62"/>
      <c r="C2234" s="97"/>
      <c r="D2234" s="79"/>
      <c r="E2234" s="79"/>
      <c r="F2234" s="95">
        <f>SUBTOTAL(9,F2223:F2233)</f>
        <v>2504.4960000000001</v>
      </c>
      <c r="G2234" s="95">
        <f>SUBTOTAL(9,G2223:G2233)</f>
        <v>6151.1299999999992</v>
      </c>
      <c r="H2234" s="95">
        <f>+F2234-G2234</f>
        <v>-3646.6339999999991</v>
      </c>
    </row>
    <row r="2235" spans="1:9" x14ac:dyDescent="0.2">
      <c r="A2235" s="42" t="s">
        <v>672</v>
      </c>
      <c r="B2235" s="42" t="s">
        <v>788</v>
      </c>
      <c r="C2235" s="45">
        <v>44135</v>
      </c>
      <c r="D2235" s="78" t="s">
        <v>1036</v>
      </c>
      <c r="E2235" s="78" t="s">
        <v>152</v>
      </c>
      <c r="G2235" s="44">
        <v>0</v>
      </c>
      <c r="H2235" s="44">
        <f>+IF(A2235=A2233,H2233+F2235-G2235,F2235-G2235)</f>
        <v>0</v>
      </c>
    </row>
    <row r="2236" spans="1:9" x14ac:dyDescent="0.2">
      <c r="A2236" s="61" t="s">
        <v>4968</v>
      </c>
      <c r="B2236" s="62"/>
      <c r="C2236" s="97"/>
      <c r="D2236" s="79"/>
      <c r="E2236" s="79"/>
      <c r="F2236" s="95">
        <f>SUBTOTAL(9,F2235:F2235)</f>
        <v>0</v>
      </c>
      <c r="G2236" s="95">
        <f>SUBTOTAL(9,G2235:G2235)</f>
        <v>0</v>
      </c>
      <c r="H2236" s="95">
        <f>+F2236-G2236</f>
        <v>0</v>
      </c>
    </row>
    <row r="2237" spans="1:9" x14ac:dyDescent="0.2">
      <c r="A2237" s="42" t="s">
        <v>673</v>
      </c>
      <c r="B2237" s="42" t="s">
        <v>862</v>
      </c>
      <c r="C2237" s="45">
        <v>44792</v>
      </c>
      <c r="D2237" s="78" t="s">
        <v>5241</v>
      </c>
      <c r="E2237" s="78" t="s">
        <v>152</v>
      </c>
      <c r="G2237" s="44">
        <v>233.233</v>
      </c>
      <c r="H2237" s="44">
        <f>+IF(A2237=A2236,H2236+F2237-G2237,F2237-G2237)</f>
        <v>-233.233</v>
      </c>
    </row>
    <row r="2238" spans="1:9" x14ac:dyDescent="0.2">
      <c r="A2238" s="42" t="s">
        <v>673</v>
      </c>
      <c r="B2238" s="42" t="s">
        <v>862</v>
      </c>
      <c r="C2238" s="152">
        <v>45626</v>
      </c>
      <c r="D2238" s="150" t="s">
        <v>12217</v>
      </c>
      <c r="E2238" s="150" t="s">
        <v>12218</v>
      </c>
      <c r="F2238" s="151"/>
      <c r="G2238" s="151">
        <v>1620.876</v>
      </c>
      <c r="H2238" s="44">
        <f t="shared" ref="H2238:H2239" si="128">+IF(A2238=A2237,H2237+F2238-G2238,F2238-G2238)</f>
        <v>-1854.1089999999999</v>
      </c>
    </row>
    <row r="2239" spans="1:9" x14ac:dyDescent="0.2">
      <c r="A2239" s="42" t="s">
        <v>673</v>
      </c>
      <c r="B2239" s="42" t="s">
        <v>862</v>
      </c>
      <c r="C2239" s="152">
        <v>45626</v>
      </c>
      <c r="D2239" s="150" t="s">
        <v>12219</v>
      </c>
      <c r="E2239" s="150" t="s">
        <v>12220</v>
      </c>
      <c r="F2239" s="151"/>
      <c r="G2239" s="151">
        <v>1581.5340000000001</v>
      </c>
      <c r="H2239" s="44">
        <f t="shared" si="128"/>
        <v>-3435.643</v>
      </c>
    </row>
    <row r="2240" spans="1:9" x14ac:dyDescent="0.2">
      <c r="A2240" s="61" t="s">
        <v>1158</v>
      </c>
      <c r="B2240" s="62"/>
      <c r="C2240" s="93"/>
      <c r="D2240" s="94"/>
      <c r="E2240" s="94"/>
      <c r="F2240" s="96">
        <f>SUBTOTAL(9,F2237:F2239)</f>
        <v>0</v>
      </c>
      <c r="G2240" s="96">
        <f>SUBTOTAL(9,G2237:G2239)</f>
        <v>3435.643</v>
      </c>
      <c r="H2240" s="95">
        <f>+F2240-G2240</f>
        <v>-3435.643</v>
      </c>
    </row>
    <row r="2241" spans="1:10" x14ac:dyDescent="0.2">
      <c r="A2241" s="42" t="s">
        <v>674</v>
      </c>
      <c r="B2241" s="42" t="s">
        <v>897</v>
      </c>
      <c r="C2241" s="45">
        <v>44561</v>
      </c>
      <c r="D2241" s="78" t="s">
        <v>5240</v>
      </c>
      <c r="E2241" s="78" t="s">
        <v>5053</v>
      </c>
      <c r="F2241" s="44">
        <v>0</v>
      </c>
      <c r="G2241" s="44">
        <v>0</v>
      </c>
      <c r="H2241" s="44">
        <f>+IF(A2241=A2240,H2240+F2241-G2241,F2241-G2241)</f>
        <v>0</v>
      </c>
    </row>
    <row r="2242" spans="1:10" x14ac:dyDescent="0.2">
      <c r="A2242" s="61" t="s">
        <v>4969</v>
      </c>
      <c r="B2242" s="62"/>
      <c r="C2242" s="93"/>
      <c r="D2242" s="94"/>
      <c r="E2242" s="94"/>
      <c r="F2242" s="96">
        <f>SUBTOTAL(9,F2241:F2241)</f>
        <v>0</v>
      </c>
      <c r="G2242" s="96">
        <f>SUBTOTAL(9,G2241:G2241)</f>
        <v>0</v>
      </c>
      <c r="H2242" s="95">
        <f>+F2242-G2242</f>
        <v>0</v>
      </c>
    </row>
    <row r="2243" spans="1:10" x14ac:dyDescent="0.2">
      <c r="A2243" s="42" t="s">
        <v>840</v>
      </c>
      <c r="B2243" s="42" t="s">
        <v>841</v>
      </c>
      <c r="C2243" s="152">
        <v>45626</v>
      </c>
      <c r="D2243" s="58" t="s">
        <v>12223</v>
      </c>
      <c r="E2243" s="58" t="s">
        <v>12224</v>
      </c>
      <c r="F2243" s="151"/>
      <c r="G2243" s="44">
        <v>378.39299999999997</v>
      </c>
      <c r="H2243" s="44">
        <f>+IF(A2243=A2242,H2242+F2243-G2243,F2243-G2243)</f>
        <v>-378.39299999999997</v>
      </c>
    </row>
    <row r="2244" spans="1:10" x14ac:dyDescent="0.2">
      <c r="A2244" s="42" t="s">
        <v>840</v>
      </c>
      <c r="B2244" s="42" t="s">
        <v>841</v>
      </c>
      <c r="C2244" s="152">
        <v>45637</v>
      </c>
      <c r="D2244" s="150" t="s">
        <v>12225</v>
      </c>
      <c r="E2244" s="150" t="s">
        <v>12226</v>
      </c>
      <c r="F2244" s="151"/>
      <c r="G2244" s="151">
        <v>308.78800000000001</v>
      </c>
      <c r="H2244" s="44">
        <f t="shared" ref="H2244" si="129">+IF(A2244=A2243,H2243+F2244-G2244,F2244-G2244)</f>
        <v>-687.18100000000004</v>
      </c>
    </row>
    <row r="2245" spans="1:10" x14ac:dyDescent="0.2">
      <c r="A2245" s="42" t="s">
        <v>840</v>
      </c>
      <c r="B2245" s="42" t="s">
        <v>841</v>
      </c>
      <c r="C2245" s="152">
        <v>45650</v>
      </c>
      <c r="D2245" s="150" t="s">
        <v>12228</v>
      </c>
      <c r="E2245" s="150" t="s">
        <v>12229</v>
      </c>
      <c r="F2245" s="151"/>
      <c r="G2245" s="151">
        <v>1470.5229999999999</v>
      </c>
      <c r="H2245" s="44">
        <f t="shared" ref="H2245:H2247" si="130">+IF(A2245=A2244,H2244+F2245-G2245,F2245-G2245)</f>
        <v>-2157.7039999999997</v>
      </c>
    </row>
    <row r="2246" spans="1:10" x14ac:dyDescent="0.2">
      <c r="A2246" s="42" t="s">
        <v>840</v>
      </c>
      <c r="B2246" s="42" t="s">
        <v>841</v>
      </c>
      <c r="C2246" s="152">
        <v>45656</v>
      </c>
      <c r="D2246" s="150" t="s">
        <v>12230</v>
      </c>
      <c r="E2246" s="150" t="s">
        <v>12231</v>
      </c>
      <c r="F2246" s="151"/>
      <c r="G2246" s="151">
        <v>378.39299999999997</v>
      </c>
      <c r="H2246" s="44">
        <f t="shared" si="130"/>
        <v>-2536.0969999999998</v>
      </c>
    </row>
    <row r="2247" spans="1:10" x14ac:dyDescent="0.2">
      <c r="A2247" s="42" t="s">
        <v>840</v>
      </c>
      <c r="B2247" s="42" t="s">
        <v>841</v>
      </c>
      <c r="C2247" s="152">
        <v>45657</v>
      </c>
      <c r="D2247" s="150" t="s">
        <v>12232</v>
      </c>
      <c r="E2247" s="150" t="s">
        <v>12233</v>
      </c>
      <c r="F2247" s="151"/>
      <c r="G2247" s="151">
        <v>1393.277</v>
      </c>
      <c r="H2247" s="44">
        <f t="shared" si="130"/>
        <v>-3929.3739999999998</v>
      </c>
    </row>
    <row r="2248" spans="1:10" x14ac:dyDescent="0.2">
      <c r="A2248" s="61" t="s">
        <v>4970</v>
      </c>
      <c r="B2248" s="62"/>
      <c r="C2248" s="93"/>
      <c r="D2248" s="94"/>
      <c r="E2248" s="94"/>
      <c r="F2248" s="96">
        <f>SUBTOTAL(9,F2243:F2247)</f>
        <v>0</v>
      </c>
      <c r="G2248" s="96">
        <f>SUBTOTAL(9,G2243:G2247)</f>
        <v>3929.3739999999998</v>
      </c>
      <c r="H2248" s="95">
        <f>+F2248-G2248</f>
        <v>-3929.3739999999998</v>
      </c>
      <c r="I2248" s="44"/>
    </row>
    <row r="2249" spans="1:10" x14ac:dyDescent="0.2">
      <c r="A2249" s="42" t="s">
        <v>966</v>
      </c>
      <c r="B2249" s="42" t="s">
        <v>967</v>
      </c>
      <c r="C2249" s="45">
        <v>43859</v>
      </c>
      <c r="D2249" s="78">
        <v>5620560120</v>
      </c>
      <c r="E2249" s="78">
        <v>4591</v>
      </c>
      <c r="F2249" s="44">
        <v>2123.1410000000001</v>
      </c>
      <c r="H2249" s="44">
        <f>+IF(A2249=A2248,H2248+F2249-G2249,F2249-G2249)</f>
        <v>2123.1410000000001</v>
      </c>
      <c r="I2249" s="44"/>
    </row>
    <row r="2250" spans="1:10" x14ac:dyDescent="0.2">
      <c r="A2250" s="61" t="s">
        <v>4971</v>
      </c>
      <c r="B2250" s="62"/>
      <c r="C2250" s="97"/>
      <c r="D2250" s="79"/>
      <c r="E2250" s="79"/>
      <c r="F2250" s="95">
        <f>SUBTOTAL(9,F2249:F2249)</f>
        <v>2123.1410000000001</v>
      </c>
      <c r="G2250" s="95">
        <f>SUBTOTAL(9,G2249:G2249)</f>
        <v>0</v>
      </c>
      <c r="H2250" s="95">
        <f>+F2250-G2250</f>
        <v>2123.1410000000001</v>
      </c>
      <c r="I2250" s="44"/>
    </row>
    <row r="2251" spans="1:10" x14ac:dyDescent="0.2">
      <c r="A2251" s="42" t="s">
        <v>910</v>
      </c>
      <c r="B2251" s="42" t="s">
        <v>911</v>
      </c>
      <c r="C2251" s="45">
        <v>44152</v>
      </c>
      <c r="D2251" s="78" t="s">
        <v>1043</v>
      </c>
      <c r="E2251" s="78" t="s">
        <v>1044</v>
      </c>
      <c r="G2251" s="44">
        <v>809.2</v>
      </c>
      <c r="H2251" s="44">
        <f>+IF(A2251=A2249,H2249+F2251-G2251,F2251-G2251)</f>
        <v>-809.2</v>
      </c>
    </row>
    <row r="2252" spans="1:10" x14ac:dyDescent="0.2">
      <c r="A2252" s="61" t="s">
        <v>1159</v>
      </c>
      <c r="B2252" s="62"/>
      <c r="C2252" s="97"/>
      <c r="D2252" s="79"/>
      <c r="E2252" s="79"/>
      <c r="F2252" s="95">
        <f>SUBTOTAL(9,F2251:F2251)</f>
        <v>0</v>
      </c>
      <c r="G2252" s="95">
        <f>SUBTOTAL(9,G2251:G2251)</f>
        <v>809.2</v>
      </c>
      <c r="H2252" s="95">
        <f>+F2252-G2252</f>
        <v>-809.2</v>
      </c>
    </row>
    <row r="2253" spans="1:10" x14ac:dyDescent="0.2">
      <c r="A2253" s="42" t="s">
        <v>1029</v>
      </c>
      <c r="B2253" s="42" t="s">
        <v>1030</v>
      </c>
      <c r="C2253" s="45">
        <v>45443</v>
      </c>
      <c r="D2253" s="78" t="s">
        <v>8813</v>
      </c>
      <c r="E2253" s="78" t="s">
        <v>8814</v>
      </c>
      <c r="G2253" s="44">
        <v>5213.0870000000004</v>
      </c>
      <c r="H2253" s="44">
        <f>+IF(A2253=A2252,H2252+F2253-G2253,F2253-G2253)</f>
        <v>-5213.0870000000004</v>
      </c>
    </row>
    <row r="2254" spans="1:10" x14ac:dyDescent="0.2">
      <c r="A2254" s="61" t="s">
        <v>4972</v>
      </c>
      <c r="B2254" s="62"/>
      <c r="C2254" s="93"/>
      <c r="D2254" s="94"/>
      <c r="E2254" s="94"/>
      <c r="F2254" s="95">
        <f>SUBTOTAL(9,F2253:F2253)</f>
        <v>0</v>
      </c>
      <c r="G2254" s="95">
        <f>SUBTOTAL(9,G2253:G2253)</f>
        <v>5213.0870000000004</v>
      </c>
      <c r="H2254" s="95">
        <f>+F2254-G2254</f>
        <v>-5213.0870000000004</v>
      </c>
    </row>
    <row r="2255" spans="1:10" x14ac:dyDescent="0.2">
      <c r="A2255" s="42" t="s">
        <v>1067</v>
      </c>
      <c r="B2255" s="42" t="s">
        <v>1068</v>
      </c>
      <c r="C2255" s="152">
        <v>45650</v>
      </c>
      <c r="D2255" s="150" t="s">
        <v>12240</v>
      </c>
      <c r="E2255" s="150" t="s">
        <v>12241</v>
      </c>
      <c r="F2255" s="151"/>
      <c r="G2255" s="151">
        <v>956.30600000000004</v>
      </c>
      <c r="H2255" s="44">
        <f>+IF(A2255=A2254,H2254+F2255-G2255,F2255-G2255)</f>
        <v>-956.30600000000004</v>
      </c>
    </row>
    <row r="2256" spans="1:10" x14ac:dyDescent="0.2">
      <c r="A2256" s="61" t="s">
        <v>4973</v>
      </c>
      <c r="B2256" s="62"/>
      <c r="C2256" s="93"/>
      <c r="D2256" s="94"/>
      <c r="E2256" s="94"/>
      <c r="F2256" s="96">
        <f>SUBTOTAL(9,F2255:F2255)</f>
        <v>0</v>
      </c>
      <c r="G2256" s="96">
        <f>SUBTOTAL(9,G2255:G2255)</f>
        <v>956.30600000000004</v>
      </c>
      <c r="H2256" s="95">
        <f>+F2256-G2256</f>
        <v>-956.30600000000004</v>
      </c>
      <c r="J2256" s="45"/>
    </row>
    <row r="2257" spans="1:9" x14ac:dyDescent="0.2">
      <c r="A2257" s="42" t="s">
        <v>1033</v>
      </c>
      <c r="B2257" s="42" t="s">
        <v>1034</v>
      </c>
      <c r="C2257" s="45">
        <v>44439</v>
      </c>
      <c r="D2257" s="78" t="s">
        <v>4868</v>
      </c>
      <c r="E2257" s="78" t="s">
        <v>152</v>
      </c>
      <c r="G2257" s="44">
        <v>129.328</v>
      </c>
      <c r="H2257" s="44">
        <f>+IF(A2257=A2256,H2256+F2257-G2257,F2257-G2257)</f>
        <v>-129.328</v>
      </c>
    </row>
    <row r="2258" spans="1:9" x14ac:dyDescent="0.2">
      <c r="A2258" s="61" t="s">
        <v>4974</v>
      </c>
      <c r="B2258" s="62"/>
      <c r="C2258" s="97"/>
      <c r="D2258" s="79"/>
      <c r="E2258" s="79"/>
      <c r="F2258" s="95">
        <f>SUBTOTAL(9,F2257:F2257)</f>
        <v>0</v>
      </c>
      <c r="G2258" s="95">
        <f>SUBTOTAL(9,G2257:G2257)</f>
        <v>129.328</v>
      </c>
      <c r="H2258" s="95">
        <f>+F2258-G2258</f>
        <v>-129.328</v>
      </c>
    </row>
    <row r="2259" spans="1:9" x14ac:dyDescent="0.2">
      <c r="A2259" s="42" t="s">
        <v>1039</v>
      </c>
      <c r="B2259" s="42" t="s">
        <v>1040</v>
      </c>
      <c r="C2259" s="45">
        <v>45516</v>
      </c>
      <c r="D2259" s="78" t="s">
        <v>9322</v>
      </c>
      <c r="E2259" s="78" t="s">
        <v>9323</v>
      </c>
      <c r="G2259" s="44">
        <v>0</v>
      </c>
      <c r="H2259" s="44">
        <f>+IF(A2259=A2258,H2258+F2259-G2259,F2259-G2259)</f>
        <v>0</v>
      </c>
    </row>
    <row r="2260" spans="1:9" x14ac:dyDescent="0.2">
      <c r="A2260" s="61" t="s">
        <v>4975</v>
      </c>
      <c r="B2260" s="62"/>
      <c r="C2260" s="93"/>
      <c r="D2260" s="94"/>
      <c r="E2260" s="94"/>
      <c r="F2260" s="96">
        <f>SUBTOTAL(9,F2259:F2259)</f>
        <v>0</v>
      </c>
      <c r="G2260" s="96">
        <f>SUBTOTAL(9,G2259:G2259)</f>
        <v>0</v>
      </c>
      <c r="H2260" s="95">
        <f>+F2260-G2260</f>
        <v>0</v>
      </c>
    </row>
    <row r="2261" spans="1:9" x14ac:dyDescent="0.2">
      <c r="A2261" s="42" t="s">
        <v>1045</v>
      </c>
      <c r="B2261" s="42" t="s">
        <v>1046</v>
      </c>
      <c r="C2261" s="45">
        <v>44917</v>
      </c>
      <c r="D2261" s="78" t="s">
        <v>5110</v>
      </c>
      <c r="E2261" s="78" t="s">
        <v>5111</v>
      </c>
      <c r="G2261" s="44">
        <v>0</v>
      </c>
      <c r="H2261" s="44">
        <f>+IF(A2261=A2259,H2260+F2261-G2261,F2261-G2261)</f>
        <v>0</v>
      </c>
    </row>
    <row r="2262" spans="1:9" x14ac:dyDescent="0.2">
      <c r="A2262" s="61" t="s">
        <v>4976</v>
      </c>
      <c r="B2262" s="62"/>
      <c r="C2262" s="93"/>
      <c r="D2262" s="94"/>
      <c r="E2262" s="94"/>
      <c r="F2262" s="96">
        <f>SUBTOTAL(9,F2261:F2261)</f>
        <v>0</v>
      </c>
      <c r="G2262" s="95">
        <f>SUBTOTAL(9,G2261:G2261)</f>
        <v>0</v>
      </c>
      <c r="H2262" s="95">
        <f>+F2262-G2262</f>
        <v>0</v>
      </c>
    </row>
    <row r="2263" spans="1:9" x14ac:dyDescent="0.2">
      <c r="A2263" s="42" t="s">
        <v>7588</v>
      </c>
      <c r="B2263" s="42" t="s">
        <v>1050</v>
      </c>
      <c r="C2263" s="45">
        <v>44439</v>
      </c>
      <c r="D2263" s="78" t="s">
        <v>4869</v>
      </c>
      <c r="E2263" s="78" t="s">
        <v>4870</v>
      </c>
      <c r="G2263" s="44">
        <v>68</v>
      </c>
      <c r="H2263" s="44">
        <f>+IF(A2263=A2262,H2262+F2263-G2263,F2263-G2263)</f>
        <v>-68</v>
      </c>
      <c r="I2263" s="45"/>
    </row>
    <row r="2264" spans="1:9" x14ac:dyDescent="0.2">
      <c r="A2264" s="42" t="s">
        <v>7588</v>
      </c>
      <c r="B2264" s="42" t="s">
        <v>1050</v>
      </c>
      <c r="C2264" s="152">
        <v>45657</v>
      </c>
      <c r="D2264" s="150" t="s">
        <v>12246</v>
      </c>
      <c r="E2264" s="150" t="s">
        <v>12247</v>
      </c>
      <c r="F2264" s="151"/>
      <c r="G2264" s="151">
        <v>1045</v>
      </c>
      <c r="H2264" s="44">
        <f>+IF(A2264=A2263,H2263+F2264-G2264,F2264-G2264)</f>
        <v>-1113</v>
      </c>
      <c r="I2264" s="45"/>
    </row>
    <row r="2265" spans="1:9" x14ac:dyDescent="0.2">
      <c r="A2265" s="42" t="s">
        <v>7588</v>
      </c>
      <c r="B2265" s="42" t="s">
        <v>1050</v>
      </c>
      <c r="C2265" s="152">
        <v>45657</v>
      </c>
      <c r="D2265" s="150" t="s">
        <v>12248</v>
      </c>
      <c r="E2265" s="150" t="s">
        <v>12249</v>
      </c>
      <c r="F2265" s="151"/>
      <c r="G2265" s="151">
        <v>936</v>
      </c>
      <c r="H2265" s="44">
        <f t="shared" ref="H2265:H2266" si="131">+IF(A2265=A2264,H2264+F2265-G2265,F2265-G2265)</f>
        <v>-2049</v>
      </c>
      <c r="I2265" s="45"/>
    </row>
    <row r="2266" spans="1:9" x14ac:dyDescent="0.2">
      <c r="A2266" s="42" t="s">
        <v>7588</v>
      </c>
      <c r="B2266" s="42" t="s">
        <v>1050</v>
      </c>
      <c r="C2266" s="152">
        <v>45657</v>
      </c>
      <c r="D2266" s="150" t="s">
        <v>12250</v>
      </c>
      <c r="E2266" s="150" t="s">
        <v>12251</v>
      </c>
      <c r="F2266" s="151"/>
      <c r="G2266" s="151">
        <v>711</v>
      </c>
      <c r="H2266" s="44">
        <f t="shared" si="131"/>
        <v>-2760</v>
      </c>
      <c r="I2266" s="45"/>
    </row>
    <row r="2267" spans="1:9" x14ac:dyDescent="0.2">
      <c r="A2267" s="61" t="s">
        <v>7589</v>
      </c>
      <c r="B2267" s="62"/>
      <c r="C2267" s="93"/>
      <c r="D2267" s="94"/>
      <c r="E2267" s="94"/>
      <c r="F2267" s="96">
        <f>SUBTOTAL(9,F2263:F2266)</f>
        <v>0</v>
      </c>
      <c r="G2267" s="96">
        <f>SUBTOTAL(9,G2263:G2266)</f>
        <v>2760</v>
      </c>
      <c r="H2267" s="95">
        <f>+F2267-G2267</f>
        <v>-2760</v>
      </c>
      <c r="I2267" s="45"/>
    </row>
    <row r="2268" spans="1:9" x14ac:dyDescent="0.2">
      <c r="A2268" s="42" t="s">
        <v>4815</v>
      </c>
      <c r="B2268" s="42" t="s">
        <v>4816</v>
      </c>
      <c r="C2268" s="45">
        <v>44377</v>
      </c>
      <c r="D2268" s="78" t="s">
        <v>4863</v>
      </c>
      <c r="E2268" s="78" t="s">
        <v>152</v>
      </c>
      <c r="G2268" s="44">
        <v>9160.607</v>
      </c>
      <c r="H2268" s="44">
        <f>+IF(A2268=A2267,H2267+F2268-G2268,F2268-G2268)</f>
        <v>-9160.607</v>
      </c>
      <c r="I2268" s="44"/>
    </row>
    <row r="2269" spans="1:9" x14ac:dyDescent="0.2">
      <c r="A2269" s="61" t="s">
        <v>4977</v>
      </c>
      <c r="B2269" s="62"/>
      <c r="C2269" s="93"/>
      <c r="D2269" s="94"/>
      <c r="E2269" s="94"/>
      <c r="F2269" s="96">
        <f>SUBTOTAL(9,F2268:F2268)</f>
        <v>0</v>
      </c>
      <c r="G2269" s="96">
        <f>SUBTOTAL(9,G2268:G2268)</f>
        <v>9160.607</v>
      </c>
      <c r="H2269" s="95">
        <f>+F2269-G2269</f>
        <v>-9160.607</v>
      </c>
      <c r="I2269" s="44"/>
    </row>
    <row r="2270" spans="1:9" x14ac:dyDescent="0.2">
      <c r="A2270" s="42" t="s">
        <v>4871</v>
      </c>
      <c r="B2270" s="42" t="s">
        <v>4872</v>
      </c>
      <c r="C2270" s="152">
        <v>45626</v>
      </c>
      <c r="D2270" s="150" t="s">
        <v>12254</v>
      </c>
      <c r="E2270" s="150" t="s">
        <v>12255</v>
      </c>
      <c r="F2270" s="151"/>
      <c r="G2270" s="151">
        <v>4687.7359999999999</v>
      </c>
      <c r="H2270" s="44">
        <f>+IF(A2270=A2269,H2269+F2270-G2270,F2270-G2270)</f>
        <v>-4687.7359999999999</v>
      </c>
    </row>
    <row r="2271" spans="1:9" x14ac:dyDescent="0.2">
      <c r="A2271" s="61" t="s">
        <v>4978</v>
      </c>
      <c r="B2271" s="62"/>
      <c r="C2271" s="93"/>
      <c r="D2271" s="94"/>
      <c r="E2271" s="94"/>
      <c r="F2271" s="96">
        <f>SUBTOTAL(9,F2270:F2270)</f>
        <v>0</v>
      </c>
      <c r="G2271" s="96">
        <f>SUBTOTAL(9,G2270:G2270)</f>
        <v>4687.7359999999999</v>
      </c>
      <c r="H2271" s="95">
        <f>+F2271-G2271</f>
        <v>-4687.7359999999999</v>
      </c>
    </row>
    <row r="2272" spans="1:9" x14ac:dyDescent="0.2">
      <c r="A2272" s="42" t="s">
        <v>6685</v>
      </c>
      <c r="B2272" s="42" t="s">
        <v>6686</v>
      </c>
      <c r="C2272" s="87">
        <v>45260</v>
      </c>
      <c r="D2272" s="88">
        <v>5623561982</v>
      </c>
      <c r="E2272" s="88" t="s">
        <v>7459</v>
      </c>
      <c r="F2272" s="89">
        <v>0</v>
      </c>
      <c r="G2272" s="89"/>
      <c r="H2272" s="44">
        <f>+IF(A2272=A2271,H2271+F2272-G2272,F2272-G2272)</f>
        <v>0</v>
      </c>
    </row>
    <row r="2273" spans="1:8" x14ac:dyDescent="0.2">
      <c r="A2273" s="61" t="s">
        <v>7481</v>
      </c>
      <c r="B2273" s="62"/>
      <c r="C2273" s="93"/>
      <c r="D2273" s="94"/>
      <c r="E2273" s="94"/>
      <c r="F2273" s="96">
        <f>SUBTOTAL(9,F2272)</f>
        <v>0</v>
      </c>
      <c r="G2273" s="96">
        <f>SUBTOTAL(9,G2272)</f>
        <v>0</v>
      </c>
      <c r="H2273" s="95">
        <f>+F2273-G2273</f>
        <v>0</v>
      </c>
    </row>
    <row r="2274" spans="1:8" x14ac:dyDescent="0.2">
      <c r="A2274" s="42" t="s">
        <v>4889</v>
      </c>
      <c r="B2274" s="42" t="s">
        <v>4890</v>
      </c>
      <c r="C2274" s="69">
        <v>45167</v>
      </c>
      <c r="D2274" s="83" t="s">
        <v>7213</v>
      </c>
      <c r="E2274" s="83" t="s">
        <v>7214</v>
      </c>
      <c r="F2274" s="86"/>
      <c r="G2274" s="86">
        <v>690.31799999999998</v>
      </c>
      <c r="H2274" s="44">
        <f>+IF(A2274=A2273,H2273+F2274-G2274,F2274-G2274)</f>
        <v>-690.31799999999998</v>
      </c>
    </row>
    <row r="2275" spans="1:8" x14ac:dyDescent="0.2">
      <c r="A2275" s="42" t="s">
        <v>4889</v>
      </c>
      <c r="B2275" s="42" t="s">
        <v>4890</v>
      </c>
      <c r="C2275" s="45">
        <v>45382</v>
      </c>
      <c r="D2275" s="78" t="s">
        <v>8564</v>
      </c>
      <c r="E2275" s="78" t="s">
        <v>8565</v>
      </c>
      <c r="G2275" s="44">
        <v>2596.759</v>
      </c>
      <c r="H2275" s="44">
        <f t="shared" ref="H2275:H2277" si="132">+IF(A2275=A2274,H2274+F2275-G2275,F2275-G2275)</f>
        <v>-3287.0770000000002</v>
      </c>
    </row>
    <row r="2276" spans="1:8" x14ac:dyDescent="0.2">
      <c r="A2276" s="42" t="s">
        <v>4889</v>
      </c>
      <c r="B2276" s="42" t="s">
        <v>4890</v>
      </c>
      <c r="C2276" s="45">
        <v>45535</v>
      </c>
      <c r="D2276" s="78" t="s">
        <v>9326</v>
      </c>
      <c r="E2276" s="78" t="s">
        <v>9327</v>
      </c>
      <c r="G2276" s="44">
        <v>217.482</v>
      </c>
      <c r="H2276" s="44">
        <f t="shared" si="132"/>
        <v>-3504.5590000000002</v>
      </c>
    </row>
    <row r="2277" spans="1:8" x14ac:dyDescent="0.2">
      <c r="A2277" s="42" t="s">
        <v>4889</v>
      </c>
      <c r="B2277" s="42" t="s">
        <v>4890</v>
      </c>
      <c r="C2277" s="152">
        <v>45651</v>
      </c>
      <c r="D2277" s="150" t="s">
        <v>12258</v>
      </c>
      <c r="E2277" s="150" t="s">
        <v>12259</v>
      </c>
      <c r="F2277" s="151"/>
      <c r="G2277" s="151">
        <v>16268.130999999999</v>
      </c>
      <c r="H2277" s="44">
        <f t="shared" si="132"/>
        <v>-19772.689999999999</v>
      </c>
    </row>
    <row r="2278" spans="1:8" x14ac:dyDescent="0.2">
      <c r="A2278" s="42" t="s">
        <v>4889</v>
      </c>
      <c r="B2278" s="42" t="s">
        <v>4890</v>
      </c>
      <c r="C2278" s="152">
        <v>45657</v>
      </c>
      <c r="D2278" s="150" t="s">
        <v>12260</v>
      </c>
      <c r="E2278" s="150" t="s">
        <v>12261</v>
      </c>
      <c r="F2278" s="151"/>
      <c r="G2278" s="151">
        <v>14534.82</v>
      </c>
      <c r="H2278" s="44">
        <f t="shared" ref="H2278:H2279" si="133">+IF(A2278=A2277,H2277+F2278-G2278,F2278-G2278)</f>
        <v>-34307.509999999995</v>
      </c>
    </row>
    <row r="2279" spans="1:8" x14ac:dyDescent="0.2">
      <c r="A2279" s="42" t="s">
        <v>4889</v>
      </c>
      <c r="B2279" s="42" t="s">
        <v>4890</v>
      </c>
      <c r="C2279" s="152">
        <v>45657</v>
      </c>
      <c r="D2279" s="150" t="s">
        <v>12262</v>
      </c>
      <c r="E2279" s="150" t="s">
        <v>12263</v>
      </c>
      <c r="F2279" s="151"/>
      <c r="G2279" s="151">
        <v>8826.9979999999996</v>
      </c>
      <c r="H2279" s="44">
        <f t="shared" si="133"/>
        <v>-43134.507999999994</v>
      </c>
    </row>
    <row r="2280" spans="1:8" x14ac:dyDescent="0.2">
      <c r="A2280" s="61" t="s">
        <v>4979</v>
      </c>
      <c r="B2280" s="62"/>
      <c r="C2280" s="93"/>
      <c r="D2280" s="94"/>
      <c r="E2280" s="94"/>
      <c r="F2280" s="96">
        <f>SUBTOTAL(9,F2274:F2279)</f>
        <v>0</v>
      </c>
      <c r="G2280" s="96">
        <f>SUBTOTAL(9,G2274:G2279)</f>
        <v>43134.507999999994</v>
      </c>
      <c r="H2280" s="95">
        <f>+F2280-G2280</f>
        <v>-43134.507999999994</v>
      </c>
    </row>
    <row r="2281" spans="1:8" x14ac:dyDescent="0.2">
      <c r="A2281" s="42" t="s">
        <v>6700</v>
      </c>
      <c r="B2281" s="42" t="s">
        <v>8174</v>
      </c>
      <c r="C2281" s="45">
        <v>45441</v>
      </c>
      <c r="D2281" s="78" t="s">
        <v>8815</v>
      </c>
      <c r="E2281" s="78" t="s">
        <v>8816</v>
      </c>
      <c r="G2281" s="44">
        <v>655.5</v>
      </c>
      <c r="H2281" s="44">
        <f>+IF(A2281=A2280,H2280+F2281-G2281,F2281-G2281)</f>
        <v>-655.5</v>
      </c>
    </row>
    <row r="2282" spans="1:8" x14ac:dyDescent="0.2">
      <c r="A2282" s="42" t="s">
        <v>6700</v>
      </c>
      <c r="B2282" s="42" t="s">
        <v>8174</v>
      </c>
      <c r="C2282" s="45">
        <v>45548</v>
      </c>
      <c r="D2282" s="78">
        <v>5624562481</v>
      </c>
      <c r="E2282" s="78" t="s">
        <v>10166</v>
      </c>
      <c r="F2282" s="44">
        <v>655.5</v>
      </c>
      <c r="H2282" s="44">
        <f t="shared" ref="H2282:H2284" si="134">+IF(A2282=A2281,H2281+F2282-G2282,F2282-G2282)</f>
        <v>0</v>
      </c>
    </row>
    <row r="2283" spans="1:8" x14ac:dyDescent="0.2">
      <c r="A2283" s="42" t="s">
        <v>6700</v>
      </c>
      <c r="B2283" s="42" t="s">
        <v>8174</v>
      </c>
      <c r="C2283" s="45">
        <v>45548</v>
      </c>
      <c r="D2283" s="78" t="s">
        <v>10167</v>
      </c>
      <c r="E2283" s="78" t="s">
        <v>10168</v>
      </c>
      <c r="G2283" s="44">
        <v>393.7</v>
      </c>
      <c r="H2283" s="44">
        <f t="shared" si="134"/>
        <v>-393.7</v>
      </c>
    </row>
    <row r="2284" spans="1:8" x14ac:dyDescent="0.2">
      <c r="A2284" s="42" t="s">
        <v>6700</v>
      </c>
      <c r="B2284" s="42" t="s">
        <v>8174</v>
      </c>
      <c r="C2284" s="45">
        <v>45596</v>
      </c>
      <c r="D2284" s="78" t="s">
        <v>10169</v>
      </c>
      <c r="E2284" s="78" t="s">
        <v>10170</v>
      </c>
      <c r="G2284" s="44">
        <v>298.5</v>
      </c>
      <c r="H2284" s="44">
        <f t="shared" si="134"/>
        <v>-692.2</v>
      </c>
    </row>
    <row r="2285" spans="1:8" x14ac:dyDescent="0.2">
      <c r="A2285" s="61" t="s">
        <v>8603</v>
      </c>
      <c r="B2285" s="62"/>
      <c r="C2285" s="93"/>
      <c r="D2285" s="94"/>
      <c r="E2285" s="94"/>
      <c r="F2285" s="96">
        <f>SUBTOTAL(9,F2281:F2284)</f>
        <v>655.5</v>
      </c>
      <c r="G2285" s="96">
        <f>SUBTOTAL(9,G2281:G2284)</f>
        <v>1347.7</v>
      </c>
      <c r="H2285" s="95">
        <f>+F2285-G2285</f>
        <v>-692.2</v>
      </c>
    </row>
    <row r="2286" spans="1:8" x14ac:dyDescent="0.2">
      <c r="A2286" s="42" t="s">
        <v>6705</v>
      </c>
      <c r="B2286" s="42" t="s">
        <v>8646</v>
      </c>
      <c r="C2286" s="45">
        <v>45439</v>
      </c>
      <c r="D2286" s="78">
        <v>5624561825</v>
      </c>
      <c r="E2286" s="78" t="s">
        <v>8821</v>
      </c>
      <c r="F2286" s="44">
        <v>0</v>
      </c>
      <c r="G2286" s="44">
        <v>0</v>
      </c>
      <c r="H2286" s="44">
        <f>+IF(A2286=A2285,H2285+F2286-G2286,F2286-G2286)</f>
        <v>0</v>
      </c>
    </row>
    <row r="2287" spans="1:8" x14ac:dyDescent="0.2">
      <c r="A2287" s="61" t="s">
        <v>8835</v>
      </c>
      <c r="B2287" s="62"/>
      <c r="C2287" s="93"/>
      <c r="D2287" s="94"/>
      <c r="E2287" s="94"/>
      <c r="F2287" s="96">
        <f>SUBTOTAL(9,F2286)</f>
        <v>0</v>
      </c>
      <c r="G2287" s="96">
        <f>SUBTOTAL(9,G2286)</f>
        <v>0</v>
      </c>
      <c r="H2287" s="95">
        <f>+F2287-G2287</f>
        <v>0</v>
      </c>
    </row>
    <row r="2288" spans="1:8" x14ac:dyDescent="0.2">
      <c r="A2288" s="42" t="s">
        <v>8246</v>
      </c>
      <c r="B2288" s="42" t="s">
        <v>8247</v>
      </c>
      <c r="C2288" s="152">
        <v>45617</v>
      </c>
      <c r="D2288" s="150" t="s">
        <v>12297</v>
      </c>
      <c r="E2288" s="150" t="s">
        <v>12298</v>
      </c>
      <c r="F2288" s="151"/>
      <c r="G2288" s="151">
        <v>299.26499999999999</v>
      </c>
      <c r="H2288" s="44">
        <f>+IF(A2288=A2285,H2285+F2288-G2288,F2288-G2288)</f>
        <v>-299.26499999999999</v>
      </c>
    </row>
    <row r="2289" spans="1:8" x14ac:dyDescent="0.2">
      <c r="A2289" s="42" t="s">
        <v>8246</v>
      </c>
      <c r="B2289" s="42" t="s">
        <v>8247</v>
      </c>
      <c r="C2289" s="152">
        <v>45617</v>
      </c>
      <c r="D2289" s="150" t="s">
        <v>12299</v>
      </c>
      <c r="E2289" s="150" t="s">
        <v>12300</v>
      </c>
      <c r="F2289" s="151"/>
      <c r="G2289" s="151">
        <v>720.93499999999995</v>
      </c>
      <c r="H2289" s="44">
        <f>+IF(A2289=A2286,H2286+F2289-G2289,F2289-G2289)</f>
        <v>-720.93499999999995</v>
      </c>
    </row>
    <row r="2290" spans="1:8" x14ac:dyDescent="0.2">
      <c r="A2290" s="61" t="s">
        <v>8604</v>
      </c>
      <c r="B2290" s="62"/>
      <c r="C2290" s="93"/>
      <c r="D2290" s="94"/>
      <c r="E2290" s="94"/>
      <c r="F2290" s="96">
        <f>SUBTOTAL(9,F2288:F2289)</f>
        <v>0</v>
      </c>
      <c r="G2290" s="96">
        <f>SUBTOTAL(9,G2288:G2289)</f>
        <v>1020.1999999999999</v>
      </c>
      <c r="H2290" s="95">
        <f>+F2290-G2290</f>
        <v>-1020.1999999999999</v>
      </c>
    </row>
    <row r="2291" spans="1:8" x14ac:dyDescent="0.2">
      <c r="A2291" s="42" t="s">
        <v>7239</v>
      </c>
      <c r="B2291" s="42" t="s">
        <v>7240</v>
      </c>
      <c r="C2291" s="45">
        <v>45589</v>
      </c>
      <c r="D2291" s="78" t="s">
        <v>10178</v>
      </c>
      <c r="E2291" s="78" t="s">
        <v>10179</v>
      </c>
      <c r="G2291" s="44">
        <v>1051.5920000000001</v>
      </c>
      <c r="H2291" s="44">
        <f>+IF(A2291=A2287,H2287+F2291-G2291,F2291-G2291)</f>
        <v>-1051.5920000000001</v>
      </c>
    </row>
    <row r="2292" spans="1:8" x14ac:dyDescent="0.2">
      <c r="A2292" s="61" t="s">
        <v>8986</v>
      </c>
      <c r="B2292" s="62"/>
      <c r="C2292" s="93"/>
      <c r="D2292" s="94"/>
      <c r="E2292" s="94"/>
      <c r="F2292" s="96">
        <f>SUBTOTAL(9,F2291)</f>
        <v>0</v>
      </c>
      <c r="G2292" s="96">
        <f>SUBTOTAL(9,G2291)</f>
        <v>1051.5920000000001</v>
      </c>
      <c r="H2292" s="95">
        <f>+F2292-G2292</f>
        <v>-1051.5920000000001</v>
      </c>
    </row>
    <row r="2293" spans="1:8" x14ac:dyDescent="0.2">
      <c r="A2293" s="42" t="s">
        <v>8647</v>
      </c>
      <c r="B2293" s="42" t="s">
        <v>8648</v>
      </c>
      <c r="C2293" s="45">
        <v>45435</v>
      </c>
      <c r="D2293" s="78" t="s">
        <v>8823</v>
      </c>
      <c r="E2293" s="78" t="s">
        <v>8824</v>
      </c>
      <c r="G2293" s="44">
        <v>0</v>
      </c>
      <c r="H2293" s="44">
        <f>+IF(A2293=A2287,H2287+F2293-G2293,F2293-G2293)</f>
        <v>0</v>
      </c>
    </row>
    <row r="2294" spans="1:8" x14ac:dyDescent="0.2">
      <c r="A2294" s="61" t="s">
        <v>8836</v>
      </c>
      <c r="B2294" s="62"/>
      <c r="C2294" s="93"/>
      <c r="D2294" s="94"/>
      <c r="E2294" s="94"/>
      <c r="F2294" s="96">
        <f>SUBTOTAL(9,F2293)</f>
        <v>0</v>
      </c>
      <c r="G2294" s="96">
        <f>SUBTOTAL(9,G2293)</f>
        <v>0</v>
      </c>
      <c r="H2294" s="95">
        <f>+F2294-G2294</f>
        <v>0</v>
      </c>
    </row>
    <row r="2295" spans="1:8" x14ac:dyDescent="0.2">
      <c r="A2295" s="42" t="s">
        <v>9002</v>
      </c>
      <c r="B2295" s="42" t="s">
        <v>9003</v>
      </c>
      <c r="C2295" s="45">
        <v>45568</v>
      </c>
      <c r="D2295" s="78" t="s">
        <v>10190</v>
      </c>
      <c r="E2295" s="78" t="s">
        <v>10191</v>
      </c>
      <c r="G2295" s="44">
        <v>907.78</v>
      </c>
      <c r="H2295" s="44">
        <f>+IF(A2295=A2288,H2288+F2295-G2295,F2295-G2295)</f>
        <v>-907.78</v>
      </c>
    </row>
    <row r="2296" spans="1:8" x14ac:dyDescent="0.2">
      <c r="A2296" s="61" t="s">
        <v>9024</v>
      </c>
      <c r="B2296" s="62"/>
      <c r="C2296" s="93"/>
      <c r="D2296" s="94"/>
      <c r="E2296" s="94"/>
      <c r="F2296" s="96">
        <f>SUBTOTAL(9,F2295)</f>
        <v>0</v>
      </c>
      <c r="G2296" s="96">
        <f>SUBTOTAL(9,G2295)</f>
        <v>907.78</v>
      </c>
      <c r="H2296" s="95">
        <f>+F2296-G2296</f>
        <v>-907.78</v>
      </c>
    </row>
    <row r="2297" spans="1:8" x14ac:dyDescent="0.2">
      <c r="A2297" s="42" t="s">
        <v>9004</v>
      </c>
      <c r="B2297" s="42" t="s">
        <v>9005</v>
      </c>
      <c r="C2297" s="152">
        <v>45626</v>
      </c>
      <c r="D2297" s="150" t="s">
        <v>12305</v>
      </c>
      <c r="E2297" s="150" t="s">
        <v>12306</v>
      </c>
      <c r="F2297" s="151"/>
      <c r="G2297" s="151">
        <v>742.94500000000005</v>
      </c>
      <c r="H2297" s="44">
        <f>+IF(A2297=A2291,H2291+F2297-G2297,F2297-G2297)</f>
        <v>-742.94500000000005</v>
      </c>
    </row>
    <row r="2298" spans="1:8" x14ac:dyDescent="0.2">
      <c r="A2298" s="61" t="s">
        <v>9025</v>
      </c>
      <c r="B2298" s="62"/>
      <c r="C2298" s="93"/>
      <c r="D2298" s="94"/>
      <c r="E2298" s="94"/>
      <c r="F2298" s="96">
        <f>SUBTOTAL(9,F2297)</f>
        <v>0</v>
      </c>
      <c r="G2298" s="96">
        <f>SUBTOTAL(9,G2297)</f>
        <v>742.94500000000005</v>
      </c>
      <c r="H2298" s="95">
        <f>+F2298-G2298</f>
        <v>-742.94500000000005</v>
      </c>
    </row>
    <row r="2299" spans="1:8" x14ac:dyDescent="0.2">
      <c r="A2299" s="42" t="s">
        <v>9006</v>
      </c>
      <c r="B2299" s="42" t="s">
        <v>9007</v>
      </c>
      <c r="C2299" s="45">
        <v>45504</v>
      </c>
      <c r="D2299" s="78">
        <v>5624562302</v>
      </c>
      <c r="E2299" s="78" t="s">
        <v>9330</v>
      </c>
      <c r="F2299" s="44">
        <v>0</v>
      </c>
      <c r="G2299" s="44">
        <v>0</v>
      </c>
      <c r="H2299" s="44">
        <f>+IF(A2299=A2293,H2293+F2299-G2299,F2299-G2299)</f>
        <v>0</v>
      </c>
    </row>
    <row r="2300" spans="1:8" x14ac:dyDescent="0.2">
      <c r="A2300" s="61" t="s">
        <v>9026</v>
      </c>
      <c r="B2300" s="62"/>
      <c r="C2300" s="93"/>
      <c r="D2300" s="94"/>
      <c r="E2300" s="94"/>
      <c r="F2300" s="96">
        <f>SUBTOTAL(9,F2299)</f>
        <v>0</v>
      </c>
      <c r="G2300" s="96">
        <f>SUBTOTAL(9,G2299)</f>
        <v>0</v>
      </c>
      <c r="H2300" s="95">
        <f>+F2300-G2300</f>
        <v>0</v>
      </c>
    </row>
    <row r="2301" spans="1:8" x14ac:dyDescent="0.2">
      <c r="A2301" s="42" t="s">
        <v>9362</v>
      </c>
      <c r="B2301" s="42" t="s">
        <v>9363</v>
      </c>
      <c r="C2301" s="152">
        <v>45626</v>
      </c>
      <c r="D2301" s="150" t="s">
        <v>12307</v>
      </c>
      <c r="E2301" s="150" t="s">
        <v>12308</v>
      </c>
      <c r="F2301" s="151"/>
      <c r="G2301" s="151">
        <v>877.92600000000004</v>
      </c>
      <c r="H2301" s="44">
        <f>+IF(A2301=A2300,H2300+F2301-G2301,F2301-G2301)</f>
        <v>-877.92600000000004</v>
      </c>
    </row>
    <row r="2302" spans="1:8" x14ac:dyDescent="0.2">
      <c r="A2302" s="61" t="s">
        <v>10233</v>
      </c>
      <c r="B2302" s="62"/>
      <c r="C2302" s="93"/>
      <c r="D2302" s="94"/>
      <c r="E2302" s="94"/>
      <c r="F2302" s="96">
        <f>SUBTOTAL(9,F2301:F2301)</f>
        <v>0</v>
      </c>
      <c r="G2302" s="96">
        <f>SUBTOTAL(9,G2301:G2301)</f>
        <v>877.92600000000004</v>
      </c>
      <c r="H2302" s="95">
        <f>+F2302-G2302</f>
        <v>-877.92600000000004</v>
      </c>
    </row>
    <row r="2303" spans="1:8" x14ac:dyDescent="0.2">
      <c r="A2303" s="42" t="s">
        <v>9364</v>
      </c>
      <c r="B2303" s="42" t="s">
        <v>9365</v>
      </c>
      <c r="C2303" s="152">
        <v>45626</v>
      </c>
      <c r="D2303" s="150" t="s">
        <v>12309</v>
      </c>
      <c r="E2303" s="150" t="s">
        <v>12310</v>
      </c>
      <c r="F2303" s="151"/>
      <c r="G2303" s="151">
        <v>284.03899999999999</v>
      </c>
      <c r="H2303" s="44">
        <f>+IF(A2303=A2302,H2302+F2303-G2303,F2303-G2303)</f>
        <v>-284.03899999999999</v>
      </c>
    </row>
    <row r="2304" spans="1:8" x14ac:dyDescent="0.2">
      <c r="A2304" s="42" t="s">
        <v>9364</v>
      </c>
      <c r="B2304" s="42" t="s">
        <v>9365</v>
      </c>
      <c r="C2304" s="45">
        <v>45657</v>
      </c>
      <c r="D2304" s="42" t="s">
        <v>12399</v>
      </c>
      <c r="E2304" s="152" t="s">
        <v>12400</v>
      </c>
      <c r="F2304" s="151"/>
      <c r="G2304" s="151">
        <v>365.99700000000001</v>
      </c>
      <c r="H2304" s="44">
        <f>+IF(A2304=A2303,H2303+F2304-G2304,F2304-G2304)</f>
        <v>-650.03600000000006</v>
      </c>
    </row>
    <row r="2305" spans="1:9" x14ac:dyDescent="0.2">
      <c r="A2305" s="61" t="s">
        <v>10234</v>
      </c>
      <c r="B2305" s="62"/>
      <c r="C2305" s="93"/>
      <c r="D2305" s="94"/>
      <c r="E2305" s="94"/>
      <c r="F2305" s="96">
        <f>SUBTOTAL(9,F2303:F2304)</f>
        <v>0</v>
      </c>
      <c r="G2305" s="96">
        <f>SUBTOTAL(9,G2303:G2304)</f>
        <v>650.03600000000006</v>
      </c>
      <c r="H2305" s="95">
        <f>+F2305-G2305</f>
        <v>-650.03600000000006</v>
      </c>
    </row>
    <row r="2306" spans="1:9" x14ac:dyDescent="0.2">
      <c r="A2306" s="42" t="s">
        <v>9366</v>
      </c>
      <c r="B2306" s="42" t="s">
        <v>9367</v>
      </c>
      <c r="C2306" s="45">
        <v>45595</v>
      </c>
      <c r="D2306" s="78">
        <v>5624567263</v>
      </c>
      <c r="E2306" s="78" t="s">
        <v>10198</v>
      </c>
      <c r="F2306" s="44">
        <v>0</v>
      </c>
      <c r="H2306" s="44">
        <f>+IF(A2306=A2305,H2305+F2306-G2306,F2306-G2306)</f>
        <v>0</v>
      </c>
    </row>
    <row r="2307" spans="1:9" x14ac:dyDescent="0.2">
      <c r="A2307" s="61" t="s">
        <v>10235</v>
      </c>
      <c r="B2307" s="62"/>
      <c r="C2307" s="93"/>
      <c r="D2307" s="94"/>
      <c r="E2307" s="94"/>
      <c r="F2307" s="96">
        <f>SUBTOTAL(9,F2306)</f>
        <v>0</v>
      </c>
      <c r="G2307" s="96">
        <f>SUBTOTAL(9,G2306)</f>
        <v>0</v>
      </c>
      <c r="H2307" s="95">
        <f>+F2307-G2307</f>
        <v>0</v>
      </c>
    </row>
    <row r="2308" spans="1:9" x14ac:dyDescent="0.2">
      <c r="A2308" s="42" t="s">
        <v>9368</v>
      </c>
      <c r="B2308" s="42" t="s">
        <v>9369</v>
      </c>
      <c r="C2308" s="45">
        <v>45596</v>
      </c>
      <c r="D2308" s="78" t="s">
        <v>10200</v>
      </c>
      <c r="E2308" s="78" t="s">
        <v>10201</v>
      </c>
      <c r="G2308" s="44">
        <v>0</v>
      </c>
      <c r="H2308" s="44">
        <f>+IF(A2308=A2307,H2307+F2308-G2308,F2308-G2308)</f>
        <v>0</v>
      </c>
    </row>
    <row r="2309" spans="1:9" x14ac:dyDescent="0.2">
      <c r="A2309" s="61" t="s">
        <v>10236</v>
      </c>
      <c r="B2309" s="62"/>
      <c r="C2309" s="93"/>
      <c r="D2309" s="94"/>
      <c r="E2309" s="94"/>
      <c r="F2309" s="96">
        <f>SUBTOTAL(9,F2308:F2308)</f>
        <v>0</v>
      </c>
      <c r="G2309" s="96">
        <f>SUBTOTAL(9,G2308:G2308)</f>
        <v>0</v>
      </c>
      <c r="H2309" s="95">
        <f>+F2309-G2309</f>
        <v>0</v>
      </c>
    </row>
    <row r="2310" spans="1:9" x14ac:dyDescent="0.2">
      <c r="A2310" s="58" t="s">
        <v>10659</v>
      </c>
      <c r="B2310" s="58" t="s">
        <v>10660</v>
      </c>
      <c r="C2310" s="152">
        <v>45616</v>
      </c>
      <c r="D2310" s="150">
        <v>5624567377</v>
      </c>
      <c r="E2310" s="150" t="s">
        <v>12315</v>
      </c>
      <c r="F2310" s="151">
        <v>7505.067</v>
      </c>
      <c r="G2310" s="151"/>
      <c r="H2310" s="44">
        <f>+IF(A2310=A2309,H2309+F2310-G2310,F2310-G2310)</f>
        <v>7505.067</v>
      </c>
      <c r="I2310" s="44"/>
    </row>
    <row r="2311" spans="1:9" x14ac:dyDescent="0.2">
      <c r="A2311" s="58" t="s">
        <v>10659</v>
      </c>
      <c r="B2311" s="58" t="s">
        <v>10660</v>
      </c>
      <c r="C2311" s="152">
        <v>45653</v>
      </c>
      <c r="D2311" s="150">
        <v>5624567613</v>
      </c>
      <c r="E2311" s="150" t="s">
        <v>12316</v>
      </c>
      <c r="F2311" s="151">
        <v>7505.0720000000001</v>
      </c>
      <c r="G2311" s="151"/>
      <c r="H2311" s="44">
        <f t="shared" ref="H2311" si="135">+IF(A2311=A2310,H2310+F2311-G2311,F2311-G2311)</f>
        <v>15010.138999999999</v>
      </c>
      <c r="I2311" s="44"/>
    </row>
    <row r="2312" spans="1:9" x14ac:dyDescent="0.2">
      <c r="A2312" s="61" t="s">
        <v>12361</v>
      </c>
      <c r="B2312" s="62"/>
      <c r="C2312" s="97"/>
      <c r="D2312" s="79"/>
      <c r="E2312" s="79"/>
      <c r="F2312" s="95">
        <f>SUBTOTAL(9,F2310:F2311)</f>
        <v>15010.138999999999</v>
      </c>
      <c r="G2312" s="95">
        <f>SUBTOTAL(9,G2310:G2311)</f>
        <v>0</v>
      </c>
      <c r="H2312" s="95">
        <f>+F2312-G2312</f>
        <v>15010.138999999999</v>
      </c>
      <c r="I2312" s="44"/>
    </row>
    <row r="2313" spans="1:9" x14ac:dyDescent="0.2">
      <c r="A2313" s="58" t="s">
        <v>10661</v>
      </c>
      <c r="B2313" s="58" t="s">
        <v>10662</v>
      </c>
      <c r="C2313" s="152">
        <v>45637</v>
      </c>
      <c r="D2313" s="150" t="s">
        <v>12318</v>
      </c>
      <c r="E2313" s="150" t="s">
        <v>12319</v>
      </c>
      <c r="F2313" s="151"/>
      <c r="G2313" s="151">
        <v>4419.4830000000002</v>
      </c>
      <c r="H2313" s="44">
        <f>+IF(A2313=A2312,H2312+F2313-G2313,F2313-G2313)</f>
        <v>-4419.4830000000002</v>
      </c>
    </row>
    <row r="2314" spans="1:9" x14ac:dyDescent="0.2">
      <c r="A2314" s="61" t="s">
        <v>12362</v>
      </c>
      <c r="B2314" s="62"/>
      <c r="C2314" s="93"/>
      <c r="D2314" s="94"/>
      <c r="E2314" s="94"/>
      <c r="F2314" s="96">
        <f>SUBTOTAL(9,F2313:F2313)</f>
        <v>0</v>
      </c>
      <c r="G2314" s="96">
        <f>SUBTOTAL(9,G2313:G2313)</f>
        <v>4419.4830000000002</v>
      </c>
      <c r="H2314" s="95">
        <f>+F2314-G2314</f>
        <v>-4419.4830000000002</v>
      </c>
    </row>
    <row r="2315" spans="1:9" x14ac:dyDescent="0.2">
      <c r="A2315" s="42" t="s">
        <v>142</v>
      </c>
      <c r="B2315" s="42" t="s">
        <v>789</v>
      </c>
      <c r="C2315" s="45">
        <v>43852</v>
      </c>
      <c r="D2315" s="78" t="s">
        <v>969</v>
      </c>
      <c r="E2315" s="78" t="s">
        <v>152</v>
      </c>
      <c r="G2315" s="44">
        <v>433.28399999999999</v>
      </c>
      <c r="H2315" s="44">
        <f>+IF(A2315=A2280,H2280+F2315-G2315,F2315-G2315)</f>
        <v>-433.28399999999999</v>
      </c>
      <c r="I2315" s="44"/>
    </row>
    <row r="2316" spans="1:9" x14ac:dyDescent="0.2">
      <c r="A2316" s="42" t="s">
        <v>142</v>
      </c>
      <c r="B2316" s="42" t="s">
        <v>789</v>
      </c>
      <c r="C2316" s="45">
        <v>43853</v>
      </c>
      <c r="D2316" s="78">
        <v>5620560088</v>
      </c>
      <c r="E2316" s="78">
        <v>4577</v>
      </c>
      <c r="F2316" s="44">
        <v>429</v>
      </c>
      <c r="H2316" s="44">
        <f>+IF(A2316=A2315,H2315+F2316-G2316,F2316-G2316)</f>
        <v>-4.2839999999999918</v>
      </c>
      <c r="I2316" s="44"/>
    </row>
    <row r="2317" spans="1:9" x14ac:dyDescent="0.2">
      <c r="A2317" s="42" t="s">
        <v>142</v>
      </c>
      <c r="B2317" s="42" t="s">
        <v>789</v>
      </c>
      <c r="C2317" s="45">
        <v>44561</v>
      </c>
      <c r="D2317" s="107" t="s">
        <v>5109</v>
      </c>
      <c r="E2317" s="78" t="s">
        <v>5053</v>
      </c>
      <c r="F2317" s="44">
        <v>2.2839999999999998</v>
      </c>
      <c r="H2317" s="44">
        <f>+IF(A2317=A2316,H2316+F2317-G2317,F2317-G2317)</f>
        <v>-1.999999999999992</v>
      </c>
      <c r="I2317" s="44"/>
    </row>
    <row r="2318" spans="1:9" x14ac:dyDescent="0.2">
      <c r="A2318" s="142" t="s">
        <v>142</v>
      </c>
      <c r="B2318" s="142" t="s">
        <v>789</v>
      </c>
      <c r="C2318" s="143">
        <v>45029</v>
      </c>
      <c r="D2318" s="144">
        <v>5623560503</v>
      </c>
      <c r="E2318" s="144" t="s">
        <v>7222</v>
      </c>
      <c r="F2318" s="145">
        <v>597.14200000000005</v>
      </c>
      <c r="H2318" s="44">
        <f>+IF(A2318=A2317,H2317+F2318-G2318,F2318-G2318)</f>
        <v>595.14200000000005</v>
      </c>
      <c r="I2318" s="44"/>
    </row>
    <row r="2319" spans="1:9" x14ac:dyDescent="0.2">
      <c r="A2319" s="61" t="s">
        <v>4980</v>
      </c>
      <c r="B2319" s="62"/>
      <c r="C2319" s="93"/>
      <c r="D2319" s="94"/>
      <c r="E2319" s="94"/>
      <c r="F2319" s="96">
        <f>SUBTOTAL(9,F2315:F2318)</f>
        <v>1028.4259999999999</v>
      </c>
      <c r="G2319" s="95">
        <f>SUBTOTAL(9,G2315:G2318)</f>
        <v>433.28399999999999</v>
      </c>
      <c r="H2319" s="95">
        <f>+F2319-G2319</f>
        <v>595.14199999999994</v>
      </c>
      <c r="I2319" s="44"/>
    </row>
    <row r="2320" spans="1:9" x14ac:dyDescent="0.2">
      <c r="A2320" s="42" t="s">
        <v>143</v>
      </c>
      <c r="B2320" s="42" t="s">
        <v>790</v>
      </c>
      <c r="C2320" s="45">
        <v>43364</v>
      </c>
      <c r="D2320" s="78">
        <v>5618566180</v>
      </c>
      <c r="E2320" s="78" t="s">
        <v>761</v>
      </c>
      <c r="F2320" s="44">
        <v>750.89499999999998</v>
      </c>
      <c r="H2320" s="44">
        <f>+IF(A2320=A2319,H2319+F2320-G2320,F2320-G2320)</f>
        <v>750.89499999999998</v>
      </c>
      <c r="I2320" s="44" t="s">
        <v>4793</v>
      </c>
    </row>
    <row r="2321" spans="1:9" x14ac:dyDescent="0.2">
      <c r="A2321" s="42" t="s">
        <v>143</v>
      </c>
      <c r="B2321" s="42" t="s">
        <v>790</v>
      </c>
      <c r="C2321" s="152">
        <v>45626</v>
      </c>
      <c r="D2321" s="150" t="s">
        <v>12327</v>
      </c>
      <c r="E2321" s="150" t="s">
        <v>12328</v>
      </c>
      <c r="F2321" s="151"/>
      <c r="G2321" s="151">
        <v>207</v>
      </c>
      <c r="H2321" s="44">
        <f t="shared" ref="H2321:H2322" si="136">+IF(A2321=A2320,H2320+F2321-G2321,F2321-G2321)</f>
        <v>543.89499999999998</v>
      </c>
      <c r="I2321" s="44"/>
    </row>
    <row r="2322" spans="1:9" x14ac:dyDescent="0.2">
      <c r="A2322" s="42" t="s">
        <v>143</v>
      </c>
      <c r="B2322" s="42" t="s">
        <v>790</v>
      </c>
      <c r="C2322" s="152">
        <v>45651</v>
      </c>
      <c r="D2322" s="150" t="s">
        <v>12329</v>
      </c>
      <c r="E2322" s="150" t="s">
        <v>12330</v>
      </c>
      <c r="F2322" s="151"/>
      <c r="G2322" s="151">
        <v>3676.5050000000001</v>
      </c>
      <c r="H2322" s="44">
        <f t="shared" si="136"/>
        <v>-3132.61</v>
      </c>
      <c r="I2322" s="44"/>
    </row>
    <row r="2323" spans="1:9" x14ac:dyDescent="0.2">
      <c r="A2323" s="61" t="s">
        <v>1160</v>
      </c>
      <c r="B2323" s="62"/>
      <c r="C2323" s="97"/>
      <c r="D2323" s="79"/>
      <c r="E2323" s="79"/>
      <c r="F2323" s="95">
        <f>SUBTOTAL(9,F2320:F2322)</f>
        <v>750.89499999999998</v>
      </c>
      <c r="G2323" s="95">
        <f>SUBTOTAL(9,G2320:G2322)</f>
        <v>3883.5050000000001</v>
      </c>
      <c r="H2323" s="95">
        <f>+F2323-G2323</f>
        <v>-3132.61</v>
      </c>
      <c r="I2323" s="44"/>
    </row>
    <row r="2324" spans="1:9" outlineLevel="2" x14ac:dyDescent="0.2">
      <c r="A2324" s="42" t="s">
        <v>144</v>
      </c>
      <c r="B2324" s="42" t="s">
        <v>145</v>
      </c>
      <c r="C2324" s="45">
        <v>44657</v>
      </c>
      <c r="D2324" s="42">
        <v>5322530298</v>
      </c>
      <c r="E2324" s="42">
        <v>1473</v>
      </c>
      <c r="F2324" s="44">
        <v>1080</v>
      </c>
      <c r="G2324" s="44">
        <v>0</v>
      </c>
      <c r="H2324" s="44">
        <f t="shared" ref="H2324:H2325" si="137">+IF(A2324=A2323,H2323+F2324-G2324,F2324-G2324)</f>
        <v>1080</v>
      </c>
    </row>
    <row r="2325" spans="1:9" outlineLevel="2" x14ac:dyDescent="0.2">
      <c r="A2325" s="42" t="s">
        <v>144</v>
      </c>
      <c r="B2325" s="42" t="s">
        <v>145</v>
      </c>
      <c r="C2325" s="45">
        <v>44651</v>
      </c>
      <c r="D2325" s="42" t="s">
        <v>8987</v>
      </c>
      <c r="E2325" s="42" t="s">
        <v>8988</v>
      </c>
      <c r="F2325" s="44">
        <v>0</v>
      </c>
      <c r="G2325" s="44">
        <v>1069.8</v>
      </c>
      <c r="H2325" s="44">
        <f t="shared" si="137"/>
        <v>10.200000000000045</v>
      </c>
    </row>
    <row r="2326" spans="1:9" x14ac:dyDescent="0.2">
      <c r="A2326" s="61" t="s">
        <v>1161</v>
      </c>
      <c r="B2326" s="62"/>
      <c r="C2326" s="97"/>
      <c r="D2326" s="79"/>
      <c r="E2326" s="79"/>
      <c r="F2326" s="95">
        <f>SUBTOTAL(9,F2324:F2325)</f>
        <v>1080</v>
      </c>
      <c r="G2326" s="95">
        <f>SUBTOTAL(9,G2324:G2325)</f>
        <v>1069.8</v>
      </c>
      <c r="H2326" s="95">
        <f>+F2326-G2326</f>
        <v>10.200000000000045</v>
      </c>
    </row>
    <row r="2327" spans="1:9" x14ac:dyDescent="0.2">
      <c r="A2327" s="42" t="s">
        <v>6732</v>
      </c>
      <c r="B2327" s="42" t="s">
        <v>6733</v>
      </c>
      <c r="C2327" s="45">
        <v>45366</v>
      </c>
      <c r="D2327" s="78" t="s">
        <v>8576</v>
      </c>
      <c r="E2327" s="78" t="s">
        <v>8577</v>
      </c>
      <c r="G2327" s="44">
        <v>0</v>
      </c>
      <c r="H2327" s="44">
        <f>+IF(A2327=A2326,H2326+F2327-G2327,F2327-G2327)</f>
        <v>0</v>
      </c>
    </row>
    <row r="2328" spans="1:9" x14ac:dyDescent="0.2">
      <c r="A2328" s="61" t="s">
        <v>8606</v>
      </c>
      <c r="B2328" s="62"/>
      <c r="C2328" s="97"/>
      <c r="D2328" s="79"/>
      <c r="E2328" s="79"/>
      <c r="F2328" s="95">
        <f>SUBTOTAL(9,F2326:F2327)</f>
        <v>0</v>
      </c>
      <c r="G2328" s="95">
        <f>SUBTOTAL(9,G2327)</f>
        <v>0</v>
      </c>
      <c r="H2328" s="95">
        <f>+F2328-G2328</f>
        <v>0</v>
      </c>
    </row>
    <row r="2329" spans="1:9" x14ac:dyDescent="0.2">
      <c r="A2329" s="42" t="s">
        <v>146</v>
      </c>
      <c r="B2329" s="42" t="s">
        <v>147</v>
      </c>
      <c r="C2329" s="45">
        <v>41165</v>
      </c>
      <c r="D2329" s="78" t="s">
        <v>501</v>
      </c>
      <c r="E2329" s="78" t="s">
        <v>502</v>
      </c>
      <c r="F2329" s="44">
        <v>5076.1419999999998</v>
      </c>
      <c r="H2329" s="44">
        <f>+IF(A2329=A2328,H2328+F2329-G2329,F2329-G2329)</f>
        <v>5076.1419999999998</v>
      </c>
    </row>
    <row r="2330" spans="1:9" x14ac:dyDescent="0.2">
      <c r="A2330" s="42" t="s">
        <v>146</v>
      </c>
      <c r="B2330" s="42" t="s">
        <v>147</v>
      </c>
      <c r="C2330" s="45">
        <v>41414</v>
      </c>
      <c r="D2330" s="78" t="s">
        <v>503</v>
      </c>
      <c r="E2330" s="78" t="s">
        <v>504</v>
      </c>
      <c r="F2330" s="44">
        <v>5076.1419999999998</v>
      </c>
      <c r="H2330" s="44">
        <f>+IF(A2330=A2329,H2329+F2330-G2330,F2330-G2330)</f>
        <v>10152.284</v>
      </c>
    </row>
    <row r="2331" spans="1:9" x14ac:dyDescent="0.2">
      <c r="A2331" s="42" t="s">
        <v>146</v>
      </c>
      <c r="B2331" s="42" t="s">
        <v>147</v>
      </c>
      <c r="C2331" s="45">
        <v>41442</v>
      </c>
      <c r="D2331" s="78" t="s">
        <v>505</v>
      </c>
      <c r="E2331" s="78" t="s">
        <v>506</v>
      </c>
      <c r="F2331" s="44">
        <v>10152.284</v>
      </c>
      <c r="H2331" s="44">
        <f t="shared" ref="H2331:H2339" si="138">+IF(A2331=A2330,H2330+F2331-G2331,F2331-G2331)</f>
        <v>20304.567999999999</v>
      </c>
    </row>
    <row r="2332" spans="1:9" x14ac:dyDescent="0.2">
      <c r="A2332" s="42" t="s">
        <v>146</v>
      </c>
      <c r="B2332" s="42" t="s">
        <v>147</v>
      </c>
      <c r="C2332" s="45">
        <v>41473</v>
      </c>
      <c r="D2332" s="78" t="s">
        <v>507</v>
      </c>
      <c r="E2332" s="78" t="s">
        <v>508</v>
      </c>
      <c r="F2332" s="44">
        <v>25380.710999999999</v>
      </c>
      <c r="H2332" s="44">
        <f t="shared" si="138"/>
        <v>45685.278999999995</v>
      </c>
    </row>
    <row r="2333" spans="1:9" x14ac:dyDescent="0.2">
      <c r="A2333" s="42" t="s">
        <v>146</v>
      </c>
      <c r="B2333" s="42" t="s">
        <v>147</v>
      </c>
      <c r="C2333" s="45">
        <v>41639</v>
      </c>
      <c r="D2333" s="78" t="s">
        <v>509</v>
      </c>
      <c r="E2333" s="78" t="s">
        <v>152</v>
      </c>
      <c r="G2333" s="44">
        <v>40789.754999999997</v>
      </c>
      <c r="H2333" s="44">
        <f t="shared" si="138"/>
        <v>4895.5239999999976</v>
      </c>
    </row>
    <row r="2334" spans="1:9" x14ac:dyDescent="0.2">
      <c r="A2334" s="42" t="s">
        <v>146</v>
      </c>
      <c r="B2334" s="42" t="s">
        <v>147</v>
      </c>
      <c r="C2334" s="45">
        <v>41639</v>
      </c>
      <c r="D2334" s="78" t="s">
        <v>510</v>
      </c>
      <c r="E2334" s="78" t="s">
        <v>152</v>
      </c>
      <c r="G2334" s="44">
        <v>16232</v>
      </c>
      <c r="H2334" s="44">
        <f t="shared" si="138"/>
        <v>-11336.476000000002</v>
      </c>
    </row>
    <row r="2335" spans="1:9" x14ac:dyDescent="0.2">
      <c r="A2335" s="42" t="s">
        <v>146</v>
      </c>
      <c r="B2335" s="42" t="s">
        <v>147</v>
      </c>
      <c r="C2335" s="45">
        <v>41667</v>
      </c>
      <c r="D2335" s="78" t="s">
        <v>511</v>
      </c>
      <c r="E2335" s="78" t="s">
        <v>512</v>
      </c>
      <c r="F2335" s="44">
        <v>10000</v>
      </c>
      <c r="H2335" s="44">
        <f t="shared" si="138"/>
        <v>-1336.4760000000024</v>
      </c>
    </row>
    <row r="2336" spans="1:9" x14ac:dyDescent="0.2">
      <c r="A2336" s="42" t="s">
        <v>146</v>
      </c>
      <c r="B2336" s="42" t="s">
        <v>147</v>
      </c>
      <c r="C2336" s="45">
        <v>41725</v>
      </c>
      <c r="D2336" s="78" t="s">
        <v>513</v>
      </c>
      <c r="E2336" s="78" t="s">
        <v>514</v>
      </c>
      <c r="F2336" s="44">
        <v>5000</v>
      </c>
      <c r="H2336" s="44">
        <f t="shared" si="138"/>
        <v>3663.5239999999976</v>
      </c>
    </row>
    <row r="2337" spans="1:9" x14ac:dyDescent="0.2">
      <c r="A2337" s="42" t="s">
        <v>146</v>
      </c>
      <c r="B2337" s="42" t="s">
        <v>147</v>
      </c>
      <c r="C2337" s="45">
        <v>41744</v>
      </c>
      <c r="D2337" s="78" t="s">
        <v>515</v>
      </c>
      <c r="E2337" s="78" t="s">
        <v>516</v>
      </c>
      <c r="F2337" s="44">
        <v>5000</v>
      </c>
      <c r="H2337" s="44">
        <f t="shared" si="138"/>
        <v>8663.5239999999976</v>
      </c>
    </row>
    <row r="2338" spans="1:9" x14ac:dyDescent="0.2">
      <c r="A2338" s="42" t="s">
        <v>146</v>
      </c>
      <c r="B2338" s="42" t="s">
        <v>147</v>
      </c>
      <c r="C2338" s="45">
        <v>41786</v>
      </c>
      <c r="D2338" s="78" t="s">
        <v>517</v>
      </c>
      <c r="E2338" s="78" t="s">
        <v>518</v>
      </c>
      <c r="F2338" s="44">
        <v>5000</v>
      </c>
      <c r="H2338" s="44">
        <f t="shared" si="138"/>
        <v>13663.523999999998</v>
      </c>
    </row>
    <row r="2339" spans="1:9" x14ac:dyDescent="0.2">
      <c r="A2339" s="42" t="s">
        <v>146</v>
      </c>
      <c r="B2339" s="42" t="s">
        <v>147</v>
      </c>
      <c r="C2339" s="45">
        <v>41831</v>
      </c>
      <c r="D2339" s="78" t="s">
        <v>519</v>
      </c>
      <c r="E2339" s="78" t="s">
        <v>213</v>
      </c>
      <c r="F2339" s="44">
        <v>5000</v>
      </c>
      <c r="H2339" s="44">
        <f t="shared" si="138"/>
        <v>18663.523999999998</v>
      </c>
    </row>
    <row r="2340" spans="1:9" x14ac:dyDescent="0.2">
      <c r="A2340" s="42" t="s">
        <v>146</v>
      </c>
      <c r="B2340" s="42" t="s">
        <v>147</v>
      </c>
      <c r="C2340" s="45">
        <v>41846</v>
      </c>
      <c r="D2340" s="78" t="s">
        <v>520</v>
      </c>
      <c r="E2340" s="78" t="s">
        <v>521</v>
      </c>
      <c r="F2340" s="44">
        <v>8000</v>
      </c>
      <c r="H2340" s="44">
        <f t="shared" ref="H2340:H2349" si="139">+IF(A2340=A2339,H2339+F2340-G2340,F2340-G2340)</f>
        <v>26663.523999999998</v>
      </c>
    </row>
    <row r="2341" spans="1:9" x14ac:dyDescent="0.2">
      <c r="A2341" s="42" t="s">
        <v>146</v>
      </c>
      <c r="B2341" s="42" t="s">
        <v>147</v>
      </c>
      <c r="C2341" s="45">
        <v>41886</v>
      </c>
      <c r="D2341" s="78" t="s">
        <v>522</v>
      </c>
      <c r="E2341" s="78" t="s">
        <v>523</v>
      </c>
      <c r="F2341" s="44">
        <v>1015.228</v>
      </c>
      <c r="H2341" s="44">
        <f t="shared" si="139"/>
        <v>27678.751999999997</v>
      </c>
      <c r="I2341" s="44"/>
    </row>
    <row r="2342" spans="1:9" x14ac:dyDescent="0.2">
      <c r="A2342" s="42" t="s">
        <v>146</v>
      </c>
      <c r="B2342" s="42" t="s">
        <v>147</v>
      </c>
      <c r="C2342" s="45">
        <v>41886</v>
      </c>
      <c r="D2342" s="78" t="s">
        <v>524</v>
      </c>
      <c r="E2342" s="78" t="s">
        <v>525</v>
      </c>
      <c r="F2342" s="44">
        <v>1015.228</v>
      </c>
      <c r="H2342" s="44">
        <f t="shared" si="139"/>
        <v>28693.979999999996</v>
      </c>
      <c r="I2342" s="44"/>
    </row>
    <row r="2343" spans="1:9" x14ac:dyDescent="0.2">
      <c r="A2343" s="42" t="s">
        <v>146</v>
      </c>
      <c r="B2343" s="42" t="s">
        <v>147</v>
      </c>
      <c r="C2343" s="45">
        <v>41886</v>
      </c>
      <c r="D2343" s="78" t="s">
        <v>526</v>
      </c>
      <c r="E2343" s="78" t="s">
        <v>527</v>
      </c>
      <c r="F2343" s="44">
        <v>1015.228</v>
      </c>
      <c r="H2343" s="44">
        <f t="shared" si="139"/>
        <v>29709.207999999995</v>
      </c>
      <c r="I2343" s="44"/>
    </row>
    <row r="2344" spans="1:9" x14ac:dyDescent="0.2">
      <c r="A2344" s="42" t="s">
        <v>146</v>
      </c>
      <c r="B2344" s="42" t="s">
        <v>147</v>
      </c>
      <c r="C2344" s="45">
        <v>41971</v>
      </c>
      <c r="D2344" s="78" t="s">
        <v>528</v>
      </c>
      <c r="E2344" s="78" t="s">
        <v>529</v>
      </c>
      <c r="F2344" s="44">
        <v>12000</v>
      </c>
      <c r="H2344" s="44">
        <f t="shared" si="139"/>
        <v>41709.207999999999</v>
      </c>
      <c r="I2344" s="44"/>
    </row>
    <row r="2345" spans="1:9" x14ac:dyDescent="0.2">
      <c r="A2345" s="42" t="s">
        <v>146</v>
      </c>
      <c r="B2345" s="42" t="s">
        <v>147</v>
      </c>
      <c r="C2345" s="45">
        <v>42004</v>
      </c>
      <c r="D2345" s="78" t="s">
        <v>530</v>
      </c>
      <c r="E2345" s="78" t="s">
        <v>531</v>
      </c>
      <c r="F2345" s="44">
        <v>10000</v>
      </c>
      <c r="H2345" s="44">
        <f t="shared" si="139"/>
        <v>51709.207999999999</v>
      </c>
      <c r="I2345" s="44"/>
    </row>
    <row r="2346" spans="1:9" x14ac:dyDescent="0.2">
      <c r="A2346" s="42" t="s">
        <v>146</v>
      </c>
      <c r="B2346" s="42" t="s">
        <v>147</v>
      </c>
      <c r="C2346" s="45">
        <v>42048</v>
      </c>
      <c r="D2346" s="78" t="s">
        <v>532</v>
      </c>
      <c r="E2346" s="78" t="s">
        <v>216</v>
      </c>
      <c r="F2346" s="44">
        <v>10000</v>
      </c>
      <c r="H2346" s="44">
        <f t="shared" si="139"/>
        <v>61709.207999999999</v>
      </c>
      <c r="I2346" s="44"/>
    </row>
    <row r="2347" spans="1:9" x14ac:dyDescent="0.2">
      <c r="A2347" s="42" t="s">
        <v>146</v>
      </c>
      <c r="B2347" s="42" t="s">
        <v>147</v>
      </c>
      <c r="C2347" s="45">
        <v>42109</v>
      </c>
      <c r="D2347" s="78" t="s">
        <v>533</v>
      </c>
      <c r="E2347" s="78" t="s">
        <v>534</v>
      </c>
      <c r="F2347" s="44">
        <v>10000</v>
      </c>
      <c r="H2347" s="44">
        <f t="shared" si="139"/>
        <v>71709.207999999999</v>
      </c>
      <c r="I2347" s="44"/>
    </row>
    <row r="2348" spans="1:9" x14ac:dyDescent="0.2">
      <c r="A2348" s="42" t="s">
        <v>146</v>
      </c>
      <c r="B2348" s="42" t="s">
        <v>147</v>
      </c>
      <c r="C2348" s="45">
        <v>42663</v>
      </c>
      <c r="D2348" s="78" t="s">
        <v>535</v>
      </c>
      <c r="E2348" s="78" t="s">
        <v>536</v>
      </c>
      <c r="F2348" s="44">
        <v>7000</v>
      </c>
      <c r="H2348" s="44">
        <f t="shared" si="139"/>
        <v>78709.207999999999</v>
      </c>
      <c r="I2348" s="44"/>
    </row>
    <row r="2349" spans="1:9" x14ac:dyDescent="0.2">
      <c r="A2349" s="42" t="s">
        <v>146</v>
      </c>
      <c r="B2349" s="42" t="s">
        <v>147</v>
      </c>
      <c r="C2349" s="45">
        <v>42663</v>
      </c>
      <c r="D2349" s="78" t="s">
        <v>537</v>
      </c>
      <c r="E2349" s="78" t="s">
        <v>538</v>
      </c>
      <c r="F2349" s="44">
        <v>10152.284</v>
      </c>
      <c r="H2349" s="44">
        <f t="shared" si="139"/>
        <v>88861.491999999998</v>
      </c>
      <c r="I2349" s="34" t="s">
        <v>4783</v>
      </c>
    </row>
    <row r="2350" spans="1:9" x14ac:dyDescent="0.2">
      <c r="A2350" s="61" t="s">
        <v>1162</v>
      </c>
      <c r="B2350" s="62"/>
      <c r="C2350" s="97"/>
      <c r="D2350" s="79"/>
      <c r="E2350" s="79"/>
      <c r="F2350" s="95">
        <f>SUBTOTAL(9,F2329:F2349)</f>
        <v>145883.24699999997</v>
      </c>
      <c r="G2350" s="95">
        <f>SUBTOTAL(9,G2329:G2349)</f>
        <v>57021.754999999997</v>
      </c>
      <c r="H2350" s="95">
        <f>+F2350-G2350</f>
        <v>88861.491999999969</v>
      </c>
      <c r="I2350" s="34"/>
    </row>
    <row r="2351" spans="1:9" x14ac:dyDescent="0.2">
      <c r="A2351" s="42" t="s">
        <v>148</v>
      </c>
      <c r="B2351" s="42" t="s">
        <v>8195</v>
      </c>
      <c r="C2351" s="152">
        <v>45627</v>
      </c>
      <c r="D2351" s="150" t="s">
        <v>12339</v>
      </c>
      <c r="E2351" s="150" t="s">
        <v>12340</v>
      </c>
      <c r="F2351" s="151"/>
      <c r="G2351" s="151">
        <v>4344.5</v>
      </c>
      <c r="H2351" s="44">
        <f t="shared" ref="H2351" si="140">+IF(A2351=A2350,H2350+F2351-G2351,F2351-G2351)</f>
        <v>-4344.5</v>
      </c>
      <c r="I2351" s="44"/>
    </row>
    <row r="2352" spans="1:9" x14ac:dyDescent="0.2">
      <c r="A2352" s="61" t="s">
        <v>4764</v>
      </c>
      <c r="B2352" s="62"/>
      <c r="C2352" s="97"/>
      <c r="D2352" s="79"/>
      <c r="E2352" s="79"/>
      <c r="F2352" s="95">
        <f>SUBTOTAL(9,F2351:F2351)</f>
        <v>0</v>
      </c>
      <c r="G2352" s="95">
        <f>SUBTOTAL(9,G2351:G2351)</f>
        <v>4344.5</v>
      </c>
      <c r="H2352" s="95">
        <f>+F2352-G2352</f>
        <v>-4344.5</v>
      </c>
      <c r="I2352" s="34"/>
    </row>
    <row r="2353" spans="1:9" x14ac:dyDescent="0.2">
      <c r="A2353" s="42" t="s">
        <v>149</v>
      </c>
      <c r="B2353" s="42" t="s">
        <v>150</v>
      </c>
      <c r="C2353" s="45">
        <v>42788</v>
      </c>
      <c r="D2353" s="78">
        <v>5617560150</v>
      </c>
      <c r="E2353" s="78">
        <v>259</v>
      </c>
      <c r="F2353" s="60">
        <v>8090.616</v>
      </c>
      <c r="G2353" s="60"/>
      <c r="H2353" s="44">
        <f>+IF(A2353=A2349,H2350+F2353-G2353,F2353-G2353)</f>
        <v>8090.616</v>
      </c>
      <c r="I2353" s="44" t="s">
        <v>4784</v>
      </c>
    </row>
    <row r="2354" spans="1:9" x14ac:dyDescent="0.2">
      <c r="A2354" s="61" t="s">
        <v>1163</v>
      </c>
      <c r="B2354" s="62"/>
      <c r="C2354" s="97"/>
      <c r="D2354" s="79"/>
      <c r="E2354" s="79"/>
      <c r="F2354" s="95">
        <f>SUBTOTAL(9,F2353:F2353)</f>
        <v>8090.616</v>
      </c>
      <c r="G2354" s="95">
        <f>SUBTOTAL(9,G2353:G2353)</f>
        <v>0</v>
      </c>
      <c r="H2354" s="95">
        <f>+F2354-G2354</f>
        <v>8090.616</v>
      </c>
      <c r="I2354" s="44"/>
    </row>
    <row r="2355" spans="1:9" x14ac:dyDescent="0.2">
      <c r="A2355" s="42" t="s">
        <v>6775</v>
      </c>
      <c r="B2355" s="42" t="s">
        <v>6776</v>
      </c>
      <c r="C2355" s="152">
        <v>45657</v>
      </c>
      <c r="D2355" s="150" t="s">
        <v>12342</v>
      </c>
      <c r="E2355" s="150" t="s">
        <v>12343</v>
      </c>
      <c r="F2355" s="151"/>
      <c r="G2355" s="151">
        <v>256</v>
      </c>
      <c r="H2355" s="44">
        <f>+IF(A2355=A2354,H2354+F2355-G2355,F2355-G2355)</f>
        <v>-256</v>
      </c>
      <c r="I2355" s="44"/>
    </row>
    <row r="2356" spans="1:9" x14ac:dyDescent="0.2">
      <c r="A2356" s="61" t="s">
        <v>8607</v>
      </c>
      <c r="B2356" s="62"/>
      <c r="C2356" s="97"/>
      <c r="D2356" s="79"/>
      <c r="E2356" s="79"/>
      <c r="F2356" s="95">
        <f>SUBTOTAL(9,F2355:F2355)</f>
        <v>0</v>
      </c>
      <c r="G2356" s="95">
        <f>SUBTOTAL(9,G2355:G2355)</f>
        <v>256</v>
      </c>
      <c r="H2356" s="95">
        <f>+F2356-G2356</f>
        <v>-256</v>
      </c>
      <c r="I2356" s="44"/>
    </row>
    <row r="2357" spans="1:9" x14ac:dyDescent="0.2">
      <c r="A2357" s="58" t="s">
        <v>5088</v>
      </c>
      <c r="B2357" s="58" t="s">
        <v>5044</v>
      </c>
      <c r="C2357" s="152">
        <v>45626</v>
      </c>
      <c r="D2357" s="150" t="s">
        <v>12350</v>
      </c>
      <c r="E2357" s="150" t="s">
        <v>12351</v>
      </c>
      <c r="F2357" s="151"/>
      <c r="G2357" s="151">
        <v>1548</v>
      </c>
      <c r="H2357" s="44">
        <f>+IF(A2357=A2356,H2356+F2357-G2357,F2357-G2357)</f>
        <v>-1548</v>
      </c>
      <c r="I2357" s="44"/>
    </row>
    <row r="2358" spans="1:9" x14ac:dyDescent="0.2">
      <c r="A2358" s="61" t="s">
        <v>12363</v>
      </c>
      <c r="B2358" s="62"/>
      <c r="C2358" s="97"/>
      <c r="D2358" s="79"/>
      <c r="E2358" s="79"/>
      <c r="F2358" s="95">
        <f>SUBTOTAL(9,F2357:F2357)</f>
        <v>0</v>
      </c>
      <c r="G2358" s="95">
        <f>SUBTOTAL(9,G2357:G2357)</f>
        <v>1548</v>
      </c>
      <c r="H2358" s="95">
        <f>+F2358-G2358</f>
        <v>-1548</v>
      </c>
      <c r="I2358" s="44"/>
    </row>
    <row r="2359" spans="1:9" x14ac:dyDescent="0.2">
      <c r="A2359" s="58" t="s">
        <v>6802</v>
      </c>
      <c r="B2359" s="58" t="s">
        <v>6803</v>
      </c>
      <c r="C2359" s="87">
        <v>45260</v>
      </c>
      <c r="D2359" s="88">
        <v>5623561968</v>
      </c>
      <c r="E2359" s="88" t="s">
        <v>7460</v>
      </c>
      <c r="F2359" s="89">
        <v>0</v>
      </c>
      <c r="G2359" s="89"/>
      <c r="H2359" s="44">
        <f>+IF(A2359=A2353,H2354+F2359-G2359,F2359-G2359)</f>
        <v>0</v>
      </c>
      <c r="I2359" s="44"/>
    </row>
    <row r="2360" spans="1:9" x14ac:dyDescent="0.2">
      <c r="A2360" s="61" t="s">
        <v>7482</v>
      </c>
      <c r="B2360" s="62"/>
      <c r="C2360" s="97"/>
      <c r="D2360" s="79"/>
      <c r="E2360" s="79"/>
      <c r="F2360" s="95">
        <f>SUBTOTAL(9,F2359:F2359)</f>
        <v>0</v>
      </c>
      <c r="G2360" s="95">
        <f>SUBTOTAL(9,G2359:G2359)</f>
        <v>0</v>
      </c>
      <c r="H2360" s="95">
        <f>+F2360-G2360</f>
        <v>0</v>
      </c>
      <c r="I2360" s="44"/>
    </row>
    <row r="2361" spans="1:9" x14ac:dyDescent="0.2">
      <c r="A2361" s="58" t="s">
        <v>6791</v>
      </c>
      <c r="B2361" s="58" t="s">
        <v>6792</v>
      </c>
      <c r="C2361" s="87">
        <v>45591</v>
      </c>
      <c r="D2361" s="88" t="s">
        <v>10210</v>
      </c>
      <c r="E2361" s="88" t="s">
        <v>10211</v>
      </c>
      <c r="F2361" s="89"/>
      <c r="G2361" s="89">
        <v>0</v>
      </c>
      <c r="H2361" s="44">
        <f>+IF(A2361=A2355,#REF!+F2361-G2361,F2361-G2361)</f>
        <v>0</v>
      </c>
      <c r="I2361" s="44"/>
    </row>
    <row r="2362" spans="1:9" x14ac:dyDescent="0.2">
      <c r="A2362" s="61" t="s">
        <v>10237</v>
      </c>
      <c r="B2362" s="62"/>
      <c r="C2362" s="97"/>
      <c r="D2362" s="79"/>
      <c r="E2362" s="79"/>
      <c r="F2362" s="95">
        <f>SUBTOTAL(9,F2361:F2361)</f>
        <v>0</v>
      </c>
      <c r="G2362" s="95">
        <f>SUBTOTAL(9,G2361:G2361)</f>
        <v>0</v>
      </c>
      <c r="H2362" s="95">
        <f>+F2362-G2362</f>
        <v>0</v>
      </c>
      <c r="I2362" s="44"/>
    </row>
    <row r="2363" spans="1:9" x14ac:dyDescent="0.2">
      <c r="A2363" s="58" t="s">
        <v>5022</v>
      </c>
      <c r="B2363" s="58" t="s">
        <v>5023</v>
      </c>
      <c r="C2363" s="69">
        <v>45114</v>
      </c>
      <c r="D2363" s="83" t="s">
        <v>6922</v>
      </c>
      <c r="E2363" s="83" t="s">
        <v>6923</v>
      </c>
      <c r="F2363" s="86"/>
      <c r="G2363" s="86">
        <v>0</v>
      </c>
      <c r="H2363" s="44">
        <f>+IF(A2363=A2360,H2360+F2363-G2363,F2363-G2363)</f>
        <v>0</v>
      </c>
      <c r="I2363" s="44"/>
    </row>
    <row r="2364" spans="1:9" x14ac:dyDescent="0.2">
      <c r="A2364" s="64" t="s">
        <v>6816</v>
      </c>
      <c r="B2364" s="66"/>
      <c r="C2364" s="93"/>
      <c r="D2364" s="94"/>
      <c r="E2364" s="94"/>
      <c r="F2364" s="96">
        <f>SUBTOTAL(9,F2363:F2363)</f>
        <v>0</v>
      </c>
      <c r="G2364" s="96">
        <f>SUBTOTAL(9,G2363:G2363)</f>
        <v>0</v>
      </c>
      <c r="H2364" s="95">
        <f>+F2364-G2364</f>
        <v>0</v>
      </c>
      <c r="I2364" s="44"/>
    </row>
    <row r="2365" spans="1:9" x14ac:dyDescent="0.2">
      <c r="A2365" s="58" t="s">
        <v>5550</v>
      </c>
      <c r="B2365" s="58" t="s">
        <v>5551</v>
      </c>
      <c r="C2365" s="69">
        <v>45169</v>
      </c>
      <c r="D2365" s="83" t="s">
        <v>6925</v>
      </c>
      <c r="E2365" s="83" t="s">
        <v>6926</v>
      </c>
      <c r="F2365" s="86"/>
      <c r="G2365" s="86">
        <v>0</v>
      </c>
      <c r="H2365" s="44">
        <f>+IF(A2365=A2363,H2364+F2365-G2365,F2365-G2365)</f>
        <v>0</v>
      </c>
      <c r="I2365" s="44"/>
    </row>
    <row r="2366" spans="1:9" x14ac:dyDescent="0.2">
      <c r="A2366" s="64" t="s">
        <v>6817</v>
      </c>
      <c r="B2366" s="66"/>
      <c r="C2366" s="93"/>
      <c r="D2366" s="94"/>
      <c r="E2366" s="94"/>
      <c r="F2366" s="96">
        <f>SUBTOTAL(9,F2365:F2365)</f>
        <v>0</v>
      </c>
      <c r="G2366" s="96">
        <f>SUBTOTAL(9,G2365:G2365)</f>
        <v>0</v>
      </c>
      <c r="H2366" s="95">
        <f>+F2366-G2366</f>
        <v>0</v>
      </c>
      <c r="I2366" s="44"/>
    </row>
    <row r="2367" spans="1:9" x14ac:dyDescent="0.2">
      <c r="A2367" s="58" t="s">
        <v>4996</v>
      </c>
      <c r="B2367" s="58" t="s">
        <v>5139</v>
      </c>
      <c r="C2367" s="69">
        <v>45199</v>
      </c>
      <c r="D2367" s="83" t="s">
        <v>6927</v>
      </c>
      <c r="E2367" s="83" t="s">
        <v>6928</v>
      </c>
      <c r="F2367" s="86"/>
      <c r="G2367" s="86">
        <v>0</v>
      </c>
      <c r="H2367" s="44">
        <f>+IF(A2367=A2365,H2366+F2367-G2367,F2367-G2367)</f>
        <v>0</v>
      </c>
      <c r="I2367" s="44"/>
    </row>
    <row r="2368" spans="1:9" x14ac:dyDescent="0.2">
      <c r="A2368" s="64" t="s">
        <v>6818</v>
      </c>
      <c r="B2368" s="66"/>
      <c r="C2368" s="93"/>
      <c r="D2368" s="94"/>
      <c r="E2368" s="94"/>
      <c r="F2368" s="96">
        <f>SUBTOTAL(9,F2367:F2367)</f>
        <v>0</v>
      </c>
      <c r="G2368" s="96">
        <f>SUBTOTAL(9,G2367:G2367)</f>
        <v>0</v>
      </c>
      <c r="H2368" s="95">
        <f>+F2368-G2368</f>
        <v>0</v>
      </c>
      <c r="I2368" s="44"/>
    </row>
    <row r="2369" spans="1:9" x14ac:dyDescent="0.2">
      <c r="A2369" s="58" t="s">
        <v>660</v>
      </c>
      <c r="B2369" s="58" t="s">
        <v>864</v>
      </c>
      <c r="C2369" s="69">
        <v>45199</v>
      </c>
      <c r="D2369" s="83" t="s">
        <v>6929</v>
      </c>
      <c r="E2369" s="83" t="s">
        <v>6930</v>
      </c>
      <c r="F2369" s="86"/>
      <c r="G2369" s="86">
        <v>0</v>
      </c>
      <c r="H2369" s="44">
        <f>+IF(A2369=A2368,H2368+F2369-G2369,F2369-G2369)</f>
        <v>0</v>
      </c>
      <c r="I2369" s="44"/>
    </row>
    <row r="2370" spans="1:9" x14ac:dyDescent="0.2">
      <c r="A2370" s="64" t="s">
        <v>1099</v>
      </c>
      <c r="B2370" s="66"/>
      <c r="C2370" s="93"/>
      <c r="D2370" s="94"/>
      <c r="E2370" s="94"/>
      <c r="F2370" s="96">
        <f>SUBTOTAL(9,F2369:F2369)</f>
        <v>0</v>
      </c>
      <c r="G2370" s="96">
        <f>SUBTOTAL(9,G2369:G2369)</f>
        <v>0</v>
      </c>
      <c r="H2370" s="95">
        <f>+F2370-G2370</f>
        <v>0</v>
      </c>
      <c r="I2370" s="44"/>
    </row>
    <row r="2371" spans="1:9" x14ac:dyDescent="0.2">
      <c r="A2371" s="58" t="s">
        <v>801</v>
      </c>
      <c r="B2371" s="58" t="s">
        <v>802</v>
      </c>
      <c r="C2371" s="69">
        <v>45469</v>
      </c>
      <c r="D2371" s="83" t="s">
        <v>8873</v>
      </c>
      <c r="E2371" s="83" t="s">
        <v>8874</v>
      </c>
      <c r="F2371" s="86"/>
      <c r="G2371" s="86">
        <v>0</v>
      </c>
      <c r="H2371" s="44">
        <f>+IF(A2371=A2370,H2370+F2371-G2371,F2371-G2371)</f>
        <v>0</v>
      </c>
      <c r="I2371" s="44"/>
    </row>
    <row r="2372" spans="1:9" x14ac:dyDescent="0.2">
      <c r="A2372" s="64" t="s">
        <v>6819</v>
      </c>
      <c r="B2372" s="66"/>
      <c r="C2372" s="93"/>
      <c r="D2372" s="94"/>
      <c r="E2372" s="94"/>
      <c r="F2372" s="96">
        <f>SUBTOTAL(9,F2371:F2371)</f>
        <v>0</v>
      </c>
      <c r="G2372" s="96">
        <f>SUBTOTAL(9,G2371:G2371)</f>
        <v>0</v>
      </c>
      <c r="H2372" s="95">
        <f>+F2372-G2372</f>
        <v>0</v>
      </c>
      <c r="I2372" s="44"/>
    </row>
    <row r="2373" spans="1:9" x14ac:dyDescent="0.2">
      <c r="A2373" s="58" t="s">
        <v>4794</v>
      </c>
      <c r="B2373" s="58" t="s">
        <v>5141</v>
      </c>
      <c r="C2373" s="59">
        <v>44662</v>
      </c>
      <c r="D2373" s="81"/>
      <c r="E2373" s="81" t="s">
        <v>6931</v>
      </c>
      <c r="F2373" s="60"/>
      <c r="G2373" s="60">
        <v>173672.53200000001</v>
      </c>
      <c r="H2373" s="44">
        <f>+IF(A2373=A2371,H2372+F2373-G2373,F2373-G2373)</f>
        <v>-173672.53200000001</v>
      </c>
      <c r="I2373" s="44"/>
    </row>
    <row r="2374" spans="1:9" x14ac:dyDescent="0.2">
      <c r="A2374" s="58" t="s">
        <v>4794</v>
      </c>
      <c r="B2374" s="58" t="s">
        <v>5141</v>
      </c>
      <c r="C2374" s="59">
        <v>44663</v>
      </c>
      <c r="D2374" s="81"/>
      <c r="E2374" s="81" t="s">
        <v>6932</v>
      </c>
      <c r="F2374" s="60"/>
      <c r="G2374" s="60">
        <v>159010.54199999999</v>
      </c>
      <c r="H2374" s="44">
        <f>+IF(A2374=A2373,H2373+F2374-G2374,F2374-G2374)</f>
        <v>-332683.07400000002</v>
      </c>
      <c r="I2374" s="44"/>
    </row>
    <row r="2375" spans="1:9" x14ac:dyDescent="0.2">
      <c r="A2375" s="58" t="s">
        <v>4794</v>
      </c>
      <c r="B2375" s="58" t="s">
        <v>5141</v>
      </c>
      <c r="C2375" s="59">
        <v>44669</v>
      </c>
      <c r="D2375" s="81"/>
      <c r="E2375" s="81" t="s">
        <v>6933</v>
      </c>
      <c r="F2375" s="60">
        <v>159036.96</v>
      </c>
      <c r="G2375" s="60"/>
      <c r="H2375" s="44">
        <f>+IF(A2375=A2374,H2374+F2375-G2375,F2375-G2375)</f>
        <v>-173646.11400000003</v>
      </c>
      <c r="I2375" s="44"/>
    </row>
    <row r="2376" spans="1:9" x14ac:dyDescent="0.2">
      <c r="A2376" s="58" t="s">
        <v>4794</v>
      </c>
      <c r="B2376" s="58" t="s">
        <v>5141</v>
      </c>
      <c r="C2376" s="59">
        <v>44669</v>
      </c>
      <c r="D2376" s="81"/>
      <c r="E2376" s="81" t="s">
        <v>6934</v>
      </c>
      <c r="F2376" s="60">
        <v>173619.696</v>
      </c>
      <c r="G2376" s="60"/>
      <c r="H2376" s="44">
        <f>+IF(A2376=A2375,H2375+F2376-G2376,F2376-G2376)</f>
        <v>-26.418000000034226</v>
      </c>
      <c r="I2376" s="44"/>
    </row>
    <row r="2377" spans="1:9" x14ac:dyDescent="0.2">
      <c r="A2377" s="64" t="s">
        <v>6820</v>
      </c>
      <c r="B2377" s="66"/>
      <c r="C2377" s="67"/>
      <c r="D2377" s="84"/>
      <c r="E2377" s="84"/>
      <c r="F2377" s="95">
        <f>SUBTOTAL(9,F2373:F2376)</f>
        <v>332656.65599999996</v>
      </c>
      <c r="G2377" s="95">
        <f>SUBTOTAL(9,G2373:G2376)</f>
        <v>332683.07400000002</v>
      </c>
      <c r="H2377" s="95">
        <f>+F2377-G2377</f>
        <v>-26.41800000006333</v>
      </c>
      <c r="I2377" s="44"/>
    </row>
    <row r="2378" spans="1:9" x14ac:dyDescent="0.2">
      <c r="A2378" s="58" t="s">
        <v>4997</v>
      </c>
      <c r="B2378" s="58" t="s">
        <v>5142</v>
      </c>
      <c r="C2378" s="45">
        <v>45288</v>
      </c>
      <c r="D2378" s="78" t="s">
        <v>7494</v>
      </c>
      <c r="E2378" s="78" t="s">
        <v>7495</v>
      </c>
      <c r="G2378" s="44">
        <v>0</v>
      </c>
      <c r="H2378" s="44">
        <f>+IF(A2378=A2376,H2377+F2378-G2378,F2378-G2378)</f>
        <v>0</v>
      </c>
      <c r="I2378" s="44"/>
    </row>
    <row r="2379" spans="1:9" x14ac:dyDescent="0.2">
      <c r="A2379" s="64" t="s">
        <v>6821</v>
      </c>
      <c r="B2379" s="66"/>
      <c r="C2379" s="93"/>
      <c r="D2379" s="94"/>
      <c r="E2379" s="94"/>
      <c r="F2379" s="95">
        <f>SUBTOTAL(9,F2378:F2378)</f>
        <v>0</v>
      </c>
      <c r="G2379" s="95">
        <f>SUBTOTAL(9,G2378:G2378)</f>
        <v>0</v>
      </c>
      <c r="H2379" s="95">
        <f>+F2379-G2379</f>
        <v>0</v>
      </c>
      <c r="I2379" s="44"/>
    </row>
    <row r="2380" spans="1:9" x14ac:dyDescent="0.2">
      <c r="A2380" s="58" t="s">
        <v>4998</v>
      </c>
      <c r="B2380" s="58" t="s">
        <v>5143</v>
      </c>
      <c r="C2380" s="59">
        <v>44651</v>
      </c>
      <c r="D2380" s="80"/>
      <c r="E2380" s="78" t="s">
        <v>6935</v>
      </c>
      <c r="F2380" s="60">
        <v>151515.15100000001</v>
      </c>
      <c r="G2380" s="60"/>
      <c r="H2380" s="44">
        <f>+IF(A2380=A2377,H2379+F2380-G2380,F2380-G2380)</f>
        <v>151515.15100000001</v>
      </c>
      <c r="I2380" s="44"/>
    </row>
    <row r="2381" spans="1:9" x14ac:dyDescent="0.2">
      <c r="A2381" s="58" t="s">
        <v>4998</v>
      </c>
      <c r="B2381" s="58" t="s">
        <v>5143</v>
      </c>
      <c r="C2381" s="59">
        <v>44651</v>
      </c>
      <c r="D2381" s="80"/>
      <c r="E2381" s="78" t="s">
        <v>6936</v>
      </c>
      <c r="F2381" s="60">
        <v>505050.55</v>
      </c>
      <c r="G2381" s="60"/>
      <c r="H2381" s="44">
        <f>+IF(A2381=A2380,H2380+F2381-G2381,F2381-G2381)</f>
        <v>656565.701</v>
      </c>
      <c r="I2381" s="44"/>
    </row>
    <row r="2382" spans="1:9" x14ac:dyDescent="0.2">
      <c r="A2382" s="58" t="s">
        <v>4998</v>
      </c>
      <c r="B2382" s="58" t="s">
        <v>5143</v>
      </c>
      <c r="C2382" s="59">
        <v>44658</v>
      </c>
      <c r="D2382" s="80"/>
      <c r="E2382" s="78" t="s">
        <v>6937</v>
      </c>
      <c r="F2382" s="60">
        <v>350000</v>
      </c>
      <c r="G2382" s="60"/>
      <c r="H2382" s="44">
        <f t="shared" ref="H2382:H2405" si="141">+IF(A2382=A2381,H2381+F2382-G2382,F2382-G2382)</f>
        <v>1006565.701</v>
      </c>
      <c r="I2382" s="44"/>
    </row>
    <row r="2383" spans="1:9" x14ac:dyDescent="0.2">
      <c r="A2383" s="58" t="s">
        <v>4998</v>
      </c>
      <c r="B2383" s="58" t="s">
        <v>5143</v>
      </c>
      <c r="C2383" s="59">
        <v>44664</v>
      </c>
      <c r="D2383" s="80"/>
      <c r="E2383" s="78" t="s">
        <v>6938</v>
      </c>
      <c r="F2383" s="60"/>
      <c r="G2383" s="60">
        <v>1554986.4040000001</v>
      </c>
      <c r="H2383" s="44">
        <f t="shared" si="141"/>
        <v>-548420.7030000001</v>
      </c>
      <c r="I2383" s="44"/>
    </row>
    <row r="2384" spans="1:9" x14ac:dyDescent="0.2">
      <c r="A2384" s="58" t="s">
        <v>4998</v>
      </c>
      <c r="B2384" s="58" t="s">
        <v>5143</v>
      </c>
      <c r="C2384" s="59">
        <v>44664</v>
      </c>
      <c r="D2384" s="80"/>
      <c r="E2384" s="78" t="s">
        <v>6940</v>
      </c>
      <c r="F2384" s="60">
        <v>548421.20299999998</v>
      </c>
      <c r="G2384" s="60"/>
      <c r="H2384" s="44">
        <f t="shared" si="141"/>
        <v>0.49999999988358468</v>
      </c>
      <c r="I2384" s="44"/>
    </row>
    <row r="2385" spans="1:9" x14ac:dyDescent="0.2">
      <c r="A2385" s="58" t="s">
        <v>4998</v>
      </c>
      <c r="B2385" s="58" t="s">
        <v>5143</v>
      </c>
      <c r="C2385" s="59">
        <v>44700</v>
      </c>
      <c r="D2385" s="80"/>
      <c r="E2385" s="78" t="s">
        <v>6939</v>
      </c>
      <c r="F2385" s="60">
        <v>216000</v>
      </c>
      <c r="G2385" s="60"/>
      <c r="H2385" s="44">
        <f t="shared" si="141"/>
        <v>216000.49999999988</v>
      </c>
      <c r="I2385" s="44"/>
    </row>
    <row r="2386" spans="1:9" x14ac:dyDescent="0.2">
      <c r="A2386" s="58" t="s">
        <v>4998</v>
      </c>
      <c r="B2386" s="58" t="s">
        <v>5143</v>
      </c>
      <c r="C2386" s="59">
        <v>44700</v>
      </c>
      <c r="D2386" s="80"/>
      <c r="E2386" s="78" t="s">
        <v>6941</v>
      </c>
      <c r="F2386" s="60"/>
      <c r="G2386" s="60"/>
      <c r="H2386" s="44">
        <f t="shared" si="141"/>
        <v>216000.49999999988</v>
      </c>
      <c r="I2386" s="44"/>
    </row>
    <row r="2387" spans="1:9" x14ac:dyDescent="0.2">
      <c r="A2387" s="58" t="s">
        <v>4998</v>
      </c>
      <c r="B2387" s="58" t="s">
        <v>5143</v>
      </c>
      <c r="C2387" s="59">
        <v>44700</v>
      </c>
      <c r="D2387" s="80"/>
      <c r="E2387" s="78" t="s">
        <v>6942</v>
      </c>
      <c r="F2387" s="60"/>
      <c r="G2387" s="60"/>
      <c r="H2387" s="44">
        <f t="shared" si="141"/>
        <v>216000.49999999988</v>
      </c>
      <c r="I2387" s="44"/>
    </row>
    <row r="2388" spans="1:9" x14ac:dyDescent="0.2">
      <c r="A2388" s="58" t="s">
        <v>4998</v>
      </c>
      <c r="B2388" s="58" t="s">
        <v>5143</v>
      </c>
      <c r="C2388" s="59">
        <v>44708</v>
      </c>
      <c r="D2388" s="80"/>
      <c r="E2388" s="78" t="s">
        <v>6943</v>
      </c>
      <c r="F2388" s="60">
        <v>111681.061</v>
      </c>
      <c r="G2388" s="60"/>
      <c r="H2388" s="44">
        <f t="shared" si="141"/>
        <v>327681.56099999987</v>
      </c>
      <c r="I2388" s="44"/>
    </row>
    <row r="2389" spans="1:9" x14ac:dyDescent="0.2">
      <c r="A2389" s="58" t="s">
        <v>4998</v>
      </c>
      <c r="B2389" s="58" t="s">
        <v>5143</v>
      </c>
      <c r="C2389" s="59">
        <v>44708</v>
      </c>
      <c r="D2389" s="80"/>
      <c r="E2389" s="78" t="s">
        <v>6944</v>
      </c>
      <c r="F2389" s="60">
        <v>216271.78400000001</v>
      </c>
      <c r="G2389" s="60"/>
      <c r="H2389" s="44">
        <f t="shared" si="141"/>
        <v>543953.34499999986</v>
      </c>
      <c r="I2389" s="44"/>
    </row>
    <row r="2390" spans="1:9" x14ac:dyDescent="0.2">
      <c r="A2390" s="58" t="s">
        <v>4998</v>
      </c>
      <c r="B2390" s="58" t="s">
        <v>5143</v>
      </c>
      <c r="C2390" s="59">
        <v>44711</v>
      </c>
      <c r="D2390" s="80"/>
      <c r="E2390" s="78" t="s">
        <v>6945</v>
      </c>
      <c r="F2390" s="60"/>
      <c r="G2390" s="60"/>
      <c r="H2390" s="44">
        <f t="shared" si="141"/>
        <v>543953.34499999986</v>
      </c>
      <c r="I2390" s="44"/>
    </row>
    <row r="2391" spans="1:9" x14ac:dyDescent="0.2">
      <c r="A2391" s="58" t="s">
        <v>4998</v>
      </c>
      <c r="B2391" s="58" t="s">
        <v>5143</v>
      </c>
      <c r="C2391" s="59">
        <v>44711</v>
      </c>
      <c r="D2391" s="80"/>
      <c r="E2391" s="78" t="s">
        <v>6946</v>
      </c>
      <c r="F2391" s="60"/>
      <c r="G2391" s="60"/>
      <c r="H2391" s="44">
        <f t="shared" si="141"/>
        <v>543953.34499999986</v>
      </c>
      <c r="I2391" s="44"/>
    </row>
    <row r="2392" spans="1:9" x14ac:dyDescent="0.2">
      <c r="A2392" s="58" t="s">
        <v>4998</v>
      </c>
      <c r="B2392" s="58" t="s">
        <v>5143</v>
      </c>
      <c r="C2392" s="59">
        <v>44712</v>
      </c>
      <c r="D2392" s="80"/>
      <c r="E2392" s="78" t="s">
        <v>6947</v>
      </c>
      <c r="F2392" s="60"/>
      <c r="G2392" s="60">
        <v>407803.60399999999</v>
      </c>
      <c r="H2392" s="44">
        <f t="shared" si="141"/>
        <v>136149.74099999986</v>
      </c>
      <c r="I2392" s="44"/>
    </row>
    <row r="2393" spans="1:9" x14ac:dyDescent="0.2">
      <c r="A2393" s="58" t="s">
        <v>4998</v>
      </c>
      <c r="B2393" s="58" t="s">
        <v>5143</v>
      </c>
      <c r="C2393" s="59">
        <v>44712</v>
      </c>
      <c r="D2393" s="80"/>
      <c r="E2393" s="78" t="s">
        <v>6948</v>
      </c>
      <c r="F2393" s="60"/>
      <c r="G2393" s="60">
        <v>210719.01699999999</v>
      </c>
      <c r="H2393" s="44">
        <f t="shared" si="141"/>
        <v>-74569.276000000129</v>
      </c>
      <c r="I2393" s="44"/>
    </row>
    <row r="2394" spans="1:9" x14ac:dyDescent="0.2">
      <c r="A2394" s="58" t="s">
        <v>4998</v>
      </c>
      <c r="B2394" s="58" t="s">
        <v>5143</v>
      </c>
      <c r="C2394" s="59">
        <v>44712</v>
      </c>
      <c r="D2394" s="80"/>
      <c r="E2394" s="78" t="s">
        <v>6949</v>
      </c>
      <c r="F2394" s="60"/>
      <c r="G2394" s="60">
        <v>387807.32</v>
      </c>
      <c r="H2394" s="44">
        <f t="shared" si="141"/>
        <v>-462376.59600000014</v>
      </c>
      <c r="I2394" s="44"/>
    </row>
    <row r="2395" spans="1:9" x14ac:dyDescent="0.2">
      <c r="A2395" s="58" t="s">
        <v>4998</v>
      </c>
      <c r="B2395" s="58" t="s">
        <v>5143</v>
      </c>
      <c r="C2395" s="59">
        <v>44718</v>
      </c>
      <c r="D2395" s="80"/>
      <c r="E2395" s="78" t="s">
        <v>6950</v>
      </c>
      <c r="F2395" s="60">
        <v>1554985.804</v>
      </c>
      <c r="G2395" s="60"/>
      <c r="H2395" s="44">
        <f t="shared" si="141"/>
        <v>1092609.2079999999</v>
      </c>
      <c r="I2395" s="44"/>
    </row>
    <row r="2396" spans="1:9" x14ac:dyDescent="0.2">
      <c r="A2396" s="58" t="s">
        <v>4998</v>
      </c>
      <c r="B2396" s="58" t="s">
        <v>5143</v>
      </c>
      <c r="C2396" s="59">
        <v>44718</v>
      </c>
      <c r="D2396" s="80"/>
      <c r="E2396" s="78" t="s">
        <v>6951</v>
      </c>
      <c r="F2396" s="60"/>
      <c r="G2396" s="60">
        <v>1466968.34</v>
      </c>
      <c r="H2396" s="44">
        <f t="shared" si="141"/>
        <v>-374359.13200000022</v>
      </c>
      <c r="I2396" s="44"/>
    </row>
    <row r="2397" spans="1:9" x14ac:dyDescent="0.2">
      <c r="A2397" s="58" t="s">
        <v>4998</v>
      </c>
      <c r="B2397" s="58" t="s">
        <v>5143</v>
      </c>
      <c r="C2397" s="59">
        <v>44722</v>
      </c>
      <c r="D2397" s="80"/>
      <c r="E2397" s="78" t="s">
        <v>6952</v>
      </c>
      <c r="F2397" s="60">
        <v>160000</v>
      </c>
      <c r="G2397" s="60"/>
      <c r="H2397" s="44">
        <f t="shared" si="141"/>
        <v>-214359.13200000022</v>
      </c>
      <c r="I2397" s="44"/>
    </row>
    <row r="2398" spans="1:9" x14ac:dyDescent="0.2">
      <c r="A2398" s="58" t="s">
        <v>4998</v>
      </c>
      <c r="B2398" s="58" t="s">
        <v>5143</v>
      </c>
      <c r="C2398" s="59">
        <v>44722</v>
      </c>
      <c r="D2398" s="80"/>
      <c r="E2398" s="78" t="s">
        <v>6953</v>
      </c>
      <c r="F2398" s="60">
        <v>100000</v>
      </c>
      <c r="G2398" s="60"/>
      <c r="H2398" s="44">
        <f t="shared" si="141"/>
        <v>-114359.13200000022</v>
      </c>
      <c r="I2398" s="44"/>
    </row>
    <row r="2399" spans="1:9" x14ac:dyDescent="0.2">
      <c r="A2399" s="58" t="s">
        <v>4998</v>
      </c>
      <c r="B2399" s="58" t="s">
        <v>5143</v>
      </c>
      <c r="C2399" s="59">
        <v>44722</v>
      </c>
      <c r="D2399" s="80"/>
      <c r="E2399" s="78" t="s">
        <v>6954</v>
      </c>
      <c r="F2399" s="60">
        <v>158977.79800000001</v>
      </c>
      <c r="G2399" s="60"/>
      <c r="H2399" s="44">
        <f t="shared" si="141"/>
        <v>44618.665999999794</v>
      </c>
      <c r="I2399" s="44"/>
    </row>
    <row r="2400" spans="1:9" x14ac:dyDescent="0.2">
      <c r="A2400" s="58" t="s">
        <v>4998</v>
      </c>
      <c r="B2400" s="58" t="s">
        <v>5143</v>
      </c>
      <c r="C2400" s="59">
        <v>44725</v>
      </c>
      <c r="D2400" s="80"/>
      <c r="E2400" s="78" t="s">
        <v>6955</v>
      </c>
      <c r="F2400" s="60">
        <v>260000</v>
      </c>
      <c r="G2400" s="60"/>
      <c r="H2400" s="44">
        <f t="shared" si="141"/>
        <v>304618.66599999979</v>
      </c>
      <c r="I2400" s="44"/>
    </row>
    <row r="2401" spans="1:9" x14ac:dyDescent="0.2">
      <c r="A2401" s="58" t="s">
        <v>4998</v>
      </c>
      <c r="B2401" s="58" t="s">
        <v>5143</v>
      </c>
      <c r="C2401" s="59">
        <v>44728</v>
      </c>
      <c r="D2401" s="80"/>
      <c r="E2401" s="78" t="s">
        <v>6956</v>
      </c>
      <c r="F2401" s="60"/>
      <c r="G2401" s="60"/>
      <c r="H2401" s="44">
        <f t="shared" si="141"/>
        <v>304618.66599999979</v>
      </c>
      <c r="I2401" s="44"/>
    </row>
    <row r="2402" spans="1:9" x14ac:dyDescent="0.2">
      <c r="A2402" s="58" t="s">
        <v>4998</v>
      </c>
      <c r="B2402" s="58" t="s">
        <v>5143</v>
      </c>
      <c r="C2402" s="59">
        <v>44728</v>
      </c>
      <c r="D2402" s="80"/>
      <c r="E2402" s="78" t="s">
        <v>6957</v>
      </c>
      <c r="F2402" s="60"/>
      <c r="G2402" s="60">
        <v>207840.764</v>
      </c>
      <c r="H2402" s="44">
        <f t="shared" si="141"/>
        <v>96777.901999999798</v>
      </c>
      <c r="I2402" s="44"/>
    </row>
    <row r="2403" spans="1:9" x14ac:dyDescent="0.2">
      <c r="A2403" s="58" t="s">
        <v>4998</v>
      </c>
      <c r="B2403" s="58" t="s">
        <v>5143</v>
      </c>
      <c r="C2403" s="59">
        <v>44728</v>
      </c>
      <c r="D2403" s="80"/>
      <c r="E2403" s="78" t="s">
        <v>6958</v>
      </c>
      <c r="F2403" s="60"/>
      <c r="G2403" s="60">
        <v>201897.30900000001</v>
      </c>
      <c r="H2403" s="44">
        <f t="shared" si="141"/>
        <v>-105119.40700000021</v>
      </c>
      <c r="I2403" s="44"/>
    </row>
    <row r="2404" spans="1:9" x14ac:dyDescent="0.2">
      <c r="A2404" s="58" t="s">
        <v>4998</v>
      </c>
      <c r="B2404" s="58" t="s">
        <v>5143</v>
      </c>
      <c r="C2404" s="59">
        <v>44773</v>
      </c>
      <c r="D2404" s="80"/>
      <c r="E2404" s="78" t="s">
        <v>6959</v>
      </c>
      <c r="F2404" s="60"/>
      <c r="G2404" s="60"/>
      <c r="H2404" s="44">
        <f t="shared" si="141"/>
        <v>-105119.40700000021</v>
      </c>
      <c r="I2404" s="44"/>
    </row>
    <row r="2405" spans="1:9" x14ac:dyDescent="0.2">
      <c r="A2405" s="58" t="s">
        <v>4998</v>
      </c>
      <c r="B2405" s="58" t="s">
        <v>5143</v>
      </c>
      <c r="C2405" s="59">
        <v>44773</v>
      </c>
      <c r="D2405" s="80"/>
      <c r="E2405" s="78" t="s">
        <v>6960</v>
      </c>
      <c r="F2405" s="60">
        <v>101917.511</v>
      </c>
      <c r="G2405" s="60"/>
      <c r="H2405" s="44">
        <f t="shared" si="141"/>
        <v>-3201.8960000002116</v>
      </c>
      <c r="I2405" s="44"/>
    </row>
    <row r="2406" spans="1:9" x14ac:dyDescent="0.2">
      <c r="A2406" s="64" t="s">
        <v>6822</v>
      </c>
      <c r="B2406" s="66"/>
      <c r="C2406" s="67"/>
      <c r="D2406" s="65"/>
      <c r="E2406" s="79"/>
      <c r="F2406" s="95">
        <f>SUBTOTAL(9,F2380:F2405)</f>
        <v>4434820.8619999997</v>
      </c>
      <c r="G2406" s="95">
        <f>SUBTOTAL(9,G2380:G2405)</f>
        <v>4438022.7580000013</v>
      </c>
      <c r="H2406" s="95">
        <f>+F2406-G2406</f>
        <v>-3201.8960000015795</v>
      </c>
      <c r="I2406" s="44"/>
    </row>
    <row r="2407" spans="1:9" x14ac:dyDescent="0.2">
      <c r="A2407" s="58" t="s">
        <v>5572</v>
      </c>
      <c r="B2407" s="58" t="s">
        <v>5573</v>
      </c>
      <c r="C2407" s="87">
        <v>45223</v>
      </c>
      <c r="D2407" s="88" t="s">
        <v>7247</v>
      </c>
      <c r="E2407" s="88" t="s">
        <v>7248</v>
      </c>
      <c r="F2407" s="89"/>
      <c r="G2407" s="89">
        <v>0</v>
      </c>
      <c r="H2407" s="44">
        <f>+IF(A2407=A2406,H2406+F2407-G2407,F2407-G2407)</f>
        <v>0</v>
      </c>
      <c r="I2407" s="44"/>
    </row>
    <row r="2408" spans="1:9" x14ac:dyDescent="0.2">
      <c r="A2408" s="64" t="s">
        <v>6823</v>
      </c>
      <c r="B2408" s="66"/>
      <c r="C2408" s="93"/>
      <c r="D2408" s="94"/>
      <c r="E2408" s="94"/>
      <c r="F2408" s="96">
        <f>SUBTOTAL(9,F2407:F2407)</f>
        <v>0</v>
      </c>
      <c r="G2408" s="96">
        <f>SUBTOTAL(9,G2407:G2407)</f>
        <v>0</v>
      </c>
      <c r="H2408" s="95">
        <f>+F2408-G2408</f>
        <v>0</v>
      </c>
      <c r="I2408" s="44"/>
    </row>
    <row r="2409" spans="1:9" x14ac:dyDescent="0.2">
      <c r="A2409" s="58" t="s">
        <v>5574</v>
      </c>
      <c r="B2409" s="58" t="s">
        <v>5575</v>
      </c>
      <c r="C2409" s="69">
        <v>44970</v>
      </c>
      <c r="D2409" s="83" t="s">
        <v>6961</v>
      </c>
      <c r="E2409" s="83" t="s">
        <v>6962</v>
      </c>
      <c r="F2409" s="86"/>
      <c r="G2409" s="86">
        <v>1589.7809999999999</v>
      </c>
      <c r="H2409" s="44">
        <f>+IF(A2409=A2406,H2408+F2409-G2409,F2409-G2409)</f>
        <v>-1589.7809999999999</v>
      </c>
      <c r="I2409" s="44"/>
    </row>
    <row r="2410" spans="1:9" x14ac:dyDescent="0.2">
      <c r="A2410" s="58" t="s">
        <v>5574</v>
      </c>
      <c r="B2410" s="58" t="s">
        <v>5575</v>
      </c>
      <c r="C2410" s="69">
        <v>44979</v>
      </c>
      <c r="D2410" s="83">
        <v>5623560243</v>
      </c>
      <c r="E2410" s="83" t="s">
        <v>6963</v>
      </c>
      <c r="F2410" s="86">
        <v>1551.0050000000001</v>
      </c>
      <c r="G2410" s="86"/>
      <c r="H2410" s="44">
        <f t="shared" ref="H2410:H2413" si="142">+IF(A2410=A2409,H2409+F2410-G2410,F2410-G2410)</f>
        <v>-38.77599999999984</v>
      </c>
      <c r="I2410" s="44"/>
    </row>
    <row r="2411" spans="1:9" x14ac:dyDescent="0.2">
      <c r="A2411" s="58" t="s">
        <v>5574</v>
      </c>
      <c r="B2411" s="58" t="s">
        <v>5575</v>
      </c>
      <c r="C2411" s="69">
        <v>45198</v>
      </c>
      <c r="D2411" s="83">
        <v>5623561404</v>
      </c>
      <c r="E2411" s="83" t="s">
        <v>6964</v>
      </c>
      <c r="F2411" s="86">
        <v>1146.7909999999999</v>
      </c>
      <c r="G2411" s="86"/>
      <c r="H2411" s="44">
        <f t="shared" si="142"/>
        <v>1108.0150000000001</v>
      </c>
      <c r="I2411" s="44"/>
    </row>
    <row r="2412" spans="1:9" x14ac:dyDescent="0.2">
      <c r="A2412" s="58" t="s">
        <v>5574</v>
      </c>
      <c r="B2412" s="58" t="s">
        <v>5575</v>
      </c>
      <c r="C2412" s="87">
        <v>45230</v>
      </c>
      <c r="D2412" s="88" t="s">
        <v>7249</v>
      </c>
      <c r="E2412" s="88" t="s">
        <v>7250</v>
      </c>
      <c r="F2412" s="89"/>
      <c r="G2412" s="89">
        <v>168.17400000000001</v>
      </c>
      <c r="H2412" s="44">
        <f t="shared" si="142"/>
        <v>939.84100000000012</v>
      </c>
      <c r="I2412" s="44"/>
    </row>
    <row r="2413" spans="1:9" x14ac:dyDescent="0.2">
      <c r="A2413" s="58" t="s">
        <v>5574</v>
      </c>
      <c r="B2413" s="58" t="s">
        <v>5575</v>
      </c>
      <c r="C2413" s="45">
        <v>45244</v>
      </c>
      <c r="D2413" s="78">
        <v>56235617</v>
      </c>
      <c r="E2413" s="78" t="s">
        <v>7344</v>
      </c>
      <c r="F2413" s="44">
        <v>188.17400000000001</v>
      </c>
      <c r="H2413" s="44">
        <f t="shared" si="142"/>
        <v>1128.0150000000001</v>
      </c>
      <c r="I2413" s="44"/>
    </row>
    <row r="2414" spans="1:9" x14ac:dyDescent="0.2">
      <c r="A2414" s="64" t="s">
        <v>6824</v>
      </c>
      <c r="B2414" s="66"/>
      <c r="C2414" s="93"/>
      <c r="D2414" s="94"/>
      <c r="E2414" s="94"/>
      <c r="F2414" s="96">
        <f>SUBTOTAL(9,F2409:F2413)</f>
        <v>2885.9700000000003</v>
      </c>
      <c r="G2414" s="96">
        <f>SUBTOTAL(9,G2409:G2413)</f>
        <v>1757.9549999999999</v>
      </c>
      <c r="H2414" s="95">
        <f>+F2414-G2414</f>
        <v>1128.0150000000003</v>
      </c>
      <c r="I2414" s="44"/>
    </row>
    <row r="2415" spans="1:9" x14ac:dyDescent="0.2">
      <c r="A2415" s="58" t="s">
        <v>5580</v>
      </c>
      <c r="B2415" s="58" t="s">
        <v>5581</v>
      </c>
      <c r="C2415" s="45">
        <v>45287</v>
      </c>
      <c r="D2415" s="78" t="s">
        <v>7498</v>
      </c>
      <c r="E2415" s="78" t="s">
        <v>7499</v>
      </c>
      <c r="G2415" s="44">
        <v>0</v>
      </c>
      <c r="H2415" s="44">
        <f>+IF(A2415=A2414,H2414+F2415-G2415,F2415-G2415)</f>
        <v>0</v>
      </c>
      <c r="I2415" s="44"/>
    </row>
    <row r="2416" spans="1:9" x14ac:dyDescent="0.2">
      <c r="A2416" s="64" t="s">
        <v>6825</v>
      </c>
      <c r="B2416" s="66"/>
      <c r="C2416" s="93"/>
      <c r="D2416" s="94"/>
      <c r="E2416" s="94"/>
      <c r="F2416" s="96">
        <f>SUBTOTAL(9,F2415:F2415)</f>
        <v>0</v>
      </c>
      <c r="G2416" s="96">
        <f>SUBTOTAL(9,G2415:G2415)</f>
        <v>0</v>
      </c>
      <c r="H2416" s="95">
        <f>+F2416-G2416</f>
        <v>0</v>
      </c>
      <c r="I2416" s="44"/>
    </row>
    <row r="2417" spans="1:9" x14ac:dyDescent="0.2">
      <c r="A2417" s="58" t="s">
        <v>5098</v>
      </c>
      <c r="B2417" s="58" t="s">
        <v>5099</v>
      </c>
      <c r="C2417" s="69">
        <v>45287</v>
      </c>
      <c r="D2417" s="83" t="s">
        <v>7500</v>
      </c>
      <c r="E2417" s="83" t="s">
        <v>7501</v>
      </c>
      <c r="F2417" s="86"/>
      <c r="G2417" s="86">
        <v>0</v>
      </c>
      <c r="H2417" s="44">
        <f>+IF(A2417=A2416,H2416+F2417-G2417,F2417-G2417)</f>
        <v>0</v>
      </c>
      <c r="I2417" s="44"/>
    </row>
    <row r="2418" spans="1:9" x14ac:dyDescent="0.2">
      <c r="A2418" s="64" t="s">
        <v>6826</v>
      </c>
      <c r="B2418" s="66"/>
      <c r="C2418" s="93"/>
      <c r="D2418" s="94"/>
      <c r="E2418" s="94"/>
      <c r="F2418" s="96">
        <f>SUBTOTAL(9,F2417:F2417)</f>
        <v>0</v>
      </c>
      <c r="G2418" s="96">
        <f>SUBTOTAL(9,G2417:G2417)</f>
        <v>0</v>
      </c>
      <c r="H2418" s="95">
        <f>+F2418-G2418</f>
        <v>0</v>
      </c>
      <c r="I2418" s="44"/>
    </row>
    <row r="2419" spans="1:9" x14ac:dyDescent="0.2">
      <c r="A2419" s="58" t="s">
        <v>5067</v>
      </c>
      <c r="B2419" s="58" t="s">
        <v>5146</v>
      </c>
      <c r="C2419" s="69">
        <v>45291</v>
      </c>
      <c r="D2419" s="83" t="s">
        <v>7502</v>
      </c>
      <c r="E2419" s="83" t="s">
        <v>7503</v>
      </c>
      <c r="F2419" s="86"/>
      <c r="G2419" s="86">
        <v>0</v>
      </c>
      <c r="H2419" s="44">
        <f>+IF(A2419=A2418,H2418+F2419-G2419,F2419-G2419)</f>
        <v>0</v>
      </c>
      <c r="I2419" s="44"/>
    </row>
    <row r="2420" spans="1:9" x14ac:dyDescent="0.2">
      <c r="A2420" s="64" t="s">
        <v>6827</v>
      </c>
      <c r="B2420" s="66"/>
      <c r="C2420" s="93"/>
      <c r="D2420" s="94"/>
      <c r="E2420" s="94"/>
      <c r="F2420" s="96">
        <f>SUBTOTAL(9,F2419:F2419)</f>
        <v>0</v>
      </c>
      <c r="G2420" s="96">
        <f>SUBTOTAL(9,G2419:G2419)</f>
        <v>0</v>
      </c>
      <c r="H2420" s="95">
        <f>+F2420-G2420</f>
        <v>0</v>
      </c>
      <c r="I2420" s="44"/>
    </row>
    <row r="2421" spans="1:9" x14ac:dyDescent="0.2">
      <c r="A2421" s="58" t="s">
        <v>5582</v>
      </c>
      <c r="B2421" s="58" t="s">
        <v>5583</v>
      </c>
      <c r="C2421" s="69">
        <v>45455</v>
      </c>
      <c r="D2421" s="83" t="s">
        <v>8875</v>
      </c>
      <c r="E2421" s="83" t="s">
        <v>8876</v>
      </c>
      <c r="F2421" s="86"/>
      <c r="G2421" s="86">
        <v>4292.616</v>
      </c>
      <c r="H2421" s="44">
        <f>+IF(A2421=A2420,H2420+F2421-G2421,F2421-G2421)</f>
        <v>-4292.616</v>
      </c>
      <c r="I2421" s="44"/>
    </row>
    <row r="2422" spans="1:9" x14ac:dyDescent="0.2">
      <c r="A2422" s="58" t="s">
        <v>5582</v>
      </c>
      <c r="B2422" s="58" t="s">
        <v>5583</v>
      </c>
      <c r="C2422" s="69">
        <v>45657</v>
      </c>
      <c r="D2422" s="83" t="s">
        <v>10975</v>
      </c>
      <c r="E2422" s="83" t="s">
        <v>10976</v>
      </c>
      <c r="F2422" s="86"/>
      <c r="G2422" s="86">
        <v>353.24</v>
      </c>
      <c r="H2422" s="44">
        <f>+IF(A2422=A2421,H2421+F2422-G2422,F2422-G2422)</f>
        <v>-4645.8559999999998</v>
      </c>
      <c r="I2422" s="44"/>
    </row>
    <row r="2423" spans="1:9" x14ac:dyDescent="0.2">
      <c r="A2423" s="64" t="s">
        <v>6828</v>
      </c>
      <c r="B2423" s="66"/>
      <c r="C2423" s="93"/>
      <c r="D2423" s="94"/>
      <c r="E2423" s="94"/>
      <c r="F2423" s="96">
        <f>SUBTOTAL(9,F2421:F2422)</f>
        <v>0</v>
      </c>
      <c r="G2423" s="96">
        <f>SUBTOTAL(9,G2421:G2422)</f>
        <v>4645.8559999999998</v>
      </c>
      <c r="H2423" s="95">
        <f>+F2423-G2423</f>
        <v>-4645.8559999999998</v>
      </c>
      <c r="I2423" s="44"/>
    </row>
    <row r="2424" spans="1:9" x14ac:dyDescent="0.2">
      <c r="A2424" s="58" t="s">
        <v>5632</v>
      </c>
      <c r="B2424" s="58" t="s">
        <v>5633</v>
      </c>
      <c r="C2424" s="69">
        <v>45117</v>
      </c>
      <c r="D2424" s="83" t="s">
        <v>6991</v>
      </c>
      <c r="E2424" s="83" t="s">
        <v>6992</v>
      </c>
      <c r="F2424" s="86"/>
      <c r="G2424" s="86">
        <v>2159.011</v>
      </c>
      <c r="H2424" s="44">
        <f>+IF(A2424=A2423,H2423+F2424-G2424,F2424-G2424)</f>
        <v>-2159.011</v>
      </c>
      <c r="I2424" s="44"/>
    </row>
    <row r="2425" spans="1:9" x14ac:dyDescent="0.2">
      <c r="A2425" s="58" t="s">
        <v>5632</v>
      </c>
      <c r="B2425" s="58" t="s">
        <v>5633</v>
      </c>
      <c r="C2425" s="69">
        <v>45138</v>
      </c>
      <c r="D2425" s="83">
        <v>5623561077</v>
      </c>
      <c r="E2425" s="83" t="s">
        <v>6993</v>
      </c>
      <c r="F2425" s="86">
        <v>2137.645</v>
      </c>
      <c r="G2425" s="86"/>
      <c r="H2425" s="44">
        <f>+IF(A2425=A2424,H2424+F2425-G2425,F2425-G2425)</f>
        <v>-21.365999999999985</v>
      </c>
      <c r="I2425" s="44"/>
    </row>
    <row r="2426" spans="1:9" x14ac:dyDescent="0.2">
      <c r="A2426" s="64" t="s">
        <v>6831</v>
      </c>
      <c r="B2426" s="66"/>
      <c r="C2426" s="93"/>
      <c r="D2426" s="94"/>
      <c r="E2426" s="94"/>
      <c r="F2426" s="96">
        <f>SUBTOTAL(9,F2424:F2425)</f>
        <v>2137.645</v>
      </c>
      <c r="G2426" s="96">
        <f>SUBTOTAL(9,G2424:G2425)</f>
        <v>2159.011</v>
      </c>
      <c r="H2426" s="95">
        <f>+F2426-G2426</f>
        <v>-21.365999999999985</v>
      </c>
      <c r="I2426" s="44"/>
    </row>
    <row r="2427" spans="1:9" x14ac:dyDescent="0.2">
      <c r="A2427" s="58" t="s">
        <v>5024</v>
      </c>
      <c r="B2427" s="58" t="s">
        <v>5155</v>
      </c>
      <c r="C2427" s="69">
        <v>45001</v>
      </c>
      <c r="D2427" s="83">
        <v>5623560378</v>
      </c>
      <c r="E2427" s="83" t="s">
        <v>6994</v>
      </c>
      <c r="F2427" s="86">
        <v>0</v>
      </c>
      <c r="G2427" s="60"/>
      <c r="H2427" s="44">
        <f>+IF(A2427=A2425,H2426+F2427-G2427,F2427-G2427)</f>
        <v>0</v>
      </c>
      <c r="I2427" s="44"/>
    </row>
    <row r="2428" spans="1:9" x14ac:dyDescent="0.2">
      <c r="A2428" s="64" t="s">
        <v>6832</v>
      </c>
      <c r="B2428" s="66"/>
      <c r="C2428" s="93"/>
      <c r="D2428" s="94"/>
      <c r="E2428" s="94"/>
      <c r="F2428" s="96">
        <f>SUBTOTAL(9,F2427:F2427)</f>
        <v>0</v>
      </c>
      <c r="G2428" s="96">
        <f>SUBTOTAL(9,G2427:G2427)</f>
        <v>0</v>
      </c>
      <c r="H2428" s="95">
        <f>+F2428-G2428</f>
        <v>0</v>
      </c>
      <c r="I2428" s="44"/>
    </row>
    <row r="2429" spans="1:9" x14ac:dyDescent="0.2">
      <c r="A2429" s="58" t="s">
        <v>5743</v>
      </c>
      <c r="B2429" s="58" t="s">
        <v>5744</v>
      </c>
      <c r="C2429" s="152">
        <v>45650</v>
      </c>
      <c r="D2429" s="150" t="s">
        <v>11143</v>
      </c>
      <c r="E2429" s="150" t="s">
        <v>11144</v>
      </c>
      <c r="F2429" s="151"/>
      <c r="G2429" s="151">
        <v>28322</v>
      </c>
      <c r="H2429" s="44">
        <f>+IF(A2429=A625,H627+F2429-G2429,F2429-G2429)</f>
        <v>-28322</v>
      </c>
      <c r="I2429" s="44"/>
    </row>
    <row r="2430" spans="1:9" x14ac:dyDescent="0.2">
      <c r="A2430" s="64" t="s">
        <v>6833</v>
      </c>
      <c r="B2430" s="66"/>
      <c r="C2430" s="93"/>
      <c r="D2430" s="94"/>
      <c r="E2430" s="94"/>
      <c r="F2430" s="96">
        <f>SUBTOTAL(9,F2429:F2429)</f>
        <v>0</v>
      </c>
      <c r="G2430" s="96">
        <f>SUBTOTAL(9,G2429:G2429)</f>
        <v>28322</v>
      </c>
      <c r="H2430" s="95">
        <f>+F2430-G2430</f>
        <v>-28322</v>
      </c>
      <c r="I2430" s="44"/>
    </row>
    <row r="2431" spans="1:9" x14ac:dyDescent="0.2">
      <c r="A2431" s="58" t="s">
        <v>32</v>
      </c>
      <c r="B2431" s="58" t="s">
        <v>33</v>
      </c>
      <c r="C2431" s="45">
        <v>45596</v>
      </c>
      <c r="D2431" s="78" t="s">
        <v>9628</v>
      </c>
      <c r="E2431" s="78" t="s">
        <v>9629</v>
      </c>
      <c r="G2431" s="44">
        <v>3466.28</v>
      </c>
      <c r="H2431" s="44">
        <f>+IF(A2431=A627,H629+F2431-G2431,F2431-G2431)</f>
        <v>-3466.28</v>
      </c>
      <c r="I2431" s="44"/>
    </row>
    <row r="2432" spans="1:9" x14ac:dyDescent="0.2">
      <c r="A2432" s="58" t="s">
        <v>32</v>
      </c>
      <c r="B2432" s="58" t="s">
        <v>33</v>
      </c>
      <c r="C2432" s="152">
        <v>45616</v>
      </c>
      <c r="D2432" s="150" t="s">
        <v>11155</v>
      </c>
      <c r="E2432" s="150" t="s">
        <v>11156</v>
      </c>
      <c r="F2432" s="151"/>
      <c r="G2432" s="151">
        <v>3214</v>
      </c>
      <c r="H2432" s="44">
        <f t="shared" ref="H2432:H2436" si="143">+IF(A2432=A2431,H2431+F2432-G2432,F2432-G2432)</f>
        <v>-6680.2800000000007</v>
      </c>
      <c r="I2432" s="44"/>
    </row>
    <row r="2433" spans="1:9" x14ac:dyDescent="0.2">
      <c r="A2433" s="58" t="s">
        <v>32</v>
      </c>
      <c r="B2433" s="58" t="s">
        <v>33</v>
      </c>
      <c r="C2433" s="152">
        <v>45617</v>
      </c>
      <c r="D2433" s="150" t="s">
        <v>11157</v>
      </c>
      <c r="E2433" s="150" t="s">
        <v>11158</v>
      </c>
      <c r="F2433" s="151"/>
      <c r="G2433" s="151">
        <v>4344.5</v>
      </c>
      <c r="H2433" s="44">
        <f t="shared" si="143"/>
        <v>-11024.78</v>
      </c>
      <c r="I2433" s="44"/>
    </row>
    <row r="2434" spans="1:9" x14ac:dyDescent="0.2">
      <c r="A2434" s="58" t="s">
        <v>32</v>
      </c>
      <c r="B2434" s="58" t="s">
        <v>33</v>
      </c>
      <c r="C2434" s="152">
        <v>45650</v>
      </c>
      <c r="D2434" s="150" t="s">
        <v>11159</v>
      </c>
      <c r="E2434" s="150" t="s">
        <v>11160</v>
      </c>
      <c r="F2434" s="151"/>
      <c r="G2434" s="151">
        <v>1607.5</v>
      </c>
      <c r="H2434" s="44">
        <f t="shared" si="143"/>
        <v>-12632.28</v>
      </c>
      <c r="I2434" s="44"/>
    </row>
    <row r="2435" spans="1:9" x14ac:dyDescent="0.2">
      <c r="A2435" s="58" t="s">
        <v>32</v>
      </c>
      <c r="B2435" s="58" t="s">
        <v>33</v>
      </c>
      <c r="C2435" s="152">
        <v>45650</v>
      </c>
      <c r="D2435" s="150" t="s">
        <v>11161</v>
      </c>
      <c r="E2435" s="150" t="s">
        <v>11162</v>
      </c>
      <c r="F2435" s="151"/>
      <c r="G2435" s="151">
        <v>3214</v>
      </c>
      <c r="H2435" s="44">
        <f t="shared" si="143"/>
        <v>-15846.28</v>
      </c>
      <c r="I2435" s="44"/>
    </row>
    <row r="2436" spans="1:9" x14ac:dyDescent="0.2">
      <c r="A2436" s="58" t="s">
        <v>32</v>
      </c>
      <c r="B2436" s="58" t="s">
        <v>33</v>
      </c>
      <c r="C2436" s="152">
        <v>45651</v>
      </c>
      <c r="D2436" s="150" t="s">
        <v>11163</v>
      </c>
      <c r="E2436" s="150" t="s">
        <v>11164</v>
      </c>
      <c r="F2436" s="151"/>
      <c r="G2436" s="151">
        <v>1131.5</v>
      </c>
      <c r="H2436" s="44">
        <f t="shared" si="143"/>
        <v>-16977.78</v>
      </c>
      <c r="I2436" s="44"/>
    </row>
    <row r="2437" spans="1:9" x14ac:dyDescent="0.2">
      <c r="A2437" s="64" t="s">
        <v>1108</v>
      </c>
      <c r="B2437" s="66"/>
      <c r="C2437" s="93"/>
      <c r="D2437" s="94"/>
      <c r="E2437" s="94"/>
      <c r="F2437" s="96">
        <f>SUBTOTAL(9,F2431:F2436)</f>
        <v>0</v>
      </c>
      <c r="G2437" s="96">
        <f>SUBTOTAL(9,G2431:G2436)</f>
        <v>16977.78</v>
      </c>
      <c r="H2437" s="95">
        <f>+F2437-G2437</f>
        <v>-16977.78</v>
      </c>
      <c r="I2437" s="44"/>
    </row>
    <row r="2438" spans="1:9" x14ac:dyDescent="0.2">
      <c r="A2438" s="58" t="s">
        <v>34</v>
      </c>
      <c r="B2438" s="58" t="s">
        <v>848</v>
      </c>
      <c r="C2438" s="69">
        <v>45397</v>
      </c>
      <c r="D2438" s="83" t="s">
        <v>8407</v>
      </c>
      <c r="E2438" s="83" t="s">
        <v>8408</v>
      </c>
      <c r="F2438" s="86"/>
      <c r="G2438" s="86">
        <v>0</v>
      </c>
      <c r="H2438" s="44">
        <f>+IF(A2438=A632,H634+F2438-G2438,F2438-G2438)</f>
        <v>0</v>
      </c>
      <c r="I2438" s="44"/>
    </row>
    <row r="2439" spans="1:9" x14ac:dyDescent="0.2">
      <c r="A2439" s="64" t="s">
        <v>2374</v>
      </c>
      <c r="B2439" s="66"/>
      <c r="C2439" s="93"/>
      <c r="D2439" s="94"/>
      <c r="E2439" s="94"/>
      <c r="F2439" s="96">
        <f>SUBTOTAL(9,F2438:F2438)</f>
        <v>0</v>
      </c>
      <c r="G2439" s="96">
        <v>0</v>
      </c>
      <c r="H2439" s="95">
        <f>+F2439-G2439</f>
        <v>0</v>
      </c>
      <c r="I2439" s="44"/>
    </row>
    <row r="2440" spans="1:9" x14ac:dyDescent="0.2">
      <c r="A2440" s="58" t="s">
        <v>5069</v>
      </c>
      <c r="B2440" s="58" t="s">
        <v>5157</v>
      </c>
      <c r="C2440" s="69">
        <v>45504</v>
      </c>
      <c r="D2440" s="83" t="s">
        <v>9092</v>
      </c>
      <c r="E2440" s="83" t="s">
        <v>9093</v>
      </c>
      <c r="F2440" s="86"/>
      <c r="G2440" s="86">
        <v>0</v>
      </c>
      <c r="H2440" s="44">
        <f>+IF(A2440=A2439,H2439+F2440-G2440,F2440-G2440)</f>
        <v>0</v>
      </c>
      <c r="I2440" s="44"/>
    </row>
    <row r="2441" spans="1:9" x14ac:dyDescent="0.2">
      <c r="A2441" s="64" t="s">
        <v>6834</v>
      </c>
      <c r="B2441" s="66"/>
      <c r="C2441" s="93"/>
      <c r="D2441" s="94"/>
      <c r="E2441" s="94"/>
      <c r="F2441" s="96">
        <f>SUBTOTAL(9,F2440:F2440)</f>
        <v>0</v>
      </c>
      <c r="G2441" s="96">
        <f>SUBTOTAL(9,G2440:G2440)</f>
        <v>0</v>
      </c>
      <c r="H2441" s="95">
        <f>+F2441-G2441</f>
        <v>0</v>
      </c>
      <c r="I2441" s="44"/>
    </row>
    <row r="2442" spans="1:9" x14ac:dyDescent="0.2">
      <c r="A2442" s="58" t="s">
        <v>849</v>
      </c>
      <c r="B2442" s="58" t="s">
        <v>5158</v>
      </c>
      <c r="C2442" s="69">
        <v>45016</v>
      </c>
      <c r="D2442" s="83" t="s">
        <v>6995</v>
      </c>
      <c r="E2442" s="83" t="s">
        <v>6996</v>
      </c>
      <c r="F2442" s="86"/>
      <c r="G2442" s="86">
        <v>1646</v>
      </c>
      <c r="H2442" s="44">
        <f>+IF(A2442=A2441,H2441+F2442-G2442,F2442-G2442)</f>
        <v>-1646</v>
      </c>
      <c r="I2442" s="44"/>
    </row>
    <row r="2443" spans="1:9" x14ac:dyDescent="0.2">
      <c r="A2443" s="58" t="s">
        <v>849</v>
      </c>
      <c r="B2443" s="58" t="s">
        <v>5158</v>
      </c>
      <c r="C2443" s="69">
        <v>45016</v>
      </c>
      <c r="D2443" s="83">
        <v>5623560553</v>
      </c>
      <c r="E2443" s="83" t="s">
        <v>6997</v>
      </c>
      <c r="F2443" s="86">
        <v>1670</v>
      </c>
      <c r="G2443" s="86"/>
      <c r="H2443" s="44">
        <f t="shared" ref="H2443:H2449" si="144">+IF(A2443=A2442,H2442+F2443-G2443,F2443-G2443)</f>
        <v>24</v>
      </c>
      <c r="I2443" s="44"/>
    </row>
    <row r="2444" spans="1:9" x14ac:dyDescent="0.2">
      <c r="A2444" s="58" t="s">
        <v>849</v>
      </c>
      <c r="B2444" s="58" t="s">
        <v>5158</v>
      </c>
      <c r="C2444" s="69">
        <v>45580</v>
      </c>
      <c r="D2444" s="83">
        <v>5624567186</v>
      </c>
      <c r="E2444" s="83" t="s">
        <v>9641</v>
      </c>
      <c r="F2444" s="86">
        <v>170</v>
      </c>
      <c r="G2444" s="86"/>
      <c r="H2444" s="44">
        <f t="shared" si="144"/>
        <v>194</v>
      </c>
      <c r="I2444" s="44"/>
    </row>
    <row r="2445" spans="1:9" x14ac:dyDescent="0.2">
      <c r="A2445" s="58" t="s">
        <v>849</v>
      </c>
      <c r="B2445" s="58" t="s">
        <v>5158</v>
      </c>
      <c r="C2445" s="152">
        <v>45648</v>
      </c>
      <c r="D2445" s="150">
        <v>5624567554</v>
      </c>
      <c r="E2445" s="150" t="s">
        <v>11171</v>
      </c>
      <c r="F2445" s="151">
        <v>850</v>
      </c>
      <c r="G2445" s="151"/>
      <c r="H2445" s="44">
        <f t="shared" si="144"/>
        <v>1044</v>
      </c>
      <c r="I2445" s="44"/>
    </row>
    <row r="2446" spans="1:9" x14ac:dyDescent="0.2">
      <c r="A2446" s="58" t="s">
        <v>849</v>
      </c>
      <c r="B2446" s="58" t="s">
        <v>5158</v>
      </c>
      <c r="C2446" s="152">
        <v>45650</v>
      </c>
      <c r="D2446" s="150" t="s">
        <v>11172</v>
      </c>
      <c r="E2446" s="150" t="s">
        <v>11173</v>
      </c>
      <c r="F2446" s="151"/>
      <c r="G2446" s="151">
        <v>899</v>
      </c>
      <c r="H2446" s="44">
        <f t="shared" si="144"/>
        <v>145</v>
      </c>
      <c r="I2446" s="44"/>
    </row>
    <row r="2447" spans="1:9" x14ac:dyDescent="0.2">
      <c r="A2447" s="58" t="s">
        <v>849</v>
      </c>
      <c r="B2447" s="58" t="s">
        <v>5158</v>
      </c>
      <c r="C2447" s="152">
        <v>45650</v>
      </c>
      <c r="D2447" s="150" t="s">
        <v>11174</v>
      </c>
      <c r="E2447" s="150" t="s">
        <v>11175</v>
      </c>
      <c r="F2447" s="151">
        <v>50</v>
      </c>
      <c r="G2447" s="151"/>
      <c r="H2447" s="44">
        <f t="shared" si="144"/>
        <v>195</v>
      </c>
      <c r="I2447" s="44"/>
    </row>
    <row r="2448" spans="1:9" x14ac:dyDescent="0.2">
      <c r="A2448" s="58" t="s">
        <v>849</v>
      </c>
      <c r="B2448" s="58" t="s">
        <v>5158</v>
      </c>
      <c r="C2448" s="152">
        <v>45652</v>
      </c>
      <c r="D2448" s="150" t="s">
        <v>11176</v>
      </c>
      <c r="E2448" s="150" t="s">
        <v>11177</v>
      </c>
      <c r="F2448" s="151"/>
      <c r="G2448" s="151">
        <v>2278.5010000000002</v>
      </c>
      <c r="H2448" s="44">
        <f t="shared" si="144"/>
        <v>-2083.5010000000002</v>
      </c>
      <c r="I2448" s="44"/>
    </row>
    <row r="2449" spans="1:9" x14ac:dyDescent="0.2">
      <c r="A2449" s="58" t="s">
        <v>849</v>
      </c>
      <c r="B2449" s="58" t="s">
        <v>5158</v>
      </c>
      <c r="C2449" s="152">
        <v>45653</v>
      </c>
      <c r="D2449" s="150">
        <v>5624567610</v>
      </c>
      <c r="E2449" s="150" t="s">
        <v>11178</v>
      </c>
      <c r="F2449" s="151">
        <v>2283.5729999999999</v>
      </c>
      <c r="G2449" s="151"/>
      <c r="H2449" s="44">
        <f t="shared" si="144"/>
        <v>200.07199999999966</v>
      </c>
      <c r="I2449" s="44"/>
    </row>
    <row r="2450" spans="1:9" x14ac:dyDescent="0.2">
      <c r="A2450" s="64" t="s">
        <v>6835</v>
      </c>
      <c r="B2450" s="66"/>
      <c r="C2450" s="93"/>
      <c r="D2450" s="94"/>
      <c r="E2450" s="94"/>
      <c r="F2450" s="96">
        <f>SUBTOTAL(9,F2442:F2449)</f>
        <v>5023.5730000000003</v>
      </c>
      <c r="G2450" s="96">
        <f>SUBTOTAL(9,G2442:G2449)</f>
        <v>4823.5010000000002</v>
      </c>
      <c r="H2450" s="95">
        <f>+F2450-G2450</f>
        <v>200.07200000000012</v>
      </c>
      <c r="I2450" s="44"/>
    </row>
    <row r="2451" spans="1:9" x14ac:dyDescent="0.2">
      <c r="A2451" s="58" t="s">
        <v>4918</v>
      </c>
      <c r="B2451" s="58" t="s">
        <v>877</v>
      </c>
      <c r="C2451" s="152">
        <v>45626</v>
      </c>
      <c r="D2451" s="150" t="s">
        <v>11179</v>
      </c>
      <c r="E2451" s="150" t="s">
        <v>11180</v>
      </c>
      <c r="F2451" s="151"/>
      <c r="G2451" s="151">
        <v>596</v>
      </c>
      <c r="H2451" s="44">
        <f>+IF(A2451=A2450,H2450+F2451-G2451,F2451-G2451)</f>
        <v>-596</v>
      </c>
      <c r="I2451" s="44"/>
    </row>
    <row r="2452" spans="1:9" x14ac:dyDescent="0.2">
      <c r="A2452" s="58" t="s">
        <v>4918</v>
      </c>
      <c r="B2452" s="58" t="s">
        <v>877</v>
      </c>
      <c r="C2452" s="152">
        <v>45650</v>
      </c>
      <c r="D2452" s="150" t="s">
        <v>11181</v>
      </c>
      <c r="E2452" s="150" t="s">
        <v>11182</v>
      </c>
      <c r="F2452" s="151"/>
      <c r="G2452" s="151">
        <v>1191</v>
      </c>
      <c r="H2452" s="44">
        <f t="shared" ref="H2452" si="145">+IF(A2452=A2451,H2451+F2452-G2452,F2452-G2452)</f>
        <v>-1787</v>
      </c>
      <c r="I2452" s="44"/>
    </row>
    <row r="2453" spans="1:9" x14ac:dyDescent="0.2">
      <c r="A2453" s="64" t="s">
        <v>6836</v>
      </c>
      <c r="B2453" s="66"/>
      <c r="C2453" s="93"/>
      <c r="D2453" s="94"/>
      <c r="E2453" s="94"/>
      <c r="F2453" s="96">
        <f>SUBTOTAL(9,F2451:F2452)</f>
        <v>0</v>
      </c>
      <c r="G2453" s="96">
        <f>SUBTOTAL(9,G2451:G2452)</f>
        <v>1787</v>
      </c>
      <c r="H2453" s="95">
        <f>+F2453-G2453</f>
        <v>-1787</v>
      </c>
      <c r="I2453" s="44"/>
    </row>
    <row r="2454" spans="1:9" x14ac:dyDescent="0.2">
      <c r="A2454" s="58" t="s">
        <v>5846</v>
      </c>
      <c r="B2454" s="58" t="s">
        <v>5847</v>
      </c>
      <c r="C2454" s="45">
        <v>45596</v>
      </c>
      <c r="D2454" s="78" t="s">
        <v>9649</v>
      </c>
      <c r="E2454" s="78" t="s">
        <v>9650</v>
      </c>
      <c r="G2454" s="44">
        <v>5651.12</v>
      </c>
      <c r="H2454" s="44">
        <f>+IF(A2454=A2453,H2453+F2454-G2454,F2454-G2454)</f>
        <v>-5651.12</v>
      </c>
      <c r="I2454" s="44"/>
    </row>
    <row r="2455" spans="1:9" x14ac:dyDescent="0.2">
      <c r="A2455" s="58" t="s">
        <v>5846</v>
      </c>
      <c r="B2455" s="58" t="s">
        <v>5847</v>
      </c>
      <c r="C2455" s="152">
        <v>45618</v>
      </c>
      <c r="D2455" s="150" t="s">
        <v>11192</v>
      </c>
      <c r="E2455" s="150" t="s">
        <v>11193</v>
      </c>
      <c r="F2455" s="151"/>
      <c r="G2455" s="151">
        <v>5651.12</v>
      </c>
      <c r="H2455" s="44">
        <f t="shared" ref="H2455:H2457" si="146">+IF(A2455=A2454,H2454+F2455-G2455,F2455-G2455)</f>
        <v>-11302.24</v>
      </c>
      <c r="I2455" s="44"/>
    </row>
    <row r="2456" spans="1:9" x14ac:dyDescent="0.2">
      <c r="A2456" s="58" t="s">
        <v>5846</v>
      </c>
      <c r="B2456" s="58" t="s">
        <v>5847</v>
      </c>
      <c r="C2456" s="152">
        <v>45644</v>
      </c>
      <c r="D2456" s="150" t="s">
        <v>11194</v>
      </c>
      <c r="E2456" s="150" t="s">
        <v>11195</v>
      </c>
      <c r="F2456" s="151"/>
      <c r="G2456" s="151">
        <v>5651.12</v>
      </c>
      <c r="H2456" s="44">
        <f t="shared" si="146"/>
        <v>-16953.36</v>
      </c>
      <c r="I2456" s="44"/>
    </row>
    <row r="2457" spans="1:9" x14ac:dyDescent="0.2">
      <c r="A2457" s="58" t="s">
        <v>5846</v>
      </c>
      <c r="B2457" s="58" t="s">
        <v>5847</v>
      </c>
      <c r="C2457" s="152">
        <v>45652</v>
      </c>
      <c r="D2457" s="150" t="s">
        <v>11197</v>
      </c>
      <c r="E2457" s="150" t="s">
        <v>11198</v>
      </c>
      <c r="F2457" s="151"/>
      <c r="G2457" s="151">
        <v>5651.12</v>
      </c>
      <c r="H2457" s="44">
        <f t="shared" si="146"/>
        <v>-22604.48</v>
      </c>
      <c r="I2457" s="44"/>
    </row>
    <row r="2458" spans="1:9" x14ac:dyDescent="0.2">
      <c r="A2458" s="64" t="s">
        <v>6837</v>
      </c>
      <c r="B2458" s="66"/>
      <c r="C2458" s="93"/>
      <c r="D2458" s="94"/>
      <c r="E2458" s="94"/>
      <c r="F2458" s="96">
        <f>SUBTOTAL(9,F2454:F2457)</f>
        <v>0</v>
      </c>
      <c r="G2458" s="96">
        <f>SUBTOTAL(9,G2454:G2457)</f>
        <v>22604.48</v>
      </c>
      <c r="H2458" s="95">
        <f>+F2458-G2458</f>
        <v>-22604.48</v>
      </c>
      <c r="I2458" s="44"/>
    </row>
    <row r="2459" spans="1:9" x14ac:dyDescent="0.2">
      <c r="A2459" s="58" t="s">
        <v>5848</v>
      </c>
      <c r="B2459" s="58" t="s">
        <v>5849</v>
      </c>
      <c r="C2459" s="69">
        <v>45163</v>
      </c>
      <c r="D2459" s="83" t="s">
        <v>6998</v>
      </c>
      <c r="E2459" s="83" t="s">
        <v>6999</v>
      </c>
      <c r="F2459" s="86"/>
      <c r="G2459" s="86">
        <v>0</v>
      </c>
      <c r="H2459" s="44">
        <f t="shared" ref="H2459:H2461" si="147">+IF(A2459=A2458,H2458+F2459-G2459,F2459-G2459)</f>
        <v>0</v>
      </c>
      <c r="I2459" s="44"/>
    </row>
    <row r="2460" spans="1:9" x14ac:dyDescent="0.2">
      <c r="A2460" s="64" t="s">
        <v>6838</v>
      </c>
      <c r="B2460" s="66"/>
      <c r="C2460" s="93"/>
      <c r="D2460" s="94"/>
      <c r="E2460" s="94"/>
      <c r="F2460" s="96">
        <f>SUBTOTAL(9,F2459:F2459)</f>
        <v>0</v>
      </c>
      <c r="G2460" s="96">
        <f>SUBTOTAL(9,G2459:G2459)</f>
        <v>0</v>
      </c>
      <c r="H2460" s="95">
        <f>+F2460-G2460</f>
        <v>0</v>
      </c>
      <c r="I2460" s="44"/>
    </row>
    <row r="2461" spans="1:9" x14ac:dyDescent="0.2">
      <c r="A2461" s="58" t="s">
        <v>5000</v>
      </c>
      <c r="B2461" s="58" t="s">
        <v>5161</v>
      </c>
      <c r="C2461" s="152">
        <v>45650</v>
      </c>
      <c r="D2461" s="150" t="s">
        <v>11205</v>
      </c>
      <c r="E2461" s="150" t="s">
        <v>11206</v>
      </c>
      <c r="F2461" s="151"/>
      <c r="G2461" s="151">
        <v>1524.2</v>
      </c>
      <c r="H2461" s="44">
        <f t="shared" si="147"/>
        <v>-1524.2</v>
      </c>
      <c r="I2461" s="44"/>
    </row>
    <row r="2462" spans="1:9" x14ac:dyDescent="0.2">
      <c r="A2462" s="64" t="s">
        <v>6839</v>
      </c>
      <c r="B2462" s="66"/>
      <c r="C2462" s="93"/>
      <c r="D2462" s="94"/>
      <c r="E2462" s="94"/>
      <c r="F2462" s="96">
        <f>SUBTOTAL(9,F2461:F2461)</f>
        <v>0</v>
      </c>
      <c r="G2462" s="96">
        <f>SUBTOTAL(9,G2461:G2461)</f>
        <v>1524.2</v>
      </c>
      <c r="H2462" s="95">
        <f>+F2462-G2462</f>
        <v>-1524.2</v>
      </c>
      <c r="I2462" s="44"/>
    </row>
    <row r="2463" spans="1:9" x14ac:dyDescent="0.2">
      <c r="A2463" s="58" t="s">
        <v>5854</v>
      </c>
      <c r="B2463" s="58" t="s">
        <v>5855</v>
      </c>
      <c r="C2463" s="69">
        <v>45199</v>
      </c>
      <c r="D2463" s="83" t="s">
        <v>7000</v>
      </c>
      <c r="E2463" s="83" t="s">
        <v>7001</v>
      </c>
      <c r="F2463" s="86"/>
      <c r="G2463" s="86">
        <v>0</v>
      </c>
      <c r="H2463" s="44">
        <f>+IF(A2463=A2462,H2462+F2463-G2463,F2463-G2463)</f>
        <v>0</v>
      </c>
      <c r="I2463" s="44"/>
    </row>
    <row r="2464" spans="1:9" x14ac:dyDescent="0.2">
      <c r="A2464" s="64" t="s">
        <v>6840</v>
      </c>
      <c r="B2464" s="66"/>
      <c r="C2464" s="93"/>
      <c r="D2464" s="94"/>
      <c r="E2464" s="94"/>
      <c r="F2464" s="96">
        <f>SUBTOTAL(9,F2463:F2463)</f>
        <v>0</v>
      </c>
      <c r="G2464" s="96">
        <f>SUBTOTAL(9,G2463:G2463)</f>
        <v>0</v>
      </c>
      <c r="H2464" s="95">
        <f>+F2464-G2464</f>
        <v>0</v>
      </c>
      <c r="I2464" s="44"/>
    </row>
    <row r="2465" spans="1:9" x14ac:dyDescent="0.2">
      <c r="A2465" s="58" t="s">
        <v>5164</v>
      </c>
      <c r="B2465" s="58" t="s">
        <v>5100</v>
      </c>
      <c r="C2465" s="59">
        <v>44736</v>
      </c>
      <c r="D2465" s="81"/>
      <c r="E2465" s="81" t="s">
        <v>7002</v>
      </c>
      <c r="F2465" s="44">
        <v>6441</v>
      </c>
      <c r="G2465" s="60"/>
      <c r="H2465" s="44">
        <f>+IF(A2465=A2463,H2463+F2465-G2465,F2465-G2465)</f>
        <v>6441</v>
      </c>
      <c r="I2465" s="44"/>
    </row>
    <row r="2466" spans="1:9" x14ac:dyDescent="0.2">
      <c r="A2466" s="58" t="s">
        <v>5164</v>
      </c>
      <c r="B2466" s="58" t="s">
        <v>5100</v>
      </c>
      <c r="C2466" s="59">
        <v>44888</v>
      </c>
      <c r="D2466" s="81"/>
      <c r="E2466" s="81" t="s">
        <v>7003</v>
      </c>
      <c r="F2466" s="44">
        <v>8588</v>
      </c>
      <c r="G2466" s="60"/>
      <c r="H2466" s="44">
        <f>+IF(A2466=A2465,H2465+F2466-G2466,F2466-G2466)</f>
        <v>15029</v>
      </c>
      <c r="I2466" s="44"/>
    </row>
    <row r="2467" spans="1:9" x14ac:dyDescent="0.2">
      <c r="A2467" s="64" t="s">
        <v>6841</v>
      </c>
      <c r="B2467" s="66"/>
      <c r="C2467" s="67"/>
      <c r="D2467" s="84"/>
      <c r="E2467" s="84"/>
      <c r="F2467" s="95">
        <f>SUBTOTAL(9,F2465:F2466)</f>
        <v>15029</v>
      </c>
      <c r="G2467" s="95">
        <f>SUBTOTAL(9,G2465:G2466)</f>
        <v>0</v>
      </c>
      <c r="H2467" s="95">
        <f>+F2467-G2467</f>
        <v>15029</v>
      </c>
      <c r="I2467" s="44"/>
    </row>
    <row r="2468" spans="1:9" x14ac:dyDescent="0.2">
      <c r="A2468" s="58" t="s">
        <v>5071</v>
      </c>
      <c r="B2468" s="58" t="s">
        <v>5166</v>
      </c>
      <c r="C2468" s="152">
        <v>45639</v>
      </c>
      <c r="D2468" s="150" t="s">
        <v>11216</v>
      </c>
      <c r="E2468" s="150" t="s">
        <v>11217</v>
      </c>
      <c r="F2468" s="151"/>
      <c r="G2468" s="151">
        <v>56</v>
      </c>
      <c r="H2468" s="44">
        <f>+IF(A2468=A2466,H2466+F2468-G2468,F2468-G2468)</f>
        <v>-56</v>
      </c>
      <c r="I2468" s="44"/>
    </row>
    <row r="2469" spans="1:9" x14ac:dyDescent="0.2">
      <c r="A2469" s="58" t="s">
        <v>5071</v>
      </c>
      <c r="B2469" s="58" t="s">
        <v>5166</v>
      </c>
      <c r="C2469" s="152">
        <v>45639</v>
      </c>
      <c r="D2469" s="150" t="s">
        <v>11218</v>
      </c>
      <c r="E2469" s="150" t="s">
        <v>11219</v>
      </c>
      <c r="F2469" s="151"/>
      <c r="G2469" s="151">
        <v>296</v>
      </c>
      <c r="H2469" s="44">
        <f t="shared" ref="H2469:H2473" si="148">+IF(A2469=A2467,H2467+F2469-G2469,F2469-G2469)</f>
        <v>-296</v>
      </c>
      <c r="I2469" s="44"/>
    </row>
    <row r="2470" spans="1:9" x14ac:dyDescent="0.2">
      <c r="A2470" s="58" t="s">
        <v>5071</v>
      </c>
      <c r="B2470" s="58" t="s">
        <v>5166</v>
      </c>
      <c r="C2470" s="152">
        <v>45656</v>
      </c>
      <c r="D2470" s="150" t="s">
        <v>11220</v>
      </c>
      <c r="E2470" s="150" t="s">
        <v>11221</v>
      </c>
      <c r="F2470" s="151"/>
      <c r="G2470" s="151">
        <v>70</v>
      </c>
      <c r="H2470" s="44">
        <f t="shared" si="148"/>
        <v>-126</v>
      </c>
      <c r="I2470" s="44"/>
    </row>
    <row r="2471" spans="1:9" x14ac:dyDescent="0.2">
      <c r="A2471" s="58" t="s">
        <v>5071</v>
      </c>
      <c r="B2471" s="58" t="s">
        <v>5166</v>
      </c>
      <c r="C2471" s="152">
        <v>45656</v>
      </c>
      <c r="D2471" s="150" t="s">
        <v>11222</v>
      </c>
      <c r="E2471" s="150" t="s">
        <v>11223</v>
      </c>
      <c r="F2471" s="151"/>
      <c r="G2471" s="151">
        <v>50</v>
      </c>
      <c r="H2471" s="44">
        <f t="shared" si="148"/>
        <v>-346</v>
      </c>
      <c r="I2471" s="44"/>
    </row>
    <row r="2472" spans="1:9" x14ac:dyDescent="0.2">
      <c r="A2472" s="58" t="s">
        <v>5071</v>
      </c>
      <c r="B2472" s="58" t="s">
        <v>5166</v>
      </c>
      <c r="C2472" s="152">
        <v>45656</v>
      </c>
      <c r="D2472" s="150" t="s">
        <v>11224</v>
      </c>
      <c r="E2472" s="150" t="s">
        <v>11225</v>
      </c>
      <c r="F2472" s="151"/>
      <c r="G2472" s="151">
        <v>20</v>
      </c>
      <c r="H2472" s="44">
        <f t="shared" si="148"/>
        <v>-146</v>
      </c>
      <c r="I2472" s="44"/>
    </row>
    <row r="2473" spans="1:9" x14ac:dyDescent="0.2">
      <c r="A2473" s="58" t="s">
        <v>5071</v>
      </c>
      <c r="B2473" s="58" t="s">
        <v>5166</v>
      </c>
      <c r="C2473" s="152">
        <v>45656</v>
      </c>
      <c r="D2473" s="150" t="s">
        <v>11226</v>
      </c>
      <c r="E2473" s="150" t="s">
        <v>11227</v>
      </c>
      <c r="F2473" s="151"/>
      <c r="G2473" s="151">
        <v>20</v>
      </c>
      <c r="H2473" s="44">
        <f t="shared" si="148"/>
        <v>-366</v>
      </c>
      <c r="I2473" s="44"/>
    </row>
    <row r="2474" spans="1:9" x14ac:dyDescent="0.2">
      <c r="A2474" s="64" t="s">
        <v>6842</v>
      </c>
      <c r="B2474" s="66"/>
      <c r="C2474" s="93"/>
      <c r="D2474" s="94"/>
      <c r="E2474" s="94"/>
      <c r="F2474" s="96">
        <f>SUBTOTAL(9,F2468:F2473)</f>
        <v>0</v>
      </c>
      <c r="G2474" s="96">
        <f>SUBTOTAL(9,G2468:G2473)</f>
        <v>512</v>
      </c>
      <c r="H2474" s="95">
        <f>+F2474-G2474</f>
        <v>-512</v>
      </c>
      <c r="I2474" s="44"/>
    </row>
    <row r="2475" spans="1:9" x14ac:dyDescent="0.2">
      <c r="A2475" s="58" t="s">
        <v>5868</v>
      </c>
      <c r="B2475" s="58" t="s">
        <v>5869</v>
      </c>
      <c r="C2475" s="69">
        <v>45589</v>
      </c>
      <c r="D2475" s="83" t="s">
        <v>9666</v>
      </c>
      <c r="E2475" s="83" t="s">
        <v>9667</v>
      </c>
      <c r="F2475" s="86"/>
      <c r="G2475" s="86">
        <v>0</v>
      </c>
      <c r="H2475" s="44">
        <f>+IF(A2475=A2474,H2474+F2475-G2475,F2475-G2475)</f>
        <v>0</v>
      </c>
      <c r="I2475" s="44"/>
    </row>
    <row r="2476" spans="1:9" x14ac:dyDescent="0.2">
      <c r="A2476" s="64" t="s">
        <v>6843</v>
      </c>
      <c r="B2476" s="66"/>
      <c r="C2476" s="93"/>
      <c r="D2476" s="94"/>
      <c r="E2476" s="94"/>
      <c r="F2476" s="96">
        <f>SUBTOTAL(9,F2475:F2475)</f>
        <v>0</v>
      </c>
      <c r="G2476" s="96">
        <f>SUBTOTAL(9,G2475:G2475)</f>
        <v>0</v>
      </c>
      <c r="H2476" s="95">
        <f>+F2476-G2476</f>
        <v>0</v>
      </c>
      <c r="I2476" s="44"/>
    </row>
    <row r="2477" spans="1:9" x14ac:dyDescent="0.2">
      <c r="A2477" s="58" t="s">
        <v>5878</v>
      </c>
      <c r="B2477" s="58" t="s">
        <v>5879</v>
      </c>
      <c r="C2477" s="69">
        <v>45467</v>
      </c>
      <c r="D2477" s="83" t="s">
        <v>8906</v>
      </c>
      <c r="E2477" s="83" t="s">
        <v>8907</v>
      </c>
      <c r="F2477" s="86"/>
      <c r="G2477" s="86">
        <v>0</v>
      </c>
      <c r="H2477" s="44">
        <f>+IF(A2477=A2476,H2476+F2477-G2477,F2477-G2477)</f>
        <v>0</v>
      </c>
      <c r="I2477" s="44"/>
    </row>
    <row r="2478" spans="1:9" x14ac:dyDescent="0.2">
      <c r="A2478" s="64" t="s">
        <v>7227</v>
      </c>
      <c r="B2478" s="66"/>
      <c r="C2478" s="93"/>
      <c r="D2478" s="94"/>
      <c r="E2478" s="94"/>
      <c r="F2478" s="96">
        <f>SUBTOTAL(9,F2477:F2477)</f>
        <v>0</v>
      </c>
      <c r="G2478" s="96">
        <f>SUBTOTAL(9,G2477:G2477)</f>
        <v>0</v>
      </c>
      <c r="H2478" s="95">
        <f>+F2478-G2478</f>
        <v>0</v>
      </c>
      <c r="I2478" s="44"/>
    </row>
    <row r="2479" spans="1:9" x14ac:dyDescent="0.2">
      <c r="A2479" s="58" t="s">
        <v>5002</v>
      </c>
      <c r="B2479" s="58" t="s">
        <v>5003</v>
      </c>
      <c r="C2479" s="59">
        <v>44714</v>
      </c>
      <c r="D2479" s="81"/>
      <c r="E2479" s="81" t="s">
        <v>7026</v>
      </c>
      <c r="F2479" s="60">
        <v>190.42</v>
      </c>
      <c r="G2479" s="60"/>
      <c r="H2479" s="44">
        <f>+IF(A2479=A2478,H2478+F2479-G2479,F2479-G2479)</f>
        <v>190.42</v>
      </c>
      <c r="I2479" s="44"/>
    </row>
    <row r="2480" spans="1:9" x14ac:dyDescent="0.2">
      <c r="A2480" s="64" t="s">
        <v>6844</v>
      </c>
      <c r="B2480" s="66"/>
      <c r="C2480" s="67"/>
      <c r="D2480" s="84"/>
      <c r="E2480" s="84"/>
      <c r="F2480" s="95">
        <f>SUBTOTAL(9,F2479:F2479)</f>
        <v>190.42</v>
      </c>
      <c r="G2480" s="95">
        <f>SUBTOTAL(9,G2479:G2479)</f>
        <v>0</v>
      </c>
      <c r="H2480" s="95">
        <f>+F2480-G2480</f>
        <v>190.42</v>
      </c>
      <c r="I2480" s="44"/>
    </row>
    <row r="2481" spans="1:9" x14ac:dyDescent="0.2">
      <c r="A2481" s="58" t="s">
        <v>5922</v>
      </c>
      <c r="B2481" s="58" t="s">
        <v>5923</v>
      </c>
      <c r="C2481" s="45">
        <v>45582</v>
      </c>
      <c r="D2481" s="78" t="s">
        <v>9787</v>
      </c>
      <c r="E2481" s="78" t="s">
        <v>9788</v>
      </c>
      <c r="G2481" s="131">
        <v>10223.855</v>
      </c>
      <c r="H2481" s="44">
        <f>+IF(A2481=A2480,H2480+F2481-G2481,F2481-G2481)</f>
        <v>-10223.855</v>
      </c>
      <c r="I2481" s="44"/>
    </row>
    <row r="2482" spans="1:9" x14ac:dyDescent="0.2">
      <c r="A2482" s="58" t="s">
        <v>5922</v>
      </c>
      <c r="B2482" s="58" t="s">
        <v>5923</v>
      </c>
      <c r="C2482" s="45">
        <v>45582</v>
      </c>
      <c r="D2482" s="78" t="s">
        <v>9789</v>
      </c>
      <c r="E2482" s="78" t="s">
        <v>9790</v>
      </c>
      <c r="G2482" s="131">
        <v>7225.23</v>
      </c>
      <c r="H2482" s="44">
        <f t="shared" ref="H2482:H2491" si="149">+IF(A2482=A2481,H2481+F2482-G2482,F2482-G2482)</f>
        <v>-17449.084999999999</v>
      </c>
      <c r="I2482" s="44">
        <f>+F2484-G2482-G2481</f>
        <v>1370.5499999999993</v>
      </c>
    </row>
    <row r="2483" spans="1:9" x14ac:dyDescent="0.2">
      <c r="A2483" s="58" t="s">
        <v>5922</v>
      </c>
      <c r="B2483" s="58" t="s">
        <v>5923</v>
      </c>
      <c r="C2483" s="45">
        <v>45596</v>
      </c>
      <c r="D2483" s="78" t="s">
        <v>9791</v>
      </c>
      <c r="E2483" s="78" t="s">
        <v>9792</v>
      </c>
      <c r="G2483" s="44">
        <v>2379.489</v>
      </c>
      <c r="H2483" s="44">
        <f>+IF(A2483=A2482,H2482+F2483-G2483,F2483-G2483)</f>
        <v>-19828.574000000001</v>
      </c>
      <c r="I2483" s="44"/>
    </row>
    <row r="2484" spans="1:9" x14ac:dyDescent="0.2">
      <c r="A2484" s="58" t="s">
        <v>5922</v>
      </c>
      <c r="B2484" s="58" t="s">
        <v>5923</v>
      </c>
      <c r="C2484" s="152">
        <v>45616</v>
      </c>
      <c r="D2484" s="150">
        <v>5624567368</v>
      </c>
      <c r="E2484" s="150" t="s">
        <v>11516</v>
      </c>
      <c r="F2484" s="153">
        <v>18819.634999999998</v>
      </c>
      <c r="G2484" s="151"/>
      <c r="H2484" s="44">
        <f t="shared" si="149"/>
        <v>-1008.9390000000021</v>
      </c>
      <c r="I2484" s="44">
        <f>+I2482*2</f>
        <v>2741.0999999999985</v>
      </c>
    </row>
    <row r="2485" spans="1:9" x14ac:dyDescent="0.2">
      <c r="A2485" s="58" t="s">
        <v>5922</v>
      </c>
      <c r="B2485" s="58" t="s">
        <v>5923</v>
      </c>
      <c r="C2485" s="152">
        <v>45639</v>
      </c>
      <c r="D2485" s="150" t="s">
        <v>11519</v>
      </c>
      <c r="E2485" s="150" t="s">
        <v>11520</v>
      </c>
      <c r="F2485" s="151">
        <v>812.44</v>
      </c>
      <c r="G2485" s="151"/>
      <c r="H2485" s="44">
        <f>+IF(A2485=A2484,H2484+F2485-G2485,F2485-G2485)</f>
        <v>-196.49900000000207</v>
      </c>
      <c r="I2485" s="44"/>
    </row>
    <row r="2486" spans="1:9" x14ac:dyDescent="0.2">
      <c r="A2486" s="58" t="s">
        <v>5922</v>
      </c>
      <c r="B2486" s="58" t="s">
        <v>5923</v>
      </c>
      <c r="C2486" s="152">
        <v>45639</v>
      </c>
      <c r="D2486" s="150" t="s">
        <v>11517</v>
      </c>
      <c r="E2486" s="150" t="s">
        <v>11518</v>
      </c>
      <c r="F2486" s="151"/>
      <c r="G2486" s="151">
        <v>15378.73</v>
      </c>
      <c r="H2486" s="44">
        <f t="shared" si="149"/>
        <v>-15575.229000000001</v>
      </c>
      <c r="I2486" s="44"/>
    </row>
    <row r="2487" spans="1:9" x14ac:dyDescent="0.2">
      <c r="A2487" s="58" t="s">
        <v>5922</v>
      </c>
      <c r="B2487" s="58" t="s">
        <v>5923</v>
      </c>
      <c r="C2487" s="152">
        <v>45650</v>
      </c>
      <c r="D2487" s="150" t="s">
        <v>11522</v>
      </c>
      <c r="E2487" s="150" t="s">
        <v>11523</v>
      </c>
      <c r="F2487" s="151"/>
      <c r="G2487" s="151">
        <v>4416.1559999999999</v>
      </c>
      <c r="H2487" s="44">
        <f t="shared" si="149"/>
        <v>-19991.385000000002</v>
      </c>
      <c r="I2487" s="44"/>
    </row>
    <row r="2488" spans="1:9" x14ac:dyDescent="0.2">
      <c r="A2488" s="58" t="s">
        <v>5922</v>
      </c>
      <c r="B2488" s="58" t="s">
        <v>5923</v>
      </c>
      <c r="C2488" s="152">
        <v>45650</v>
      </c>
      <c r="D2488" s="150" t="s">
        <v>11526</v>
      </c>
      <c r="E2488" s="150" t="s">
        <v>11527</v>
      </c>
      <c r="F2488" s="151"/>
      <c r="G2488" s="151">
        <v>10166.799999999999</v>
      </c>
      <c r="H2488" s="44">
        <f t="shared" si="149"/>
        <v>-30158.185000000001</v>
      </c>
      <c r="I2488" s="44"/>
    </row>
    <row r="2489" spans="1:9" x14ac:dyDescent="0.2">
      <c r="A2489" s="58" t="s">
        <v>5922</v>
      </c>
      <c r="B2489" s="58" t="s">
        <v>5923</v>
      </c>
      <c r="C2489" s="152">
        <v>45651</v>
      </c>
      <c r="D2489" s="150" t="s">
        <v>11528</v>
      </c>
      <c r="E2489" s="150" t="s">
        <v>11529</v>
      </c>
      <c r="F2489" s="151"/>
      <c r="G2489" s="151">
        <v>7097.74</v>
      </c>
      <c r="H2489" s="44">
        <f t="shared" si="149"/>
        <v>-37255.925000000003</v>
      </c>
      <c r="I2489" s="44"/>
    </row>
    <row r="2490" spans="1:9" x14ac:dyDescent="0.2">
      <c r="A2490" s="58" t="s">
        <v>5922</v>
      </c>
      <c r="B2490" s="58" t="s">
        <v>5923</v>
      </c>
      <c r="C2490" s="152">
        <v>45651</v>
      </c>
      <c r="D2490" s="150" t="s">
        <v>11530</v>
      </c>
      <c r="E2490" s="150" t="s">
        <v>11531</v>
      </c>
      <c r="F2490" s="151"/>
      <c r="G2490" s="151">
        <v>7091.47</v>
      </c>
      <c r="H2490" s="44">
        <f t="shared" si="149"/>
        <v>-44347.395000000004</v>
      </c>
      <c r="I2490" s="44"/>
    </row>
    <row r="2491" spans="1:9" x14ac:dyDescent="0.2">
      <c r="A2491" s="58" t="s">
        <v>5922</v>
      </c>
      <c r="B2491" s="58" t="s">
        <v>5923</v>
      </c>
      <c r="C2491" s="152">
        <v>45651</v>
      </c>
      <c r="D2491" s="150" t="s">
        <v>11532</v>
      </c>
      <c r="E2491" s="150" t="s">
        <v>11533</v>
      </c>
      <c r="F2491" s="151"/>
      <c r="G2491" s="151">
        <v>3265.607</v>
      </c>
      <c r="H2491" s="44">
        <f t="shared" si="149"/>
        <v>-47613.002000000008</v>
      </c>
      <c r="I2491" s="44"/>
    </row>
    <row r="2492" spans="1:9" x14ac:dyDescent="0.2">
      <c r="A2492" s="58" t="s">
        <v>5922</v>
      </c>
      <c r="B2492" s="58" t="s">
        <v>5923</v>
      </c>
      <c r="C2492" s="152">
        <v>45651</v>
      </c>
      <c r="D2492" s="150" t="s">
        <v>11534</v>
      </c>
      <c r="E2492" s="150" t="s">
        <v>11535</v>
      </c>
      <c r="F2492" s="151"/>
      <c r="G2492" s="151">
        <v>266.37</v>
      </c>
      <c r="H2492" s="44">
        <f t="shared" ref="H2492:H2497" si="150">+IF(A2492=A2491,H2491+F2492-G2492,F2492-G2492)</f>
        <v>-47879.37200000001</v>
      </c>
      <c r="I2492" s="44"/>
    </row>
    <row r="2493" spans="1:9" x14ac:dyDescent="0.2">
      <c r="A2493" s="58" t="s">
        <v>5922</v>
      </c>
      <c r="B2493" s="58" t="s">
        <v>5923</v>
      </c>
      <c r="C2493" s="152">
        <v>45651</v>
      </c>
      <c r="D2493" s="150" t="s">
        <v>11536</v>
      </c>
      <c r="E2493" s="150" t="s">
        <v>11537</v>
      </c>
      <c r="F2493" s="151"/>
      <c r="G2493" s="151">
        <v>93.558999999999997</v>
      </c>
      <c r="H2493" s="44">
        <f t="shared" si="150"/>
        <v>-47972.931000000011</v>
      </c>
      <c r="I2493" s="44"/>
    </row>
    <row r="2494" spans="1:9" x14ac:dyDescent="0.2">
      <c r="A2494" s="58" t="s">
        <v>5922</v>
      </c>
      <c r="B2494" s="58" t="s">
        <v>5923</v>
      </c>
      <c r="C2494" s="152">
        <v>45651</v>
      </c>
      <c r="D2494" s="150" t="s">
        <v>11538</v>
      </c>
      <c r="E2494" s="150" t="s">
        <v>11539</v>
      </c>
      <c r="F2494" s="151"/>
      <c r="G2494" s="151">
        <v>84.835999999999999</v>
      </c>
      <c r="H2494" s="44">
        <f t="shared" si="150"/>
        <v>-48057.767000000014</v>
      </c>
      <c r="I2494" s="44"/>
    </row>
    <row r="2495" spans="1:9" x14ac:dyDescent="0.2">
      <c r="A2495" s="58" t="s">
        <v>5922</v>
      </c>
      <c r="B2495" s="58" t="s">
        <v>5923</v>
      </c>
      <c r="C2495" s="152">
        <v>45651</v>
      </c>
      <c r="D2495" s="150" t="s">
        <v>11540</v>
      </c>
      <c r="E2495" s="150" t="s">
        <v>11541</v>
      </c>
      <c r="F2495" s="151"/>
      <c r="G2495" s="151">
        <v>44.244999999999997</v>
      </c>
      <c r="H2495" s="44">
        <f t="shared" si="150"/>
        <v>-48102.012000000017</v>
      </c>
      <c r="I2495" s="44"/>
    </row>
    <row r="2496" spans="1:9" x14ac:dyDescent="0.2">
      <c r="A2496" s="58" t="s">
        <v>5922</v>
      </c>
      <c r="B2496" s="58" t="s">
        <v>5923</v>
      </c>
      <c r="C2496" s="152">
        <v>45651</v>
      </c>
      <c r="D2496" s="150" t="s">
        <v>11542</v>
      </c>
      <c r="E2496" s="150" t="s">
        <v>11543</v>
      </c>
      <c r="F2496" s="151"/>
      <c r="G2496" s="151">
        <v>2178.0839999999998</v>
      </c>
      <c r="H2496" s="44">
        <f t="shared" si="150"/>
        <v>-50280.09600000002</v>
      </c>
      <c r="I2496" s="44"/>
    </row>
    <row r="2497" spans="1:9" x14ac:dyDescent="0.2">
      <c r="A2497" s="58" t="s">
        <v>5922</v>
      </c>
      <c r="B2497" s="58" t="s">
        <v>5923</v>
      </c>
      <c r="C2497" s="152">
        <v>45657</v>
      </c>
      <c r="D2497" s="150" t="s">
        <v>12416</v>
      </c>
      <c r="E2497" s="150" t="s">
        <v>12417</v>
      </c>
      <c r="F2497" s="151"/>
      <c r="G2497" s="151">
        <v>14208.24</v>
      </c>
      <c r="H2497" s="44">
        <f t="shared" si="150"/>
        <v>-64488.336000000018</v>
      </c>
      <c r="I2497" s="44"/>
    </row>
    <row r="2498" spans="1:9" x14ac:dyDescent="0.2">
      <c r="A2498" s="64" t="s">
        <v>6845</v>
      </c>
      <c r="B2498" s="66"/>
      <c r="C2498" s="93"/>
      <c r="D2498" s="94"/>
      <c r="E2498" s="94"/>
      <c r="F2498" s="96">
        <f>SUBTOTAL(9,F2481:F2497)</f>
        <v>19632.074999999997</v>
      </c>
      <c r="G2498" s="96">
        <f>SUBTOTAL(9,G2481:G2497)</f>
        <v>84120.410999999993</v>
      </c>
      <c r="H2498" s="95">
        <f>+F2498-G2498</f>
        <v>-64488.335999999996</v>
      </c>
      <c r="I2498" s="44"/>
    </row>
    <row r="2499" spans="1:9" x14ac:dyDescent="0.2">
      <c r="A2499" s="58" t="s">
        <v>5028</v>
      </c>
      <c r="B2499" s="58" t="s">
        <v>5029</v>
      </c>
      <c r="C2499" s="69">
        <v>44704</v>
      </c>
      <c r="D2499" s="80"/>
      <c r="E2499" s="78" t="s">
        <v>7119</v>
      </c>
      <c r="F2499" s="60">
        <v>274.89499999999998</v>
      </c>
      <c r="G2499" s="60"/>
      <c r="H2499" s="44">
        <f>+IF(A2499=A2498,H2498+F2499-G2499,F2499-G2499)</f>
        <v>274.89499999999998</v>
      </c>
      <c r="I2499" s="44"/>
    </row>
    <row r="2500" spans="1:9" x14ac:dyDescent="0.2">
      <c r="A2500" s="58" t="s">
        <v>5028</v>
      </c>
      <c r="B2500" s="58" t="s">
        <v>5029</v>
      </c>
      <c r="C2500" s="69">
        <v>44706</v>
      </c>
      <c r="D2500" s="80"/>
      <c r="E2500" s="78" t="s">
        <v>7120</v>
      </c>
      <c r="F2500" s="60"/>
      <c r="G2500" s="60">
        <v>238.6</v>
      </c>
      <c r="H2500" s="44">
        <f t="shared" ref="H2500" si="151">+IF(A2500=A2499,H2499+F2500-G2500,F2500-G2500)</f>
        <v>36.294999999999987</v>
      </c>
      <c r="I2500" s="44"/>
    </row>
    <row r="2501" spans="1:9" x14ac:dyDescent="0.2">
      <c r="A2501" s="58" t="s">
        <v>5028</v>
      </c>
      <c r="B2501" s="58" t="s">
        <v>5029</v>
      </c>
      <c r="C2501" s="69">
        <v>44771</v>
      </c>
      <c r="D2501" s="80"/>
      <c r="E2501" s="78" t="s">
        <v>7121</v>
      </c>
      <c r="F2501" s="60"/>
      <c r="G2501" s="60">
        <v>238.6</v>
      </c>
      <c r="H2501" s="44">
        <f>+IF(A2501=A2500,H2500+F2501-G2501,F2501-G2501)</f>
        <v>-202.30500000000001</v>
      </c>
      <c r="I2501" s="44"/>
    </row>
    <row r="2502" spans="1:9" x14ac:dyDescent="0.2">
      <c r="A2502" s="58" t="s">
        <v>5028</v>
      </c>
      <c r="B2502" s="58" t="s">
        <v>5029</v>
      </c>
      <c r="C2502" s="69">
        <v>44773</v>
      </c>
      <c r="D2502" s="80"/>
      <c r="E2502" s="78" t="s">
        <v>7122</v>
      </c>
      <c r="F2502" s="60"/>
      <c r="G2502" s="60">
        <v>238.6</v>
      </c>
      <c r="H2502" s="44">
        <f>+IF(A2502=A2501,H2501+F2502-G2502,F2502-G2502)</f>
        <v>-440.90499999999997</v>
      </c>
      <c r="I2502" s="44"/>
    </row>
    <row r="2503" spans="1:9" x14ac:dyDescent="0.2">
      <c r="A2503" s="58" t="s">
        <v>5028</v>
      </c>
      <c r="B2503" s="58" t="s">
        <v>5029</v>
      </c>
      <c r="C2503" s="69">
        <v>44773</v>
      </c>
      <c r="D2503" s="80"/>
      <c r="E2503" s="78" t="s">
        <v>7123</v>
      </c>
      <c r="F2503" s="60">
        <v>415.19600000000003</v>
      </c>
      <c r="G2503" s="60"/>
      <c r="H2503" s="44">
        <f>+IF(A2503=A2502,H2502+F2503-G2503,F2503-G2503)</f>
        <v>-25.708999999999946</v>
      </c>
      <c r="I2503" s="44"/>
    </row>
    <row r="2504" spans="1:9" x14ac:dyDescent="0.2">
      <c r="A2504" s="58" t="s">
        <v>5028</v>
      </c>
      <c r="B2504" s="58" t="s">
        <v>5029</v>
      </c>
      <c r="C2504" s="69">
        <v>44804</v>
      </c>
      <c r="D2504" s="80"/>
      <c r="E2504" s="78" t="s">
        <v>7124</v>
      </c>
      <c r="F2504" s="60">
        <v>295.839</v>
      </c>
      <c r="G2504" s="60"/>
      <c r="H2504" s="44">
        <f>+IF(A2504=A2503,H2503+F2504-G2504,F2504-G2504)</f>
        <v>270.13000000000005</v>
      </c>
      <c r="I2504" s="44"/>
    </row>
    <row r="2505" spans="1:9" x14ac:dyDescent="0.2">
      <c r="A2505" s="64" t="s">
        <v>6846</v>
      </c>
      <c r="B2505" s="66"/>
      <c r="C2505" s="93"/>
      <c r="D2505" s="65"/>
      <c r="E2505" s="79"/>
      <c r="F2505" s="95">
        <f>SUBTOTAL(9,F2499:F2504)</f>
        <v>985.93000000000006</v>
      </c>
      <c r="G2505" s="95">
        <f>SUBTOTAL(9,G2499:G2504)</f>
        <v>715.8</v>
      </c>
      <c r="H2505" s="95">
        <f>+F2505-G2505</f>
        <v>270.13000000000011</v>
      </c>
      <c r="I2505" s="44"/>
    </row>
    <row r="2506" spans="1:9" x14ac:dyDescent="0.2">
      <c r="A2506" s="58" t="s">
        <v>5030</v>
      </c>
      <c r="B2506" s="58" t="s">
        <v>5031</v>
      </c>
      <c r="C2506" s="69">
        <v>45046</v>
      </c>
      <c r="D2506" s="78">
        <v>5623560741</v>
      </c>
      <c r="E2506" s="78" t="s">
        <v>7128</v>
      </c>
      <c r="F2506" s="60">
        <v>0</v>
      </c>
      <c r="G2506" s="60"/>
      <c r="H2506" s="44">
        <f>+IF(A2506=A2504,H2504+F2506-G2506,F2506-G2506)</f>
        <v>0</v>
      </c>
      <c r="I2506" s="44"/>
    </row>
    <row r="2507" spans="1:9" x14ac:dyDescent="0.2">
      <c r="A2507" s="64" t="s">
        <v>6847</v>
      </c>
      <c r="B2507" s="66"/>
      <c r="C2507" s="93"/>
      <c r="D2507" s="94"/>
      <c r="E2507" s="94"/>
      <c r="F2507" s="96">
        <f>SUBTOTAL(9,F2506:F2506)</f>
        <v>0</v>
      </c>
      <c r="G2507" s="96">
        <f>SUBTOTAL(9,G2506:G2506)</f>
        <v>0</v>
      </c>
      <c r="H2507" s="95">
        <f>+F2507-G2507</f>
        <v>0</v>
      </c>
      <c r="I2507" s="44"/>
    </row>
    <row r="2508" spans="1:9" x14ac:dyDescent="0.2">
      <c r="A2508" s="58" t="s">
        <v>5993</v>
      </c>
      <c r="B2508" s="58" t="s">
        <v>5994</v>
      </c>
      <c r="C2508" s="69">
        <v>45007</v>
      </c>
      <c r="D2508" s="83">
        <v>5623560404</v>
      </c>
      <c r="E2508" s="83" t="s">
        <v>7129</v>
      </c>
      <c r="F2508" s="86">
        <v>440.29700000000003</v>
      </c>
      <c r="G2508" s="60"/>
      <c r="H2508" s="44">
        <f>+IF(A2508=A2506,H2506+F2508-G2508,F2508-G2508)</f>
        <v>440.29700000000003</v>
      </c>
      <c r="I2508" s="44"/>
    </row>
    <row r="2509" spans="1:9" x14ac:dyDescent="0.2">
      <c r="A2509" s="64" t="s">
        <v>6848</v>
      </c>
      <c r="B2509" s="66"/>
      <c r="C2509" s="93"/>
      <c r="D2509" s="94"/>
      <c r="E2509" s="94"/>
      <c r="F2509" s="96">
        <f>SUBTOTAL(9,F2508:F2508)</f>
        <v>440.29700000000003</v>
      </c>
      <c r="G2509" s="95">
        <f>SUBTOTAL(9,G2508:G2508)</f>
        <v>0</v>
      </c>
      <c r="H2509" s="95">
        <f>+F2509-G2509</f>
        <v>440.29700000000003</v>
      </c>
      <c r="I2509" s="44"/>
    </row>
    <row r="2510" spans="1:9" x14ac:dyDescent="0.2">
      <c r="A2510" s="58" t="s">
        <v>72</v>
      </c>
      <c r="B2510" s="58" t="s">
        <v>5173</v>
      </c>
      <c r="C2510" s="59">
        <v>44895</v>
      </c>
      <c r="D2510" s="81"/>
      <c r="E2510" s="81" t="s">
        <v>7130</v>
      </c>
      <c r="F2510" s="35">
        <v>275.5</v>
      </c>
      <c r="G2510" s="35"/>
      <c r="H2510" s="44">
        <f>+IF(A2510=A2508,H2508+F2510-G2510,F2510-G2510)</f>
        <v>275.5</v>
      </c>
      <c r="I2510" s="44"/>
    </row>
    <row r="2511" spans="1:9" x14ac:dyDescent="0.2">
      <c r="A2511" s="58" t="s">
        <v>72</v>
      </c>
      <c r="B2511" s="58" t="s">
        <v>5173</v>
      </c>
      <c r="C2511" s="59">
        <v>44901</v>
      </c>
      <c r="D2511" s="81"/>
      <c r="E2511" s="81" t="s">
        <v>7131</v>
      </c>
      <c r="F2511" s="35">
        <v>276.7</v>
      </c>
      <c r="G2511" s="35"/>
      <c r="H2511" s="44">
        <f>+IF(A2511=A2510,H2510+F2511-G2511,F2511-G2511)</f>
        <v>552.20000000000005</v>
      </c>
      <c r="I2511" s="44"/>
    </row>
    <row r="2512" spans="1:9" x14ac:dyDescent="0.2">
      <c r="A2512" s="58" t="s">
        <v>72</v>
      </c>
      <c r="B2512" s="58" t="s">
        <v>5173</v>
      </c>
      <c r="C2512" s="59">
        <v>45322</v>
      </c>
      <c r="D2512" s="81" t="s">
        <v>8496</v>
      </c>
      <c r="E2512" s="81" t="s">
        <v>8497</v>
      </c>
      <c r="F2512" s="35"/>
      <c r="G2512" s="35">
        <v>30</v>
      </c>
      <c r="H2512" s="44">
        <f t="shared" ref="H2512:H2515" si="152">+IF(A2512=A2511,H2511+F2512-G2512,F2512-G2512)</f>
        <v>522.20000000000005</v>
      </c>
      <c r="I2512" s="44"/>
    </row>
    <row r="2513" spans="1:9" x14ac:dyDescent="0.2">
      <c r="A2513" s="58" t="s">
        <v>72</v>
      </c>
      <c r="B2513" s="58" t="s">
        <v>5173</v>
      </c>
      <c r="C2513" s="59">
        <v>45322</v>
      </c>
      <c r="D2513" s="81" t="s">
        <v>8498</v>
      </c>
      <c r="E2513" s="81" t="s">
        <v>8499</v>
      </c>
      <c r="F2513" s="35"/>
      <c r="G2513" s="35">
        <v>300</v>
      </c>
      <c r="H2513" s="44">
        <f t="shared" si="152"/>
        <v>222.20000000000005</v>
      </c>
      <c r="I2513" s="44"/>
    </row>
    <row r="2514" spans="1:9" x14ac:dyDescent="0.2">
      <c r="A2514" s="133" t="s">
        <v>72</v>
      </c>
      <c r="B2514" s="133" t="s">
        <v>5173</v>
      </c>
      <c r="C2514" s="138">
        <v>45356</v>
      </c>
      <c r="D2514" s="139">
        <v>5624561355</v>
      </c>
      <c r="E2514" s="139" t="s">
        <v>8500</v>
      </c>
      <c r="F2514" s="141">
        <v>619.9</v>
      </c>
      <c r="G2514" s="35"/>
      <c r="H2514" s="44">
        <f t="shared" si="152"/>
        <v>842.1</v>
      </c>
      <c r="I2514" s="44"/>
    </row>
    <row r="2515" spans="1:9" x14ac:dyDescent="0.2">
      <c r="A2515" s="58" t="s">
        <v>72</v>
      </c>
      <c r="B2515" s="58" t="s">
        <v>5173</v>
      </c>
      <c r="C2515" s="152">
        <v>45652</v>
      </c>
      <c r="D2515" s="150" t="s">
        <v>11616</v>
      </c>
      <c r="E2515" s="150" t="s">
        <v>11617</v>
      </c>
      <c r="F2515" s="151"/>
      <c r="G2515" s="151">
        <v>125</v>
      </c>
      <c r="H2515" s="44">
        <f t="shared" si="152"/>
        <v>717.1</v>
      </c>
      <c r="I2515" s="44"/>
    </row>
    <row r="2516" spans="1:9" x14ac:dyDescent="0.2">
      <c r="A2516" s="64" t="s">
        <v>4492</v>
      </c>
      <c r="B2516" s="66"/>
      <c r="C2516" s="93"/>
      <c r="D2516" s="94"/>
      <c r="E2516" s="94"/>
      <c r="F2516" s="96">
        <f>SUBTOTAL(9,F2510:F2515)</f>
        <v>1172.0999999999999</v>
      </c>
      <c r="G2516" s="96">
        <f>SUBTOTAL(9,G2510:G2515)</f>
        <v>455</v>
      </c>
      <c r="H2516" s="95">
        <f>+F2516-G2516</f>
        <v>717.09999999999991</v>
      </c>
      <c r="I2516" s="44"/>
    </row>
    <row r="2517" spans="1:9" x14ac:dyDescent="0.2">
      <c r="A2517" s="58" t="s">
        <v>5074</v>
      </c>
      <c r="B2517" s="58" t="s">
        <v>5174</v>
      </c>
      <c r="C2517" s="69">
        <v>45016</v>
      </c>
      <c r="D2517" s="83" t="s">
        <v>7132</v>
      </c>
      <c r="E2517" s="83" t="s">
        <v>7133</v>
      </c>
      <c r="F2517" s="86"/>
      <c r="G2517" s="86">
        <v>15222.69</v>
      </c>
      <c r="H2517" s="44">
        <f>+IF(A2517=A2511,H2511+F2517-G2517,F2517-G2517)</f>
        <v>-15222.69</v>
      </c>
      <c r="I2517" s="44"/>
    </row>
    <row r="2518" spans="1:9" x14ac:dyDescent="0.2">
      <c r="A2518" s="58" t="s">
        <v>5074</v>
      </c>
      <c r="B2518" s="58" t="s">
        <v>5174</v>
      </c>
      <c r="C2518" s="69">
        <v>45016</v>
      </c>
      <c r="D2518" s="83">
        <v>5623560552</v>
      </c>
      <c r="E2518" s="83" t="s">
        <v>7134</v>
      </c>
      <c r="F2518" s="86">
        <v>15357.647000000001</v>
      </c>
      <c r="G2518" s="86"/>
      <c r="H2518" s="44">
        <f>+IF(A2518=A2517,H2517+F2518-G2518,F2518-G2518)</f>
        <v>134.95700000000033</v>
      </c>
      <c r="I2518" s="44"/>
    </row>
    <row r="2519" spans="1:9" x14ac:dyDescent="0.2">
      <c r="A2519" s="58" t="s">
        <v>5074</v>
      </c>
      <c r="B2519" s="58" t="s">
        <v>5174</v>
      </c>
      <c r="C2519" s="69">
        <v>45169</v>
      </c>
      <c r="D2519" s="83" t="s">
        <v>7135</v>
      </c>
      <c r="E2519" s="83" t="s">
        <v>7136</v>
      </c>
      <c r="F2519" s="86"/>
      <c r="G2519" s="86">
        <v>191</v>
      </c>
      <c r="H2519" s="44">
        <f>+IF(A2519=A2518,H2518+F2519-G2519,F2519-G2519)</f>
        <v>-56.042999999999665</v>
      </c>
      <c r="I2519" s="44"/>
    </row>
    <row r="2520" spans="1:9" x14ac:dyDescent="0.2">
      <c r="A2520" s="58" t="s">
        <v>5074</v>
      </c>
      <c r="B2520" s="58" t="s">
        <v>5174</v>
      </c>
      <c r="C2520" s="69">
        <v>45190</v>
      </c>
      <c r="D2520" s="83" t="s">
        <v>7137</v>
      </c>
      <c r="E2520" s="83" t="s">
        <v>7138</v>
      </c>
      <c r="F2520" s="86"/>
      <c r="G2520" s="86">
        <v>191</v>
      </c>
      <c r="H2520" s="44">
        <f>+IF(A2520=A2519,H2519+F2520-G2520,F2520-G2520)</f>
        <v>-247.04299999999967</v>
      </c>
      <c r="I2520" s="44"/>
    </row>
    <row r="2521" spans="1:9" x14ac:dyDescent="0.2">
      <c r="A2521" s="58" t="s">
        <v>5074</v>
      </c>
      <c r="B2521" s="58" t="s">
        <v>5174</v>
      </c>
      <c r="C2521" s="69">
        <v>45190</v>
      </c>
      <c r="D2521" s="83" t="s">
        <v>7139</v>
      </c>
      <c r="E2521" s="83" t="s">
        <v>7140</v>
      </c>
      <c r="F2521" s="86"/>
      <c r="G2521" s="86">
        <v>182</v>
      </c>
      <c r="H2521" s="44">
        <f>+IF(A2521=A2520,H2520+F2521-G2521,F2521-G2521)</f>
        <v>-429.04299999999967</v>
      </c>
      <c r="I2521" s="44"/>
    </row>
    <row r="2522" spans="1:9" x14ac:dyDescent="0.2">
      <c r="A2522" s="64" t="s">
        <v>6849</v>
      </c>
      <c r="B2522" s="66"/>
      <c r="C2522" s="93"/>
      <c r="D2522" s="94"/>
      <c r="E2522" s="94"/>
      <c r="F2522" s="96">
        <f>SUBTOTAL(9,F2517:F2521)</f>
        <v>15357.647000000001</v>
      </c>
      <c r="G2522" s="96">
        <f>SUBTOTAL(9,G2517:G2521)</f>
        <v>15786.69</v>
      </c>
      <c r="H2522" s="95">
        <f>+F2522-G2522</f>
        <v>-429.04299999999967</v>
      </c>
      <c r="I2522" s="44"/>
    </row>
    <row r="2523" spans="1:9" x14ac:dyDescent="0.2">
      <c r="A2523" s="58" t="s">
        <v>5004</v>
      </c>
      <c r="B2523" s="58" t="s">
        <v>5176</v>
      </c>
      <c r="C2523" s="152">
        <v>45615</v>
      </c>
      <c r="D2523" s="150">
        <v>5624567336</v>
      </c>
      <c r="E2523" s="150" t="s">
        <v>11623</v>
      </c>
      <c r="F2523" s="151">
        <v>50</v>
      </c>
      <c r="G2523" s="86"/>
      <c r="H2523" s="44">
        <f>+IF(A2523=A2522,H2522+F2523-G2523,F2523-G2523)</f>
        <v>50</v>
      </c>
      <c r="I2523" s="44"/>
    </row>
    <row r="2524" spans="1:9" x14ac:dyDescent="0.2">
      <c r="A2524" s="58" t="s">
        <v>5004</v>
      </c>
      <c r="B2524" s="58" t="s">
        <v>5176</v>
      </c>
      <c r="C2524" s="152">
        <v>45648</v>
      </c>
      <c r="D2524" s="150">
        <v>5624567561</v>
      </c>
      <c r="E2524" s="150" t="s">
        <v>11626</v>
      </c>
      <c r="F2524" s="151">
        <v>50</v>
      </c>
      <c r="G2524" s="86"/>
      <c r="H2524" s="44">
        <f>+IF(A2524=A2523,H2523+F2524-G2524,F2524-G2524)</f>
        <v>100</v>
      </c>
      <c r="I2524" s="44"/>
    </row>
    <row r="2525" spans="1:9" x14ac:dyDescent="0.2">
      <c r="A2525" s="64" t="s">
        <v>6850</v>
      </c>
      <c r="B2525" s="66"/>
      <c r="C2525" s="67"/>
      <c r="D2525" s="65"/>
      <c r="E2525" s="84"/>
      <c r="F2525" s="95">
        <f>SUBTOTAL(9,F2523:F2524)</f>
        <v>100</v>
      </c>
      <c r="G2525" s="95">
        <f>SUBTOTAL(9,G2523:G2524)</f>
        <v>0</v>
      </c>
      <c r="H2525" s="95">
        <f>+F2525-G2525</f>
        <v>100</v>
      </c>
      <c r="I2525" s="44"/>
    </row>
    <row r="2526" spans="1:9" x14ac:dyDescent="0.2">
      <c r="A2526" s="58" t="s">
        <v>4803</v>
      </c>
      <c r="B2526" s="58" t="s">
        <v>4804</v>
      </c>
      <c r="C2526" s="59">
        <v>44742</v>
      </c>
      <c r="D2526" s="81"/>
      <c r="E2526" s="81" t="s">
        <v>7141</v>
      </c>
      <c r="F2526" s="60">
        <v>636.54</v>
      </c>
      <c r="G2526" s="60"/>
      <c r="H2526" s="44">
        <f>+IF(A2526=A2525,H2525+F2526-G2526,F2526-G2526)</f>
        <v>636.54</v>
      </c>
      <c r="I2526" s="44"/>
    </row>
    <row r="2527" spans="1:9" x14ac:dyDescent="0.2">
      <c r="A2527" s="133" t="s">
        <v>4803</v>
      </c>
      <c r="B2527" s="133" t="s">
        <v>4804</v>
      </c>
      <c r="C2527" s="138">
        <v>45382</v>
      </c>
      <c r="D2527" s="139">
        <v>5624561510</v>
      </c>
      <c r="E2527" s="139" t="s">
        <v>8508</v>
      </c>
      <c r="F2527" s="99">
        <v>133.495</v>
      </c>
      <c r="G2527" s="60"/>
      <c r="H2527" s="44">
        <f>+IF(A2527=A2526,H2526+F2527-G2527,F2527-G2527)</f>
        <v>770.03499999999997</v>
      </c>
      <c r="I2527" s="44"/>
    </row>
    <row r="2528" spans="1:9" x14ac:dyDescent="0.2">
      <c r="A2528" s="64" t="s">
        <v>6851</v>
      </c>
      <c r="B2528" s="66"/>
      <c r="C2528" s="67"/>
      <c r="D2528" s="84"/>
      <c r="E2528" s="84"/>
      <c r="F2528" s="95">
        <f>SUBTOTAL(9,F2526:F2527)</f>
        <v>770.03499999999997</v>
      </c>
      <c r="G2528" s="95">
        <f>SUBTOTAL(9,G2526:G2527)</f>
        <v>0</v>
      </c>
      <c r="H2528" s="95">
        <f>+F2528-G2528</f>
        <v>770.03499999999997</v>
      </c>
      <c r="I2528" s="44"/>
    </row>
    <row r="2529" spans="1:9" x14ac:dyDescent="0.2">
      <c r="A2529" s="58" t="s">
        <v>5260</v>
      </c>
      <c r="B2529" s="58" t="s">
        <v>5261</v>
      </c>
      <c r="C2529" s="69">
        <v>45076</v>
      </c>
      <c r="D2529" s="83" t="s">
        <v>7142</v>
      </c>
      <c r="E2529" s="83" t="s">
        <v>7143</v>
      </c>
      <c r="F2529" s="86">
        <v>0</v>
      </c>
      <c r="G2529" s="60"/>
      <c r="H2529" s="44">
        <f>+IF(A2529=A2526,H2526+F2529-G2529,F2529-G2529)</f>
        <v>0</v>
      </c>
      <c r="I2529" s="44"/>
    </row>
    <row r="2530" spans="1:9" x14ac:dyDescent="0.2">
      <c r="A2530" s="64" t="s">
        <v>6852</v>
      </c>
      <c r="B2530" s="66"/>
      <c r="C2530" s="93"/>
      <c r="D2530" s="94"/>
      <c r="E2530" s="94"/>
      <c r="F2530" s="96">
        <f>SUBTOTAL(9,F2529:F2529)</f>
        <v>0</v>
      </c>
      <c r="G2530" s="96">
        <f>SUBTOTAL(9,G2529:G2529)</f>
        <v>0</v>
      </c>
      <c r="H2530" s="95">
        <f>+F2530-G2530</f>
        <v>0</v>
      </c>
      <c r="I2530" s="44"/>
    </row>
    <row r="2531" spans="1:9" x14ac:dyDescent="0.2">
      <c r="A2531" s="58" t="s">
        <v>6118</v>
      </c>
      <c r="B2531" s="58" t="s">
        <v>6119</v>
      </c>
      <c r="C2531" s="45">
        <v>45260</v>
      </c>
      <c r="D2531" s="78" t="s">
        <v>7375</v>
      </c>
      <c r="E2531" s="78" t="s">
        <v>7376</v>
      </c>
      <c r="G2531" s="44">
        <v>0</v>
      </c>
      <c r="H2531" s="44">
        <f>+IF(A2531=A2529,H2529+F2531-G2531,F2531-G2531)</f>
        <v>0</v>
      </c>
      <c r="I2531" s="44"/>
    </row>
    <row r="2532" spans="1:9" x14ac:dyDescent="0.2">
      <c r="A2532" s="64" t="s">
        <v>6853</v>
      </c>
      <c r="B2532" s="66"/>
      <c r="C2532" s="93"/>
      <c r="D2532" s="94"/>
      <c r="E2532" s="94"/>
      <c r="F2532" s="96">
        <f>SUBTOTAL(9,F2531:F2531)</f>
        <v>0</v>
      </c>
      <c r="G2532" s="96">
        <f>SUBTOTAL(9,G2531:G2531)</f>
        <v>0</v>
      </c>
      <c r="H2532" s="95">
        <f>+F2532-G2532</f>
        <v>0</v>
      </c>
      <c r="I2532" s="44"/>
    </row>
    <row r="2533" spans="1:9" x14ac:dyDescent="0.2">
      <c r="A2533" s="58" t="s">
        <v>6120</v>
      </c>
      <c r="B2533" s="58" t="s">
        <v>6121</v>
      </c>
      <c r="C2533" s="69">
        <v>45190</v>
      </c>
      <c r="D2533" s="83" t="s">
        <v>7145</v>
      </c>
      <c r="E2533" s="83" t="s">
        <v>7146</v>
      </c>
      <c r="F2533" s="86"/>
      <c r="G2533" s="86">
        <v>0</v>
      </c>
      <c r="H2533" s="44">
        <f>+IF(A2533=A2531,H2531+F2533-G2533,F2533-G2533)</f>
        <v>0</v>
      </c>
      <c r="I2533" s="44"/>
    </row>
    <row r="2534" spans="1:9" x14ac:dyDescent="0.2">
      <c r="A2534" s="64" t="s">
        <v>6854</v>
      </c>
      <c r="B2534" s="66"/>
      <c r="C2534" s="93"/>
      <c r="D2534" s="94"/>
      <c r="E2534" s="94"/>
      <c r="F2534" s="96">
        <f>SUBTOTAL(9,F2533:F2533)</f>
        <v>0</v>
      </c>
      <c r="G2534" s="96">
        <f>SUBTOTAL(9,G2533:G2533)</f>
        <v>0</v>
      </c>
      <c r="H2534" s="95">
        <f>+F2534-G2534</f>
        <v>0</v>
      </c>
      <c r="I2534" s="44"/>
    </row>
    <row r="2535" spans="1:9" x14ac:dyDescent="0.2">
      <c r="A2535" s="58" t="s">
        <v>6124</v>
      </c>
      <c r="B2535" s="58" t="s">
        <v>6125</v>
      </c>
      <c r="C2535" s="152">
        <v>45656</v>
      </c>
      <c r="D2535" s="150" t="s">
        <v>11656</v>
      </c>
      <c r="E2535" s="150" t="s">
        <v>11657</v>
      </c>
      <c r="F2535" s="151"/>
      <c r="G2535" s="151">
        <v>1753</v>
      </c>
      <c r="H2535" s="44">
        <f>+IF(A2535=A2533,H2533+F2535-G2535,F2535-G2535)</f>
        <v>-1753</v>
      </c>
      <c r="I2535" s="44"/>
    </row>
    <row r="2536" spans="1:9" x14ac:dyDescent="0.2">
      <c r="A2536" s="58" t="s">
        <v>6124</v>
      </c>
      <c r="B2536" s="58" t="s">
        <v>6125</v>
      </c>
      <c r="C2536" s="152">
        <v>45657</v>
      </c>
      <c r="D2536" s="150" t="s">
        <v>11658</v>
      </c>
      <c r="E2536" s="150" t="s">
        <v>11659</v>
      </c>
      <c r="F2536" s="151"/>
      <c r="G2536" s="151">
        <v>625.5</v>
      </c>
      <c r="H2536" s="44">
        <f t="shared" ref="H2536:H2541" si="153">+IF(A2536=A2535,H2535+F2536-G2536,F2536-G2536)</f>
        <v>-2378.5</v>
      </c>
      <c r="I2536" s="44"/>
    </row>
    <row r="2537" spans="1:9" x14ac:dyDescent="0.2">
      <c r="A2537" s="58" t="s">
        <v>6124</v>
      </c>
      <c r="B2537" s="58" t="s">
        <v>6125</v>
      </c>
      <c r="C2537" s="152">
        <v>45657</v>
      </c>
      <c r="D2537" s="150" t="s">
        <v>11660</v>
      </c>
      <c r="E2537" s="150" t="s">
        <v>11661</v>
      </c>
      <c r="F2537" s="151"/>
      <c r="G2537" s="151">
        <v>625.5</v>
      </c>
      <c r="H2537" s="44">
        <f t="shared" si="153"/>
        <v>-3004</v>
      </c>
      <c r="I2537" s="44"/>
    </row>
    <row r="2538" spans="1:9" x14ac:dyDescent="0.2">
      <c r="A2538" s="58" t="s">
        <v>6124</v>
      </c>
      <c r="B2538" s="58" t="s">
        <v>6125</v>
      </c>
      <c r="C2538" s="152">
        <v>45657</v>
      </c>
      <c r="D2538" s="150" t="s">
        <v>11662</v>
      </c>
      <c r="E2538" s="150" t="s">
        <v>11663</v>
      </c>
      <c r="F2538" s="151"/>
      <c r="G2538" s="151">
        <v>625.5</v>
      </c>
      <c r="H2538" s="44">
        <f t="shared" si="153"/>
        <v>-3629.5</v>
      </c>
      <c r="I2538" s="44"/>
    </row>
    <row r="2539" spans="1:9" x14ac:dyDescent="0.2">
      <c r="A2539" s="58" t="s">
        <v>6124</v>
      </c>
      <c r="B2539" s="58" t="s">
        <v>6125</v>
      </c>
      <c r="C2539" s="152">
        <v>45657</v>
      </c>
      <c r="D2539" s="150" t="s">
        <v>11664</v>
      </c>
      <c r="E2539" s="150" t="s">
        <v>11665</v>
      </c>
      <c r="F2539" s="151"/>
      <c r="G2539" s="151">
        <v>631</v>
      </c>
      <c r="H2539" s="44">
        <f t="shared" si="153"/>
        <v>-4260.5</v>
      </c>
      <c r="I2539" s="44"/>
    </row>
    <row r="2540" spans="1:9" x14ac:dyDescent="0.2">
      <c r="A2540" s="58" t="s">
        <v>6124</v>
      </c>
      <c r="B2540" s="58" t="s">
        <v>6125</v>
      </c>
      <c r="C2540" s="152">
        <v>45657</v>
      </c>
      <c r="D2540" s="150" t="s">
        <v>11666</v>
      </c>
      <c r="E2540" s="150" t="s">
        <v>11667</v>
      </c>
      <c r="F2540" s="151"/>
      <c r="G2540" s="151">
        <v>625.5</v>
      </c>
      <c r="H2540" s="44">
        <f t="shared" si="153"/>
        <v>-4886</v>
      </c>
      <c r="I2540" s="44"/>
    </row>
    <row r="2541" spans="1:9" x14ac:dyDescent="0.2">
      <c r="A2541" s="58" t="s">
        <v>6124</v>
      </c>
      <c r="B2541" s="58" t="s">
        <v>6125</v>
      </c>
      <c r="C2541" s="152">
        <v>45657</v>
      </c>
      <c r="D2541" s="150" t="s">
        <v>11668</v>
      </c>
      <c r="E2541" s="150" t="s">
        <v>11669</v>
      </c>
      <c r="F2541" s="151"/>
      <c r="G2541" s="151">
        <v>5287</v>
      </c>
      <c r="H2541" s="44">
        <f t="shared" si="153"/>
        <v>-10173</v>
      </c>
      <c r="I2541" s="44"/>
    </row>
    <row r="2542" spans="1:9" x14ac:dyDescent="0.2">
      <c r="A2542" s="64" t="s">
        <v>6855</v>
      </c>
      <c r="B2542" s="66"/>
      <c r="C2542" s="93"/>
      <c r="D2542" s="94"/>
      <c r="E2542" s="94"/>
      <c r="F2542" s="96">
        <f>SUBTOTAL(9,F2535:F2541)</f>
        <v>0</v>
      </c>
      <c r="G2542" s="96">
        <f>SUBTOTAL(9,G2535:G2541)</f>
        <v>10173</v>
      </c>
      <c r="H2542" s="95">
        <f>+F2542-G2542</f>
        <v>-10173</v>
      </c>
      <c r="I2542" s="44"/>
    </row>
    <row r="2543" spans="1:9" x14ac:dyDescent="0.2">
      <c r="A2543" s="58" t="s">
        <v>6127</v>
      </c>
      <c r="B2543" s="58" t="s">
        <v>6128</v>
      </c>
      <c r="C2543" s="69">
        <v>45199</v>
      </c>
      <c r="D2543" s="83" t="s">
        <v>7147</v>
      </c>
      <c r="E2543" s="83" t="s">
        <v>7148</v>
      </c>
      <c r="F2543" s="86"/>
      <c r="G2543" s="86">
        <v>0</v>
      </c>
      <c r="H2543" s="44">
        <f>+IF(A2543=A2542,H2542+F2543-G2543,F2543-G2543)</f>
        <v>0</v>
      </c>
      <c r="I2543" s="44"/>
    </row>
    <row r="2544" spans="1:9" x14ac:dyDescent="0.2">
      <c r="A2544" s="64" t="s">
        <v>6856</v>
      </c>
      <c r="B2544" s="66"/>
      <c r="C2544" s="93"/>
      <c r="D2544" s="94"/>
      <c r="E2544" s="94"/>
      <c r="F2544" s="96">
        <f>SUBTOTAL(9,F2543:F2543)</f>
        <v>0</v>
      </c>
      <c r="G2544" s="96">
        <f>SUBTOTAL(9,G2543:G2543)</f>
        <v>0</v>
      </c>
      <c r="H2544" s="95">
        <f>+F2544-G2544</f>
        <v>0</v>
      </c>
      <c r="I2544" s="44"/>
    </row>
    <row r="2545" spans="1:9" x14ac:dyDescent="0.2">
      <c r="A2545" s="58" t="s">
        <v>5006</v>
      </c>
      <c r="B2545" s="58" t="s">
        <v>5185</v>
      </c>
      <c r="C2545" s="69">
        <v>45596</v>
      </c>
      <c r="D2545" s="83" t="s">
        <v>9986</v>
      </c>
      <c r="E2545" s="83" t="s">
        <v>9987</v>
      </c>
      <c r="F2545" s="86"/>
      <c r="G2545" s="86">
        <v>0</v>
      </c>
      <c r="H2545" s="44">
        <f>+IF(A2545=A2544,H2544+F2545-G2545,F2545-G2545)</f>
        <v>0</v>
      </c>
      <c r="I2545" s="44"/>
    </row>
    <row r="2546" spans="1:9" x14ac:dyDescent="0.2">
      <c r="A2546" s="64" t="s">
        <v>6857</v>
      </c>
      <c r="B2546" s="66"/>
      <c r="C2546" s="93"/>
      <c r="D2546" s="94"/>
      <c r="E2546" s="94"/>
      <c r="F2546" s="96">
        <f>SUBTOTAL(9,F2545:F2545)</f>
        <v>0</v>
      </c>
      <c r="G2546" s="96">
        <f>SUBTOTAL(9,G2545:G2545)</f>
        <v>0</v>
      </c>
      <c r="H2546" s="95">
        <f>+F2546-G2546</f>
        <v>0</v>
      </c>
      <c r="I2546" s="44"/>
    </row>
    <row r="2547" spans="1:9" x14ac:dyDescent="0.2">
      <c r="A2547" s="58" t="s">
        <v>6152</v>
      </c>
      <c r="B2547" s="58" t="s">
        <v>6153</v>
      </c>
      <c r="C2547" s="69">
        <v>45103</v>
      </c>
      <c r="D2547" s="83" t="s">
        <v>7164</v>
      </c>
      <c r="E2547" s="83" t="s">
        <v>7165</v>
      </c>
      <c r="F2547" s="86"/>
      <c r="G2547" s="86">
        <v>3054.0079999999998</v>
      </c>
      <c r="H2547" s="44">
        <f>+IF(A2547=A2546,H2546+F2547-G2547,F2547-G2547)</f>
        <v>-3054.0079999999998</v>
      </c>
      <c r="I2547" s="44"/>
    </row>
    <row r="2548" spans="1:9" x14ac:dyDescent="0.2">
      <c r="A2548" s="58" t="s">
        <v>6152</v>
      </c>
      <c r="B2548" s="58" t="s">
        <v>6153</v>
      </c>
      <c r="C2548" s="69">
        <v>45103</v>
      </c>
      <c r="D2548" s="83" t="s">
        <v>7166</v>
      </c>
      <c r="E2548" s="83" t="s">
        <v>7167</v>
      </c>
      <c r="F2548" s="86"/>
      <c r="G2548" s="86">
        <v>274.7</v>
      </c>
      <c r="H2548" s="44">
        <f>+IF(A2548=A2547,H2547+F2548-G2548,F2548-G2548)</f>
        <v>-3328.7079999999996</v>
      </c>
      <c r="I2548" s="44"/>
    </row>
    <row r="2549" spans="1:9" x14ac:dyDescent="0.2">
      <c r="A2549" s="58" t="s">
        <v>6152</v>
      </c>
      <c r="B2549" s="58" t="s">
        <v>6153</v>
      </c>
      <c r="C2549" s="69">
        <v>45107</v>
      </c>
      <c r="D2549" s="83">
        <v>5623561034</v>
      </c>
      <c r="E2549" s="83" t="s">
        <v>7168</v>
      </c>
      <c r="F2549" s="86">
        <v>3475.1979999999999</v>
      </c>
      <c r="G2549" s="86"/>
      <c r="H2549" s="44">
        <f>+IF(A2549=A2548,H2548+F2549-G2549,F2549-G2549)</f>
        <v>146.49000000000024</v>
      </c>
      <c r="I2549" s="44"/>
    </row>
    <row r="2550" spans="1:9" x14ac:dyDescent="0.2">
      <c r="A2550" s="64" t="s">
        <v>6858</v>
      </c>
      <c r="B2550" s="66"/>
      <c r="C2550" s="93"/>
      <c r="D2550" s="94"/>
      <c r="E2550" s="94"/>
      <c r="F2550" s="96">
        <f>SUBTOTAL(9,F2547:F2549)</f>
        <v>3475.1979999999999</v>
      </c>
      <c r="G2550" s="96">
        <f>SUBTOTAL(9,G2547:G2549)</f>
        <v>3328.7079999999996</v>
      </c>
      <c r="H2550" s="95">
        <f>+F2550-G2550</f>
        <v>146.49000000000024</v>
      </c>
      <c r="I2550" s="44"/>
    </row>
    <row r="2551" spans="1:9" x14ac:dyDescent="0.2">
      <c r="A2551" s="58" t="s">
        <v>4991</v>
      </c>
      <c r="B2551" s="58" t="s">
        <v>4992</v>
      </c>
      <c r="C2551" s="69">
        <v>45199</v>
      </c>
      <c r="D2551" s="83" t="s">
        <v>7169</v>
      </c>
      <c r="E2551" s="83" t="s">
        <v>7170</v>
      </c>
      <c r="F2551" s="86"/>
      <c r="G2551" s="86">
        <v>397.62700000000001</v>
      </c>
      <c r="H2551" s="44">
        <f>+IF(A2551=A2550,H2550+F2551-G2551,F2551-G2551)</f>
        <v>-397.62700000000001</v>
      </c>
      <c r="I2551" s="44"/>
    </row>
    <row r="2552" spans="1:9" x14ac:dyDescent="0.2">
      <c r="A2552" s="58" t="s">
        <v>4991</v>
      </c>
      <c r="B2552" s="58" t="s">
        <v>4992</v>
      </c>
      <c r="C2552" s="45">
        <v>45260</v>
      </c>
      <c r="D2552" s="78" t="s">
        <v>7446</v>
      </c>
      <c r="E2552" s="78" t="s">
        <v>7447</v>
      </c>
      <c r="G2552" s="44">
        <v>445.70299999999997</v>
      </c>
      <c r="H2552" s="44">
        <f>+IF(A2552=A2551,H2551+F2552-G2552,F2552-G2552)</f>
        <v>-843.32999999999993</v>
      </c>
      <c r="I2552" s="44"/>
    </row>
    <row r="2553" spans="1:9" x14ac:dyDescent="0.2">
      <c r="A2553" s="64" t="s">
        <v>6859</v>
      </c>
      <c r="B2553" s="66"/>
      <c r="C2553" s="93"/>
      <c r="D2553" s="94"/>
      <c r="E2553" s="94"/>
      <c r="F2553" s="96">
        <f>SUBTOTAL(9,F2551:F2552)</f>
        <v>0</v>
      </c>
      <c r="G2553" s="96">
        <f>SUBTOTAL(9,G2551:G2552)</f>
        <v>843.32999999999993</v>
      </c>
      <c r="H2553" s="95">
        <f>+F2553-G2553</f>
        <v>-843.32999999999993</v>
      </c>
      <c r="I2553" s="44"/>
    </row>
    <row r="2554" spans="1:9" x14ac:dyDescent="0.2">
      <c r="A2554" s="58" t="s">
        <v>6203</v>
      </c>
      <c r="B2554" s="58" t="s">
        <v>6204</v>
      </c>
      <c r="C2554" s="152">
        <v>45622</v>
      </c>
      <c r="D2554" s="150" t="s">
        <v>11930</v>
      </c>
      <c r="E2554" s="150" t="s">
        <v>11931</v>
      </c>
      <c r="F2554" s="151"/>
      <c r="G2554" s="151">
        <v>18112.310000000001</v>
      </c>
      <c r="H2554" s="44">
        <f>+IF(A2554=A2553,H2553+F2554-G2554,F2554-G2554)</f>
        <v>-18112.310000000001</v>
      </c>
      <c r="I2554" s="44"/>
    </row>
    <row r="2555" spans="1:9" x14ac:dyDescent="0.2">
      <c r="A2555" s="58" t="s">
        <v>6203</v>
      </c>
      <c r="B2555" s="58" t="s">
        <v>6204</v>
      </c>
      <c r="C2555" s="152">
        <v>45622</v>
      </c>
      <c r="D2555" s="150" t="s">
        <v>11932</v>
      </c>
      <c r="E2555" s="150" t="s">
        <v>11933</v>
      </c>
      <c r="F2555" s="151"/>
      <c r="G2555" s="151">
        <v>11441.8</v>
      </c>
      <c r="H2555" s="44">
        <f t="shared" ref="H2555:H2565" si="154">+IF(A2555=A2554,H2554+F2555-G2555,F2555-G2555)</f>
        <v>-29554.11</v>
      </c>
      <c r="I2555" s="44"/>
    </row>
    <row r="2556" spans="1:9" x14ac:dyDescent="0.2">
      <c r="A2556" s="58" t="s">
        <v>6203</v>
      </c>
      <c r="B2556" s="58" t="s">
        <v>6204</v>
      </c>
      <c r="C2556" s="152">
        <v>45622</v>
      </c>
      <c r="D2556" s="150" t="s">
        <v>11934</v>
      </c>
      <c r="E2556" s="150" t="s">
        <v>11935</v>
      </c>
      <c r="F2556" s="151"/>
      <c r="G2556" s="151">
        <v>11441.8</v>
      </c>
      <c r="H2556" s="44">
        <f t="shared" si="154"/>
        <v>-40995.910000000003</v>
      </c>
      <c r="I2556" s="44"/>
    </row>
    <row r="2557" spans="1:9" x14ac:dyDescent="0.2">
      <c r="A2557" s="58" t="s">
        <v>6203</v>
      </c>
      <c r="B2557" s="58" t="s">
        <v>6204</v>
      </c>
      <c r="C2557" s="152">
        <v>45622</v>
      </c>
      <c r="D2557" s="150" t="s">
        <v>11936</v>
      </c>
      <c r="E2557" s="150" t="s">
        <v>11937</v>
      </c>
      <c r="F2557" s="151"/>
      <c r="G2557" s="151">
        <v>11441.8</v>
      </c>
      <c r="H2557" s="44">
        <f t="shared" si="154"/>
        <v>-52437.710000000006</v>
      </c>
      <c r="I2557" s="44"/>
    </row>
    <row r="2558" spans="1:9" x14ac:dyDescent="0.2">
      <c r="A2558" s="58" t="s">
        <v>6203</v>
      </c>
      <c r="B2558" s="58" t="s">
        <v>6204</v>
      </c>
      <c r="C2558" s="152">
        <v>45626</v>
      </c>
      <c r="D2558" s="150" t="s">
        <v>11938</v>
      </c>
      <c r="E2558" s="150" t="s">
        <v>11939</v>
      </c>
      <c r="F2558" s="151"/>
      <c r="G2558" s="151">
        <v>17916.599999999999</v>
      </c>
      <c r="H2558" s="44">
        <f t="shared" si="154"/>
        <v>-70354.31</v>
      </c>
      <c r="I2558" s="44"/>
    </row>
    <row r="2559" spans="1:9" x14ac:dyDescent="0.2">
      <c r="A2559" s="58" t="s">
        <v>6203</v>
      </c>
      <c r="B2559" s="58" t="s">
        <v>6204</v>
      </c>
      <c r="C2559" s="152">
        <v>45657</v>
      </c>
      <c r="D2559" s="150" t="s">
        <v>11946</v>
      </c>
      <c r="E2559" s="150" t="s">
        <v>11947</v>
      </c>
      <c r="F2559" s="151"/>
      <c r="G2559" s="151">
        <v>11060.776</v>
      </c>
      <c r="H2559" s="44">
        <f t="shared" si="154"/>
        <v>-81415.085999999996</v>
      </c>
      <c r="I2559" s="44"/>
    </row>
    <row r="2560" spans="1:9" x14ac:dyDescent="0.2">
      <c r="A2560" s="58" t="s">
        <v>6203</v>
      </c>
      <c r="B2560" s="58" t="s">
        <v>6204</v>
      </c>
      <c r="C2560" s="152">
        <v>45657</v>
      </c>
      <c r="D2560" s="150" t="s">
        <v>11948</v>
      </c>
      <c r="E2560" s="150" t="s">
        <v>11949</v>
      </c>
      <c r="F2560" s="151"/>
      <c r="G2560" s="151">
        <v>10256.1</v>
      </c>
      <c r="H2560" s="44">
        <f t="shared" si="154"/>
        <v>-91671.186000000002</v>
      </c>
      <c r="I2560" s="44"/>
    </row>
    <row r="2561" spans="1:9" x14ac:dyDescent="0.2">
      <c r="A2561" s="58" t="s">
        <v>6203</v>
      </c>
      <c r="B2561" s="58" t="s">
        <v>6204</v>
      </c>
      <c r="C2561" s="152">
        <v>45657</v>
      </c>
      <c r="D2561" s="150" t="s">
        <v>11950</v>
      </c>
      <c r="E2561" s="150" t="s">
        <v>11951</v>
      </c>
      <c r="F2561" s="151"/>
      <c r="G2561" s="151">
        <v>8931.7000000000007</v>
      </c>
      <c r="H2561" s="44">
        <f t="shared" si="154"/>
        <v>-100602.886</v>
      </c>
      <c r="I2561" s="44"/>
    </row>
    <row r="2562" spans="1:9" x14ac:dyDescent="0.2">
      <c r="A2562" s="58" t="s">
        <v>6203</v>
      </c>
      <c r="B2562" s="58" t="s">
        <v>6204</v>
      </c>
      <c r="C2562" s="152">
        <v>45657</v>
      </c>
      <c r="D2562" s="150" t="s">
        <v>11952</v>
      </c>
      <c r="E2562" s="150" t="s">
        <v>11953</v>
      </c>
      <c r="F2562" s="151"/>
      <c r="G2562" s="151">
        <v>10261.200000000001</v>
      </c>
      <c r="H2562" s="44">
        <f t="shared" si="154"/>
        <v>-110864.086</v>
      </c>
      <c r="I2562" s="44"/>
    </row>
    <row r="2563" spans="1:9" x14ac:dyDescent="0.2">
      <c r="A2563" s="58" t="s">
        <v>6203</v>
      </c>
      <c r="B2563" s="58" t="s">
        <v>6204</v>
      </c>
      <c r="C2563" s="152">
        <v>45657</v>
      </c>
      <c r="D2563" s="150" t="s">
        <v>11954</v>
      </c>
      <c r="E2563" s="150" t="s">
        <v>11955</v>
      </c>
      <c r="F2563" s="151"/>
      <c r="G2563" s="151">
        <v>11304.04</v>
      </c>
      <c r="H2563" s="44">
        <f t="shared" si="154"/>
        <v>-122168.12599999999</v>
      </c>
      <c r="I2563" s="44"/>
    </row>
    <row r="2564" spans="1:9" x14ac:dyDescent="0.2">
      <c r="A2564" s="58" t="s">
        <v>6203</v>
      </c>
      <c r="B2564" s="58" t="s">
        <v>6204</v>
      </c>
      <c r="C2564" s="152">
        <v>45657</v>
      </c>
      <c r="D2564" s="150" t="s">
        <v>11956</v>
      </c>
      <c r="E2564" s="150" t="s">
        <v>11957</v>
      </c>
      <c r="F2564" s="151"/>
      <c r="G2564" s="151">
        <v>11304.04</v>
      </c>
      <c r="H2564" s="44">
        <f t="shared" si="154"/>
        <v>-133472.166</v>
      </c>
      <c r="I2564" s="44"/>
    </row>
    <row r="2565" spans="1:9" x14ac:dyDescent="0.2">
      <c r="A2565" s="58" t="s">
        <v>6203</v>
      </c>
      <c r="B2565" s="58" t="s">
        <v>6204</v>
      </c>
      <c r="C2565" s="152">
        <v>45657</v>
      </c>
      <c r="D2565" s="150" t="s">
        <v>11958</v>
      </c>
      <c r="E2565" s="150" t="s">
        <v>11959</v>
      </c>
      <c r="F2565" s="151"/>
      <c r="G2565" s="151">
        <v>10288.111999999999</v>
      </c>
      <c r="H2565" s="44">
        <f t="shared" si="154"/>
        <v>-143760.27799999999</v>
      </c>
      <c r="I2565" s="44"/>
    </row>
    <row r="2566" spans="1:9" x14ac:dyDescent="0.2">
      <c r="A2566" s="64" t="s">
        <v>6860</v>
      </c>
      <c r="B2566" s="66"/>
      <c r="C2566" s="93"/>
      <c r="D2566" s="94"/>
      <c r="E2566" s="94"/>
      <c r="F2566" s="96">
        <f>SUBTOTAL(9,F2554:F2565)</f>
        <v>0</v>
      </c>
      <c r="G2566" s="96">
        <f>SUBTOTAL(9,G2554:G2565)</f>
        <v>143760.27799999999</v>
      </c>
      <c r="H2566" s="95">
        <f>+F2566-G2566</f>
        <v>-143760.27799999999</v>
      </c>
      <c r="I2566" s="44"/>
    </row>
    <row r="2567" spans="1:9" x14ac:dyDescent="0.2">
      <c r="A2567" s="58" t="s">
        <v>5075</v>
      </c>
      <c r="B2567" s="58" t="s">
        <v>5076</v>
      </c>
      <c r="C2567" s="45">
        <v>45291</v>
      </c>
      <c r="D2567" s="78">
        <v>56235645</v>
      </c>
      <c r="E2567" s="78" t="s">
        <v>7560</v>
      </c>
      <c r="G2567" s="44">
        <v>0</v>
      </c>
      <c r="H2567" s="44">
        <f>+IF(A2567=A2566,H2566+F2567-G2567,F2567-G2567)</f>
        <v>0</v>
      </c>
      <c r="I2567" s="44"/>
    </row>
    <row r="2568" spans="1:9" x14ac:dyDescent="0.2">
      <c r="A2568" s="64" t="s">
        <v>6861</v>
      </c>
      <c r="B2568" s="66"/>
      <c r="C2568" s="93"/>
      <c r="D2568" s="94"/>
      <c r="E2568" s="94"/>
      <c r="F2568" s="96">
        <f>SUBTOTAL(9,F2567:F2567)</f>
        <v>0</v>
      </c>
      <c r="G2568" s="96">
        <f>SUBTOTAL(9,G2567:G2567)</f>
        <v>0</v>
      </c>
      <c r="H2568" s="95">
        <f>+F2568-G2568</f>
        <v>0</v>
      </c>
      <c r="I2568" s="44"/>
    </row>
    <row r="2569" spans="1:9" x14ac:dyDescent="0.2">
      <c r="A2569" s="58" t="s">
        <v>92</v>
      </c>
      <c r="B2569" s="58" t="s">
        <v>93</v>
      </c>
      <c r="C2569" s="45">
        <v>45581</v>
      </c>
      <c r="D2569" s="78" t="s">
        <v>10012</v>
      </c>
      <c r="E2569" s="78" t="s">
        <v>10013</v>
      </c>
      <c r="G2569" s="44">
        <v>0</v>
      </c>
      <c r="H2569" s="44">
        <f>+IF(A2569=A2568,H2568+F2569-G2569,F2569-G2569)</f>
        <v>0</v>
      </c>
      <c r="I2569" s="44"/>
    </row>
    <row r="2570" spans="1:9" x14ac:dyDescent="0.2">
      <c r="A2570" s="64" t="s">
        <v>4546</v>
      </c>
      <c r="B2570" s="66"/>
      <c r="C2570" s="93"/>
      <c r="D2570" s="94"/>
      <c r="E2570" s="94"/>
      <c r="F2570" s="96">
        <f>SUBTOTAL(9,F2569:F2569)</f>
        <v>0</v>
      </c>
      <c r="G2570" s="96">
        <f>SUBTOTAL(9,G2569:G2569)</f>
        <v>0</v>
      </c>
      <c r="H2570" s="95">
        <f>+F2570-G2570</f>
        <v>0</v>
      </c>
      <c r="I2570" s="44"/>
    </row>
    <row r="2571" spans="1:9" x14ac:dyDescent="0.2">
      <c r="A2571" s="58" t="s">
        <v>5036</v>
      </c>
      <c r="B2571" s="58" t="s">
        <v>5037</v>
      </c>
      <c r="C2571" s="59">
        <v>44863</v>
      </c>
      <c r="D2571" s="81">
        <v>5622560995</v>
      </c>
      <c r="E2571" s="42" t="s">
        <v>8837</v>
      </c>
      <c r="F2571" s="60">
        <v>310</v>
      </c>
      <c r="G2571" s="60">
        <v>0</v>
      </c>
      <c r="H2571" s="44">
        <f>+IF(A2571=A2568,H2570+F2571-G2571,F2571-G2571)</f>
        <v>310</v>
      </c>
      <c r="I2571" s="44"/>
    </row>
    <row r="2572" spans="1:9" x14ac:dyDescent="0.2">
      <c r="A2572" s="64" t="s">
        <v>6862</v>
      </c>
      <c r="B2572" s="66"/>
      <c r="C2572" s="63"/>
      <c r="D2572" s="65"/>
      <c r="E2572" s="65"/>
      <c r="F2572" s="95">
        <f>SUBTOTAL(9,F2571:F2571)</f>
        <v>310</v>
      </c>
      <c r="G2572" s="95">
        <f>SUBTOTAL(9,G2571:G2571)</f>
        <v>0</v>
      </c>
      <c r="H2572" s="95">
        <f>+F2572-G2572</f>
        <v>310</v>
      </c>
      <c r="I2572" s="44"/>
    </row>
    <row r="2573" spans="1:9" x14ac:dyDescent="0.2">
      <c r="A2573" s="133" t="s">
        <v>6246</v>
      </c>
      <c r="B2573" s="133" t="s">
        <v>6247</v>
      </c>
      <c r="C2573" s="134">
        <v>45007</v>
      </c>
      <c r="D2573" s="135">
        <v>5623560402</v>
      </c>
      <c r="E2573" s="135" t="s">
        <v>7171</v>
      </c>
      <c r="F2573" s="129">
        <v>1564.135</v>
      </c>
      <c r="G2573" s="60"/>
      <c r="H2573" s="44">
        <f>+IF(A2573=A2571,H2571+F2573-G2573,F2573-G2573)</f>
        <v>1564.135</v>
      </c>
      <c r="I2573" s="44"/>
    </row>
    <row r="2574" spans="1:9" x14ac:dyDescent="0.2">
      <c r="A2574" s="133" t="s">
        <v>6246</v>
      </c>
      <c r="B2574" s="133" t="s">
        <v>6247</v>
      </c>
      <c r="C2574" s="134">
        <v>45007</v>
      </c>
      <c r="D2574" s="135">
        <v>5623560403</v>
      </c>
      <c r="E2574" s="135" t="s">
        <v>7172</v>
      </c>
      <c r="F2574" s="129">
        <v>1268.854</v>
      </c>
      <c r="G2574" s="60"/>
      <c r="H2574" s="44">
        <f>+IF(A2574=A2573,H2573+F2574-G2574,F2574-G2574)</f>
        <v>2832.989</v>
      </c>
      <c r="I2574" s="44"/>
    </row>
    <row r="2575" spans="1:9" x14ac:dyDescent="0.2">
      <c r="A2575" s="64" t="s">
        <v>6863</v>
      </c>
      <c r="B2575" s="66"/>
      <c r="C2575" s="93"/>
      <c r="D2575" s="94"/>
      <c r="E2575" s="94"/>
      <c r="F2575" s="96">
        <f>SUBTOTAL(9,F2573:F2574)</f>
        <v>2832.989</v>
      </c>
      <c r="G2575" s="95">
        <f>SUBTOTAL(9,G2573:G2574)</f>
        <v>0</v>
      </c>
      <c r="H2575" s="95">
        <f>+F2575-G2575</f>
        <v>2832.989</v>
      </c>
      <c r="I2575" s="44"/>
    </row>
    <row r="2576" spans="1:9" x14ac:dyDescent="0.2">
      <c r="A2576" s="58" t="s">
        <v>5038</v>
      </c>
      <c r="B2576" s="58" t="s">
        <v>5039</v>
      </c>
      <c r="C2576" s="69">
        <v>44812</v>
      </c>
      <c r="D2576" s="80"/>
      <c r="E2576" s="83" t="s">
        <v>7185</v>
      </c>
      <c r="F2576" s="86">
        <v>11358.481</v>
      </c>
      <c r="G2576" s="86"/>
      <c r="H2576" s="44">
        <f>+IF(A2576=A2574,H2574+F2576-G2576,F2576-G2576)</f>
        <v>11358.481</v>
      </c>
      <c r="I2576" s="44"/>
    </row>
    <row r="2577" spans="1:9" x14ac:dyDescent="0.2">
      <c r="A2577" s="58" t="s">
        <v>5038</v>
      </c>
      <c r="B2577" s="58" t="s">
        <v>5039</v>
      </c>
      <c r="C2577" s="69">
        <v>44832</v>
      </c>
      <c r="D2577" s="80"/>
      <c r="E2577" s="83" t="s">
        <v>7184</v>
      </c>
      <c r="F2577" s="86"/>
      <c r="G2577" s="86">
        <v>10125.200000000001</v>
      </c>
      <c r="H2577" s="44">
        <f t="shared" ref="H2577:H2592" si="155">+IF(A2577=A2576,H2576+F2577-G2577,F2577-G2577)</f>
        <v>1233.280999999999</v>
      </c>
      <c r="I2577" s="44"/>
    </row>
    <row r="2578" spans="1:9" x14ac:dyDescent="0.2">
      <c r="A2578" s="58" t="s">
        <v>5038</v>
      </c>
      <c r="B2578" s="58" t="s">
        <v>5039</v>
      </c>
      <c r="C2578" s="69">
        <v>45009</v>
      </c>
      <c r="D2578" s="83">
        <v>5623560424</v>
      </c>
      <c r="E2578" s="83" t="s">
        <v>7173</v>
      </c>
      <c r="F2578" s="86">
        <v>8611.0490000000009</v>
      </c>
      <c r="G2578" s="86"/>
      <c r="H2578" s="44">
        <f t="shared" si="155"/>
        <v>9844.33</v>
      </c>
      <c r="I2578" s="44"/>
    </row>
    <row r="2579" spans="1:9" x14ac:dyDescent="0.2">
      <c r="A2579" s="58" t="s">
        <v>5038</v>
      </c>
      <c r="B2579" s="58" t="s">
        <v>5039</v>
      </c>
      <c r="C2579" s="69">
        <v>45016</v>
      </c>
      <c r="D2579" s="83" t="s">
        <v>7174</v>
      </c>
      <c r="E2579" s="83" t="s">
        <v>7175</v>
      </c>
      <c r="F2579" s="86"/>
      <c r="G2579" s="86">
        <v>204.84700000000001</v>
      </c>
      <c r="H2579" s="44">
        <f t="shared" si="155"/>
        <v>9639.4830000000002</v>
      </c>
      <c r="I2579" s="44"/>
    </row>
    <row r="2580" spans="1:9" x14ac:dyDescent="0.2">
      <c r="A2580" s="58" t="s">
        <v>5038</v>
      </c>
      <c r="B2580" s="58" t="s">
        <v>5039</v>
      </c>
      <c r="C2580" s="69">
        <v>45016</v>
      </c>
      <c r="D2580" s="83" t="s">
        <v>7176</v>
      </c>
      <c r="E2580" s="83" t="s">
        <v>7177</v>
      </c>
      <c r="F2580" s="86"/>
      <c r="G2580" s="86">
        <v>7613.5659999999998</v>
      </c>
      <c r="H2580" s="44">
        <f t="shared" si="155"/>
        <v>2025.9170000000004</v>
      </c>
      <c r="I2580" s="44"/>
    </row>
    <row r="2581" spans="1:9" x14ac:dyDescent="0.2">
      <c r="A2581" s="58" t="s">
        <v>5038</v>
      </c>
      <c r="B2581" s="58" t="s">
        <v>5039</v>
      </c>
      <c r="C2581" s="69">
        <v>45021</v>
      </c>
      <c r="D2581" s="83">
        <v>5623560468</v>
      </c>
      <c r="E2581" s="83" t="s">
        <v>7178</v>
      </c>
      <c r="F2581" s="129">
        <v>22809.982</v>
      </c>
      <c r="G2581" s="86"/>
      <c r="H2581" s="44">
        <f t="shared" si="155"/>
        <v>24835.899000000001</v>
      </c>
      <c r="I2581" s="44"/>
    </row>
    <row r="2582" spans="1:9" x14ac:dyDescent="0.2">
      <c r="A2582" s="58" t="s">
        <v>5038</v>
      </c>
      <c r="B2582" s="58" t="s">
        <v>5039</v>
      </c>
      <c r="C2582" s="69">
        <v>45169</v>
      </c>
      <c r="D2582" s="83" t="s">
        <v>7179</v>
      </c>
      <c r="E2582" s="83" t="s">
        <v>7180</v>
      </c>
      <c r="F2582" s="86"/>
      <c r="G2582" s="86">
        <v>10446.597</v>
      </c>
      <c r="H2582" s="44">
        <f t="shared" si="155"/>
        <v>14389.302000000001</v>
      </c>
      <c r="I2582" s="44"/>
    </row>
    <row r="2583" spans="1:9" x14ac:dyDescent="0.2">
      <c r="A2583" s="58" t="s">
        <v>5038</v>
      </c>
      <c r="B2583" s="58" t="s">
        <v>5039</v>
      </c>
      <c r="C2583" s="69">
        <v>45169</v>
      </c>
      <c r="D2583" s="83" t="s">
        <v>7181</v>
      </c>
      <c r="E2583" s="83" t="s">
        <v>7182</v>
      </c>
      <c r="F2583" s="86"/>
      <c r="G2583" s="86">
        <v>241.38</v>
      </c>
      <c r="H2583" s="44">
        <f t="shared" si="155"/>
        <v>14147.922000000002</v>
      </c>
      <c r="I2583" s="44"/>
    </row>
    <row r="2584" spans="1:9" x14ac:dyDescent="0.2">
      <c r="A2584" s="58" t="s">
        <v>5038</v>
      </c>
      <c r="B2584" s="58" t="s">
        <v>5039</v>
      </c>
      <c r="C2584" s="69">
        <v>45443</v>
      </c>
      <c r="D2584" s="83" t="s">
        <v>8782</v>
      </c>
      <c r="E2584" s="83" t="s">
        <v>8783</v>
      </c>
      <c r="F2584" s="86"/>
      <c r="G2584" s="86">
        <v>7203.6469999999999</v>
      </c>
      <c r="H2584" s="44">
        <f t="shared" si="155"/>
        <v>6944.2750000000024</v>
      </c>
      <c r="I2584" s="44"/>
    </row>
    <row r="2585" spans="1:9" x14ac:dyDescent="0.2">
      <c r="A2585" s="58" t="s">
        <v>5038</v>
      </c>
      <c r="B2585" s="58" t="s">
        <v>5039</v>
      </c>
      <c r="C2585" s="69">
        <v>45443</v>
      </c>
      <c r="D2585" s="83" t="s">
        <v>8784</v>
      </c>
      <c r="E2585" s="83" t="s">
        <v>8785</v>
      </c>
      <c r="F2585" s="86"/>
      <c r="G2585" s="86">
        <v>131.06700000000001</v>
      </c>
      <c r="H2585" s="44">
        <f t="shared" si="155"/>
        <v>6813.2080000000024</v>
      </c>
      <c r="I2585" s="44"/>
    </row>
    <row r="2586" spans="1:9" x14ac:dyDescent="0.2">
      <c r="A2586" s="58" t="s">
        <v>5038</v>
      </c>
      <c r="B2586" s="58" t="s">
        <v>5039</v>
      </c>
      <c r="C2586" s="69">
        <v>45443</v>
      </c>
      <c r="D2586" s="83" t="s">
        <v>8786</v>
      </c>
      <c r="E2586" s="83" t="s">
        <v>8787</v>
      </c>
      <c r="F2586" s="86"/>
      <c r="G2586" s="86">
        <v>6006.9920000000002</v>
      </c>
      <c r="H2586" s="44">
        <f t="shared" si="155"/>
        <v>806.21600000000217</v>
      </c>
      <c r="I2586" s="44"/>
    </row>
    <row r="2587" spans="1:9" x14ac:dyDescent="0.2">
      <c r="A2587" s="58" t="s">
        <v>5038</v>
      </c>
      <c r="B2587" s="58" t="s">
        <v>5039</v>
      </c>
      <c r="C2587" s="69">
        <v>45443</v>
      </c>
      <c r="D2587" s="83" t="s">
        <v>8788</v>
      </c>
      <c r="E2587" s="83" t="s">
        <v>8789</v>
      </c>
      <c r="F2587" s="86"/>
      <c r="G2587" s="86">
        <v>2931.9050000000002</v>
      </c>
      <c r="H2587" s="44">
        <f t="shared" si="155"/>
        <v>-2125.688999999998</v>
      </c>
      <c r="I2587" s="44"/>
    </row>
    <row r="2588" spans="1:9" x14ac:dyDescent="0.2">
      <c r="A2588" s="58" t="s">
        <v>5038</v>
      </c>
      <c r="B2588" s="58" t="s">
        <v>5039</v>
      </c>
      <c r="C2588" s="69">
        <v>45443</v>
      </c>
      <c r="D2588" s="83" t="s">
        <v>8790</v>
      </c>
      <c r="E2588" s="83" t="s">
        <v>8791</v>
      </c>
      <c r="F2588" s="86"/>
      <c r="G2588" s="86">
        <v>39.08</v>
      </c>
      <c r="H2588" s="44">
        <f t="shared" si="155"/>
        <v>-2164.768999999998</v>
      </c>
      <c r="I2588" s="44"/>
    </row>
    <row r="2589" spans="1:9" x14ac:dyDescent="0.2">
      <c r="A2589" s="58" t="s">
        <v>5038</v>
      </c>
      <c r="B2589" s="58" t="s">
        <v>5039</v>
      </c>
      <c r="C2589" s="69">
        <v>45532</v>
      </c>
      <c r="D2589" s="83" t="s">
        <v>9270</v>
      </c>
      <c r="E2589" s="83" t="s">
        <v>9271</v>
      </c>
      <c r="F2589" s="86"/>
      <c r="G2589" s="86">
        <v>5160.1270000000004</v>
      </c>
      <c r="H2589" s="44">
        <f t="shared" si="155"/>
        <v>-7324.8959999999988</v>
      </c>
      <c r="I2589" s="44"/>
    </row>
    <row r="2590" spans="1:9" x14ac:dyDescent="0.2">
      <c r="A2590" s="58" t="s">
        <v>5038</v>
      </c>
      <c r="B2590" s="58" t="s">
        <v>5039</v>
      </c>
      <c r="C2590" s="69">
        <v>45532</v>
      </c>
      <c r="D2590" s="83" t="s">
        <v>9272</v>
      </c>
      <c r="E2590" s="83" t="s">
        <v>9273</v>
      </c>
      <c r="F2590" s="86"/>
      <c r="G2590" s="86">
        <v>167.6</v>
      </c>
      <c r="H2590" s="44">
        <f t="shared" si="155"/>
        <v>-7492.4959999999992</v>
      </c>
      <c r="I2590" s="44"/>
    </row>
    <row r="2591" spans="1:9" x14ac:dyDescent="0.2">
      <c r="A2591" s="58" t="s">
        <v>5038</v>
      </c>
      <c r="B2591" s="58" t="s">
        <v>5039</v>
      </c>
      <c r="C2591" s="69">
        <v>45534</v>
      </c>
      <c r="D2591" s="83" t="s">
        <v>9274</v>
      </c>
      <c r="E2591" s="83" t="s">
        <v>9275</v>
      </c>
      <c r="F2591" s="86"/>
      <c r="G2591" s="86">
        <v>5934.299</v>
      </c>
      <c r="H2591" s="44">
        <f t="shared" si="155"/>
        <v>-13426.794999999998</v>
      </c>
      <c r="I2591" s="44"/>
    </row>
    <row r="2592" spans="1:9" x14ac:dyDescent="0.2">
      <c r="A2592" s="58" t="s">
        <v>5038</v>
      </c>
      <c r="B2592" s="58" t="s">
        <v>5039</v>
      </c>
      <c r="C2592" s="69">
        <v>45534</v>
      </c>
      <c r="D2592" s="83" t="s">
        <v>9276</v>
      </c>
      <c r="E2592" s="83" t="s">
        <v>9277</v>
      </c>
      <c r="F2592" s="86"/>
      <c r="G2592" s="86">
        <v>139.04</v>
      </c>
      <c r="H2592" s="44">
        <f t="shared" si="155"/>
        <v>-13565.834999999999</v>
      </c>
      <c r="I2592" s="44"/>
    </row>
    <row r="2593" spans="1:9" x14ac:dyDescent="0.2">
      <c r="A2593" s="64" t="s">
        <v>6864</v>
      </c>
      <c r="B2593" s="66"/>
      <c r="C2593" s="93"/>
      <c r="D2593" s="94"/>
      <c r="E2593" s="94"/>
      <c r="F2593" s="96">
        <f>SUBTOTAL(9,F2576:F2592)</f>
        <v>42779.512000000002</v>
      </c>
      <c r="G2593" s="96">
        <f>SUBTOTAL(9,G2576:G2592)</f>
        <v>56345.347000000002</v>
      </c>
      <c r="H2593" s="95">
        <f>+F2593-G2593</f>
        <v>-13565.834999999999</v>
      </c>
      <c r="I2593" s="44"/>
    </row>
    <row r="2594" spans="1:9" x14ac:dyDescent="0.2">
      <c r="A2594" s="58" t="s">
        <v>5079</v>
      </c>
      <c r="B2594" s="58" t="s">
        <v>5193</v>
      </c>
      <c r="C2594" s="69">
        <v>44865</v>
      </c>
      <c r="D2594" s="80"/>
      <c r="E2594" s="83" t="s">
        <v>7183</v>
      </c>
      <c r="F2594" s="60">
        <v>0</v>
      </c>
      <c r="G2594" s="60">
        <v>2558.5</v>
      </c>
      <c r="H2594" s="44">
        <f>+IF(A2594=A2583,H2583+F2594-G2594,F2594-G2594)</f>
        <v>-2558.5</v>
      </c>
      <c r="I2594" s="44"/>
    </row>
    <row r="2595" spans="1:9" x14ac:dyDescent="0.2">
      <c r="A2595" s="64" t="s">
        <v>6865</v>
      </c>
      <c r="B2595" s="66"/>
      <c r="C2595" s="93"/>
      <c r="D2595" s="65"/>
      <c r="E2595" s="94"/>
      <c r="F2595" s="95">
        <f>SUBTOTAL(9,F2594:F2594)</f>
        <v>0</v>
      </c>
      <c r="G2595" s="95">
        <f>SUBTOTAL(9,G2594:G2594)</f>
        <v>2558.5</v>
      </c>
      <c r="H2595" s="95">
        <f>+F2595-G2595</f>
        <v>-2558.5</v>
      </c>
      <c r="I2595" s="44"/>
    </row>
    <row r="2596" spans="1:9" x14ac:dyDescent="0.2">
      <c r="A2596" s="58" t="s">
        <v>6292</v>
      </c>
      <c r="B2596" s="58" t="s">
        <v>6293</v>
      </c>
      <c r="C2596" s="87">
        <v>45418</v>
      </c>
      <c r="D2596" s="88" t="s">
        <v>8794</v>
      </c>
      <c r="E2596" s="88" t="s">
        <v>8795</v>
      </c>
      <c r="F2596" s="89"/>
      <c r="G2596" s="89">
        <v>0</v>
      </c>
      <c r="H2596" s="44">
        <f>+IF(A2596=A2595,H2595+F2596-G2596,F2596-G2596)</f>
        <v>0</v>
      </c>
      <c r="I2596" s="44"/>
    </row>
    <row r="2597" spans="1:9" x14ac:dyDescent="0.2">
      <c r="A2597" s="64" t="s">
        <v>6866</v>
      </c>
      <c r="B2597" s="66"/>
      <c r="C2597" s="93"/>
      <c r="D2597" s="94"/>
      <c r="E2597" s="94"/>
      <c r="F2597" s="95">
        <f>SUBTOTAL(9,F2596:F2596)</f>
        <v>0</v>
      </c>
      <c r="G2597" s="95">
        <f>SUBTOTAL(9,G2596:G2596)</f>
        <v>0</v>
      </c>
      <c r="H2597" s="95">
        <f>+F2597-G2597</f>
        <v>0</v>
      </c>
      <c r="I2597" s="44"/>
    </row>
    <row r="2598" spans="1:9" x14ac:dyDescent="0.2">
      <c r="A2598" s="133" t="s">
        <v>6318</v>
      </c>
      <c r="B2598" s="133" t="s">
        <v>6319</v>
      </c>
      <c r="C2598" s="134">
        <v>45016</v>
      </c>
      <c r="D2598" s="135">
        <v>5623560535</v>
      </c>
      <c r="E2598" s="135" t="s">
        <v>7186</v>
      </c>
      <c r="F2598" s="129">
        <v>205.20400000000001</v>
      </c>
      <c r="G2598" s="60"/>
      <c r="H2598" s="44">
        <f>+IF(A2598=A2597,H2597+F2598-G2598,F2598-G2598)</f>
        <v>205.20400000000001</v>
      </c>
      <c r="I2598" s="44"/>
    </row>
    <row r="2599" spans="1:9" x14ac:dyDescent="0.2">
      <c r="A2599" s="64" t="s">
        <v>6867</v>
      </c>
      <c r="B2599" s="66"/>
      <c r="C2599" s="93"/>
      <c r="D2599" s="94"/>
      <c r="E2599" s="94"/>
      <c r="F2599" s="96">
        <f>SUBTOTAL(9,F2598:F2598)</f>
        <v>205.20400000000001</v>
      </c>
      <c r="G2599" s="95">
        <f>SUBTOTAL(9,G2598:G2598)</f>
        <v>0</v>
      </c>
      <c r="H2599" s="95">
        <f>+F2599-G2599</f>
        <v>205.20400000000001</v>
      </c>
      <c r="I2599" s="44"/>
    </row>
    <row r="2600" spans="1:9" x14ac:dyDescent="0.2">
      <c r="A2600" s="58" t="s">
        <v>5009</v>
      </c>
      <c r="B2600" s="58" t="s">
        <v>5201</v>
      </c>
      <c r="C2600" s="69">
        <v>44895</v>
      </c>
      <c r="D2600" s="80"/>
      <c r="E2600" s="83" t="s">
        <v>7187</v>
      </c>
      <c r="F2600" s="60"/>
      <c r="G2600" s="60">
        <v>105.96</v>
      </c>
      <c r="H2600" s="44">
        <f>+IF(A2600=A2599,H2599+F2600-G2600,F2600-G2600)</f>
        <v>-105.96</v>
      </c>
      <c r="I2600" s="44"/>
    </row>
    <row r="2601" spans="1:9" x14ac:dyDescent="0.2">
      <c r="A2601" s="64" t="s">
        <v>6868</v>
      </c>
      <c r="B2601" s="66"/>
      <c r="C2601" s="93"/>
      <c r="D2601" s="65"/>
      <c r="E2601" s="94"/>
      <c r="F2601" s="95">
        <f>SUBTOTAL(9,F2600:F2600)</f>
        <v>0</v>
      </c>
      <c r="G2601" s="95">
        <f>SUBTOTAL(9,G2600:G2600)</f>
        <v>105.96</v>
      </c>
      <c r="H2601" s="95">
        <f>+F2601-G2601</f>
        <v>-105.96</v>
      </c>
      <c r="I2601" s="44"/>
    </row>
    <row r="2602" spans="1:9" x14ac:dyDescent="0.2">
      <c r="A2602" s="58" t="s">
        <v>6329</v>
      </c>
      <c r="B2602" s="58" t="s">
        <v>6330</v>
      </c>
      <c r="C2602" s="69">
        <v>45282</v>
      </c>
      <c r="D2602" s="80"/>
      <c r="E2602" s="83" t="s">
        <v>7568</v>
      </c>
      <c r="F2602" s="60"/>
      <c r="G2602" s="60">
        <v>0</v>
      </c>
      <c r="H2602" s="44">
        <f>+IF(A2602=A2601,H2601+F2602-G2602,F2602-G2602)</f>
        <v>0</v>
      </c>
      <c r="I2602" s="44"/>
    </row>
    <row r="2603" spans="1:9" x14ac:dyDescent="0.2">
      <c r="A2603" s="64" t="s">
        <v>6869</v>
      </c>
      <c r="B2603" s="66"/>
      <c r="C2603" s="93"/>
      <c r="D2603" s="94"/>
      <c r="E2603" s="94"/>
      <c r="F2603" s="96">
        <f>SUBTOTAL(9,F2602:F2602)</f>
        <v>0</v>
      </c>
      <c r="G2603" s="96">
        <f>SUBTOTAL(9,G2602:G2602)</f>
        <v>0</v>
      </c>
      <c r="H2603" s="95">
        <f>+F2603-G2603</f>
        <v>0</v>
      </c>
      <c r="I2603" s="44"/>
    </row>
    <row r="2604" spans="1:9" x14ac:dyDescent="0.2">
      <c r="A2604" s="58" t="s">
        <v>5010</v>
      </c>
      <c r="B2604" s="58" t="s">
        <v>5202</v>
      </c>
      <c r="C2604" s="69">
        <v>44926</v>
      </c>
      <c r="D2604" s="80"/>
      <c r="E2604" s="83" t="s">
        <v>7188</v>
      </c>
      <c r="F2604" s="47"/>
      <c r="G2604" s="86">
        <v>0</v>
      </c>
      <c r="H2604" s="44">
        <f>+IF(A2604=A2602,H2602+F2604-G2604,F2604-G2604)</f>
        <v>0</v>
      </c>
      <c r="I2604" s="44"/>
    </row>
    <row r="2605" spans="1:9" x14ac:dyDescent="0.2">
      <c r="A2605" s="64" t="s">
        <v>6870</v>
      </c>
      <c r="B2605" s="66"/>
      <c r="C2605" s="93"/>
      <c r="D2605" s="94"/>
      <c r="E2605" s="94"/>
      <c r="F2605" s="96">
        <f>SUBTOTAL(9,F2604:F2604)</f>
        <v>0</v>
      </c>
      <c r="G2605" s="95">
        <f>SUBTOTAL(9,G2604:G2604)</f>
        <v>0</v>
      </c>
      <c r="H2605" s="95">
        <f>+F2605-G2605</f>
        <v>0</v>
      </c>
      <c r="I2605" s="44"/>
    </row>
    <row r="2606" spans="1:9" x14ac:dyDescent="0.2">
      <c r="A2606" s="58" t="s">
        <v>5011</v>
      </c>
      <c r="B2606" s="58" t="s">
        <v>5012</v>
      </c>
      <c r="C2606" s="59">
        <v>44641</v>
      </c>
      <c r="D2606" s="81"/>
      <c r="E2606" s="81" t="s">
        <v>7189</v>
      </c>
      <c r="F2606" s="60">
        <v>180.40899999999999</v>
      </c>
      <c r="G2606" s="60">
        <v>0</v>
      </c>
      <c r="H2606" s="44">
        <f>+IF(A2606=A2605,H2605+F2606-G2606,F2606-G2606)</f>
        <v>180.40899999999999</v>
      </c>
      <c r="I2606" s="44"/>
    </row>
    <row r="2607" spans="1:9" x14ac:dyDescent="0.2">
      <c r="A2607" s="64" t="s">
        <v>6871</v>
      </c>
      <c r="B2607" s="66"/>
      <c r="C2607" s="67"/>
      <c r="D2607" s="84"/>
      <c r="E2607" s="84"/>
      <c r="F2607" s="95">
        <f>SUBTOTAL(9,F2606:F2606)</f>
        <v>180.40899999999999</v>
      </c>
      <c r="G2607" s="95">
        <f>SUBTOTAL(9,G2606:G2606)</f>
        <v>0</v>
      </c>
      <c r="H2607" s="95">
        <f>+F2607-G2607</f>
        <v>180.40899999999999</v>
      </c>
      <c r="I2607" s="44"/>
    </row>
    <row r="2608" spans="1:9" x14ac:dyDescent="0.2">
      <c r="A2608" s="58" t="s">
        <v>6351</v>
      </c>
      <c r="B2608" s="58" t="s">
        <v>6352</v>
      </c>
      <c r="C2608" s="59">
        <v>45291</v>
      </c>
      <c r="D2608" s="81" t="s">
        <v>7571</v>
      </c>
      <c r="E2608" s="81" t="s">
        <v>7572</v>
      </c>
      <c r="F2608" s="60">
        <v>0</v>
      </c>
      <c r="G2608" s="60"/>
      <c r="H2608" s="44">
        <f>+IF(A2608=A2607,H2607+F2608-G2608,F2608-G2608)</f>
        <v>0</v>
      </c>
      <c r="I2608" s="44"/>
    </row>
    <row r="2609" spans="1:9" x14ac:dyDescent="0.2">
      <c r="A2609" s="64" t="s">
        <v>6872</v>
      </c>
      <c r="B2609" s="66"/>
      <c r="C2609" s="93"/>
      <c r="D2609" s="94"/>
      <c r="E2609" s="94"/>
      <c r="F2609" s="96">
        <f>SUBTOTAL(9,F2608:F2608)</f>
        <v>0</v>
      </c>
      <c r="G2609" s="96">
        <f>SUBTOTAL(9,G2608:G2608)</f>
        <v>0</v>
      </c>
      <c r="H2609" s="95">
        <f>+F2609-G2609</f>
        <v>0</v>
      </c>
      <c r="I2609" s="44"/>
    </row>
    <row r="2610" spans="1:9" x14ac:dyDescent="0.2">
      <c r="A2610" s="58" t="s">
        <v>5013</v>
      </c>
      <c r="B2610" s="58" t="s">
        <v>5205</v>
      </c>
      <c r="C2610" s="69">
        <v>45046</v>
      </c>
      <c r="D2610" s="83" t="s">
        <v>7190</v>
      </c>
      <c r="E2610" s="83" t="s">
        <v>7191</v>
      </c>
      <c r="F2610" s="86"/>
      <c r="G2610" s="86">
        <v>132.376</v>
      </c>
      <c r="H2610" s="44">
        <f>+IF(A2610=A2608,H2608+F2610-G2610,F2610-G2610)</f>
        <v>-132.376</v>
      </c>
      <c r="I2610" s="44"/>
    </row>
    <row r="2611" spans="1:9" x14ac:dyDescent="0.2">
      <c r="A2611" s="58" t="s">
        <v>5013</v>
      </c>
      <c r="B2611" s="58" t="s">
        <v>5205</v>
      </c>
      <c r="C2611" s="69">
        <v>45046</v>
      </c>
      <c r="D2611" s="83" t="s">
        <v>7192</v>
      </c>
      <c r="E2611" s="83" t="s">
        <v>7193</v>
      </c>
      <c r="F2611" s="86"/>
      <c r="G2611" s="86">
        <v>2119</v>
      </c>
      <c r="H2611" s="44">
        <f>+IF(A2611=A2610,H2610+F2611-G2611,F2611-G2611)</f>
        <v>-2251.3760000000002</v>
      </c>
      <c r="I2611" s="44"/>
    </row>
    <row r="2612" spans="1:9" x14ac:dyDescent="0.2">
      <c r="A2612" s="58" t="s">
        <v>5013</v>
      </c>
      <c r="B2612" s="58" t="s">
        <v>5205</v>
      </c>
      <c r="C2612" s="69">
        <v>45443</v>
      </c>
      <c r="D2612" s="83" t="s">
        <v>8802</v>
      </c>
      <c r="E2612" s="83" t="s">
        <v>8803</v>
      </c>
      <c r="F2612" s="86"/>
      <c r="G2612" s="86">
        <v>3888.7339999999999</v>
      </c>
      <c r="H2612" s="44">
        <f t="shared" ref="H2612:H2622" si="156">+IF(A2612=A2611,H2611+F2612-G2612,F2612-G2612)</f>
        <v>-6140.1100000000006</v>
      </c>
      <c r="I2612" s="44"/>
    </row>
    <row r="2613" spans="1:9" x14ac:dyDescent="0.2">
      <c r="A2613" s="58" t="s">
        <v>5013</v>
      </c>
      <c r="B2613" s="58" t="s">
        <v>5205</v>
      </c>
      <c r="C2613" s="69">
        <v>45443</v>
      </c>
      <c r="D2613" s="83" t="s">
        <v>8804</v>
      </c>
      <c r="E2613" s="83" t="s">
        <v>8805</v>
      </c>
      <c r="F2613" s="86"/>
      <c r="G2613" s="86">
        <v>316.35000000000002</v>
      </c>
      <c r="H2613" s="44">
        <f t="shared" si="156"/>
        <v>-6456.4600000000009</v>
      </c>
      <c r="I2613" s="44"/>
    </row>
    <row r="2614" spans="1:9" x14ac:dyDescent="0.2">
      <c r="A2614" s="133" t="s">
        <v>5013</v>
      </c>
      <c r="B2614" s="133" t="s">
        <v>5205</v>
      </c>
      <c r="C2614" s="134">
        <v>45443</v>
      </c>
      <c r="D2614" s="135">
        <v>5624561908</v>
      </c>
      <c r="E2614" s="135" t="s">
        <v>8806</v>
      </c>
      <c r="F2614" s="129">
        <v>4332</v>
      </c>
      <c r="G2614" s="86"/>
      <c r="H2614" s="44">
        <f t="shared" si="156"/>
        <v>-2124.4600000000009</v>
      </c>
      <c r="I2614" s="44"/>
    </row>
    <row r="2615" spans="1:9" x14ac:dyDescent="0.2">
      <c r="A2615" s="58" t="s">
        <v>5013</v>
      </c>
      <c r="B2615" s="58" t="s">
        <v>5205</v>
      </c>
      <c r="C2615" s="69">
        <v>45497</v>
      </c>
      <c r="D2615" s="83" t="s">
        <v>9282</v>
      </c>
      <c r="E2615" s="83" t="s">
        <v>9283</v>
      </c>
      <c r="F2615" s="86"/>
      <c r="G2615" s="86">
        <v>3837.0590000000002</v>
      </c>
      <c r="H2615" s="44">
        <f t="shared" si="156"/>
        <v>-5961.5190000000011</v>
      </c>
      <c r="I2615" s="44"/>
    </row>
    <row r="2616" spans="1:9" x14ac:dyDescent="0.2">
      <c r="A2616" s="58" t="s">
        <v>5013</v>
      </c>
      <c r="B2616" s="58" t="s">
        <v>5205</v>
      </c>
      <c r="C2616" s="69">
        <v>45497</v>
      </c>
      <c r="D2616" s="83" t="s">
        <v>9284</v>
      </c>
      <c r="E2616" s="83" t="s">
        <v>9285</v>
      </c>
      <c r="F2616" s="86"/>
      <c r="G2616" s="86">
        <v>132.13800000000001</v>
      </c>
      <c r="H2616" s="44">
        <f t="shared" si="156"/>
        <v>-6093.6570000000011</v>
      </c>
      <c r="I2616" s="44"/>
    </row>
    <row r="2617" spans="1:9" x14ac:dyDescent="0.2">
      <c r="A2617" s="58" t="s">
        <v>5013</v>
      </c>
      <c r="B2617" s="58" t="s">
        <v>5205</v>
      </c>
      <c r="C2617" s="152">
        <v>45626</v>
      </c>
      <c r="D2617" s="150" t="s">
        <v>12070</v>
      </c>
      <c r="E2617" s="150" t="s">
        <v>12071</v>
      </c>
      <c r="F2617" s="151"/>
      <c r="G2617" s="151">
        <v>425</v>
      </c>
      <c r="H2617" s="44">
        <f t="shared" si="156"/>
        <v>-6518.6570000000011</v>
      </c>
      <c r="I2617" s="44"/>
    </row>
    <row r="2618" spans="1:9" x14ac:dyDescent="0.2">
      <c r="A2618" s="58" t="s">
        <v>5013</v>
      </c>
      <c r="B2618" s="58" t="s">
        <v>5205</v>
      </c>
      <c r="C2618" s="152">
        <v>45626</v>
      </c>
      <c r="D2618" s="150" t="s">
        <v>12072</v>
      </c>
      <c r="E2618" s="150" t="s">
        <v>12073</v>
      </c>
      <c r="F2618" s="151"/>
      <c r="G2618" s="151">
        <v>43.84</v>
      </c>
      <c r="H2618" s="44">
        <f t="shared" si="156"/>
        <v>-6562.4970000000012</v>
      </c>
      <c r="I2618" s="44"/>
    </row>
    <row r="2619" spans="1:9" x14ac:dyDescent="0.2">
      <c r="A2619" s="58" t="s">
        <v>5013</v>
      </c>
      <c r="B2619" s="58" t="s">
        <v>5205</v>
      </c>
      <c r="C2619" s="152">
        <v>45645</v>
      </c>
      <c r="D2619" s="150" t="s">
        <v>12074</v>
      </c>
      <c r="E2619" s="150" t="s">
        <v>12075</v>
      </c>
      <c r="F2619" s="151"/>
      <c r="G2619" s="151">
        <v>2892</v>
      </c>
      <c r="H2619" s="44">
        <f t="shared" si="156"/>
        <v>-9454.4970000000012</v>
      </c>
      <c r="I2619" s="44"/>
    </row>
    <row r="2620" spans="1:9" x14ac:dyDescent="0.2">
      <c r="A2620" s="58" t="s">
        <v>5013</v>
      </c>
      <c r="B2620" s="58" t="s">
        <v>5205</v>
      </c>
      <c r="C2620" s="152">
        <v>45645</v>
      </c>
      <c r="D2620" s="150" t="s">
        <v>12076</v>
      </c>
      <c r="E2620" s="150" t="s">
        <v>12077</v>
      </c>
      <c r="F2620" s="151"/>
      <c r="G2620" s="151">
        <v>322.3</v>
      </c>
      <c r="H2620" s="44">
        <f t="shared" si="156"/>
        <v>-9776.7970000000005</v>
      </c>
      <c r="I2620" s="44"/>
    </row>
    <row r="2621" spans="1:9" x14ac:dyDescent="0.2">
      <c r="A2621" s="58" t="s">
        <v>5013</v>
      </c>
      <c r="B2621" s="58" t="s">
        <v>5205</v>
      </c>
      <c r="C2621" s="152">
        <v>45651</v>
      </c>
      <c r="D2621" s="150" t="s">
        <v>12078</v>
      </c>
      <c r="E2621" s="150" t="s">
        <v>12079</v>
      </c>
      <c r="F2621" s="151"/>
      <c r="G2621" s="151">
        <v>2387.2930000000001</v>
      </c>
      <c r="H2621" s="44">
        <f t="shared" si="156"/>
        <v>-12164.09</v>
      </c>
      <c r="I2621" s="44"/>
    </row>
    <row r="2622" spans="1:9" x14ac:dyDescent="0.2">
      <c r="A2622" s="58" t="s">
        <v>5013</v>
      </c>
      <c r="B2622" s="58" t="s">
        <v>5205</v>
      </c>
      <c r="C2622" s="152">
        <v>45651</v>
      </c>
      <c r="D2622" s="150" t="s">
        <v>12080</v>
      </c>
      <c r="E2622" s="150" t="s">
        <v>12081</v>
      </c>
      <c r="F2622" s="151"/>
      <c r="G2622" s="151">
        <v>81.92</v>
      </c>
      <c r="H2622" s="44">
        <f t="shared" si="156"/>
        <v>-12246.01</v>
      </c>
      <c r="I2622" s="44"/>
    </row>
    <row r="2623" spans="1:9" x14ac:dyDescent="0.2">
      <c r="A2623" s="64" t="s">
        <v>6873</v>
      </c>
      <c r="B2623" s="66"/>
      <c r="C2623" s="93"/>
      <c r="D2623" s="94"/>
      <c r="E2623" s="94"/>
      <c r="F2623" s="96">
        <f>SUBTOTAL(9,F2610:F2622)</f>
        <v>4332</v>
      </c>
      <c r="G2623" s="96">
        <f>SUBTOTAL(9,G2610:G2622)</f>
        <v>16578.009999999998</v>
      </c>
      <c r="H2623" s="95">
        <f>+F2623-G2623</f>
        <v>-12246.009999999998</v>
      </c>
      <c r="I2623" s="44"/>
    </row>
    <row r="2624" spans="1:9" x14ac:dyDescent="0.2">
      <c r="A2624" s="58" t="s">
        <v>5082</v>
      </c>
      <c r="B2624" s="58" t="s">
        <v>5014</v>
      </c>
      <c r="C2624" s="45">
        <v>45281</v>
      </c>
      <c r="D2624" s="78" t="s">
        <v>7573</v>
      </c>
      <c r="E2624" s="78" t="s">
        <v>7574</v>
      </c>
      <c r="G2624" s="44">
        <v>0</v>
      </c>
      <c r="H2624" s="44">
        <f>+IF(A2624=A2611,H2611+F2624-G2624,F2624-G2624)</f>
        <v>0</v>
      </c>
      <c r="I2624" s="44"/>
    </row>
    <row r="2625" spans="1:9" x14ac:dyDescent="0.2">
      <c r="A2625" s="64" t="s">
        <v>6874</v>
      </c>
      <c r="B2625" s="66"/>
      <c r="C2625" s="93"/>
      <c r="D2625" s="94"/>
      <c r="E2625" s="94"/>
      <c r="F2625" s="96">
        <f>SUBTOTAL(9,F2624:F2624)</f>
        <v>0</v>
      </c>
      <c r="G2625" s="96">
        <f>SUBTOTAL(9,G2624:G2624)</f>
        <v>0</v>
      </c>
      <c r="H2625" s="95">
        <f>+F2625-G2625</f>
        <v>0</v>
      </c>
      <c r="I2625" s="44"/>
    </row>
    <row r="2626" spans="1:9" x14ac:dyDescent="0.2">
      <c r="A2626" s="58" t="s">
        <v>6354</v>
      </c>
      <c r="B2626" s="58" t="s">
        <v>6355</v>
      </c>
      <c r="C2626" s="152">
        <v>45657</v>
      </c>
      <c r="D2626" s="150" t="s">
        <v>12082</v>
      </c>
      <c r="E2626" s="150" t="s">
        <v>12083</v>
      </c>
      <c r="F2626" s="151"/>
      <c r="G2626" s="151">
        <v>442.84</v>
      </c>
      <c r="H2626" s="44">
        <f>+IF(A2626=A2613,H2613+F2626-G2626,F2626-G2626)</f>
        <v>-442.84</v>
      </c>
      <c r="I2626" s="44"/>
    </row>
    <row r="2627" spans="1:9" x14ac:dyDescent="0.2">
      <c r="A2627" s="64" t="s">
        <v>12360</v>
      </c>
      <c r="B2627" s="66"/>
      <c r="C2627" s="93"/>
      <c r="D2627" s="94"/>
      <c r="E2627" s="94"/>
      <c r="F2627" s="96">
        <f>SUBTOTAL(9,F2626:F2626)</f>
        <v>0</v>
      </c>
      <c r="G2627" s="96">
        <f>SUBTOTAL(9,G2626:G2626)</f>
        <v>442.84</v>
      </c>
      <c r="H2627" s="95">
        <f>+F2627-G2627</f>
        <v>-442.84</v>
      </c>
      <c r="I2627" s="44"/>
    </row>
    <row r="2628" spans="1:9" x14ac:dyDescent="0.2">
      <c r="A2628" s="58" t="s">
        <v>5015</v>
      </c>
      <c r="B2628" s="58" t="s">
        <v>5206</v>
      </c>
      <c r="C2628" s="59">
        <v>44621</v>
      </c>
      <c r="D2628" s="81"/>
      <c r="E2628" s="81" t="s">
        <v>7194</v>
      </c>
      <c r="F2628" s="60">
        <v>0</v>
      </c>
      <c r="G2628" s="60">
        <v>405.8</v>
      </c>
      <c r="H2628" s="44">
        <f>+IF(A2628=A2625,H2625+F2628-G2628,F2628-G2628)</f>
        <v>-405.8</v>
      </c>
      <c r="I2628" s="44"/>
    </row>
    <row r="2629" spans="1:9" x14ac:dyDescent="0.2">
      <c r="A2629" s="58" t="s">
        <v>5015</v>
      </c>
      <c r="B2629" s="58" t="s">
        <v>5206</v>
      </c>
      <c r="C2629" s="59">
        <v>44742</v>
      </c>
      <c r="D2629" s="81"/>
      <c r="E2629" s="81" t="s">
        <v>7195</v>
      </c>
      <c r="F2629" s="60"/>
      <c r="G2629" s="60">
        <v>1803.366</v>
      </c>
      <c r="H2629" s="44">
        <f>+IF(A2629=A2628,H2628+F2629-G2629,F2629-G2629)</f>
        <v>-2209.1660000000002</v>
      </c>
      <c r="I2629" s="44"/>
    </row>
    <row r="2630" spans="1:9" x14ac:dyDescent="0.2">
      <c r="A2630" s="58" t="s">
        <v>5015</v>
      </c>
      <c r="B2630" s="58" t="s">
        <v>5206</v>
      </c>
      <c r="C2630" s="59">
        <v>44791</v>
      </c>
      <c r="D2630" s="81"/>
      <c r="E2630" s="81" t="s">
        <v>7196</v>
      </c>
      <c r="F2630" s="60">
        <v>3029.3240000000001</v>
      </c>
      <c r="G2630" s="60"/>
      <c r="H2630" s="44">
        <f>+IF(A2630=A2629,H2629+F2630-G2630,F2630-G2630)</f>
        <v>820.1579999999999</v>
      </c>
      <c r="I2630" s="44"/>
    </row>
    <row r="2631" spans="1:9" x14ac:dyDescent="0.2">
      <c r="A2631" s="64" t="s">
        <v>6875</v>
      </c>
      <c r="B2631" s="66"/>
      <c r="C2631" s="67"/>
      <c r="D2631" s="84"/>
      <c r="E2631" s="84"/>
      <c r="F2631" s="95">
        <f>SUBTOTAL(9,F2628:F2630)</f>
        <v>3029.3240000000001</v>
      </c>
      <c r="G2631" s="95">
        <f>SUBTOTAL(9,G2628:G2630)</f>
        <v>2209.1660000000002</v>
      </c>
      <c r="H2631" s="95">
        <f>+F2631-G2631</f>
        <v>820.1579999999999</v>
      </c>
      <c r="I2631" s="44"/>
    </row>
    <row r="2632" spans="1:9" x14ac:dyDescent="0.2">
      <c r="A2632" s="58" t="s">
        <v>103</v>
      </c>
      <c r="B2632" s="58" t="s">
        <v>6392</v>
      </c>
      <c r="C2632" s="69">
        <v>45016</v>
      </c>
      <c r="D2632" s="83" t="s">
        <v>7199</v>
      </c>
      <c r="E2632" s="83" t="s">
        <v>7200</v>
      </c>
      <c r="F2632" s="86"/>
      <c r="G2632" s="86">
        <v>2474.4520000000002</v>
      </c>
      <c r="H2632" s="44">
        <f>+IF(A2632=A2631,H2631+F2632-G2632,F2632-G2632)</f>
        <v>-2474.4520000000002</v>
      </c>
      <c r="I2632" s="44"/>
    </row>
    <row r="2633" spans="1:9" x14ac:dyDescent="0.2">
      <c r="A2633" s="58" t="s">
        <v>103</v>
      </c>
      <c r="B2633" s="58" t="s">
        <v>6392</v>
      </c>
      <c r="C2633" s="152">
        <v>45657</v>
      </c>
      <c r="D2633" s="150" t="s">
        <v>12119</v>
      </c>
      <c r="E2633" s="150" t="s">
        <v>12120</v>
      </c>
      <c r="F2633" s="151"/>
      <c r="G2633" s="151">
        <v>3078.873</v>
      </c>
      <c r="H2633" s="44">
        <f t="shared" ref="H2633:H2634" si="157">+IF(A2633=A2632,H2632+F2633-G2633,F2633-G2633)</f>
        <v>-5553.3250000000007</v>
      </c>
      <c r="I2633" s="44"/>
    </row>
    <row r="2634" spans="1:9" x14ac:dyDescent="0.2">
      <c r="A2634" s="58" t="s">
        <v>103</v>
      </c>
      <c r="B2634" s="58" t="s">
        <v>6392</v>
      </c>
      <c r="C2634" s="152">
        <v>45657</v>
      </c>
      <c r="D2634" s="150" t="s">
        <v>12121</v>
      </c>
      <c r="E2634" s="150" t="s">
        <v>12122</v>
      </c>
      <c r="F2634" s="151"/>
      <c r="G2634" s="151">
        <v>1134.787</v>
      </c>
      <c r="H2634" s="44">
        <f t="shared" si="157"/>
        <v>-6688.112000000001</v>
      </c>
      <c r="I2634" s="44"/>
    </row>
    <row r="2635" spans="1:9" x14ac:dyDescent="0.2">
      <c r="A2635" s="64" t="s">
        <v>1139</v>
      </c>
      <c r="B2635" s="66"/>
      <c r="C2635" s="93"/>
      <c r="D2635" s="94"/>
      <c r="E2635" s="94"/>
      <c r="F2635" s="96">
        <f>SUBTOTAL(9,F2632:F2634)</f>
        <v>0</v>
      </c>
      <c r="G2635" s="96">
        <f>SUBTOTAL(9,G2632:G2634)</f>
        <v>6688.112000000001</v>
      </c>
      <c r="H2635" s="95">
        <f>+F2635-G2635</f>
        <v>-6688.112000000001</v>
      </c>
      <c r="I2635" s="44"/>
    </row>
    <row r="2636" spans="1:9" x14ac:dyDescent="0.2">
      <c r="A2636" s="58" t="s">
        <v>108</v>
      </c>
      <c r="B2636" s="58" t="s">
        <v>109</v>
      </c>
      <c r="C2636" s="152">
        <v>45635</v>
      </c>
      <c r="D2636" s="150" t="s">
        <v>12137</v>
      </c>
      <c r="E2636" s="150" t="s">
        <v>12138</v>
      </c>
      <c r="F2636" s="151"/>
      <c r="G2636" s="151">
        <v>1780.895</v>
      </c>
      <c r="H2636" s="44">
        <f>+IF(A2636=A2635,H2635+F2636-G2636,F2636-G2636)</f>
        <v>-1780.895</v>
      </c>
      <c r="I2636" s="44"/>
    </row>
    <row r="2637" spans="1:9" x14ac:dyDescent="0.2">
      <c r="A2637" s="58" t="s">
        <v>108</v>
      </c>
      <c r="B2637" s="58" t="s">
        <v>109</v>
      </c>
      <c r="C2637" s="152">
        <v>45650</v>
      </c>
      <c r="D2637" s="150" t="s">
        <v>12139</v>
      </c>
      <c r="E2637" s="150" t="s">
        <v>12140</v>
      </c>
      <c r="F2637" s="151"/>
      <c r="G2637" s="151">
        <v>2721.7869999999998</v>
      </c>
      <c r="H2637" s="44">
        <f>+IF(A2637=A2636,H2636+F2637-G2637,F2637-G2637)</f>
        <v>-4502.6819999999998</v>
      </c>
      <c r="I2637" s="44"/>
    </row>
    <row r="2638" spans="1:9" x14ac:dyDescent="0.2">
      <c r="A2638" s="64" t="s">
        <v>1142</v>
      </c>
      <c r="B2638" s="66"/>
      <c r="C2638" s="93"/>
      <c r="D2638" s="94"/>
      <c r="E2638" s="94"/>
      <c r="F2638" s="96">
        <f>SUBTOTAL(9,F2636:F2637)</f>
        <v>0</v>
      </c>
      <c r="G2638" s="96">
        <f>SUBTOTAL(9,G2636:G2637)</f>
        <v>4502.6819999999998</v>
      </c>
      <c r="H2638" s="95">
        <f>+F2638-G2638</f>
        <v>-4502.6819999999998</v>
      </c>
      <c r="I2638" s="44"/>
    </row>
    <row r="2639" spans="1:9" x14ac:dyDescent="0.2">
      <c r="A2639" s="58" t="s">
        <v>133</v>
      </c>
      <c r="B2639" s="58" t="s">
        <v>134</v>
      </c>
      <c r="C2639" s="69">
        <v>45195</v>
      </c>
      <c r="D2639" s="83" t="s">
        <v>7201</v>
      </c>
      <c r="E2639" s="83" t="s">
        <v>7202</v>
      </c>
      <c r="F2639" s="86"/>
      <c r="G2639" s="86">
        <v>0</v>
      </c>
      <c r="H2639" s="44">
        <f>+IF(A2639=A2638,H2638+F2639-G2639,F2639-G2639)</f>
        <v>0</v>
      </c>
      <c r="I2639" s="44"/>
    </row>
    <row r="2640" spans="1:9" x14ac:dyDescent="0.2">
      <c r="A2640" s="64" t="s">
        <v>1152</v>
      </c>
      <c r="B2640" s="66"/>
      <c r="C2640" s="93"/>
      <c r="D2640" s="94"/>
      <c r="E2640" s="94"/>
      <c r="F2640" s="96">
        <f>SUBTOTAL(9,F2639:F2639)</f>
        <v>0</v>
      </c>
      <c r="G2640" s="96">
        <f>SUBTOTAL(9,G2639:G2639)</f>
        <v>0</v>
      </c>
      <c r="H2640" s="95">
        <f>+F2640-G2640</f>
        <v>0</v>
      </c>
      <c r="I2640" s="44"/>
    </row>
    <row r="2641" spans="1:9" x14ac:dyDescent="0.2">
      <c r="A2641" s="58" t="s">
        <v>136</v>
      </c>
      <c r="B2641" s="58" t="s">
        <v>137</v>
      </c>
      <c r="C2641" s="152">
        <v>45651</v>
      </c>
      <c r="D2641" s="150" t="s">
        <v>12192</v>
      </c>
      <c r="E2641" s="150" t="s">
        <v>12193</v>
      </c>
      <c r="F2641" s="151"/>
      <c r="G2641" s="151">
        <v>1123.02</v>
      </c>
      <c r="H2641" s="44">
        <f>+IF(A2641=A2640,H2640+F2641-G2641,F2641-G2641)</f>
        <v>-1123.02</v>
      </c>
      <c r="I2641" s="44"/>
    </row>
    <row r="2642" spans="1:9" x14ac:dyDescent="0.2">
      <c r="A2642" s="58" t="s">
        <v>136</v>
      </c>
      <c r="B2642" s="58" t="s">
        <v>137</v>
      </c>
      <c r="C2642" s="152">
        <v>45651</v>
      </c>
      <c r="D2642" s="150" t="s">
        <v>12194</v>
      </c>
      <c r="E2642" s="150" t="s">
        <v>12195</v>
      </c>
      <c r="F2642" s="151"/>
      <c r="G2642" s="151">
        <v>736.18799999999999</v>
      </c>
      <c r="H2642" s="44">
        <f t="shared" ref="H2642:H2645" si="158">+IF(A2642=A2641,H2641+F2642-G2642,F2642-G2642)</f>
        <v>-1859.2080000000001</v>
      </c>
      <c r="I2642" s="44"/>
    </row>
    <row r="2643" spans="1:9" x14ac:dyDescent="0.2">
      <c r="A2643" s="58" t="s">
        <v>136</v>
      </c>
      <c r="B2643" s="58" t="s">
        <v>137</v>
      </c>
      <c r="C2643" s="152">
        <v>45651</v>
      </c>
      <c r="D2643" s="150" t="s">
        <v>12196</v>
      </c>
      <c r="E2643" s="150" t="s">
        <v>12197</v>
      </c>
      <c r="F2643" s="151"/>
      <c r="G2643" s="151">
        <v>2027.403</v>
      </c>
      <c r="H2643" s="44">
        <f t="shared" si="158"/>
        <v>-3886.6109999999999</v>
      </c>
      <c r="I2643" s="44"/>
    </row>
    <row r="2644" spans="1:9" x14ac:dyDescent="0.2">
      <c r="A2644" s="58" t="s">
        <v>136</v>
      </c>
      <c r="B2644" s="58" t="s">
        <v>137</v>
      </c>
      <c r="C2644" s="152">
        <v>45651</v>
      </c>
      <c r="D2644" s="150" t="s">
        <v>12198</v>
      </c>
      <c r="E2644" s="150" t="s">
        <v>12199</v>
      </c>
      <c r="F2644" s="151"/>
      <c r="G2644" s="151">
        <v>3646.4229999999998</v>
      </c>
      <c r="H2644" s="44">
        <f t="shared" si="158"/>
        <v>-7533.0339999999997</v>
      </c>
      <c r="I2644" s="44"/>
    </row>
    <row r="2645" spans="1:9" x14ac:dyDescent="0.2">
      <c r="A2645" s="58" t="s">
        <v>136</v>
      </c>
      <c r="B2645" s="58" t="s">
        <v>137</v>
      </c>
      <c r="C2645" s="152">
        <v>45657</v>
      </c>
      <c r="D2645" s="150" t="s">
        <v>12200</v>
      </c>
      <c r="E2645" s="150" t="s">
        <v>12201</v>
      </c>
      <c r="F2645" s="151"/>
      <c r="G2645" s="151">
        <v>676.46799999999996</v>
      </c>
      <c r="H2645" s="44">
        <f t="shared" si="158"/>
        <v>-8209.5020000000004</v>
      </c>
      <c r="I2645" s="44"/>
    </row>
    <row r="2646" spans="1:9" x14ac:dyDescent="0.2">
      <c r="A2646" s="64" t="s">
        <v>6876</v>
      </c>
      <c r="B2646" s="66"/>
      <c r="C2646" s="93"/>
      <c r="D2646" s="94"/>
      <c r="E2646" s="94"/>
      <c r="F2646" s="96">
        <f>SUBTOTAL(9,F2641:F2645)</f>
        <v>0</v>
      </c>
      <c r="G2646" s="96">
        <f>SUBTOTAL(9,G2641:G2645)</f>
        <v>8209.5020000000004</v>
      </c>
      <c r="H2646" s="95">
        <f>+F2646-G2646</f>
        <v>-8209.5020000000004</v>
      </c>
      <c r="I2646" s="44"/>
    </row>
    <row r="2647" spans="1:9" x14ac:dyDescent="0.2">
      <c r="A2647" s="58" t="s">
        <v>5264</v>
      </c>
      <c r="B2647" s="58" t="s">
        <v>895</v>
      </c>
      <c r="C2647" s="69">
        <v>45504</v>
      </c>
      <c r="D2647" s="83" t="s">
        <v>9311</v>
      </c>
      <c r="E2647" s="83" t="s">
        <v>9312</v>
      </c>
      <c r="F2647" s="86"/>
      <c r="G2647" s="86">
        <v>1306.088</v>
      </c>
      <c r="H2647" s="44">
        <f>+IF(A2647=A2646,H2646+F2647-G2647,F2647-G2647)</f>
        <v>-1306.088</v>
      </c>
      <c r="I2647" s="44"/>
    </row>
    <row r="2648" spans="1:9" x14ac:dyDescent="0.2">
      <c r="A2648" s="58" t="s">
        <v>5264</v>
      </c>
      <c r="B2648" s="58" t="s">
        <v>895</v>
      </c>
      <c r="C2648" s="69">
        <v>45504</v>
      </c>
      <c r="D2648" s="83" t="s">
        <v>9313</v>
      </c>
      <c r="E2648" s="83" t="s">
        <v>9314</v>
      </c>
      <c r="F2648" s="86"/>
      <c r="G2648" s="86">
        <v>1630.729</v>
      </c>
      <c r="H2648" s="44">
        <f t="shared" ref="H2648" si="159">+IF(A2648=A2647,H2647+F2648-G2648,F2648-G2648)</f>
        <v>-2936.817</v>
      </c>
      <c r="I2648" s="44"/>
    </row>
    <row r="2649" spans="1:9" x14ac:dyDescent="0.2">
      <c r="A2649" s="58" t="s">
        <v>5264</v>
      </c>
      <c r="B2649" s="58" t="s">
        <v>895</v>
      </c>
      <c r="C2649" s="69">
        <v>45504</v>
      </c>
      <c r="D2649" s="83" t="s">
        <v>9315</v>
      </c>
      <c r="E2649" s="83" t="s">
        <v>9316</v>
      </c>
      <c r="F2649" s="86">
        <v>1481.0239999999999</v>
      </c>
      <c r="G2649" s="86"/>
      <c r="H2649" s="44">
        <f t="shared" ref="H2649:H2651" si="160">+IF(A2649=A2648,H2648+F2649-G2649,F2649-G2649)</f>
        <v>-1455.7930000000001</v>
      </c>
      <c r="I2649" s="44"/>
    </row>
    <row r="2650" spans="1:9" x14ac:dyDescent="0.2">
      <c r="A2650" s="58" t="s">
        <v>5264</v>
      </c>
      <c r="B2650" s="58" t="s">
        <v>895</v>
      </c>
      <c r="C2650" s="152">
        <v>45617</v>
      </c>
      <c r="D2650" s="150" t="s">
        <v>12202</v>
      </c>
      <c r="E2650" s="150" t="s">
        <v>12203</v>
      </c>
      <c r="F2650" s="151"/>
      <c r="G2650" s="151">
        <v>862.11400000000003</v>
      </c>
      <c r="H2650" s="44">
        <f t="shared" si="160"/>
        <v>-2317.9070000000002</v>
      </c>
      <c r="I2650" s="44"/>
    </row>
    <row r="2651" spans="1:9" x14ac:dyDescent="0.2">
      <c r="A2651" s="58" t="s">
        <v>5264</v>
      </c>
      <c r="B2651" s="58" t="s">
        <v>895</v>
      </c>
      <c r="C2651" s="152">
        <v>45626</v>
      </c>
      <c r="D2651" s="150" t="s">
        <v>12204</v>
      </c>
      <c r="E2651" s="150" t="s">
        <v>12205</v>
      </c>
      <c r="F2651" s="151"/>
      <c r="G2651" s="151">
        <v>1187.271</v>
      </c>
      <c r="H2651" s="44">
        <f t="shared" si="160"/>
        <v>-3505.1779999999999</v>
      </c>
      <c r="I2651" s="44"/>
    </row>
    <row r="2652" spans="1:9" x14ac:dyDescent="0.2">
      <c r="A2652" s="64" t="s">
        <v>6877</v>
      </c>
      <c r="B2652" s="66"/>
      <c r="C2652" s="93"/>
      <c r="D2652" s="94"/>
      <c r="E2652" s="94"/>
      <c r="F2652" s="96">
        <f>SUBTOTAL(9,F2647:F2651)</f>
        <v>1481.0239999999999</v>
      </c>
      <c r="G2652" s="96">
        <f>SUBTOTAL(9,G2647:G2651)</f>
        <v>4986.2020000000002</v>
      </c>
      <c r="H2652" s="95">
        <f>+F2652-G2652</f>
        <v>-3505.1780000000003</v>
      </c>
      <c r="I2652" s="44"/>
    </row>
    <row r="2653" spans="1:9" x14ac:dyDescent="0.2">
      <c r="A2653" s="58" t="s">
        <v>139</v>
      </c>
      <c r="B2653" s="58" t="s">
        <v>6619</v>
      </c>
      <c r="C2653" s="45">
        <v>45252</v>
      </c>
      <c r="D2653" s="78" t="s">
        <v>7457</v>
      </c>
      <c r="E2653" s="78" t="s">
        <v>7458</v>
      </c>
      <c r="G2653" s="44">
        <v>0</v>
      </c>
      <c r="H2653" s="44">
        <f>+IF(A2653=A2652,H2652+F2653-G2653,F2653-G2653)</f>
        <v>0</v>
      </c>
      <c r="I2653" s="44"/>
    </row>
    <row r="2654" spans="1:9" x14ac:dyDescent="0.2">
      <c r="A2654" s="64" t="s">
        <v>4728</v>
      </c>
      <c r="B2654" s="66"/>
      <c r="C2654" s="93"/>
      <c r="D2654" s="94"/>
      <c r="E2654" s="94"/>
      <c r="F2654" s="96">
        <f>SUBTOTAL(9,F2653:F2653)</f>
        <v>0</v>
      </c>
      <c r="G2654" s="96">
        <f>SUBTOTAL(9,G2653:G2653)</f>
        <v>0</v>
      </c>
      <c r="H2654" s="95">
        <f>+F2654-G2654</f>
        <v>0</v>
      </c>
      <c r="I2654" s="44"/>
    </row>
    <row r="2655" spans="1:9" x14ac:dyDescent="0.2">
      <c r="A2655" s="58" t="s">
        <v>6628</v>
      </c>
      <c r="B2655" s="58" t="s">
        <v>5712</v>
      </c>
      <c r="C2655" s="69">
        <v>45504</v>
      </c>
      <c r="D2655" s="83">
        <v>5624562309</v>
      </c>
      <c r="E2655" s="83" t="s">
        <v>9317</v>
      </c>
      <c r="F2655" s="86">
        <v>424.59699999999998</v>
      </c>
      <c r="G2655" s="86"/>
      <c r="H2655" s="44">
        <f>+IF(A2655=A2654,H2654+F2655-G2655,F2655-G2655)</f>
        <v>424.59699999999998</v>
      </c>
      <c r="I2655" s="44"/>
    </row>
    <row r="2656" spans="1:9" x14ac:dyDescent="0.2">
      <c r="A2656" s="64" t="s">
        <v>6878</v>
      </c>
      <c r="B2656" s="66"/>
      <c r="C2656" s="93"/>
      <c r="D2656" s="94"/>
      <c r="E2656" s="94"/>
      <c r="F2656" s="96">
        <f>SUBTOTAL(9,F2655)</f>
        <v>424.59699999999998</v>
      </c>
      <c r="G2656" s="96">
        <f>SUBTOTAL(9,G2655)</f>
        <v>0</v>
      </c>
      <c r="H2656" s="95">
        <f>+F2656-G2656</f>
        <v>424.59699999999998</v>
      </c>
      <c r="I2656" s="44"/>
    </row>
    <row r="2657" spans="1:9" x14ac:dyDescent="0.2">
      <c r="A2657" s="133" t="s">
        <v>6660</v>
      </c>
      <c r="B2657" s="133" t="s">
        <v>6661</v>
      </c>
      <c r="C2657" s="134">
        <v>44967</v>
      </c>
      <c r="D2657" s="135">
        <v>5623560178</v>
      </c>
      <c r="E2657" s="135" t="s">
        <v>7205</v>
      </c>
      <c r="F2657" s="129">
        <v>240.273</v>
      </c>
      <c r="G2657" s="86"/>
      <c r="H2657" s="44">
        <f>+IF(A2657=A2656,H2656+F2657-G2657,F2657-G2657)</f>
        <v>240.273</v>
      </c>
      <c r="I2657" s="44"/>
    </row>
    <row r="2658" spans="1:9" x14ac:dyDescent="0.2">
      <c r="A2658" s="133" t="s">
        <v>6660</v>
      </c>
      <c r="B2658" s="133" t="s">
        <v>6661</v>
      </c>
      <c r="C2658" s="134">
        <v>45048</v>
      </c>
      <c r="D2658" s="135">
        <v>5623560621</v>
      </c>
      <c r="E2658" s="135" t="s">
        <v>7206</v>
      </c>
      <c r="F2658" s="129">
        <v>313.089</v>
      </c>
      <c r="G2658" s="86"/>
      <c r="H2658" s="44">
        <f t="shared" ref="H2658:H2660" si="161">+IF(A2658=A2657,H2657+F2658-G2658,F2658-G2658)</f>
        <v>553.36199999999997</v>
      </c>
      <c r="I2658" s="44"/>
    </row>
    <row r="2659" spans="1:9" x14ac:dyDescent="0.2">
      <c r="A2659" s="58" t="s">
        <v>6660</v>
      </c>
      <c r="B2659" s="58" t="s">
        <v>6661</v>
      </c>
      <c r="C2659" s="69">
        <v>45072</v>
      </c>
      <c r="D2659" s="83" t="s">
        <v>7207</v>
      </c>
      <c r="E2659" s="83" t="s">
        <v>7208</v>
      </c>
      <c r="F2659" s="86"/>
      <c r="G2659" s="86">
        <v>6330.1459999999997</v>
      </c>
      <c r="H2659" s="44">
        <f t="shared" si="161"/>
        <v>-5776.7839999999997</v>
      </c>
      <c r="I2659" s="44"/>
    </row>
    <row r="2660" spans="1:9" x14ac:dyDescent="0.2">
      <c r="A2660" s="58" t="s">
        <v>6660</v>
      </c>
      <c r="B2660" s="58" t="s">
        <v>6661</v>
      </c>
      <c r="C2660" s="69">
        <v>45072</v>
      </c>
      <c r="D2660" s="83" t="s">
        <v>7209</v>
      </c>
      <c r="E2660" s="83" t="s">
        <v>7210</v>
      </c>
      <c r="F2660" s="86"/>
      <c r="G2660" s="86">
        <v>306.71100000000001</v>
      </c>
      <c r="H2660" s="44">
        <f t="shared" si="161"/>
        <v>-6083.4949999999999</v>
      </c>
      <c r="I2660" s="44"/>
    </row>
    <row r="2661" spans="1:9" x14ac:dyDescent="0.2">
      <c r="A2661" s="64" t="s">
        <v>6879</v>
      </c>
      <c r="B2661" s="66"/>
      <c r="C2661" s="93"/>
      <c r="D2661" s="94"/>
      <c r="E2661" s="94"/>
      <c r="F2661" s="96">
        <f>SUBTOTAL(9,F2657:F2660)</f>
        <v>553.36199999999997</v>
      </c>
      <c r="G2661" s="96">
        <f>SUBTOTAL(9,G2657:G2660)</f>
        <v>6636.857</v>
      </c>
      <c r="H2661" s="95">
        <f>+F2661-G2661</f>
        <v>-6083.4949999999999</v>
      </c>
      <c r="I2661" s="44"/>
    </row>
    <row r="2662" spans="1:9" x14ac:dyDescent="0.2">
      <c r="A2662" s="58" t="s">
        <v>5083</v>
      </c>
      <c r="B2662" s="58" t="s">
        <v>5223</v>
      </c>
      <c r="C2662" s="69">
        <v>45495</v>
      </c>
      <c r="D2662" s="83" t="s">
        <v>9320</v>
      </c>
      <c r="E2662" s="83" t="s">
        <v>9321</v>
      </c>
      <c r="F2662" s="86"/>
      <c r="G2662" s="86">
        <v>0</v>
      </c>
      <c r="H2662" s="44">
        <f>+IF(A2662=A2660,H2660+F2662-G2662,F2662-G2662)</f>
        <v>0</v>
      </c>
      <c r="I2662" s="44"/>
    </row>
    <row r="2663" spans="1:9" x14ac:dyDescent="0.2">
      <c r="A2663" s="64" t="s">
        <v>6880</v>
      </c>
      <c r="B2663" s="66"/>
      <c r="C2663" s="93"/>
      <c r="D2663" s="94"/>
      <c r="E2663" s="94"/>
      <c r="F2663" s="96">
        <f>SUBTOTAL(9,F2662:F2662)</f>
        <v>0</v>
      </c>
      <c r="G2663" s="96">
        <f>SUBTOTAL(9,G2662:G2662)</f>
        <v>0</v>
      </c>
      <c r="H2663" s="95">
        <f>+F2663-G2663</f>
        <v>0</v>
      </c>
      <c r="I2663" s="44"/>
    </row>
    <row r="2664" spans="1:9" x14ac:dyDescent="0.2">
      <c r="A2664" s="58" t="s">
        <v>6668</v>
      </c>
      <c r="B2664" s="58" t="s">
        <v>6669</v>
      </c>
      <c r="C2664" s="69">
        <v>45166</v>
      </c>
      <c r="D2664" s="83" t="s">
        <v>7211</v>
      </c>
      <c r="E2664" s="83" t="s">
        <v>7212</v>
      </c>
      <c r="F2664" s="86"/>
      <c r="G2664" s="86">
        <v>0</v>
      </c>
      <c r="H2664" s="44">
        <f>+IF(A2664=A2662,H2662+F2664-G2664,F2664-G2664)</f>
        <v>0</v>
      </c>
      <c r="I2664" s="44"/>
    </row>
    <row r="2665" spans="1:9" x14ac:dyDescent="0.2">
      <c r="A2665" s="64" t="s">
        <v>6881</v>
      </c>
      <c r="B2665" s="66"/>
      <c r="C2665" s="93"/>
      <c r="D2665" s="94"/>
      <c r="E2665" s="94"/>
      <c r="F2665" s="96">
        <f>SUBTOTAL(9,F2664:F2664)</f>
        <v>0</v>
      </c>
      <c r="G2665" s="96">
        <f>SUBTOTAL(9,G2664:G2664)</f>
        <v>0</v>
      </c>
      <c r="H2665" s="95">
        <f>+F2665-G2665</f>
        <v>0</v>
      </c>
      <c r="I2665" s="44"/>
    </row>
    <row r="2666" spans="1:9" x14ac:dyDescent="0.2">
      <c r="A2666" s="58" t="s">
        <v>5016</v>
      </c>
      <c r="B2666" s="58" t="s">
        <v>5226</v>
      </c>
      <c r="C2666" s="69">
        <v>44609</v>
      </c>
      <c r="D2666" s="83">
        <v>5322530165</v>
      </c>
      <c r="E2666" s="83">
        <v>1059</v>
      </c>
      <c r="F2666" s="86">
        <v>0</v>
      </c>
      <c r="G2666" s="86"/>
      <c r="H2666" s="44">
        <f>+IF(A2666=A2664,H2664+F2666-G2666,F2666-G2666)</f>
        <v>0</v>
      </c>
      <c r="I2666" s="44"/>
    </row>
    <row r="2667" spans="1:9" x14ac:dyDescent="0.2">
      <c r="A2667" s="64" t="s">
        <v>6882</v>
      </c>
      <c r="B2667" s="66"/>
      <c r="C2667" s="93"/>
      <c r="D2667" s="94"/>
      <c r="E2667" s="94"/>
      <c r="F2667" s="96">
        <f>SUBTOTAL(9,F2666:F2666)</f>
        <v>0</v>
      </c>
      <c r="G2667" s="96">
        <f>SUBTOTAL(9,G2666:G2666)</f>
        <v>0</v>
      </c>
      <c r="H2667" s="95">
        <f>+F2667-G2667</f>
        <v>0</v>
      </c>
      <c r="I2667" s="44"/>
    </row>
    <row r="2668" spans="1:9" x14ac:dyDescent="0.2">
      <c r="A2668" s="58" t="s">
        <v>5017</v>
      </c>
      <c r="B2668" s="58" t="s">
        <v>5018</v>
      </c>
      <c r="C2668" s="87">
        <v>45504</v>
      </c>
      <c r="D2668" s="88" t="s">
        <v>9324</v>
      </c>
      <c r="E2668" s="88" t="s">
        <v>9325</v>
      </c>
      <c r="F2668" s="89"/>
      <c r="G2668" s="89">
        <v>0</v>
      </c>
      <c r="H2668" s="44">
        <f>+IF(A2668=A2666,H2666+F2668-G2668,F2668-G2668)</f>
        <v>0</v>
      </c>
      <c r="I2668" s="44"/>
    </row>
    <row r="2669" spans="1:9" x14ac:dyDescent="0.2">
      <c r="A2669" s="64" t="s">
        <v>6883</v>
      </c>
      <c r="B2669" s="66"/>
      <c r="C2669" s="93"/>
      <c r="D2669" s="94"/>
      <c r="E2669" s="94"/>
      <c r="F2669" s="96">
        <f>SUBTOTAL(9,F2668:F2668)</f>
        <v>0</v>
      </c>
      <c r="G2669" s="96">
        <f>SUBTOTAL(9,G2668:G2668)</f>
        <v>0</v>
      </c>
      <c r="H2669" s="95">
        <f>+F2669-G2669</f>
        <v>0</v>
      </c>
      <c r="I2669" s="44"/>
    </row>
    <row r="2670" spans="1:9" x14ac:dyDescent="0.2">
      <c r="A2670" s="58" t="s">
        <v>5019</v>
      </c>
      <c r="B2670" s="58" t="s">
        <v>5020</v>
      </c>
      <c r="C2670" s="69">
        <v>44627</v>
      </c>
      <c r="D2670" s="83">
        <v>5322530198</v>
      </c>
      <c r="E2670" s="83">
        <v>1202</v>
      </c>
      <c r="F2670" s="86">
        <v>1244.4770000000001</v>
      </c>
      <c r="G2670" s="86"/>
      <c r="H2670" s="44">
        <f>+IF(A2670=A2668,H2668+F2670-G2670,F2670-G2670)</f>
        <v>1244.4770000000001</v>
      </c>
      <c r="I2670" s="44"/>
    </row>
    <row r="2671" spans="1:9" x14ac:dyDescent="0.2">
      <c r="A2671" s="58" t="s">
        <v>5019</v>
      </c>
      <c r="B2671" s="58" t="s">
        <v>5020</v>
      </c>
      <c r="C2671" s="69">
        <v>44637</v>
      </c>
      <c r="D2671" s="83" t="s">
        <v>7231</v>
      </c>
      <c r="E2671" s="83" t="s">
        <v>7232</v>
      </c>
      <c r="F2671" s="86"/>
      <c r="G2671" s="86">
        <v>1243.953</v>
      </c>
      <c r="H2671" s="44">
        <f t="shared" ref="H2671" si="162">+IF(A2671=A2670,H2670+F2671-G2671,F2671-G2671)</f>
        <v>0.5240000000001146</v>
      </c>
      <c r="I2671" s="44"/>
    </row>
    <row r="2672" spans="1:9" x14ac:dyDescent="0.2">
      <c r="A2672" s="64" t="s">
        <v>6884</v>
      </c>
      <c r="B2672" s="66"/>
      <c r="C2672" s="93"/>
      <c r="D2672" s="94"/>
      <c r="E2672" s="94"/>
      <c r="F2672" s="96">
        <f>SUBTOTAL(9,F2670:F2671)</f>
        <v>1244.4770000000001</v>
      </c>
      <c r="G2672" s="96">
        <f>SUBTOTAL(9,G2670:G2671)</f>
        <v>1243.953</v>
      </c>
      <c r="H2672" s="95">
        <f>+F2672-G2672</f>
        <v>0.5240000000001146</v>
      </c>
      <c r="I2672" s="44"/>
    </row>
    <row r="2673" spans="1:9" x14ac:dyDescent="0.2">
      <c r="A2673" s="58" t="s">
        <v>6689</v>
      </c>
      <c r="B2673" s="58" t="s">
        <v>6690</v>
      </c>
      <c r="C2673" s="69">
        <v>45046</v>
      </c>
      <c r="D2673" s="83" t="s">
        <v>7230</v>
      </c>
      <c r="E2673" s="83" t="s">
        <v>152</v>
      </c>
      <c r="F2673" s="86">
        <v>0</v>
      </c>
      <c r="G2673" s="60">
        <v>240.273</v>
      </c>
      <c r="H2673" s="44">
        <f>+IF(A2673=A2669,H2672+F2673-G2673,F2673-G2673)</f>
        <v>-240.273</v>
      </c>
      <c r="I2673" s="44"/>
    </row>
    <row r="2674" spans="1:9" x14ac:dyDescent="0.2">
      <c r="A2674" s="64" t="s">
        <v>6885</v>
      </c>
      <c r="B2674" s="66"/>
      <c r="C2674" s="63"/>
      <c r="D2674" s="65"/>
      <c r="E2674" s="65"/>
      <c r="F2674" s="95">
        <f>SUBTOTAL(9,F2673:F2673)</f>
        <v>0</v>
      </c>
      <c r="G2674" s="95">
        <f>SUBTOTAL(9,G2673:G2673)</f>
        <v>240.273</v>
      </c>
      <c r="H2674" s="95">
        <f>+F2674-G2674</f>
        <v>-240.273</v>
      </c>
      <c r="I2674" s="44"/>
    </row>
    <row r="2675" spans="1:9" x14ac:dyDescent="0.2">
      <c r="A2675" s="58" t="s">
        <v>6691</v>
      </c>
      <c r="B2675" s="58" t="s">
        <v>6692</v>
      </c>
      <c r="C2675" s="69">
        <v>45138</v>
      </c>
      <c r="D2675" s="83" t="s">
        <v>7215</v>
      </c>
      <c r="E2675" s="83" t="s">
        <v>7216</v>
      </c>
      <c r="F2675" s="86"/>
      <c r="G2675" s="86">
        <v>2999.3240000000001</v>
      </c>
      <c r="H2675" s="44">
        <f>+IF(A2675=A2673,H2673+F2675-G2675,F2675-G2675)</f>
        <v>-2999.3240000000001</v>
      </c>
      <c r="I2675" s="44"/>
    </row>
    <row r="2676" spans="1:9" x14ac:dyDescent="0.2">
      <c r="A2676" s="64" t="s">
        <v>6886</v>
      </c>
      <c r="B2676" s="66"/>
      <c r="C2676" s="93"/>
      <c r="D2676" s="94"/>
      <c r="E2676" s="94"/>
      <c r="F2676" s="96">
        <f>SUBTOTAL(9,F2675:F2675)</f>
        <v>0</v>
      </c>
      <c r="G2676" s="96">
        <f>SUBTOTAL(9,G2675:G2675)</f>
        <v>2999.3240000000001</v>
      </c>
      <c r="H2676" s="95">
        <f>+F2676-G2676</f>
        <v>-2999.3240000000001</v>
      </c>
      <c r="I2676" s="44"/>
    </row>
    <row r="2677" spans="1:9" x14ac:dyDescent="0.2">
      <c r="A2677" s="58" t="s">
        <v>5102</v>
      </c>
      <c r="B2677" s="58" t="s">
        <v>5103</v>
      </c>
      <c r="C2677" s="59">
        <v>44875</v>
      </c>
      <c r="D2677" s="81"/>
      <c r="E2677" s="81" t="s">
        <v>7217</v>
      </c>
      <c r="F2677" s="99">
        <v>12890.977999999999</v>
      </c>
      <c r="G2677" s="60"/>
      <c r="H2677" s="44">
        <f>+IF(A2677=A2675,H2675+F2677-G2677,F2677-G2677)</f>
        <v>12890.977999999999</v>
      </c>
      <c r="I2677" s="44"/>
    </row>
    <row r="2678" spans="1:9" x14ac:dyDescent="0.2">
      <c r="A2678" s="64" t="s">
        <v>6887</v>
      </c>
      <c r="B2678" s="66"/>
      <c r="C2678" s="67"/>
      <c r="D2678" s="84"/>
      <c r="E2678" s="84"/>
      <c r="F2678" s="95">
        <f>SUBTOTAL(9,F2677:F2677)</f>
        <v>12890.977999999999</v>
      </c>
      <c r="G2678" s="95">
        <f>SUBTOTAL(9,G2677:G2677)</f>
        <v>0</v>
      </c>
      <c r="H2678" s="95">
        <f>+F2678-G2678</f>
        <v>12890.977999999999</v>
      </c>
      <c r="I2678" s="44"/>
    </row>
    <row r="2679" spans="1:9" x14ac:dyDescent="0.2">
      <c r="A2679" s="58" t="s">
        <v>5086</v>
      </c>
      <c r="B2679" s="58" t="s">
        <v>5235</v>
      </c>
      <c r="C2679" s="152">
        <v>45651</v>
      </c>
      <c r="D2679" s="150" t="s">
        <v>12265</v>
      </c>
      <c r="E2679" s="150" t="s">
        <v>12266</v>
      </c>
      <c r="F2679" s="151"/>
      <c r="G2679" s="151">
        <v>8648.0229999999992</v>
      </c>
      <c r="H2679" s="44">
        <f>+IF(A2679=A2678,H2678+F2679-G2679,F2679-G2679)</f>
        <v>-8648.0229999999992</v>
      </c>
      <c r="I2679" s="44"/>
    </row>
    <row r="2680" spans="1:9" x14ac:dyDescent="0.2">
      <c r="A2680" s="58" t="s">
        <v>5086</v>
      </c>
      <c r="B2680" s="58" t="s">
        <v>5235</v>
      </c>
      <c r="C2680" s="152">
        <v>45657</v>
      </c>
      <c r="D2680" s="150" t="s">
        <v>12267</v>
      </c>
      <c r="E2680" s="150" t="s">
        <v>12268</v>
      </c>
      <c r="F2680" s="151"/>
      <c r="G2680" s="151">
        <v>3015.77</v>
      </c>
      <c r="H2680" s="44">
        <f t="shared" ref="H2680" si="163">+IF(A2680=A2679,H2679+F2680-G2680,F2680-G2680)</f>
        <v>-11663.793</v>
      </c>
      <c r="I2680" s="44"/>
    </row>
    <row r="2681" spans="1:9" x14ac:dyDescent="0.2">
      <c r="A2681" s="64" t="s">
        <v>6888</v>
      </c>
      <c r="B2681" s="66"/>
      <c r="C2681" s="93"/>
      <c r="D2681" s="94"/>
      <c r="E2681" s="94"/>
      <c r="F2681" s="95">
        <f>SUBTOTAL(9,F2679:F2680)</f>
        <v>0</v>
      </c>
      <c r="G2681" s="95">
        <f>SUBTOTAL(9,G2679:G2680)</f>
        <v>11663.793</v>
      </c>
      <c r="H2681" s="95">
        <f>+F2681-G2681</f>
        <v>-11663.793</v>
      </c>
      <c r="I2681" s="44"/>
    </row>
    <row r="2682" spans="1:9" x14ac:dyDescent="0.2">
      <c r="A2682" s="58" t="s">
        <v>6696</v>
      </c>
      <c r="B2682" s="58" t="s">
        <v>6697</v>
      </c>
      <c r="C2682" s="45">
        <v>45412</v>
      </c>
      <c r="D2682" s="78" t="s">
        <v>8567</v>
      </c>
      <c r="E2682" s="78" t="s">
        <v>8568</v>
      </c>
      <c r="G2682" s="44">
        <v>0</v>
      </c>
      <c r="H2682" s="44">
        <f>+IF(A2682=A2681,H2681+F2682-G2682,F2682-G2682)</f>
        <v>0</v>
      </c>
      <c r="I2682" s="44"/>
    </row>
    <row r="2683" spans="1:9" x14ac:dyDescent="0.2">
      <c r="A2683" s="64" t="s">
        <v>6889</v>
      </c>
      <c r="B2683" s="66"/>
      <c r="C2683" s="93"/>
      <c r="D2683" s="94"/>
      <c r="E2683" s="94"/>
      <c r="F2683" s="96">
        <f>SUBTOTAL(9,F2682:F2682)</f>
        <v>0</v>
      </c>
      <c r="G2683" s="96">
        <f>SUBTOTAL(9,G2682:G2682)</f>
        <v>0</v>
      </c>
      <c r="H2683" s="95">
        <f>+F2683-G2683</f>
        <v>0</v>
      </c>
      <c r="I2683" s="44"/>
    </row>
    <row r="2684" spans="1:9" x14ac:dyDescent="0.2">
      <c r="A2684" s="58" t="s">
        <v>6698</v>
      </c>
      <c r="B2684" s="58" t="s">
        <v>6699</v>
      </c>
      <c r="C2684" s="152">
        <v>45617</v>
      </c>
      <c r="D2684" s="150" t="s">
        <v>12269</v>
      </c>
      <c r="E2684" s="150" t="s">
        <v>12270</v>
      </c>
      <c r="F2684" s="151"/>
      <c r="G2684" s="151">
        <v>324.68</v>
      </c>
      <c r="H2684" s="44">
        <f>+IF(A2684=A2683,H2683+F2684-G2684,F2684-G2684)</f>
        <v>-324.68</v>
      </c>
      <c r="I2684" s="44"/>
    </row>
    <row r="2685" spans="1:9" x14ac:dyDescent="0.2">
      <c r="A2685" s="58" t="s">
        <v>6698</v>
      </c>
      <c r="B2685" s="58" t="s">
        <v>6699</v>
      </c>
      <c r="C2685" s="152">
        <v>45617</v>
      </c>
      <c r="D2685" s="150" t="s">
        <v>12271</v>
      </c>
      <c r="E2685" s="150" t="s">
        <v>12272</v>
      </c>
      <c r="F2685" s="151"/>
      <c r="G2685" s="151">
        <v>1115.1869999999999</v>
      </c>
      <c r="H2685" s="44">
        <f t="shared" ref="H2685:H2696" si="164">+IF(A2685=A2684,H2684+F2685-G2685,F2685-G2685)</f>
        <v>-1439.867</v>
      </c>
      <c r="I2685" s="44"/>
    </row>
    <row r="2686" spans="1:9" x14ac:dyDescent="0.2">
      <c r="A2686" s="58" t="s">
        <v>6698</v>
      </c>
      <c r="B2686" s="58" t="s">
        <v>6699</v>
      </c>
      <c r="C2686" s="152">
        <v>45617</v>
      </c>
      <c r="D2686" s="150" t="s">
        <v>12273</v>
      </c>
      <c r="E2686" s="150" t="s">
        <v>12274</v>
      </c>
      <c r="F2686" s="151"/>
      <c r="G2686" s="151">
        <v>276.96600000000001</v>
      </c>
      <c r="H2686" s="44">
        <f t="shared" si="164"/>
        <v>-1716.8330000000001</v>
      </c>
      <c r="I2686" s="44"/>
    </row>
    <row r="2687" spans="1:9" x14ac:dyDescent="0.2">
      <c r="A2687" s="58" t="s">
        <v>6698</v>
      </c>
      <c r="B2687" s="58" t="s">
        <v>6699</v>
      </c>
      <c r="C2687" s="152">
        <v>45626</v>
      </c>
      <c r="D2687" s="150" t="s">
        <v>12275</v>
      </c>
      <c r="E2687" s="150" t="s">
        <v>12276</v>
      </c>
      <c r="F2687" s="151"/>
      <c r="G2687" s="151">
        <v>4187.1229999999996</v>
      </c>
      <c r="H2687" s="44">
        <f t="shared" si="164"/>
        <v>-5903.9560000000001</v>
      </c>
      <c r="I2687" s="44"/>
    </row>
    <row r="2688" spans="1:9" x14ac:dyDescent="0.2">
      <c r="A2688" s="58" t="s">
        <v>6698</v>
      </c>
      <c r="B2688" s="58" t="s">
        <v>6699</v>
      </c>
      <c r="C2688" s="152">
        <v>45626</v>
      </c>
      <c r="D2688" s="150" t="s">
        <v>12277</v>
      </c>
      <c r="E2688" s="150" t="s">
        <v>12278</v>
      </c>
      <c r="F2688" s="151"/>
      <c r="G2688" s="151">
        <v>1102.2260000000001</v>
      </c>
      <c r="H2688" s="44">
        <f t="shared" si="164"/>
        <v>-7006.1820000000007</v>
      </c>
      <c r="I2688" s="44"/>
    </row>
    <row r="2689" spans="1:11" x14ac:dyDescent="0.2">
      <c r="A2689" s="58" t="s">
        <v>6698</v>
      </c>
      <c r="B2689" s="58" t="s">
        <v>6699</v>
      </c>
      <c r="C2689" s="152">
        <v>45626</v>
      </c>
      <c r="D2689" s="150" t="s">
        <v>12279</v>
      </c>
      <c r="E2689" s="150" t="s">
        <v>12280</v>
      </c>
      <c r="F2689" s="151"/>
      <c r="G2689" s="151">
        <v>1039.8699999999999</v>
      </c>
      <c r="H2689" s="44">
        <f t="shared" si="164"/>
        <v>-8046.0520000000006</v>
      </c>
      <c r="I2689" s="44"/>
    </row>
    <row r="2690" spans="1:11" x14ac:dyDescent="0.2">
      <c r="A2690" s="58" t="s">
        <v>6698</v>
      </c>
      <c r="B2690" s="58" t="s">
        <v>6699</v>
      </c>
      <c r="C2690" s="152">
        <v>45626</v>
      </c>
      <c r="D2690" s="150" t="s">
        <v>12281</v>
      </c>
      <c r="E2690" s="150" t="s">
        <v>12282</v>
      </c>
      <c r="F2690" s="151"/>
      <c r="G2690" s="151">
        <v>1697.1489999999999</v>
      </c>
      <c r="H2690" s="44">
        <f t="shared" si="164"/>
        <v>-9743.2010000000009</v>
      </c>
      <c r="I2690" s="44"/>
    </row>
    <row r="2691" spans="1:11" x14ac:dyDescent="0.2">
      <c r="A2691" s="58" t="s">
        <v>6698</v>
      </c>
      <c r="B2691" s="58" t="s">
        <v>6699</v>
      </c>
      <c r="C2691" s="152">
        <v>45626</v>
      </c>
      <c r="D2691" s="150" t="s">
        <v>12283</v>
      </c>
      <c r="E2691" s="150" t="s">
        <v>12284</v>
      </c>
      <c r="F2691" s="151"/>
      <c r="G2691" s="151">
        <v>892.35</v>
      </c>
      <c r="H2691" s="44">
        <f t="shared" si="164"/>
        <v>-10635.551000000001</v>
      </c>
      <c r="I2691" s="44"/>
    </row>
    <row r="2692" spans="1:11" x14ac:dyDescent="0.2">
      <c r="A2692" s="58" t="s">
        <v>6698</v>
      </c>
      <c r="B2692" s="58" t="s">
        <v>6699</v>
      </c>
      <c r="C2692" s="152">
        <v>45650</v>
      </c>
      <c r="D2692" s="150" t="s">
        <v>12287</v>
      </c>
      <c r="E2692" s="150" t="s">
        <v>12288</v>
      </c>
      <c r="F2692" s="151"/>
      <c r="G2692" s="151">
        <v>776.96100000000001</v>
      </c>
      <c r="H2692" s="44">
        <f t="shared" si="164"/>
        <v>-11412.512000000001</v>
      </c>
      <c r="I2692" s="44"/>
    </row>
    <row r="2693" spans="1:11" x14ac:dyDescent="0.2">
      <c r="A2693" s="58" t="s">
        <v>6698</v>
      </c>
      <c r="B2693" s="58" t="s">
        <v>6699</v>
      </c>
      <c r="C2693" s="152">
        <v>45656</v>
      </c>
      <c r="D2693" s="150" t="s">
        <v>12289</v>
      </c>
      <c r="E2693" s="150" t="s">
        <v>12290</v>
      </c>
      <c r="F2693" s="151"/>
      <c r="G2693" s="151">
        <v>1255.511</v>
      </c>
      <c r="H2693" s="44">
        <f t="shared" si="164"/>
        <v>-12668.023000000001</v>
      </c>
      <c r="I2693" s="44"/>
    </row>
    <row r="2694" spans="1:11" x14ac:dyDescent="0.2">
      <c r="A2694" s="58" t="s">
        <v>6698</v>
      </c>
      <c r="B2694" s="58" t="s">
        <v>6699</v>
      </c>
      <c r="C2694" s="152">
        <v>45657</v>
      </c>
      <c r="D2694" s="150" t="s">
        <v>12291</v>
      </c>
      <c r="E2694" s="150" t="s">
        <v>12292</v>
      </c>
      <c r="F2694" s="151"/>
      <c r="G2694" s="151">
        <v>474.02499999999998</v>
      </c>
      <c r="H2694" s="44">
        <f t="shared" si="164"/>
        <v>-13142.048000000001</v>
      </c>
      <c r="I2694" s="44"/>
    </row>
    <row r="2695" spans="1:11" x14ac:dyDescent="0.2">
      <c r="A2695" s="58" t="s">
        <v>6698</v>
      </c>
      <c r="B2695" s="58" t="s">
        <v>6699</v>
      </c>
      <c r="C2695" s="152">
        <v>45657</v>
      </c>
      <c r="D2695" s="150" t="s">
        <v>12293</v>
      </c>
      <c r="E2695" s="150" t="s">
        <v>12294</v>
      </c>
      <c r="F2695" s="151"/>
      <c r="G2695" s="151">
        <v>1027.018</v>
      </c>
      <c r="H2695" s="44">
        <f t="shared" si="164"/>
        <v>-14169.066000000001</v>
      </c>
      <c r="I2695" s="44"/>
    </row>
    <row r="2696" spans="1:11" x14ac:dyDescent="0.2">
      <c r="A2696" s="58" t="s">
        <v>6698</v>
      </c>
      <c r="B2696" s="58" t="s">
        <v>6699</v>
      </c>
      <c r="C2696" s="152">
        <v>45657</v>
      </c>
      <c r="D2696" s="150" t="s">
        <v>12295</v>
      </c>
      <c r="E2696" s="150" t="s">
        <v>12296</v>
      </c>
      <c r="F2696" s="151"/>
      <c r="G2696" s="151">
        <v>1524.2</v>
      </c>
      <c r="H2696" s="44">
        <f t="shared" si="164"/>
        <v>-15693.266000000001</v>
      </c>
      <c r="I2696" s="44"/>
    </row>
    <row r="2697" spans="1:11" x14ac:dyDescent="0.2">
      <c r="A2697" s="64" t="s">
        <v>6890</v>
      </c>
      <c r="B2697" s="66"/>
      <c r="C2697" s="93"/>
      <c r="D2697" s="94"/>
      <c r="E2697" s="94"/>
      <c r="F2697" s="96">
        <f>SUBTOTAL(9,F2684:F2696)</f>
        <v>0</v>
      </c>
      <c r="G2697" s="96">
        <f>SUBTOTAL(9,G2684:G2696)</f>
        <v>15693.266000000001</v>
      </c>
      <c r="H2697" s="95">
        <f>+F2697-G2697</f>
        <v>-15693.266000000001</v>
      </c>
      <c r="I2697" s="44"/>
    </row>
    <row r="2698" spans="1:11" x14ac:dyDescent="0.2">
      <c r="A2698" s="58" t="s">
        <v>6701</v>
      </c>
      <c r="B2698" s="58" t="s">
        <v>6702</v>
      </c>
      <c r="C2698" s="45">
        <v>45435</v>
      </c>
      <c r="D2698" s="78" t="s">
        <v>8817</v>
      </c>
      <c r="E2698" s="78" t="s">
        <v>8818</v>
      </c>
      <c r="G2698" s="44">
        <v>0</v>
      </c>
      <c r="H2698" s="44">
        <f>+IF(A2698=A2697,H2697+F2698-G2698,F2698-G2698)</f>
        <v>0</v>
      </c>
      <c r="I2698" s="44"/>
    </row>
    <row r="2699" spans="1:11" x14ac:dyDescent="0.2">
      <c r="A2699" s="64" t="s">
        <v>6891</v>
      </c>
      <c r="B2699" s="66"/>
      <c r="C2699" s="93"/>
      <c r="D2699" s="94"/>
      <c r="E2699" s="94"/>
      <c r="F2699" s="96">
        <f>SUBTOTAL(9,F2698:F2698)</f>
        <v>0</v>
      </c>
      <c r="G2699" s="96">
        <f>SUBTOTAL(9,G2698:G2698)</f>
        <v>0</v>
      </c>
      <c r="H2699" s="95">
        <f>+F2699-G2699</f>
        <v>0</v>
      </c>
      <c r="I2699" s="44"/>
    </row>
    <row r="2700" spans="1:11" x14ac:dyDescent="0.2">
      <c r="A2700" s="58" t="s">
        <v>6703</v>
      </c>
      <c r="B2700" s="58" t="s">
        <v>6704</v>
      </c>
      <c r="C2700" s="69">
        <v>45443</v>
      </c>
      <c r="D2700" s="83" t="s">
        <v>8819</v>
      </c>
      <c r="E2700" s="83" t="s">
        <v>8820</v>
      </c>
      <c r="F2700" s="86"/>
      <c r="G2700" s="60">
        <v>0</v>
      </c>
      <c r="H2700" s="44">
        <f>+IF(A2700=A2699,H2699+F2700-G2700,F2700-G2700)</f>
        <v>0</v>
      </c>
      <c r="I2700" s="44"/>
    </row>
    <row r="2701" spans="1:11" x14ac:dyDescent="0.2">
      <c r="A2701" s="64" t="s">
        <v>6892</v>
      </c>
      <c r="B2701" s="66"/>
      <c r="C2701" s="93"/>
      <c r="D2701" s="94"/>
      <c r="E2701" s="94"/>
      <c r="F2701" s="96">
        <f>SUBTOTAL(9,F2700:F2700)</f>
        <v>0</v>
      </c>
      <c r="G2701" s="96">
        <f>SUBTOTAL(9,G2700:G2700)</f>
        <v>0</v>
      </c>
      <c r="H2701" s="95">
        <f>+F2701-G2701</f>
        <v>0</v>
      </c>
      <c r="I2701" s="44"/>
    </row>
    <row r="2702" spans="1:11" x14ac:dyDescent="0.2">
      <c r="A2702" s="75" t="s">
        <v>6766</v>
      </c>
      <c r="B2702" s="75" t="s">
        <v>6767</v>
      </c>
      <c r="C2702" s="115">
        <v>45191</v>
      </c>
      <c r="D2702" s="116" t="s">
        <v>7223</v>
      </c>
      <c r="E2702" s="116" t="s">
        <v>7224</v>
      </c>
      <c r="F2702" s="117"/>
      <c r="G2702" s="117">
        <v>0</v>
      </c>
      <c r="H2702" s="44">
        <f>+IF(A2702=A2701,H2701+F2702-G2702,F2702-G2702)</f>
        <v>0</v>
      </c>
      <c r="I2702" s="60"/>
      <c r="J2702" s="43"/>
      <c r="K2702" s="43"/>
    </row>
    <row r="2703" spans="1:11" s="43" customFormat="1" x14ac:dyDescent="0.2">
      <c r="A2703" s="64" t="s">
        <v>6894</v>
      </c>
      <c r="B2703" s="66"/>
      <c r="C2703" s="93"/>
      <c r="D2703" s="94"/>
      <c r="E2703" s="94"/>
      <c r="F2703" s="96">
        <f>SUBTOTAL(9,F2702:F2702)</f>
        <v>0</v>
      </c>
      <c r="G2703" s="96">
        <f>SUBTOTAL(9,G2702:G2702)</f>
        <v>0</v>
      </c>
      <c r="H2703" s="95">
        <f>+F2703-G2703</f>
        <v>0</v>
      </c>
      <c r="I2703" s="44"/>
      <c r="J2703" s="42"/>
      <c r="K2703" s="42"/>
    </row>
    <row r="2704" spans="1:11" x14ac:dyDescent="0.2">
      <c r="A2704" s="75" t="s">
        <v>149</v>
      </c>
      <c r="B2704" s="75" t="s">
        <v>150</v>
      </c>
      <c r="C2704" s="68"/>
      <c r="D2704" s="85"/>
      <c r="E2704" s="85"/>
      <c r="F2704" s="60">
        <v>0</v>
      </c>
      <c r="G2704" s="60"/>
      <c r="H2704" s="60">
        <f>+IF(A2704=A2702,H2702+F2704-G2704,F2704-G2704)</f>
        <v>0</v>
      </c>
      <c r="I2704" s="60"/>
      <c r="J2704" s="43"/>
      <c r="K2704" s="43"/>
    </row>
    <row r="2705" spans="1:11" s="43" customFormat="1" x14ac:dyDescent="0.2">
      <c r="A2705" s="64" t="s">
        <v>1163</v>
      </c>
      <c r="B2705" s="66"/>
      <c r="C2705" s="63"/>
      <c r="D2705" s="65"/>
      <c r="E2705" s="65"/>
      <c r="F2705" s="95">
        <f>SUBTOTAL(9,F2704:F2704)</f>
        <v>0</v>
      </c>
      <c r="G2705" s="95">
        <f>SUBTOTAL(9,G2704:G2704)</f>
        <v>0</v>
      </c>
      <c r="H2705" s="95">
        <f>+F2705-G2705</f>
        <v>0</v>
      </c>
      <c r="I2705" s="44"/>
      <c r="J2705" s="42"/>
      <c r="K2705" s="42"/>
    </row>
    <row r="2706" spans="1:11" x14ac:dyDescent="0.2">
      <c r="A2706" s="75" t="s">
        <v>5042</v>
      </c>
      <c r="B2706" s="75" t="s">
        <v>5043</v>
      </c>
      <c r="C2706" s="152">
        <v>45614</v>
      </c>
      <c r="D2706" s="150" t="s">
        <v>12344</v>
      </c>
      <c r="E2706" s="150" t="s">
        <v>12345</v>
      </c>
      <c r="F2706" s="151"/>
      <c r="G2706" s="151">
        <v>3280.5810000000001</v>
      </c>
      <c r="H2706" s="60">
        <f>+IF(A2706=A2705,H2705+F2706-G2706,F2706-G2706)</f>
        <v>-3280.5810000000001</v>
      </c>
      <c r="I2706" s="60"/>
      <c r="J2706" s="43"/>
      <c r="K2706" s="43"/>
    </row>
    <row r="2707" spans="1:11" s="43" customFormat="1" x14ac:dyDescent="0.2">
      <c r="A2707" s="64" t="s">
        <v>6895</v>
      </c>
      <c r="B2707" s="66"/>
      <c r="C2707" s="67"/>
      <c r="D2707" s="84"/>
      <c r="E2707" s="84"/>
      <c r="F2707" s="95">
        <f>SUBTOTAL(9,F2706:F2706)</f>
        <v>0</v>
      </c>
      <c r="G2707" s="95">
        <f>SUBTOTAL(9,G2706:G2706)</f>
        <v>3280.5810000000001</v>
      </c>
      <c r="H2707" s="95">
        <f>+F2707-G2707</f>
        <v>-3280.5810000000001</v>
      </c>
      <c r="I2707" s="44"/>
      <c r="J2707" s="42"/>
      <c r="K2707" s="42"/>
    </row>
    <row r="2708" spans="1:11" x14ac:dyDescent="0.2">
      <c r="A2708" s="133" t="s">
        <v>6794</v>
      </c>
      <c r="B2708" s="133" t="s">
        <v>6795</v>
      </c>
      <c r="C2708" s="134">
        <v>45077</v>
      </c>
      <c r="D2708" s="135">
        <v>5623560909</v>
      </c>
      <c r="E2708" s="135" t="s">
        <v>7225</v>
      </c>
      <c r="F2708" s="129">
        <v>1000.693</v>
      </c>
      <c r="G2708" s="60"/>
      <c r="H2708" s="60">
        <f>+IF(A2708=A2707,H2707+F2708-G2708,F2708-G2708)</f>
        <v>1000.693</v>
      </c>
      <c r="I2708" s="60"/>
      <c r="J2708" s="43"/>
      <c r="K2708" s="43"/>
    </row>
    <row r="2709" spans="1:11" x14ac:dyDescent="0.2">
      <c r="A2709" s="64" t="s">
        <v>6896</v>
      </c>
      <c r="B2709" s="66"/>
      <c r="C2709" s="93"/>
      <c r="D2709" s="94"/>
      <c r="E2709" s="94"/>
      <c r="F2709" s="96">
        <f>SUBTOTAL(9,F2708:F2708)</f>
        <v>1000.693</v>
      </c>
      <c r="G2709" s="95">
        <f>SUBTOTAL(9,G2708:G2708)</f>
        <v>0</v>
      </c>
      <c r="H2709" s="95">
        <f>+F2709-G2709</f>
        <v>1000.693</v>
      </c>
      <c r="I2709" s="44"/>
    </row>
    <row r="2710" spans="1:11" x14ac:dyDescent="0.2">
      <c r="A2710" s="75" t="s">
        <v>5514</v>
      </c>
      <c r="B2710" s="118" t="s">
        <v>5515</v>
      </c>
      <c r="C2710" s="45">
        <v>45260</v>
      </c>
      <c r="D2710" s="78" t="s">
        <v>7342</v>
      </c>
      <c r="E2710" s="78" t="s">
        <v>7343</v>
      </c>
      <c r="G2710" s="44">
        <v>0</v>
      </c>
      <c r="H2710" s="60">
        <f>+IF(A2710=A2709,H2709+F2710-G2710,F2710-G2710)</f>
        <v>0</v>
      </c>
      <c r="I2710" s="60"/>
      <c r="J2710" s="43"/>
      <c r="K2710" s="43"/>
    </row>
    <row r="2711" spans="1:11" x14ac:dyDescent="0.2">
      <c r="A2711" s="64" t="s">
        <v>7315</v>
      </c>
      <c r="B2711" s="66"/>
      <c r="C2711" s="93"/>
      <c r="D2711" s="94"/>
      <c r="E2711" s="94"/>
      <c r="F2711" s="96">
        <f>SUBTOTAL(9,F2710:F2710)</f>
        <v>0</v>
      </c>
      <c r="G2711" s="96">
        <f>SUBTOTAL(9,G2710:G2710)</f>
        <v>0</v>
      </c>
      <c r="H2711" s="95">
        <f>+F2711-G2711</f>
        <v>0</v>
      </c>
      <c r="I2711" s="44"/>
    </row>
    <row r="2712" spans="1:11" x14ac:dyDescent="0.2">
      <c r="A2712" s="75" t="s">
        <v>5637</v>
      </c>
      <c r="B2712" s="118" t="s">
        <v>5638</v>
      </c>
      <c r="C2712" s="45">
        <v>45576</v>
      </c>
      <c r="D2712" s="78" t="s">
        <v>9605</v>
      </c>
      <c r="E2712" s="78" t="s">
        <v>9606</v>
      </c>
      <c r="G2712" s="44">
        <v>433.262</v>
      </c>
      <c r="H2712" s="60">
        <f>+IF(A2712=A2711,H2711+F2712-G2712,F2712-G2712)</f>
        <v>-433.262</v>
      </c>
      <c r="I2712" s="60"/>
      <c r="J2712" s="43"/>
      <c r="K2712" s="43"/>
    </row>
    <row r="2713" spans="1:11" x14ac:dyDescent="0.2">
      <c r="A2713" s="75" t="s">
        <v>5637</v>
      </c>
      <c r="B2713" s="118" t="s">
        <v>5638</v>
      </c>
      <c r="C2713" s="45">
        <v>45576</v>
      </c>
      <c r="D2713" s="78" t="s">
        <v>9607</v>
      </c>
      <c r="E2713" s="78" t="s">
        <v>9608</v>
      </c>
      <c r="G2713" s="44">
        <v>19.920999999999999</v>
      </c>
      <c r="H2713" s="60">
        <f>+IF(A2713=A2712,H2712+F2713-G2713,F2713-G2713)</f>
        <v>-453.18299999999999</v>
      </c>
      <c r="I2713" s="60"/>
      <c r="J2713" s="43"/>
      <c r="K2713" s="43"/>
    </row>
    <row r="2714" spans="1:11" x14ac:dyDescent="0.2">
      <c r="A2714" s="64" t="s">
        <v>7316</v>
      </c>
      <c r="B2714" s="66"/>
      <c r="C2714" s="93"/>
      <c r="D2714" s="94"/>
      <c r="E2714" s="94"/>
      <c r="F2714" s="96">
        <f>SUBTOTAL(9,F2712:F2713)</f>
        <v>0</v>
      </c>
      <c r="G2714" s="96">
        <f>SUBTOTAL(9,G2712:G2713)</f>
        <v>453.18299999999999</v>
      </c>
      <c r="H2714" s="95">
        <f>+F2714-G2714</f>
        <v>-453.18299999999999</v>
      </c>
      <c r="I2714" s="44"/>
    </row>
    <row r="2715" spans="1:11" x14ac:dyDescent="0.2">
      <c r="A2715" s="118" t="s">
        <v>26</v>
      </c>
      <c r="B2715" s="118" t="s">
        <v>5672</v>
      </c>
      <c r="C2715" s="152">
        <v>45652</v>
      </c>
      <c r="D2715" s="150" t="s">
        <v>11069</v>
      </c>
      <c r="E2715" s="150" t="s">
        <v>11070</v>
      </c>
      <c r="F2715" s="151"/>
      <c r="G2715" s="151">
        <v>2271.39</v>
      </c>
      <c r="H2715" s="60">
        <f>+IF(A2715=A2714,H2714+F2715-G2715,F2715-G2715)</f>
        <v>-2271.39</v>
      </c>
      <c r="I2715" s="44"/>
    </row>
    <row r="2716" spans="1:11" x14ac:dyDescent="0.2">
      <c r="A2716" s="118" t="s">
        <v>26</v>
      </c>
      <c r="B2716" s="118" t="s">
        <v>5672</v>
      </c>
      <c r="C2716" s="152">
        <v>45654</v>
      </c>
      <c r="D2716" s="150" t="s">
        <v>11071</v>
      </c>
      <c r="E2716" s="150" t="s">
        <v>11072</v>
      </c>
      <c r="F2716" s="151"/>
      <c r="G2716" s="151">
        <v>1610.3440000000001</v>
      </c>
      <c r="H2716" s="60">
        <f t="shared" ref="H2716:H2717" si="165">+IF(A2716=A2715,H2715+F2716-G2716,F2716-G2716)</f>
        <v>-3881.7339999999999</v>
      </c>
      <c r="I2716" s="44"/>
    </row>
    <row r="2717" spans="1:11" x14ac:dyDescent="0.2">
      <c r="A2717" s="118" t="s">
        <v>26</v>
      </c>
      <c r="B2717" s="118" t="s">
        <v>5672</v>
      </c>
      <c r="C2717" s="152">
        <v>45656</v>
      </c>
      <c r="D2717" s="150" t="s">
        <v>11073</v>
      </c>
      <c r="E2717" s="150" t="s">
        <v>11074</v>
      </c>
      <c r="F2717" s="151"/>
      <c r="G2717" s="151">
        <v>1069.489</v>
      </c>
      <c r="H2717" s="60">
        <f t="shared" si="165"/>
        <v>-4951.223</v>
      </c>
      <c r="I2717" s="44"/>
    </row>
    <row r="2718" spans="1:11" x14ac:dyDescent="0.2">
      <c r="A2718" s="64" t="s">
        <v>2361</v>
      </c>
      <c r="B2718" s="66"/>
      <c r="C2718" s="93"/>
      <c r="D2718" s="94"/>
      <c r="E2718" s="94"/>
      <c r="F2718" s="96">
        <f>SUBTOTAL(9,F2715:F2717)</f>
        <v>0</v>
      </c>
      <c r="G2718" s="96">
        <f>SUBTOTAL(9,G2715:G2717)</f>
        <v>4951.223</v>
      </c>
      <c r="H2718" s="95">
        <f>+F2718-G2718</f>
        <v>-4951.223</v>
      </c>
      <c r="I2718" s="44"/>
    </row>
    <row r="2719" spans="1:11" x14ac:dyDescent="0.2">
      <c r="A2719" s="118" t="s">
        <v>5702</v>
      </c>
      <c r="B2719" s="118" t="s">
        <v>5703</v>
      </c>
      <c r="C2719" s="87">
        <v>45230</v>
      </c>
      <c r="D2719" s="88" t="s">
        <v>7275</v>
      </c>
      <c r="E2719" s="88" t="s">
        <v>7276</v>
      </c>
      <c r="F2719" s="89"/>
      <c r="G2719" s="89">
        <v>91.504000000000005</v>
      </c>
      <c r="H2719" s="60">
        <f>+IF(A2719=A2718,H2718+F2719-G2719,F2719-G2719)</f>
        <v>-91.504000000000005</v>
      </c>
      <c r="I2719" s="44"/>
    </row>
    <row r="2720" spans="1:11" x14ac:dyDescent="0.2">
      <c r="A2720" s="118" t="s">
        <v>5702</v>
      </c>
      <c r="B2720" s="118" t="s">
        <v>5703</v>
      </c>
      <c r="C2720" s="152">
        <v>45656</v>
      </c>
      <c r="D2720" s="150" t="s">
        <v>11084</v>
      </c>
      <c r="E2720" s="150" t="s">
        <v>11085</v>
      </c>
      <c r="F2720" s="151"/>
      <c r="G2720" s="151">
        <v>410.34500000000003</v>
      </c>
      <c r="H2720" s="60">
        <f>+IF(A2720=A2719,H2719+F2720-G2720,F2720-G2720)</f>
        <v>-501.84900000000005</v>
      </c>
      <c r="I2720" s="44"/>
    </row>
    <row r="2721" spans="1:9" x14ac:dyDescent="0.2">
      <c r="A2721" s="64" t="s">
        <v>7317</v>
      </c>
      <c r="B2721" s="66"/>
      <c r="C2721" s="93"/>
      <c r="D2721" s="94"/>
      <c r="E2721" s="94"/>
      <c r="F2721" s="96">
        <f>SUBTOTAL(9,F2719:F2720)</f>
        <v>0</v>
      </c>
      <c r="G2721" s="96">
        <f>SUBTOTAL(9,G2719:G2720)</f>
        <v>501.84900000000005</v>
      </c>
      <c r="H2721" s="95">
        <f>+F2721-G2721</f>
        <v>-501.84900000000005</v>
      </c>
      <c r="I2721" s="44"/>
    </row>
    <row r="2722" spans="1:9" x14ac:dyDescent="0.2">
      <c r="A2722" s="118" t="s">
        <v>5068</v>
      </c>
      <c r="B2722" s="118" t="s">
        <v>5025</v>
      </c>
      <c r="C2722" s="87">
        <v>45565</v>
      </c>
      <c r="D2722" s="88" t="s">
        <v>9635</v>
      </c>
      <c r="E2722" s="88" t="s">
        <v>9636</v>
      </c>
      <c r="F2722" s="89"/>
      <c r="G2722" s="89">
        <v>0</v>
      </c>
      <c r="H2722" s="60">
        <f>+IF(A2722=A2721,H2721+F2722-G2722,F2722-G2722)</f>
        <v>0</v>
      </c>
      <c r="I2722" s="44"/>
    </row>
    <row r="2723" spans="1:9" x14ac:dyDescent="0.2">
      <c r="A2723" s="64" t="s">
        <v>7318</v>
      </c>
      <c r="B2723" s="66"/>
      <c r="C2723" s="93"/>
      <c r="D2723" s="94"/>
      <c r="E2723" s="94"/>
      <c r="F2723" s="96">
        <f>SUBTOTAL(9,F2722:F2722)</f>
        <v>0</v>
      </c>
      <c r="G2723" s="96">
        <f>SUBTOTAL(9,G2722:G2722)</f>
        <v>0</v>
      </c>
      <c r="H2723" s="95">
        <f>+F2723-G2723</f>
        <v>0</v>
      </c>
      <c r="I2723" s="44"/>
    </row>
    <row r="2724" spans="1:9" x14ac:dyDescent="0.2">
      <c r="A2724" s="118" t="s">
        <v>5070</v>
      </c>
      <c r="B2724" s="118" t="s">
        <v>5165</v>
      </c>
      <c r="C2724" s="45">
        <v>45473</v>
      </c>
      <c r="D2724" s="78" t="s">
        <v>8902</v>
      </c>
      <c r="E2724" s="78" t="s">
        <v>8903</v>
      </c>
      <c r="G2724" s="44">
        <v>19</v>
      </c>
      <c r="H2724" s="60">
        <f>+IF(A2724=A2721,H2723+F2724-G2724,F2724-G2724)</f>
        <v>-19</v>
      </c>
      <c r="I2724" s="44"/>
    </row>
    <row r="2725" spans="1:9" x14ac:dyDescent="0.2">
      <c r="A2725" s="64" t="s">
        <v>7319</v>
      </c>
      <c r="B2725" s="66"/>
      <c r="C2725" s="93"/>
      <c r="D2725" s="94"/>
      <c r="E2725" s="94"/>
      <c r="F2725" s="96">
        <f>SUBTOTAL(9,F2724:F2724)</f>
        <v>0</v>
      </c>
      <c r="G2725" s="96">
        <f>SUBTOTAL(9,G2724:G2724)</f>
        <v>19</v>
      </c>
      <c r="H2725" s="95">
        <f>+F2725-G2725</f>
        <v>-19</v>
      </c>
      <c r="I2725" s="44"/>
    </row>
    <row r="2726" spans="1:9" x14ac:dyDescent="0.2">
      <c r="A2726" s="118" t="s">
        <v>5026</v>
      </c>
      <c r="B2726" s="118" t="s">
        <v>5027</v>
      </c>
      <c r="C2726" s="87">
        <v>45230</v>
      </c>
      <c r="D2726" s="88" t="s">
        <v>7277</v>
      </c>
      <c r="E2726" s="88" t="s">
        <v>7278</v>
      </c>
      <c r="F2726" s="89"/>
      <c r="G2726" s="89">
        <v>0</v>
      </c>
      <c r="H2726" s="60">
        <f>+IF(A2726=A2724,H2725+F2726-G2726,F2726-G2726)</f>
        <v>0</v>
      </c>
      <c r="I2726" s="44"/>
    </row>
    <row r="2727" spans="1:9" x14ac:dyDescent="0.2">
      <c r="A2727" s="64" t="s">
        <v>7320</v>
      </c>
      <c r="B2727" s="66"/>
      <c r="C2727" s="93"/>
      <c r="D2727" s="94"/>
      <c r="E2727" s="94"/>
      <c r="F2727" s="96">
        <f>SUBTOTAL(9,F2726:F2726)</f>
        <v>0</v>
      </c>
      <c r="G2727" s="96">
        <f>SUBTOTAL(9,G2726:G2726)</f>
        <v>0</v>
      </c>
      <c r="H2727" s="95">
        <f>+F2727-G2727</f>
        <v>0</v>
      </c>
      <c r="I2727" s="44"/>
    </row>
    <row r="2728" spans="1:9" x14ac:dyDescent="0.2">
      <c r="A2728" s="118" t="s">
        <v>5903</v>
      </c>
      <c r="B2728" s="118" t="s">
        <v>5904</v>
      </c>
      <c r="C2728" s="45">
        <v>45596</v>
      </c>
      <c r="D2728" s="78" t="s">
        <v>9782</v>
      </c>
      <c r="E2728" s="78" t="s">
        <v>9783</v>
      </c>
      <c r="G2728" s="44">
        <v>0</v>
      </c>
      <c r="H2728" s="60">
        <f>+IF(A2728=A2726,H2727+F2728-G2728,F2728-G2728)</f>
        <v>0</v>
      </c>
      <c r="I2728" s="44"/>
    </row>
    <row r="2729" spans="1:9" x14ac:dyDescent="0.2">
      <c r="A2729" s="64" t="s">
        <v>7321</v>
      </c>
      <c r="B2729" s="66"/>
      <c r="C2729" s="93"/>
      <c r="D2729" s="94"/>
      <c r="E2729" s="94"/>
      <c r="F2729" s="96">
        <f>SUBTOTAL(9,F2728:F2728)</f>
        <v>0</v>
      </c>
      <c r="G2729" s="96">
        <f>SUBTOTAL(9,G2728:G2728)</f>
        <v>0</v>
      </c>
      <c r="H2729" s="95">
        <f>+F2729-G2729</f>
        <v>0</v>
      </c>
      <c r="I2729" s="44"/>
    </row>
    <row r="2730" spans="1:9" x14ac:dyDescent="0.2">
      <c r="A2730" s="140" t="s">
        <v>7235</v>
      </c>
      <c r="B2730" s="140" t="s">
        <v>7236</v>
      </c>
      <c r="C2730" s="136">
        <v>45260</v>
      </c>
      <c r="D2730" s="137" t="s">
        <v>7371</v>
      </c>
      <c r="E2730" s="137" t="s">
        <v>7372</v>
      </c>
      <c r="F2730" s="99">
        <v>219</v>
      </c>
      <c r="H2730" s="60">
        <f>+IF(A2730=A2725,H2729+F2730-G2730,F2730-G2730)</f>
        <v>219</v>
      </c>
      <c r="I2730" s="44"/>
    </row>
    <row r="2731" spans="1:9" x14ac:dyDescent="0.2">
      <c r="A2731" s="64" t="s">
        <v>7322</v>
      </c>
      <c r="B2731" s="66"/>
      <c r="C2731" s="93"/>
      <c r="D2731" s="94"/>
      <c r="E2731" s="94"/>
      <c r="F2731" s="96">
        <f>SUBTOTAL(9,F2730:F2730)</f>
        <v>219</v>
      </c>
      <c r="G2731" s="96">
        <f>SUBTOTAL(9,G2730:G2730)</f>
        <v>0</v>
      </c>
      <c r="H2731" s="95">
        <f>+F2731-G2731</f>
        <v>219</v>
      </c>
      <c r="I2731" s="44"/>
    </row>
    <row r="2732" spans="1:9" x14ac:dyDescent="0.2">
      <c r="A2732" s="118" t="s">
        <v>7237</v>
      </c>
      <c r="B2732" s="118" t="s">
        <v>5043</v>
      </c>
      <c r="C2732" s="45">
        <v>45484</v>
      </c>
      <c r="D2732" s="78">
        <v>5624562162</v>
      </c>
      <c r="E2732" s="78" t="s">
        <v>9170</v>
      </c>
      <c r="F2732" s="44">
        <v>0</v>
      </c>
      <c r="H2732" s="60">
        <f>+IF(A2732=A2731,#REF!+F2732-G2732,F2732-G2732)</f>
        <v>0</v>
      </c>
      <c r="I2732" s="44"/>
    </row>
    <row r="2733" spans="1:9" x14ac:dyDescent="0.2">
      <c r="A2733" s="64" t="s">
        <v>7323</v>
      </c>
      <c r="B2733" s="66"/>
      <c r="C2733" s="93"/>
      <c r="D2733" s="94"/>
      <c r="E2733" s="94"/>
      <c r="F2733" s="96">
        <f>SUBTOTAL(9,F2732:F2732)</f>
        <v>0</v>
      </c>
      <c r="G2733" s="96">
        <f>SUBTOTAL(9,G2732:G2732)</f>
        <v>0</v>
      </c>
      <c r="H2733" s="95">
        <f>+F2733-G2733</f>
        <v>0</v>
      </c>
      <c r="I2733" s="44"/>
    </row>
    <row r="2734" spans="1:9" ht="10.5" customHeight="1" x14ac:dyDescent="0.2">
      <c r="A2734" s="118" t="s">
        <v>5032</v>
      </c>
      <c r="B2734" s="118" t="s">
        <v>5033</v>
      </c>
      <c r="C2734" s="87">
        <v>45230</v>
      </c>
      <c r="D2734" s="88" t="s">
        <v>7279</v>
      </c>
      <c r="E2734" s="88" t="s">
        <v>7280</v>
      </c>
      <c r="F2734" s="89"/>
      <c r="G2734" s="89">
        <v>0</v>
      </c>
      <c r="H2734" s="60">
        <f>+IF(A2734=A2733,#REF!+F2734-G2734,F2734-G2734)</f>
        <v>0</v>
      </c>
      <c r="I2734" s="44"/>
    </row>
    <row r="2735" spans="1:9" x14ac:dyDescent="0.2">
      <c r="A2735" s="64" t="s">
        <v>7324</v>
      </c>
      <c r="B2735" s="66"/>
      <c r="C2735" s="93"/>
      <c r="D2735" s="94"/>
      <c r="E2735" s="94"/>
      <c r="F2735" s="96">
        <f>SUBTOTAL(9,F2731:F2734)</f>
        <v>0</v>
      </c>
      <c r="G2735" s="96">
        <f>SUBTOTAL(9,G2734)</f>
        <v>0</v>
      </c>
      <c r="H2735" s="95">
        <f>+F2735-G2735</f>
        <v>0</v>
      </c>
      <c r="I2735" s="44"/>
    </row>
    <row r="2736" spans="1:9" ht="10.5" customHeight="1" x14ac:dyDescent="0.2">
      <c r="A2736" s="118" t="s">
        <v>6085</v>
      </c>
      <c r="B2736" s="118" t="s">
        <v>6086</v>
      </c>
      <c r="C2736" s="87">
        <v>45202</v>
      </c>
      <c r="D2736" s="88">
        <v>5623561418</v>
      </c>
      <c r="E2736" s="88" t="s">
        <v>7281</v>
      </c>
      <c r="F2736" s="89">
        <v>0</v>
      </c>
      <c r="G2736" s="89"/>
      <c r="H2736" s="60">
        <f>+IF(A2736=A2734,H2735+F2736-G2736,F2736-G2736)</f>
        <v>0</v>
      </c>
      <c r="I2736" s="44"/>
    </row>
    <row r="2737" spans="1:9" x14ac:dyDescent="0.2">
      <c r="A2737" s="64" t="s">
        <v>7325</v>
      </c>
      <c r="B2737" s="66"/>
      <c r="C2737" s="93"/>
      <c r="D2737" s="94"/>
      <c r="E2737" s="94"/>
      <c r="F2737" s="96">
        <f>SUBTOTAL(9,F2733:F2736)</f>
        <v>0</v>
      </c>
      <c r="G2737" s="96">
        <f>SUBTOTAL(9,G2736)</f>
        <v>0</v>
      </c>
      <c r="H2737" s="95">
        <f>+F2737-G2737</f>
        <v>0</v>
      </c>
      <c r="I2737" s="44"/>
    </row>
    <row r="2738" spans="1:9" x14ac:dyDescent="0.2">
      <c r="A2738" s="118" t="s">
        <v>6130</v>
      </c>
      <c r="B2738" s="118" t="s">
        <v>6131</v>
      </c>
      <c r="C2738" s="87">
        <v>45351</v>
      </c>
      <c r="D2738" s="88" t="s">
        <v>8509</v>
      </c>
      <c r="E2738" s="88" t="s">
        <v>8510</v>
      </c>
      <c r="F2738" s="89"/>
      <c r="G2738" s="89">
        <v>358</v>
      </c>
      <c r="H2738" s="60">
        <f>+IF(A2738=A2737,H2737+F2738-G2738,F2738-G2738)</f>
        <v>-358</v>
      </c>
      <c r="I2738" s="44"/>
    </row>
    <row r="2739" spans="1:9" x14ac:dyDescent="0.2">
      <c r="A2739" s="118" t="s">
        <v>6130</v>
      </c>
      <c r="B2739" s="118" t="s">
        <v>6131</v>
      </c>
      <c r="C2739" s="87">
        <v>45534</v>
      </c>
      <c r="D2739" s="88" t="s">
        <v>9259</v>
      </c>
      <c r="E2739" s="88" t="s">
        <v>9260</v>
      </c>
      <c r="F2739" s="89"/>
      <c r="G2739" s="89">
        <v>434.16</v>
      </c>
      <c r="H2739" s="60">
        <f>+IF(A2739=A2738,H2738+F2739-G2739,F2739-G2739)</f>
        <v>-792.16000000000008</v>
      </c>
      <c r="I2739" s="44"/>
    </row>
    <row r="2740" spans="1:9" x14ac:dyDescent="0.2">
      <c r="A2740" s="118" t="s">
        <v>6130</v>
      </c>
      <c r="B2740" s="118" t="s">
        <v>6131</v>
      </c>
      <c r="C2740" s="152">
        <v>45657</v>
      </c>
      <c r="D2740" s="150" t="s">
        <v>11864</v>
      </c>
      <c r="E2740" s="150" t="s">
        <v>11865</v>
      </c>
      <c r="F2740" s="151"/>
      <c r="G2740" s="151">
        <v>8987.7000000000007</v>
      </c>
      <c r="H2740" s="60">
        <f>+IF(A2740=A2739,H2739+F2740-G2740,F2740-G2740)</f>
        <v>-9779.86</v>
      </c>
      <c r="I2740" s="44"/>
    </row>
    <row r="2741" spans="1:9" x14ac:dyDescent="0.2">
      <c r="A2741" s="118" t="s">
        <v>6130</v>
      </c>
      <c r="B2741" s="118" t="s">
        <v>6131</v>
      </c>
      <c r="C2741" s="152">
        <v>45657</v>
      </c>
      <c r="D2741" s="150" t="s">
        <v>11866</v>
      </c>
      <c r="E2741" s="150" t="s">
        <v>11867</v>
      </c>
      <c r="F2741" s="151"/>
      <c r="G2741" s="151">
        <v>8987.7000000000007</v>
      </c>
      <c r="H2741" s="60">
        <f t="shared" ref="H2741:H2744" si="166">+IF(A2741=A2740,H2740+F2741-G2741,F2741-G2741)</f>
        <v>-18767.560000000001</v>
      </c>
      <c r="I2741" s="44"/>
    </row>
    <row r="2742" spans="1:9" x14ac:dyDescent="0.2">
      <c r="A2742" s="118" t="s">
        <v>6130</v>
      </c>
      <c r="B2742" s="118" t="s">
        <v>6131</v>
      </c>
      <c r="C2742" s="152">
        <v>45657</v>
      </c>
      <c r="D2742" s="150" t="s">
        <v>11868</v>
      </c>
      <c r="E2742" s="150" t="s">
        <v>11869</v>
      </c>
      <c r="F2742" s="151"/>
      <c r="G2742" s="151">
        <v>8987.7000000000007</v>
      </c>
      <c r="H2742" s="60">
        <f t="shared" si="166"/>
        <v>-27755.260000000002</v>
      </c>
      <c r="I2742" s="44"/>
    </row>
    <row r="2743" spans="1:9" x14ac:dyDescent="0.2">
      <c r="A2743" s="118" t="s">
        <v>6130</v>
      </c>
      <c r="B2743" s="118" t="s">
        <v>6131</v>
      </c>
      <c r="C2743" s="152">
        <v>45657</v>
      </c>
      <c r="D2743" s="150" t="s">
        <v>11870</v>
      </c>
      <c r="E2743" s="150" t="s">
        <v>11871</v>
      </c>
      <c r="F2743" s="151"/>
      <c r="G2743" s="151">
        <v>8987.7000000000007</v>
      </c>
      <c r="H2743" s="60">
        <f t="shared" si="166"/>
        <v>-36742.960000000006</v>
      </c>
      <c r="I2743" s="44"/>
    </row>
    <row r="2744" spans="1:9" x14ac:dyDescent="0.2">
      <c r="A2744" s="118" t="s">
        <v>6130</v>
      </c>
      <c r="B2744" s="118" t="s">
        <v>6131</v>
      </c>
      <c r="C2744" s="152">
        <v>45657</v>
      </c>
      <c r="D2744" s="150" t="s">
        <v>11872</v>
      </c>
      <c r="E2744" s="150" t="s">
        <v>11873</v>
      </c>
      <c r="F2744" s="151"/>
      <c r="G2744" s="151">
        <v>8987.7000000000007</v>
      </c>
      <c r="H2744" s="60">
        <f t="shared" si="166"/>
        <v>-45730.66</v>
      </c>
      <c r="I2744" s="44"/>
    </row>
    <row r="2745" spans="1:9" x14ac:dyDescent="0.2">
      <c r="A2745" s="64" t="s">
        <v>7326</v>
      </c>
      <c r="B2745" s="66"/>
      <c r="C2745" s="93"/>
      <c r="D2745" s="94"/>
      <c r="E2745" s="94"/>
      <c r="F2745" s="96">
        <f>SUBTOTAL(9,F2738:F2744)</f>
        <v>0</v>
      </c>
      <c r="G2745" s="96">
        <f>SUBTOTAL(9,G2738:G2744)</f>
        <v>45730.66</v>
      </c>
      <c r="H2745" s="95">
        <f>+F2745-G2745</f>
        <v>-45730.66</v>
      </c>
      <c r="I2745" s="44"/>
    </row>
    <row r="2746" spans="1:9" x14ac:dyDescent="0.2">
      <c r="A2746" s="118" t="s">
        <v>6139</v>
      </c>
      <c r="B2746" s="118" t="s">
        <v>6140</v>
      </c>
      <c r="C2746" s="87">
        <v>45565</v>
      </c>
      <c r="D2746" s="88" t="s">
        <v>9977</v>
      </c>
      <c r="E2746" s="88" t="s">
        <v>9978</v>
      </c>
      <c r="F2746" s="89"/>
      <c r="G2746" s="89">
        <v>435.35</v>
      </c>
      <c r="H2746" s="60">
        <f>+IF(A2746=A2745,H2745+F2746-G2746,F2746-G2746)</f>
        <v>-435.35</v>
      </c>
      <c r="I2746" s="44"/>
    </row>
    <row r="2747" spans="1:9" x14ac:dyDescent="0.2">
      <c r="A2747" s="118" t="s">
        <v>6139</v>
      </c>
      <c r="B2747" s="118" t="s">
        <v>6140</v>
      </c>
      <c r="C2747" s="87">
        <v>45596</v>
      </c>
      <c r="D2747" s="88" t="s">
        <v>9979</v>
      </c>
      <c r="E2747" s="88" t="s">
        <v>9980</v>
      </c>
      <c r="F2747" s="89"/>
      <c r="G2747" s="89">
        <v>435.35</v>
      </c>
      <c r="H2747" s="60">
        <f t="shared" ref="H2747" si="167">+IF(A2747=A2746,H2746+F2747-G2747,F2747-G2747)</f>
        <v>-870.7</v>
      </c>
      <c r="I2747" s="44"/>
    </row>
    <row r="2748" spans="1:9" x14ac:dyDescent="0.2">
      <c r="A2748" s="64" t="s">
        <v>7327</v>
      </c>
      <c r="B2748" s="66"/>
      <c r="C2748" s="93"/>
      <c r="D2748" s="94"/>
      <c r="E2748" s="94"/>
      <c r="F2748" s="96">
        <f>SUBTOTAL(9,F2746:F2747)</f>
        <v>0</v>
      </c>
      <c r="G2748" s="96">
        <f>SUBTOTAL(9,G2746:G2747)</f>
        <v>870.7</v>
      </c>
      <c r="H2748" s="95">
        <f>+F2748-G2748</f>
        <v>-870.7</v>
      </c>
      <c r="I2748" s="44"/>
    </row>
    <row r="2749" spans="1:9" x14ac:dyDescent="0.2">
      <c r="A2749" s="118" t="s">
        <v>6150</v>
      </c>
      <c r="B2749" s="118" t="s">
        <v>6151</v>
      </c>
      <c r="C2749" s="87">
        <v>45435</v>
      </c>
      <c r="D2749" s="88" t="s">
        <v>8777</v>
      </c>
      <c r="E2749" s="88" t="s">
        <v>8778</v>
      </c>
      <c r="F2749" s="89"/>
      <c r="G2749" s="89">
        <v>0</v>
      </c>
      <c r="H2749" s="60">
        <f>+IF(A2749=A2748,H2748+F2749-G2749,F2749-G2749)</f>
        <v>0</v>
      </c>
      <c r="I2749" s="44"/>
    </row>
    <row r="2750" spans="1:9" x14ac:dyDescent="0.2">
      <c r="A2750" s="64" t="s">
        <v>7328</v>
      </c>
      <c r="B2750" s="66"/>
      <c r="C2750" s="93"/>
      <c r="D2750" s="94"/>
      <c r="E2750" s="94"/>
      <c r="F2750" s="96">
        <f>SUBTOTAL(9,F2749:F2749)</f>
        <v>0</v>
      </c>
      <c r="G2750" s="96">
        <f>SUBTOTAL(9,G2749:G2749)</f>
        <v>0</v>
      </c>
      <c r="H2750" s="95">
        <f>+F2750-G2750</f>
        <v>0</v>
      </c>
      <c r="I2750" s="44"/>
    </row>
    <row r="2751" spans="1:9" x14ac:dyDescent="0.2">
      <c r="A2751" s="118" t="s">
        <v>6229</v>
      </c>
      <c r="B2751" s="118" t="s">
        <v>6230</v>
      </c>
      <c r="C2751" s="87">
        <v>45230</v>
      </c>
      <c r="D2751" s="88" t="s">
        <v>7303</v>
      </c>
      <c r="E2751" s="88" t="s">
        <v>7304</v>
      </c>
      <c r="F2751" s="89"/>
      <c r="G2751" s="89">
        <v>0</v>
      </c>
      <c r="H2751" s="60">
        <f>+IF(A2751=A2748,H2750+F2751-G2751,F2751-G2751)</f>
        <v>0</v>
      </c>
      <c r="I2751" s="44"/>
    </row>
    <row r="2752" spans="1:9" x14ac:dyDescent="0.2">
      <c r="A2752" s="64" t="s">
        <v>7329</v>
      </c>
      <c r="B2752" s="66"/>
      <c r="C2752" s="93"/>
      <c r="D2752" s="94"/>
      <c r="E2752" s="94"/>
      <c r="F2752" s="96">
        <f>SUBTOTAL(9,F2751:F2751)</f>
        <v>0</v>
      </c>
      <c r="G2752" s="96">
        <f>SUBTOTAL(9,G2751:G2751)</f>
        <v>0</v>
      </c>
      <c r="H2752" s="95">
        <f>+F2752-G2752</f>
        <v>0</v>
      </c>
      <c r="I2752" s="44"/>
    </row>
    <row r="2753" spans="1:9" x14ac:dyDescent="0.2">
      <c r="A2753" s="118" t="s">
        <v>6333</v>
      </c>
      <c r="B2753" s="118" t="s">
        <v>6334</v>
      </c>
      <c r="C2753" s="152">
        <v>45651</v>
      </c>
      <c r="D2753" s="150" t="s">
        <v>12032</v>
      </c>
      <c r="E2753" s="150" t="s">
        <v>12033</v>
      </c>
      <c r="F2753" s="151"/>
      <c r="G2753" s="151">
        <v>577.55499999999995</v>
      </c>
      <c r="H2753" s="60">
        <f>+IF(A2753=A2752,H2752+F2753-G2753,F2753-G2753)</f>
        <v>-577.55499999999995</v>
      </c>
      <c r="I2753" s="44"/>
    </row>
    <row r="2754" spans="1:9" x14ac:dyDescent="0.2">
      <c r="A2754" s="64" t="s">
        <v>7330</v>
      </c>
      <c r="B2754" s="66"/>
      <c r="C2754" s="93"/>
      <c r="D2754" s="94"/>
      <c r="E2754" s="94"/>
      <c r="F2754" s="96">
        <f>SUBTOTAL(9,F2753:F2753)</f>
        <v>0</v>
      </c>
      <c r="G2754" s="96">
        <f>SUBTOTAL(9,G2753:G2753)</f>
        <v>577.55499999999995</v>
      </c>
      <c r="H2754" s="95">
        <f>+F2754-G2754</f>
        <v>-577.55499999999995</v>
      </c>
      <c r="I2754" s="44"/>
    </row>
    <row r="2755" spans="1:9" x14ac:dyDescent="0.2">
      <c r="A2755" s="118" t="s">
        <v>8251</v>
      </c>
      <c r="B2755" s="118" t="s">
        <v>8252</v>
      </c>
      <c r="C2755" s="87">
        <v>45400</v>
      </c>
      <c r="D2755" s="88">
        <v>5624561574</v>
      </c>
      <c r="E2755" s="88" t="s">
        <v>8573</v>
      </c>
      <c r="F2755" s="89">
        <v>0</v>
      </c>
      <c r="G2755" s="89">
        <v>0</v>
      </c>
      <c r="H2755" s="60">
        <f>+IF(A2755=A2753,H2754+F2755-G2755,F2755-G2755)</f>
        <v>0</v>
      </c>
      <c r="I2755" s="44"/>
    </row>
    <row r="2756" spans="1:9" x14ac:dyDescent="0.2">
      <c r="A2756" s="64" t="s">
        <v>8605</v>
      </c>
      <c r="B2756" s="66"/>
      <c r="C2756" s="93"/>
      <c r="D2756" s="94"/>
      <c r="E2756" s="94"/>
      <c r="F2756" s="96">
        <f>SUBTOTAL(9,F2755)</f>
        <v>0</v>
      </c>
      <c r="G2756" s="96">
        <f>SUBTOTAL(9,G2755)</f>
        <v>0</v>
      </c>
      <c r="H2756" s="95">
        <f>+F2756-G2756</f>
        <v>0</v>
      </c>
      <c r="I2756" s="44"/>
    </row>
    <row r="2757" spans="1:9" x14ac:dyDescent="0.2">
      <c r="A2757" s="118" t="s">
        <v>6410</v>
      </c>
      <c r="B2757" s="118" t="s">
        <v>6411</v>
      </c>
      <c r="C2757" s="87">
        <v>45224</v>
      </c>
      <c r="D2757" s="88" t="s">
        <v>7305</v>
      </c>
      <c r="E2757" s="88" t="s">
        <v>7306</v>
      </c>
      <c r="F2757" s="89"/>
      <c r="G2757" s="89">
        <v>0</v>
      </c>
      <c r="H2757" s="60">
        <f>+IF(A2757=A2753,H2754+F2757-G2757,F2757-G2757)</f>
        <v>0</v>
      </c>
      <c r="I2757" s="44"/>
    </row>
    <row r="2758" spans="1:9" x14ac:dyDescent="0.2">
      <c r="A2758" s="64" t="s">
        <v>7331</v>
      </c>
      <c r="B2758" s="66"/>
      <c r="C2758" s="93"/>
      <c r="D2758" s="94"/>
      <c r="E2758" s="94"/>
      <c r="F2758" s="96">
        <f>SUBTOTAL(9,F2757)</f>
        <v>0</v>
      </c>
      <c r="G2758" s="96">
        <f>SUBTOTAL(9,G2757)</f>
        <v>0</v>
      </c>
      <c r="H2758" s="95">
        <f>+F2758-G2758</f>
        <v>0</v>
      </c>
      <c r="I2758" s="44"/>
    </row>
    <row r="2759" spans="1:9" x14ac:dyDescent="0.2">
      <c r="A2759" s="118" t="s">
        <v>642</v>
      </c>
      <c r="B2759" s="118" t="s">
        <v>5265</v>
      </c>
      <c r="C2759" s="87">
        <v>45531</v>
      </c>
      <c r="D2759" s="88" t="s">
        <v>9318</v>
      </c>
      <c r="E2759" s="88" t="s">
        <v>9319</v>
      </c>
      <c r="F2759" s="89"/>
      <c r="G2759" s="89">
        <v>4046.3009999999999</v>
      </c>
      <c r="H2759" s="60">
        <f>+IF(A2759=A2758,H2758+F2759-G2759,F2759-G2759)</f>
        <v>-4046.3009999999999</v>
      </c>
      <c r="I2759" s="44"/>
    </row>
    <row r="2760" spans="1:9" x14ac:dyDescent="0.2">
      <c r="A2760" s="64" t="s">
        <v>1157</v>
      </c>
      <c r="B2760" s="66"/>
      <c r="C2760" s="93"/>
      <c r="D2760" s="94"/>
      <c r="E2760" s="94"/>
      <c r="F2760" s="96">
        <f>SUBTOTAL(9,F2759:F2759)</f>
        <v>0</v>
      </c>
      <c r="G2760" s="96">
        <f>SUBTOTAL(9,G2759:G2759)</f>
        <v>4046.3009999999999</v>
      </c>
      <c r="H2760" s="95">
        <f>+F2760-G2760</f>
        <v>-4046.3009999999999</v>
      </c>
      <c r="I2760" s="44"/>
    </row>
    <row r="2761" spans="1:9" x14ac:dyDescent="0.2">
      <c r="A2761" s="118" t="s">
        <v>6665</v>
      </c>
      <c r="B2761" s="118" t="s">
        <v>6666</v>
      </c>
      <c r="C2761" s="87">
        <v>45230</v>
      </c>
      <c r="D2761" s="88">
        <v>5623561664</v>
      </c>
      <c r="E2761" s="88" t="s">
        <v>7307</v>
      </c>
      <c r="F2761" s="89">
        <v>0</v>
      </c>
      <c r="G2761" s="89"/>
      <c r="H2761" s="60">
        <f>+IF(A2761=A2760,H2760+F2761-G2761,F2761-G2761)</f>
        <v>0</v>
      </c>
      <c r="I2761" s="44"/>
    </row>
    <row r="2762" spans="1:9" x14ac:dyDescent="0.2">
      <c r="A2762" s="64" t="s">
        <v>7332</v>
      </c>
      <c r="B2762" s="66"/>
      <c r="C2762" s="93"/>
      <c r="D2762" s="94"/>
      <c r="E2762" s="94"/>
      <c r="F2762" s="96">
        <f>SUBTOTAL(9,F2761)</f>
        <v>0</v>
      </c>
      <c r="G2762" s="96">
        <f>SUBTOTAL(9,G2761)</f>
        <v>0</v>
      </c>
      <c r="H2762" s="95">
        <f>+F2762-G2762</f>
        <v>0</v>
      </c>
      <c r="I2762" s="44"/>
    </row>
    <row r="2763" spans="1:9" x14ac:dyDescent="0.2">
      <c r="A2763" s="118" t="s">
        <v>6706</v>
      </c>
      <c r="B2763" s="118" t="s">
        <v>6707</v>
      </c>
      <c r="C2763" s="87">
        <v>45211</v>
      </c>
      <c r="D2763" s="88" t="s">
        <v>7308</v>
      </c>
      <c r="E2763" s="88" t="s">
        <v>7309</v>
      </c>
      <c r="F2763" s="89"/>
      <c r="G2763" s="89">
        <v>0</v>
      </c>
      <c r="H2763" s="60">
        <f>+IF(A2763=A2761,H2762+F2763-G2763,F2763-G2763)</f>
        <v>0</v>
      </c>
      <c r="I2763" s="44"/>
    </row>
    <row r="2764" spans="1:9" x14ac:dyDescent="0.2">
      <c r="A2764" s="64" t="s">
        <v>7333</v>
      </c>
      <c r="B2764" s="66"/>
      <c r="C2764" s="93"/>
      <c r="D2764" s="94"/>
      <c r="E2764" s="94"/>
      <c r="F2764" s="96">
        <f>SUBTOTAL(9,F2763)</f>
        <v>0</v>
      </c>
      <c r="G2764" s="96">
        <f>SUBTOTAL(9,G2763)</f>
        <v>0</v>
      </c>
      <c r="H2764" s="95">
        <f>+F2764-G2764</f>
        <v>0</v>
      </c>
      <c r="I2764" s="44"/>
    </row>
    <row r="2765" spans="1:9" x14ac:dyDescent="0.2">
      <c r="A2765" s="118" t="s">
        <v>6708</v>
      </c>
      <c r="B2765" s="118" t="s">
        <v>6709</v>
      </c>
      <c r="C2765" s="87">
        <v>45230</v>
      </c>
      <c r="D2765" s="88" t="s">
        <v>7310</v>
      </c>
      <c r="E2765" s="88" t="s">
        <v>7311</v>
      </c>
      <c r="F2765" s="89"/>
      <c r="G2765" s="89">
        <v>0</v>
      </c>
      <c r="H2765" s="60">
        <f>+IF(A2765=A2763,H2764+F2765-G2765,F2765-G2765)</f>
        <v>0</v>
      </c>
      <c r="I2765" s="44"/>
    </row>
    <row r="2766" spans="1:9" x14ac:dyDescent="0.2">
      <c r="A2766" s="64" t="s">
        <v>7334</v>
      </c>
      <c r="B2766" s="66"/>
      <c r="C2766" s="93"/>
      <c r="D2766" s="94"/>
      <c r="E2766" s="94"/>
      <c r="F2766" s="96">
        <f>SUBTOTAL(9,F2765:F2765)</f>
        <v>0</v>
      </c>
      <c r="G2766" s="96">
        <f>SUBTOTAL(9,G2765:G2765)</f>
        <v>0</v>
      </c>
      <c r="H2766" s="95">
        <f>+F2766-G2766</f>
        <v>0</v>
      </c>
      <c r="I2766" s="44"/>
    </row>
    <row r="2767" spans="1:9" x14ac:dyDescent="0.2">
      <c r="A2767" s="118" t="s">
        <v>7241</v>
      </c>
      <c r="B2767" s="118" t="s">
        <v>7242</v>
      </c>
      <c r="C2767" s="87">
        <v>45219</v>
      </c>
      <c r="D2767" s="88"/>
      <c r="E2767" s="88" t="s">
        <v>7312</v>
      </c>
      <c r="F2767" s="89">
        <v>0</v>
      </c>
      <c r="G2767" s="89"/>
      <c r="H2767" s="60">
        <f>+IF(A2767=A2765,H2766+F2767-G2767,F2767-G2767)</f>
        <v>0</v>
      </c>
      <c r="I2767" s="44"/>
    </row>
    <row r="2768" spans="1:9" x14ac:dyDescent="0.2">
      <c r="A2768" s="64" t="s">
        <v>7335</v>
      </c>
      <c r="B2768" s="66"/>
      <c r="C2768" s="93"/>
      <c r="D2768" s="94"/>
      <c r="E2768" s="94"/>
      <c r="F2768" s="96">
        <f>SUBTOTAL(9,F2767)</f>
        <v>0</v>
      </c>
      <c r="G2768" s="96">
        <f>SUBTOTAL(9,G2767)</f>
        <v>0</v>
      </c>
      <c r="H2768" s="95">
        <f>+F2768-G2768</f>
        <v>0</v>
      </c>
      <c r="I2768" s="44"/>
    </row>
    <row r="2769" spans="1:11" x14ac:dyDescent="0.2">
      <c r="A2769" s="118" t="s">
        <v>7243</v>
      </c>
      <c r="B2769" s="118" t="s">
        <v>7244</v>
      </c>
      <c r="C2769" s="152">
        <v>45610</v>
      </c>
      <c r="D2769" s="150" t="s">
        <v>12301</v>
      </c>
      <c r="E2769" s="150" t="s">
        <v>12302</v>
      </c>
      <c r="F2769" s="151"/>
      <c r="G2769" s="151">
        <v>2234.9720000000002</v>
      </c>
      <c r="H2769" s="60">
        <f>+IF(A2769=A2768,#REF!+F2769-G2769,F2769-G2769)</f>
        <v>-2234.9720000000002</v>
      </c>
      <c r="I2769" s="44"/>
    </row>
    <row r="2770" spans="1:11" x14ac:dyDescent="0.2">
      <c r="A2770" s="64" t="s">
        <v>7336</v>
      </c>
      <c r="B2770" s="66"/>
      <c r="C2770" s="93"/>
      <c r="D2770" s="94"/>
      <c r="E2770" s="94"/>
      <c r="F2770" s="96">
        <f>SUBTOTAL(9,F2769:F2769)</f>
        <v>0</v>
      </c>
      <c r="G2770" s="96">
        <f>SUBTOTAL(9,G2769:G2769)</f>
        <v>2234.9720000000002</v>
      </c>
      <c r="H2770" s="95">
        <f>+F2770-G2770</f>
        <v>-2234.9720000000002</v>
      </c>
      <c r="I2770" s="44"/>
    </row>
    <row r="2771" spans="1:11" x14ac:dyDescent="0.2">
      <c r="A2771" s="118" t="s">
        <v>7245</v>
      </c>
      <c r="B2771" s="118" t="s">
        <v>7246</v>
      </c>
      <c r="C2771" s="152">
        <v>45656</v>
      </c>
      <c r="D2771" s="150" t="s">
        <v>12303</v>
      </c>
      <c r="E2771" s="150" t="s">
        <v>12304</v>
      </c>
      <c r="F2771" s="151"/>
      <c r="G2771" s="151">
        <v>502.13200000000001</v>
      </c>
      <c r="H2771" s="60">
        <f>+IF(A2771=A2770,#REF!+F2771-G2771,F2771-G2771)</f>
        <v>-502.13200000000001</v>
      </c>
      <c r="I2771" s="44"/>
    </row>
    <row r="2772" spans="1:11" x14ac:dyDescent="0.2">
      <c r="A2772" s="64" t="s">
        <v>7337</v>
      </c>
      <c r="B2772" s="66"/>
      <c r="C2772" s="93"/>
      <c r="D2772" s="94"/>
      <c r="E2772" s="94"/>
      <c r="F2772" s="96">
        <f>SUBTOTAL(9,F2771)</f>
        <v>0</v>
      </c>
      <c r="G2772" s="96">
        <f>SUBTOTAL(9,G2771)</f>
        <v>502.13200000000001</v>
      </c>
      <c r="H2772" s="95">
        <f>+F2772-G2772</f>
        <v>-502.13200000000001</v>
      </c>
      <c r="I2772" s="44"/>
    </row>
    <row r="2773" spans="1:11" x14ac:dyDescent="0.2">
      <c r="A2773" s="118" t="s">
        <v>6711</v>
      </c>
      <c r="B2773" s="118" t="s">
        <v>6712</v>
      </c>
      <c r="C2773" s="87">
        <v>45230</v>
      </c>
      <c r="D2773" s="88" t="s">
        <v>7313</v>
      </c>
      <c r="E2773" s="88" t="s">
        <v>7314</v>
      </c>
      <c r="F2773" s="89"/>
      <c r="G2773" s="89">
        <v>0</v>
      </c>
      <c r="H2773" s="60">
        <f>+IF(A2773=A2771,H2772+F2773-G2773,F2773-G2773)</f>
        <v>0</v>
      </c>
      <c r="I2773" s="44"/>
    </row>
    <row r="2774" spans="1:11" x14ac:dyDescent="0.2">
      <c r="A2774" s="64" t="s">
        <v>7338</v>
      </c>
      <c r="B2774" s="66"/>
      <c r="C2774" s="93"/>
      <c r="D2774" s="94"/>
      <c r="E2774" s="94"/>
      <c r="F2774" s="96">
        <f>SUBTOTAL(9,F2773)</f>
        <v>0</v>
      </c>
      <c r="G2774" s="96">
        <f>SUBTOTAL(9,G2773)</f>
        <v>0</v>
      </c>
      <c r="H2774" s="95">
        <f>+F2774-G2774</f>
        <v>0</v>
      </c>
      <c r="I2774" s="44"/>
    </row>
    <row r="2775" spans="1:11" x14ac:dyDescent="0.2">
      <c r="A2775" s="118" t="s">
        <v>5087</v>
      </c>
      <c r="B2775" s="118" t="s">
        <v>8185</v>
      </c>
      <c r="C2775" s="69">
        <v>45077</v>
      </c>
      <c r="D2775" s="83" t="s">
        <v>7218</v>
      </c>
      <c r="E2775" s="83" t="s">
        <v>7219</v>
      </c>
      <c r="F2775" s="86"/>
      <c r="G2775" s="86">
        <v>634.19899999999996</v>
      </c>
      <c r="H2775" s="60">
        <f>+IF(A2775=A2774,H2774+F2775-G2775,F2775-G2775)</f>
        <v>-634.19899999999996</v>
      </c>
      <c r="I2775" s="44"/>
    </row>
    <row r="2776" spans="1:11" x14ac:dyDescent="0.2">
      <c r="A2776" s="118" t="s">
        <v>5087</v>
      </c>
      <c r="B2776" s="118" t="s">
        <v>8185</v>
      </c>
      <c r="C2776" s="115">
        <v>45169</v>
      </c>
      <c r="D2776" s="116" t="s">
        <v>7220</v>
      </c>
      <c r="E2776" s="116" t="s">
        <v>7221</v>
      </c>
      <c r="F2776" s="117"/>
      <c r="G2776" s="117">
        <v>178.786</v>
      </c>
      <c r="H2776" s="60">
        <f t="shared" ref="H2776:H2778" si="168">+IF(A2776=A2775,H2775+F2776-G2776,F2776-G2776)</f>
        <v>-812.9849999999999</v>
      </c>
      <c r="I2776" s="44"/>
    </row>
    <row r="2777" spans="1:11" x14ac:dyDescent="0.2">
      <c r="A2777" s="118" t="s">
        <v>5087</v>
      </c>
      <c r="B2777" s="118" t="s">
        <v>8185</v>
      </c>
      <c r="C2777" s="152">
        <v>45639</v>
      </c>
      <c r="D2777" s="150" t="s">
        <v>12323</v>
      </c>
      <c r="E2777" s="150" t="s">
        <v>12324</v>
      </c>
      <c r="F2777" s="151"/>
      <c r="G2777" s="151">
        <v>873.92499999999995</v>
      </c>
      <c r="H2777" s="60">
        <f t="shared" si="168"/>
        <v>-1686.9099999999999</v>
      </c>
      <c r="I2777" s="44"/>
    </row>
    <row r="2778" spans="1:11" x14ac:dyDescent="0.2">
      <c r="A2778" s="118" t="s">
        <v>5087</v>
      </c>
      <c r="B2778" s="118" t="s">
        <v>8185</v>
      </c>
      <c r="C2778" s="152">
        <v>45639</v>
      </c>
      <c r="D2778" s="150" t="s">
        <v>12325</v>
      </c>
      <c r="E2778" s="150" t="s">
        <v>12326</v>
      </c>
      <c r="F2778" s="151"/>
      <c r="G2778" s="151">
        <v>1297.2670000000001</v>
      </c>
      <c r="H2778" s="60">
        <f t="shared" si="168"/>
        <v>-2984.1769999999997</v>
      </c>
      <c r="I2778" s="44"/>
    </row>
    <row r="2779" spans="1:11" x14ac:dyDescent="0.2">
      <c r="A2779" s="64" t="s">
        <v>6893</v>
      </c>
      <c r="B2779" s="66"/>
      <c r="C2779" s="93"/>
      <c r="D2779" s="94"/>
      <c r="E2779" s="94"/>
      <c r="F2779" s="96">
        <f>SUBTOTAL(9,F2775:F2778)</f>
        <v>0</v>
      </c>
      <c r="G2779" s="96">
        <f>SUBTOTAL(9,G2775:G2778)</f>
        <v>2984.1769999999997</v>
      </c>
      <c r="H2779" s="95">
        <f>+F2779-G2779</f>
        <v>-2984.1769999999997</v>
      </c>
      <c r="I2779" s="44"/>
    </row>
    <row r="2780" spans="1:11" x14ac:dyDescent="0.2">
      <c r="A2780" s="42" t="s">
        <v>7668</v>
      </c>
      <c r="B2780" s="42" t="s">
        <v>8213</v>
      </c>
      <c r="C2780" s="45">
        <v>45657</v>
      </c>
      <c r="D2780" s="78" t="s">
        <v>10960</v>
      </c>
      <c r="E2780" s="78" t="s">
        <v>10961</v>
      </c>
      <c r="G2780" s="44">
        <v>382263.33600000001</v>
      </c>
      <c r="H2780" s="60">
        <f>+IF(A2780=A2779,#REF!+F2780-G2780,F2780-G2780)</f>
        <v>-382263.33600000001</v>
      </c>
      <c r="I2780" s="34"/>
    </row>
    <row r="2781" spans="1:11" x14ac:dyDescent="0.2">
      <c r="A2781" s="61" t="s">
        <v>8214</v>
      </c>
      <c r="B2781" s="62"/>
      <c r="C2781" s="97"/>
      <c r="D2781" s="79"/>
      <c r="E2781" s="79"/>
      <c r="F2781" s="95">
        <f>SUM(F2780:F2780)</f>
        <v>0</v>
      </c>
      <c r="G2781" s="95">
        <f>SUM(G2780:G2780)</f>
        <v>382263.33600000001</v>
      </c>
      <c r="H2781" s="95">
        <f>+F2781-G2781</f>
        <v>-382263.33600000001</v>
      </c>
      <c r="I2781" s="124"/>
      <c r="J2781" s="125"/>
    </row>
    <row r="2782" spans="1:11" s="43" customFormat="1" x14ac:dyDescent="0.2">
      <c r="A2782" s="64" t="s">
        <v>585</v>
      </c>
      <c r="B2782" s="66"/>
      <c r="C2782" s="93"/>
      <c r="D2782" s="94"/>
      <c r="E2782" s="94"/>
      <c r="F2782" s="96">
        <f>SUBTOTAL(9,F2:F2780)</f>
        <v>15576919.854999995</v>
      </c>
      <c r="G2782" s="96">
        <f>SUBTOTAL(9,G2:G2780)</f>
        <v>25132901.665000256</v>
      </c>
      <c r="H2782" s="95">
        <f>+F2782-G2782</f>
        <v>-9555981.8100002613</v>
      </c>
      <c r="I2782" s="44"/>
      <c r="J2782" s="42"/>
      <c r="K2782" s="42"/>
    </row>
    <row r="2783" spans="1:11" x14ac:dyDescent="0.2">
      <c r="A2783" s="43"/>
      <c r="B2783" s="43"/>
      <c r="C2783" s="98"/>
      <c r="D2783" s="77"/>
      <c r="E2783" s="128" t="s">
        <v>1023</v>
      </c>
      <c r="F2783" s="60"/>
      <c r="G2783" s="60"/>
      <c r="H2783" s="60">
        <f>+'bal Frs 31-12-24'!G1</f>
        <v>-9555976.7089999709</v>
      </c>
      <c r="I2783" s="43"/>
      <c r="J2783" s="43"/>
      <c r="K2783" s="43"/>
    </row>
    <row r="2784" spans="1:11" x14ac:dyDescent="0.2">
      <c r="G2784" s="164">
        <f>+H2782-H2783</f>
        <v>-5.101000290364027</v>
      </c>
      <c r="H2784" s="164"/>
      <c r="I2784" s="36"/>
    </row>
    <row r="2785" spans="1:7" x14ac:dyDescent="0.2">
      <c r="C2785" s="119"/>
      <c r="D2785" s="120"/>
      <c r="E2785" s="120"/>
      <c r="F2785" s="122"/>
    </row>
    <row r="2786" spans="1:7" x14ac:dyDescent="0.2">
      <c r="C2786" s="119"/>
      <c r="D2786" s="120"/>
      <c r="E2786" s="120"/>
      <c r="F2786" s="122"/>
    </row>
    <row r="2787" spans="1:7" x14ac:dyDescent="0.2">
      <c r="C2787" s="119"/>
      <c r="D2787" s="120"/>
      <c r="E2787" s="120"/>
      <c r="F2787" s="122"/>
    </row>
    <row r="2788" spans="1:7" x14ac:dyDescent="0.2">
      <c r="C2788" s="119"/>
      <c r="D2788" s="120"/>
      <c r="E2788" s="120"/>
      <c r="F2788" s="122"/>
    </row>
    <row r="2789" spans="1:7" x14ac:dyDescent="0.2">
      <c r="A2789" s="121"/>
      <c r="B2789" s="122"/>
      <c r="C2789" s="44"/>
      <c r="D2789" s="123"/>
    </row>
    <row r="2790" spans="1:7" x14ac:dyDescent="0.2">
      <c r="C2790" s="119"/>
      <c r="D2790" s="120"/>
      <c r="E2790" s="120"/>
      <c r="F2790" s="122"/>
    </row>
    <row r="2791" spans="1:7" x14ac:dyDescent="0.2">
      <c r="C2791" s="119"/>
      <c r="D2791" s="120"/>
      <c r="E2791" s="120"/>
      <c r="F2791" s="122"/>
      <c r="G2791" s="122"/>
    </row>
    <row r="2792" spans="1:7" x14ac:dyDescent="0.2">
      <c r="C2792" s="119"/>
      <c r="D2792" s="120"/>
      <c r="E2792" s="120"/>
      <c r="F2792" s="122"/>
      <c r="G2792" s="122"/>
    </row>
    <row r="2793" spans="1:7" x14ac:dyDescent="0.2">
      <c r="C2793" s="119"/>
      <c r="D2793" s="120"/>
      <c r="E2793" s="120"/>
      <c r="F2793" s="122"/>
      <c r="G2793" s="122"/>
    </row>
    <row r="2794" spans="1:7" x14ac:dyDescent="0.2">
      <c r="C2794" s="119"/>
      <c r="D2794" s="120"/>
      <c r="E2794" s="120"/>
      <c r="F2794" s="122"/>
      <c r="G2794" s="122"/>
    </row>
    <row r="2795" spans="1:7" x14ac:dyDescent="0.2">
      <c r="C2795" s="119"/>
      <c r="D2795" s="120"/>
      <c r="E2795" s="120"/>
      <c r="F2795" s="122"/>
      <c r="G2795" s="122"/>
    </row>
    <row r="2796" spans="1:7" x14ac:dyDescent="0.2">
      <c r="C2796" s="119"/>
      <c r="D2796" s="120"/>
      <c r="E2796" s="120"/>
      <c r="F2796" s="122"/>
      <c r="G2796" s="122"/>
    </row>
    <row r="2797" spans="1:7" x14ac:dyDescent="0.2">
      <c r="C2797" s="119"/>
      <c r="D2797" s="120"/>
      <c r="E2797" s="120"/>
      <c r="F2797" s="122"/>
      <c r="G2797" s="122"/>
    </row>
    <row r="2798" spans="1:7" x14ac:dyDescent="0.2">
      <c r="C2798" s="119"/>
      <c r="D2798" s="120"/>
      <c r="E2798" s="120"/>
      <c r="F2798" s="122"/>
      <c r="G2798" s="122"/>
    </row>
    <row r="2799" spans="1:7" x14ac:dyDescent="0.2">
      <c r="C2799" s="119"/>
      <c r="D2799" s="120"/>
      <c r="E2799" s="120"/>
      <c r="F2799" s="122"/>
      <c r="G2799" s="122"/>
    </row>
    <row r="2800" spans="1:7" x14ac:dyDescent="0.2">
      <c r="C2800" s="119"/>
      <c r="D2800" s="120"/>
      <c r="E2800" s="120"/>
      <c r="F2800" s="122"/>
      <c r="G2800" s="122"/>
    </row>
  </sheetData>
  <autoFilter ref="A1:K2784" xr:uid="{00000000-0009-0000-0000-000006000000}">
    <sortState xmlns:xlrd2="http://schemas.microsoft.com/office/spreadsheetml/2017/richdata2" ref="A2:K2520">
      <sortCondition sortBy="cellColor" ref="A1:A2520" dxfId="0"/>
    </sortState>
  </autoFilter>
  <sortState xmlns:xlrd2="http://schemas.microsoft.com/office/spreadsheetml/2017/richdata2" ref="A2:I2074">
    <sortCondition sortBy="cellColor" ref="A2:A2074"/>
  </sortState>
  <dataConsolidate/>
  <mergeCells count="1">
    <mergeCell ref="G2784:H2784"/>
  </mergeCells>
  <phoneticPr fontId="49" type="noConversion"/>
  <pageMargins left="0.70866141732283472" right="0.70866141732283472" top="0.74803149606299213" bottom="0.74803149606299213" header="0.31496062992125984" footer="0.31496062992125984"/>
  <pageSetup paperSize="9" orientation="portrait" horizontalDpi="180" verticalDpi="18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H11795"/>
  <sheetViews>
    <sheetView topLeftCell="A2213" workbookViewId="0">
      <selection activeCell="F2244" sqref="F2244"/>
    </sheetView>
  </sheetViews>
  <sheetFormatPr baseColWidth="10" defaultRowHeight="11.25" x14ac:dyDescent="0.2"/>
  <cols>
    <col min="1" max="1" width="11.42578125" style="45"/>
    <col min="2" max="2" width="11.42578125" style="42"/>
    <col min="3" max="3" width="22" style="152" bestFit="1" customWidth="1"/>
    <col min="4" max="5" width="11.7109375" style="151" bestFit="1" customWidth="1"/>
    <col min="6" max="6" width="11.5703125" style="151" bestFit="1" customWidth="1"/>
    <col min="7" max="7" width="11.42578125" style="86"/>
    <col min="8" max="8" width="11.42578125" style="44"/>
    <col min="9" max="16384" width="11.42578125" style="42"/>
  </cols>
  <sheetData>
    <row r="2" spans="1:6" x14ac:dyDescent="0.2">
      <c r="A2" s="155" t="s">
        <v>8254</v>
      </c>
      <c r="B2" s="155" t="s">
        <v>8255</v>
      </c>
      <c r="C2" s="155"/>
      <c r="D2" s="155"/>
      <c r="E2" s="155"/>
      <c r="F2" s="155"/>
    </row>
    <row r="3" spans="1:6" x14ac:dyDescent="0.2">
      <c r="A3" s="155"/>
      <c r="B3" s="155"/>
      <c r="C3" s="155" t="s">
        <v>10689</v>
      </c>
      <c r="D3" s="157" t="s">
        <v>8255</v>
      </c>
      <c r="E3" s="155"/>
      <c r="F3" s="155"/>
    </row>
    <row r="5" spans="1:6" x14ac:dyDescent="0.2">
      <c r="A5" s="155" t="s">
        <v>8257</v>
      </c>
      <c r="B5" s="155" t="s">
        <v>8258</v>
      </c>
      <c r="C5" s="155" t="s">
        <v>10690</v>
      </c>
      <c r="D5" s="157" t="s">
        <v>8259</v>
      </c>
      <c r="E5" s="157" t="s">
        <v>8259</v>
      </c>
      <c r="F5" s="157" t="s">
        <v>8259</v>
      </c>
    </row>
    <row r="6" spans="1:6" x14ac:dyDescent="0.2">
      <c r="A6" s="155" t="s">
        <v>8260</v>
      </c>
      <c r="B6" s="155" t="s">
        <v>12364</v>
      </c>
      <c r="C6" s="156">
        <v>37621</v>
      </c>
      <c r="D6" s="157">
        <v>0</v>
      </c>
      <c r="E6" s="157">
        <v>0</v>
      </c>
      <c r="F6" s="157">
        <v>0</v>
      </c>
    </row>
    <row r="7" spans="1:6" x14ac:dyDescent="0.2">
      <c r="A7" s="155" t="s">
        <v>8261</v>
      </c>
      <c r="B7" s="155"/>
      <c r="C7" s="156">
        <v>37621</v>
      </c>
      <c r="D7" s="157">
        <v>0</v>
      </c>
      <c r="E7" s="157">
        <v>0</v>
      </c>
      <c r="F7" s="157">
        <v>0</v>
      </c>
    </row>
    <row r="8" spans="1:6" x14ac:dyDescent="0.2">
      <c r="A8" s="155" t="s">
        <v>8257</v>
      </c>
      <c r="B8" s="155" t="s">
        <v>8258</v>
      </c>
      <c r="C8" s="155" t="s">
        <v>10690</v>
      </c>
      <c r="D8" s="157" t="s">
        <v>8259</v>
      </c>
      <c r="E8" s="157" t="s">
        <v>8259</v>
      </c>
      <c r="F8" s="157" t="s">
        <v>8259</v>
      </c>
    </row>
    <row r="9" spans="1:6" x14ac:dyDescent="0.2">
      <c r="A9" s="155" t="s">
        <v>8257</v>
      </c>
      <c r="B9" s="155" t="s">
        <v>8258</v>
      </c>
      <c r="C9" s="155" t="s">
        <v>10690</v>
      </c>
      <c r="D9" s="157" t="s">
        <v>8259</v>
      </c>
      <c r="E9" s="157" t="s">
        <v>8259</v>
      </c>
      <c r="F9" s="157" t="s">
        <v>8259</v>
      </c>
    </row>
    <row r="10" spans="1:6" x14ac:dyDescent="0.2">
      <c r="A10" s="155" t="s">
        <v>8260</v>
      </c>
      <c r="B10" s="155" t="s">
        <v>12364</v>
      </c>
      <c r="C10" s="156">
        <v>37621</v>
      </c>
      <c r="D10" s="157">
        <v>0</v>
      </c>
      <c r="E10" s="157">
        <v>0</v>
      </c>
      <c r="F10" s="157">
        <v>0</v>
      </c>
    </row>
    <row r="11" spans="1:6" x14ac:dyDescent="0.2">
      <c r="A11" s="155" t="s">
        <v>8261</v>
      </c>
      <c r="B11" s="155"/>
      <c r="C11" s="156">
        <v>37621</v>
      </c>
      <c r="D11" s="157">
        <v>0</v>
      </c>
      <c r="E11" s="157">
        <v>0</v>
      </c>
      <c r="F11" s="157">
        <v>0</v>
      </c>
    </row>
    <row r="12" spans="1:6" x14ac:dyDescent="0.2">
      <c r="A12" s="155" t="s">
        <v>8257</v>
      </c>
      <c r="B12" s="155" t="s">
        <v>8258</v>
      </c>
      <c r="C12" s="155" t="s">
        <v>10690</v>
      </c>
      <c r="D12" s="157" t="s">
        <v>8259</v>
      </c>
      <c r="E12" s="157" t="s">
        <v>8259</v>
      </c>
      <c r="F12" s="157" t="s">
        <v>8259</v>
      </c>
    </row>
    <row r="13" spans="1:6" x14ac:dyDescent="0.2">
      <c r="A13" s="155" t="s">
        <v>8257</v>
      </c>
      <c r="B13" s="155" t="s">
        <v>8258</v>
      </c>
      <c r="C13" s="155" t="s">
        <v>10690</v>
      </c>
      <c r="D13" s="157" t="s">
        <v>8259</v>
      </c>
      <c r="E13" s="157" t="s">
        <v>8259</v>
      </c>
      <c r="F13" s="157" t="s">
        <v>8259</v>
      </c>
    </row>
    <row r="14" spans="1:6" x14ac:dyDescent="0.2">
      <c r="A14" s="155" t="s">
        <v>8260</v>
      </c>
      <c r="B14" s="155" t="s">
        <v>12364</v>
      </c>
      <c r="C14" s="156">
        <v>37621</v>
      </c>
      <c r="D14" s="157">
        <v>0</v>
      </c>
      <c r="E14" s="157">
        <v>0</v>
      </c>
      <c r="F14" s="157">
        <v>0</v>
      </c>
    </row>
    <row r="15" spans="1:6" x14ac:dyDescent="0.2">
      <c r="A15" s="155" t="s">
        <v>8261</v>
      </c>
      <c r="B15" s="155"/>
      <c r="C15" s="156">
        <v>37621</v>
      </c>
      <c r="D15" s="157">
        <v>0</v>
      </c>
      <c r="E15" s="157">
        <v>0</v>
      </c>
      <c r="F15" s="157">
        <v>0</v>
      </c>
    </row>
    <row r="16" spans="1:6" x14ac:dyDescent="0.2">
      <c r="A16" s="155" t="s">
        <v>8257</v>
      </c>
      <c r="B16" s="155" t="s">
        <v>8258</v>
      </c>
      <c r="C16" s="155" t="s">
        <v>10690</v>
      </c>
      <c r="D16" s="157" t="s">
        <v>8259</v>
      </c>
      <c r="E16" s="157" t="s">
        <v>8259</v>
      </c>
      <c r="F16" s="157" t="s">
        <v>8259</v>
      </c>
    </row>
    <row r="17" spans="1:6" x14ac:dyDescent="0.2">
      <c r="A17" s="155" t="s">
        <v>976</v>
      </c>
      <c r="B17" s="155" t="s">
        <v>8263</v>
      </c>
      <c r="C17" s="155"/>
      <c r="D17" s="155"/>
      <c r="E17" s="155"/>
      <c r="F17" s="155"/>
    </row>
    <row r="18" spans="1:6" x14ac:dyDescent="0.2">
      <c r="A18" s="155"/>
      <c r="B18" s="155"/>
      <c r="C18" s="155" t="s">
        <v>10691</v>
      </c>
      <c r="D18" s="155"/>
      <c r="E18" s="157">
        <v>0</v>
      </c>
      <c r="F18" s="155"/>
    </row>
    <row r="19" spans="1:6" x14ac:dyDescent="0.2">
      <c r="A19" s="155" t="s">
        <v>8264</v>
      </c>
      <c r="B19" s="155"/>
      <c r="C19" s="156">
        <v>37590</v>
      </c>
      <c r="D19" s="157">
        <v>1745481.4850000001</v>
      </c>
      <c r="E19" s="157">
        <v>1670340.9950000001</v>
      </c>
      <c r="F19" s="157">
        <v>75140.490000000005</v>
      </c>
    </row>
    <row r="20" spans="1:6" x14ac:dyDescent="0.2">
      <c r="A20" s="155" t="s">
        <v>8257</v>
      </c>
      <c r="B20" s="155" t="s">
        <v>8258</v>
      </c>
      <c r="C20" s="155" t="s">
        <v>10690</v>
      </c>
      <c r="D20" s="157" t="s">
        <v>8259</v>
      </c>
      <c r="E20" s="157" t="s">
        <v>8259</v>
      </c>
      <c r="F20" s="157" t="s">
        <v>8259</v>
      </c>
    </row>
    <row r="22" spans="1:6" x14ac:dyDescent="0.2">
      <c r="A22" s="155" t="s">
        <v>8265</v>
      </c>
      <c r="B22" s="155" t="s">
        <v>8266</v>
      </c>
      <c r="C22" s="155" t="s">
        <v>158</v>
      </c>
      <c r="D22" s="157" t="s">
        <v>3</v>
      </c>
      <c r="E22" s="157" t="s">
        <v>4</v>
      </c>
      <c r="F22" s="157" t="s">
        <v>1020</v>
      </c>
    </row>
    <row r="23" spans="1:6" x14ac:dyDescent="0.2">
      <c r="A23" s="155" t="s">
        <v>8257</v>
      </c>
      <c r="B23" s="155" t="s">
        <v>8258</v>
      </c>
      <c r="C23" s="155" t="s">
        <v>10690</v>
      </c>
      <c r="D23" s="157" t="s">
        <v>8259</v>
      </c>
      <c r="E23" s="157" t="s">
        <v>8259</v>
      </c>
      <c r="F23" s="157" t="s">
        <v>8259</v>
      </c>
    </row>
    <row r="24" spans="1:6" x14ac:dyDescent="0.2">
      <c r="A24" s="156">
        <v>45639</v>
      </c>
      <c r="B24" s="155">
        <v>5724570213</v>
      </c>
      <c r="C24" s="155" t="s">
        <v>10692</v>
      </c>
      <c r="D24" s="157">
        <v>75301.043000000005</v>
      </c>
      <c r="E24" s="155"/>
      <c r="F24" s="157">
        <v>150441.533</v>
      </c>
    </row>
    <row r="25" spans="1:6" x14ac:dyDescent="0.2">
      <c r="A25" s="156">
        <v>45639</v>
      </c>
      <c r="B25" s="155">
        <v>5724570214</v>
      </c>
      <c r="C25" s="155" t="s">
        <v>10693</v>
      </c>
      <c r="D25" s="157">
        <v>35056.841</v>
      </c>
      <c r="E25" s="155"/>
      <c r="F25" s="157">
        <v>185498.37400000001</v>
      </c>
    </row>
    <row r="26" spans="1:6" x14ac:dyDescent="0.2">
      <c r="A26" s="156">
        <v>45651</v>
      </c>
      <c r="B26" s="155" t="s">
        <v>10694</v>
      </c>
      <c r="C26" s="155" t="s">
        <v>10695</v>
      </c>
      <c r="D26" s="155"/>
      <c r="E26" s="157">
        <v>45413.231</v>
      </c>
      <c r="F26" s="157">
        <v>140085.14300000001</v>
      </c>
    </row>
    <row r="27" spans="1:6" x14ac:dyDescent="0.2">
      <c r="A27" s="156">
        <v>45651</v>
      </c>
      <c r="B27" s="155" t="s">
        <v>10696</v>
      </c>
      <c r="C27" s="155" t="s">
        <v>10697</v>
      </c>
      <c r="D27" s="155"/>
      <c r="E27" s="157">
        <v>42789.213000000003</v>
      </c>
      <c r="F27" s="157">
        <v>97295.93</v>
      </c>
    </row>
    <row r="28" spans="1:6" x14ac:dyDescent="0.2">
      <c r="A28" s="156">
        <v>45653</v>
      </c>
      <c r="B28" s="155">
        <v>5724570231</v>
      </c>
      <c r="C28" s="155" t="s">
        <v>10698</v>
      </c>
      <c r="D28" s="157">
        <v>30034.71</v>
      </c>
      <c r="E28" s="155"/>
      <c r="F28" s="157">
        <v>127330.64</v>
      </c>
    </row>
    <row r="29" spans="1:6" x14ac:dyDescent="0.2">
      <c r="A29" s="156">
        <v>45653</v>
      </c>
      <c r="B29" s="155">
        <v>5724570232</v>
      </c>
      <c r="C29" s="155" t="s">
        <v>10699</v>
      </c>
      <c r="D29" s="157">
        <v>51524.33</v>
      </c>
      <c r="E29" s="155"/>
      <c r="F29" s="157">
        <v>178854.97</v>
      </c>
    </row>
    <row r="30" spans="1:6" x14ac:dyDescent="0.2">
      <c r="A30" s="156">
        <v>45653</v>
      </c>
      <c r="B30" s="155">
        <v>5724570234</v>
      </c>
      <c r="C30" s="155" t="s">
        <v>10700</v>
      </c>
      <c r="D30" s="157">
        <v>51259.546000000002</v>
      </c>
      <c r="E30" s="155"/>
      <c r="F30" s="157">
        <v>230114.516</v>
      </c>
    </row>
    <row r="31" spans="1:6" x14ac:dyDescent="0.2">
      <c r="A31" s="156">
        <v>45653</v>
      </c>
      <c r="B31" s="155">
        <v>5724570235</v>
      </c>
      <c r="C31" s="155" t="s">
        <v>10701</v>
      </c>
      <c r="D31" s="157">
        <v>45757.112999999998</v>
      </c>
      <c r="E31" s="155"/>
      <c r="F31" s="157">
        <v>275871.62900000002</v>
      </c>
    </row>
    <row r="32" spans="1:6" x14ac:dyDescent="0.2">
      <c r="A32" s="156">
        <v>45653</v>
      </c>
      <c r="B32" s="155">
        <v>5724570236</v>
      </c>
      <c r="C32" s="155" t="s">
        <v>10702</v>
      </c>
      <c r="D32" s="157">
        <v>41585.67</v>
      </c>
      <c r="E32" s="155"/>
      <c r="F32" s="157">
        <v>317457.299</v>
      </c>
    </row>
    <row r="33" spans="1:6" x14ac:dyDescent="0.2">
      <c r="A33" s="156">
        <v>45653</v>
      </c>
      <c r="B33" s="155">
        <v>5724570233</v>
      </c>
      <c r="C33" s="155" t="s">
        <v>10703</v>
      </c>
      <c r="D33" s="157">
        <v>81229.736999999994</v>
      </c>
      <c r="E33" s="155"/>
      <c r="F33" s="157">
        <v>398687.03600000002</v>
      </c>
    </row>
    <row r="34" spans="1:6" x14ac:dyDescent="0.2">
      <c r="A34" s="155" t="s">
        <v>8257</v>
      </c>
      <c r="B34" s="155" t="s">
        <v>8258</v>
      </c>
      <c r="C34" s="155" t="s">
        <v>10690</v>
      </c>
      <c r="D34" s="157" t="s">
        <v>8259</v>
      </c>
      <c r="E34" s="157" t="s">
        <v>8259</v>
      </c>
      <c r="F34" s="157" t="s">
        <v>8259</v>
      </c>
    </row>
    <row r="35" spans="1:6" x14ac:dyDescent="0.2">
      <c r="A35" s="155" t="s">
        <v>8260</v>
      </c>
      <c r="B35" s="155" t="s">
        <v>12364</v>
      </c>
      <c r="C35" s="156">
        <v>37621</v>
      </c>
      <c r="D35" s="157">
        <v>411748.99</v>
      </c>
      <c r="E35" s="157">
        <v>88202.444000000003</v>
      </c>
      <c r="F35" s="157">
        <v>323546.54599999997</v>
      </c>
    </row>
    <row r="36" spans="1:6" x14ac:dyDescent="0.2">
      <c r="A36" s="155" t="s">
        <v>8261</v>
      </c>
      <c r="B36" s="155"/>
      <c r="C36" s="156">
        <v>37621</v>
      </c>
      <c r="D36" s="157">
        <v>2157230.4750000001</v>
      </c>
      <c r="E36" s="157">
        <v>1758543.439</v>
      </c>
      <c r="F36" s="157">
        <v>398687.03600000002</v>
      </c>
    </row>
    <row r="37" spans="1:6" x14ac:dyDescent="0.2">
      <c r="A37" s="155" t="s">
        <v>8257</v>
      </c>
      <c r="B37" s="155" t="s">
        <v>8258</v>
      </c>
      <c r="C37" s="155" t="s">
        <v>10690</v>
      </c>
      <c r="D37" s="157" t="s">
        <v>8259</v>
      </c>
      <c r="E37" s="157" t="s">
        <v>8259</v>
      </c>
      <c r="F37" s="157" t="s">
        <v>8259</v>
      </c>
    </row>
    <row r="38" spans="1:6" x14ac:dyDescent="0.2">
      <c r="A38" s="155" t="s">
        <v>8257</v>
      </c>
      <c r="B38" s="155" t="s">
        <v>8258</v>
      </c>
      <c r="C38" s="155" t="s">
        <v>10690</v>
      </c>
      <c r="D38" s="157" t="s">
        <v>8259</v>
      </c>
      <c r="E38" s="157" t="s">
        <v>8259</v>
      </c>
      <c r="F38" s="157" t="s">
        <v>8259</v>
      </c>
    </row>
    <row r="39" spans="1:6" x14ac:dyDescent="0.2">
      <c r="A39" s="155" t="s">
        <v>8260</v>
      </c>
      <c r="B39" s="155" t="s">
        <v>12364</v>
      </c>
      <c r="C39" s="156">
        <v>37621</v>
      </c>
      <c r="D39" s="157">
        <v>0</v>
      </c>
      <c r="E39" s="157">
        <v>0</v>
      </c>
      <c r="F39" s="157">
        <v>0</v>
      </c>
    </row>
    <row r="40" spans="1:6" x14ac:dyDescent="0.2">
      <c r="A40" s="155" t="s">
        <v>8261</v>
      </c>
      <c r="B40" s="155"/>
      <c r="C40" s="156">
        <v>37621</v>
      </c>
      <c r="D40" s="157">
        <v>0</v>
      </c>
      <c r="E40" s="157">
        <v>0</v>
      </c>
      <c r="F40" s="157">
        <v>0</v>
      </c>
    </row>
    <row r="41" spans="1:6" x14ac:dyDescent="0.2">
      <c r="A41" s="155" t="s">
        <v>8257</v>
      </c>
      <c r="B41" s="155" t="s">
        <v>8258</v>
      </c>
      <c r="C41" s="155" t="s">
        <v>10690</v>
      </c>
      <c r="D41" s="157" t="s">
        <v>8259</v>
      </c>
      <c r="E41" s="157" t="s">
        <v>8259</v>
      </c>
      <c r="F41" s="157" t="s">
        <v>8259</v>
      </c>
    </row>
    <row r="42" spans="1:6" x14ac:dyDescent="0.2">
      <c r="A42" s="155" t="s">
        <v>8257</v>
      </c>
      <c r="B42" s="155" t="s">
        <v>8258</v>
      </c>
      <c r="C42" s="155" t="s">
        <v>10690</v>
      </c>
      <c r="D42" s="157" t="s">
        <v>8259</v>
      </c>
      <c r="E42" s="157" t="s">
        <v>8259</v>
      </c>
      <c r="F42" s="157" t="s">
        <v>8259</v>
      </c>
    </row>
    <row r="43" spans="1:6" x14ac:dyDescent="0.2">
      <c r="A43" s="155" t="s">
        <v>8260</v>
      </c>
      <c r="B43" s="155" t="s">
        <v>12364</v>
      </c>
      <c r="C43" s="156">
        <v>37621</v>
      </c>
      <c r="D43" s="157">
        <v>0</v>
      </c>
      <c r="E43" s="157">
        <v>0</v>
      </c>
      <c r="F43" s="157">
        <v>0</v>
      </c>
    </row>
    <row r="44" spans="1:6" x14ac:dyDescent="0.2">
      <c r="A44" s="155" t="s">
        <v>8261</v>
      </c>
      <c r="B44" s="155"/>
      <c r="C44" s="156">
        <v>37621</v>
      </c>
      <c r="D44" s="157">
        <v>0</v>
      </c>
      <c r="E44" s="157">
        <v>0</v>
      </c>
      <c r="F44" s="157">
        <v>0</v>
      </c>
    </row>
    <row r="45" spans="1:6" x14ac:dyDescent="0.2">
      <c r="A45" s="155" t="s">
        <v>8257</v>
      </c>
      <c r="B45" s="155" t="s">
        <v>8258</v>
      </c>
      <c r="C45" s="155" t="s">
        <v>10690</v>
      </c>
      <c r="D45" s="157" t="s">
        <v>8259</v>
      </c>
      <c r="E45" s="157" t="s">
        <v>8259</v>
      </c>
      <c r="F45" s="157" t="s">
        <v>8259</v>
      </c>
    </row>
    <row r="46" spans="1:6" x14ac:dyDescent="0.2">
      <c r="A46" s="155" t="s">
        <v>8257</v>
      </c>
      <c r="B46" s="155" t="s">
        <v>8258</v>
      </c>
      <c r="C46" s="155" t="s">
        <v>10690</v>
      </c>
      <c r="D46" s="157" t="s">
        <v>8259</v>
      </c>
      <c r="E46" s="157" t="s">
        <v>8259</v>
      </c>
      <c r="F46" s="157" t="s">
        <v>8259</v>
      </c>
    </row>
    <row r="47" spans="1:6" x14ac:dyDescent="0.2">
      <c r="A47" s="155" t="s">
        <v>8260</v>
      </c>
      <c r="B47" s="155" t="s">
        <v>12364</v>
      </c>
      <c r="C47" s="156">
        <v>37621</v>
      </c>
      <c r="D47" s="157">
        <v>0</v>
      </c>
      <c r="E47" s="157">
        <v>0</v>
      </c>
      <c r="F47" s="157">
        <v>0</v>
      </c>
    </row>
    <row r="48" spans="1:6" x14ac:dyDescent="0.2">
      <c r="A48" s="155" t="s">
        <v>8261</v>
      </c>
      <c r="B48" s="155"/>
      <c r="C48" s="156">
        <v>37621</v>
      </c>
      <c r="D48" s="157">
        <v>0</v>
      </c>
      <c r="E48" s="157">
        <v>0</v>
      </c>
      <c r="F48" s="157">
        <v>0</v>
      </c>
    </row>
    <row r="49" spans="1:6" x14ac:dyDescent="0.2">
      <c r="A49" s="155" t="s">
        <v>8257</v>
      </c>
      <c r="B49" s="155" t="s">
        <v>8258</v>
      </c>
      <c r="C49" s="155" t="s">
        <v>10690</v>
      </c>
      <c r="D49" s="157" t="s">
        <v>8259</v>
      </c>
      <c r="E49" s="157" t="s">
        <v>8259</v>
      </c>
      <c r="F49" s="157" t="s">
        <v>8259</v>
      </c>
    </row>
    <row r="50" spans="1:6" x14ac:dyDescent="0.2">
      <c r="A50" s="155" t="s">
        <v>8257</v>
      </c>
      <c r="B50" s="155" t="s">
        <v>8258</v>
      </c>
      <c r="C50" s="155" t="s">
        <v>10690</v>
      </c>
      <c r="D50" s="157" t="s">
        <v>8259</v>
      </c>
      <c r="E50" s="157" t="s">
        <v>8259</v>
      </c>
      <c r="F50" s="157" t="s">
        <v>8259</v>
      </c>
    </row>
    <row r="51" spans="1:6" x14ac:dyDescent="0.2">
      <c r="A51" s="155" t="s">
        <v>8260</v>
      </c>
      <c r="B51" s="155" t="s">
        <v>12364</v>
      </c>
      <c r="C51" s="156">
        <v>37621</v>
      </c>
      <c r="D51" s="157">
        <v>0</v>
      </c>
      <c r="E51" s="157">
        <v>0</v>
      </c>
      <c r="F51" s="157">
        <v>0</v>
      </c>
    </row>
    <row r="52" spans="1:6" x14ac:dyDescent="0.2">
      <c r="A52" s="155" t="s">
        <v>8261</v>
      </c>
      <c r="B52" s="155"/>
      <c r="C52" s="156">
        <v>37621</v>
      </c>
      <c r="D52" s="157">
        <v>0</v>
      </c>
      <c r="E52" s="157">
        <v>0</v>
      </c>
      <c r="F52" s="157">
        <v>0</v>
      </c>
    </row>
    <row r="53" spans="1:6" x14ac:dyDescent="0.2">
      <c r="A53" s="155" t="s">
        <v>8257</v>
      </c>
      <c r="B53" s="155" t="s">
        <v>8258</v>
      </c>
      <c r="C53" s="155" t="s">
        <v>10690</v>
      </c>
      <c r="D53" s="157" t="s">
        <v>8259</v>
      </c>
      <c r="E53" s="157" t="s">
        <v>8259</v>
      </c>
      <c r="F53" s="157" t="s">
        <v>8259</v>
      </c>
    </row>
    <row r="54" spans="1:6" x14ac:dyDescent="0.2">
      <c r="A54" s="155" t="s">
        <v>8257</v>
      </c>
      <c r="B54" s="155" t="s">
        <v>8258</v>
      </c>
      <c r="C54" s="155" t="s">
        <v>10690</v>
      </c>
      <c r="D54" s="157" t="s">
        <v>8259</v>
      </c>
      <c r="E54" s="157" t="s">
        <v>8259</v>
      </c>
      <c r="F54" s="157" t="s">
        <v>8259</v>
      </c>
    </row>
    <row r="55" spans="1:6" x14ac:dyDescent="0.2">
      <c r="A55" s="155" t="s">
        <v>8260</v>
      </c>
      <c r="B55" s="155" t="s">
        <v>12364</v>
      </c>
      <c r="C55" s="156">
        <v>37621</v>
      </c>
      <c r="D55" s="157">
        <v>0</v>
      </c>
      <c r="E55" s="157">
        <v>0</v>
      </c>
      <c r="F55" s="157">
        <v>0</v>
      </c>
    </row>
    <row r="56" spans="1:6" x14ac:dyDescent="0.2">
      <c r="A56" s="155" t="s">
        <v>8261</v>
      </c>
      <c r="B56" s="155"/>
      <c r="C56" s="156">
        <v>37621</v>
      </c>
      <c r="D56" s="157">
        <v>0</v>
      </c>
      <c r="E56" s="157">
        <v>0</v>
      </c>
      <c r="F56" s="157">
        <v>0</v>
      </c>
    </row>
    <row r="57" spans="1:6" x14ac:dyDescent="0.2">
      <c r="A57" s="155" t="s">
        <v>8268</v>
      </c>
      <c r="B57" s="155"/>
      <c r="C57" s="155"/>
      <c r="D57" s="155"/>
      <c r="E57" s="155"/>
      <c r="F57" s="155"/>
    </row>
    <row r="58" spans="1:6" x14ac:dyDescent="0.2">
      <c r="A58" s="155" t="s">
        <v>8254</v>
      </c>
      <c r="B58" s="155" t="s">
        <v>8255</v>
      </c>
      <c r="C58" s="155"/>
      <c r="D58" s="155"/>
      <c r="E58" s="155"/>
      <c r="F58" s="155"/>
    </row>
    <row r="59" spans="1:6" x14ac:dyDescent="0.2">
      <c r="A59" s="155"/>
      <c r="B59" s="155"/>
      <c r="C59" s="155" t="s">
        <v>10689</v>
      </c>
      <c r="D59" s="157" t="s">
        <v>8255</v>
      </c>
      <c r="E59" s="155"/>
      <c r="F59" s="155"/>
    </row>
    <row r="61" spans="1:6" x14ac:dyDescent="0.2">
      <c r="A61" s="155" t="s">
        <v>8257</v>
      </c>
      <c r="B61" s="155" t="s">
        <v>8258</v>
      </c>
      <c r="C61" s="155" t="s">
        <v>10690</v>
      </c>
      <c r="D61" s="157" t="s">
        <v>8259</v>
      </c>
      <c r="E61" s="157" t="s">
        <v>8259</v>
      </c>
      <c r="F61" s="157" t="s">
        <v>8259</v>
      </c>
    </row>
    <row r="62" spans="1:6" x14ac:dyDescent="0.2">
      <c r="A62" s="155" t="s">
        <v>8257</v>
      </c>
      <c r="B62" s="155" t="s">
        <v>8258</v>
      </c>
      <c r="C62" s="155" t="s">
        <v>10690</v>
      </c>
      <c r="D62" s="157" t="s">
        <v>8259</v>
      </c>
      <c r="E62" s="157" t="s">
        <v>8259</v>
      </c>
      <c r="F62" s="157" t="s">
        <v>8259</v>
      </c>
    </row>
    <row r="63" spans="1:6" x14ac:dyDescent="0.2">
      <c r="A63" s="155" t="s">
        <v>8260</v>
      </c>
      <c r="B63" s="155" t="s">
        <v>12364</v>
      </c>
      <c r="C63" s="156">
        <v>37621</v>
      </c>
      <c r="D63" s="157">
        <v>0</v>
      </c>
      <c r="E63" s="157">
        <v>0</v>
      </c>
      <c r="F63" s="157">
        <v>0</v>
      </c>
    </row>
    <row r="64" spans="1:6" x14ac:dyDescent="0.2">
      <c r="A64" s="155" t="s">
        <v>8261</v>
      </c>
      <c r="B64" s="155"/>
      <c r="C64" s="156">
        <v>37621</v>
      </c>
      <c r="D64" s="157">
        <v>0</v>
      </c>
      <c r="E64" s="157">
        <v>0</v>
      </c>
      <c r="F64" s="157">
        <v>0</v>
      </c>
    </row>
    <row r="65" spans="1:6" x14ac:dyDescent="0.2">
      <c r="A65" s="155" t="s">
        <v>8257</v>
      </c>
      <c r="B65" s="155" t="s">
        <v>8258</v>
      </c>
      <c r="C65" s="155" t="s">
        <v>10690</v>
      </c>
      <c r="D65" s="157" t="s">
        <v>8259</v>
      </c>
      <c r="E65" s="157" t="s">
        <v>8259</v>
      </c>
      <c r="F65" s="157" t="s">
        <v>8259</v>
      </c>
    </row>
    <row r="66" spans="1:6" x14ac:dyDescent="0.2">
      <c r="A66" s="155" t="s">
        <v>8257</v>
      </c>
      <c r="B66" s="155" t="s">
        <v>8258</v>
      </c>
      <c r="C66" s="155" t="s">
        <v>10690</v>
      </c>
      <c r="D66" s="157" t="s">
        <v>8259</v>
      </c>
      <c r="E66" s="157" t="s">
        <v>8259</v>
      </c>
      <c r="F66" s="157" t="s">
        <v>8259</v>
      </c>
    </row>
    <row r="67" spans="1:6" x14ac:dyDescent="0.2">
      <c r="A67" s="155" t="s">
        <v>8260</v>
      </c>
      <c r="B67" s="155" t="s">
        <v>12364</v>
      </c>
      <c r="C67" s="156">
        <v>37621</v>
      </c>
      <c r="D67" s="157">
        <v>0</v>
      </c>
      <c r="E67" s="157">
        <v>0</v>
      </c>
      <c r="F67" s="157">
        <v>0</v>
      </c>
    </row>
    <row r="68" spans="1:6" x14ac:dyDescent="0.2">
      <c r="A68" s="155" t="s">
        <v>8261</v>
      </c>
      <c r="B68" s="155"/>
      <c r="C68" s="156">
        <v>37621</v>
      </c>
      <c r="D68" s="157">
        <v>0</v>
      </c>
      <c r="E68" s="157">
        <v>0</v>
      </c>
      <c r="F68" s="157">
        <v>0</v>
      </c>
    </row>
    <row r="69" spans="1:6" x14ac:dyDescent="0.2">
      <c r="A69" s="155" t="s">
        <v>8257</v>
      </c>
      <c r="B69" s="155" t="s">
        <v>8258</v>
      </c>
      <c r="C69" s="155" t="s">
        <v>10690</v>
      </c>
      <c r="D69" s="157" t="s">
        <v>8259</v>
      </c>
      <c r="E69" s="157" t="s">
        <v>8259</v>
      </c>
      <c r="F69" s="157" t="s">
        <v>8259</v>
      </c>
    </row>
    <row r="70" spans="1:6" x14ac:dyDescent="0.2">
      <c r="A70" s="155" t="s">
        <v>8257</v>
      </c>
      <c r="B70" s="155" t="s">
        <v>8258</v>
      </c>
      <c r="C70" s="155" t="s">
        <v>10690</v>
      </c>
      <c r="D70" s="157" t="s">
        <v>8259</v>
      </c>
      <c r="E70" s="157" t="s">
        <v>8259</v>
      </c>
      <c r="F70" s="157" t="s">
        <v>8259</v>
      </c>
    </row>
    <row r="71" spans="1:6" x14ac:dyDescent="0.2">
      <c r="A71" s="155" t="s">
        <v>8260</v>
      </c>
      <c r="B71" s="155" t="s">
        <v>12364</v>
      </c>
      <c r="C71" s="156">
        <v>37621</v>
      </c>
      <c r="D71" s="157">
        <v>0</v>
      </c>
      <c r="E71" s="157">
        <v>0</v>
      </c>
      <c r="F71" s="157">
        <v>0</v>
      </c>
    </row>
    <row r="72" spans="1:6" x14ac:dyDescent="0.2">
      <c r="A72" s="155" t="s">
        <v>8261</v>
      </c>
      <c r="B72" s="155"/>
      <c r="C72" s="156">
        <v>37621</v>
      </c>
      <c r="D72" s="157">
        <v>0</v>
      </c>
      <c r="E72" s="157">
        <v>0</v>
      </c>
      <c r="F72" s="157">
        <v>0</v>
      </c>
    </row>
    <row r="73" spans="1:6" x14ac:dyDescent="0.2">
      <c r="A73" s="155" t="s">
        <v>8257</v>
      </c>
      <c r="B73" s="155" t="s">
        <v>8258</v>
      </c>
      <c r="C73" s="155" t="s">
        <v>10690</v>
      </c>
      <c r="D73" s="157" t="s">
        <v>8259</v>
      </c>
      <c r="E73" s="157" t="s">
        <v>8259</v>
      </c>
      <c r="F73" s="157" t="s">
        <v>8259</v>
      </c>
    </row>
    <row r="74" spans="1:6" x14ac:dyDescent="0.2">
      <c r="A74" s="155" t="s">
        <v>8257</v>
      </c>
      <c r="B74" s="155" t="s">
        <v>8258</v>
      </c>
      <c r="C74" s="155" t="s">
        <v>10690</v>
      </c>
      <c r="D74" s="157" t="s">
        <v>8259</v>
      </c>
      <c r="E74" s="157" t="s">
        <v>8259</v>
      </c>
      <c r="F74" s="157" t="s">
        <v>8259</v>
      </c>
    </row>
    <row r="75" spans="1:6" x14ac:dyDescent="0.2">
      <c r="A75" s="155" t="s">
        <v>8260</v>
      </c>
      <c r="B75" s="155" t="s">
        <v>12364</v>
      </c>
      <c r="C75" s="156">
        <v>37621</v>
      </c>
      <c r="D75" s="157">
        <v>0</v>
      </c>
      <c r="E75" s="157">
        <v>0</v>
      </c>
      <c r="F75" s="157">
        <v>0</v>
      </c>
    </row>
    <row r="76" spans="1:6" x14ac:dyDescent="0.2">
      <c r="A76" s="155" t="s">
        <v>8261</v>
      </c>
      <c r="B76" s="155"/>
      <c r="C76" s="156">
        <v>37621</v>
      </c>
      <c r="D76" s="157">
        <v>0</v>
      </c>
      <c r="E76" s="157">
        <v>0</v>
      </c>
      <c r="F76" s="157">
        <v>0</v>
      </c>
    </row>
    <row r="77" spans="1:6" x14ac:dyDescent="0.2">
      <c r="A77" s="155" t="s">
        <v>8257</v>
      </c>
      <c r="B77" s="155" t="s">
        <v>8258</v>
      </c>
      <c r="C77" s="155" t="s">
        <v>10690</v>
      </c>
      <c r="D77" s="157" t="s">
        <v>8259</v>
      </c>
      <c r="E77" s="157" t="s">
        <v>8259</v>
      </c>
      <c r="F77" s="157" t="s">
        <v>8259</v>
      </c>
    </row>
    <row r="78" spans="1:6" x14ac:dyDescent="0.2">
      <c r="A78" s="155" t="s">
        <v>8257</v>
      </c>
      <c r="B78" s="155" t="s">
        <v>8258</v>
      </c>
      <c r="C78" s="155" t="s">
        <v>10690</v>
      </c>
      <c r="D78" s="157" t="s">
        <v>8259</v>
      </c>
      <c r="E78" s="157" t="s">
        <v>8259</v>
      </c>
      <c r="F78" s="157" t="s">
        <v>8259</v>
      </c>
    </row>
    <row r="79" spans="1:6" x14ac:dyDescent="0.2">
      <c r="A79" s="155" t="s">
        <v>8260</v>
      </c>
      <c r="B79" s="155" t="s">
        <v>12364</v>
      </c>
      <c r="C79" s="156">
        <v>37621</v>
      </c>
      <c r="D79" s="157">
        <v>0</v>
      </c>
      <c r="E79" s="157">
        <v>0</v>
      </c>
      <c r="F79" s="157">
        <v>0</v>
      </c>
    </row>
    <row r="80" spans="1:6" x14ac:dyDescent="0.2">
      <c r="A80" s="155" t="s">
        <v>8261</v>
      </c>
      <c r="B80" s="155"/>
      <c r="C80" s="156">
        <v>37621</v>
      </c>
      <c r="D80" s="157">
        <v>0</v>
      </c>
      <c r="E80" s="157">
        <v>0</v>
      </c>
      <c r="F80" s="157">
        <v>0</v>
      </c>
    </row>
    <row r="81" spans="1:6" x14ac:dyDescent="0.2">
      <c r="A81" s="155" t="s">
        <v>8257</v>
      </c>
      <c r="B81" s="155" t="s">
        <v>8258</v>
      </c>
      <c r="C81" s="155" t="s">
        <v>10690</v>
      </c>
      <c r="D81" s="157" t="s">
        <v>8259</v>
      </c>
      <c r="E81" s="157" t="s">
        <v>8259</v>
      </c>
      <c r="F81" s="157" t="s">
        <v>8259</v>
      </c>
    </row>
    <row r="82" spans="1:6" x14ac:dyDescent="0.2">
      <c r="A82" s="155" t="s">
        <v>8257</v>
      </c>
      <c r="B82" s="155" t="s">
        <v>8258</v>
      </c>
      <c r="C82" s="155" t="s">
        <v>10690</v>
      </c>
      <c r="D82" s="157" t="s">
        <v>8259</v>
      </c>
      <c r="E82" s="157" t="s">
        <v>8259</v>
      </c>
      <c r="F82" s="157" t="s">
        <v>8259</v>
      </c>
    </row>
    <row r="83" spans="1:6" x14ac:dyDescent="0.2">
      <c r="A83" s="155" t="s">
        <v>8260</v>
      </c>
      <c r="B83" s="155" t="s">
        <v>12364</v>
      </c>
      <c r="C83" s="156">
        <v>37621</v>
      </c>
      <c r="D83" s="157">
        <v>0</v>
      </c>
      <c r="E83" s="157">
        <v>0</v>
      </c>
      <c r="F83" s="157">
        <v>0</v>
      </c>
    </row>
    <row r="84" spans="1:6" x14ac:dyDescent="0.2">
      <c r="A84" s="155" t="s">
        <v>8261</v>
      </c>
      <c r="B84" s="155"/>
      <c r="C84" s="156">
        <v>37621</v>
      </c>
      <c r="D84" s="157">
        <v>0</v>
      </c>
      <c r="E84" s="157">
        <v>0</v>
      </c>
      <c r="F84" s="157">
        <v>0</v>
      </c>
    </row>
    <row r="85" spans="1:6" x14ac:dyDescent="0.2">
      <c r="A85" s="155" t="s">
        <v>8257</v>
      </c>
      <c r="B85" s="155" t="s">
        <v>8258</v>
      </c>
      <c r="C85" s="155" t="s">
        <v>10690</v>
      </c>
      <c r="D85" s="157" t="s">
        <v>8259</v>
      </c>
      <c r="E85" s="157" t="s">
        <v>8259</v>
      </c>
      <c r="F85" s="157" t="s">
        <v>8259</v>
      </c>
    </row>
    <row r="86" spans="1:6" x14ac:dyDescent="0.2">
      <c r="A86" s="155" t="s">
        <v>8257</v>
      </c>
      <c r="B86" s="155" t="s">
        <v>8258</v>
      </c>
      <c r="C86" s="155" t="s">
        <v>10690</v>
      </c>
      <c r="D86" s="157" t="s">
        <v>8259</v>
      </c>
      <c r="E86" s="157" t="s">
        <v>8259</v>
      </c>
      <c r="F86" s="157" t="s">
        <v>8259</v>
      </c>
    </row>
    <row r="87" spans="1:6" x14ac:dyDescent="0.2">
      <c r="A87" s="155" t="s">
        <v>8260</v>
      </c>
      <c r="B87" s="155" t="s">
        <v>12364</v>
      </c>
      <c r="C87" s="156">
        <v>37621</v>
      </c>
      <c r="D87" s="157">
        <v>0</v>
      </c>
      <c r="E87" s="157">
        <v>0</v>
      </c>
      <c r="F87" s="157">
        <v>0</v>
      </c>
    </row>
    <row r="88" spans="1:6" x14ac:dyDescent="0.2">
      <c r="A88" s="155" t="s">
        <v>8261</v>
      </c>
      <c r="B88" s="155"/>
      <c r="C88" s="156">
        <v>37621</v>
      </c>
      <c r="D88" s="157">
        <v>0</v>
      </c>
      <c r="E88" s="157">
        <v>0</v>
      </c>
      <c r="F88" s="157">
        <v>0</v>
      </c>
    </row>
    <row r="89" spans="1:6" x14ac:dyDescent="0.2">
      <c r="A89" s="155" t="s">
        <v>8257</v>
      </c>
      <c r="B89" s="155" t="s">
        <v>8258</v>
      </c>
      <c r="C89" s="155" t="s">
        <v>10690</v>
      </c>
      <c r="D89" s="157" t="s">
        <v>8259</v>
      </c>
      <c r="E89" s="157" t="s">
        <v>8259</v>
      </c>
      <c r="F89" s="157" t="s">
        <v>8259</v>
      </c>
    </row>
    <row r="90" spans="1:6" x14ac:dyDescent="0.2">
      <c r="A90" s="155" t="s">
        <v>8257</v>
      </c>
      <c r="B90" s="155" t="s">
        <v>8258</v>
      </c>
      <c r="C90" s="155" t="s">
        <v>10690</v>
      </c>
      <c r="D90" s="157" t="s">
        <v>8259</v>
      </c>
      <c r="E90" s="157" t="s">
        <v>8259</v>
      </c>
      <c r="F90" s="157" t="s">
        <v>8259</v>
      </c>
    </row>
    <row r="91" spans="1:6" x14ac:dyDescent="0.2">
      <c r="A91" s="155" t="s">
        <v>8260</v>
      </c>
      <c r="B91" s="155" t="s">
        <v>12364</v>
      </c>
      <c r="C91" s="156">
        <v>37621</v>
      </c>
      <c r="D91" s="157">
        <v>0</v>
      </c>
      <c r="E91" s="157">
        <v>0</v>
      </c>
      <c r="F91" s="157">
        <v>0</v>
      </c>
    </row>
    <row r="92" spans="1:6" x14ac:dyDescent="0.2">
      <c r="A92" s="155" t="s">
        <v>8261</v>
      </c>
      <c r="B92" s="155"/>
      <c r="C92" s="156">
        <v>37621</v>
      </c>
      <c r="D92" s="157">
        <v>0</v>
      </c>
      <c r="E92" s="157">
        <v>0</v>
      </c>
      <c r="F92" s="157">
        <v>0</v>
      </c>
    </row>
    <row r="93" spans="1:6" x14ac:dyDescent="0.2">
      <c r="A93" s="155" t="s">
        <v>8257</v>
      </c>
      <c r="B93" s="155" t="s">
        <v>8258</v>
      </c>
      <c r="C93" s="155" t="s">
        <v>10690</v>
      </c>
      <c r="D93" s="157" t="s">
        <v>8259</v>
      </c>
      <c r="E93" s="157" t="s">
        <v>8259</v>
      </c>
      <c r="F93" s="157" t="s">
        <v>8259</v>
      </c>
    </row>
    <row r="94" spans="1:6" x14ac:dyDescent="0.2">
      <c r="A94" s="155" t="s">
        <v>8257</v>
      </c>
      <c r="B94" s="155" t="s">
        <v>8258</v>
      </c>
      <c r="C94" s="155" t="s">
        <v>10690</v>
      </c>
      <c r="D94" s="157" t="s">
        <v>8259</v>
      </c>
      <c r="E94" s="157" t="s">
        <v>8259</v>
      </c>
      <c r="F94" s="157" t="s">
        <v>8259</v>
      </c>
    </row>
    <row r="95" spans="1:6" x14ac:dyDescent="0.2">
      <c r="A95" s="155" t="s">
        <v>8260</v>
      </c>
      <c r="B95" s="155" t="s">
        <v>12364</v>
      </c>
      <c r="C95" s="156">
        <v>37621</v>
      </c>
      <c r="D95" s="157">
        <v>0</v>
      </c>
      <c r="E95" s="157">
        <v>0</v>
      </c>
      <c r="F95" s="157">
        <v>0</v>
      </c>
    </row>
    <row r="96" spans="1:6" x14ac:dyDescent="0.2">
      <c r="A96" s="155" t="s">
        <v>8261</v>
      </c>
      <c r="B96" s="155"/>
      <c r="C96" s="156">
        <v>37621</v>
      </c>
      <c r="D96" s="157">
        <v>0</v>
      </c>
      <c r="E96" s="157">
        <v>0</v>
      </c>
      <c r="F96" s="157">
        <v>0</v>
      </c>
    </row>
    <row r="97" spans="1:6" x14ac:dyDescent="0.2">
      <c r="A97" s="155" t="s">
        <v>8257</v>
      </c>
      <c r="B97" s="155" t="s">
        <v>8258</v>
      </c>
      <c r="C97" s="155" t="s">
        <v>10690</v>
      </c>
      <c r="D97" s="157" t="s">
        <v>8259</v>
      </c>
      <c r="E97" s="157" t="s">
        <v>8259</v>
      </c>
      <c r="F97" s="157" t="s">
        <v>8259</v>
      </c>
    </row>
    <row r="98" spans="1:6" x14ac:dyDescent="0.2">
      <c r="A98" s="155" t="s">
        <v>8257</v>
      </c>
      <c r="B98" s="155" t="s">
        <v>8258</v>
      </c>
      <c r="C98" s="155" t="s">
        <v>10690</v>
      </c>
      <c r="D98" s="157" t="s">
        <v>8259</v>
      </c>
      <c r="E98" s="157" t="s">
        <v>8259</v>
      </c>
      <c r="F98" s="157" t="s">
        <v>8259</v>
      </c>
    </row>
    <row r="99" spans="1:6" x14ac:dyDescent="0.2">
      <c r="A99" s="155" t="s">
        <v>8260</v>
      </c>
      <c r="B99" s="155" t="s">
        <v>12364</v>
      </c>
      <c r="C99" s="156">
        <v>37621</v>
      </c>
      <c r="D99" s="157">
        <v>0</v>
      </c>
      <c r="E99" s="157">
        <v>0</v>
      </c>
      <c r="F99" s="157">
        <v>0</v>
      </c>
    </row>
    <row r="100" spans="1:6" x14ac:dyDescent="0.2">
      <c r="A100" s="155" t="s">
        <v>8261</v>
      </c>
      <c r="B100" s="155"/>
      <c r="C100" s="156">
        <v>37621</v>
      </c>
      <c r="D100" s="157">
        <v>0</v>
      </c>
      <c r="E100" s="157">
        <v>0</v>
      </c>
      <c r="F100" s="157">
        <v>0</v>
      </c>
    </row>
    <row r="101" spans="1:6" x14ac:dyDescent="0.2">
      <c r="A101" s="155" t="s">
        <v>8257</v>
      </c>
      <c r="B101" s="155" t="s">
        <v>8258</v>
      </c>
      <c r="C101" s="155" t="s">
        <v>10690</v>
      </c>
      <c r="D101" s="157" t="s">
        <v>8259</v>
      </c>
      <c r="E101" s="157" t="s">
        <v>8259</v>
      </c>
      <c r="F101" s="157" t="s">
        <v>8259</v>
      </c>
    </row>
    <row r="102" spans="1:6" x14ac:dyDescent="0.2">
      <c r="A102" s="155" t="s">
        <v>5398</v>
      </c>
      <c r="B102" s="155" t="s">
        <v>8270</v>
      </c>
      <c r="C102" s="155"/>
      <c r="D102" s="155"/>
      <c r="E102" s="155"/>
      <c r="F102" s="155"/>
    </row>
    <row r="103" spans="1:6" x14ac:dyDescent="0.2">
      <c r="A103" s="155"/>
      <c r="B103" s="155"/>
      <c r="C103" s="155" t="s">
        <v>10691</v>
      </c>
      <c r="D103" s="155"/>
      <c r="E103" s="157">
        <v>0</v>
      </c>
      <c r="F103" s="155"/>
    </row>
    <row r="104" spans="1:6" x14ac:dyDescent="0.2">
      <c r="A104" s="155" t="s">
        <v>8264</v>
      </c>
      <c r="B104" s="155"/>
      <c r="C104" s="156">
        <v>37590</v>
      </c>
      <c r="D104" s="157">
        <v>284145.62599999999</v>
      </c>
      <c r="E104" s="157">
        <v>329948.39600000001</v>
      </c>
      <c r="F104" s="157">
        <v>-45802.77</v>
      </c>
    </row>
    <row r="105" spans="1:6" x14ac:dyDescent="0.2">
      <c r="A105" s="155" t="s">
        <v>8257</v>
      </c>
      <c r="B105" s="155" t="s">
        <v>8258</v>
      </c>
      <c r="C105" s="155" t="s">
        <v>10690</v>
      </c>
      <c r="D105" s="157" t="s">
        <v>8259</v>
      </c>
      <c r="E105" s="157" t="s">
        <v>8259</v>
      </c>
      <c r="F105" s="157" t="s">
        <v>8259</v>
      </c>
    </row>
    <row r="107" spans="1:6" x14ac:dyDescent="0.2">
      <c r="A107" s="155" t="s">
        <v>8265</v>
      </c>
      <c r="B107" s="155" t="s">
        <v>8266</v>
      </c>
      <c r="C107" s="155" t="s">
        <v>158</v>
      </c>
      <c r="D107" s="157" t="s">
        <v>3</v>
      </c>
      <c r="E107" s="157" t="s">
        <v>4</v>
      </c>
      <c r="F107" s="157" t="s">
        <v>1020</v>
      </c>
    </row>
    <row r="108" spans="1:6" x14ac:dyDescent="0.2">
      <c r="A108" s="155" t="s">
        <v>8257</v>
      </c>
      <c r="B108" s="155" t="s">
        <v>8258</v>
      </c>
      <c r="C108" s="155" t="s">
        <v>10690</v>
      </c>
      <c r="D108" s="157" t="s">
        <v>8259</v>
      </c>
      <c r="E108" s="157" t="s">
        <v>8259</v>
      </c>
      <c r="F108" s="157" t="s">
        <v>8259</v>
      </c>
    </row>
    <row r="109" spans="1:6" x14ac:dyDescent="0.2">
      <c r="A109" s="156">
        <v>45642</v>
      </c>
      <c r="B109" s="155">
        <v>8823889104</v>
      </c>
      <c r="C109" s="155" t="s">
        <v>10704</v>
      </c>
      <c r="D109" s="157">
        <v>62292.495999999999</v>
      </c>
      <c r="E109" s="155"/>
      <c r="F109" s="157">
        <v>16489.725999999999</v>
      </c>
    </row>
    <row r="110" spans="1:6" x14ac:dyDescent="0.2">
      <c r="A110" s="156">
        <v>45650</v>
      </c>
      <c r="B110" s="155">
        <v>8823889126</v>
      </c>
      <c r="C110" s="155" t="s">
        <v>10705</v>
      </c>
      <c r="D110" s="157">
        <v>72939.87</v>
      </c>
      <c r="E110" s="155"/>
      <c r="F110" s="157">
        <v>89429.596000000005</v>
      </c>
    </row>
    <row r="111" spans="1:6" x14ac:dyDescent="0.2">
      <c r="A111" s="155" t="s">
        <v>8257</v>
      </c>
      <c r="B111" s="155" t="s">
        <v>8258</v>
      </c>
      <c r="C111" s="155" t="s">
        <v>10690</v>
      </c>
      <c r="D111" s="157" t="s">
        <v>8259</v>
      </c>
      <c r="E111" s="157" t="s">
        <v>8259</v>
      </c>
      <c r="F111" s="157" t="s">
        <v>8259</v>
      </c>
    </row>
    <row r="112" spans="1:6" x14ac:dyDescent="0.2">
      <c r="A112" s="155" t="s">
        <v>8260</v>
      </c>
      <c r="B112" s="155" t="s">
        <v>12364</v>
      </c>
      <c r="C112" s="156">
        <v>37621</v>
      </c>
      <c r="D112" s="157">
        <v>135232.36600000001</v>
      </c>
      <c r="E112" s="157">
        <v>0</v>
      </c>
      <c r="F112" s="157">
        <v>135232.36600000001</v>
      </c>
    </row>
    <row r="113" spans="1:6" x14ac:dyDescent="0.2">
      <c r="A113" s="155" t="s">
        <v>8268</v>
      </c>
      <c r="B113" s="155"/>
      <c r="C113" s="155"/>
      <c r="D113" s="155"/>
      <c r="E113" s="155"/>
      <c r="F113" s="155"/>
    </row>
    <row r="114" spans="1:6" x14ac:dyDescent="0.2">
      <c r="A114" s="155" t="s">
        <v>8254</v>
      </c>
      <c r="B114" s="155" t="s">
        <v>8255</v>
      </c>
      <c r="C114" s="155"/>
      <c r="D114" s="155"/>
      <c r="E114" s="155"/>
      <c r="F114" s="155"/>
    </row>
    <row r="115" spans="1:6" x14ac:dyDescent="0.2">
      <c r="A115" s="155"/>
      <c r="B115" s="155"/>
      <c r="C115" s="155" t="s">
        <v>10689</v>
      </c>
      <c r="D115" s="157" t="s">
        <v>8255</v>
      </c>
      <c r="E115" s="155"/>
      <c r="F115" s="155"/>
    </row>
    <row r="117" spans="1:6" x14ac:dyDescent="0.2">
      <c r="A117" s="155" t="s">
        <v>8261</v>
      </c>
      <c r="B117" s="155"/>
      <c r="C117" s="156">
        <v>37621</v>
      </c>
      <c r="D117" s="157">
        <v>419377.99200000003</v>
      </c>
      <c r="E117" s="157">
        <v>329948.39600000001</v>
      </c>
      <c r="F117" s="157">
        <v>89429.596000000005</v>
      </c>
    </row>
    <row r="118" spans="1:6" x14ac:dyDescent="0.2">
      <c r="A118" s="155" t="s">
        <v>8257</v>
      </c>
      <c r="B118" s="155" t="s">
        <v>8258</v>
      </c>
      <c r="C118" s="155" t="s">
        <v>10690</v>
      </c>
      <c r="D118" s="157" t="s">
        <v>8259</v>
      </c>
      <c r="E118" s="157" t="s">
        <v>8259</v>
      </c>
      <c r="F118" s="157" t="s">
        <v>8259</v>
      </c>
    </row>
    <row r="119" spans="1:6" x14ac:dyDescent="0.2">
      <c r="A119" s="155" t="s">
        <v>8257</v>
      </c>
      <c r="B119" s="155" t="s">
        <v>8258</v>
      </c>
      <c r="C119" s="155" t="s">
        <v>10690</v>
      </c>
      <c r="D119" s="157" t="s">
        <v>8259</v>
      </c>
      <c r="E119" s="157" t="s">
        <v>8259</v>
      </c>
      <c r="F119" s="157" t="s">
        <v>8259</v>
      </c>
    </row>
    <row r="120" spans="1:6" x14ac:dyDescent="0.2">
      <c r="A120" s="155" t="s">
        <v>8260</v>
      </c>
      <c r="B120" s="155" t="s">
        <v>12364</v>
      </c>
      <c r="C120" s="156">
        <v>37621</v>
      </c>
      <c r="D120" s="157">
        <v>0</v>
      </c>
      <c r="E120" s="157">
        <v>0</v>
      </c>
      <c r="F120" s="157">
        <v>0</v>
      </c>
    </row>
    <row r="121" spans="1:6" x14ac:dyDescent="0.2">
      <c r="A121" s="155" t="s">
        <v>8261</v>
      </c>
      <c r="B121" s="155"/>
      <c r="C121" s="156">
        <v>37621</v>
      </c>
      <c r="D121" s="157">
        <v>0</v>
      </c>
      <c r="E121" s="157">
        <v>0</v>
      </c>
      <c r="F121" s="157">
        <v>0</v>
      </c>
    </row>
    <row r="122" spans="1:6" x14ac:dyDescent="0.2">
      <c r="A122" s="155" t="s">
        <v>8257</v>
      </c>
      <c r="B122" s="155" t="s">
        <v>8258</v>
      </c>
      <c r="C122" s="155" t="s">
        <v>10690</v>
      </c>
      <c r="D122" s="157" t="s">
        <v>8259</v>
      </c>
      <c r="E122" s="157" t="s">
        <v>8259</v>
      </c>
      <c r="F122" s="157" t="s">
        <v>8259</v>
      </c>
    </row>
    <row r="123" spans="1:6" x14ac:dyDescent="0.2">
      <c r="A123" s="155" t="s">
        <v>8257</v>
      </c>
      <c r="B123" s="155" t="s">
        <v>8258</v>
      </c>
      <c r="C123" s="155" t="s">
        <v>10690</v>
      </c>
      <c r="D123" s="157" t="s">
        <v>8259</v>
      </c>
      <c r="E123" s="157" t="s">
        <v>8259</v>
      </c>
      <c r="F123" s="157" t="s">
        <v>8259</v>
      </c>
    </row>
    <row r="124" spans="1:6" x14ac:dyDescent="0.2">
      <c r="A124" s="155" t="s">
        <v>8260</v>
      </c>
      <c r="B124" s="155" t="s">
        <v>12364</v>
      </c>
      <c r="C124" s="156">
        <v>37621</v>
      </c>
      <c r="D124" s="157">
        <v>0</v>
      </c>
      <c r="E124" s="157">
        <v>0</v>
      </c>
      <c r="F124" s="157">
        <v>0</v>
      </c>
    </row>
    <row r="125" spans="1:6" x14ac:dyDescent="0.2">
      <c r="A125" s="155" t="s">
        <v>8261</v>
      </c>
      <c r="B125" s="155"/>
      <c r="C125" s="156">
        <v>37621</v>
      </c>
      <c r="D125" s="157">
        <v>0</v>
      </c>
      <c r="E125" s="157">
        <v>0</v>
      </c>
      <c r="F125" s="157">
        <v>0</v>
      </c>
    </row>
    <row r="126" spans="1:6" x14ac:dyDescent="0.2">
      <c r="A126" s="155" t="s">
        <v>8257</v>
      </c>
      <c r="B126" s="155" t="s">
        <v>8258</v>
      </c>
      <c r="C126" s="155" t="s">
        <v>10690</v>
      </c>
      <c r="D126" s="157" t="s">
        <v>8259</v>
      </c>
      <c r="E126" s="157" t="s">
        <v>8259</v>
      </c>
      <c r="F126" s="157" t="s">
        <v>8259</v>
      </c>
    </row>
    <row r="127" spans="1:6" x14ac:dyDescent="0.2">
      <c r="A127" s="155" t="s">
        <v>8257</v>
      </c>
      <c r="B127" s="155" t="s">
        <v>8258</v>
      </c>
      <c r="C127" s="155" t="s">
        <v>10690</v>
      </c>
      <c r="D127" s="157" t="s">
        <v>8259</v>
      </c>
      <c r="E127" s="157" t="s">
        <v>8259</v>
      </c>
      <c r="F127" s="157" t="s">
        <v>8259</v>
      </c>
    </row>
    <row r="128" spans="1:6" x14ac:dyDescent="0.2">
      <c r="A128" s="155" t="s">
        <v>8260</v>
      </c>
      <c r="B128" s="155" t="s">
        <v>12364</v>
      </c>
      <c r="C128" s="156">
        <v>37621</v>
      </c>
      <c r="D128" s="157">
        <v>0</v>
      </c>
      <c r="E128" s="157">
        <v>0</v>
      </c>
      <c r="F128" s="157">
        <v>0</v>
      </c>
    </row>
    <row r="129" spans="1:6" x14ac:dyDescent="0.2">
      <c r="A129" s="155" t="s">
        <v>8261</v>
      </c>
      <c r="B129" s="155"/>
      <c r="C129" s="156">
        <v>37621</v>
      </c>
      <c r="D129" s="157">
        <v>0</v>
      </c>
      <c r="E129" s="157">
        <v>0</v>
      </c>
      <c r="F129" s="157">
        <v>0</v>
      </c>
    </row>
    <row r="130" spans="1:6" x14ac:dyDescent="0.2">
      <c r="A130" s="155" t="s">
        <v>8257</v>
      </c>
      <c r="B130" s="155" t="s">
        <v>8258</v>
      </c>
      <c r="C130" s="155" t="s">
        <v>10690</v>
      </c>
      <c r="D130" s="157" t="s">
        <v>8259</v>
      </c>
      <c r="E130" s="157" t="s">
        <v>8259</v>
      </c>
      <c r="F130" s="157" t="s">
        <v>8259</v>
      </c>
    </row>
    <row r="131" spans="1:6" x14ac:dyDescent="0.2">
      <c r="A131" s="155" t="s">
        <v>8257</v>
      </c>
      <c r="B131" s="155" t="s">
        <v>8258</v>
      </c>
      <c r="C131" s="155" t="s">
        <v>10690</v>
      </c>
      <c r="D131" s="157" t="s">
        <v>8259</v>
      </c>
      <c r="E131" s="157" t="s">
        <v>8259</v>
      </c>
      <c r="F131" s="157" t="s">
        <v>8259</v>
      </c>
    </row>
    <row r="132" spans="1:6" x14ac:dyDescent="0.2">
      <c r="A132" s="155" t="s">
        <v>8260</v>
      </c>
      <c r="B132" s="155" t="s">
        <v>12364</v>
      </c>
      <c r="C132" s="156">
        <v>37621</v>
      </c>
      <c r="D132" s="157">
        <v>0</v>
      </c>
      <c r="E132" s="157">
        <v>0</v>
      </c>
      <c r="F132" s="157">
        <v>0</v>
      </c>
    </row>
    <row r="133" spans="1:6" x14ac:dyDescent="0.2">
      <c r="A133" s="155" t="s">
        <v>8261</v>
      </c>
      <c r="B133" s="155"/>
      <c r="C133" s="156">
        <v>37621</v>
      </c>
      <c r="D133" s="157">
        <v>0</v>
      </c>
      <c r="E133" s="157">
        <v>0</v>
      </c>
      <c r="F133" s="157">
        <v>0</v>
      </c>
    </row>
    <row r="134" spans="1:6" x14ac:dyDescent="0.2">
      <c r="A134" s="155" t="s">
        <v>8257</v>
      </c>
      <c r="B134" s="155" t="s">
        <v>8258</v>
      </c>
      <c r="C134" s="155" t="s">
        <v>10690</v>
      </c>
      <c r="D134" s="157" t="s">
        <v>8259</v>
      </c>
      <c r="E134" s="157" t="s">
        <v>8259</v>
      </c>
      <c r="F134" s="157" t="s">
        <v>8259</v>
      </c>
    </row>
    <row r="135" spans="1:6" x14ac:dyDescent="0.2">
      <c r="A135" s="155" t="s">
        <v>8838</v>
      </c>
      <c r="B135" s="155" t="s">
        <v>8849</v>
      </c>
      <c r="C135" s="155"/>
      <c r="D135" s="155"/>
      <c r="E135" s="155"/>
      <c r="F135" s="155"/>
    </row>
    <row r="136" spans="1:6" x14ac:dyDescent="0.2">
      <c r="A136" s="155"/>
      <c r="B136" s="155"/>
      <c r="C136" s="155" t="s">
        <v>10691</v>
      </c>
      <c r="D136" s="155"/>
      <c r="E136" s="157">
        <v>0</v>
      </c>
      <c r="F136" s="155"/>
    </row>
    <row r="137" spans="1:6" x14ac:dyDescent="0.2">
      <c r="A137" s="155" t="s">
        <v>8264</v>
      </c>
      <c r="B137" s="155"/>
      <c r="C137" s="156">
        <v>37590</v>
      </c>
      <c r="D137" s="157">
        <v>9007.1200000000008</v>
      </c>
      <c r="E137" s="157">
        <v>9007.1200000000008</v>
      </c>
      <c r="F137" s="157">
        <v>0</v>
      </c>
    </row>
    <row r="138" spans="1:6" x14ac:dyDescent="0.2">
      <c r="A138" s="155" t="s">
        <v>8257</v>
      </c>
      <c r="B138" s="155" t="s">
        <v>8258</v>
      </c>
      <c r="C138" s="155" t="s">
        <v>10690</v>
      </c>
      <c r="D138" s="157" t="s">
        <v>8259</v>
      </c>
      <c r="E138" s="157" t="s">
        <v>8259</v>
      </c>
      <c r="F138" s="157" t="s">
        <v>8259</v>
      </c>
    </row>
    <row r="139" spans="1:6" x14ac:dyDescent="0.2">
      <c r="A139" s="155" t="s">
        <v>8257</v>
      </c>
      <c r="B139" s="155" t="s">
        <v>8258</v>
      </c>
      <c r="C139" s="155" t="s">
        <v>10690</v>
      </c>
      <c r="D139" s="157" t="s">
        <v>8259</v>
      </c>
      <c r="E139" s="157" t="s">
        <v>8259</v>
      </c>
      <c r="F139" s="157" t="s">
        <v>8259</v>
      </c>
    </row>
    <row r="140" spans="1:6" x14ac:dyDescent="0.2">
      <c r="A140" s="155" t="s">
        <v>8260</v>
      </c>
      <c r="B140" s="155" t="s">
        <v>12364</v>
      </c>
      <c r="C140" s="156">
        <v>37621</v>
      </c>
      <c r="D140" s="157">
        <v>0</v>
      </c>
      <c r="E140" s="157">
        <v>0</v>
      </c>
      <c r="F140" s="157">
        <v>0</v>
      </c>
    </row>
    <row r="141" spans="1:6" x14ac:dyDescent="0.2">
      <c r="A141" s="155" t="s">
        <v>8261</v>
      </c>
      <c r="B141" s="155"/>
      <c r="C141" s="156">
        <v>37621</v>
      </c>
      <c r="D141" s="157">
        <v>9007.1200000000008</v>
      </c>
      <c r="E141" s="157">
        <v>9007.1200000000008</v>
      </c>
      <c r="F141" s="157">
        <v>0</v>
      </c>
    </row>
    <row r="142" spans="1:6" x14ac:dyDescent="0.2">
      <c r="A142" s="155" t="s">
        <v>8257</v>
      </c>
      <c r="B142" s="155" t="s">
        <v>8258</v>
      </c>
      <c r="C142" s="155" t="s">
        <v>10690</v>
      </c>
      <c r="D142" s="157" t="s">
        <v>8259</v>
      </c>
      <c r="E142" s="157" t="s">
        <v>8259</v>
      </c>
      <c r="F142" s="157" t="s">
        <v>8259</v>
      </c>
    </row>
    <row r="143" spans="1:6" x14ac:dyDescent="0.2">
      <c r="A143" s="155" t="s">
        <v>8257</v>
      </c>
      <c r="B143" s="155" t="s">
        <v>8258</v>
      </c>
      <c r="C143" s="155" t="s">
        <v>10690</v>
      </c>
      <c r="D143" s="157" t="s">
        <v>8259</v>
      </c>
      <c r="E143" s="157" t="s">
        <v>8259</v>
      </c>
      <c r="F143" s="157" t="s">
        <v>8259</v>
      </c>
    </row>
    <row r="144" spans="1:6" x14ac:dyDescent="0.2">
      <c r="A144" s="155" t="s">
        <v>8260</v>
      </c>
      <c r="B144" s="155" t="s">
        <v>12364</v>
      </c>
      <c r="C144" s="156">
        <v>37621</v>
      </c>
      <c r="D144" s="157">
        <v>0</v>
      </c>
      <c r="E144" s="157">
        <v>0</v>
      </c>
      <c r="F144" s="157">
        <v>0</v>
      </c>
    </row>
    <row r="145" spans="1:6" x14ac:dyDescent="0.2">
      <c r="A145" s="155" t="s">
        <v>8261</v>
      </c>
      <c r="B145" s="155"/>
      <c r="C145" s="156">
        <v>37621</v>
      </c>
      <c r="D145" s="157">
        <v>0</v>
      </c>
      <c r="E145" s="157">
        <v>0</v>
      </c>
      <c r="F145" s="157">
        <v>0</v>
      </c>
    </row>
    <row r="146" spans="1:6" x14ac:dyDescent="0.2">
      <c r="A146" s="155" t="s">
        <v>8257</v>
      </c>
      <c r="B146" s="155" t="s">
        <v>8258</v>
      </c>
      <c r="C146" s="155" t="s">
        <v>10690</v>
      </c>
      <c r="D146" s="157" t="s">
        <v>8259</v>
      </c>
      <c r="E146" s="157" t="s">
        <v>8259</v>
      </c>
      <c r="F146" s="157" t="s">
        <v>8259</v>
      </c>
    </row>
    <row r="147" spans="1:6" x14ac:dyDescent="0.2">
      <c r="A147" s="155" t="s">
        <v>8257</v>
      </c>
      <c r="B147" s="155" t="s">
        <v>8258</v>
      </c>
      <c r="C147" s="155" t="s">
        <v>10690</v>
      </c>
      <c r="D147" s="157" t="s">
        <v>8259</v>
      </c>
      <c r="E147" s="157" t="s">
        <v>8259</v>
      </c>
      <c r="F147" s="157" t="s">
        <v>8259</v>
      </c>
    </row>
    <row r="148" spans="1:6" x14ac:dyDescent="0.2">
      <c r="A148" s="155" t="s">
        <v>8260</v>
      </c>
      <c r="B148" s="155" t="s">
        <v>12364</v>
      </c>
      <c r="C148" s="156">
        <v>37621</v>
      </c>
      <c r="D148" s="157">
        <v>0</v>
      </c>
      <c r="E148" s="157">
        <v>0</v>
      </c>
      <c r="F148" s="157">
        <v>0</v>
      </c>
    </row>
    <row r="149" spans="1:6" x14ac:dyDescent="0.2">
      <c r="A149" s="155" t="s">
        <v>8261</v>
      </c>
      <c r="B149" s="155"/>
      <c r="C149" s="156">
        <v>37621</v>
      </c>
      <c r="D149" s="157">
        <v>0</v>
      </c>
      <c r="E149" s="157">
        <v>0</v>
      </c>
      <c r="F149" s="157">
        <v>0</v>
      </c>
    </row>
    <row r="150" spans="1:6" x14ac:dyDescent="0.2">
      <c r="A150" s="155" t="s">
        <v>8257</v>
      </c>
      <c r="B150" s="155" t="s">
        <v>8258</v>
      </c>
      <c r="C150" s="155" t="s">
        <v>10690</v>
      </c>
      <c r="D150" s="157" t="s">
        <v>8259</v>
      </c>
      <c r="E150" s="157" t="s">
        <v>8259</v>
      </c>
      <c r="F150" s="157" t="s">
        <v>8259</v>
      </c>
    </row>
    <row r="151" spans="1:6" x14ac:dyDescent="0.2">
      <c r="A151" s="155" t="s">
        <v>8257</v>
      </c>
      <c r="B151" s="155" t="s">
        <v>8258</v>
      </c>
      <c r="C151" s="155" t="s">
        <v>10690</v>
      </c>
      <c r="D151" s="157" t="s">
        <v>8259</v>
      </c>
      <c r="E151" s="157" t="s">
        <v>8259</v>
      </c>
      <c r="F151" s="157" t="s">
        <v>8259</v>
      </c>
    </row>
    <row r="152" spans="1:6" x14ac:dyDescent="0.2">
      <c r="A152" s="155" t="s">
        <v>8260</v>
      </c>
      <c r="B152" s="155" t="s">
        <v>12364</v>
      </c>
      <c r="C152" s="156">
        <v>37621</v>
      </c>
      <c r="D152" s="157">
        <v>0</v>
      </c>
      <c r="E152" s="157">
        <v>0</v>
      </c>
      <c r="F152" s="157">
        <v>0</v>
      </c>
    </row>
    <row r="153" spans="1:6" x14ac:dyDescent="0.2">
      <c r="A153" s="155" t="s">
        <v>8261</v>
      </c>
      <c r="B153" s="155"/>
      <c r="C153" s="156">
        <v>37621</v>
      </c>
      <c r="D153" s="157">
        <v>0</v>
      </c>
      <c r="E153" s="157">
        <v>0</v>
      </c>
      <c r="F153" s="157">
        <v>0</v>
      </c>
    </row>
    <row r="154" spans="1:6" x14ac:dyDescent="0.2">
      <c r="A154" s="155" t="s">
        <v>8257</v>
      </c>
      <c r="B154" s="155" t="s">
        <v>8258</v>
      </c>
      <c r="C154" s="155" t="s">
        <v>10690</v>
      </c>
      <c r="D154" s="157" t="s">
        <v>8259</v>
      </c>
      <c r="E154" s="157" t="s">
        <v>8259</v>
      </c>
      <c r="F154" s="157" t="s">
        <v>8259</v>
      </c>
    </row>
    <row r="155" spans="1:6" x14ac:dyDescent="0.2">
      <c r="A155" s="155" t="s">
        <v>8257</v>
      </c>
      <c r="B155" s="155" t="s">
        <v>8258</v>
      </c>
      <c r="C155" s="155" t="s">
        <v>10690</v>
      </c>
      <c r="D155" s="157" t="s">
        <v>8259</v>
      </c>
      <c r="E155" s="157" t="s">
        <v>8259</v>
      </c>
      <c r="F155" s="157" t="s">
        <v>8259</v>
      </c>
    </row>
    <row r="156" spans="1:6" x14ac:dyDescent="0.2">
      <c r="A156" s="155" t="s">
        <v>8260</v>
      </c>
      <c r="B156" s="155" t="s">
        <v>12364</v>
      </c>
      <c r="C156" s="156">
        <v>37621</v>
      </c>
      <c r="D156" s="157">
        <v>0</v>
      </c>
      <c r="E156" s="157">
        <v>0</v>
      </c>
      <c r="F156" s="157">
        <v>0</v>
      </c>
    </row>
    <row r="157" spans="1:6" x14ac:dyDescent="0.2">
      <c r="A157" s="155" t="s">
        <v>8261</v>
      </c>
      <c r="B157" s="155"/>
      <c r="C157" s="156">
        <v>37621</v>
      </c>
      <c r="D157" s="157">
        <v>0</v>
      </c>
      <c r="E157" s="157">
        <v>0</v>
      </c>
      <c r="F157" s="157">
        <v>0</v>
      </c>
    </row>
    <row r="158" spans="1:6" x14ac:dyDescent="0.2">
      <c r="A158" s="155" t="s">
        <v>8257</v>
      </c>
      <c r="B158" s="155" t="s">
        <v>8258</v>
      </c>
      <c r="C158" s="155" t="s">
        <v>10690</v>
      </c>
      <c r="D158" s="157" t="s">
        <v>8259</v>
      </c>
      <c r="E158" s="157" t="s">
        <v>8259</v>
      </c>
      <c r="F158" s="157" t="s">
        <v>8259</v>
      </c>
    </row>
    <row r="159" spans="1:6" x14ac:dyDescent="0.2">
      <c r="A159" s="155" t="s">
        <v>8257</v>
      </c>
      <c r="B159" s="155" t="s">
        <v>8258</v>
      </c>
      <c r="C159" s="155" t="s">
        <v>10690</v>
      </c>
      <c r="D159" s="157" t="s">
        <v>8259</v>
      </c>
      <c r="E159" s="157" t="s">
        <v>8259</v>
      </c>
      <c r="F159" s="157" t="s">
        <v>8259</v>
      </c>
    </row>
    <row r="160" spans="1:6" x14ac:dyDescent="0.2">
      <c r="A160" s="155" t="s">
        <v>8260</v>
      </c>
      <c r="B160" s="155" t="s">
        <v>12364</v>
      </c>
      <c r="C160" s="156">
        <v>37621</v>
      </c>
      <c r="D160" s="157">
        <v>0</v>
      </c>
      <c r="E160" s="157">
        <v>0</v>
      </c>
      <c r="F160" s="157">
        <v>0</v>
      </c>
    </row>
    <row r="161" spans="1:6" x14ac:dyDescent="0.2">
      <c r="A161" s="155" t="s">
        <v>8261</v>
      </c>
      <c r="B161" s="155"/>
      <c r="C161" s="156">
        <v>37621</v>
      </c>
      <c r="D161" s="157">
        <v>0</v>
      </c>
      <c r="E161" s="157">
        <v>0</v>
      </c>
      <c r="F161" s="157">
        <v>0</v>
      </c>
    </row>
    <row r="162" spans="1:6" x14ac:dyDescent="0.2">
      <c r="A162" s="155" t="s">
        <v>8257</v>
      </c>
      <c r="B162" s="155" t="s">
        <v>8258</v>
      </c>
      <c r="C162" s="155" t="s">
        <v>10690</v>
      </c>
      <c r="D162" s="157" t="s">
        <v>8259</v>
      </c>
      <c r="E162" s="157" t="s">
        <v>8259</v>
      </c>
      <c r="F162" s="157" t="s">
        <v>8259</v>
      </c>
    </row>
    <row r="163" spans="1:6" x14ac:dyDescent="0.2">
      <c r="A163" s="155" t="s">
        <v>8257</v>
      </c>
      <c r="B163" s="155" t="s">
        <v>8258</v>
      </c>
      <c r="C163" s="155" t="s">
        <v>10690</v>
      </c>
      <c r="D163" s="157" t="s">
        <v>8259</v>
      </c>
      <c r="E163" s="157" t="s">
        <v>8259</v>
      </c>
      <c r="F163" s="157" t="s">
        <v>8259</v>
      </c>
    </row>
    <row r="164" spans="1:6" x14ac:dyDescent="0.2">
      <c r="A164" s="155" t="s">
        <v>8260</v>
      </c>
      <c r="B164" s="155" t="s">
        <v>12364</v>
      </c>
      <c r="C164" s="156">
        <v>37621</v>
      </c>
      <c r="D164" s="157">
        <v>0</v>
      </c>
      <c r="E164" s="157">
        <v>0</v>
      </c>
      <c r="F164" s="157">
        <v>0</v>
      </c>
    </row>
    <row r="165" spans="1:6" x14ac:dyDescent="0.2">
      <c r="A165" s="155" t="s">
        <v>8261</v>
      </c>
      <c r="B165" s="155"/>
      <c r="C165" s="156">
        <v>37621</v>
      </c>
      <c r="D165" s="157">
        <v>0</v>
      </c>
      <c r="E165" s="157">
        <v>0</v>
      </c>
      <c r="F165" s="157">
        <v>0</v>
      </c>
    </row>
    <row r="166" spans="1:6" x14ac:dyDescent="0.2">
      <c r="A166" s="155" t="s">
        <v>8257</v>
      </c>
      <c r="B166" s="155" t="s">
        <v>8258</v>
      </c>
      <c r="C166" s="155" t="s">
        <v>10690</v>
      </c>
      <c r="D166" s="157" t="s">
        <v>8259</v>
      </c>
      <c r="E166" s="157" t="s">
        <v>8259</v>
      </c>
      <c r="F166" s="157" t="s">
        <v>8259</v>
      </c>
    </row>
    <row r="167" spans="1:6" x14ac:dyDescent="0.2">
      <c r="A167" s="155" t="s">
        <v>8257</v>
      </c>
      <c r="B167" s="155" t="s">
        <v>8258</v>
      </c>
      <c r="C167" s="155" t="s">
        <v>10690</v>
      </c>
      <c r="D167" s="157" t="s">
        <v>8259</v>
      </c>
      <c r="E167" s="157" t="s">
        <v>8259</v>
      </c>
      <c r="F167" s="157" t="s">
        <v>8259</v>
      </c>
    </row>
    <row r="168" spans="1:6" x14ac:dyDescent="0.2">
      <c r="A168" s="155" t="s">
        <v>8260</v>
      </c>
      <c r="B168" s="155" t="s">
        <v>12364</v>
      </c>
      <c r="C168" s="156">
        <v>37621</v>
      </c>
      <c r="D168" s="157">
        <v>0</v>
      </c>
      <c r="E168" s="157">
        <v>0</v>
      </c>
      <c r="F168" s="157">
        <v>0</v>
      </c>
    </row>
    <row r="169" spans="1:6" x14ac:dyDescent="0.2">
      <c r="A169" s="155" t="s">
        <v>8268</v>
      </c>
      <c r="B169" s="155"/>
      <c r="C169" s="155"/>
      <c r="D169" s="155"/>
      <c r="E169" s="155"/>
      <c r="F169" s="155"/>
    </row>
    <row r="170" spans="1:6" x14ac:dyDescent="0.2">
      <c r="A170" s="155" t="s">
        <v>8254</v>
      </c>
      <c r="B170" s="155" t="s">
        <v>8255</v>
      </c>
      <c r="C170" s="155"/>
      <c r="D170" s="155"/>
      <c r="E170" s="155"/>
      <c r="F170" s="155"/>
    </row>
    <row r="171" spans="1:6" x14ac:dyDescent="0.2">
      <c r="A171" s="155"/>
      <c r="B171" s="155"/>
      <c r="C171" s="155" t="s">
        <v>10689</v>
      </c>
      <c r="D171" s="157" t="s">
        <v>8255</v>
      </c>
      <c r="E171" s="155"/>
      <c r="F171" s="155"/>
    </row>
    <row r="173" spans="1:6" x14ac:dyDescent="0.2">
      <c r="A173" s="155" t="s">
        <v>8261</v>
      </c>
      <c r="B173" s="155"/>
      <c r="C173" s="156">
        <v>37621</v>
      </c>
      <c r="D173" s="157">
        <v>0</v>
      </c>
      <c r="E173" s="157">
        <v>0</v>
      </c>
      <c r="F173" s="157">
        <v>0</v>
      </c>
    </row>
    <row r="174" spans="1:6" x14ac:dyDescent="0.2">
      <c r="A174" s="155" t="s">
        <v>8257</v>
      </c>
      <c r="B174" s="155" t="s">
        <v>8258</v>
      </c>
      <c r="C174" s="155" t="s">
        <v>10690</v>
      </c>
      <c r="D174" s="157" t="s">
        <v>8259</v>
      </c>
      <c r="E174" s="157" t="s">
        <v>8259</v>
      </c>
      <c r="F174" s="157" t="s">
        <v>8259</v>
      </c>
    </row>
    <row r="175" spans="1:6" x14ac:dyDescent="0.2">
      <c r="A175" s="155" t="s">
        <v>8257</v>
      </c>
      <c r="B175" s="155" t="s">
        <v>8258</v>
      </c>
      <c r="C175" s="155" t="s">
        <v>10690</v>
      </c>
      <c r="D175" s="157" t="s">
        <v>8259</v>
      </c>
      <c r="E175" s="157" t="s">
        <v>8259</v>
      </c>
      <c r="F175" s="157" t="s">
        <v>8259</v>
      </c>
    </row>
    <row r="176" spans="1:6" x14ac:dyDescent="0.2">
      <c r="A176" s="155" t="s">
        <v>8260</v>
      </c>
      <c r="B176" s="155" t="s">
        <v>12364</v>
      </c>
      <c r="C176" s="156">
        <v>37621</v>
      </c>
      <c r="D176" s="157">
        <v>0</v>
      </c>
      <c r="E176" s="157">
        <v>0</v>
      </c>
      <c r="F176" s="157">
        <v>0</v>
      </c>
    </row>
    <row r="177" spans="1:6" x14ac:dyDescent="0.2">
      <c r="A177" s="155" t="s">
        <v>8261</v>
      </c>
      <c r="B177" s="155"/>
      <c r="C177" s="156">
        <v>37621</v>
      </c>
      <c r="D177" s="157">
        <v>0</v>
      </c>
      <c r="E177" s="157">
        <v>0</v>
      </c>
      <c r="F177" s="157">
        <v>0</v>
      </c>
    </row>
    <row r="178" spans="1:6" x14ac:dyDescent="0.2">
      <c r="A178" s="155" t="s">
        <v>8257</v>
      </c>
      <c r="B178" s="155" t="s">
        <v>8258</v>
      </c>
      <c r="C178" s="155" t="s">
        <v>10690</v>
      </c>
      <c r="D178" s="157" t="s">
        <v>8259</v>
      </c>
      <c r="E178" s="157" t="s">
        <v>8259</v>
      </c>
      <c r="F178" s="157" t="s">
        <v>8259</v>
      </c>
    </row>
    <row r="179" spans="1:6" x14ac:dyDescent="0.2">
      <c r="A179" s="155" t="s">
        <v>5403</v>
      </c>
      <c r="B179" s="155" t="s">
        <v>9380</v>
      </c>
      <c r="C179" s="155" t="s">
        <v>9381</v>
      </c>
      <c r="D179" s="155"/>
      <c r="E179" s="155"/>
      <c r="F179" s="155"/>
    </row>
    <row r="180" spans="1:6" x14ac:dyDescent="0.2">
      <c r="A180" s="155"/>
      <c r="B180" s="155"/>
      <c r="C180" s="155" t="s">
        <v>10691</v>
      </c>
      <c r="D180" s="155"/>
      <c r="E180" s="157">
        <v>0</v>
      </c>
      <c r="F180" s="155"/>
    </row>
    <row r="181" spans="1:6" x14ac:dyDescent="0.2">
      <c r="A181" s="155" t="s">
        <v>8264</v>
      </c>
      <c r="B181" s="155"/>
      <c r="C181" s="156">
        <v>37590</v>
      </c>
      <c r="D181" s="157">
        <v>106782.38099999999</v>
      </c>
      <c r="E181" s="157">
        <v>93540.986000000004</v>
      </c>
      <c r="F181" s="157">
        <v>13241.395</v>
      </c>
    </row>
    <row r="182" spans="1:6" x14ac:dyDescent="0.2">
      <c r="A182" s="155" t="s">
        <v>8257</v>
      </c>
      <c r="B182" s="155" t="s">
        <v>8258</v>
      </c>
      <c r="C182" s="155" t="s">
        <v>10690</v>
      </c>
      <c r="D182" s="157" t="s">
        <v>8259</v>
      </c>
      <c r="E182" s="157" t="s">
        <v>8259</v>
      </c>
      <c r="F182" s="157" t="s">
        <v>8259</v>
      </c>
    </row>
    <row r="183" spans="1:6" x14ac:dyDescent="0.2">
      <c r="A183" s="155" t="s">
        <v>8257</v>
      </c>
      <c r="B183" s="155" t="s">
        <v>8258</v>
      </c>
      <c r="C183" s="155" t="s">
        <v>10690</v>
      </c>
      <c r="D183" s="157" t="s">
        <v>8259</v>
      </c>
      <c r="E183" s="157" t="s">
        <v>8259</v>
      </c>
      <c r="F183" s="157" t="s">
        <v>8259</v>
      </c>
    </row>
    <row r="184" spans="1:6" x14ac:dyDescent="0.2">
      <c r="A184" s="155" t="s">
        <v>8260</v>
      </c>
      <c r="B184" s="155" t="s">
        <v>12364</v>
      </c>
      <c r="C184" s="156">
        <v>37621</v>
      </c>
      <c r="D184" s="157">
        <v>0</v>
      </c>
      <c r="E184" s="157">
        <v>0</v>
      </c>
      <c r="F184" s="157">
        <v>0</v>
      </c>
    </row>
    <row r="185" spans="1:6" x14ac:dyDescent="0.2">
      <c r="A185" s="155" t="s">
        <v>8261</v>
      </c>
      <c r="B185" s="155"/>
      <c r="C185" s="156">
        <v>37621</v>
      </c>
      <c r="D185" s="157">
        <v>106782.38099999999</v>
      </c>
      <c r="E185" s="157">
        <v>93540.986000000004</v>
      </c>
      <c r="F185" s="157">
        <v>13241.395</v>
      </c>
    </row>
    <row r="186" spans="1:6" x14ac:dyDescent="0.2">
      <c r="A186" s="155" t="s">
        <v>8257</v>
      </c>
      <c r="B186" s="155" t="s">
        <v>8258</v>
      </c>
      <c r="C186" s="155" t="s">
        <v>10690</v>
      </c>
      <c r="D186" s="157" t="s">
        <v>8259</v>
      </c>
      <c r="E186" s="157" t="s">
        <v>8259</v>
      </c>
      <c r="F186" s="157" t="s">
        <v>8259</v>
      </c>
    </row>
    <row r="187" spans="1:6" x14ac:dyDescent="0.2">
      <c r="A187" s="155" t="s">
        <v>980</v>
      </c>
      <c r="B187" s="155" t="s">
        <v>10706</v>
      </c>
      <c r="C187" s="155"/>
      <c r="D187" s="155"/>
      <c r="E187" s="155"/>
      <c r="F187" s="155"/>
    </row>
    <row r="188" spans="1:6" x14ac:dyDescent="0.2">
      <c r="A188" s="155"/>
      <c r="B188" s="155"/>
      <c r="C188" s="155" t="s">
        <v>10691</v>
      </c>
      <c r="D188" s="155"/>
      <c r="E188" s="157">
        <v>0</v>
      </c>
      <c r="F188" s="155"/>
    </row>
    <row r="189" spans="1:6" x14ac:dyDescent="0.2">
      <c r="A189" s="155" t="s">
        <v>8264</v>
      </c>
      <c r="B189" s="155"/>
      <c r="C189" s="156">
        <v>37590</v>
      </c>
      <c r="D189" s="157">
        <v>85071.376000000004</v>
      </c>
      <c r="E189" s="157">
        <v>234149.17600000001</v>
      </c>
      <c r="F189" s="157">
        <v>-149077.79999999999</v>
      </c>
    </row>
    <row r="190" spans="1:6" x14ac:dyDescent="0.2">
      <c r="A190" s="155" t="s">
        <v>8257</v>
      </c>
      <c r="B190" s="155" t="s">
        <v>8258</v>
      </c>
      <c r="C190" s="155" t="s">
        <v>10690</v>
      </c>
      <c r="D190" s="157" t="s">
        <v>8259</v>
      </c>
      <c r="E190" s="157" t="s">
        <v>8259</v>
      </c>
      <c r="F190" s="157" t="s">
        <v>8259</v>
      </c>
    </row>
    <row r="192" spans="1:6" x14ac:dyDescent="0.2">
      <c r="A192" s="155" t="s">
        <v>8265</v>
      </c>
      <c r="B192" s="155" t="s">
        <v>8266</v>
      </c>
      <c r="C192" s="155" t="s">
        <v>158</v>
      </c>
      <c r="D192" s="157" t="s">
        <v>3</v>
      </c>
      <c r="E192" s="157" t="s">
        <v>4</v>
      </c>
      <c r="F192" s="157" t="s">
        <v>1020</v>
      </c>
    </row>
    <row r="193" spans="1:6" x14ac:dyDescent="0.2">
      <c r="A193" s="155" t="s">
        <v>8257</v>
      </c>
      <c r="B193" s="155" t="s">
        <v>8258</v>
      </c>
      <c r="C193" s="155" t="s">
        <v>10690</v>
      </c>
      <c r="D193" s="157" t="s">
        <v>8259</v>
      </c>
      <c r="E193" s="157" t="s">
        <v>8259</v>
      </c>
      <c r="F193" s="157" t="s">
        <v>8259</v>
      </c>
    </row>
    <row r="194" spans="1:6" x14ac:dyDescent="0.2">
      <c r="A194" s="156">
        <v>45644</v>
      </c>
      <c r="B194" s="155" t="s">
        <v>10707</v>
      </c>
      <c r="C194" s="155" t="s">
        <v>10708</v>
      </c>
      <c r="D194" s="155"/>
      <c r="E194" s="157">
        <v>103022.87</v>
      </c>
      <c r="F194" s="157">
        <v>-252100.67</v>
      </c>
    </row>
    <row r="195" spans="1:6" x14ac:dyDescent="0.2">
      <c r="A195" s="156">
        <v>45653</v>
      </c>
      <c r="B195" s="155">
        <v>5724570227</v>
      </c>
      <c r="C195" s="155" t="s">
        <v>10709</v>
      </c>
      <c r="D195" s="157">
        <v>102739.11500000001</v>
      </c>
      <c r="E195" s="155"/>
      <c r="F195" s="157">
        <v>-149361.55499999999</v>
      </c>
    </row>
    <row r="196" spans="1:6" x14ac:dyDescent="0.2">
      <c r="A196" s="156">
        <v>45653</v>
      </c>
      <c r="B196" s="155">
        <v>5724570228</v>
      </c>
      <c r="C196" s="155" t="s">
        <v>10710</v>
      </c>
      <c r="D196" s="157">
        <v>46338.684999999998</v>
      </c>
      <c r="E196" s="155"/>
      <c r="F196" s="157">
        <v>-103022.87</v>
      </c>
    </row>
    <row r="197" spans="1:6" x14ac:dyDescent="0.2">
      <c r="A197" s="155" t="s">
        <v>8257</v>
      </c>
      <c r="B197" s="155" t="s">
        <v>8258</v>
      </c>
      <c r="C197" s="155" t="s">
        <v>10690</v>
      </c>
      <c r="D197" s="157" t="s">
        <v>8259</v>
      </c>
      <c r="E197" s="157" t="s">
        <v>8259</v>
      </c>
      <c r="F197" s="157" t="s">
        <v>8259</v>
      </c>
    </row>
    <row r="198" spans="1:6" x14ac:dyDescent="0.2">
      <c r="A198" s="155" t="s">
        <v>8260</v>
      </c>
      <c r="B198" s="155" t="s">
        <v>12364</v>
      </c>
      <c r="C198" s="156">
        <v>37621</v>
      </c>
      <c r="D198" s="157">
        <v>149077.79999999999</v>
      </c>
      <c r="E198" s="157">
        <v>103022.87</v>
      </c>
      <c r="F198" s="157">
        <v>46054.93</v>
      </c>
    </row>
    <row r="199" spans="1:6" x14ac:dyDescent="0.2">
      <c r="A199" s="155" t="s">
        <v>8261</v>
      </c>
      <c r="B199" s="155"/>
      <c r="C199" s="156">
        <v>37621</v>
      </c>
      <c r="D199" s="157">
        <v>234149.17600000001</v>
      </c>
      <c r="E199" s="157">
        <v>337172.04599999997</v>
      </c>
      <c r="F199" s="157">
        <v>-103022.87</v>
      </c>
    </row>
    <row r="200" spans="1:6" x14ac:dyDescent="0.2">
      <c r="A200" s="155" t="s">
        <v>8257</v>
      </c>
      <c r="B200" s="155" t="s">
        <v>8258</v>
      </c>
      <c r="C200" s="155" t="s">
        <v>10690</v>
      </c>
      <c r="D200" s="157" t="s">
        <v>8259</v>
      </c>
      <c r="E200" s="157" t="s">
        <v>8259</v>
      </c>
      <c r="F200" s="157" t="s">
        <v>8259</v>
      </c>
    </row>
    <row r="201" spans="1:6" x14ac:dyDescent="0.2">
      <c r="A201" s="155" t="s">
        <v>8257</v>
      </c>
      <c r="B201" s="155" t="s">
        <v>8258</v>
      </c>
      <c r="C201" s="155" t="s">
        <v>10690</v>
      </c>
      <c r="D201" s="157" t="s">
        <v>8259</v>
      </c>
      <c r="E201" s="157" t="s">
        <v>8259</v>
      </c>
      <c r="F201" s="157" t="s">
        <v>8259</v>
      </c>
    </row>
    <row r="202" spans="1:6" x14ac:dyDescent="0.2">
      <c r="A202" s="155" t="s">
        <v>8260</v>
      </c>
      <c r="B202" s="155" t="s">
        <v>12364</v>
      </c>
      <c r="C202" s="156">
        <v>37621</v>
      </c>
      <c r="D202" s="157">
        <v>0</v>
      </c>
      <c r="E202" s="157">
        <v>0</v>
      </c>
      <c r="F202" s="157">
        <v>0</v>
      </c>
    </row>
    <row r="203" spans="1:6" x14ac:dyDescent="0.2">
      <c r="A203" s="155" t="s">
        <v>8261</v>
      </c>
      <c r="B203" s="155"/>
      <c r="C203" s="156">
        <v>37621</v>
      </c>
      <c r="D203" s="157">
        <v>0</v>
      </c>
      <c r="E203" s="157">
        <v>0</v>
      </c>
      <c r="F203" s="157">
        <v>0</v>
      </c>
    </row>
    <row r="204" spans="1:6" x14ac:dyDescent="0.2">
      <c r="A204" s="155" t="s">
        <v>8257</v>
      </c>
      <c r="B204" s="155" t="s">
        <v>8258</v>
      </c>
      <c r="C204" s="155" t="s">
        <v>10690</v>
      </c>
      <c r="D204" s="157" t="s">
        <v>8259</v>
      </c>
      <c r="E204" s="157" t="s">
        <v>8259</v>
      </c>
      <c r="F204" s="157" t="s">
        <v>8259</v>
      </c>
    </row>
    <row r="205" spans="1:6" x14ac:dyDescent="0.2">
      <c r="A205" s="155" t="s">
        <v>8257</v>
      </c>
      <c r="B205" s="155" t="s">
        <v>8258</v>
      </c>
      <c r="C205" s="155" t="s">
        <v>10690</v>
      </c>
      <c r="D205" s="157" t="s">
        <v>8259</v>
      </c>
      <c r="E205" s="157" t="s">
        <v>8259</v>
      </c>
      <c r="F205" s="157" t="s">
        <v>8259</v>
      </c>
    </row>
    <row r="206" spans="1:6" x14ac:dyDescent="0.2">
      <c r="A206" s="155" t="s">
        <v>8260</v>
      </c>
      <c r="B206" s="155" t="s">
        <v>12364</v>
      </c>
      <c r="C206" s="156">
        <v>37621</v>
      </c>
      <c r="D206" s="157">
        <v>0</v>
      </c>
      <c r="E206" s="157">
        <v>0</v>
      </c>
      <c r="F206" s="157">
        <v>0</v>
      </c>
    </row>
    <row r="207" spans="1:6" x14ac:dyDescent="0.2">
      <c r="A207" s="155" t="s">
        <v>8261</v>
      </c>
      <c r="B207" s="155"/>
      <c r="C207" s="156">
        <v>37621</v>
      </c>
      <c r="D207" s="157">
        <v>0</v>
      </c>
      <c r="E207" s="157">
        <v>0</v>
      </c>
      <c r="F207" s="157">
        <v>0</v>
      </c>
    </row>
    <row r="208" spans="1:6" x14ac:dyDescent="0.2">
      <c r="A208" s="155" t="s">
        <v>8257</v>
      </c>
      <c r="B208" s="155" t="s">
        <v>8258</v>
      </c>
      <c r="C208" s="155" t="s">
        <v>10690</v>
      </c>
      <c r="D208" s="157" t="s">
        <v>8259</v>
      </c>
      <c r="E208" s="157" t="s">
        <v>8259</v>
      </c>
      <c r="F208" s="157" t="s">
        <v>8259</v>
      </c>
    </row>
    <row r="209" spans="1:6" x14ac:dyDescent="0.2">
      <c r="A209" s="155" t="s">
        <v>8257</v>
      </c>
      <c r="B209" s="155" t="s">
        <v>8258</v>
      </c>
      <c r="C209" s="155" t="s">
        <v>10690</v>
      </c>
      <c r="D209" s="157" t="s">
        <v>8259</v>
      </c>
      <c r="E209" s="157" t="s">
        <v>8259</v>
      </c>
      <c r="F209" s="157" t="s">
        <v>8259</v>
      </c>
    </row>
    <row r="210" spans="1:6" x14ac:dyDescent="0.2">
      <c r="A210" s="155" t="s">
        <v>8260</v>
      </c>
      <c r="B210" s="155" t="s">
        <v>12364</v>
      </c>
      <c r="C210" s="156">
        <v>37621</v>
      </c>
      <c r="D210" s="157">
        <v>0</v>
      </c>
      <c r="E210" s="157">
        <v>0</v>
      </c>
      <c r="F210" s="157">
        <v>0</v>
      </c>
    </row>
    <row r="211" spans="1:6" x14ac:dyDescent="0.2">
      <c r="A211" s="155" t="s">
        <v>8261</v>
      </c>
      <c r="B211" s="155"/>
      <c r="C211" s="156">
        <v>37621</v>
      </c>
      <c r="D211" s="157">
        <v>0</v>
      </c>
      <c r="E211" s="157">
        <v>0</v>
      </c>
      <c r="F211" s="157">
        <v>0</v>
      </c>
    </row>
    <row r="212" spans="1:6" x14ac:dyDescent="0.2">
      <c r="A212" s="155" t="s">
        <v>8257</v>
      </c>
      <c r="B212" s="155" t="s">
        <v>8258</v>
      </c>
      <c r="C212" s="155" t="s">
        <v>10690</v>
      </c>
      <c r="D212" s="157" t="s">
        <v>8259</v>
      </c>
      <c r="E212" s="157" t="s">
        <v>8259</v>
      </c>
      <c r="F212" s="157" t="s">
        <v>8259</v>
      </c>
    </row>
    <row r="213" spans="1:6" x14ac:dyDescent="0.2">
      <c r="A213" s="155" t="s">
        <v>5405</v>
      </c>
      <c r="B213" s="155" t="s">
        <v>8271</v>
      </c>
      <c r="C213" s="155"/>
      <c r="D213" s="155"/>
      <c r="E213" s="155"/>
      <c r="F213" s="155"/>
    </row>
    <row r="214" spans="1:6" x14ac:dyDescent="0.2">
      <c r="A214" s="155"/>
      <c r="B214" s="155"/>
      <c r="C214" s="155" t="s">
        <v>10691</v>
      </c>
      <c r="D214" s="155"/>
      <c r="E214" s="157">
        <v>0</v>
      </c>
      <c r="F214" s="155"/>
    </row>
    <row r="215" spans="1:6" x14ac:dyDescent="0.2">
      <c r="A215" s="155" t="s">
        <v>8264</v>
      </c>
      <c r="B215" s="155"/>
      <c r="C215" s="156">
        <v>37590</v>
      </c>
      <c r="D215" s="157">
        <v>1298663.3600000001</v>
      </c>
      <c r="E215" s="157">
        <v>1287283.4140000001</v>
      </c>
      <c r="F215" s="157">
        <v>11379.946</v>
      </c>
    </row>
    <row r="216" spans="1:6" x14ac:dyDescent="0.2">
      <c r="A216" s="155" t="s">
        <v>8257</v>
      </c>
      <c r="B216" s="155" t="s">
        <v>8258</v>
      </c>
      <c r="C216" s="155" t="s">
        <v>10690</v>
      </c>
      <c r="D216" s="157" t="s">
        <v>8259</v>
      </c>
      <c r="E216" s="157" t="s">
        <v>8259</v>
      </c>
      <c r="F216" s="157" t="s">
        <v>8259</v>
      </c>
    </row>
    <row r="217" spans="1:6" x14ac:dyDescent="0.2">
      <c r="A217" s="156">
        <v>45649</v>
      </c>
      <c r="B217" s="155">
        <v>5724570222</v>
      </c>
      <c r="C217" s="155" t="s">
        <v>10713</v>
      </c>
      <c r="D217" s="157">
        <v>112008.072</v>
      </c>
      <c r="E217" s="155"/>
      <c r="F217" s="157">
        <v>123388.018</v>
      </c>
    </row>
    <row r="218" spans="1:6" x14ac:dyDescent="0.2">
      <c r="A218" s="156">
        <v>45650</v>
      </c>
      <c r="B218" s="155" t="s">
        <v>10714</v>
      </c>
      <c r="C218" s="155" t="s">
        <v>10715</v>
      </c>
      <c r="D218" s="155"/>
      <c r="E218" s="157">
        <v>108611.726</v>
      </c>
      <c r="F218" s="157">
        <v>14776.291999999999</v>
      </c>
    </row>
    <row r="219" spans="1:6" x14ac:dyDescent="0.2">
      <c r="A219" s="155" t="s">
        <v>8257</v>
      </c>
      <c r="B219" s="155" t="s">
        <v>8258</v>
      </c>
      <c r="C219" s="155" t="s">
        <v>10690</v>
      </c>
      <c r="D219" s="157" t="s">
        <v>8259</v>
      </c>
      <c r="E219" s="157" t="s">
        <v>8259</v>
      </c>
      <c r="F219" s="157" t="s">
        <v>8259</v>
      </c>
    </row>
    <row r="220" spans="1:6" x14ac:dyDescent="0.2">
      <c r="A220" s="155" t="s">
        <v>8260</v>
      </c>
      <c r="B220" s="155" t="s">
        <v>12364</v>
      </c>
      <c r="C220" s="156">
        <v>37621</v>
      </c>
      <c r="D220" s="157">
        <v>112008.072</v>
      </c>
      <c r="E220" s="157">
        <v>108611.726</v>
      </c>
      <c r="F220" s="157">
        <v>3396.346</v>
      </c>
    </row>
    <row r="221" spans="1:6" x14ac:dyDescent="0.2">
      <c r="A221" s="155" t="s">
        <v>8261</v>
      </c>
      <c r="B221" s="155"/>
      <c r="C221" s="156">
        <v>37621</v>
      </c>
      <c r="D221" s="157">
        <v>1410671.432</v>
      </c>
      <c r="E221" s="157">
        <v>1395895.14</v>
      </c>
      <c r="F221" s="157">
        <v>14776.291999999999</v>
      </c>
    </row>
    <row r="222" spans="1:6" x14ac:dyDescent="0.2">
      <c r="A222" s="155" t="s">
        <v>8257</v>
      </c>
      <c r="B222" s="155" t="s">
        <v>8258</v>
      </c>
      <c r="C222" s="155" t="s">
        <v>10690</v>
      </c>
      <c r="D222" s="157" t="s">
        <v>8259</v>
      </c>
      <c r="E222" s="157" t="s">
        <v>8259</v>
      </c>
      <c r="F222" s="157" t="s">
        <v>8259</v>
      </c>
    </row>
    <row r="223" spans="1:6" x14ac:dyDescent="0.2">
      <c r="A223" s="155" t="s">
        <v>8257</v>
      </c>
      <c r="B223" s="155" t="s">
        <v>8258</v>
      </c>
      <c r="C223" s="155" t="s">
        <v>10690</v>
      </c>
      <c r="D223" s="157" t="s">
        <v>8259</v>
      </c>
      <c r="E223" s="157" t="s">
        <v>8259</v>
      </c>
      <c r="F223" s="157" t="s">
        <v>8259</v>
      </c>
    </row>
    <row r="224" spans="1:6" x14ac:dyDescent="0.2">
      <c r="A224" s="155" t="s">
        <v>8260</v>
      </c>
      <c r="B224" s="155" t="s">
        <v>12364</v>
      </c>
      <c r="C224" s="156">
        <v>37621</v>
      </c>
      <c r="D224" s="157">
        <v>0</v>
      </c>
      <c r="E224" s="157">
        <v>0</v>
      </c>
      <c r="F224" s="157">
        <v>0</v>
      </c>
    </row>
    <row r="225" spans="1:6" x14ac:dyDescent="0.2">
      <c r="A225" s="155" t="s">
        <v>8268</v>
      </c>
      <c r="B225" s="155"/>
      <c r="C225" s="155"/>
      <c r="D225" s="155"/>
      <c r="E225" s="155"/>
      <c r="F225" s="155"/>
    </row>
    <row r="226" spans="1:6" x14ac:dyDescent="0.2">
      <c r="A226" s="155" t="s">
        <v>8254</v>
      </c>
      <c r="B226" s="155" t="s">
        <v>8255</v>
      </c>
      <c r="C226" s="155"/>
      <c r="D226" s="155"/>
      <c r="E226" s="155"/>
      <c r="F226" s="155"/>
    </row>
    <row r="227" spans="1:6" x14ac:dyDescent="0.2">
      <c r="A227" s="155"/>
      <c r="B227" s="155"/>
      <c r="C227" s="155" t="s">
        <v>10689</v>
      </c>
      <c r="D227" s="157" t="s">
        <v>8255</v>
      </c>
      <c r="E227" s="155"/>
      <c r="F227" s="155"/>
    </row>
    <row r="229" spans="1:6" x14ac:dyDescent="0.2">
      <c r="A229" s="155" t="s">
        <v>8261</v>
      </c>
      <c r="B229" s="155"/>
      <c r="C229" s="156">
        <v>37621</v>
      </c>
      <c r="D229" s="157">
        <v>0</v>
      </c>
      <c r="E229" s="157">
        <v>0</v>
      </c>
      <c r="F229" s="157">
        <v>0</v>
      </c>
    </row>
    <row r="230" spans="1:6" x14ac:dyDescent="0.2">
      <c r="A230" s="155" t="s">
        <v>8257</v>
      </c>
      <c r="B230" s="155" t="s">
        <v>8258</v>
      </c>
      <c r="C230" s="155" t="s">
        <v>10690</v>
      </c>
      <c r="D230" s="157" t="s">
        <v>8259</v>
      </c>
      <c r="E230" s="157" t="s">
        <v>8259</v>
      </c>
      <c r="F230" s="157" t="s">
        <v>8259</v>
      </c>
    </row>
    <row r="231" spans="1:6" x14ac:dyDescent="0.2">
      <c r="A231" s="155" t="s">
        <v>8257</v>
      </c>
      <c r="B231" s="155" t="s">
        <v>8258</v>
      </c>
      <c r="C231" s="155" t="s">
        <v>10690</v>
      </c>
      <c r="D231" s="157" t="s">
        <v>8259</v>
      </c>
      <c r="E231" s="157" t="s">
        <v>8259</v>
      </c>
      <c r="F231" s="157" t="s">
        <v>8259</v>
      </c>
    </row>
    <row r="232" spans="1:6" x14ac:dyDescent="0.2">
      <c r="A232" s="155" t="s">
        <v>8260</v>
      </c>
      <c r="B232" s="155" t="s">
        <v>12364</v>
      </c>
      <c r="C232" s="156">
        <v>37621</v>
      </c>
      <c r="D232" s="157">
        <v>0</v>
      </c>
      <c r="E232" s="157">
        <v>0</v>
      </c>
      <c r="F232" s="157">
        <v>0</v>
      </c>
    </row>
    <row r="233" spans="1:6" x14ac:dyDescent="0.2">
      <c r="A233" s="155" t="s">
        <v>8261</v>
      </c>
      <c r="B233" s="155"/>
      <c r="C233" s="156">
        <v>37621</v>
      </c>
      <c r="D233" s="157">
        <v>0</v>
      </c>
      <c r="E233" s="157">
        <v>0</v>
      </c>
      <c r="F233" s="157">
        <v>0</v>
      </c>
    </row>
    <row r="234" spans="1:6" x14ac:dyDescent="0.2">
      <c r="A234" s="155" t="s">
        <v>8257</v>
      </c>
      <c r="B234" s="155" t="s">
        <v>8258</v>
      </c>
      <c r="C234" s="155" t="s">
        <v>10690</v>
      </c>
      <c r="D234" s="157" t="s">
        <v>8259</v>
      </c>
      <c r="E234" s="157" t="s">
        <v>8259</v>
      </c>
      <c r="F234" s="157" t="s">
        <v>8259</v>
      </c>
    </row>
    <row r="235" spans="1:6" x14ac:dyDescent="0.2">
      <c r="A235" s="155" t="s">
        <v>8257</v>
      </c>
      <c r="B235" s="155" t="s">
        <v>8258</v>
      </c>
      <c r="C235" s="155" t="s">
        <v>10690</v>
      </c>
      <c r="D235" s="157" t="s">
        <v>8259</v>
      </c>
      <c r="E235" s="157" t="s">
        <v>8259</v>
      </c>
      <c r="F235" s="157" t="s">
        <v>8259</v>
      </c>
    </row>
    <row r="236" spans="1:6" x14ac:dyDescent="0.2">
      <c r="A236" s="155" t="s">
        <v>8260</v>
      </c>
      <c r="B236" s="155" t="s">
        <v>12364</v>
      </c>
      <c r="C236" s="156">
        <v>37621</v>
      </c>
      <c r="D236" s="157">
        <v>0</v>
      </c>
      <c r="E236" s="157">
        <v>0</v>
      </c>
      <c r="F236" s="157">
        <v>0</v>
      </c>
    </row>
    <row r="237" spans="1:6" x14ac:dyDescent="0.2">
      <c r="A237" s="155" t="s">
        <v>8261</v>
      </c>
      <c r="B237" s="155"/>
      <c r="C237" s="156">
        <v>37621</v>
      </c>
      <c r="D237" s="157">
        <v>0</v>
      </c>
      <c r="E237" s="157">
        <v>0</v>
      </c>
      <c r="F237" s="157">
        <v>0</v>
      </c>
    </row>
    <row r="238" spans="1:6" x14ac:dyDescent="0.2">
      <c r="A238" s="155" t="s">
        <v>8257</v>
      </c>
      <c r="B238" s="155" t="s">
        <v>8258</v>
      </c>
      <c r="C238" s="155" t="s">
        <v>10690</v>
      </c>
      <c r="D238" s="157" t="s">
        <v>8259</v>
      </c>
      <c r="E238" s="157" t="s">
        <v>8259</v>
      </c>
      <c r="F238" s="157" t="s">
        <v>8259</v>
      </c>
    </row>
    <row r="239" spans="1:6" x14ac:dyDescent="0.2">
      <c r="A239" s="155" t="s">
        <v>8257</v>
      </c>
      <c r="B239" s="155" t="s">
        <v>8258</v>
      </c>
      <c r="C239" s="155" t="s">
        <v>10690</v>
      </c>
      <c r="D239" s="157" t="s">
        <v>8259</v>
      </c>
      <c r="E239" s="157" t="s">
        <v>8259</v>
      </c>
      <c r="F239" s="157" t="s">
        <v>8259</v>
      </c>
    </row>
    <row r="240" spans="1:6" x14ac:dyDescent="0.2">
      <c r="A240" s="155" t="s">
        <v>8260</v>
      </c>
      <c r="B240" s="155" t="s">
        <v>12364</v>
      </c>
      <c r="C240" s="156">
        <v>37621</v>
      </c>
      <c r="D240" s="157">
        <v>0</v>
      </c>
      <c r="E240" s="157">
        <v>0</v>
      </c>
      <c r="F240" s="157">
        <v>0</v>
      </c>
    </row>
    <row r="241" spans="1:6" x14ac:dyDescent="0.2">
      <c r="A241" s="155" t="s">
        <v>8261</v>
      </c>
      <c r="B241" s="155"/>
      <c r="C241" s="156">
        <v>37621</v>
      </c>
      <c r="D241" s="157">
        <v>0</v>
      </c>
      <c r="E241" s="157">
        <v>0</v>
      </c>
      <c r="F241" s="157">
        <v>0</v>
      </c>
    </row>
    <row r="242" spans="1:6" x14ac:dyDescent="0.2">
      <c r="A242" s="155" t="s">
        <v>8257</v>
      </c>
      <c r="B242" s="155" t="s">
        <v>8258</v>
      </c>
      <c r="C242" s="155" t="s">
        <v>10690</v>
      </c>
      <c r="D242" s="157" t="s">
        <v>8259</v>
      </c>
      <c r="E242" s="157" t="s">
        <v>8259</v>
      </c>
      <c r="F242" s="157" t="s">
        <v>8259</v>
      </c>
    </row>
    <row r="243" spans="1:6" x14ac:dyDescent="0.2">
      <c r="A243" s="155" t="s">
        <v>8257</v>
      </c>
      <c r="B243" s="155" t="s">
        <v>8258</v>
      </c>
      <c r="C243" s="155" t="s">
        <v>10690</v>
      </c>
      <c r="D243" s="157" t="s">
        <v>8259</v>
      </c>
      <c r="E243" s="157" t="s">
        <v>8259</v>
      </c>
      <c r="F243" s="157" t="s">
        <v>8259</v>
      </c>
    </row>
    <row r="244" spans="1:6" x14ac:dyDescent="0.2">
      <c r="A244" s="155" t="s">
        <v>8260</v>
      </c>
      <c r="B244" s="155" t="s">
        <v>12364</v>
      </c>
      <c r="C244" s="156">
        <v>37621</v>
      </c>
      <c r="D244" s="157">
        <v>0</v>
      </c>
      <c r="E244" s="157">
        <v>0</v>
      </c>
      <c r="F244" s="157">
        <v>0</v>
      </c>
    </row>
    <row r="245" spans="1:6" x14ac:dyDescent="0.2">
      <c r="A245" s="155" t="s">
        <v>8261</v>
      </c>
      <c r="B245" s="155"/>
      <c r="C245" s="156">
        <v>37621</v>
      </c>
      <c r="D245" s="157">
        <v>0</v>
      </c>
      <c r="E245" s="157">
        <v>0</v>
      </c>
      <c r="F245" s="157">
        <v>0</v>
      </c>
    </row>
    <row r="246" spans="1:6" x14ac:dyDescent="0.2">
      <c r="A246" s="155" t="s">
        <v>8257</v>
      </c>
      <c r="B246" s="155" t="s">
        <v>8258</v>
      </c>
      <c r="C246" s="155" t="s">
        <v>10690</v>
      </c>
      <c r="D246" s="157" t="s">
        <v>8259</v>
      </c>
      <c r="E246" s="157" t="s">
        <v>8259</v>
      </c>
      <c r="F246" s="157" t="s">
        <v>8259</v>
      </c>
    </row>
    <row r="247" spans="1:6" x14ac:dyDescent="0.2">
      <c r="A247" s="155" t="s">
        <v>8257</v>
      </c>
      <c r="B247" s="155" t="s">
        <v>8258</v>
      </c>
      <c r="C247" s="155" t="s">
        <v>10690</v>
      </c>
      <c r="D247" s="157" t="s">
        <v>8259</v>
      </c>
      <c r="E247" s="157" t="s">
        <v>8259</v>
      </c>
      <c r="F247" s="157" t="s">
        <v>8259</v>
      </c>
    </row>
    <row r="248" spans="1:6" x14ac:dyDescent="0.2">
      <c r="A248" s="155" t="s">
        <v>8260</v>
      </c>
      <c r="B248" s="155" t="s">
        <v>12364</v>
      </c>
      <c r="C248" s="156">
        <v>37621</v>
      </c>
      <c r="D248" s="157">
        <v>0</v>
      </c>
      <c r="E248" s="157">
        <v>0</v>
      </c>
      <c r="F248" s="157">
        <v>0</v>
      </c>
    </row>
    <row r="249" spans="1:6" x14ac:dyDescent="0.2">
      <c r="A249" s="155" t="s">
        <v>8261</v>
      </c>
      <c r="B249" s="155"/>
      <c r="C249" s="156">
        <v>37621</v>
      </c>
      <c r="D249" s="157">
        <v>0</v>
      </c>
      <c r="E249" s="157">
        <v>0</v>
      </c>
      <c r="F249" s="157">
        <v>0</v>
      </c>
    </row>
    <row r="250" spans="1:6" x14ac:dyDescent="0.2">
      <c r="A250" s="155" t="s">
        <v>8257</v>
      </c>
      <c r="B250" s="155" t="s">
        <v>8258</v>
      </c>
      <c r="C250" s="155" t="s">
        <v>10690</v>
      </c>
      <c r="D250" s="157" t="s">
        <v>8259</v>
      </c>
      <c r="E250" s="157" t="s">
        <v>8259</v>
      </c>
      <c r="F250" s="157" t="s">
        <v>8259</v>
      </c>
    </row>
    <row r="251" spans="1:6" x14ac:dyDescent="0.2">
      <c r="A251" s="155" t="s">
        <v>8257</v>
      </c>
      <c r="B251" s="155" t="s">
        <v>8258</v>
      </c>
      <c r="C251" s="155" t="s">
        <v>10690</v>
      </c>
      <c r="D251" s="157" t="s">
        <v>8259</v>
      </c>
      <c r="E251" s="157" t="s">
        <v>8259</v>
      </c>
      <c r="F251" s="157" t="s">
        <v>8259</v>
      </c>
    </row>
    <row r="252" spans="1:6" x14ac:dyDescent="0.2">
      <c r="A252" s="155" t="s">
        <v>8260</v>
      </c>
      <c r="B252" s="155" t="s">
        <v>12364</v>
      </c>
      <c r="C252" s="156">
        <v>37621</v>
      </c>
      <c r="D252" s="157">
        <v>0</v>
      </c>
      <c r="E252" s="157">
        <v>0</v>
      </c>
      <c r="F252" s="157">
        <v>0</v>
      </c>
    </row>
    <row r="253" spans="1:6" x14ac:dyDescent="0.2">
      <c r="A253" s="155" t="s">
        <v>8261</v>
      </c>
      <c r="B253" s="155"/>
      <c r="C253" s="156">
        <v>37621</v>
      </c>
      <c r="D253" s="157">
        <v>0</v>
      </c>
      <c r="E253" s="157">
        <v>0</v>
      </c>
      <c r="F253" s="157">
        <v>0</v>
      </c>
    </row>
    <row r="254" spans="1:6" x14ac:dyDescent="0.2">
      <c r="A254" s="155" t="s">
        <v>8257</v>
      </c>
      <c r="B254" s="155" t="s">
        <v>8258</v>
      </c>
      <c r="C254" s="155" t="s">
        <v>10690</v>
      </c>
      <c r="D254" s="157" t="s">
        <v>8259</v>
      </c>
      <c r="E254" s="157" t="s">
        <v>8259</v>
      </c>
      <c r="F254" s="157" t="s">
        <v>8259</v>
      </c>
    </row>
    <row r="255" spans="1:6" x14ac:dyDescent="0.2">
      <c r="A255" s="155" t="s">
        <v>8257</v>
      </c>
      <c r="B255" s="155" t="s">
        <v>8258</v>
      </c>
      <c r="C255" s="155" t="s">
        <v>10690</v>
      </c>
      <c r="D255" s="157" t="s">
        <v>8259</v>
      </c>
      <c r="E255" s="157" t="s">
        <v>8259</v>
      </c>
      <c r="F255" s="157" t="s">
        <v>8259</v>
      </c>
    </row>
    <row r="256" spans="1:6" x14ac:dyDescent="0.2">
      <c r="A256" s="155" t="s">
        <v>8260</v>
      </c>
      <c r="B256" s="155" t="s">
        <v>12364</v>
      </c>
      <c r="C256" s="156">
        <v>37621</v>
      </c>
      <c r="D256" s="157">
        <v>0</v>
      </c>
      <c r="E256" s="157">
        <v>0</v>
      </c>
      <c r="F256" s="157">
        <v>0</v>
      </c>
    </row>
    <row r="257" spans="1:6" x14ac:dyDescent="0.2">
      <c r="A257" s="155" t="s">
        <v>8261</v>
      </c>
      <c r="B257" s="155"/>
      <c r="C257" s="156">
        <v>37621</v>
      </c>
      <c r="D257" s="157">
        <v>0</v>
      </c>
      <c r="E257" s="157">
        <v>0</v>
      </c>
      <c r="F257" s="157">
        <v>0</v>
      </c>
    </row>
    <row r="258" spans="1:6" x14ac:dyDescent="0.2">
      <c r="A258" s="155" t="s">
        <v>8257</v>
      </c>
      <c r="B258" s="155" t="s">
        <v>8258</v>
      </c>
      <c r="C258" s="155" t="s">
        <v>10690</v>
      </c>
      <c r="D258" s="157" t="s">
        <v>8259</v>
      </c>
      <c r="E258" s="157" t="s">
        <v>8259</v>
      </c>
      <c r="F258" s="157" t="s">
        <v>8259</v>
      </c>
    </row>
    <row r="259" spans="1:6" x14ac:dyDescent="0.2">
      <c r="A259" s="155" t="s">
        <v>5117</v>
      </c>
      <c r="B259" s="155" t="s">
        <v>8272</v>
      </c>
      <c r="C259" s="155"/>
      <c r="D259" s="155"/>
      <c r="E259" s="155"/>
      <c r="F259" s="155"/>
    </row>
    <row r="260" spans="1:6" x14ac:dyDescent="0.2">
      <c r="A260" s="155"/>
      <c r="B260" s="155"/>
      <c r="C260" s="155" t="s">
        <v>10691</v>
      </c>
      <c r="D260" s="155"/>
      <c r="E260" s="157">
        <v>0</v>
      </c>
      <c r="F260" s="155"/>
    </row>
    <row r="261" spans="1:6" x14ac:dyDescent="0.2">
      <c r="A261" s="155" t="s">
        <v>8264</v>
      </c>
      <c r="B261" s="155"/>
      <c r="C261" s="156">
        <v>37590</v>
      </c>
      <c r="D261" s="157">
        <v>278267.27799999999</v>
      </c>
      <c r="E261" s="157">
        <v>278267.27799999999</v>
      </c>
      <c r="F261" s="157">
        <v>0</v>
      </c>
    </row>
    <row r="262" spans="1:6" x14ac:dyDescent="0.2">
      <c r="A262" s="155" t="s">
        <v>8257</v>
      </c>
      <c r="B262" s="155" t="s">
        <v>8258</v>
      </c>
      <c r="C262" s="155" t="s">
        <v>10690</v>
      </c>
      <c r="D262" s="157" t="s">
        <v>8259</v>
      </c>
      <c r="E262" s="157" t="s">
        <v>8259</v>
      </c>
      <c r="F262" s="157" t="s">
        <v>8259</v>
      </c>
    </row>
    <row r="264" spans="1:6" x14ac:dyDescent="0.2">
      <c r="A264" s="155" t="s">
        <v>8265</v>
      </c>
      <c r="B264" s="155" t="s">
        <v>8266</v>
      </c>
      <c r="C264" s="155" t="s">
        <v>158</v>
      </c>
      <c r="D264" s="157" t="s">
        <v>3</v>
      </c>
      <c r="E264" s="157" t="s">
        <v>4</v>
      </c>
      <c r="F264" s="157" t="s">
        <v>1020</v>
      </c>
    </row>
    <row r="265" spans="1:6" x14ac:dyDescent="0.2">
      <c r="A265" s="155" t="s">
        <v>8257</v>
      </c>
      <c r="B265" s="155" t="s">
        <v>8258</v>
      </c>
      <c r="C265" s="155" t="s">
        <v>10690</v>
      </c>
      <c r="D265" s="157" t="s">
        <v>8259</v>
      </c>
      <c r="E265" s="157" t="s">
        <v>8259</v>
      </c>
      <c r="F265" s="157" t="s">
        <v>8259</v>
      </c>
    </row>
    <row r="266" spans="1:6" x14ac:dyDescent="0.2">
      <c r="A266" s="156">
        <v>45649</v>
      </c>
      <c r="B266" s="155" t="s">
        <v>10716</v>
      </c>
      <c r="C266" s="155" t="s">
        <v>10717</v>
      </c>
      <c r="D266" s="157">
        <v>21704.616000000002</v>
      </c>
      <c r="E266" s="155"/>
      <c r="F266" s="157">
        <v>21704.616000000002</v>
      </c>
    </row>
    <row r="267" spans="1:6" x14ac:dyDescent="0.2">
      <c r="A267" s="156">
        <v>45651</v>
      </c>
      <c r="B267" s="155" t="s">
        <v>10718</v>
      </c>
      <c r="C267" s="155" t="s">
        <v>10719</v>
      </c>
      <c r="D267" s="155"/>
      <c r="E267" s="157">
        <v>37313.614999999998</v>
      </c>
      <c r="F267" s="157">
        <v>-15608.998</v>
      </c>
    </row>
    <row r="268" spans="1:6" x14ac:dyDescent="0.2">
      <c r="A268" s="155" t="s">
        <v>8257</v>
      </c>
      <c r="B268" s="155" t="s">
        <v>8258</v>
      </c>
      <c r="C268" s="155" t="s">
        <v>10690</v>
      </c>
      <c r="D268" s="157" t="s">
        <v>8259</v>
      </c>
      <c r="E268" s="157" t="s">
        <v>8259</v>
      </c>
      <c r="F268" s="157" t="s">
        <v>8259</v>
      </c>
    </row>
    <row r="269" spans="1:6" x14ac:dyDescent="0.2">
      <c r="A269" s="155" t="s">
        <v>8260</v>
      </c>
      <c r="B269" s="155" t="s">
        <v>12364</v>
      </c>
      <c r="C269" s="156">
        <v>37621</v>
      </c>
      <c r="D269" s="157">
        <v>21704.616000000002</v>
      </c>
      <c r="E269" s="157">
        <v>37313.614999999998</v>
      </c>
      <c r="F269" s="157">
        <v>-15608.998</v>
      </c>
    </row>
    <row r="270" spans="1:6" x14ac:dyDescent="0.2">
      <c r="A270" s="155" t="s">
        <v>8261</v>
      </c>
      <c r="B270" s="155"/>
      <c r="C270" s="156">
        <v>37621</v>
      </c>
      <c r="D270" s="157">
        <v>299971.89399999997</v>
      </c>
      <c r="E270" s="157">
        <v>315580.89299999998</v>
      </c>
      <c r="F270" s="157">
        <v>-15608.998</v>
      </c>
    </row>
    <row r="271" spans="1:6" x14ac:dyDescent="0.2">
      <c r="A271" s="155" t="s">
        <v>8257</v>
      </c>
      <c r="B271" s="155" t="s">
        <v>8258</v>
      </c>
      <c r="C271" s="155" t="s">
        <v>10690</v>
      </c>
      <c r="D271" s="157" t="s">
        <v>8259</v>
      </c>
      <c r="E271" s="157" t="s">
        <v>8259</v>
      </c>
      <c r="F271" s="157" t="s">
        <v>8259</v>
      </c>
    </row>
    <row r="272" spans="1:6" x14ac:dyDescent="0.2">
      <c r="A272" s="155" t="s">
        <v>8257</v>
      </c>
      <c r="B272" s="155" t="s">
        <v>8258</v>
      </c>
      <c r="C272" s="155" t="s">
        <v>10690</v>
      </c>
      <c r="D272" s="157" t="s">
        <v>8259</v>
      </c>
      <c r="E272" s="157" t="s">
        <v>8259</v>
      </c>
      <c r="F272" s="157" t="s">
        <v>8259</v>
      </c>
    </row>
    <row r="273" spans="1:6" x14ac:dyDescent="0.2">
      <c r="A273" s="155" t="s">
        <v>8260</v>
      </c>
      <c r="B273" s="155" t="s">
        <v>12364</v>
      </c>
      <c r="C273" s="156">
        <v>37621</v>
      </c>
      <c r="D273" s="157">
        <v>0</v>
      </c>
      <c r="E273" s="157">
        <v>0</v>
      </c>
      <c r="F273" s="157">
        <v>0</v>
      </c>
    </row>
    <row r="274" spans="1:6" x14ac:dyDescent="0.2">
      <c r="A274" s="155" t="s">
        <v>8261</v>
      </c>
      <c r="B274" s="155"/>
      <c r="C274" s="156">
        <v>37621</v>
      </c>
      <c r="D274" s="157">
        <v>0</v>
      </c>
      <c r="E274" s="157">
        <v>0</v>
      </c>
      <c r="F274" s="157">
        <v>0</v>
      </c>
    </row>
    <row r="275" spans="1:6" x14ac:dyDescent="0.2">
      <c r="A275" s="155" t="s">
        <v>8257</v>
      </c>
      <c r="B275" s="155" t="s">
        <v>8258</v>
      </c>
      <c r="C275" s="155" t="s">
        <v>10690</v>
      </c>
      <c r="D275" s="157" t="s">
        <v>8259</v>
      </c>
      <c r="E275" s="157" t="s">
        <v>8259</v>
      </c>
      <c r="F275" s="157" t="s">
        <v>8259</v>
      </c>
    </row>
    <row r="276" spans="1:6" x14ac:dyDescent="0.2">
      <c r="A276" s="155" t="s">
        <v>8257</v>
      </c>
      <c r="B276" s="155" t="s">
        <v>8258</v>
      </c>
      <c r="C276" s="155" t="s">
        <v>10690</v>
      </c>
      <c r="D276" s="157" t="s">
        <v>8259</v>
      </c>
      <c r="E276" s="157" t="s">
        <v>8259</v>
      </c>
      <c r="F276" s="157" t="s">
        <v>8259</v>
      </c>
    </row>
    <row r="277" spans="1:6" x14ac:dyDescent="0.2">
      <c r="A277" s="155" t="s">
        <v>8260</v>
      </c>
      <c r="B277" s="155" t="s">
        <v>12364</v>
      </c>
      <c r="C277" s="156">
        <v>37621</v>
      </c>
      <c r="D277" s="157">
        <v>0</v>
      </c>
      <c r="E277" s="157">
        <v>0</v>
      </c>
      <c r="F277" s="157">
        <v>0</v>
      </c>
    </row>
    <row r="278" spans="1:6" x14ac:dyDescent="0.2">
      <c r="A278" s="155" t="s">
        <v>8261</v>
      </c>
      <c r="B278" s="155"/>
      <c r="C278" s="156">
        <v>37621</v>
      </c>
      <c r="D278" s="157">
        <v>0</v>
      </c>
      <c r="E278" s="157">
        <v>0</v>
      </c>
      <c r="F278" s="157">
        <v>0</v>
      </c>
    </row>
    <row r="279" spans="1:6" x14ac:dyDescent="0.2">
      <c r="A279" s="155" t="s">
        <v>8257</v>
      </c>
      <c r="B279" s="155" t="s">
        <v>8258</v>
      </c>
      <c r="C279" s="155" t="s">
        <v>10690</v>
      </c>
      <c r="D279" s="157" t="s">
        <v>8259</v>
      </c>
      <c r="E279" s="157" t="s">
        <v>8259</v>
      </c>
      <c r="F279" s="157" t="s">
        <v>8259</v>
      </c>
    </row>
    <row r="280" spans="1:6" x14ac:dyDescent="0.2">
      <c r="A280" s="155" t="s">
        <v>8257</v>
      </c>
      <c r="B280" s="155" t="s">
        <v>8258</v>
      </c>
      <c r="C280" s="155" t="s">
        <v>10690</v>
      </c>
      <c r="D280" s="157" t="s">
        <v>8259</v>
      </c>
      <c r="E280" s="157" t="s">
        <v>8259</v>
      </c>
      <c r="F280" s="157" t="s">
        <v>8259</v>
      </c>
    </row>
    <row r="281" spans="1:6" x14ac:dyDescent="0.2">
      <c r="A281" s="155" t="s">
        <v>8268</v>
      </c>
      <c r="B281" s="155"/>
      <c r="C281" s="155"/>
      <c r="D281" s="155"/>
      <c r="E281" s="155"/>
      <c r="F281" s="155"/>
    </row>
    <row r="282" spans="1:6" x14ac:dyDescent="0.2">
      <c r="A282" s="155" t="s">
        <v>8254</v>
      </c>
      <c r="B282" s="155" t="s">
        <v>8255</v>
      </c>
      <c r="C282" s="155"/>
      <c r="D282" s="155"/>
      <c r="E282" s="155"/>
      <c r="F282" s="155"/>
    </row>
    <row r="283" spans="1:6" x14ac:dyDescent="0.2">
      <c r="A283" s="155"/>
      <c r="B283" s="155"/>
      <c r="C283" s="155" t="s">
        <v>10689</v>
      </c>
      <c r="D283" s="157" t="s">
        <v>8255</v>
      </c>
      <c r="E283" s="155"/>
      <c r="F283" s="155"/>
    </row>
    <row r="285" spans="1:6" x14ac:dyDescent="0.2">
      <c r="A285" s="155" t="s">
        <v>8260</v>
      </c>
      <c r="B285" s="155" t="s">
        <v>12364</v>
      </c>
      <c r="C285" s="156">
        <v>37621</v>
      </c>
      <c r="D285" s="157">
        <v>0</v>
      </c>
      <c r="E285" s="157">
        <v>0</v>
      </c>
      <c r="F285" s="157">
        <v>0</v>
      </c>
    </row>
    <row r="286" spans="1:6" x14ac:dyDescent="0.2">
      <c r="A286" s="155" t="s">
        <v>8261</v>
      </c>
      <c r="B286" s="155"/>
      <c r="C286" s="156">
        <v>37621</v>
      </c>
      <c r="D286" s="157">
        <v>0</v>
      </c>
      <c r="E286" s="157">
        <v>0</v>
      </c>
      <c r="F286" s="157">
        <v>0</v>
      </c>
    </row>
    <row r="287" spans="1:6" x14ac:dyDescent="0.2">
      <c r="A287" s="155" t="s">
        <v>8257</v>
      </c>
      <c r="B287" s="155" t="s">
        <v>8258</v>
      </c>
      <c r="C287" s="155" t="s">
        <v>10690</v>
      </c>
      <c r="D287" s="157" t="s">
        <v>8259</v>
      </c>
      <c r="E287" s="157" t="s">
        <v>8259</v>
      </c>
      <c r="F287" s="157" t="s">
        <v>8259</v>
      </c>
    </row>
    <row r="288" spans="1:6" x14ac:dyDescent="0.2">
      <c r="A288" s="155" t="s">
        <v>8257</v>
      </c>
      <c r="B288" s="155" t="s">
        <v>8258</v>
      </c>
      <c r="C288" s="155" t="s">
        <v>10690</v>
      </c>
      <c r="D288" s="157" t="s">
        <v>8259</v>
      </c>
      <c r="E288" s="157" t="s">
        <v>8259</v>
      </c>
      <c r="F288" s="157" t="s">
        <v>8259</v>
      </c>
    </row>
    <row r="289" spans="1:6" x14ac:dyDescent="0.2">
      <c r="A289" s="155" t="s">
        <v>8260</v>
      </c>
      <c r="B289" s="155" t="s">
        <v>12364</v>
      </c>
      <c r="C289" s="156">
        <v>37621</v>
      </c>
      <c r="D289" s="157">
        <v>0</v>
      </c>
      <c r="E289" s="157">
        <v>0</v>
      </c>
      <c r="F289" s="157">
        <v>0</v>
      </c>
    </row>
    <row r="290" spans="1:6" x14ac:dyDescent="0.2">
      <c r="A290" s="155" t="s">
        <v>8261</v>
      </c>
      <c r="B290" s="155"/>
      <c r="C290" s="156">
        <v>37621</v>
      </c>
      <c r="D290" s="157">
        <v>0</v>
      </c>
      <c r="E290" s="157">
        <v>0</v>
      </c>
      <c r="F290" s="157">
        <v>0</v>
      </c>
    </row>
    <row r="291" spans="1:6" x14ac:dyDescent="0.2">
      <c r="A291" s="155" t="s">
        <v>8257</v>
      </c>
      <c r="B291" s="155" t="s">
        <v>8258</v>
      </c>
      <c r="C291" s="155" t="s">
        <v>10690</v>
      </c>
      <c r="D291" s="157" t="s">
        <v>8259</v>
      </c>
      <c r="E291" s="157" t="s">
        <v>8259</v>
      </c>
      <c r="F291" s="157" t="s">
        <v>8259</v>
      </c>
    </row>
    <row r="292" spans="1:6" x14ac:dyDescent="0.2">
      <c r="A292" s="155" t="s">
        <v>8215</v>
      </c>
      <c r="B292" s="155" t="s">
        <v>8273</v>
      </c>
      <c r="C292" s="155"/>
      <c r="D292" s="155"/>
      <c r="E292" s="155"/>
      <c r="F292" s="155"/>
    </row>
    <row r="293" spans="1:6" x14ac:dyDescent="0.2">
      <c r="A293" s="155"/>
      <c r="B293" s="155"/>
      <c r="C293" s="155" t="s">
        <v>10691</v>
      </c>
      <c r="D293" s="155"/>
      <c r="E293" s="157">
        <v>0</v>
      </c>
      <c r="F293" s="155"/>
    </row>
    <row r="294" spans="1:6" x14ac:dyDescent="0.2">
      <c r="A294" s="155" t="s">
        <v>8264</v>
      </c>
      <c r="B294" s="155"/>
      <c r="C294" s="156">
        <v>37590</v>
      </c>
      <c r="D294" s="157">
        <v>28922.084999999999</v>
      </c>
      <c r="E294" s="157">
        <v>28922.084999999999</v>
      </c>
      <c r="F294" s="157">
        <v>0</v>
      </c>
    </row>
    <row r="295" spans="1:6" x14ac:dyDescent="0.2">
      <c r="A295" s="155" t="s">
        <v>8257</v>
      </c>
      <c r="B295" s="155" t="s">
        <v>8258</v>
      </c>
      <c r="C295" s="155" t="s">
        <v>10690</v>
      </c>
      <c r="D295" s="157" t="s">
        <v>8259</v>
      </c>
      <c r="E295" s="157" t="s">
        <v>8259</v>
      </c>
      <c r="F295" s="157" t="s">
        <v>8259</v>
      </c>
    </row>
    <row r="297" spans="1:6" x14ac:dyDescent="0.2">
      <c r="A297" s="155" t="s">
        <v>8265</v>
      </c>
      <c r="B297" s="155" t="s">
        <v>8266</v>
      </c>
      <c r="C297" s="155" t="s">
        <v>158</v>
      </c>
      <c r="D297" s="157" t="s">
        <v>3</v>
      </c>
      <c r="E297" s="157" t="s">
        <v>4</v>
      </c>
      <c r="F297" s="157" t="s">
        <v>1020</v>
      </c>
    </row>
    <row r="298" spans="1:6" x14ac:dyDescent="0.2">
      <c r="A298" s="155" t="s">
        <v>8257</v>
      </c>
      <c r="B298" s="155" t="s">
        <v>8258</v>
      </c>
      <c r="C298" s="155" t="s">
        <v>10690</v>
      </c>
      <c r="D298" s="157" t="s">
        <v>8259</v>
      </c>
      <c r="E298" s="157" t="s">
        <v>8259</v>
      </c>
      <c r="F298" s="157" t="s">
        <v>8259</v>
      </c>
    </row>
    <row r="299" spans="1:6" x14ac:dyDescent="0.2">
      <c r="A299" s="156">
        <v>45650</v>
      </c>
      <c r="B299" s="155" t="s">
        <v>10720</v>
      </c>
      <c r="C299" s="155" t="s">
        <v>10721</v>
      </c>
      <c r="D299" s="155"/>
      <c r="E299" s="157">
        <v>8024.5590000000002</v>
      </c>
      <c r="F299" s="157">
        <v>-8024.5590000000002</v>
      </c>
    </row>
    <row r="300" spans="1:6" x14ac:dyDescent="0.2">
      <c r="A300" s="155" t="s">
        <v>8257</v>
      </c>
      <c r="B300" s="155" t="s">
        <v>8258</v>
      </c>
      <c r="C300" s="155" t="s">
        <v>10690</v>
      </c>
      <c r="D300" s="157" t="s">
        <v>8259</v>
      </c>
      <c r="E300" s="157" t="s">
        <v>8259</v>
      </c>
      <c r="F300" s="157" t="s">
        <v>8259</v>
      </c>
    </row>
    <row r="301" spans="1:6" x14ac:dyDescent="0.2">
      <c r="A301" s="155" t="s">
        <v>8260</v>
      </c>
      <c r="B301" s="155" t="s">
        <v>12364</v>
      </c>
      <c r="C301" s="156">
        <v>37621</v>
      </c>
      <c r="D301" s="157">
        <v>0</v>
      </c>
      <c r="E301" s="157">
        <v>8024.5590000000002</v>
      </c>
      <c r="F301" s="157">
        <v>-8024.5590000000002</v>
      </c>
    </row>
    <row r="302" spans="1:6" x14ac:dyDescent="0.2">
      <c r="A302" s="155" t="s">
        <v>8261</v>
      </c>
      <c r="B302" s="155"/>
      <c r="C302" s="156">
        <v>37621</v>
      </c>
      <c r="D302" s="157">
        <v>28922.084999999999</v>
      </c>
      <c r="E302" s="157">
        <v>36946.644</v>
      </c>
      <c r="F302" s="157">
        <v>-8024.5590000000002</v>
      </c>
    </row>
    <row r="303" spans="1:6" x14ac:dyDescent="0.2">
      <c r="A303" s="155" t="s">
        <v>8257</v>
      </c>
      <c r="B303" s="155" t="s">
        <v>8258</v>
      </c>
      <c r="C303" s="155" t="s">
        <v>10690</v>
      </c>
      <c r="D303" s="157" t="s">
        <v>8259</v>
      </c>
      <c r="E303" s="157" t="s">
        <v>8259</v>
      </c>
      <c r="F303" s="157" t="s">
        <v>8259</v>
      </c>
    </row>
    <row r="304" spans="1:6" x14ac:dyDescent="0.2">
      <c r="A304" s="155" t="s">
        <v>984</v>
      </c>
      <c r="B304" s="155" t="s">
        <v>8274</v>
      </c>
      <c r="C304" s="155"/>
      <c r="D304" s="155"/>
      <c r="E304" s="155"/>
      <c r="F304" s="155"/>
    </row>
    <row r="305" spans="1:6" x14ac:dyDescent="0.2">
      <c r="A305" s="155"/>
      <c r="B305" s="155"/>
      <c r="C305" s="155" t="s">
        <v>10691</v>
      </c>
      <c r="D305" s="155"/>
      <c r="E305" s="157">
        <v>0</v>
      </c>
      <c r="F305" s="155"/>
    </row>
    <row r="306" spans="1:6" x14ac:dyDescent="0.2">
      <c r="A306" s="155" t="s">
        <v>8264</v>
      </c>
      <c r="B306" s="155"/>
      <c r="C306" s="156">
        <v>37590</v>
      </c>
      <c r="D306" s="157">
        <v>997866.51599999995</v>
      </c>
      <c r="E306" s="157">
        <v>1273866.7990000001</v>
      </c>
      <c r="F306" s="157">
        <v>-276000.283</v>
      </c>
    </row>
    <row r="307" spans="1:6" x14ac:dyDescent="0.2">
      <c r="A307" s="155" t="s">
        <v>8257</v>
      </c>
      <c r="B307" s="155" t="s">
        <v>8258</v>
      </c>
      <c r="C307" s="155" t="s">
        <v>10690</v>
      </c>
      <c r="D307" s="157" t="s">
        <v>8259</v>
      </c>
      <c r="E307" s="157" t="s">
        <v>8259</v>
      </c>
      <c r="F307" s="157" t="s">
        <v>8259</v>
      </c>
    </row>
    <row r="308" spans="1:6" x14ac:dyDescent="0.2">
      <c r="A308" s="155" t="s">
        <v>8257</v>
      </c>
      <c r="B308" s="155" t="s">
        <v>8258</v>
      </c>
      <c r="C308" s="155" t="s">
        <v>10690</v>
      </c>
      <c r="D308" s="157" t="s">
        <v>8259</v>
      </c>
      <c r="E308" s="157" t="s">
        <v>8259</v>
      </c>
      <c r="F308" s="157" t="s">
        <v>8259</v>
      </c>
    </row>
    <row r="309" spans="1:6" x14ac:dyDescent="0.2">
      <c r="A309" s="155" t="s">
        <v>8260</v>
      </c>
      <c r="B309" s="155" t="s">
        <v>12364</v>
      </c>
      <c r="C309" s="156">
        <v>37621</v>
      </c>
      <c r="D309" s="157">
        <v>0</v>
      </c>
      <c r="E309" s="157">
        <v>0</v>
      </c>
      <c r="F309" s="157">
        <v>0</v>
      </c>
    </row>
    <row r="310" spans="1:6" x14ac:dyDescent="0.2">
      <c r="A310" s="155" t="s">
        <v>8261</v>
      </c>
      <c r="B310" s="155"/>
      <c r="C310" s="156">
        <v>37621</v>
      </c>
      <c r="D310" s="157">
        <v>997866.51599999995</v>
      </c>
      <c r="E310" s="157">
        <v>1273866.7990000001</v>
      </c>
      <c r="F310" s="157">
        <v>-276000.283</v>
      </c>
    </row>
    <row r="311" spans="1:6" x14ac:dyDescent="0.2">
      <c r="A311" s="155" t="s">
        <v>8257</v>
      </c>
      <c r="B311" s="155" t="s">
        <v>8258</v>
      </c>
      <c r="C311" s="155" t="s">
        <v>10690</v>
      </c>
      <c r="D311" s="157" t="s">
        <v>8259</v>
      </c>
      <c r="E311" s="157" t="s">
        <v>8259</v>
      </c>
      <c r="F311" s="157" t="s">
        <v>8259</v>
      </c>
    </row>
    <row r="312" spans="1:6" x14ac:dyDescent="0.2">
      <c r="A312" s="155" t="s">
        <v>8257</v>
      </c>
      <c r="B312" s="155" t="s">
        <v>8258</v>
      </c>
      <c r="C312" s="155" t="s">
        <v>10690</v>
      </c>
      <c r="D312" s="157" t="s">
        <v>8259</v>
      </c>
      <c r="E312" s="157" t="s">
        <v>8259</v>
      </c>
      <c r="F312" s="157" t="s">
        <v>8259</v>
      </c>
    </row>
    <row r="313" spans="1:6" x14ac:dyDescent="0.2">
      <c r="A313" s="155" t="s">
        <v>8260</v>
      </c>
      <c r="B313" s="155" t="s">
        <v>12364</v>
      </c>
      <c r="C313" s="156">
        <v>37621</v>
      </c>
      <c r="D313" s="157">
        <v>0</v>
      </c>
      <c r="E313" s="157">
        <v>0</v>
      </c>
      <c r="F313" s="157">
        <v>0</v>
      </c>
    </row>
    <row r="314" spans="1:6" x14ac:dyDescent="0.2">
      <c r="A314" s="155" t="s">
        <v>8261</v>
      </c>
      <c r="B314" s="155"/>
      <c r="C314" s="156">
        <v>37621</v>
      </c>
      <c r="D314" s="157">
        <v>0</v>
      </c>
      <c r="E314" s="157">
        <v>0</v>
      </c>
      <c r="F314" s="157">
        <v>0</v>
      </c>
    </row>
    <row r="315" spans="1:6" x14ac:dyDescent="0.2">
      <c r="A315" s="155" t="s">
        <v>8257</v>
      </c>
      <c r="B315" s="155" t="s">
        <v>8258</v>
      </c>
      <c r="C315" s="155" t="s">
        <v>10690</v>
      </c>
      <c r="D315" s="157" t="s">
        <v>8259</v>
      </c>
      <c r="E315" s="157" t="s">
        <v>8259</v>
      </c>
      <c r="F315" s="157" t="s">
        <v>8259</v>
      </c>
    </row>
    <row r="316" spans="1:6" x14ac:dyDescent="0.2">
      <c r="A316" s="155" t="s">
        <v>8257</v>
      </c>
      <c r="B316" s="155" t="s">
        <v>8258</v>
      </c>
      <c r="C316" s="155" t="s">
        <v>10690</v>
      </c>
      <c r="D316" s="157" t="s">
        <v>8259</v>
      </c>
      <c r="E316" s="157" t="s">
        <v>8259</v>
      </c>
      <c r="F316" s="157" t="s">
        <v>8259</v>
      </c>
    </row>
    <row r="317" spans="1:6" x14ac:dyDescent="0.2">
      <c r="A317" s="155" t="s">
        <v>8260</v>
      </c>
      <c r="B317" s="155" t="s">
        <v>12364</v>
      </c>
      <c r="C317" s="156">
        <v>37621</v>
      </c>
      <c r="D317" s="157">
        <v>0</v>
      </c>
      <c r="E317" s="157">
        <v>0</v>
      </c>
      <c r="F317" s="157">
        <v>0</v>
      </c>
    </row>
    <row r="318" spans="1:6" x14ac:dyDescent="0.2">
      <c r="A318" s="155" t="s">
        <v>8261</v>
      </c>
      <c r="B318" s="155"/>
      <c r="C318" s="156">
        <v>37621</v>
      </c>
      <c r="D318" s="157">
        <v>0</v>
      </c>
      <c r="E318" s="157">
        <v>0</v>
      </c>
      <c r="F318" s="157">
        <v>0</v>
      </c>
    </row>
    <row r="319" spans="1:6" x14ac:dyDescent="0.2">
      <c r="A319" s="155" t="s">
        <v>8257</v>
      </c>
      <c r="B319" s="155" t="s">
        <v>8258</v>
      </c>
      <c r="C319" s="155" t="s">
        <v>10690</v>
      </c>
      <c r="D319" s="157" t="s">
        <v>8259</v>
      </c>
      <c r="E319" s="157" t="s">
        <v>8259</v>
      </c>
      <c r="F319" s="157" t="s">
        <v>8259</v>
      </c>
    </row>
    <row r="320" spans="1:6" x14ac:dyDescent="0.2">
      <c r="A320" s="155" t="s">
        <v>8257</v>
      </c>
      <c r="B320" s="155" t="s">
        <v>8258</v>
      </c>
      <c r="C320" s="155" t="s">
        <v>10690</v>
      </c>
      <c r="D320" s="157" t="s">
        <v>8259</v>
      </c>
      <c r="E320" s="157" t="s">
        <v>8259</v>
      </c>
      <c r="F320" s="157" t="s">
        <v>8259</v>
      </c>
    </row>
    <row r="321" spans="1:6" x14ac:dyDescent="0.2">
      <c r="A321" s="155" t="s">
        <v>8260</v>
      </c>
      <c r="B321" s="155" t="s">
        <v>12364</v>
      </c>
      <c r="C321" s="156">
        <v>37621</v>
      </c>
      <c r="D321" s="157">
        <v>0</v>
      </c>
      <c r="E321" s="157">
        <v>0</v>
      </c>
      <c r="F321" s="157">
        <v>0</v>
      </c>
    </row>
    <row r="322" spans="1:6" x14ac:dyDescent="0.2">
      <c r="A322" s="155" t="s">
        <v>8261</v>
      </c>
      <c r="B322" s="155"/>
      <c r="C322" s="156">
        <v>37621</v>
      </c>
      <c r="D322" s="157">
        <v>0</v>
      </c>
      <c r="E322" s="157">
        <v>0</v>
      </c>
      <c r="F322" s="157">
        <v>0</v>
      </c>
    </row>
    <row r="323" spans="1:6" x14ac:dyDescent="0.2">
      <c r="A323" s="155" t="s">
        <v>8257</v>
      </c>
      <c r="B323" s="155" t="s">
        <v>8258</v>
      </c>
      <c r="C323" s="155" t="s">
        <v>10690</v>
      </c>
      <c r="D323" s="157" t="s">
        <v>8259</v>
      </c>
      <c r="E323" s="157" t="s">
        <v>8259</v>
      </c>
      <c r="F323" s="157" t="s">
        <v>8259</v>
      </c>
    </row>
    <row r="324" spans="1:6" x14ac:dyDescent="0.2">
      <c r="A324" s="155" t="s">
        <v>8257</v>
      </c>
      <c r="B324" s="155" t="s">
        <v>8258</v>
      </c>
      <c r="C324" s="155" t="s">
        <v>10690</v>
      </c>
      <c r="D324" s="157" t="s">
        <v>8259</v>
      </c>
      <c r="E324" s="157" t="s">
        <v>8259</v>
      </c>
      <c r="F324" s="157" t="s">
        <v>8259</v>
      </c>
    </row>
    <row r="325" spans="1:6" x14ac:dyDescent="0.2">
      <c r="A325" s="155" t="s">
        <v>8260</v>
      </c>
      <c r="B325" s="155" t="s">
        <v>12364</v>
      </c>
      <c r="C325" s="156">
        <v>37621</v>
      </c>
      <c r="D325" s="157">
        <v>0</v>
      </c>
      <c r="E325" s="157">
        <v>0</v>
      </c>
      <c r="F325" s="157">
        <v>0</v>
      </c>
    </row>
    <row r="326" spans="1:6" x14ac:dyDescent="0.2">
      <c r="A326" s="155" t="s">
        <v>8261</v>
      </c>
      <c r="B326" s="155"/>
      <c r="C326" s="156">
        <v>37621</v>
      </c>
      <c r="D326" s="157">
        <v>0</v>
      </c>
      <c r="E326" s="157">
        <v>0</v>
      </c>
      <c r="F326" s="157">
        <v>0</v>
      </c>
    </row>
    <row r="327" spans="1:6" x14ac:dyDescent="0.2">
      <c r="A327" s="155" t="s">
        <v>8257</v>
      </c>
      <c r="B327" s="155" t="s">
        <v>8258</v>
      </c>
      <c r="C327" s="155" t="s">
        <v>10690</v>
      </c>
      <c r="D327" s="157" t="s">
        <v>8259</v>
      </c>
      <c r="E327" s="157" t="s">
        <v>8259</v>
      </c>
      <c r="F327" s="157" t="s">
        <v>8259</v>
      </c>
    </row>
    <row r="328" spans="1:6" x14ac:dyDescent="0.2">
      <c r="A328" s="155" t="s">
        <v>8257</v>
      </c>
      <c r="B328" s="155" t="s">
        <v>8258</v>
      </c>
      <c r="C328" s="155" t="s">
        <v>10690</v>
      </c>
      <c r="D328" s="157" t="s">
        <v>8259</v>
      </c>
      <c r="E328" s="157" t="s">
        <v>8259</v>
      </c>
      <c r="F328" s="157" t="s">
        <v>8259</v>
      </c>
    </row>
    <row r="329" spans="1:6" x14ac:dyDescent="0.2">
      <c r="A329" s="155" t="s">
        <v>8260</v>
      </c>
      <c r="B329" s="155" t="s">
        <v>12364</v>
      </c>
      <c r="C329" s="156">
        <v>37621</v>
      </c>
      <c r="D329" s="157">
        <v>0</v>
      </c>
      <c r="E329" s="157">
        <v>0</v>
      </c>
      <c r="F329" s="157">
        <v>0</v>
      </c>
    </row>
    <row r="330" spans="1:6" x14ac:dyDescent="0.2">
      <c r="A330" s="155" t="s">
        <v>8261</v>
      </c>
      <c r="B330" s="155"/>
      <c r="C330" s="156">
        <v>37621</v>
      </c>
      <c r="D330" s="157">
        <v>0</v>
      </c>
      <c r="E330" s="157">
        <v>0</v>
      </c>
      <c r="F330" s="157">
        <v>0</v>
      </c>
    </row>
    <row r="331" spans="1:6" x14ac:dyDescent="0.2">
      <c r="A331" s="155" t="s">
        <v>8257</v>
      </c>
      <c r="B331" s="155" t="s">
        <v>8258</v>
      </c>
      <c r="C331" s="155" t="s">
        <v>10690</v>
      </c>
      <c r="D331" s="157" t="s">
        <v>8259</v>
      </c>
      <c r="E331" s="157" t="s">
        <v>8259</v>
      </c>
      <c r="F331" s="157" t="s">
        <v>8259</v>
      </c>
    </row>
    <row r="332" spans="1:6" x14ac:dyDescent="0.2">
      <c r="A332" s="155" t="s">
        <v>8610</v>
      </c>
      <c r="B332" s="155" t="s">
        <v>9384</v>
      </c>
      <c r="C332" s="155"/>
      <c r="D332" s="155"/>
      <c r="E332" s="155"/>
      <c r="F332" s="155"/>
    </row>
    <row r="333" spans="1:6" x14ac:dyDescent="0.2">
      <c r="A333" s="155"/>
      <c r="B333" s="155"/>
      <c r="C333" s="155" t="s">
        <v>10691</v>
      </c>
      <c r="D333" s="155"/>
      <c r="E333" s="157">
        <v>0</v>
      </c>
      <c r="F333" s="155"/>
    </row>
    <row r="334" spans="1:6" x14ac:dyDescent="0.2">
      <c r="A334" s="155" t="s">
        <v>8264</v>
      </c>
      <c r="B334" s="155"/>
      <c r="C334" s="156">
        <v>37590</v>
      </c>
      <c r="D334" s="157">
        <v>69360.945000000007</v>
      </c>
      <c r="E334" s="157">
        <v>69360.945000000007</v>
      </c>
      <c r="F334" s="157">
        <v>0</v>
      </c>
    </row>
    <row r="335" spans="1:6" x14ac:dyDescent="0.2">
      <c r="A335" s="155" t="s">
        <v>8257</v>
      </c>
      <c r="B335" s="155" t="s">
        <v>8258</v>
      </c>
      <c r="C335" s="155" t="s">
        <v>10690</v>
      </c>
      <c r="D335" s="157" t="s">
        <v>8259</v>
      </c>
      <c r="E335" s="157" t="s">
        <v>8259</v>
      </c>
      <c r="F335" s="157" t="s">
        <v>8259</v>
      </c>
    </row>
    <row r="336" spans="1:6" x14ac:dyDescent="0.2">
      <c r="A336" s="155" t="s">
        <v>8257</v>
      </c>
      <c r="B336" s="155" t="s">
        <v>8258</v>
      </c>
      <c r="C336" s="155" t="s">
        <v>10690</v>
      </c>
      <c r="D336" s="157" t="s">
        <v>8259</v>
      </c>
      <c r="E336" s="157" t="s">
        <v>8259</v>
      </c>
      <c r="F336" s="157" t="s">
        <v>8259</v>
      </c>
    </row>
    <row r="337" spans="1:6" x14ac:dyDescent="0.2">
      <c r="A337" s="155" t="s">
        <v>8268</v>
      </c>
      <c r="B337" s="155"/>
      <c r="C337" s="155"/>
      <c r="D337" s="155"/>
      <c r="E337" s="155"/>
      <c r="F337" s="155"/>
    </row>
    <row r="338" spans="1:6" x14ac:dyDescent="0.2">
      <c r="A338" s="155" t="s">
        <v>8254</v>
      </c>
      <c r="B338" s="155" t="s">
        <v>8255</v>
      </c>
      <c r="C338" s="155"/>
      <c r="D338" s="155"/>
      <c r="E338" s="155"/>
      <c r="F338" s="155"/>
    </row>
    <row r="339" spans="1:6" x14ac:dyDescent="0.2">
      <c r="A339" s="155"/>
      <c r="B339" s="155"/>
      <c r="C339" s="155" t="s">
        <v>10689</v>
      </c>
      <c r="D339" s="157" t="s">
        <v>8255</v>
      </c>
      <c r="E339" s="155"/>
      <c r="F339" s="155"/>
    </row>
    <row r="341" spans="1:6" x14ac:dyDescent="0.2">
      <c r="A341" s="155" t="s">
        <v>8260</v>
      </c>
      <c r="B341" s="155" t="s">
        <v>12364</v>
      </c>
      <c r="C341" s="156">
        <v>37621</v>
      </c>
      <c r="D341" s="157">
        <v>0</v>
      </c>
      <c r="E341" s="157">
        <v>0</v>
      </c>
      <c r="F341" s="157">
        <v>0</v>
      </c>
    </row>
    <row r="342" spans="1:6" x14ac:dyDescent="0.2">
      <c r="A342" s="155" t="s">
        <v>8261</v>
      </c>
      <c r="B342" s="155"/>
      <c r="C342" s="156">
        <v>37621</v>
      </c>
      <c r="D342" s="157">
        <v>69360.945000000007</v>
      </c>
      <c r="E342" s="157">
        <v>69360.945000000007</v>
      </c>
      <c r="F342" s="157">
        <v>0</v>
      </c>
    </row>
    <row r="343" spans="1:6" x14ac:dyDescent="0.2">
      <c r="A343" s="155" t="s">
        <v>8257</v>
      </c>
      <c r="B343" s="155" t="s">
        <v>8258</v>
      </c>
      <c r="C343" s="155" t="s">
        <v>10690</v>
      </c>
      <c r="D343" s="157" t="s">
        <v>8259</v>
      </c>
      <c r="E343" s="157" t="s">
        <v>8259</v>
      </c>
      <c r="F343" s="157" t="s">
        <v>8259</v>
      </c>
    </row>
    <row r="344" spans="1:6" x14ac:dyDescent="0.2">
      <c r="A344" s="155" t="s">
        <v>8257</v>
      </c>
      <c r="B344" s="155" t="s">
        <v>8258</v>
      </c>
      <c r="C344" s="155" t="s">
        <v>10690</v>
      </c>
      <c r="D344" s="157" t="s">
        <v>8259</v>
      </c>
      <c r="E344" s="157" t="s">
        <v>8259</v>
      </c>
      <c r="F344" s="157" t="s">
        <v>8259</v>
      </c>
    </row>
    <row r="345" spans="1:6" x14ac:dyDescent="0.2">
      <c r="A345" s="155" t="s">
        <v>8260</v>
      </c>
      <c r="B345" s="155" t="s">
        <v>12364</v>
      </c>
      <c r="C345" s="156">
        <v>37621</v>
      </c>
      <c r="D345" s="157">
        <v>0</v>
      </c>
      <c r="E345" s="157">
        <v>0</v>
      </c>
      <c r="F345" s="157">
        <v>0</v>
      </c>
    </row>
    <row r="346" spans="1:6" x14ac:dyDescent="0.2">
      <c r="A346" s="155" t="s">
        <v>8261</v>
      </c>
      <c r="B346" s="155"/>
      <c r="C346" s="156">
        <v>37621</v>
      </c>
      <c r="D346" s="157">
        <v>0</v>
      </c>
      <c r="E346" s="157">
        <v>0</v>
      </c>
      <c r="F346" s="157">
        <v>0</v>
      </c>
    </row>
    <row r="347" spans="1:6" x14ac:dyDescent="0.2">
      <c r="A347" s="155" t="s">
        <v>8257</v>
      </c>
      <c r="B347" s="155" t="s">
        <v>8258</v>
      </c>
      <c r="C347" s="155" t="s">
        <v>10690</v>
      </c>
      <c r="D347" s="157" t="s">
        <v>8259</v>
      </c>
      <c r="E347" s="157" t="s">
        <v>8259</v>
      </c>
      <c r="F347" s="157" t="s">
        <v>8259</v>
      </c>
    </row>
    <row r="348" spans="1:6" x14ac:dyDescent="0.2">
      <c r="A348" s="155" t="s">
        <v>8257</v>
      </c>
      <c r="B348" s="155" t="s">
        <v>8258</v>
      </c>
      <c r="C348" s="155" t="s">
        <v>10690</v>
      </c>
      <c r="D348" s="157" t="s">
        <v>8259</v>
      </c>
      <c r="E348" s="157" t="s">
        <v>8259</v>
      </c>
      <c r="F348" s="157" t="s">
        <v>8259</v>
      </c>
    </row>
    <row r="349" spans="1:6" x14ac:dyDescent="0.2">
      <c r="A349" s="155" t="s">
        <v>8260</v>
      </c>
      <c r="B349" s="155" t="s">
        <v>12364</v>
      </c>
      <c r="C349" s="156">
        <v>37621</v>
      </c>
      <c r="D349" s="157">
        <v>0</v>
      </c>
      <c r="E349" s="157">
        <v>0</v>
      </c>
      <c r="F349" s="157">
        <v>0</v>
      </c>
    </row>
    <row r="350" spans="1:6" x14ac:dyDescent="0.2">
      <c r="A350" s="155" t="s">
        <v>8261</v>
      </c>
      <c r="B350" s="155"/>
      <c r="C350" s="156">
        <v>37621</v>
      </c>
      <c r="D350" s="157">
        <v>0</v>
      </c>
      <c r="E350" s="157">
        <v>0</v>
      </c>
      <c r="F350" s="157">
        <v>0</v>
      </c>
    </row>
    <row r="351" spans="1:6" x14ac:dyDescent="0.2">
      <c r="A351" s="155" t="s">
        <v>8257</v>
      </c>
      <c r="B351" s="155" t="s">
        <v>8258</v>
      </c>
      <c r="C351" s="155" t="s">
        <v>10690</v>
      </c>
      <c r="D351" s="157" t="s">
        <v>8259</v>
      </c>
      <c r="E351" s="157" t="s">
        <v>8259</v>
      </c>
      <c r="F351" s="157" t="s">
        <v>8259</v>
      </c>
    </row>
    <row r="352" spans="1:6" x14ac:dyDescent="0.2">
      <c r="A352" s="155" t="s">
        <v>8257</v>
      </c>
      <c r="B352" s="155" t="s">
        <v>8258</v>
      </c>
      <c r="C352" s="155" t="s">
        <v>10690</v>
      </c>
      <c r="D352" s="157" t="s">
        <v>8259</v>
      </c>
      <c r="E352" s="157" t="s">
        <v>8259</v>
      </c>
      <c r="F352" s="157" t="s">
        <v>8259</v>
      </c>
    </row>
    <row r="353" spans="1:6" x14ac:dyDescent="0.2">
      <c r="A353" s="155" t="s">
        <v>8260</v>
      </c>
      <c r="B353" s="155" t="s">
        <v>12364</v>
      </c>
      <c r="C353" s="156">
        <v>37621</v>
      </c>
      <c r="D353" s="157">
        <v>0</v>
      </c>
      <c r="E353" s="157">
        <v>0</v>
      </c>
      <c r="F353" s="157">
        <v>0</v>
      </c>
    </row>
    <row r="354" spans="1:6" x14ac:dyDescent="0.2">
      <c r="A354" s="155" t="s">
        <v>8261</v>
      </c>
      <c r="B354" s="155"/>
      <c r="C354" s="156">
        <v>37621</v>
      </c>
      <c r="D354" s="157">
        <v>0</v>
      </c>
      <c r="E354" s="157">
        <v>0</v>
      </c>
      <c r="F354" s="157">
        <v>0</v>
      </c>
    </row>
    <row r="355" spans="1:6" x14ac:dyDescent="0.2">
      <c r="A355" s="155" t="s">
        <v>8257</v>
      </c>
      <c r="B355" s="155" t="s">
        <v>8258</v>
      </c>
      <c r="C355" s="155" t="s">
        <v>10690</v>
      </c>
      <c r="D355" s="157" t="s">
        <v>8259</v>
      </c>
      <c r="E355" s="157" t="s">
        <v>8259</v>
      </c>
      <c r="F355" s="157" t="s">
        <v>8259</v>
      </c>
    </row>
    <row r="356" spans="1:6" x14ac:dyDescent="0.2">
      <c r="A356" s="155" t="s">
        <v>8257</v>
      </c>
      <c r="B356" s="155" t="s">
        <v>8258</v>
      </c>
      <c r="C356" s="155" t="s">
        <v>10690</v>
      </c>
      <c r="D356" s="157" t="s">
        <v>8259</v>
      </c>
      <c r="E356" s="157" t="s">
        <v>8259</v>
      </c>
      <c r="F356" s="157" t="s">
        <v>8259</v>
      </c>
    </row>
    <row r="357" spans="1:6" x14ac:dyDescent="0.2">
      <c r="A357" s="155" t="s">
        <v>8260</v>
      </c>
      <c r="B357" s="155" t="s">
        <v>12364</v>
      </c>
      <c r="C357" s="156">
        <v>37621</v>
      </c>
      <c r="D357" s="157">
        <v>0</v>
      </c>
      <c r="E357" s="157">
        <v>0</v>
      </c>
      <c r="F357" s="157">
        <v>0</v>
      </c>
    </row>
    <row r="358" spans="1:6" x14ac:dyDescent="0.2">
      <c r="A358" s="155" t="s">
        <v>8261</v>
      </c>
      <c r="B358" s="155"/>
      <c r="C358" s="156">
        <v>37621</v>
      </c>
      <c r="D358" s="157">
        <v>0</v>
      </c>
      <c r="E358" s="157">
        <v>0</v>
      </c>
      <c r="F358" s="157">
        <v>0</v>
      </c>
    </row>
    <row r="359" spans="1:6" x14ac:dyDescent="0.2">
      <c r="A359" s="155" t="s">
        <v>8257</v>
      </c>
      <c r="B359" s="155" t="s">
        <v>8258</v>
      </c>
      <c r="C359" s="155" t="s">
        <v>10690</v>
      </c>
      <c r="D359" s="157" t="s">
        <v>8259</v>
      </c>
      <c r="E359" s="157" t="s">
        <v>8259</v>
      </c>
      <c r="F359" s="157" t="s">
        <v>8259</v>
      </c>
    </row>
    <row r="360" spans="1:6" x14ac:dyDescent="0.2">
      <c r="A360" s="155" t="s">
        <v>8257</v>
      </c>
      <c r="B360" s="155" t="s">
        <v>8258</v>
      </c>
      <c r="C360" s="155" t="s">
        <v>10690</v>
      </c>
      <c r="D360" s="157" t="s">
        <v>8259</v>
      </c>
      <c r="E360" s="157" t="s">
        <v>8259</v>
      </c>
      <c r="F360" s="157" t="s">
        <v>8259</v>
      </c>
    </row>
    <row r="361" spans="1:6" x14ac:dyDescent="0.2">
      <c r="A361" s="155" t="s">
        <v>8260</v>
      </c>
      <c r="B361" s="155" t="s">
        <v>12364</v>
      </c>
      <c r="C361" s="156">
        <v>37621</v>
      </c>
      <c r="D361" s="157">
        <v>0</v>
      </c>
      <c r="E361" s="157">
        <v>0</v>
      </c>
      <c r="F361" s="157">
        <v>0</v>
      </c>
    </row>
    <row r="362" spans="1:6" x14ac:dyDescent="0.2">
      <c r="A362" s="155" t="s">
        <v>8261</v>
      </c>
      <c r="B362" s="155"/>
      <c r="C362" s="156">
        <v>37621</v>
      </c>
      <c r="D362" s="157">
        <v>0</v>
      </c>
      <c r="E362" s="157">
        <v>0</v>
      </c>
      <c r="F362" s="157">
        <v>0</v>
      </c>
    </row>
    <row r="363" spans="1:6" x14ac:dyDescent="0.2">
      <c r="A363" s="155" t="s">
        <v>8257</v>
      </c>
      <c r="B363" s="155" t="s">
        <v>8258</v>
      </c>
      <c r="C363" s="155" t="s">
        <v>10690</v>
      </c>
      <c r="D363" s="157" t="s">
        <v>8259</v>
      </c>
      <c r="E363" s="157" t="s">
        <v>8259</v>
      </c>
      <c r="F363" s="157" t="s">
        <v>8259</v>
      </c>
    </row>
    <row r="364" spans="1:6" x14ac:dyDescent="0.2">
      <c r="A364" s="155" t="s">
        <v>5427</v>
      </c>
      <c r="B364" s="155" t="s">
        <v>9427</v>
      </c>
      <c r="C364" s="155"/>
      <c r="D364" s="155"/>
      <c r="E364" s="155"/>
      <c r="F364" s="155"/>
    </row>
    <row r="365" spans="1:6" x14ac:dyDescent="0.2">
      <c r="A365" s="155"/>
      <c r="B365" s="155"/>
      <c r="C365" s="155" t="s">
        <v>10691</v>
      </c>
      <c r="D365" s="155"/>
      <c r="E365" s="157">
        <v>0</v>
      </c>
      <c r="F365" s="155"/>
    </row>
    <row r="366" spans="1:6" x14ac:dyDescent="0.2">
      <c r="A366" s="155" t="s">
        <v>8264</v>
      </c>
      <c r="B366" s="155"/>
      <c r="C366" s="156">
        <v>37590</v>
      </c>
      <c r="D366" s="157">
        <v>0</v>
      </c>
      <c r="E366" s="157">
        <v>669941.87399999995</v>
      </c>
      <c r="F366" s="157">
        <v>-669941.87399999995</v>
      </c>
    </row>
    <row r="367" spans="1:6" x14ac:dyDescent="0.2">
      <c r="A367" s="155" t="s">
        <v>8257</v>
      </c>
      <c r="B367" s="155" t="s">
        <v>8258</v>
      </c>
      <c r="C367" s="155" t="s">
        <v>10690</v>
      </c>
      <c r="D367" s="157" t="s">
        <v>8259</v>
      </c>
      <c r="E367" s="157" t="s">
        <v>8259</v>
      </c>
      <c r="F367" s="157" t="s">
        <v>8259</v>
      </c>
    </row>
    <row r="369" spans="1:6" x14ac:dyDescent="0.2">
      <c r="A369" s="155" t="s">
        <v>8265</v>
      </c>
      <c r="B369" s="155" t="s">
        <v>8266</v>
      </c>
      <c r="C369" s="155" t="s">
        <v>158</v>
      </c>
      <c r="D369" s="157" t="s">
        <v>3</v>
      </c>
      <c r="E369" s="157" t="s">
        <v>4</v>
      </c>
      <c r="F369" s="157" t="s">
        <v>1020</v>
      </c>
    </row>
    <row r="370" spans="1:6" x14ac:dyDescent="0.2">
      <c r="A370" s="155" t="s">
        <v>8257</v>
      </c>
      <c r="B370" s="155" t="s">
        <v>8258</v>
      </c>
      <c r="C370" s="155" t="s">
        <v>10690</v>
      </c>
      <c r="D370" s="157" t="s">
        <v>8259</v>
      </c>
      <c r="E370" s="157" t="s">
        <v>8259</v>
      </c>
      <c r="F370" s="157" t="s">
        <v>8259</v>
      </c>
    </row>
    <row r="371" spans="1:6" x14ac:dyDescent="0.2">
      <c r="A371" s="156">
        <v>45644</v>
      </c>
      <c r="B371" s="155">
        <v>8823889124</v>
      </c>
      <c r="C371" s="155" t="s">
        <v>10724</v>
      </c>
      <c r="D371" s="157">
        <v>669941.87399999995</v>
      </c>
      <c r="E371" s="155"/>
      <c r="F371" s="157">
        <v>0</v>
      </c>
    </row>
    <row r="372" spans="1:6" x14ac:dyDescent="0.2">
      <c r="A372" s="155" t="s">
        <v>8257</v>
      </c>
      <c r="B372" s="155" t="s">
        <v>8258</v>
      </c>
      <c r="C372" s="155" t="s">
        <v>10690</v>
      </c>
      <c r="D372" s="157" t="s">
        <v>8259</v>
      </c>
      <c r="E372" s="157" t="s">
        <v>8259</v>
      </c>
      <c r="F372" s="157" t="s">
        <v>8259</v>
      </c>
    </row>
    <row r="373" spans="1:6" x14ac:dyDescent="0.2">
      <c r="A373" s="155" t="s">
        <v>8260</v>
      </c>
      <c r="B373" s="155" t="s">
        <v>12364</v>
      </c>
      <c r="C373" s="156">
        <v>37621</v>
      </c>
      <c r="D373" s="157">
        <v>669941.87399999995</v>
      </c>
      <c r="E373" s="157">
        <v>0</v>
      </c>
      <c r="F373" s="157">
        <v>669941.87399999995</v>
      </c>
    </row>
    <row r="374" spans="1:6" x14ac:dyDescent="0.2">
      <c r="A374" s="155" t="s">
        <v>8261</v>
      </c>
      <c r="B374" s="155"/>
      <c r="C374" s="156">
        <v>37621</v>
      </c>
      <c r="D374" s="157">
        <v>669941.87399999995</v>
      </c>
      <c r="E374" s="157">
        <v>669941.87399999995</v>
      </c>
      <c r="F374" s="157">
        <v>0</v>
      </c>
    </row>
    <row r="375" spans="1:6" x14ac:dyDescent="0.2">
      <c r="A375" s="155" t="s">
        <v>8257</v>
      </c>
      <c r="B375" s="155" t="s">
        <v>8258</v>
      </c>
      <c r="C375" s="155" t="s">
        <v>10690</v>
      </c>
      <c r="D375" s="157" t="s">
        <v>8259</v>
      </c>
      <c r="E375" s="157" t="s">
        <v>8259</v>
      </c>
      <c r="F375" s="157" t="s">
        <v>8259</v>
      </c>
    </row>
    <row r="376" spans="1:6" x14ac:dyDescent="0.2">
      <c r="A376" s="155" t="s">
        <v>8257</v>
      </c>
      <c r="B376" s="155" t="s">
        <v>8258</v>
      </c>
      <c r="C376" s="155" t="s">
        <v>10690</v>
      </c>
      <c r="D376" s="157" t="s">
        <v>8259</v>
      </c>
      <c r="E376" s="157" t="s">
        <v>8259</v>
      </c>
      <c r="F376" s="157" t="s">
        <v>8259</v>
      </c>
    </row>
    <row r="377" spans="1:6" x14ac:dyDescent="0.2">
      <c r="A377" s="155" t="s">
        <v>8260</v>
      </c>
      <c r="B377" s="155" t="s">
        <v>12364</v>
      </c>
      <c r="C377" s="156">
        <v>37621</v>
      </c>
      <c r="D377" s="157">
        <v>0</v>
      </c>
      <c r="E377" s="157">
        <v>0</v>
      </c>
      <c r="F377" s="157">
        <v>0</v>
      </c>
    </row>
    <row r="378" spans="1:6" x14ac:dyDescent="0.2">
      <c r="A378" s="155" t="s">
        <v>8261</v>
      </c>
      <c r="B378" s="155"/>
      <c r="C378" s="156">
        <v>37621</v>
      </c>
      <c r="D378" s="157">
        <v>0</v>
      </c>
      <c r="E378" s="157">
        <v>0</v>
      </c>
      <c r="F378" s="157">
        <v>0</v>
      </c>
    </row>
    <row r="379" spans="1:6" x14ac:dyDescent="0.2">
      <c r="A379" s="155" t="s">
        <v>8257</v>
      </c>
      <c r="B379" s="155" t="s">
        <v>8258</v>
      </c>
      <c r="C379" s="155" t="s">
        <v>10690</v>
      </c>
      <c r="D379" s="157" t="s">
        <v>8259</v>
      </c>
      <c r="E379" s="157" t="s">
        <v>8259</v>
      </c>
      <c r="F379" s="157" t="s">
        <v>8259</v>
      </c>
    </row>
    <row r="380" spans="1:6" x14ac:dyDescent="0.2">
      <c r="A380" s="155" t="s">
        <v>8257</v>
      </c>
      <c r="B380" s="155" t="s">
        <v>8258</v>
      </c>
      <c r="C380" s="155" t="s">
        <v>10690</v>
      </c>
      <c r="D380" s="157" t="s">
        <v>8259</v>
      </c>
      <c r="E380" s="157" t="s">
        <v>8259</v>
      </c>
      <c r="F380" s="157" t="s">
        <v>8259</v>
      </c>
    </row>
    <row r="381" spans="1:6" x14ac:dyDescent="0.2">
      <c r="A381" s="155" t="s">
        <v>8260</v>
      </c>
      <c r="B381" s="155" t="s">
        <v>12364</v>
      </c>
      <c r="C381" s="156">
        <v>37621</v>
      </c>
      <c r="D381" s="157">
        <v>0</v>
      </c>
      <c r="E381" s="157">
        <v>0</v>
      </c>
      <c r="F381" s="157">
        <v>0</v>
      </c>
    </row>
    <row r="382" spans="1:6" x14ac:dyDescent="0.2">
      <c r="A382" s="155" t="s">
        <v>8261</v>
      </c>
      <c r="B382" s="155"/>
      <c r="C382" s="156">
        <v>37621</v>
      </c>
      <c r="D382" s="157">
        <v>0</v>
      </c>
      <c r="E382" s="157">
        <v>0</v>
      </c>
      <c r="F382" s="157">
        <v>0</v>
      </c>
    </row>
    <row r="383" spans="1:6" x14ac:dyDescent="0.2">
      <c r="A383" s="155" t="s">
        <v>8257</v>
      </c>
      <c r="B383" s="155" t="s">
        <v>8258</v>
      </c>
      <c r="C383" s="155" t="s">
        <v>10690</v>
      </c>
      <c r="D383" s="157" t="s">
        <v>8259</v>
      </c>
      <c r="E383" s="157" t="s">
        <v>8259</v>
      </c>
      <c r="F383" s="157" t="s">
        <v>8259</v>
      </c>
    </row>
    <row r="384" spans="1:6" x14ac:dyDescent="0.2">
      <c r="A384" s="155" t="s">
        <v>8257</v>
      </c>
      <c r="B384" s="155" t="s">
        <v>8258</v>
      </c>
      <c r="C384" s="155" t="s">
        <v>10690</v>
      </c>
      <c r="D384" s="157" t="s">
        <v>8259</v>
      </c>
      <c r="E384" s="157" t="s">
        <v>8259</v>
      </c>
      <c r="F384" s="157" t="s">
        <v>8259</v>
      </c>
    </row>
    <row r="385" spans="1:6" x14ac:dyDescent="0.2">
      <c r="A385" s="155" t="s">
        <v>8260</v>
      </c>
      <c r="B385" s="155" t="s">
        <v>12364</v>
      </c>
      <c r="C385" s="156">
        <v>37621</v>
      </c>
      <c r="D385" s="157">
        <v>0</v>
      </c>
      <c r="E385" s="157">
        <v>0</v>
      </c>
      <c r="F385" s="157">
        <v>0</v>
      </c>
    </row>
    <row r="386" spans="1:6" x14ac:dyDescent="0.2">
      <c r="A386" s="155" t="s">
        <v>8261</v>
      </c>
      <c r="B386" s="155"/>
      <c r="C386" s="156">
        <v>37621</v>
      </c>
      <c r="D386" s="157">
        <v>0</v>
      </c>
      <c r="E386" s="157">
        <v>0</v>
      </c>
      <c r="F386" s="157">
        <v>0</v>
      </c>
    </row>
    <row r="387" spans="1:6" x14ac:dyDescent="0.2">
      <c r="A387" s="155" t="s">
        <v>8257</v>
      </c>
      <c r="B387" s="155" t="s">
        <v>8258</v>
      </c>
      <c r="C387" s="155" t="s">
        <v>10690</v>
      </c>
      <c r="D387" s="157" t="s">
        <v>8259</v>
      </c>
      <c r="E387" s="157" t="s">
        <v>8259</v>
      </c>
      <c r="F387" s="157" t="s">
        <v>8259</v>
      </c>
    </row>
    <row r="388" spans="1:6" x14ac:dyDescent="0.2">
      <c r="A388" s="155" t="s">
        <v>8257</v>
      </c>
      <c r="B388" s="155" t="s">
        <v>8258</v>
      </c>
      <c r="C388" s="155" t="s">
        <v>10690</v>
      </c>
      <c r="D388" s="157" t="s">
        <v>8259</v>
      </c>
      <c r="E388" s="157" t="s">
        <v>8259</v>
      </c>
      <c r="F388" s="157" t="s">
        <v>8259</v>
      </c>
    </row>
    <row r="389" spans="1:6" x14ac:dyDescent="0.2">
      <c r="A389" s="155" t="s">
        <v>8260</v>
      </c>
      <c r="B389" s="155" t="s">
        <v>12364</v>
      </c>
      <c r="C389" s="156">
        <v>37621</v>
      </c>
      <c r="D389" s="157">
        <v>0</v>
      </c>
      <c r="E389" s="157">
        <v>0</v>
      </c>
      <c r="F389" s="157">
        <v>0</v>
      </c>
    </row>
    <row r="390" spans="1:6" x14ac:dyDescent="0.2">
      <c r="A390" s="155" t="s">
        <v>8261</v>
      </c>
      <c r="B390" s="155"/>
      <c r="C390" s="156">
        <v>37621</v>
      </c>
      <c r="D390" s="157">
        <v>0</v>
      </c>
      <c r="E390" s="157">
        <v>0</v>
      </c>
      <c r="F390" s="157">
        <v>0</v>
      </c>
    </row>
    <row r="391" spans="1:6" x14ac:dyDescent="0.2">
      <c r="A391" s="155" t="s">
        <v>8257</v>
      </c>
      <c r="B391" s="155" t="s">
        <v>8258</v>
      </c>
      <c r="C391" s="155" t="s">
        <v>10690</v>
      </c>
      <c r="D391" s="157" t="s">
        <v>8259</v>
      </c>
      <c r="E391" s="157" t="s">
        <v>8259</v>
      </c>
      <c r="F391" s="157" t="s">
        <v>8259</v>
      </c>
    </row>
    <row r="392" spans="1:6" x14ac:dyDescent="0.2">
      <c r="A392" s="155" t="s">
        <v>1008</v>
      </c>
      <c r="B392" s="155" t="s">
        <v>8275</v>
      </c>
      <c r="C392" s="155" t="s">
        <v>8276</v>
      </c>
      <c r="D392" s="155"/>
      <c r="E392" s="155"/>
      <c r="F392" s="155"/>
    </row>
    <row r="393" spans="1:6" x14ac:dyDescent="0.2">
      <c r="A393" s="155" t="s">
        <v>8268</v>
      </c>
      <c r="B393" s="155"/>
      <c r="C393" s="155"/>
      <c r="D393" s="155"/>
      <c r="E393" s="155"/>
      <c r="F393" s="155"/>
    </row>
    <row r="394" spans="1:6" x14ac:dyDescent="0.2">
      <c r="A394" s="155" t="s">
        <v>8254</v>
      </c>
      <c r="B394" s="155" t="s">
        <v>8255</v>
      </c>
      <c r="C394" s="155"/>
      <c r="D394" s="155"/>
      <c r="E394" s="155"/>
      <c r="F394" s="155"/>
    </row>
    <row r="395" spans="1:6" x14ac:dyDescent="0.2">
      <c r="A395" s="155"/>
      <c r="B395" s="155"/>
      <c r="C395" s="155" t="s">
        <v>10689</v>
      </c>
      <c r="D395" s="157" t="s">
        <v>8255</v>
      </c>
      <c r="E395" s="155"/>
      <c r="F395" s="155"/>
    </row>
    <row r="397" spans="1:6" x14ac:dyDescent="0.2">
      <c r="A397" s="155"/>
      <c r="B397" s="155"/>
      <c r="C397" s="155" t="s">
        <v>10691</v>
      </c>
      <c r="D397" s="155"/>
      <c r="E397" s="157">
        <v>0</v>
      </c>
      <c r="F397" s="155"/>
    </row>
    <row r="398" spans="1:6" x14ac:dyDescent="0.2">
      <c r="A398" s="155" t="s">
        <v>8264</v>
      </c>
      <c r="B398" s="155"/>
      <c r="C398" s="156">
        <v>37590</v>
      </c>
      <c r="D398" s="157">
        <v>1137488.0349999999</v>
      </c>
      <c r="E398" s="157">
        <v>1124298.561</v>
      </c>
      <c r="F398" s="157">
        <v>13189.474</v>
      </c>
    </row>
    <row r="399" spans="1:6" x14ac:dyDescent="0.2">
      <c r="A399" s="155" t="s">
        <v>8257</v>
      </c>
      <c r="B399" s="155" t="s">
        <v>8258</v>
      </c>
      <c r="C399" s="155" t="s">
        <v>10690</v>
      </c>
      <c r="D399" s="157" t="s">
        <v>8259</v>
      </c>
      <c r="E399" s="157" t="s">
        <v>8259</v>
      </c>
      <c r="F399" s="157" t="s">
        <v>8259</v>
      </c>
    </row>
    <row r="401" spans="1:6" x14ac:dyDescent="0.2">
      <c r="A401" s="155" t="s">
        <v>8265</v>
      </c>
      <c r="B401" s="155" t="s">
        <v>8266</v>
      </c>
      <c r="C401" s="155" t="s">
        <v>158</v>
      </c>
      <c r="D401" s="157" t="s">
        <v>3</v>
      </c>
      <c r="E401" s="157" t="s">
        <v>4</v>
      </c>
      <c r="F401" s="157" t="s">
        <v>1020</v>
      </c>
    </row>
    <row r="402" spans="1:6" x14ac:dyDescent="0.2">
      <c r="A402" s="155" t="s">
        <v>8257</v>
      </c>
      <c r="B402" s="155" t="s">
        <v>8258</v>
      </c>
      <c r="C402" s="155" t="s">
        <v>10690</v>
      </c>
      <c r="D402" s="157" t="s">
        <v>8259</v>
      </c>
      <c r="E402" s="157" t="s">
        <v>8259</v>
      </c>
      <c r="F402" s="157" t="s">
        <v>8259</v>
      </c>
    </row>
    <row r="403" spans="1:6" x14ac:dyDescent="0.2">
      <c r="A403" s="156">
        <v>45650</v>
      </c>
      <c r="B403" s="155" t="s">
        <v>10727</v>
      </c>
      <c r="C403" s="155" t="s">
        <v>10728</v>
      </c>
      <c r="D403" s="155"/>
      <c r="E403" s="157">
        <v>116412.85</v>
      </c>
      <c r="F403" s="157">
        <v>-103223.376</v>
      </c>
    </row>
    <row r="404" spans="1:6" x14ac:dyDescent="0.2">
      <c r="A404" s="156">
        <v>45653</v>
      </c>
      <c r="B404" s="155">
        <v>5724570229</v>
      </c>
      <c r="C404" s="155" t="s">
        <v>10729</v>
      </c>
      <c r="D404" s="157">
        <v>131198.935</v>
      </c>
      <c r="E404" s="155"/>
      <c r="F404" s="157">
        <v>27975.559000000001</v>
      </c>
    </row>
    <row r="405" spans="1:6" x14ac:dyDescent="0.2">
      <c r="A405" s="156">
        <v>45653</v>
      </c>
      <c r="B405" s="155">
        <v>5724570230</v>
      </c>
      <c r="C405" s="155" t="s">
        <v>10730</v>
      </c>
      <c r="D405" s="157">
        <v>121910.826</v>
      </c>
      <c r="E405" s="155"/>
      <c r="F405" s="157">
        <v>149886.38500000001</v>
      </c>
    </row>
    <row r="406" spans="1:6" x14ac:dyDescent="0.2">
      <c r="A406" s="155" t="s">
        <v>8257</v>
      </c>
      <c r="B406" s="155" t="s">
        <v>8258</v>
      </c>
      <c r="C406" s="155" t="s">
        <v>10690</v>
      </c>
      <c r="D406" s="157" t="s">
        <v>8259</v>
      </c>
      <c r="E406" s="157" t="s">
        <v>8259</v>
      </c>
      <c r="F406" s="157" t="s">
        <v>8259</v>
      </c>
    </row>
    <row r="407" spans="1:6" x14ac:dyDescent="0.2">
      <c r="A407" s="155" t="s">
        <v>8260</v>
      </c>
      <c r="B407" s="155" t="s">
        <v>12364</v>
      </c>
      <c r="C407" s="156">
        <v>37621</v>
      </c>
      <c r="D407" s="157">
        <v>253109.761</v>
      </c>
      <c r="E407" s="157">
        <v>116412.85</v>
      </c>
      <c r="F407" s="157">
        <v>136696.91099999999</v>
      </c>
    </row>
    <row r="408" spans="1:6" x14ac:dyDescent="0.2">
      <c r="A408" s="155" t="s">
        <v>8261</v>
      </c>
      <c r="B408" s="155"/>
      <c r="C408" s="156">
        <v>37621</v>
      </c>
      <c r="D408" s="157">
        <v>1390597.7960000001</v>
      </c>
      <c r="E408" s="157">
        <v>1240711.4110000001</v>
      </c>
      <c r="F408" s="157">
        <v>149886.38500000001</v>
      </c>
    </row>
    <row r="409" spans="1:6" x14ac:dyDescent="0.2">
      <c r="A409" s="155" t="s">
        <v>8257</v>
      </c>
      <c r="B409" s="155" t="s">
        <v>8258</v>
      </c>
      <c r="C409" s="155" t="s">
        <v>10690</v>
      </c>
      <c r="D409" s="157" t="s">
        <v>8259</v>
      </c>
      <c r="E409" s="157" t="s">
        <v>8259</v>
      </c>
      <c r="F409" s="157" t="s">
        <v>8259</v>
      </c>
    </row>
    <row r="410" spans="1:6" x14ac:dyDescent="0.2">
      <c r="A410" s="155" t="s">
        <v>8257</v>
      </c>
      <c r="B410" s="155" t="s">
        <v>8258</v>
      </c>
      <c r="C410" s="155" t="s">
        <v>10690</v>
      </c>
      <c r="D410" s="157" t="s">
        <v>8259</v>
      </c>
      <c r="E410" s="157" t="s">
        <v>8259</v>
      </c>
      <c r="F410" s="157" t="s">
        <v>8259</v>
      </c>
    </row>
    <row r="411" spans="1:6" x14ac:dyDescent="0.2">
      <c r="A411" s="155" t="s">
        <v>8260</v>
      </c>
      <c r="B411" s="155" t="s">
        <v>12364</v>
      </c>
      <c r="C411" s="156">
        <v>37621</v>
      </c>
      <c r="D411" s="157">
        <v>0</v>
      </c>
      <c r="E411" s="157">
        <v>0</v>
      </c>
      <c r="F411" s="157">
        <v>0</v>
      </c>
    </row>
    <row r="412" spans="1:6" x14ac:dyDescent="0.2">
      <c r="A412" s="155" t="s">
        <v>8261</v>
      </c>
      <c r="B412" s="155"/>
      <c r="C412" s="156">
        <v>37621</v>
      </c>
      <c r="D412" s="157">
        <v>0</v>
      </c>
      <c r="E412" s="157">
        <v>0</v>
      </c>
      <c r="F412" s="157">
        <v>0</v>
      </c>
    </row>
    <row r="413" spans="1:6" x14ac:dyDescent="0.2">
      <c r="A413" s="155" t="s">
        <v>8257</v>
      </c>
      <c r="B413" s="155" t="s">
        <v>8258</v>
      </c>
      <c r="C413" s="155" t="s">
        <v>10690</v>
      </c>
      <c r="D413" s="157" t="s">
        <v>8259</v>
      </c>
      <c r="E413" s="157" t="s">
        <v>8259</v>
      </c>
      <c r="F413" s="157" t="s">
        <v>8259</v>
      </c>
    </row>
    <row r="414" spans="1:6" x14ac:dyDescent="0.2">
      <c r="A414" s="155" t="s">
        <v>8257</v>
      </c>
      <c r="B414" s="155" t="s">
        <v>8258</v>
      </c>
      <c r="C414" s="155" t="s">
        <v>10690</v>
      </c>
      <c r="D414" s="157" t="s">
        <v>8259</v>
      </c>
      <c r="E414" s="157" t="s">
        <v>8259</v>
      </c>
      <c r="F414" s="157" t="s">
        <v>8259</v>
      </c>
    </row>
    <row r="415" spans="1:6" x14ac:dyDescent="0.2">
      <c r="A415" s="155" t="s">
        <v>8260</v>
      </c>
      <c r="B415" s="155" t="s">
        <v>12364</v>
      </c>
      <c r="C415" s="156">
        <v>37621</v>
      </c>
      <c r="D415" s="157">
        <v>0</v>
      </c>
      <c r="E415" s="157">
        <v>0</v>
      </c>
      <c r="F415" s="157">
        <v>0</v>
      </c>
    </row>
    <row r="416" spans="1:6" x14ac:dyDescent="0.2">
      <c r="A416" s="155" t="s">
        <v>8261</v>
      </c>
      <c r="B416" s="155"/>
      <c r="C416" s="156">
        <v>37621</v>
      </c>
      <c r="D416" s="157">
        <v>0</v>
      </c>
      <c r="E416" s="157">
        <v>0</v>
      </c>
      <c r="F416" s="157">
        <v>0</v>
      </c>
    </row>
    <row r="417" spans="1:6" x14ac:dyDescent="0.2">
      <c r="A417" s="155" t="s">
        <v>8257</v>
      </c>
      <c r="B417" s="155" t="s">
        <v>8258</v>
      </c>
      <c r="C417" s="155" t="s">
        <v>10690</v>
      </c>
      <c r="D417" s="157" t="s">
        <v>8259</v>
      </c>
      <c r="E417" s="157" t="s">
        <v>8259</v>
      </c>
      <c r="F417" s="157" t="s">
        <v>8259</v>
      </c>
    </row>
    <row r="418" spans="1:6" x14ac:dyDescent="0.2">
      <c r="A418" s="155" t="s">
        <v>5436</v>
      </c>
      <c r="B418" s="155" t="s">
        <v>9385</v>
      </c>
      <c r="C418" s="155" t="s">
        <v>8277</v>
      </c>
      <c r="D418" s="155"/>
      <c r="E418" s="155"/>
      <c r="F418" s="155"/>
    </row>
    <row r="419" spans="1:6" x14ac:dyDescent="0.2">
      <c r="A419" s="155"/>
      <c r="B419" s="155"/>
      <c r="C419" s="155" t="s">
        <v>10691</v>
      </c>
      <c r="D419" s="155"/>
      <c r="E419" s="157">
        <v>0</v>
      </c>
      <c r="F419" s="155"/>
    </row>
    <row r="420" spans="1:6" x14ac:dyDescent="0.2">
      <c r="A420" s="155" t="s">
        <v>8264</v>
      </c>
      <c r="B420" s="155"/>
      <c r="C420" s="156">
        <v>37590</v>
      </c>
      <c r="D420" s="157">
        <v>40744.080000000002</v>
      </c>
      <c r="E420" s="157">
        <v>112836.946</v>
      </c>
      <c r="F420" s="157">
        <v>-72092.865999999995</v>
      </c>
    </row>
    <row r="421" spans="1:6" x14ac:dyDescent="0.2">
      <c r="A421" s="155" t="s">
        <v>8257</v>
      </c>
      <c r="B421" s="155" t="s">
        <v>8258</v>
      </c>
      <c r="C421" s="155" t="s">
        <v>10690</v>
      </c>
      <c r="D421" s="157" t="s">
        <v>8259</v>
      </c>
      <c r="E421" s="157" t="s">
        <v>8259</v>
      </c>
      <c r="F421" s="157" t="s">
        <v>8259</v>
      </c>
    </row>
    <row r="422" spans="1:6" x14ac:dyDescent="0.2">
      <c r="A422" s="155" t="s">
        <v>8257</v>
      </c>
      <c r="B422" s="155" t="s">
        <v>8258</v>
      </c>
      <c r="C422" s="155" t="s">
        <v>10690</v>
      </c>
      <c r="D422" s="157" t="s">
        <v>8259</v>
      </c>
      <c r="E422" s="157" t="s">
        <v>8259</v>
      </c>
      <c r="F422" s="157" t="s">
        <v>8259</v>
      </c>
    </row>
    <row r="423" spans="1:6" x14ac:dyDescent="0.2">
      <c r="A423" s="155" t="s">
        <v>8260</v>
      </c>
      <c r="B423" s="155" t="s">
        <v>12364</v>
      </c>
      <c r="C423" s="156">
        <v>37621</v>
      </c>
      <c r="D423" s="157">
        <v>0</v>
      </c>
      <c r="E423" s="157">
        <v>0</v>
      </c>
      <c r="F423" s="157">
        <v>0</v>
      </c>
    </row>
    <row r="424" spans="1:6" x14ac:dyDescent="0.2">
      <c r="A424" s="155" t="s">
        <v>8261</v>
      </c>
      <c r="B424" s="155"/>
      <c r="C424" s="156">
        <v>37621</v>
      </c>
      <c r="D424" s="157">
        <v>40744.080000000002</v>
      </c>
      <c r="E424" s="157">
        <v>112836.946</v>
      </c>
      <c r="F424" s="157">
        <v>-72092.865999999995</v>
      </c>
    </row>
    <row r="425" spans="1:6" x14ac:dyDescent="0.2">
      <c r="A425" s="155" t="s">
        <v>8257</v>
      </c>
      <c r="B425" s="155" t="s">
        <v>8258</v>
      </c>
      <c r="C425" s="155" t="s">
        <v>10690</v>
      </c>
      <c r="D425" s="157" t="s">
        <v>8259</v>
      </c>
      <c r="E425" s="157" t="s">
        <v>8259</v>
      </c>
      <c r="F425" s="157" t="s">
        <v>8259</v>
      </c>
    </row>
    <row r="426" spans="1:6" x14ac:dyDescent="0.2">
      <c r="A426" s="155" t="s">
        <v>8257</v>
      </c>
      <c r="B426" s="155" t="s">
        <v>8258</v>
      </c>
      <c r="C426" s="155" t="s">
        <v>10690</v>
      </c>
      <c r="D426" s="157" t="s">
        <v>8259</v>
      </c>
      <c r="E426" s="157" t="s">
        <v>8259</v>
      </c>
      <c r="F426" s="157" t="s">
        <v>8259</v>
      </c>
    </row>
    <row r="427" spans="1:6" x14ac:dyDescent="0.2">
      <c r="A427" s="155" t="s">
        <v>8260</v>
      </c>
      <c r="B427" s="155" t="s">
        <v>12364</v>
      </c>
      <c r="C427" s="156">
        <v>37621</v>
      </c>
      <c r="D427" s="157">
        <v>0</v>
      </c>
      <c r="E427" s="157">
        <v>0</v>
      </c>
      <c r="F427" s="157">
        <v>0</v>
      </c>
    </row>
    <row r="428" spans="1:6" x14ac:dyDescent="0.2">
      <c r="A428" s="155" t="s">
        <v>8261</v>
      </c>
      <c r="B428" s="155"/>
      <c r="C428" s="156">
        <v>37621</v>
      </c>
      <c r="D428" s="157">
        <v>0</v>
      </c>
      <c r="E428" s="157">
        <v>0</v>
      </c>
      <c r="F428" s="157">
        <v>0</v>
      </c>
    </row>
    <row r="429" spans="1:6" x14ac:dyDescent="0.2">
      <c r="A429" s="155" t="s">
        <v>8257</v>
      </c>
      <c r="B429" s="155" t="s">
        <v>8258</v>
      </c>
      <c r="C429" s="155" t="s">
        <v>10690</v>
      </c>
      <c r="D429" s="157" t="s">
        <v>8259</v>
      </c>
      <c r="E429" s="157" t="s">
        <v>8259</v>
      </c>
      <c r="F429" s="157" t="s">
        <v>8259</v>
      </c>
    </row>
    <row r="430" spans="1:6" x14ac:dyDescent="0.2">
      <c r="A430" s="155" t="s">
        <v>8257</v>
      </c>
      <c r="B430" s="155" t="s">
        <v>8258</v>
      </c>
      <c r="C430" s="155" t="s">
        <v>10690</v>
      </c>
      <c r="D430" s="157" t="s">
        <v>8259</v>
      </c>
      <c r="E430" s="157" t="s">
        <v>8259</v>
      </c>
      <c r="F430" s="157" t="s">
        <v>8259</v>
      </c>
    </row>
    <row r="431" spans="1:6" x14ac:dyDescent="0.2">
      <c r="A431" s="155" t="s">
        <v>8260</v>
      </c>
      <c r="B431" s="155" t="s">
        <v>12364</v>
      </c>
      <c r="C431" s="156">
        <v>37621</v>
      </c>
      <c r="D431" s="157">
        <v>0</v>
      </c>
      <c r="E431" s="157">
        <v>0</v>
      </c>
      <c r="F431" s="157">
        <v>0</v>
      </c>
    </row>
    <row r="432" spans="1:6" x14ac:dyDescent="0.2">
      <c r="A432" s="155" t="s">
        <v>8261</v>
      </c>
      <c r="B432" s="155"/>
      <c r="C432" s="156">
        <v>37621</v>
      </c>
      <c r="D432" s="157">
        <v>0</v>
      </c>
      <c r="E432" s="157">
        <v>0</v>
      </c>
      <c r="F432" s="157">
        <v>0</v>
      </c>
    </row>
    <row r="433" spans="1:6" x14ac:dyDescent="0.2">
      <c r="A433" s="155" t="s">
        <v>8257</v>
      </c>
      <c r="B433" s="155" t="s">
        <v>8258</v>
      </c>
      <c r="C433" s="155" t="s">
        <v>10690</v>
      </c>
      <c r="D433" s="157" t="s">
        <v>8259</v>
      </c>
      <c r="E433" s="157" t="s">
        <v>8259</v>
      </c>
      <c r="F433" s="157" t="s">
        <v>8259</v>
      </c>
    </row>
    <row r="434" spans="1:6" x14ac:dyDescent="0.2">
      <c r="A434" s="155" t="s">
        <v>4883</v>
      </c>
      <c r="B434" s="155" t="s">
        <v>9387</v>
      </c>
      <c r="C434" s="155" t="s">
        <v>8269</v>
      </c>
      <c r="D434" s="155"/>
      <c r="E434" s="155"/>
      <c r="F434" s="155"/>
    </row>
    <row r="435" spans="1:6" x14ac:dyDescent="0.2">
      <c r="A435" s="155"/>
      <c r="B435" s="155"/>
      <c r="C435" s="155" t="s">
        <v>10691</v>
      </c>
      <c r="D435" s="155"/>
      <c r="E435" s="157">
        <v>0</v>
      </c>
      <c r="F435" s="155"/>
    </row>
    <row r="436" spans="1:6" x14ac:dyDescent="0.2">
      <c r="A436" s="155" t="s">
        <v>8264</v>
      </c>
      <c r="B436" s="155"/>
      <c r="C436" s="156">
        <v>37590</v>
      </c>
      <c r="D436" s="157">
        <v>4963688.7790000001</v>
      </c>
      <c r="E436" s="157">
        <v>7410243.8229999999</v>
      </c>
      <c r="F436" s="157">
        <v>-2446555.0440000002</v>
      </c>
    </row>
    <row r="437" spans="1:6" x14ac:dyDescent="0.2">
      <c r="A437" s="155" t="s">
        <v>8257</v>
      </c>
      <c r="B437" s="155" t="s">
        <v>8258</v>
      </c>
      <c r="C437" s="155" t="s">
        <v>10690</v>
      </c>
      <c r="D437" s="157" t="s">
        <v>8259</v>
      </c>
      <c r="E437" s="157" t="s">
        <v>8259</v>
      </c>
      <c r="F437" s="157" t="s">
        <v>8259</v>
      </c>
    </row>
    <row r="438" spans="1:6" x14ac:dyDescent="0.2">
      <c r="A438" s="155" t="s">
        <v>8257</v>
      </c>
      <c r="B438" s="155" t="s">
        <v>8258</v>
      </c>
      <c r="C438" s="155" t="s">
        <v>10690</v>
      </c>
      <c r="D438" s="157" t="s">
        <v>8259</v>
      </c>
      <c r="E438" s="157" t="s">
        <v>8259</v>
      </c>
      <c r="F438" s="157" t="s">
        <v>8259</v>
      </c>
    </row>
    <row r="439" spans="1:6" x14ac:dyDescent="0.2">
      <c r="A439" s="155" t="s">
        <v>8260</v>
      </c>
      <c r="B439" s="155" t="s">
        <v>12364</v>
      </c>
      <c r="C439" s="156">
        <v>37621</v>
      </c>
      <c r="D439" s="157">
        <v>0</v>
      </c>
      <c r="E439" s="157">
        <v>0</v>
      </c>
      <c r="F439" s="157">
        <v>0</v>
      </c>
    </row>
    <row r="440" spans="1:6" x14ac:dyDescent="0.2">
      <c r="A440" s="155" t="s">
        <v>8261</v>
      </c>
      <c r="B440" s="155"/>
      <c r="C440" s="156">
        <v>37621</v>
      </c>
      <c r="D440" s="157">
        <v>4963688.7790000001</v>
      </c>
      <c r="E440" s="157">
        <v>7410243.8229999999</v>
      </c>
      <c r="F440" s="157">
        <v>-2446555.0440000002</v>
      </c>
    </row>
    <row r="441" spans="1:6" x14ac:dyDescent="0.2">
      <c r="A441" s="155" t="s">
        <v>8257</v>
      </c>
      <c r="B441" s="155" t="s">
        <v>8258</v>
      </c>
      <c r="C441" s="155" t="s">
        <v>10690</v>
      </c>
      <c r="D441" s="157" t="s">
        <v>8259</v>
      </c>
      <c r="E441" s="157" t="s">
        <v>8259</v>
      </c>
      <c r="F441" s="157" t="s">
        <v>8259</v>
      </c>
    </row>
    <row r="442" spans="1:6" x14ac:dyDescent="0.2">
      <c r="A442" s="155" t="s">
        <v>8257</v>
      </c>
      <c r="B442" s="155" t="s">
        <v>8258</v>
      </c>
      <c r="C442" s="155" t="s">
        <v>10690</v>
      </c>
      <c r="D442" s="157" t="s">
        <v>8259</v>
      </c>
      <c r="E442" s="157" t="s">
        <v>8259</v>
      </c>
      <c r="F442" s="157" t="s">
        <v>8259</v>
      </c>
    </row>
    <row r="443" spans="1:6" x14ac:dyDescent="0.2">
      <c r="A443" s="155" t="s">
        <v>8260</v>
      </c>
      <c r="B443" s="155" t="s">
        <v>12364</v>
      </c>
      <c r="C443" s="156">
        <v>37621</v>
      </c>
      <c r="D443" s="157">
        <v>0</v>
      </c>
      <c r="E443" s="157">
        <v>0</v>
      </c>
      <c r="F443" s="157">
        <v>0</v>
      </c>
    </row>
    <row r="444" spans="1:6" x14ac:dyDescent="0.2">
      <c r="A444" s="155" t="s">
        <v>8261</v>
      </c>
      <c r="B444" s="155"/>
      <c r="C444" s="156">
        <v>37621</v>
      </c>
      <c r="D444" s="157">
        <v>0</v>
      </c>
      <c r="E444" s="157">
        <v>0</v>
      </c>
      <c r="F444" s="157">
        <v>0</v>
      </c>
    </row>
    <row r="445" spans="1:6" x14ac:dyDescent="0.2">
      <c r="A445" s="155" t="s">
        <v>8257</v>
      </c>
      <c r="B445" s="155" t="s">
        <v>8258</v>
      </c>
      <c r="C445" s="155" t="s">
        <v>10690</v>
      </c>
      <c r="D445" s="157" t="s">
        <v>8259</v>
      </c>
      <c r="E445" s="157" t="s">
        <v>8259</v>
      </c>
      <c r="F445" s="157" t="s">
        <v>8259</v>
      </c>
    </row>
    <row r="446" spans="1:6" x14ac:dyDescent="0.2">
      <c r="A446" s="155" t="s">
        <v>5092</v>
      </c>
      <c r="B446" s="155" t="s">
        <v>9415</v>
      </c>
      <c r="C446" s="155" t="s">
        <v>8279</v>
      </c>
      <c r="D446" s="155"/>
      <c r="E446" s="155"/>
      <c r="F446" s="155"/>
    </row>
    <row r="447" spans="1:6" x14ac:dyDescent="0.2">
      <c r="A447" s="155"/>
      <c r="B447" s="155"/>
      <c r="C447" s="155" t="s">
        <v>10691</v>
      </c>
      <c r="D447" s="155"/>
      <c r="E447" s="157">
        <v>0</v>
      </c>
      <c r="F447" s="155"/>
    </row>
    <row r="448" spans="1:6" x14ac:dyDescent="0.2">
      <c r="A448" s="155" t="s">
        <v>8264</v>
      </c>
      <c r="B448" s="155"/>
      <c r="C448" s="156">
        <v>37590</v>
      </c>
      <c r="D448" s="157">
        <v>30977.451000000001</v>
      </c>
      <c r="E448" s="157">
        <v>30907.865000000002</v>
      </c>
      <c r="F448" s="157">
        <v>69.585999999999999</v>
      </c>
    </row>
    <row r="449" spans="1:6" x14ac:dyDescent="0.2">
      <c r="A449" s="155" t="s">
        <v>8268</v>
      </c>
      <c r="B449" s="155"/>
      <c r="C449" s="155"/>
      <c r="D449" s="155"/>
      <c r="E449" s="155"/>
      <c r="F449" s="155"/>
    </row>
    <row r="450" spans="1:6" x14ac:dyDescent="0.2">
      <c r="A450" s="155" t="s">
        <v>8254</v>
      </c>
      <c r="B450" s="155" t="s">
        <v>8255</v>
      </c>
      <c r="C450" s="155"/>
      <c r="D450" s="155"/>
      <c r="E450" s="155"/>
      <c r="F450" s="155"/>
    </row>
    <row r="451" spans="1:6" x14ac:dyDescent="0.2">
      <c r="A451" s="155"/>
      <c r="B451" s="155"/>
      <c r="C451" s="155" t="s">
        <v>10689</v>
      </c>
      <c r="D451" s="157" t="s">
        <v>8255</v>
      </c>
      <c r="E451" s="155"/>
      <c r="F451" s="155"/>
    </row>
    <row r="453" spans="1:6" x14ac:dyDescent="0.2">
      <c r="A453" s="155" t="s">
        <v>8257</v>
      </c>
      <c r="B453" s="155" t="s">
        <v>8258</v>
      </c>
      <c r="C453" s="155" t="s">
        <v>10690</v>
      </c>
      <c r="D453" s="157" t="s">
        <v>8259</v>
      </c>
      <c r="E453" s="157" t="s">
        <v>8259</v>
      </c>
      <c r="F453" s="157" t="s">
        <v>8259</v>
      </c>
    </row>
    <row r="454" spans="1:6" x14ac:dyDescent="0.2">
      <c r="A454" s="155" t="s">
        <v>8257</v>
      </c>
      <c r="B454" s="155" t="s">
        <v>8258</v>
      </c>
      <c r="C454" s="155" t="s">
        <v>10690</v>
      </c>
      <c r="D454" s="157" t="s">
        <v>8259</v>
      </c>
      <c r="E454" s="157" t="s">
        <v>8259</v>
      </c>
      <c r="F454" s="157" t="s">
        <v>8259</v>
      </c>
    </row>
    <row r="455" spans="1:6" x14ac:dyDescent="0.2">
      <c r="A455" s="155" t="s">
        <v>8260</v>
      </c>
      <c r="B455" s="155" t="s">
        <v>12364</v>
      </c>
      <c r="C455" s="156">
        <v>37621</v>
      </c>
      <c r="D455" s="157">
        <v>0</v>
      </c>
      <c r="E455" s="157">
        <v>0</v>
      </c>
      <c r="F455" s="157">
        <v>0</v>
      </c>
    </row>
    <row r="456" spans="1:6" x14ac:dyDescent="0.2">
      <c r="A456" s="155" t="s">
        <v>8261</v>
      </c>
      <c r="B456" s="155"/>
      <c r="C456" s="156">
        <v>37621</v>
      </c>
      <c r="D456" s="157">
        <v>30977.451000000001</v>
      </c>
      <c r="E456" s="157">
        <v>30907.865000000002</v>
      </c>
      <c r="F456" s="157">
        <v>69.585999999999999</v>
      </c>
    </row>
    <row r="457" spans="1:6" x14ac:dyDescent="0.2">
      <c r="A457" s="155" t="s">
        <v>8257</v>
      </c>
      <c r="B457" s="155" t="s">
        <v>8258</v>
      </c>
      <c r="C457" s="155" t="s">
        <v>10690</v>
      </c>
      <c r="D457" s="157" t="s">
        <v>8259</v>
      </c>
      <c r="E457" s="157" t="s">
        <v>8259</v>
      </c>
      <c r="F457" s="157" t="s">
        <v>8259</v>
      </c>
    </row>
    <row r="458" spans="1:6" x14ac:dyDescent="0.2">
      <c r="A458" s="155" t="s">
        <v>5440</v>
      </c>
      <c r="B458" s="155" t="s">
        <v>9419</v>
      </c>
      <c r="C458" s="155" t="s">
        <v>9420</v>
      </c>
      <c r="D458" s="155"/>
      <c r="E458" s="155"/>
      <c r="F458" s="155"/>
    </row>
    <row r="459" spans="1:6" x14ac:dyDescent="0.2">
      <c r="A459" s="155"/>
      <c r="B459" s="155"/>
      <c r="C459" s="155" t="s">
        <v>10691</v>
      </c>
      <c r="D459" s="155"/>
      <c r="E459" s="157">
        <v>0</v>
      </c>
      <c r="F459" s="155"/>
    </row>
    <row r="460" spans="1:6" x14ac:dyDescent="0.2">
      <c r="A460" s="155" t="s">
        <v>8264</v>
      </c>
      <c r="B460" s="155"/>
      <c r="C460" s="156">
        <v>37590</v>
      </c>
      <c r="D460" s="157">
        <v>10509873.793</v>
      </c>
      <c r="E460" s="157">
        <v>11169678.807</v>
      </c>
      <c r="F460" s="157">
        <v>-659805.01399999997</v>
      </c>
    </row>
    <row r="461" spans="1:6" x14ac:dyDescent="0.2">
      <c r="A461" s="155" t="s">
        <v>8257</v>
      </c>
      <c r="B461" s="155" t="s">
        <v>8258</v>
      </c>
      <c r="C461" s="155" t="s">
        <v>10690</v>
      </c>
      <c r="D461" s="157" t="s">
        <v>8259</v>
      </c>
      <c r="E461" s="157" t="s">
        <v>8259</v>
      </c>
      <c r="F461" s="157" t="s">
        <v>8259</v>
      </c>
    </row>
    <row r="463" spans="1:6" x14ac:dyDescent="0.2">
      <c r="A463" s="155" t="s">
        <v>8265</v>
      </c>
      <c r="B463" s="155" t="s">
        <v>8266</v>
      </c>
      <c r="C463" s="155" t="s">
        <v>158</v>
      </c>
      <c r="D463" s="157" t="s">
        <v>3</v>
      </c>
      <c r="E463" s="157" t="s">
        <v>4</v>
      </c>
      <c r="F463" s="157" t="s">
        <v>1020</v>
      </c>
    </row>
    <row r="464" spans="1:6" x14ac:dyDescent="0.2">
      <c r="A464" s="155" t="s">
        <v>8257</v>
      </c>
      <c r="B464" s="155" t="s">
        <v>8258</v>
      </c>
      <c r="C464" s="155" t="s">
        <v>10690</v>
      </c>
      <c r="D464" s="157" t="s">
        <v>8259</v>
      </c>
      <c r="E464" s="157" t="s">
        <v>8259</v>
      </c>
      <c r="F464" s="157" t="s">
        <v>8259</v>
      </c>
    </row>
    <row r="465" spans="1:6" x14ac:dyDescent="0.2">
      <c r="A465" s="156">
        <v>45639</v>
      </c>
      <c r="B465" s="155">
        <v>5724570212</v>
      </c>
      <c r="C465" s="155" t="s">
        <v>10745</v>
      </c>
      <c r="D465" s="157">
        <v>659941.12199999997</v>
      </c>
      <c r="E465" s="155"/>
      <c r="F465" s="157">
        <v>136.108</v>
      </c>
    </row>
    <row r="466" spans="1:6" x14ac:dyDescent="0.2">
      <c r="A466" s="156">
        <v>45644</v>
      </c>
      <c r="B466" s="155" t="s">
        <v>10746</v>
      </c>
      <c r="C466" s="155" t="s">
        <v>10747</v>
      </c>
      <c r="D466" s="155"/>
      <c r="E466" s="157">
        <v>1000170.7610000001</v>
      </c>
      <c r="F466" s="157">
        <v>-1000034.653</v>
      </c>
    </row>
    <row r="467" spans="1:6" x14ac:dyDescent="0.2">
      <c r="A467" s="156">
        <v>45645</v>
      </c>
      <c r="B467" s="155" t="s">
        <v>10748</v>
      </c>
      <c r="C467" s="155" t="s">
        <v>10749</v>
      </c>
      <c r="D467" s="155"/>
      <c r="E467" s="157">
        <v>609815.80700000003</v>
      </c>
      <c r="F467" s="157">
        <v>-1609850.46</v>
      </c>
    </row>
    <row r="468" spans="1:6" x14ac:dyDescent="0.2">
      <c r="A468" s="156">
        <v>45645</v>
      </c>
      <c r="B468" s="155" t="s">
        <v>10750</v>
      </c>
      <c r="C468" s="155" t="s">
        <v>10751</v>
      </c>
      <c r="D468" s="155"/>
      <c r="E468" s="157">
        <v>305930.59100000001</v>
      </c>
      <c r="F468" s="157">
        <v>-1915781.051</v>
      </c>
    </row>
    <row r="469" spans="1:6" x14ac:dyDescent="0.2">
      <c r="A469" s="156">
        <v>45645</v>
      </c>
      <c r="B469" s="155">
        <v>5724570221</v>
      </c>
      <c r="C469" s="155" t="s">
        <v>10752</v>
      </c>
      <c r="D469" s="157">
        <v>305930.59100000001</v>
      </c>
      <c r="E469" s="155"/>
      <c r="F469" s="157">
        <v>-1609850.46</v>
      </c>
    </row>
    <row r="470" spans="1:6" x14ac:dyDescent="0.2">
      <c r="A470" s="156">
        <v>45646</v>
      </c>
      <c r="B470" s="155" t="s">
        <v>10753</v>
      </c>
      <c r="C470" s="155" t="s">
        <v>10754</v>
      </c>
      <c r="D470" s="155"/>
      <c r="E470" s="157">
        <v>307495.58500000002</v>
      </c>
      <c r="F470" s="157">
        <v>-1917346.0449999999</v>
      </c>
    </row>
    <row r="471" spans="1:6" x14ac:dyDescent="0.2">
      <c r="A471" s="156">
        <v>45651</v>
      </c>
      <c r="B471" s="155" t="s">
        <v>10755</v>
      </c>
      <c r="C471" s="155" t="s">
        <v>10756</v>
      </c>
      <c r="D471" s="157">
        <v>1000170.7610000001</v>
      </c>
      <c r="E471" s="155"/>
      <c r="F471" s="157">
        <v>-917175.28399999999</v>
      </c>
    </row>
    <row r="472" spans="1:6" x14ac:dyDescent="0.2">
      <c r="A472" s="156">
        <v>45651</v>
      </c>
      <c r="B472" s="155">
        <v>5724570224</v>
      </c>
      <c r="C472" s="155" t="s">
        <v>10757</v>
      </c>
      <c r="D472" s="157">
        <v>609815.80700000003</v>
      </c>
      <c r="E472" s="155"/>
      <c r="F472" s="157">
        <v>-307359.47700000001</v>
      </c>
    </row>
    <row r="473" spans="1:6" x14ac:dyDescent="0.2">
      <c r="A473" s="156">
        <v>45651</v>
      </c>
      <c r="B473" s="155">
        <v>5724570225</v>
      </c>
      <c r="C473" s="155" t="s">
        <v>10758</v>
      </c>
      <c r="D473" s="157">
        <v>307495.58500000002</v>
      </c>
      <c r="E473" s="155"/>
      <c r="F473" s="157">
        <v>136.108</v>
      </c>
    </row>
    <row r="474" spans="1:6" x14ac:dyDescent="0.2">
      <c r="A474" s="156">
        <v>45656</v>
      </c>
      <c r="B474" s="155" t="s">
        <v>10759</v>
      </c>
      <c r="C474" s="155" t="s">
        <v>10760</v>
      </c>
      <c r="D474" s="155"/>
      <c r="E474" s="157">
        <v>607468.87300000002</v>
      </c>
      <c r="F474" s="157">
        <v>-607332.76399999997</v>
      </c>
    </row>
    <row r="475" spans="1:6" x14ac:dyDescent="0.2">
      <c r="A475" s="155" t="s">
        <v>8257</v>
      </c>
      <c r="B475" s="155" t="s">
        <v>8258</v>
      </c>
      <c r="C475" s="155" t="s">
        <v>10690</v>
      </c>
      <c r="D475" s="157" t="s">
        <v>8259</v>
      </c>
      <c r="E475" s="157" t="s">
        <v>8259</v>
      </c>
      <c r="F475" s="157" t="s">
        <v>8259</v>
      </c>
    </row>
    <row r="476" spans="1:6" x14ac:dyDescent="0.2">
      <c r="A476" s="155" t="s">
        <v>8260</v>
      </c>
      <c r="B476" s="155" t="s">
        <v>12364</v>
      </c>
      <c r="C476" s="156">
        <v>37621</v>
      </c>
      <c r="D476" s="157">
        <v>2883353.8659999999</v>
      </c>
      <c r="E476" s="157">
        <v>2830881.6170000001</v>
      </c>
      <c r="F476" s="157">
        <v>52472.25</v>
      </c>
    </row>
    <row r="477" spans="1:6" x14ac:dyDescent="0.2">
      <c r="A477" s="155" t="s">
        <v>8261</v>
      </c>
      <c r="B477" s="155"/>
      <c r="C477" s="156">
        <v>37621</v>
      </c>
      <c r="D477" s="157">
        <v>13393227.659</v>
      </c>
      <c r="E477" s="157">
        <v>14000560.424000001</v>
      </c>
      <c r="F477" s="157">
        <v>-607332.76399999997</v>
      </c>
    </row>
    <row r="478" spans="1:6" x14ac:dyDescent="0.2">
      <c r="A478" s="155" t="s">
        <v>8257</v>
      </c>
      <c r="B478" s="155" t="s">
        <v>8258</v>
      </c>
      <c r="C478" s="155" t="s">
        <v>10690</v>
      </c>
      <c r="D478" s="157" t="s">
        <v>8259</v>
      </c>
      <c r="E478" s="157" t="s">
        <v>8259</v>
      </c>
      <c r="F478" s="157" t="s">
        <v>8259</v>
      </c>
    </row>
    <row r="479" spans="1:6" x14ac:dyDescent="0.2">
      <c r="A479" s="155" t="s">
        <v>8217</v>
      </c>
      <c r="B479" s="155" t="s">
        <v>9421</v>
      </c>
      <c r="C479" s="155"/>
      <c r="D479" s="155"/>
      <c r="E479" s="155"/>
      <c r="F479" s="155"/>
    </row>
    <row r="480" spans="1:6" x14ac:dyDescent="0.2">
      <c r="A480" s="155"/>
      <c r="B480" s="155"/>
      <c r="C480" s="155" t="s">
        <v>10691</v>
      </c>
      <c r="D480" s="155"/>
      <c r="E480" s="157">
        <v>0</v>
      </c>
      <c r="F480" s="155"/>
    </row>
    <row r="481" spans="1:6" x14ac:dyDescent="0.2">
      <c r="A481" s="155" t="s">
        <v>8264</v>
      </c>
      <c r="B481" s="155"/>
      <c r="C481" s="156">
        <v>37590</v>
      </c>
      <c r="D481" s="157">
        <v>102702.28599999999</v>
      </c>
      <c r="E481" s="157">
        <v>303801.73800000001</v>
      </c>
      <c r="F481" s="157">
        <v>-201099.45199999999</v>
      </c>
    </row>
    <row r="482" spans="1:6" x14ac:dyDescent="0.2">
      <c r="A482" s="155" t="s">
        <v>8257</v>
      </c>
      <c r="B482" s="155" t="s">
        <v>8258</v>
      </c>
      <c r="C482" s="155" t="s">
        <v>10690</v>
      </c>
      <c r="D482" s="157" t="s">
        <v>8259</v>
      </c>
      <c r="E482" s="157" t="s">
        <v>8259</v>
      </c>
      <c r="F482" s="157" t="s">
        <v>8259</v>
      </c>
    </row>
    <row r="483" spans="1:6" x14ac:dyDescent="0.2">
      <c r="A483" s="156">
        <v>45639</v>
      </c>
      <c r="B483" s="155">
        <v>5724570215</v>
      </c>
      <c r="C483" s="155" t="s">
        <v>10763</v>
      </c>
      <c r="D483" s="157">
        <v>44116.908000000003</v>
      </c>
      <c r="E483" s="155"/>
      <c r="F483" s="157">
        <v>-156982.54399999999</v>
      </c>
    </row>
    <row r="484" spans="1:6" x14ac:dyDescent="0.2">
      <c r="A484" s="156">
        <v>45639</v>
      </c>
      <c r="B484" s="155">
        <v>5724570216</v>
      </c>
      <c r="C484" s="155" t="s">
        <v>10764</v>
      </c>
      <c r="D484" s="157">
        <v>38628.027999999998</v>
      </c>
      <c r="E484" s="155"/>
      <c r="F484" s="157">
        <v>-118354.516</v>
      </c>
    </row>
    <row r="485" spans="1:6" x14ac:dyDescent="0.2">
      <c r="A485" s="156">
        <v>45645</v>
      </c>
      <c r="B485" s="155" t="s">
        <v>10765</v>
      </c>
      <c r="C485" s="155" t="s">
        <v>10766</v>
      </c>
      <c r="D485" s="155"/>
      <c r="E485" s="157">
        <v>38020.856</v>
      </c>
      <c r="F485" s="157">
        <v>-156375.372</v>
      </c>
    </row>
    <row r="486" spans="1:6" x14ac:dyDescent="0.2">
      <c r="A486" s="156">
        <v>45645</v>
      </c>
      <c r="B486" s="155" t="s">
        <v>10767</v>
      </c>
      <c r="C486" s="155" t="s">
        <v>10768</v>
      </c>
      <c r="D486" s="155"/>
      <c r="E486" s="157">
        <v>33123.648999999998</v>
      </c>
      <c r="F486" s="157">
        <v>-189499.02100000001</v>
      </c>
    </row>
    <row r="487" spans="1:6" x14ac:dyDescent="0.2">
      <c r="A487" s="156">
        <v>45645</v>
      </c>
      <c r="B487" s="155" t="s">
        <v>10769</v>
      </c>
      <c r="C487" s="155" t="s">
        <v>10770</v>
      </c>
      <c r="D487" s="155"/>
      <c r="E487" s="157">
        <v>32779.832999999999</v>
      </c>
      <c r="F487" s="157">
        <v>-222278.85399999999</v>
      </c>
    </row>
    <row r="488" spans="1:6" x14ac:dyDescent="0.2">
      <c r="A488" s="155" t="s">
        <v>8257</v>
      </c>
      <c r="B488" s="155" t="s">
        <v>8258</v>
      </c>
      <c r="C488" s="155" t="s">
        <v>10690</v>
      </c>
      <c r="D488" s="157" t="s">
        <v>8259</v>
      </c>
      <c r="E488" s="157" t="s">
        <v>8259</v>
      </c>
      <c r="F488" s="157" t="s">
        <v>8259</v>
      </c>
    </row>
    <row r="489" spans="1:6" x14ac:dyDescent="0.2">
      <c r="A489" s="155" t="s">
        <v>8260</v>
      </c>
      <c r="B489" s="155" t="s">
        <v>12364</v>
      </c>
      <c r="C489" s="156">
        <v>37621</v>
      </c>
      <c r="D489" s="157">
        <v>82744.936000000002</v>
      </c>
      <c r="E489" s="157">
        <v>103924.338</v>
      </c>
      <c r="F489" s="157">
        <v>-21179.401999999998</v>
      </c>
    </row>
    <row r="490" spans="1:6" x14ac:dyDescent="0.2">
      <c r="A490" s="155" t="s">
        <v>8261</v>
      </c>
      <c r="B490" s="155"/>
      <c r="C490" s="156">
        <v>37621</v>
      </c>
      <c r="D490" s="157">
        <v>185447.22200000001</v>
      </c>
      <c r="E490" s="157">
        <v>407726.076</v>
      </c>
      <c r="F490" s="157">
        <v>-222278.85399999999</v>
      </c>
    </row>
    <row r="491" spans="1:6" x14ac:dyDescent="0.2">
      <c r="A491" s="155" t="s">
        <v>8257</v>
      </c>
      <c r="B491" s="155" t="s">
        <v>8258</v>
      </c>
      <c r="C491" s="155" t="s">
        <v>10690</v>
      </c>
      <c r="D491" s="157" t="s">
        <v>8259</v>
      </c>
      <c r="E491" s="157" t="s">
        <v>8259</v>
      </c>
      <c r="F491" s="157" t="s">
        <v>8259</v>
      </c>
    </row>
    <row r="492" spans="1:6" x14ac:dyDescent="0.2">
      <c r="A492" s="155" t="s">
        <v>9331</v>
      </c>
      <c r="B492" s="155" t="s">
        <v>9426</v>
      </c>
      <c r="C492" s="155"/>
      <c r="D492" s="155"/>
      <c r="E492" s="155"/>
      <c r="F492" s="155"/>
    </row>
    <row r="493" spans="1:6" x14ac:dyDescent="0.2">
      <c r="A493" s="155"/>
      <c r="B493" s="155"/>
      <c r="C493" s="155" t="s">
        <v>10691</v>
      </c>
      <c r="D493" s="155"/>
      <c r="E493" s="157">
        <v>0</v>
      </c>
      <c r="F493" s="155"/>
    </row>
    <row r="494" spans="1:6" x14ac:dyDescent="0.2">
      <c r="A494" s="155" t="s">
        <v>8264</v>
      </c>
      <c r="B494" s="155"/>
      <c r="C494" s="156">
        <v>37590</v>
      </c>
      <c r="D494" s="157">
        <v>2961271.426</v>
      </c>
      <c r="E494" s="157">
        <v>4317798.5159999998</v>
      </c>
      <c r="F494" s="157">
        <v>-1356527.09</v>
      </c>
    </row>
    <row r="495" spans="1:6" x14ac:dyDescent="0.2">
      <c r="A495" s="155" t="s">
        <v>8257</v>
      </c>
      <c r="B495" s="155" t="s">
        <v>8258</v>
      </c>
      <c r="C495" s="155" t="s">
        <v>10690</v>
      </c>
      <c r="D495" s="157" t="s">
        <v>8259</v>
      </c>
      <c r="E495" s="157" t="s">
        <v>8259</v>
      </c>
      <c r="F495" s="157" t="s">
        <v>8259</v>
      </c>
    </row>
    <row r="496" spans="1:6" x14ac:dyDescent="0.2">
      <c r="A496" s="156">
        <v>45651</v>
      </c>
      <c r="B496" s="155" t="s">
        <v>10773</v>
      </c>
      <c r="C496" s="155" t="s">
        <v>10774</v>
      </c>
      <c r="D496" s="155"/>
      <c r="E496" s="157">
        <v>1000170.7610000001</v>
      </c>
      <c r="F496" s="157">
        <v>-2356697.8509999998</v>
      </c>
    </row>
    <row r="497" spans="1:6" x14ac:dyDescent="0.2">
      <c r="A497" s="156">
        <v>45651</v>
      </c>
      <c r="B497" s="155">
        <v>5724570226</v>
      </c>
      <c r="C497" s="155" t="s">
        <v>10775</v>
      </c>
      <c r="D497" s="157">
        <v>986624.174</v>
      </c>
      <c r="E497" s="155"/>
      <c r="F497" s="157">
        <v>-1370073.6769999999</v>
      </c>
    </row>
    <row r="498" spans="1:6" x14ac:dyDescent="0.2">
      <c r="A498" s="156">
        <v>45657</v>
      </c>
      <c r="B498" s="155" t="s">
        <v>10776</v>
      </c>
      <c r="C498" s="155" t="s">
        <v>10777</v>
      </c>
      <c r="D498" s="155"/>
      <c r="E498" s="157">
        <v>2036641.102</v>
      </c>
      <c r="F498" s="157">
        <v>-3406714.7790000001</v>
      </c>
    </row>
    <row r="499" spans="1:6" x14ac:dyDescent="0.2">
      <c r="A499" s="155" t="s">
        <v>8257</v>
      </c>
      <c r="B499" s="155" t="s">
        <v>8258</v>
      </c>
      <c r="C499" s="155" t="s">
        <v>10690</v>
      </c>
      <c r="D499" s="157" t="s">
        <v>8259</v>
      </c>
      <c r="E499" s="157" t="s">
        <v>8259</v>
      </c>
      <c r="F499" s="157" t="s">
        <v>8259</v>
      </c>
    </row>
    <row r="500" spans="1:6" x14ac:dyDescent="0.2">
      <c r="A500" s="155" t="s">
        <v>8260</v>
      </c>
      <c r="B500" s="155" t="s">
        <v>12364</v>
      </c>
      <c r="C500" s="156">
        <v>37621</v>
      </c>
      <c r="D500" s="157">
        <v>986624.174</v>
      </c>
      <c r="E500" s="157">
        <v>3036811.8629999999</v>
      </c>
      <c r="F500" s="157">
        <v>-2050187.689</v>
      </c>
    </row>
    <row r="501" spans="1:6" x14ac:dyDescent="0.2">
      <c r="A501" s="155" t="s">
        <v>8261</v>
      </c>
      <c r="B501" s="155"/>
      <c r="C501" s="156">
        <v>37621</v>
      </c>
      <c r="D501" s="157">
        <v>3947895.6</v>
      </c>
      <c r="E501" s="157">
        <v>7354610.3789999997</v>
      </c>
      <c r="F501" s="157">
        <v>-3406714.7790000001</v>
      </c>
    </row>
    <row r="502" spans="1:6" x14ac:dyDescent="0.2">
      <c r="A502" s="155" t="s">
        <v>8257</v>
      </c>
      <c r="B502" s="155" t="s">
        <v>8258</v>
      </c>
      <c r="C502" s="155" t="s">
        <v>10690</v>
      </c>
      <c r="D502" s="157" t="s">
        <v>8259</v>
      </c>
      <c r="E502" s="157" t="s">
        <v>8259</v>
      </c>
      <c r="F502" s="157" t="s">
        <v>8259</v>
      </c>
    </row>
    <row r="503" spans="1:6" x14ac:dyDescent="0.2">
      <c r="A503" s="155" t="s">
        <v>9333</v>
      </c>
      <c r="B503" s="155" t="s">
        <v>9427</v>
      </c>
      <c r="C503" s="155"/>
      <c r="D503" s="155"/>
      <c r="E503" s="155"/>
      <c r="F503" s="155"/>
    </row>
    <row r="504" spans="1:6" x14ac:dyDescent="0.2">
      <c r="A504" s="155"/>
      <c r="B504" s="155"/>
      <c r="C504" s="155" t="s">
        <v>10691</v>
      </c>
      <c r="D504" s="155"/>
      <c r="E504" s="157">
        <v>0</v>
      </c>
      <c r="F504" s="155"/>
    </row>
    <row r="505" spans="1:6" x14ac:dyDescent="0.2">
      <c r="A505" s="155" t="s">
        <v>8268</v>
      </c>
      <c r="B505" s="155"/>
      <c r="C505" s="155"/>
      <c r="D505" s="155"/>
      <c r="E505" s="155"/>
      <c r="F505" s="155"/>
    </row>
    <row r="506" spans="1:6" x14ac:dyDescent="0.2">
      <c r="A506" s="155" t="s">
        <v>8254</v>
      </c>
      <c r="B506" s="155" t="s">
        <v>8255</v>
      </c>
      <c r="C506" s="155"/>
      <c r="D506" s="155"/>
      <c r="E506" s="155"/>
      <c r="F506" s="155"/>
    </row>
    <row r="507" spans="1:6" x14ac:dyDescent="0.2">
      <c r="A507" s="155"/>
      <c r="B507" s="155"/>
      <c r="C507" s="155" t="s">
        <v>10689</v>
      </c>
      <c r="D507" s="157" t="s">
        <v>8255</v>
      </c>
      <c r="E507" s="155"/>
      <c r="F507" s="155"/>
    </row>
    <row r="509" spans="1:6" x14ac:dyDescent="0.2">
      <c r="A509" s="155" t="s">
        <v>8264</v>
      </c>
      <c r="B509" s="155"/>
      <c r="C509" s="156">
        <v>37590</v>
      </c>
      <c r="D509" s="157">
        <v>650370.723</v>
      </c>
      <c r="E509" s="157">
        <v>650370.723</v>
      </c>
      <c r="F509" s="157">
        <v>0</v>
      </c>
    </row>
    <row r="510" spans="1:6" x14ac:dyDescent="0.2">
      <c r="A510" s="155" t="s">
        <v>8257</v>
      </c>
      <c r="B510" s="155" t="s">
        <v>8258</v>
      </c>
      <c r="C510" s="155" t="s">
        <v>10690</v>
      </c>
      <c r="D510" s="157" t="s">
        <v>8259</v>
      </c>
      <c r="E510" s="157" t="s">
        <v>8259</v>
      </c>
      <c r="F510" s="157" t="s">
        <v>8259</v>
      </c>
    </row>
    <row r="511" spans="1:6" x14ac:dyDescent="0.2">
      <c r="A511" s="155" t="s">
        <v>8257</v>
      </c>
      <c r="B511" s="155" t="s">
        <v>8258</v>
      </c>
      <c r="C511" s="155" t="s">
        <v>10690</v>
      </c>
      <c r="D511" s="157" t="s">
        <v>8259</v>
      </c>
      <c r="E511" s="157" t="s">
        <v>8259</v>
      </c>
      <c r="F511" s="157" t="s">
        <v>8259</v>
      </c>
    </row>
    <row r="512" spans="1:6" x14ac:dyDescent="0.2">
      <c r="A512" s="155" t="s">
        <v>8260</v>
      </c>
      <c r="B512" s="155" t="s">
        <v>12364</v>
      </c>
      <c r="C512" s="156">
        <v>37621</v>
      </c>
      <c r="D512" s="157">
        <v>0</v>
      </c>
      <c r="E512" s="157">
        <v>0</v>
      </c>
      <c r="F512" s="157">
        <v>0</v>
      </c>
    </row>
    <row r="513" spans="1:6" x14ac:dyDescent="0.2">
      <c r="A513" s="155" t="s">
        <v>8261</v>
      </c>
      <c r="B513" s="155"/>
      <c r="C513" s="156">
        <v>37621</v>
      </c>
      <c r="D513" s="157">
        <v>650370.723</v>
      </c>
      <c r="E513" s="157">
        <v>650370.723</v>
      </c>
      <c r="F513" s="157">
        <v>0</v>
      </c>
    </row>
    <row r="514" spans="1:6" x14ac:dyDescent="0.2">
      <c r="A514" s="155" t="s">
        <v>8257</v>
      </c>
      <c r="B514" s="155" t="s">
        <v>8258</v>
      </c>
      <c r="C514" s="155" t="s">
        <v>10690</v>
      </c>
      <c r="D514" s="157" t="s">
        <v>8259</v>
      </c>
      <c r="E514" s="157" t="s">
        <v>8259</v>
      </c>
      <c r="F514" s="157" t="s">
        <v>8259</v>
      </c>
    </row>
    <row r="515" spans="1:6" x14ac:dyDescent="0.2">
      <c r="A515" s="155" t="s">
        <v>8257</v>
      </c>
      <c r="B515" s="155" t="s">
        <v>8258</v>
      </c>
      <c r="C515" s="155" t="s">
        <v>10690</v>
      </c>
      <c r="D515" s="157" t="s">
        <v>8259</v>
      </c>
      <c r="E515" s="157" t="s">
        <v>8259</v>
      </c>
      <c r="F515" s="157" t="s">
        <v>8259</v>
      </c>
    </row>
    <row r="516" spans="1:6" x14ac:dyDescent="0.2">
      <c r="A516" s="155" t="s">
        <v>8260</v>
      </c>
      <c r="B516" s="155" t="s">
        <v>12364</v>
      </c>
      <c r="C516" s="156">
        <v>37621</v>
      </c>
      <c r="D516" s="157">
        <v>0</v>
      </c>
      <c r="E516" s="157">
        <v>0</v>
      </c>
      <c r="F516" s="157">
        <v>0</v>
      </c>
    </row>
    <row r="517" spans="1:6" x14ac:dyDescent="0.2">
      <c r="A517" s="155" t="s">
        <v>8261</v>
      </c>
      <c r="B517" s="155"/>
      <c r="C517" s="156">
        <v>37621</v>
      </c>
      <c r="D517" s="157">
        <v>0</v>
      </c>
      <c r="E517" s="157">
        <v>0</v>
      </c>
      <c r="F517" s="157">
        <v>0</v>
      </c>
    </row>
    <row r="518" spans="1:6" x14ac:dyDescent="0.2">
      <c r="A518" s="155" t="s">
        <v>8257</v>
      </c>
      <c r="B518" s="155" t="s">
        <v>8258</v>
      </c>
      <c r="C518" s="155" t="s">
        <v>10690</v>
      </c>
      <c r="D518" s="157" t="s">
        <v>8259</v>
      </c>
      <c r="E518" s="157" t="s">
        <v>8259</v>
      </c>
      <c r="F518" s="157" t="s">
        <v>8259</v>
      </c>
    </row>
    <row r="519" spans="1:6" x14ac:dyDescent="0.2">
      <c r="A519" s="155" t="s">
        <v>8257</v>
      </c>
      <c r="B519" s="155" t="s">
        <v>8258</v>
      </c>
      <c r="C519" s="155" t="s">
        <v>10690</v>
      </c>
      <c r="D519" s="157" t="s">
        <v>8259</v>
      </c>
      <c r="E519" s="157" t="s">
        <v>8259</v>
      </c>
      <c r="F519" s="157" t="s">
        <v>8259</v>
      </c>
    </row>
    <row r="520" spans="1:6" x14ac:dyDescent="0.2">
      <c r="A520" s="155" t="s">
        <v>8260</v>
      </c>
      <c r="B520" s="155" t="s">
        <v>12364</v>
      </c>
      <c r="C520" s="156">
        <v>37621</v>
      </c>
      <c r="D520" s="157">
        <v>0</v>
      </c>
      <c r="E520" s="157">
        <v>0</v>
      </c>
      <c r="F520" s="157">
        <v>0</v>
      </c>
    </row>
    <row r="521" spans="1:6" x14ac:dyDescent="0.2">
      <c r="A521" s="155" t="s">
        <v>8261</v>
      </c>
      <c r="B521" s="155"/>
      <c r="C521" s="156">
        <v>37621</v>
      </c>
      <c r="D521" s="157">
        <v>0</v>
      </c>
      <c r="E521" s="157">
        <v>0</v>
      </c>
      <c r="F521" s="157">
        <v>0</v>
      </c>
    </row>
    <row r="522" spans="1:6" x14ac:dyDescent="0.2">
      <c r="A522" s="155" t="s">
        <v>8257</v>
      </c>
      <c r="B522" s="155" t="s">
        <v>8258</v>
      </c>
      <c r="C522" s="155" t="s">
        <v>10690</v>
      </c>
      <c r="D522" s="157" t="s">
        <v>8259</v>
      </c>
      <c r="E522" s="157" t="s">
        <v>8259</v>
      </c>
      <c r="F522" s="157" t="s">
        <v>8259</v>
      </c>
    </row>
    <row r="523" spans="1:6" x14ac:dyDescent="0.2">
      <c r="A523" s="155" t="s">
        <v>8257</v>
      </c>
      <c r="B523" s="155" t="s">
        <v>8258</v>
      </c>
      <c r="C523" s="155" t="s">
        <v>10690</v>
      </c>
      <c r="D523" s="157" t="s">
        <v>8259</v>
      </c>
      <c r="E523" s="157" t="s">
        <v>8259</v>
      </c>
      <c r="F523" s="157" t="s">
        <v>8259</v>
      </c>
    </row>
    <row r="524" spans="1:6" x14ac:dyDescent="0.2">
      <c r="A524" s="155" t="s">
        <v>8260</v>
      </c>
      <c r="B524" s="155" t="s">
        <v>12364</v>
      </c>
      <c r="C524" s="156">
        <v>37621</v>
      </c>
      <c r="D524" s="157">
        <v>0</v>
      </c>
      <c r="E524" s="157">
        <v>0</v>
      </c>
      <c r="F524" s="157">
        <v>0</v>
      </c>
    </row>
    <row r="525" spans="1:6" x14ac:dyDescent="0.2">
      <c r="A525" s="155" t="s">
        <v>8261</v>
      </c>
      <c r="B525" s="155"/>
      <c r="C525" s="156">
        <v>37621</v>
      </c>
      <c r="D525" s="157">
        <v>0</v>
      </c>
      <c r="E525" s="157">
        <v>0</v>
      </c>
      <c r="F525" s="157">
        <v>0</v>
      </c>
    </row>
    <row r="526" spans="1:6" x14ac:dyDescent="0.2">
      <c r="A526" s="155" t="s">
        <v>8257</v>
      </c>
      <c r="B526" s="155" t="s">
        <v>8258</v>
      </c>
      <c r="C526" s="155" t="s">
        <v>10690</v>
      </c>
      <c r="D526" s="157" t="s">
        <v>8259</v>
      </c>
      <c r="E526" s="157" t="s">
        <v>8259</v>
      </c>
      <c r="F526" s="157" t="s">
        <v>8259</v>
      </c>
    </row>
    <row r="527" spans="1:6" x14ac:dyDescent="0.2">
      <c r="A527" s="155" t="s">
        <v>8257</v>
      </c>
      <c r="B527" s="155" t="s">
        <v>8258</v>
      </c>
      <c r="C527" s="155" t="s">
        <v>10690</v>
      </c>
      <c r="D527" s="157" t="s">
        <v>8259</v>
      </c>
      <c r="E527" s="157" t="s">
        <v>8259</v>
      </c>
      <c r="F527" s="157" t="s">
        <v>8259</v>
      </c>
    </row>
    <row r="528" spans="1:6" x14ac:dyDescent="0.2">
      <c r="A528" s="155" t="s">
        <v>8260</v>
      </c>
      <c r="B528" s="155" t="s">
        <v>12364</v>
      </c>
      <c r="C528" s="156">
        <v>37621</v>
      </c>
      <c r="D528" s="157">
        <v>0</v>
      </c>
      <c r="E528" s="157">
        <v>0</v>
      </c>
      <c r="F528" s="157">
        <v>0</v>
      </c>
    </row>
    <row r="529" spans="1:6" x14ac:dyDescent="0.2">
      <c r="A529" s="155" t="s">
        <v>8261</v>
      </c>
      <c r="B529" s="155"/>
      <c r="C529" s="156">
        <v>37621</v>
      </c>
      <c r="D529" s="157">
        <v>0</v>
      </c>
      <c r="E529" s="157">
        <v>0</v>
      </c>
      <c r="F529" s="157">
        <v>0</v>
      </c>
    </row>
    <row r="530" spans="1:6" x14ac:dyDescent="0.2">
      <c r="A530" s="155" t="s">
        <v>8257</v>
      </c>
      <c r="B530" s="155" t="s">
        <v>8258</v>
      </c>
      <c r="C530" s="155" t="s">
        <v>10690</v>
      </c>
      <c r="D530" s="157" t="s">
        <v>8259</v>
      </c>
      <c r="E530" s="157" t="s">
        <v>8259</v>
      </c>
      <c r="F530" s="157" t="s">
        <v>8259</v>
      </c>
    </row>
    <row r="531" spans="1:6" x14ac:dyDescent="0.2">
      <c r="A531" s="155" t="s">
        <v>8257</v>
      </c>
      <c r="B531" s="155" t="s">
        <v>8258</v>
      </c>
      <c r="C531" s="155" t="s">
        <v>10690</v>
      </c>
      <c r="D531" s="157" t="s">
        <v>8259</v>
      </c>
      <c r="E531" s="157" t="s">
        <v>8259</v>
      </c>
      <c r="F531" s="157" t="s">
        <v>8259</v>
      </c>
    </row>
    <row r="532" spans="1:6" x14ac:dyDescent="0.2">
      <c r="A532" s="155" t="s">
        <v>8260</v>
      </c>
      <c r="B532" s="155" t="s">
        <v>12364</v>
      </c>
      <c r="C532" s="156">
        <v>37621</v>
      </c>
      <c r="D532" s="157">
        <v>0</v>
      </c>
      <c r="E532" s="157">
        <v>0</v>
      </c>
      <c r="F532" s="157">
        <v>0</v>
      </c>
    </row>
    <row r="533" spans="1:6" x14ac:dyDescent="0.2">
      <c r="A533" s="155" t="s">
        <v>8261</v>
      </c>
      <c r="B533" s="155"/>
      <c r="C533" s="156">
        <v>37621</v>
      </c>
      <c r="D533" s="157">
        <v>0</v>
      </c>
      <c r="E533" s="157">
        <v>0</v>
      </c>
      <c r="F533" s="157">
        <v>0</v>
      </c>
    </row>
    <row r="534" spans="1:6" x14ac:dyDescent="0.2">
      <c r="A534" s="155" t="s">
        <v>8257</v>
      </c>
      <c r="B534" s="155" t="s">
        <v>8258</v>
      </c>
      <c r="C534" s="155" t="s">
        <v>10690</v>
      </c>
      <c r="D534" s="157" t="s">
        <v>8259</v>
      </c>
      <c r="E534" s="157" t="s">
        <v>8259</v>
      </c>
      <c r="F534" s="157" t="s">
        <v>8259</v>
      </c>
    </row>
    <row r="535" spans="1:6" x14ac:dyDescent="0.2">
      <c r="A535" s="155" t="s">
        <v>8257</v>
      </c>
      <c r="B535" s="155" t="s">
        <v>8258</v>
      </c>
      <c r="C535" s="155" t="s">
        <v>10690</v>
      </c>
      <c r="D535" s="157" t="s">
        <v>8259</v>
      </c>
      <c r="E535" s="157" t="s">
        <v>8259</v>
      </c>
      <c r="F535" s="157" t="s">
        <v>8259</v>
      </c>
    </row>
    <row r="536" spans="1:6" x14ac:dyDescent="0.2">
      <c r="A536" s="155" t="s">
        <v>8260</v>
      </c>
      <c r="B536" s="155" t="s">
        <v>12364</v>
      </c>
      <c r="C536" s="156">
        <v>37621</v>
      </c>
      <c r="D536" s="157">
        <v>0</v>
      </c>
      <c r="E536" s="157">
        <v>0</v>
      </c>
      <c r="F536" s="157">
        <v>0</v>
      </c>
    </row>
    <row r="537" spans="1:6" x14ac:dyDescent="0.2">
      <c r="A537" s="155" t="s">
        <v>8261</v>
      </c>
      <c r="B537" s="155"/>
      <c r="C537" s="156">
        <v>37621</v>
      </c>
      <c r="D537" s="157">
        <v>0</v>
      </c>
      <c r="E537" s="157">
        <v>0</v>
      </c>
      <c r="F537" s="157">
        <v>0</v>
      </c>
    </row>
    <row r="538" spans="1:6" x14ac:dyDescent="0.2">
      <c r="A538" s="155" t="s">
        <v>8257</v>
      </c>
      <c r="B538" s="155" t="s">
        <v>8258</v>
      </c>
      <c r="C538" s="155" t="s">
        <v>10690</v>
      </c>
      <c r="D538" s="157" t="s">
        <v>8259</v>
      </c>
      <c r="E538" s="157" t="s">
        <v>8259</v>
      </c>
      <c r="F538" s="157" t="s">
        <v>8259</v>
      </c>
    </row>
    <row r="539" spans="1:6" x14ac:dyDescent="0.2">
      <c r="A539" s="155" t="s">
        <v>8257</v>
      </c>
      <c r="B539" s="155" t="s">
        <v>8258</v>
      </c>
      <c r="C539" s="155" t="s">
        <v>10690</v>
      </c>
      <c r="D539" s="157" t="s">
        <v>8259</v>
      </c>
      <c r="E539" s="157" t="s">
        <v>8259</v>
      </c>
      <c r="F539" s="157" t="s">
        <v>8259</v>
      </c>
    </row>
    <row r="540" spans="1:6" x14ac:dyDescent="0.2">
      <c r="A540" s="155" t="s">
        <v>8260</v>
      </c>
      <c r="B540" s="155" t="s">
        <v>12364</v>
      </c>
      <c r="C540" s="156">
        <v>37621</v>
      </c>
      <c r="D540" s="157">
        <v>0</v>
      </c>
      <c r="E540" s="157">
        <v>0</v>
      </c>
      <c r="F540" s="157">
        <v>0</v>
      </c>
    </row>
    <row r="541" spans="1:6" x14ac:dyDescent="0.2">
      <c r="A541" s="155" t="s">
        <v>8261</v>
      </c>
      <c r="B541" s="155"/>
      <c r="C541" s="156">
        <v>37621</v>
      </c>
      <c r="D541" s="157">
        <v>0</v>
      </c>
      <c r="E541" s="157">
        <v>0</v>
      </c>
      <c r="F541" s="157">
        <v>0</v>
      </c>
    </row>
    <row r="542" spans="1:6" x14ac:dyDescent="0.2">
      <c r="A542" s="155" t="s">
        <v>8257</v>
      </c>
      <c r="B542" s="155" t="s">
        <v>8258</v>
      </c>
      <c r="C542" s="155" t="s">
        <v>10690</v>
      </c>
      <c r="D542" s="157" t="s">
        <v>8259</v>
      </c>
      <c r="E542" s="157" t="s">
        <v>8259</v>
      </c>
      <c r="F542" s="157" t="s">
        <v>8259</v>
      </c>
    </row>
    <row r="543" spans="1:6" x14ac:dyDescent="0.2">
      <c r="A543" s="155" t="s">
        <v>1017</v>
      </c>
      <c r="B543" s="155" t="s">
        <v>9430</v>
      </c>
      <c r="C543" s="155" t="s">
        <v>9432</v>
      </c>
      <c r="D543" s="155"/>
      <c r="E543" s="155"/>
      <c r="F543" s="155"/>
    </row>
    <row r="544" spans="1:6" x14ac:dyDescent="0.2">
      <c r="A544" s="155"/>
      <c r="B544" s="155"/>
      <c r="C544" s="155" t="s">
        <v>10691</v>
      </c>
      <c r="D544" s="155"/>
      <c r="E544" s="157">
        <v>0</v>
      </c>
      <c r="F544" s="155"/>
    </row>
    <row r="545" spans="1:6" x14ac:dyDescent="0.2">
      <c r="A545" s="155" t="s">
        <v>8264</v>
      </c>
      <c r="B545" s="155"/>
      <c r="C545" s="156">
        <v>37590</v>
      </c>
      <c r="D545" s="157">
        <v>293619.22200000001</v>
      </c>
      <c r="E545" s="157">
        <v>293619.22200000001</v>
      </c>
      <c r="F545" s="157">
        <v>0</v>
      </c>
    </row>
    <row r="546" spans="1:6" x14ac:dyDescent="0.2">
      <c r="A546" s="155" t="s">
        <v>8257</v>
      </c>
      <c r="B546" s="155" t="s">
        <v>8258</v>
      </c>
      <c r="C546" s="155" t="s">
        <v>10690</v>
      </c>
      <c r="D546" s="157" t="s">
        <v>8259</v>
      </c>
      <c r="E546" s="157" t="s">
        <v>8259</v>
      </c>
      <c r="F546" s="157" t="s">
        <v>8259</v>
      </c>
    </row>
    <row r="547" spans="1:6" x14ac:dyDescent="0.2">
      <c r="A547" s="155" t="s">
        <v>8257</v>
      </c>
      <c r="B547" s="155" t="s">
        <v>8258</v>
      </c>
      <c r="C547" s="155" t="s">
        <v>10690</v>
      </c>
      <c r="D547" s="157" t="s">
        <v>8259</v>
      </c>
      <c r="E547" s="157" t="s">
        <v>8259</v>
      </c>
      <c r="F547" s="157" t="s">
        <v>8259</v>
      </c>
    </row>
    <row r="548" spans="1:6" x14ac:dyDescent="0.2">
      <c r="A548" s="155" t="s">
        <v>8260</v>
      </c>
      <c r="B548" s="155" t="s">
        <v>12364</v>
      </c>
      <c r="C548" s="156">
        <v>37621</v>
      </c>
      <c r="D548" s="157">
        <v>0</v>
      </c>
      <c r="E548" s="157">
        <v>0</v>
      </c>
      <c r="F548" s="157">
        <v>0</v>
      </c>
    </row>
    <row r="549" spans="1:6" x14ac:dyDescent="0.2">
      <c r="A549" s="155" t="s">
        <v>8261</v>
      </c>
      <c r="B549" s="155"/>
      <c r="C549" s="156">
        <v>37621</v>
      </c>
      <c r="D549" s="157">
        <v>293619.22200000001</v>
      </c>
      <c r="E549" s="157">
        <v>293619.22200000001</v>
      </c>
      <c r="F549" s="157">
        <v>0</v>
      </c>
    </row>
    <row r="550" spans="1:6" x14ac:dyDescent="0.2">
      <c r="A550" s="155" t="s">
        <v>8257</v>
      </c>
      <c r="B550" s="155" t="s">
        <v>8258</v>
      </c>
      <c r="C550" s="155" t="s">
        <v>10690</v>
      </c>
      <c r="D550" s="157" t="s">
        <v>8259</v>
      </c>
      <c r="E550" s="157" t="s">
        <v>8259</v>
      </c>
      <c r="F550" s="157" t="s">
        <v>8259</v>
      </c>
    </row>
    <row r="551" spans="1:6" x14ac:dyDescent="0.2">
      <c r="A551" s="155" t="s">
        <v>8257</v>
      </c>
      <c r="B551" s="155" t="s">
        <v>8258</v>
      </c>
      <c r="C551" s="155" t="s">
        <v>10690</v>
      </c>
      <c r="D551" s="157" t="s">
        <v>8259</v>
      </c>
      <c r="E551" s="157" t="s">
        <v>8259</v>
      </c>
      <c r="F551" s="157" t="s">
        <v>8259</v>
      </c>
    </row>
    <row r="552" spans="1:6" x14ac:dyDescent="0.2">
      <c r="A552" s="155" t="s">
        <v>8260</v>
      </c>
      <c r="B552" s="155" t="s">
        <v>12364</v>
      </c>
      <c r="C552" s="156">
        <v>37621</v>
      </c>
      <c r="D552" s="157">
        <v>0</v>
      </c>
      <c r="E552" s="157">
        <v>0</v>
      </c>
      <c r="F552" s="157">
        <v>0</v>
      </c>
    </row>
    <row r="553" spans="1:6" x14ac:dyDescent="0.2">
      <c r="A553" s="155" t="s">
        <v>8261</v>
      </c>
      <c r="B553" s="155"/>
      <c r="C553" s="156">
        <v>37621</v>
      </c>
      <c r="D553" s="157">
        <v>0</v>
      </c>
      <c r="E553" s="157">
        <v>0</v>
      </c>
      <c r="F553" s="157">
        <v>0</v>
      </c>
    </row>
    <row r="554" spans="1:6" x14ac:dyDescent="0.2">
      <c r="A554" s="155" t="s">
        <v>8257</v>
      </c>
      <c r="B554" s="155" t="s">
        <v>8258</v>
      </c>
      <c r="C554" s="155" t="s">
        <v>10690</v>
      </c>
      <c r="D554" s="157" t="s">
        <v>8259</v>
      </c>
      <c r="E554" s="157" t="s">
        <v>8259</v>
      </c>
      <c r="F554" s="157" t="s">
        <v>8259</v>
      </c>
    </row>
    <row r="555" spans="1:6" x14ac:dyDescent="0.2">
      <c r="A555" s="155" t="s">
        <v>8257</v>
      </c>
      <c r="B555" s="155" t="s">
        <v>8258</v>
      </c>
      <c r="C555" s="155" t="s">
        <v>10690</v>
      </c>
      <c r="D555" s="157" t="s">
        <v>8259</v>
      </c>
      <c r="E555" s="157" t="s">
        <v>8259</v>
      </c>
      <c r="F555" s="157" t="s">
        <v>8259</v>
      </c>
    </row>
    <row r="556" spans="1:6" x14ac:dyDescent="0.2">
      <c r="A556" s="155" t="s">
        <v>8260</v>
      </c>
      <c r="B556" s="155" t="s">
        <v>12364</v>
      </c>
      <c r="C556" s="156">
        <v>37621</v>
      </c>
      <c r="D556" s="157">
        <v>0</v>
      </c>
      <c r="E556" s="157">
        <v>0</v>
      </c>
      <c r="F556" s="157">
        <v>0</v>
      </c>
    </row>
    <row r="557" spans="1:6" x14ac:dyDescent="0.2">
      <c r="A557" s="155" t="s">
        <v>8261</v>
      </c>
      <c r="B557" s="155"/>
      <c r="C557" s="156">
        <v>37621</v>
      </c>
      <c r="D557" s="157">
        <v>0</v>
      </c>
      <c r="E557" s="157">
        <v>0</v>
      </c>
      <c r="F557" s="157">
        <v>0</v>
      </c>
    </row>
    <row r="558" spans="1:6" x14ac:dyDescent="0.2">
      <c r="A558" s="155" t="s">
        <v>8257</v>
      </c>
      <c r="B558" s="155" t="s">
        <v>8258</v>
      </c>
      <c r="C558" s="155" t="s">
        <v>10690</v>
      </c>
      <c r="D558" s="157" t="s">
        <v>8259</v>
      </c>
      <c r="E558" s="157" t="s">
        <v>8259</v>
      </c>
      <c r="F558" s="157" t="s">
        <v>8259</v>
      </c>
    </row>
    <row r="559" spans="1:6" x14ac:dyDescent="0.2">
      <c r="A559" s="155" t="s">
        <v>8257</v>
      </c>
      <c r="B559" s="155" t="s">
        <v>8258</v>
      </c>
      <c r="C559" s="155" t="s">
        <v>10690</v>
      </c>
      <c r="D559" s="157" t="s">
        <v>8259</v>
      </c>
      <c r="E559" s="157" t="s">
        <v>8259</v>
      </c>
      <c r="F559" s="157" t="s">
        <v>8259</v>
      </c>
    </row>
    <row r="560" spans="1:6" x14ac:dyDescent="0.2">
      <c r="A560" s="155" t="s">
        <v>8260</v>
      </c>
      <c r="B560" s="155" t="s">
        <v>12364</v>
      </c>
      <c r="C560" s="156">
        <v>37621</v>
      </c>
      <c r="D560" s="157">
        <v>0</v>
      </c>
      <c r="E560" s="157">
        <v>0</v>
      </c>
      <c r="F560" s="157">
        <v>0</v>
      </c>
    </row>
    <row r="561" spans="1:6" x14ac:dyDescent="0.2">
      <c r="A561" s="155" t="s">
        <v>8268</v>
      </c>
      <c r="B561" s="155"/>
      <c r="C561" s="155"/>
      <c r="D561" s="155"/>
      <c r="E561" s="155"/>
      <c r="F561" s="155"/>
    </row>
    <row r="562" spans="1:6" x14ac:dyDescent="0.2">
      <c r="A562" s="155" t="s">
        <v>8254</v>
      </c>
      <c r="B562" s="155" t="s">
        <v>8255</v>
      </c>
      <c r="C562" s="155"/>
      <c r="D562" s="155"/>
      <c r="E562" s="155"/>
      <c r="F562" s="155"/>
    </row>
    <row r="563" spans="1:6" x14ac:dyDescent="0.2">
      <c r="A563" s="155"/>
      <c r="B563" s="155"/>
      <c r="C563" s="155" t="s">
        <v>10689</v>
      </c>
      <c r="D563" s="157" t="s">
        <v>8255</v>
      </c>
      <c r="E563" s="155"/>
      <c r="F563" s="155"/>
    </row>
    <row r="565" spans="1:6" x14ac:dyDescent="0.2">
      <c r="A565" s="155" t="s">
        <v>8261</v>
      </c>
      <c r="B565" s="155"/>
      <c r="C565" s="156">
        <v>37621</v>
      </c>
      <c r="D565" s="157">
        <v>0</v>
      </c>
      <c r="E565" s="157">
        <v>0</v>
      </c>
      <c r="F565" s="157">
        <v>0</v>
      </c>
    </row>
    <row r="566" spans="1:6" x14ac:dyDescent="0.2">
      <c r="A566" s="155" t="s">
        <v>8257</v>
      </c>
      <c r="B566" s="155" t="s">
        <v>8258</v>
      </c>
      <c r="C566" s="155" t="s">
        <v>10690</v>
      </c>
      <c r="D566" s="157" t="s">
        <v>8259</v>
      </c>
      <c r="E566" s="157" t="s">
        <v>8259</v>
      </c>
      <c r="F566" s="157" t="s">
        <v>8259</v>
      </c>
    </row>
    <row r="567" spans="1:6" x14ac:dyDescent="0.2">
      <c r="A567" s="155" t="s">
        <v>8257</v>
      </c>
      <c r="B567" s="155" t="s">
        <v>8258</v>
      </c>
      <c r="C567" s="155" t="s">
        <v>10690</v>
      </c>
      <c r="D567" s="157" t="s">
        <v>8259</v>
      </c>
      <c r="E567" s="157" t="s">
        <v>8259</v>
      </c>
      <c r="F567" s="157" t="s">
        <v>8259</v>
      </c>
    </row>
    <row r="568" spans="1:6" x14ac:dyDescent="0.2">
      <c r="A568" s="155" t="s">
        <v>8260</v>
      </c>
      <c r="B568" s="155" t="s">
        <v>12364</v>
      </c>
      <c r="C568" s="156">
        <v>37621</v>
      </c>
      <c r="D568" s="157">
        <v>0</v>
      </c>
      <c r="E568" s="157">
        <v>0</v>
      </c>
      <c r="F568" s="157">
        <v>0</v>
      </c>
    </row>
    <row r="569" spans="1:6" x14ac:dyDescent="0.2">
      <c r="A569" s="155" t="s">
        <v>8261</v>
      </c>
      <c r="B569" s="155"/>
      <c r="C569" s="156">
        <v>37621</v>
      </c>
      <c r="D569" s="157">
        <v>0</v>
      </c>
      <c r="E569" s="157">
        <v>0</v>
      </c>
      <c r="F569" s="157">
        <v>0</v>
      </c>
    </row>
    <row r="570" spans="1:6" x14ac:dyDescent="0.2">
      <c r="A570" s="155" t="s">
        <v>8257</v>
      </c>
      <c r="B570" s="155" t="s">
        <v>8258</v>
      </c>
      <c r="C570" s="155" t="s">
        <v>10690</v>
      </c>
      <c r="D570" s="157" t="s">
        <v>8259</v>
      </c>
      <c r="E570" s="157" t="s">
        <v>8259</v>
      </c>
      <c r="F570" s="157" t="s">
        <v>8259</v>
      </c>
    </row>
    <row r="571" spans="1:6" x14ac:dyDescent="0.2">
      <c r="A571" s="155" t="s">
        <v>8257</v>
      </c>
      <c r="B571" s="155" t="s">
        <v>8258</v>
      </c>
      <c r="C571" s="155" t="s">
        <v>10690</v>
      </c>
      <c r="D571" s="157" t="s">
        <v>8259</v>
      </c>
      <c r="E571" s="157" t="s">
        <v>8259</v>
      </c>
      <c r="F571" s="157" t="s">
        <v>8259</v>
      </c>
    </row>
    <row r="572" spans="1:6" x14ac:dyDescent="0.2">
      <c r="A572" s="155" t="s">
        <v>8260</v>
      </c>
      <c r="B572" s="155" t="s">
        <v>12364</v>
      </c>
      <c r="C572" s="156">
        <v>37621</v>
      </c>
      <c r="D572" s="157">
        <v>0</v>
      </c>
      <c r="E572" s="157">
        <v>0</v>
      </c>
      <c r="F572" s="157">
        <v>0</v>
      </c>
    </row>
    <row r="573" spans="1:6" x14ac:dyDescent="0.2">
      <c r="A573" s="155" t="s">
        <v>8261</v>
      </c>
      <c r="B573" s="155"/>
      <c r="C573" s="156">
        <v>37621</v>
      </c>
      <c r="D573" s="157">
        <v>0</v>
      </c>
      <c r="E573" s="157">
        <v>0</v>
      </c>
      <c r="F573" s="157">
        <v>0</v>
      </c>
    </row>
    <row r="574" spans="1:6" x14ac:dyDescent="0.2">
      <c r="A574" s="155" t="s">
        <v>8257</v>
      </c>
      <c r="B574" s="155" t="s">
        <v>8258</v>
      </c>
      <c r="C574" s="155" t="s">
        <v>10690</v>
      </c>
      <c r="D574" s="157" t="s">
        <v>8259</v>
      </c>
      <c r="E574" s="157" t="s">
        <v>8259</v>
      </c>
      <c r="F574" s="157" t="s">
        <v>8259</v>
      </c>
    </row>
    <row r="575" spans="1:6" x14ac:dyDescent="0.2">
      <c r="A575" s="155" t="s">
        <v>8257</v>
      </c>
      <c r="B575" s="155" t="s">
        <v>8258</v>
      </c>
      <c r="C575" s="155" t="s">
        <v>10690</v>
      </c>
      <c r="D575" s="157" t="s">
        <v>8259</v>
      </c>
      <c r="E575" s="157" t="s">
        <v>8259</v>
      </c>
      <c r="F575" s="157" t="s">
        <v>8259</v>
      </c>
    </row>
    <row r="576" spans="1:6" x14ac:dyDescent="0.2">
      <c r="A576" s="155" t="s">
        <v>8260</v>
      </c>
      <c r="B576" s="155" t="s">
        <v>12364</v>
      </c>
      <c r="C576" s="156">
        <v>37621</v>
      </c>
      <c r="D576" s="157">
        <v>0</v>
      </c>
      <c r="E576" s="157">
        <v>0</v>
      </c>
      <c r="F576" s="157">
        <v>0</v>
      </c>
    </row>
    <row r="577" spans="1:6" x14ac:dyDescent="0.2">
      <c r="A577" s="155" t="s">
        <v>8261</v>
      </c>
      <c r="B577" s="155"/>
      <c r="C577" s="156">
        <v>37621</v>
      </c>
      <c r="D577" s="157">
        <v>0</v>
      </c>
      <c r="E577" s="157">
        <v>0</v>
      </c>
      <c r="F577" s="157">
        <v>0</v>
      </c>
    </row>
    <row r="578" spans="1:6" x14ac:dyDescent="0.2">
      <c r="A578" s="155" t="s">
        <v>8257</v>
      </c>
      <c r="B578" s="155" t="s">
        <v>8258</v>
      </c>
      <c r="C578" s="155" t="s">
        <v>10690</v>
      </c>
      <c r="D578" s="157" t="s">
        <v>8259</v>
      </c>
      <c r="E578" s="157" t="s">
        <v>8259</v>
      </c>
      <c r="F578" s="157" t="s">
        <v>8259</v>
      </c>
    </row>
    <row r="579" spans="1:6" x14ac:dyDescent="0.2">
      <c r="A579" s="155" t="s">
        <v>8257</v>
      </c>
      <c r="B579" s="155" t="s">
        <v>8258</v>
      </c>
      <c r="C579" s="155" t="s">
        <v>10690</v>
      </c>
      <c r="D579" s="157" t="s">
        <v>8259</v>
      </c>
      <c r="E579" s="157" t="s">
        <v>8259</v>
      </c>
      <c r="F579" s="157" t="s">
        <v>8259</v>
      </c>
    </row>
    <row r="580" spans="1:6" x14ac:dyDescent="0.2">
      <c r="A580" s="155" t="s">
        <v>8260</v>
      </c>
      <c r="B580" s="155" t="s">
        <v>12364</v>
      </c>
      <c r="C580" s="156">
        <v>37621</v>
      </c>
      <c r="D580" s="157">
        <v>0</v>
      </c>
      <c r="E580" s="157">
        <v>0</v>
      </c>
      <c r="F580" s="157">
        <v>0</v>
      </c>
    </row>
    <row r="581" spans="1:6" x14ac:dyDescent="0.2">
      <c r="A581" s="155" t="s">
        <v>8261</v>
      </c>
      <c r="B581" s="155"/>
      <c r="C581" s="156">
        <v>37621</v>
      </c>
      <c r="D581" s="157">
        <v>0</v>
      </c>
      <c r="E581" s="157">
        <v>0</v>
      </c>
      <c r="F581" s="157">
        <v>0</v>
      </c>
    </row>
    <row r="582" spans="1:6" x14ac:dyDescent="0.2">
      <c r="A582" s="155" t="s">
        <v>8257</v>
      </c>
      <c r="B582" s="155" t="s">
        <v>8258</v>
      </c>
      <c r="C582" s="155" t="s">
        <v>10690</v>
      </c>
      <c r="D582" s="157" t="s">
        <v>8259</v>
      </c>
      <c r="E582" s="157" t="s">
        <v>8259</v>
      </c>
      <c r="F582" s="157" t="s">
        <v>8259</v>
      </c>
    </row>
    <row r="583" spans="1:6" x14ac:dyDescent="0.2">
      <c r="A583" s="155" t="s">
        <v>8257</v>
      </c>
      <c r="B583" s="155" t="s">
        <v>8258</v>
      </c>
      <c r="C583" s="155" t="s">
        <v>10690</v>
      </c>
      <c r="D583" s="157" t="s">
        <v>8259</v>
      </c>
      <c r="E583" s="157" t="s">
        <v>8259</v>
      </c>
      <c r="F583" s="157" t="s">
        <v>8259</v>
      </c>
    </row>
    <row r="584" spans="1:6" x14ac:dyDescent="0.2">
      <c r="A584" s="155" t="s">
        <v>8260</v>
      </c>
      <c r="B584" s="155" t="s">
        <v>12364</v>
      </c>
      <c r="C584" s="156">
        <v>37621</v>
      </c>
      <c r="D584" s="157">
        <v>0</v>
      </c>
      <c r="E584" s="157">
        <v>0</v>
      </c>
      <c r="F584" s="157">
        <v>0</v>
      </c>
    </row>
    <row r="585" spans="1:6" x14ac:dyDescent="0.2">
      <c r="A585" s="155" t="s">
        <v>8261</v>
      </c>
      <c r="B585" s="155"/>
      <c r="C585" s="156">
        <v>37621</v>
      </c>
      <c r="D585" s="157">
        <v>0</v>
      </c>
      <c r="E585" s="157">
        <v>0</v>
      </c>
      <c r="F585" s="157">
        <v>0</v>
      </c>
    </row>
    <row r="586" spans="1:6" x14ac:dyDescent="0.2">
      <c r="A586" s="155" t="s">
        <v>8257</v>
      </c>
      <c r="B586" s="155" t="s">
        <v>8258</v>
      </c>
      <c r="C586" s="155" t="s">
        <v>10690</v>
      </c>
      <c r="D586" s="157" t="s">
        <v>8259</v>
      </c>
      <c r="E586" s="157" t="s">
        <v>8259</v>
      </c>
      <c r="F586" s="157" t="s">
        <v>8259</v>
      </c>
    </row>
    <row r="587" spans="1:6" x14ac:dyDescent="0.2">
      <c r="A587" s="155" t="s">
        <v>8257</v>
      </c>
      <c r="B587" s="155" t="s">
        <v>8258</v>
      </c>
      <c r="C587" s="155" t="s">
        <v>10690</v>
      </c>
      <c r="D587" s="157" t="s">
        <v>8259</v>
      </c>
      <c r="E587" s="157" t="s">
        <v>8259</v>
      </c>
      <c r="F587" s="157" t="s">
        <v>8259</v>
      </c>
    </row>
    <row r="588" spans="1:6" x14ac:dyDescent="0.2">
      <c r="A588" s="155" t="s">
        <v>8260</v>
      </c>
      <c r="B588" s="155" t="s">
        <v>12364</v>
      </c>
      <c r="C588" s="156">
        <v>37621</v>
      </c>
      <c r="D588" s="157">
        <v>0</v>
      </c>
      <c r="E588" s="157">
        <v>0</v>
      </c>
      <c r="F588" s="157">
        <v>0</v>
      </c>
    </row>
    <row r="589" spans="1:6" x14ac:dyDescent="0.2">
      <c r="A589" s="155" t="s">
        <v>8261</v>
      </c>
      <c r="B589" s="155"/>
      <c r="C589" s="156">
        <v>37621</v>
      </c>
      <c r="D589" s="157">
        <v>0</v>
      </c>
      <c r="E589" s="157">
        <v>0</v>
      </c>
      <c r="F589" s="157">
        <v>0</v>
      </c>
    </row>
    <row r="590" spans="1:6" x14ac:dyDescent="0.2">
      <c r="A590" s="155" t="s">
        <v>8257</v>
      </c>
      <c r="B590" s="155" t="s">
        <v>8258</v>
      </c>
      <c r="C590" s="155" t="s">
        <v>10690</v>
      </c>
      <c r="D590" s="157" t="s">
        <v>8259</v>
      </c>
      <c r="E590" s="157" t="s">
        <v>8259</v>
      </c>
      <c r="F590" s="157" t="s">
        <v>8259</v>
      </c>
    </row>
    <row r="591" spans="1:6" x14ac:dyDescent="0.2">
      <c r="A591" s="155" t="s">
        <v>8257</v>
      </c>
      <c r="B591" s="155" t="s">
        <v>8258</v>
      </c>
      <c r="C591" s="155" t="s">
        <v>10690</v>
      </c>
      <c r="D591" s="157" t="s">
        <v>8259</v>
      </c>
      <c r="E591" s="157" t="s">
        <v>8259</v>
      </c>
      <c r="F591" s="157" t="s">
        <v>8259</v>
      </c>
    </row>
    <row r="592" spans="1:6" x14ac:dyDescent="0.2">
      <c r="A592" s="155" t="s">
        <v>8260</v>
      </c>
      <c r="B592" s="155" t="s">
        <v>12364</v>
      </c>
      <c r="C592" s="156">
        <v>37621</v>
      </c>
      <c r="D592" s="157">
        <v>0</v>
      </c>
      <c r="E592" s="157">
        <v>0</v>
      </c>
      <c r="F592" s="157">
        <v>0</v>
      </c>
    </row>
    <row r="593" spans="1:6" x14ac:dyDescent="0.2">
      <c r="A593" s="155" t="s">
        <v>8261</v>
      </c>
      <c r="B593" s="155"/>
      <c r="C593" s="156">
        <v>37621</v>
      </c>
      <c r="D593" s="157">
        <v>0</v>
      </c>
      <c r="E593" s="157">
        <v>0</v>
      </c>
      <c r="F593" s="157">
        <v>0</v>
      </c>
    </row>
    <row r="594" spans="1:6" x14ac:dyDescent="0.2">
      <c r="A594" s="155" t="s">
        <v>8257</v>
      </c>
      <c r="B594" s="155" t="s">
        <v>8258</v>
      </c>
      <c r="C594" s="155" t="s">
        <v>10690</v>
      </c>
      <c r="D594" s="157" t="s">
        <v>8259</v>
      </c>
      <c r="E594" s="157" t="s">
        <v>8259</v>
      </c>
      <c r="F594" s="157" t="s">
        <v>8259</v>
      </c>
    </row>
    <row r="595" spans="1:6" x14ac:dyDescent="0.2">
      <c r="A595" s="155" t="s">
        <v>8257</v>
      </c>
      <c r="B595" s="155" t="s">
        <v>8258</v>
      </c>
      <c r="C595" s="155" t="s">
        <v>10690</v>
      </c>
      <c r="D595" s="157" t="s">
        <v>8259</v>
      </c>
      <c r="E595" s="157" t="s">
        <v>8259</v>
      </c>
      <c r="F595" s="157" t="s">
        <v>8259</v>
      </c>
    </row>
    <row r="596" spans="1:6" x14ac:dyDescent="0.2">
      <c r="A596" s="155" t="s">
        <v>8260</v>
      </c>
      <c r="B596" s="155" t="s">
        <v>12364</v>
      </c>
      <c r="C596" s="156">
        <v>37621</v>
      </c>
      <c r="D596" s="157">
        <v>0</v>
      </c>
      <c r="E596" s="157">
        <v>0</v>
      </c>
      <c r="F596" s="157">
        <v>0</v>
      </c>
    </row>
    <row r="597" spans="1:6" x14ac:dyDescent="0.2">
      <c r="A597" s="155" t="s">
        <v>8261</v>
      </c>
      <c r="B597" s="155"/>
      <c r="C597" s="156">
        <v>37621</v>
      </c>
      <c r="D597" s="157">
        <v>0</v>
      </c>
      <c r="E597" s="157">
        <v>0</v>
      </c>
      <c r="F597" s="157">
        <v>0</v>
      </c>
    </row>
    <row r="598" spans="1:6" x14ac:dyDescent="0.2">
      <c r="A598" s="155" t="s">
        <v>8257</v>
      </c>
      <c r="B598" s="155" t="s">
        <v>8258</v>
      </c>
      <c r="C598" s="155" t="s">
        <v>10690</v>
      </c>
      <c r="D598" s="157" t="s">
        <v>8259</v>
      </c>
      <c r="E598" s="157" t="s">
        <v>8259</v>
      </c>
      <c r="F598" s="157" t="s">
        <v>8259</v>
      </c>
    </row>
    <row r="599" spans="1:6" x14ac:dyDescent="0.2">
      <c r="A599" s="155" t="s">
        <v>8257</v>
      </c>
      <c r="B599" s="155" t="s">
        <v>8258</v>
      </c>
      <c r="C599" s="155" t="s">
        <v>10690</v>
      </c>
      <c r="D599" s="157" t="s">
        <v>8259</v>
      </c>
      <c r="E599" s="157" t="s">
        <v>8259</v>
      </c>
      <c r="F599" s="157" t="s">
        <v>8259</v>
      </c>
    </row>
    <row r="600" spans="1:6" x14ac:dyDescent="0.2">
      <c r="A600" s="155" t="s">
        <v>8260</v>
      </c>
      <c r="B600" s="155" t="s">
        <v>12364</v>
      </c>
      <c r="C600" s="156">
        <v>37621</v>
      </c>
      <c r="D600" s="157">
        <v>0</v>
      </c>
      <c r="E600" s="157">
        <v>0</v>
      </c>
      <c r="F600" s="157">
        <v>0</v>
      </c>
    </row>
    <row r="601" spans="1:6" x14ac:dyDescent="0.2">
      <c r="A601" s="155" t="s">
        <v>8261</v>
      </c>
      <c r="B601" s="155"/>
      <c r="C601" s="156">
        <v>37621</v>
      </c>
      <c r="D601" s="157">
        <v>0</v>
      </c>
      <c r="E601" s="157">
        <v>0</v>
      </c>
      <c r="F601" s="157">
        <v>0</v>
      </c>
    </row>
    <row r="602" spans="1:6" x14ac:dyDescent="0.2">
      <c r="A602" s="155" t="s">
        <v>8257</v>
      </c>
      <c r="B602" s="155" t="s">
        <v>8258</v>
      </c>
      <c r="C602" s="155" t="s">
        <v>10690</v>
      </c>
      <c r="D602" s="157" t="s">
        <v>8259</v>
      </c>
      <c r="E602" s="157" t="s">
        <v>8259</v>
      </c>
      <c r="F602" s="157" t="s">
        <v>8259</v>
      </c>
    </row>
    <row r="603" spans="1:6" x14ac:dyDescent="0.2">
      <c r="A603" s="155" t="s">
        <v>8257</v>
      </c>
      <c r="B603" s="155" t="s">
        <v>8258</v>
      </c>
      <c r="C603" s="155" t="s">
        <v>10690</v>
      </c>
      <c r="D603" s="157" t="s">
        <v>8259</v>
      </c>
      <c r="E603" s="157" t="s">
        <v>8259</v>
      </c>
      <c r="F603" s="157" t="s">
        <v>8259</v>
      </c>
    </row>
    <row r="604" spans="1:6" x14ac:dyDescent="0.2">
      <c r="A604" s="155" t="s">
        <v>8260</v>
      </c>
      <c r="B604" s="155" t="s">
        <v>12364</v>
      </c>
      <c r="C604" s="156">
        <v>37621</v>
      </c>
      <c r="D604" s="157">
        <v>0</v>
      </c>
      <c r="E604" s="157">
        <v>0</v>
      </c>
      <c r="F604" s="157">
        <v>0</v>
      </c>
    </row>
    <row r="605" spans="1:6" x14ac:dyDescent="0.2">
      <c r="A605" s="155" t="s">
        <v>8261</v>
      </c>
      <c r="B605" s="155"/>
      <c r="C605" s="156">
        <v>37621</v>
      </c>
      <c r="D605" s="157">
        <v>0</v>
      </c>
      <c r="E605" s="157">
        <v>0</v>
      </c>
      <c r="F605" s="157">
        <v>0</v>
      </c>
    </row>
    <row r="606" spans="1:6" x14ac:dyDescent="0.2">
      <c r="A606" s="155" t="s">
        <v>8257</v>
      </c>
      <c r="B606" s="155" t="s">
        <v>8258</v>
      </c>
      <c r="C606" s="155" t="s">
        <v>10690</v>
      </c>
      <c r="D606" s="157" t="s">
        <v>8259</v>
      </c>
      <c r="E606" s="157" t="s">
        <v>8259</v>
      </c>
      <c r="F606" s="157" t="s">
        <v>8259</v>
      </c>
    </row>
    <row r="607" spans="1:6" x14ac:dyDescent="0.2">
      <c r="A607" s="155" t="s">
        <v>8257</v>
      </c>
      <c r="B607" s="155" t="s">
        <v>8258</v>
      </c>
      <c r="C607" s="155" t="s">
        <v>10690</v>
      </c>
      <c r="D607" s="157" t="s">
        <v>8259</v>
      </c>
      <c r="E607" s="157" t="s">
        <v>8259</v>
      </c>
      <c r="F607" s="157" t="s">
        <v>8259</v>
      </c>
    </row>
    <row r="608" spans="1:6" x14ac:dyDescent="0.2">
      <c r="A608" s="155" t="s">
        <v>8260</v>
      </c>
      <c r="B608" s="155" t="s">
        <v>12364</v>
      </c>
      <c r="C608" s="156">
        <v>37621</v>
      </c>
      <c r="D608" s="157">
        <v>0</v>
      </c>
      <c r="E608" s="157">
        <v>0</v>
      </c>
      <c r="F608" s="157">
        <v>0</v>
      </c>
    </row>
    <row r="609" spans="1:6" x14ac:dyDescent="0.2">
      <c r="A609" s="155" t="s">
        <v>8261</v>
      </c>
      <c r="B609" s="155"/>
      <c r="C609" s="156">
        <v>37621</v>
      </c>
      <c r="D609" s="157">
        <v>0</v>
      </c>
      <c r="E609" s="157">
        <v>0</v>
      </c>
      <c r="F609" s="157">
        <v>0</v>
      </c>
    </row>
    <row r="610" spans="1:6" x14ac:dyDescent="0.2">
      <c r="A610" s="155" t="s">
        <v>8257</v>
      </c>
      <c r="B610" s="155" t="s">
        <v>8258</v>
      </c>
      <c r="C610" s="155" t="s">
        <v>10690</v>
      </c>
      <c r="D610" s="157" t="s">
        <v>8259</v>
      </c>
      <c r="E610" s="157" t="s">
        <v>8259</v>
      </c>
      <c r="F610" s="157" t="s">
        <v>8259</v>
      </c>
    </row>
    <row r="611" spans="1:6" x14ac:dyDescent="0.2">
      <c r="A611" s="155" t="s">
        <v>8257</v>
      </c>
      <c r="B611" s="155" t="s">
        <v>8258</v>
      </c>
      <c r="C611" s="155" t="s">
        <v>10690</v>
      </c>
      <c r="D611" s="157" t="s">
        <v>8259</v>
      </c>
      <c r="E611" s="157" t="s">
        <v>8259</v>
      </c>
      <c r="F611" s="157" t="s">
        <v>8259</v>
      </c>
    </row>
    <row r="612" spans="1:6" x14ac:dyDescent="0.2">
      <c r="A612" s="155" t="s">
        <v>8260</v>
      </c>
      <c r="B612" s="155" t="s">
        <v>12364</v>
      </c>
      <c r="C612" s="156">
        <v>37621</v>
      </c>
      <c r="D612" s="157">
        <v>0</v>
      </c>
      <c r="E612" s="157">
        <v>0</v>
      </c>
      <c r="F612" s="157">
        <v>0</v>
      </c>
    </row>
    <row r="613" spans="1:6" x14ac:dyDescent="0.2">
      <c r="A613" s="155" t="s">
        <v>8261</v>
      </c>
      <c r="B613" s="155"/>
      <c r="C613" s="156">
        <v>37621</v>
      </c>
      <c r="D613" s="157">
        <v>0</v>
      </c>
      <c r="E613" s="157">
        <v>0</v>
      </c>
      <c r="F613" s="157">
        <v>0</v>
      </c>
    </row>
    <row r="614" spans="1:6" x14ac:dyDescent="0.2">
      <c r="A614" s="155" t="s">
        <v>8257</v>
      </c>
      <c r="B614" s="155" t="s">
        <v>8258</v>
      </c>
      <c r="C614" s="155" t="s">
        <v>10690</v>
      </c>
      <c r="D614" s="157" t="s">
        <v>8259</v>
      </c>
      <c r="E614" s="157" t="s">
        <v>8259</v>
      </c>
      <c r="F614" s="157" t="s">
        <v>8259</v>
      </c>
    </row>
    <row r="615" spans="1:6" x14ac:dyDescent="0.2">
      <c r="A615" s="155" t="s">
        <v>8257</v>
      </c>
      <c r="B615" s="155" t="s">
        <v>8258</v>
      </c>
      <c r="C615" s="155" t="s">
        <v>10690</v>
      </c>
      <c r="D615" s="157" t="s">
        <v>8259</v>
      </c>
      <c r="E615" s="157" t="s">
        <v>8259</v>
      </c>
      <c r="F615" s="157" t="s">
        <v>8259</v>
      </c>
    </row>
    <row r="616" spans="1:6" x14ac:dyDescent="0.2">
      <c r="A616" s="155" t="s">
        <v>8260</v>
      </c>
      <c r="B616" s="155" t="s">
        <v>12364</v>
      </c>
      <c r="C616" s="156">
        <v>37621</v>
      </c>
      <c r="D616" s="157">
        <v>0</v>
      </c>
      <c r="E616" s="157">
        <v>0</v>
      </c>
      <c r="F616" s="157">
        <v>0</v>
      </c>
    </row>
    <row r="617" spans="1:6" x14ac:dyDescent="0.2">
      <c r="A617" s="155" t="s">
        <v>8268</v>
      </c>
      <c r="B617" s="155"/>
      <c r="C617" s="155"/>
      <c r="D617" s="155"/>
      <c r="E617" s="155"/>
      <c r="F617" s="155"/>
    </row>
    <row r="618" spans="1:6" x14ac:dyDescent="0.2">
      <c r="A618" s="155" t="s">
        <v>8254</v>
      </c>
      <c r="B618" s="155" t="s">
        <v>8255</v>
      </c>
      <c r="C618" s="155"/>
      <c r="D618" s="155"/>
      <c r="E618" s="155"/>
      <c r="F618" s="155"/>
    </row>
    <row r="619" spans="1:6" x14ac:dyDescent="0.2">
      <c r="A619" s="155"/>
      <c r="B619" s="155"/>
      <c r="C619" s="155" t="s">
        <v>10689</v>
      </c>
      <c r="D619" s="157" t="s">
        <v>8255</v>
      </c>
      <c r="E619" s="155"/>
      <c r="F619" s="155"/>
    </row>
    <row r="621" spans="1:6" x14ac:dyDescent="0.2">
      <c r="A621" s="155" t="s">
        <v>8261</v>
      </c>
      <c r="B621" s="155"/>
      <c r="C621" s="156">
        <v>37621</v>
      </c>
      <c r="D621" s="157">
        <v>0</v>
      </c>
      <c r="E621" s="157">
        <v>0</v>
      </c>
      <c r="F621" s="157">
        <v>0</v>
      </c>
    </row>
    <row r="622" spans="1:6" x14ac:dyDescent="0.2">
      <c r="A622" s="155" t="s">
        <v>8257</v>
      </c>
      <c r="B622" s="155" t="s">
        <v>8258</v>
      </c>
      <c r="C622" s="155" t="s">
        <v>10690</v>
      </c>
      <c r="D622" s="157" t="s">
        <v>8259</v>
      </c>
      <c r="E622" s="157" t="s">
        <v>8259</v>
      </c>
      <c r="F622" s="157" t="s">
        <v>8259</v>
      </c>
    </row>
    <row r="623" spans="1:6" x14ac:dyDescent="0.2">
      <c r="A623" s="155" t="s">
        <v>8257</v>
      </c>
      <c r="B623" s="155" t="s">
        <v>8258</v>
      </c>
      <c r="C623" s="155" t="s">
        <v>10690</v>
      </c>
      <c r="D623" s="157" t="s">
        <v>8259</v>
      </c>
      <c r="E623" s="157" t="s">
        <v>8259</v>
      </c>
      <c r="F623" s="157" t="s">
        <v>8259</v>
      </c>
    </row>
    <row r="624" spans="1:6" x14ac:dyDescent="0.2">
      <c r="A624" s="155" t="s">
        <v>8260</v>
      </c>
      <c r="B624" s="155" t="s">
        <v>12364</v>
      </c>
      <c r="C624" s="156">
        <v>37621</v>
      </c>
      <c r="D624" s="157">
        <v>0</v>
      </c>
      <c r="E624" s="157">
        <v>0</v>
      </c>
      <c r="F624" s="157">
        <v>0</v>
      </c>
    </row>
    <row r="625" spans="1:6" x14ac:dyDescent="0.2">
      <c r="A625" s="155" t="s">
        <v>8261</v>
      </c>
      <c r="B625" s="155"/>
      <c r="C625" s="156">
        <v>37621</v>
      </c>
      <c r="D625" s="157">
        <v>0</v>
      </c>
      <c r="E625" s="157">
        <v>0</v>
      </c>
      <c r="F625" s="157">
        <v>0</v>
      </c>
    </row>
    <row r="626" spans="1:6" x14ac:dyDescent="0.2">
      <c r="A626" s="155" t="s">
        <v>8257</v>
      </c>
      <c r="B626" s="155" t="s">
        <v>8258</v>
      </c>
      <c r="C626" s="155" t="s">
        <v>10690</v>
      </c>
      <c r="D626" s="157" t="s">
        <v>8259</v>
      </c>
      <c r="E626" s="157" t="s">
        <v>8259</v>
      </c>
      <c r="F626" s="157" t="s">
        <v>8259</v>
      </c>
    </row>
    <row r="627" spans="1:6" x14ac:dyDescent="0.2">
      <c r="A627" s="155" t="s">
        <v>8257</v>
      </c>
      <c r="B627" s="155" t="s">
        <v>8258</v>
      </c>
      <c r="C627" s="155" t="s">
        <v>10690</v>
      </c>
      <c r="D627" s="157" t="s">
        <v>8259</v>
      </c>
      <c r="E627" s="157" t="s">
        <v>8259</v>
      </c>
      <c r="F627" s="157" t="s">
        <v>8259</v>
      </c>
    </row>
    <row r="628" spans="1:6" x14ac:dyDescent="0.2">
      <c r="A628" s="155" t="s">
        <v>8260</v>
      </c>
      <c r="B628" s="155" t="s">
        <v>12364</v>
      </c>
      <c r="C628" s="156">
        <v>37621</v>
      </c>
      <c r="D628" s="157">
        <v>0</v>
      </c>
      <c r="E628" s="157">
        <v>0</v>
      </c>
      <c r="F628" s="157">
        <v>0</v>
      </c>
    </row>
    <row r="629" spans="1:6" x14ac:dyDescent="0.2">
      <c r="A629" s="155" t="s">
        <v>8261</v>
      </c>
      <c r="B629" s="155"/>
      <c r="C629" s="156">
        <v>37621</v>
      </c>
      <c r="D629" s="157">
        <v>0</v>
      </c>
      <c r="E629" s="157">
        <v>0</v>
      </c>
      <c r="F629" s="157">
        <v>0</v>
      </c>
    </row>
    <row r="630" spans="1:6" x14ac:dyDescent="0.2">
      <c r="A630" s="155" t="s">
        <v>8257</v>
      </c>
      <c r="B630" s="155" t="s">
        <v>8258</v>
      </c>
      <c r="C630" s="155" t="s">
        <v>10690</v>
      </c>
      <c r="D630" s="157" t="s">
        <v>8259</v>
      </c>
      <c r="E630" s="157" t="s">
        <v>8259</v>
      </c>
      <c r="F630" s="157" t="s">
        <v>8259</v>
      </c>
    </row>
    <row r="631" spans="1:6" x14ac:dyDescent="0.2">
      <c r="A631" s="155" t="s">
        <v>8257</v>
      </c>
      <c r="B631" s="155" t="s">
        <v>8258</v>
      </c>
      <c r="C631" s="155" t="s">
        <v>10690</v>
      </c>
      <c r="D631" s="157" t="s">
        <v>8259</v>
      </c>
      <c r="E631" s="157" t="s">
        <v>8259</v>
      </c>
      <c r="F631" s="157" t="s">
        <v>8259</v>
      </c>
    </row>
    <row r="632" spans="1:6" x14ac:dyDescent="0.2">
      <c r="A632" s="155" t="s">
        <v>8260</v>
      </c>
      <c r="B632" s="155" t="s">
        <v>12364</v>
      </c>
      <c r="C632" s="156">
        <v>37621</v>
      </c>
      <c r="D632" s="157">
        <v>0</v>
      </c>
      <c r="E632" s="157">
        <v>0</v>
      </c>
      <c r="F632" s="157">
        <v>0</v>
      </c>
    </row>
    <row r="633" spans="1:6" x14ac:dyDescent="0.2">
      <c r="A633" s="155" t="s">
        <v>8261</v>
      </c>
      <c r="B633" s="155"/>
      <c r="C633" s="156">
        <v>37621</v>
      </c>
      <c r="D633" s="157">
        <v>0</v>
      </c>
      <c r="E633" s="157">
        <v>0</v>
      </c>
      <c r="F633" s="157">
        <v>0</v>
      </c>
    </row>
    <row r="634" spans="1:6" x14ac:dyDescent="0.2">
      <c r="A634" s="155" t="s">
        <v>8257</v>
      </c>
      <c r="B634" s="155" t="s">
        <v>8258</v>
      </c>
      <c r="C634" s="155" t="s">
        <v>10690</v>
      </c>
      <c r="D634" s="157" t="s">
        <v>8259</v>
      </c>
      <c r="E634" s="157" t="s">
        <v>8259</v>
      </c>
      <c r="F634" s="157" t="s">
        <v>8259</v>
      </c>
    </row>
    <row r="635" spans="1:6" x14ac:dyDescent="0.2">
      <c r="A635" s="155" t="s">
        <v>8257</v>
      </c>
      <c r="B635" s="155" t="s">
        <v>8258</v>
      </c>
      <c r="C635" s="155" t="s">
        <v>10690</v>
      </c>
      <c r="D635" s="157" t="s">
        <v>8259</v>
      </c>
      <c r="E635" s="157" t="s">
        <v>8259</v>
      </c>
      <c r="F635" s="157" t="s">
        <v>8259</v>
      </c>
    </row>
    <row r="636" spans="1:6" x14ac:dyDescent="0.2">
      <c r="A636" s="155" t="s">
        <v>8260</v>
      </c>
      <c r="B636" s="155" t="s">
        <v>12364</v>
      </c>
      <c r="C636" s="156">
        <v>37621</v>
      </c>
      <c r="D636" s="157">
        <v>0</v>
      </c>
      <c r="E636" s="157">
        <v>0</v>
      </c>
      <c r="F636" s="157">
        <v>0</v>
      </c>
    </row>
    <row r="637" spans="1:6" x14ac:dyDescent="0.2">
      <c r="A637" s="155" t="s">
        <v>8261</v>
      </c>
      <c r="B637" s="155"/>
      <c r="C637" s="156">
        <v>37621</v>
      </c>
      <c r="D637" s="157">
        <v>0</v>
      </c>
      <c r="E637" s="157">
        <v>0</v>
      </c>
      <c r="F637" s="157">
        <v>0</v>
      </c>
    </row>
    <row r="638" spans="1:6" x14ac:dyDescent="0.2">
      <c r="A638" s="155" t="s">
        <v>8257</v>
      </c>
      <c r="B638" s="155" t="s">
        <v>8258</v>
      </c>
      <c r="C638" s="155" t="s">
        <v>10690</v>
      </c>
      <c r="D638" s="157" t="s">
        <v>8259</v>
      </c>
      <c r="E638" s="157" t="s">
        <v>8259</v>
      </c>
      <c r="F638" s="157" t="s">
        <v>8259</v>
      </c>
    </row>
    <row r="639" spans="1:6" x14ac:dyDescent="0.2">
      <c r="A639" s="155" t="s">
        <v>8257</v>
      </c>
      <c r="B639" s="155" t="s">
        <v>8258</v>
      </c>
      <c r="C639" s="155" t="s">
        <v>10690</v>
      </c>
      <c r="D639" s="157" t="s">
        <v>8259</v>
      </c>
      <c r="E639" s="157" t="s">
        <v>8259</v>
      </c>
      <c r="F639" s="157" t="s">
        <v>8259</v>
      </c>
    </row>
    <row r="640" spans="1:6" x14ac:dyDescent="0.2">
      <c r="A640" s="155" t="s">
        <v>8260</v>
      </c>
      <c r="B640" s="155" t="s">
        <v>12364</v>
      </c>
      <c r="C640" s="156">
        <v>37621</v>
      </c>
      <c r="D640" s="157">
        <v>0</v>
      </c>
      <c r="E640" s="157">
        <v>0</v>
      </c>
      <c r="F640" s="157">
        <v>0</v>
      </c>
    </row>
    <row r="641" spans="1:6" x14ac:dyDescent="0.2">
      <c r="A641" s="155" t="s">
        <v>8261</v>
      </c>
      <c r="B641" s="155"/>
      <c r="C641" s="156">
        <v>37621</v>
      </c>
      <c r="D641" s="157">
        <v>0</v>
      </c>
      <c r="E641" s="157">
        <v>0</v>
      </c>
      <c r="F641" s="157">
        <v>0</v>
      </c>
    </row>
    <row r="642" spans="1:6" x14ac:dyDescent="0.2">
      <c r="A642" s="155" t="s">
        <v>8257</v>
      </c>
      <c r="B642" s="155" t="s">
        <v>8258</v>
      </c>
      <c r="C642" s="155" t="s">
        <v>10690</v>
      </c>
      <c r="D642" s="157" t="s">
        <v>8259</v>
      </c>
      <c r="E642" s="157" t="s">
        <v>8259</v>
      </c>
      <c r="F642" s="157" t="s">
        <v>8259</v>
      </c>
    </row>
    <row r="643" spans="1:6" x14ac:dyDescent="0.2">
      <c r="A643" s="155" t="s">
        <v>8257</v>
      </c>
      <c r="B643" s="155" t="s">
        <v>8258</v>
      </c>
      <c r="C643" s="155" t="s">
        <v>10690</v>
      </c>
      <c r="D643" s="157" t="s">
        <v>8259</v>
      </c>
      <c r="E643" s="157" t="s">
        <v>8259</v>
      </c>
      <c r="F643" s="157" t="s">
        <v>8259</v>
      </c>
    </row>
    <row r="644" spans="1:6" x14ac:dyDescent="0.2">
      <c r="A644" s="155" t="s">
        <v>8260</v>
      </c>
      <c r="B644" s="155" t="s">
        <v>12364</v>
      </c>
      <c r="C644" s="156">
        <v>37621</v>
      </c>
      <c r="D644" s="157">
        <v>0</v>
      </c>
      <c r="E644" s="157">
        <v>0</v>
      </c>
      <c r="F644" s="157">
        <v>0</v>
      </c>
    </row>
    <row r="645" spans="1:6" x14ac:dyDescent="0.2">
      <c r="A645" s="155" t="s">
        <v>8261</v>
      </c>
      <c r="B645" s="155"/>
      <c r="C645" s="156">
        <v>37621</v>
      </c>
      <c r="D645" s="157">
        <v>0</v>
      </c>
      <c r="E645" s="157">
        <v>0</v>
      </c>
      <c r="F645" s="157">
        <v>0</v>
      </c>
    </row>
    <row r="646" spans="1:6" x14ac:dyDescent="0.2">
      <c r="A646" s="155" t="s">
        <v>8257</v>
      </c>
      <c r="B646" s="155" t="s">
        <v>8258</v>
      </c>
      <c r="C646" s="155" t="s">
        <v>10690</v>
      </c>
      <c r="D646" s="157" t="s">
        <v>8259</v>
      </c>
      <c r="E646" s="157" t="s">
        <v>8259</v>
      </c>
      <c r="F646" s="157" t="s">
        <v>8259</v>
      </c>
    </row>
    <row r="647" spans="1:6" x14ac:dyDescent="0.2">
      <c r="A647" s="155" t="s">
        <v>8257</v>
      </c>
      <c r="B647" s="155" t="s">
        <v>8258</v>
      </c>
      <c r="C647" s="155" t="s">
        <v>10690</v>
      </c>
      <c r="D647" s="157" t="s">
        <v>8259</v>
      </c>
      <c r="E647" s="157" t="s">
        <v>8259</v>
      </c>
      <c r="F647" s="157" t="s">
        <v>8259</v>
      </c>
    </row>
    <row r="648" spans="1:6" x14ac:dyDescent="0.2">
      <c r="A648" s="155" t="s">
        <v>8260</v>
      </c>
      <c r="B648" s="155" t="s">
        <v>12364</v>
      </c>
      <c r="C648" s="156">
        <v>37621</v>
      </c>
      <c r="D648" s="157">
        <v>0</v>
      </c>
      <c r="E648" s="157">
        <v>0</v>
      </c>
      <c r="F648" s="157">
        <v>0</v>
      </c>
    </row>
    <row r="649" spans="1:6" x14ac:dyDescent="0.2">
      <c r="A649" s="155" t="s">
        <v>8261</v>
      </c>
      <c r="B649" s="155"/>
      <c r="C649" s="156">
        <v>37621</v>
      </c>
      <c r="D649" s="157">
        <v>0</v>
      </c>
      <c r="E649" s="157">
        <v>0</v>
      </c>
      <c r="F649" s="157">
        <v>0</v>
      </c>
    </row>
    <row r="650" spans="1:6" x14ac:dyDescent="0.2">
      <c r="A650" s="155" t="s">
        <v>8257</v>
      </c>
      <c r="B650" s="155" t="s">
        <v>8258</v>
      </c>
      <c r="C650" s="155" t="s">
        <v>10690</v>
      </c>
      <c r="D650" s="157" t="s">
        <v>8259</v>
      </c>
      <c r="E650" s="157" t="s">
        <v>8259</v>
      </c>
      <c r="F650" s="157" t="s">
        <v>8259</v>
      </c>
    </row>
    <row r="651" spans="1:6" x14ac:dyDescent="0.2">
      <c r="A651" s="155" t="s">
        <v>8257</v>
      </c>
      <c r="B651" s="155" t="s">
        <v>8258</v>
      </c>
      <c r="C651" s="155" t="s">
        <v>10690</v>
      </c>
      <c r="D651" s="157" t="s">
        <v>8259</v>
      </c>
      <c r="E651" s="157" t="s">
        <v>8259</v>
      </c>
      <c r="F651" s="157" t="s">
        <v>8259</v>
      </c>
    </row>
    <row r="652" spans="1:6" x14ac:dyDescent="0.2">
      <c r="A652" s="155" t="s">
        <v>8260</v>
      </c>
      <c r="B652" s="155" t="s">
        <v>12364</v>
      </c>
      <c r="C652" s="156">
        <v>37621</v>
      </c>
      <c r="D652" s="157">
        <v>0</v>
      </c>
      <c r="E652" s="157">
        <v>0</v>
      </c>
      <c r="F652" s="157">
        <v>0</v>
      </c>
    </row>
    <row r="653" spans="1:6" x14ac:dyDescent="0.2">
      <c r="A653" s="155" t="s">
        <v>8261</v>
      </c>
      <c r="B653" s="155"/>
      <c r="C653" s="156">
        <v>37621</v>
      </c>
      <c r="D653" s="157">
        <v>0</v>
      </c>
      <c r="E653" s="157">
        <v>0</v>
      </c>
      <c r="F653" s="157">
        <v>0</v>
      </c>
    </row>
    <row r="654" spans="1:6" x14ac:dyDescent="0.2">
      <c r="A654" s="155" t="s">
        <v>8257</v>
      </c>
      <c r="B654" s="155" t="s">
        <v>8258</v>
      </c>
      <c r="C654" s="155" t="s">
        <v>10690</v>
      </c>
      <c r="D654" s="157" t="s">
        <v>8259</v>
      </c>
      <c r="E654" s="157" t="s">
        <v>8259</v>
      </c>
      <c r="F654" s="157" t="s">
        <v>8259</v>
      </c>
    </row>
    <row r="655" spans="1:6" x14ac:dyDescent="0.2">
      <c r="A655" s="155" t="s">
        <v>8257</v>
      </c>
      <c r="B655" s="155" t="s">
        <v>8258</v>
      </c>
      <c r="C655" s="155" t="s">
        <v>10690</v>
      </c>
      <c r="D655" s="157" t="s">
        <v>8259</v>
      </c>
      <c r="E655" s="157" t="s">
        <v>8259</v>
      </c>
      <c r="F655" s="157" t="s">
        <v>8259</v>
      </c>
    </row>
    <row r="656" spans="1:6" x14ac:dyDescent="0.2">
      <c r="A656" s="155" t="s">
        <v>8260</v>
      </c>
      <c r="B656" s="155" t="s">
        <v>12364</v>
      </c>
      <c r="C656" s="156">
        <v>37621</v>
      </c>
      <c r="D656" s="157">
        <v>0</v>
      </c>
      <c r="E656" s="157">
        <v>0</v>
      </c>
      <c r="F656" s="157">
        <v>0</v>
      </c>
    </row>
    <row r="657" spans="1:6" x14ac:dyDescent="0.2">
      <c r="A657" s="155" t="s">
        <v>8261</v>
      </c>
      <c r="B657" s="155"/>
      <c r="C657" s="156">
        <v>37621</v>
      </c>
      <c r="D657" s="157">
        <v>0</v>
      </c>
      <c r="E657" s="157">
        <v>0</v>
      </c>
      <c r="F657" s="157">
        <v>0</v>
      </c>
    </row>
    <row r="658" spans="1:6" x14ac:dyDescent="0.2">
      <c r="A658" s="155" t="s">
        <v>8257</v>
      </c>
      <c r="B658" s="155" t="s">
        <v>8258</v>
      </c>
      <c r="C658" s="155" t="s">
        <v>10690</v>
      </c>
      <c r="D658" s="157" t="s">
        <v>8259</v>
      </c>
      <c r="E658" s="157" t="s">
        <v>8259</v>
      </c>
      <c r="F658" s="157" t="s">
        <v>8259</v>
      </c>
    </row>
    <row r="659" spans="1:6" x14ac:dyDescent="0.2">
      <c r="A659" s="155" t="s">
        <v>8257</v>
      </c>
      <c r="B659" s="155" t="s">
        <v>8258</v>
      </c>
      <c r="C659" s="155" t="s">
        <v>10690</v>
      </c>
      <c r="D659" s="157" t="s">
        <v>8259</v>
      </c>
      <c r="E659" s="157" t="s">
        <v>8259</v>
      </c>
      <c r="F659" s="157" t="s">
        <v>8259</v>
      </c>
    </row>
    <row r="660" spans="1:6" x14ac:dyDescent="0.2">
      <c r="A660" s="155" t="s">
        <v>8260</v>
      </c>
      <c r="B660" s="155" t="s">
        <v>12364</v>
      </c>
      <c r="C660" s="156">
        <v>37621</v>
      </c>
      <c r="D660" s="157">
        <v>0</v>
      </c>
      <c r="E660" s="157">
        <v>0</v>
      </c>
      <c r="F660" s="157">
        <v>0</v>
      </c>
    </row>
    <row r="661" spans="1:6" x14ac:dyDescent="0.2">
      <c r="A661" s="155" t="s">
        <v>8261</v>
      </c>
      <c r="B661" s="155"/>
      <c r="C661" s="156">
        <v>37621</v>
      </c>
      <c r="D661" s="157">
        <v>0</v>
      </c>
      <c r="E661" s="157">
        <v>0</v>
      </c>
      <c r="F661" s="157">
        <v>0</v>
      </c>
    </row>
    <row r="662" spans="1:6" x14ac:dyDescent="0.2">
      <c r="A662" s="155" t="s">
        <v>8257</v>
      </c>
      <c r="B662" s="155" t="s">
        <v>8258</v>
      </c>
      <c r="C662" s="155" t="s">
        <v>10690</v>
      </c>
      <c r="D662" s="157" t="s">
        <v>8259</v>
      </c>
      <c r="E662" s="157" t="s">
        <v>8259</v>
      </c>
      <c r="F662" s="157" t="s">
        <v>8259</v>
      </c>
    </row>
    <row r="663" spans="1:6" x14ac:dyDescent="0.2">
      <c r="A663" s="155" t="s">
        <v>8257</v>
      </c>
      <c r="B663" s="155" t="s">
        <v>8258</v>
      </c>
      <c r="C663" s="155" t="s">
        <v>10690</v>
      </c>
      <c r="D663" s="157" t="s">
        <v>8259</v>
      </c>
      <c r="E663" s="157" t="s">
        <v>8259</v>
      </c>
      <c r="F663" s="157" t="s">
        <v>8259</v>
      </c>
    </row>
    <row r="664" spans="1:6" x14ac:dyDescent="0.2">
      <c r="A664" s="155" t="s">
        <v>8260</v>
      </c>
      <c r="B664" s="155" t="s">
        <v>12364</v>
      </c>
      <c r="C664" s="156">
        <v>37621</v>
      </c>
      <c r="D664" s="157">
        <v>0</v>
      </c>
      <c r="E664" s="157">
        <v>0</v>
      </c>
      <c r="F664" s="157">
        <v>0</v>
      </c>
    </row>
    <row r="665" spans="1:6" x14ac:dyDescent="0.2">
      <c r="A665" s="155" t="s">
        <v>8261</v>
      </c>
      <c r="B665" s="155"/>
      <c r="C665" s="156">
        <v>37621</v>
      </c>
      <c r="D665" s="157">
        <v>0</v>
      </c>
      <c r="E665" s="157">
        <v>0</v>
      </c>
      <c r="F665" s="157">
        <v>0</v>
      </c>
    </row>
    <row r="666" spans="1:6" x14ac:dyDescent="0.2">
      <c r="A666" s="155" t="s">
        <v>8257</v>
      </c>
      <c r="B666" s="155" t="s">
        <v>8258</v>
      </c>
      <c r="C666" s="155" t="s">
        <v>10690</v>
      </c>
      <c r="D666" s="157" t="s">
        <v>8259</v>
      </c>
      <c r="E666" s="157" t="s">
        <v>8259</v>
      </c>
      <c r="F666" s="157" t="s">
        <v>8259</v>
      </c>
    </row>
    <row r="667" spans="1:6" x14ac:dyDescent="0.2">
      <c r="A667" s="155" t="s">
        <v>8257</v>
      </c>
      <c r="B667" s="155" t="s">
        <v>8258</v>
      </c>
      <c r="C667" s="155" t="s">
        <v>10690</v>
      </c>
      <c r="D667" s="157" t="s">
        <v>8259</v>
      </c>
      <c r="E667" s="157" t="s">
        <v>8259</v>
      </c>
      <c r="F667" s="157" t="s">
        <v>8259</v>
      </c>
    </row>
    <row r="668" spans="1:6" x14ac:dyDescent="0.2">
      <c r="A668" s="155" t="s">
        <v>8260</v>
      </c>
      <c r="B668" s="155" t="s">
        <v>12364</v>
      </c>
      <c r="C668" s="156">
        <v>37621</v>
      </c>
      <c r="D668" s="157">
        <v>0</v>
      </c>
      <c r="E668" s="157">
        <v>0</v>
      </c>
      <c r="F668" s="157">
        <v>0</v>
      </c>
    </row>
    <row r="669" spans="1:6" x14ac:dyDescent="0.2">
      <c r="A669" s="155" t="s">
        <v>8261</v>
      </c>
      <c r="B669" s="155"/>
      <c r="C669" s="156">
        <v>37621</v>
      </c>
      <c r="D669" s="157">
        <v>0</v>
      </c>
      <c r="E669" s="157">
        <v>0</v>
      </c>
      <c r="F669" s="157">
        <v>0</v>
      </c>
    </row>
    <row r="670" spans="1:6" x14ac:dyDescent="0.2">
      <c r="A670" s="155" t="s">
        <v>8257</v>
      </c>
      <c r="B670" s="155" t="s">
        <v>8258</v>
      </c>
      <c r="C670" s="155" t="s">
        <v>10690</v>
      </c>
      <c r="D670" s="157" t="s">
        <v>8259</v>
      </c>
      <c r="E670" s="157" t="s">
        <v>8259</v>
      </c>
      <c r="F670" s="157" t="s">
        <v>8259</v>
      </c>
    </row>
    <row r="671" spans="1:6" x14ac:dyDescent="0.2">
      <c r="A671" s="155" t="s">
        <v>8257</v>
      </c>
      <c r="B671" s="155" t="s">
        <v>8258</v>
      </c>
      <c r="C671" s="155" t="s">
        <v>10690</v>
      </c>
      <c r="D671" s="157" t="s">
        <v>8259</v>
      </c>
      <c r="E671" s="157" t="s">
        <v>8259</v>
      </c>
      <c r="F671" s="157" t="s">
        <v>8259</v>
      </c>
    </row>
    <row r="672" spans="1:6" x14ac:dyDescent="0.2">
      <c r="A672" s="155" t="s">
        <v>8260</v>
      </c>
      <c r="B672" s="155" t="s">
        <v>12364</v>
      </c>
      <c r="C672" s="156">
        <v>37621</v>
      </c>
      <c r="D672" s="157">
        <v>0</v>
      </c>
      <c r="E672" s="157">
        <v>0</v>
      </c>
      <c r="F672" s="157">
        <v>0</v>
      </c>
    </row>
    <row r="673" spans="1:6" x14ac:dyDescent="0.2">
      <c r="A673" s="155" t="s">
        <v>8268</v>
      </c>
      <c r="B673" s="155"/>
      <c r="C673" s="155"/>
      <c r="D673" s="155"/>
      <c r="E673" s="155"/>
      <c r="F673" s="155"/>
    </row>
    <row r="674" spans="1:6" x14ac:dyDescent="0.2">
      <c r="A674" s="155" t="s">
        <v>8254</v>
      </c>
      <c r="B674" s="155" t="s">
        <v>8255</v>
      </c>
      <c r="C674" s="155"/>
      <c r="D674" s="155"/>
      <c r="E674" s="155"/>
      <c r="F674" s="155"/>
    </row>
    <row r="675" spans="1:6" x14ac:dyDescent="0.2">
      <c r="A675" s="155"/>
      <c r="B675" s="155"/>
      <c r="C675" s="155" t="s">
        <v>10689</v>
      </c>
      <c r="D675" s="157" t="s">
        <v>8255</v>
      </c>
      <c r="E675" s="155"/>
      <c r="F675" s="155"/>
    </row>
    <row r="677" spans="1:6" x14ac:dyDescent="0.2">
      <c r="A677" s="155" t="s">
        <v>8261</v>
      </c>
      <c r="B677" s="155"/>
      <c r="C677" s="156">
        <v>37621</v>
      </c>
      <c r="D677" s="157">
        <v>0</v>
      </c>
      <c r="E677" s="157">
        <v>0</v>
      </c>
      <c r="F677" s="157">
        <v>0</v>
      </c>
    </row>
    <row r="678" spans="1:6" x14ac:dyDescent="0.2">
      <c r="A678" s="155" t="s">
        <v>8257</v>
      </c>
      <c r="B678" s="155" t="s">
        <v>8258</v>
      </c>
      <c r="C678" s="155" t="s">
        <v>10690</v>
      </c>
      <c r="D678" s="157" t="s">
        <v>8259</v>
      </c>
      <c r="E678" s="157" t="s">
        <v>8259</v>
      </c>
      <c r="F678" s="157" t="s">
        <v>8259</v>
      </c>
    </row>
    <row r="679" spans="1:6" x14ac:dyDescent="0.2">
      <c r="A679" s="155" t="s">
        <v>8257</v>
      </c>
      <c r="B679" s="155" t="s">
        <v>8258</v>
      </c>
      <c r="C679" s="155" t="s">
        <v>10690</v>
      </c>
      <c r="D679" s="157" t="s">
        <v>8259</v>
      </c>
      <c r="E679" s="157" t="s">
        <v>8259</v>
      </c>
      <c r="F679" s="157" t="s">
        <v>8259</v>
      </c>
    </row>
    <row r="680" spans="1:6" x14ac:dyDescent="0.2">
      <c r="A680" s="155" t="s">
        <v>8260</v>
      </c>
      <c r="B680" s="155" t="s">
        <v>12364</v>
      </c>
      <c r="C680" s="156">
        <v>37621</v>
      </c>
      <c r="D680" s="157">
        <v>0</v>
      </c>
      <c r="E680" s="157">
        <v>0</v>
      </c>
      <c r="F680" s="157">
        <v>0</v>
      </c>
    </row>
    <row r="681" spans="1:6" x14ac:dyDescent="0.2">
      <c r="A681" s="155" t="s">
        <v>8261</v>
      </c>
      <c r="B681" s="155"/>
      <c r="C681" s="156">
        <v>37621</v>
      </c>
      <c r="D681" s="157">
        <v>0</v>
      </c>
      <c r="E681" s="157">
        <v>0</v>
      </c>
      <c r="F681" s="157">
        <v>0</v>
      </c>
    </row>
    <row r="682" spans="1:6" x14ac:dyDescent="0.2">
      <c r="A682" s="155" t="s">
        <v>8257</v>
      </c>
      <c r="B682" s="155" t="s">
        <v>8258</v>
      </c>
      <c r="C682" s="155" t="s">
        <v>10690</v>
      </c>
      <c r="D682" s="157" t="s">
        <v>8259</v>
      </c>
      <c r="E682" s="157" t="s">
        <v>8259</v>
      </c>
      <c r="F682" s="157" t="s">
        <v>8259</v>
      </c>
    </row>
    <row r="683" spans="1:6" x14ac:dyDescent="0.2">
      <c r="A683" s="155" t="s">
        <v>8257</v>
      </c>
      <c r="B683" s="155" t="s">
        <v>8258</v>
      </c>
      <c r="C683" s="155" t="s">
        <v>10690</v>
      </c>
      <c r="D683" s="157" t="s">
        <v>8259</v>
      </c>
      <c r="E683" s="157" t="s">
        <v>8259</v>
      </c>
      <c r="F683" s="157" t="s">
        <v>8259</v>
      </c>
    </row>
    <row r="684" spans="1:6" x14ac:dyDescent="0.2">
      <c r="A684" s="155" t="s">
        <v>8260</v>
      </c>
      <c r="B684" s="155" t="s">
        <v>12364</v>
      </c>
      <c r="C684" s="156">
        <v>37621</v>
      </c>
      <c r="D684" s="157">
        <v>0</v>
      </c>
      <c r="E684" s="157">
        <v>0</v>
      </c>
      <c r="F684" s="157">
        <v>0</v>
      </c>
    </row>
    <row r="685" spans="1:6" x14ac:dyDescent="0.2">
      <c r="A685" s="155" t="s">
        <v>8261</v>
      </c>
      <c r="B685" s="155"/>
      <c r="C685" s="156">
        <v>37621</v>
      </c>
      <c r="D685" s="157">
        <v>0</v>
      </c>
      <c r="E685" s="157">
        <v>0</v>
      </c>
      <c r="F685" s="157">
        <v>0</v>
      </c>
    </row>
    <row r="686" spans="1:6" x14ac:dyDescent="0.2">
      <c r="A686" s="155" t="s">
        <v>8257</v>
      </c>
      <c r="B686" s="155" t="s">
        <v>8258</v>
      </c>
      <c r="C686" s="155" t="s">
        <v>10690</v>
      </c>
      <c r="D686" s="157" t="s">
        <v>8259</v>
      </c>
      <c r="E686" s="157" t="s">
        <v>8259</v>
      </c>
      <c r="F686" s="157" t="s">
        <v>8259</v>
      </c>
    </row>
    <row r="687" spans="1:6" x14ac:dyDescent="0.2">
      <c r="A687" s="155" t="s">
        <v>8257</v>
      </c>
      <c r="B687" s="155" t="s">
        <v>8258</v>
      </c>
      <c r="C687" s="155" t="s">
        <v>10690</v>
      </c>
      <c r="D687" s="157" t="s">
        <v>8259</v>
      </c>
      <c r="E687" s="157" t="s">
        <v>8259</v>
      </c>
      <c r="F687" s="157" t="s">
        <v>8259</v>
      </c>
    </row>
    <row r="688" spans="1:6" x14ac:dyDescent="0.2">
      <c r="A688" s="155" t="s">
        <v>8260</v>
      </c>
      <c r="B688" s="155" t="s">
        <v>12364</v>
      </c>
      <c r="C688" s="156">
        <v>37621</v>
      </c>
      <c r="D688" s="157">
        <v>0</v>
      </c>
      <c r="E688" s="157">
        <v>0</v>
      </c>
      <c r="F688" s="157">
        <v>0</v>
      </c>
    </row>
    <row r="689" spans="1:6" x14ac:dyDescent="0.2">
      <c r="A689" s="155" t="s">
        <v>8261</v>
      </c>
      <c r="B689" s="155"/>
      <c r="C689" s="156">
        <v>37621</v>
      </c>
      <c r="D689" s="157">
        <v>0</v>
      </c>
      <c r="E689" s="157">
        <v>0</v>
      </c>
      <c r="F689" s="157">
        <v>0</v>
      </c>
    </row>
    <row r="690" spans="1:6" x14ac:dyDescent="0.2">
      <c r="A690" s="155" t="s">
        <v>8257</v>
      </c>
      <c r="B690" s="155" t="s">
        <v>8258</v>
      </c>
      <c r="C690" s="155" t="s">
        <v>10690</v>
      </c>
      <c r="D690" s="157" t="s">
        <v>8259</v>
      </c>
      <c r="E690" s="157" t="s">
        <v>8259</v>
      </c>
      <c r="F690" s="157" t="s">
        <v>8259</v>
      </c>
    </row>
    <row r="691" spans="1:6" x14ac:dyDescent="0.2">
      <c r="A691" s="155" t="s">
        <v>8257</v>
      </c>
      <c r="B691" s="155" t="s">
        <v>8258</v>
      </c>
      <c r="C691" s="155" t="s">
        <v>10690</v>
      </c>
      <c r="D691" s="157" t="s">
        <v>8259</v>
      </c>
      <c r="E691" s="157" t="s">
        <v>8259</v>
      </c>
      <c r="F691" s="157" t="s">
        <v>8259</v>
      </c>
    </row>
    <row r="692" spans="1:6" x14ac:dyDescent="0.2">
      <c r="A692" s="155" t="s">
        <v>8260</v>
      </c>
      <c r="B692" s="155" t="s">
        <v>12364</v>
      </c>
      <c r="C692" s="156">
        <v>37621</v>
      </c>
      <c r="D692" s="157">
        <v>0</v>
      </c>
      <c r="E692" s="157">
        <v>0</v>
      </c>
      <c r="F692" s="157">
        <v>0</v>
      </c>
    </row>
    <row r="693" spans="1:6" x14ac:dyDescent="0.2">
      <c r="A693" s="155" t="s">
        <v>8261</v>
      </c>
      <c r="B693" s="155"/>
      <c r="C693" s="156">
        <v>37621</v>
      </c>
      <c r="D693" s="157">
        <v>0</v>
      </c>
      <c r="E693" s="157">
        <v>0</v>
      </c>
      <c r="F693" s="157">
        <v>0</v>
      </c>
    </row>
    <row r="694" spans="1:6" x14ac:dyDescent="0.2">
      <c r="A694" s="155" t="s">
        <v>8257</v>
      </c>
      <c r="B694" s="155" t="s">
        <v>8258</v>
      </c>
      <c r="C694" s="155" t="s">
        <v>10690</v>
      </c>
      <c r="D694" s="157" t="s">
        <v>8259</v>
      </c>
      <c r="E694" s="157" t="s">
        <v>8259</v>
      </c>
      <c r="F694" s="157" t="s">
        <v>8259</v>
      </c>
    </row>
    <row r="695" spans="1:6" x14ac:dyDescent="0.2">
      <c r="A695" s="155" t="s">
        <v>8257</v>
      </c>
      <c r="B695" s="155" t="s">
        <v>8258</v>
      </c>
      <c r="C695" s="155" t="s">
        <v>10690</v>
      </c>
      <c r="D695" s="157" t="s">
        <v>8259</v>
      </c>
      <c r="E695" s="157" t="s">
        <v>8259</v>
      </c>
      <c r="F695" s="157" t="s">
        <v>8259</v>
      </c>
    </row>
    <row r="696" spans="1:6" x14ac:dyDescent="0.2">
      <c r="A696" s="155" t="s">
        <v>8260</v>
      </c>
      <c r="B696" s="155" t="s">
        <v>12364</v>
      </c>
      <c r="C696" s="156">
        <v>37621</v>
      </c>
      <c r="D696" s="157">
        <v>0</v>
      </c>
      <c r="E696" s="157">
        <v>0</v>
      </c>
      <c r="F696" s="157">
        <v>0</v>
      </c>
    </row>
    <row r="697" spans="1:6" x14ac:dyDescent="0.2">
      <c r="A697" s="155" t="s">
        <v>8261</v>
      </c>
      <c r="B697" s="155"/>
      <c r="C697" s="156">
        <v>37621</v>
      </c>
      <c r="D697" s="157">
        <v>0</v>
      </c>
      <c r="E697" s="157">
        <v>0</v>
      </c>
      <c r="F697" s="157">
        <v>0</v>
      </c>
    </row>
    <row r="698" spans="1:6" x14ac:dyDescent="0.2">
      <c r="A698" s="155" t="s">
        <v>8257</v>
      </c>
      <c r="B698" s="155" t="s">
        <v>8258</v>
      </c>
      <c r="C698" s="155" t="s">
        <v>10690</v>
      </c>
      <c r="D698" s="157" t="s">
        <v>8259</v>
      </c>
      <c r="E698" s="157" t="s">
        <v>8259</v>
      </c>
      <c r="F698" s="157" t="s">
        <v>8259</v>
      </c>
    </row>
    <row r="699" spans="1:6" x14ac:dyDescent="0.2">
      <c r="A699" s="155" t="s">
        <v>8257</v>
      </c>
      <c r="B699" s="155" t="s">
        <v>8258</v>
      </c>
      <c r="C699" s="155" t="s">
        <v>10690</v>
      </c>
      <c r="D699" s="157" t="s">
        <v>8259</v>
      </c>
      <c r="E699" s="157" t="s">
        <v>8259</v>
      </c>
      <c r="F699" s="157" t="s">
        <v>8259</v>
      </c>
    </row>
    <row r="700" spans="1:6" x14ac:dyDescent="0.2">
      <c r="A700" s="155" t="s">
        <v>8260</v>
      </c>
      <c r="B700" s="155" t="s">
        <v>12364</v>
      </c>
      <c r="C700" s="156">
        <v>37621</v>
      </c>
      <c r="D700" s="157">
        <v>0</v>
      </c>
      <c r="E700" s="157">
        <v>0</v>
      </c>
      <c r="F700" s="157">
        <v>0</v>
      </c>
    </row>
    <row r="701" spans="1:6" x14ac:dyDescent="0.2">
      <c r="A701" s="155" t="s">
        <v>8261</v>
      </c>
      <c r="B701" s="155"/>
      <c r="C701" s="156">
        <v>37621</v>
      </c>
      <c r="D701" s="157">
        <v>0</v>
      </c>
      <c r="E701" s="157">
        <v>0</v>
      </c>
      <c r="F701" s="157">
        <v>0</v>
      </c>
    </row>
    <row r="702" spans="1:6" x14ac:dyDescent="0.2">
      <c r="A702" s="155" t="s">
        <v>8257</v>
      </c>
      <c r="B702" s="155" t="s">
        <v>8258</v>
      </c>
      <c r="C702" s="155" t="s">
        <v>10690</v>
      </c>
      <c r="D702" s="157" t="s">
        <v>8259</v>
      </c>
      <c r="E702" s="157" t="s">
        <v>8259</v>
      </c>
      <c r="F702" s="157" t="s">
        <v>8259</v>
      </c>
    </row>
    <row r="703" spans="1:6" x14ac:dyDescent="0.2">
      <c r="A703" s="155" t="s">
        <v>8257</v>
      </c>
      <c r="B703" s="155" t="s">
        <v>8258</v>
      </c>
      <c r="C703" s="155" t="s">
        <v>10690</v>
      </c>
      <c r="D703" s="157" t="s">
        <v>8259</v>
      </c>
      <c r="E703" s="157" t="s">
        <v>8259</v>
      </c>
      <c r="F703" s="157" t="s">
        <v>8259</v>
      </c>
    </row>
    <row r="704" spans="1:6" x14ac:dyDescent="0.2">
      <c r="A704" s="155" t="s">
        <v>8260</v>
      </c>
      <c r="B704" s="155" t="s">
        <v>12364</v>
      </c>
      <c r="C704" s="156">
        <v>37621</v>
      </c>
      <c r="D704" s="157">
        <v>0</v>
      </c>
      <c r="E704" s="157">
        <v>0</v>
      </c>
      <c r="F704" s="157">
        <v>0</v>
      </c>
    </row>
    <row r="705" spans="1:6" x14ac:dyDescent="0.2">
      <c r="A705" s="155" t="s">
        <v>8261</v>
      </c>
      <c r="B705" s="155"/>
      <c r="C705" s="156">
        <v>37621</v>
      </c>
      <c r="D705" s="157">
        <v>0</v>
      </c>
      <c r="E705" s="157">
        <v>0</v>
      </c>
      <c r="F705" s="157">
        <v>0</v>
      </c>
    </row>
    <row r="706" spans="1:6" x14ac:dyDescent="0.2">
      <c r="A706" s="155" t="s">
        <v>8257</v>
      </c>
      <c r="B706" s="155" t="s">
        <v>8258</v>
      </c>
      <c r="C706" s="155" t="s">
        <v>10690</v>
      </c>
      <c r="D706" s="157" t="s">
        <v>8259</v>
      </c>
      <c r="E706" s="157" t="s">
        <v>8259</v>
      </c>
      <c r="F706" s="157" t="s">
        <v>8259</v>
      </c>
    </row>
    <row r="707" spans="1:6" x14ac:dyDescent="0.2">
      <c r="A707" s="155" t="s">
        <v>992</v>
      </c>
      <c r="B707" s="155" t="s">
        <v>8280</v>
      </c>
      <c r="C707" s="155"/>
      <c r="D707" s="155"/>
      <c r="E707" s="155"/>
      <c r="F707" s="155"/>
    </row>
    <row r="708" spans="1:6" x14ac:dyDescent="0.2">
      <c r="A708" s="155"/>
      <c r="B708" s="155"/>
      <c r="C708" s="155" t="s">
        <v>10691</v>
      </c>
      <c r="D708" s="155"/>
      <c r="E708" s="157">
        <v>0</v>
      </c>
      <c r="F708" s="155"/>
    </row>
    <row r="709" spans="1:6" x14ac:dyDescent="0.2">
      <c r="A709" s="155" t="s">
        <v>8264</v>
      </c>
      <c r="B709" s="155"/>
      <c r="C709" s="156">
        <v>37590</v>
      </c>
      <c r="D709" s="157">
        <v>249362.285</v>
      </c>
      <c r="E709" s="157">
        <v>286454.364</v>
      </c>
      <c r="F709" s="157">
        <v>-37092.078999999998</v>
      </c>
    </row>
    <row r="710" spans="1:6" x14ac:dyDescent="0.2">
      <c r="A710" s="155" t="s">
        <v>8257</v>
      </c>
      <c r="B710" s="155" t="s">
        <v>8258</v>
      </c>
      <c r="C710" s="155" t="s">
        <v>10690</v>
      </c>
      <c r="D710" s="157" t="s">
        <v>8259</v>
      </c>
      <c r="E710" s="157" t="s">
        <v>8259</v>
      </c>
      <c r="F710" s="157" t="s">
        <v>8259</v>
      </c>
    </row>
    <row r="711" spans="1:6" x14ac:dyDescent="0.2">
      <c r="A711" s="155" t="s">
        <v>8257</v>
      </c>
      <c r="B711" s="155" t="s">
        <v>8258</v>
      </c>
      <c r="C711" s="155" t="s">
        <v>10690</v>
      </c>
      <c r="D711" s="157" t="s">
        <v>8259</v>
      </c>
      <c r="E711" s="157" t="s">
        <v>8259</v>
      </c>
      <c r="F711" s="157" t="s">
        <v>8259</v>
      </c>
    </row>
    <row r="712" spans="1:6" x14ac:dyDescent="0.2">
      <c r="A712" s="155" t="s">
        <v>8260</v>
      </c>
      <c r="B712" s="155" t="s">
        <v>12364</v>
      </c>
      <c r="C712" s="156">
        <v>37621</v>
      </c>
      <c r="D712" s="157">
        <v>0</v>
      </c>
      <c r="E712" s="157">
        <v>0</v>
      </c>
      <c r="F712" s="157">
        <v>0</v>
      </c>
    </row>
    <row r="713" spans="1:6" x14ac:dyDescent="0.2">
      <c r="A713" s="155" t="s">
        <v>8261</v>
      </c>
      <c r="B713" s="155"/>
      <c r="C713" s="156">
        <v>37621</v>
      </c>
      <c r="D713" s="157">
        <v>249362.285</v>
      </c>
      <c r="E713" s="157">
        <v>286454.364</v>
      </c>
      <c r="F713" s="157">
        <v>-37092.078999999998</v>
      </c>
    </row>
    <row r="714" spans="1:6" x14ac:dyDescent="0.2">
      <c r="A714" s="155" t="s">
        <v>8257</v>
      </c>
      <c r="B714" s="155" t="s">
        <v>8258</v>
      </c>
      <c r="C714" s="155" t="s">
        <v>10690</v>
      </c>
      <c r="D714" s="157" t="s">
        <v>8259</v>
      </c>
      <c r="E714" s="157" t="s">
        <v>8259</v>
      </c>
      <c r="F714" s="157" t="s">
        <v>8259</v>
      </c>
    </row>
    <row r="715" spans="1:6" x14ac:dyDescent="0.2">
      <c r="A715" s="155" t="s">
        <v>8257</v>
      </c>
      <c r="B715" s="155" t="s">
        <v>8258</v>
      </c>
      <c r="C715" s="155" t="s">
        <v>10690</v>
      </c>
      <c r="D715" s="157" t="s">
        <v>8259</v>
      </c>
      <c r="E715" s="157" t="s">
        <v>8259</v>
      </c>
      <c r="F715" s="157" t="s">
        <v>8259</v>
      </c>
    </row>
    <row r="716" spans="1:6" x14ac:dyDescent="0.2">
      <c r="A716" s="155" t="s">
        <v>8260</v>
      </c>
      <c r="B716" s="155" t="s">
        <v>12364</v>
      </c>
      <c r="C716" s="156">
        <v>37621</v>
      </c>
      <c r="D716" s="157">
        <v>0</v>
      </c>
      <c r="E716" s="157">
        <v>0</v>
      </c>
      <c r="F716" s="157">
        <v>0</v>
      </c>
    </row>
    <row r="717" spans="1:6" x14ac:dyDescent="0.2">
      <c r="A717" s="155" t="s">
        <v>8261</v>
      </c>
      <c r="B717" s="155"/>
      <c r="C717" s="156">
        <v>37621</v>
      </c>
      <c r="D717" s="157">
        <v>0</v>
      </c>
      <c r="E717" s="157">
        <v>0</v>
      </c>
      <c r="F717" s="157">
        <v>0</v>
      </c>
    </row>
    <row r="718" spans="1:6" x14ac:dyDescent="0.2">
      <c r="A718" s="155" t="s">
        <v>8257</v>
      </c>
      <c r="B718" s="155" t="s">
        <v>8258</v>
      </c>
      <c r="C718" s="155" t="s">
        <v>10690</v>
      </c>
      <c r="D718" s="157" t="s">
        <v>8259</v>
      </c>
      <c r="E718" s="157" t="s">
        <v>8259</v>
      </c>
      <c r="F718" s="157" t="s">
        <v>8259</v>
      </c>
    </row>
    <row r="719" spans="1:6" x14ac:dyDescent="0.2">
      <c r="A719" s="155" t="s">
        <v>8257</v>
      </c>
      <c r="B719" s="155" t="s">
        <v>8258</v>
      </c>
      <c r="C719" s="155" t="s">
        <v>10690</v>
      </c>
      <c r="D719" s="157" t="s">
        <v>8259</v>
      </c>
      <c r="E719" s="157" t="s">
        <v>8259</v>
      </c>
      <c r="F719" s="157" t="s">
        <v>8259</v>
      </c>
    </row>
    <row r="720" spans="1:6" x14ac:dyDescent="0.2">
      <c r="A720" s="155" t="s">
        <v>8260</v>
      </c>
      <c r="B720" s="155" t="s">
        <v>12364</v>
      </c>
      <c r="C720" s="156">
        <v>37621</v>
      </c>
      <c r="D720" s="157">
        <v>0</v>
      </c>
      <c r="E720" s="157">
        <v>0</v>
      </c>
      <c r="F720" s="157">
        <v>0</v>
      </c>
    </row>
    <row r="721" spans="1:6" x14ac:dyDescent="0.2">
      <c r="A721" s="155" t="s">
        <v>8261</v>
      </c>
      <c r="B721" s="155"/>
      <c r="C721" s="156">
        <v>37621</v>
      </c>
      <c r="D721" s="157">
        <v>0</v>
      </c>
      <c r="E721" s="157">
        <v>0</v>
      </c>
      <c r="F721" s="157">
        <v>0</v>
      </c>
    </row>
    <row r="722" spans="1:6" x14ac:dyDescent="0.2">
      <c r="A722" s="155" t="s">
        <v>8257</v>
      </c>
      <c r="B722" s="155" t="s">
        <v>8258</v>
      </c>
      <c r="C722" s="155" t="s">
        <v>10690</v>
      </c>
      <c r="D722" s="157" t="s">
        <v>8259</v>
      </c>
      <c r="E722" s="157" t="s">
        <v>8259</v>
      </c>
      <c r="F722" s="157" t="s">
        <v>8259</v>
      </c>
    </row>
    <row r="723" spans="1:6" x14ac:dyDescent="0.2">
      <c r="A723" s="155" t="s">
        <v>5467</v>
      </c>
      <c r="B723" s="155" t="s">
        <v>9045</v>
      </c>
      <c r="C723" s="155"/>
      <c r="D723" s="155"/>
      <c r="E723" s="155"/>
      <c r="F723" s="155"/>
    </row>
    <row r="724" spans="1:6" x14ac:dyDescent="0.2">
      <c r="A724" s="155"/>
      <c r="B724" s="155"/>
      <c r="C724" s="155" t="s">
        <v>10691</v>
      </c>
      <c r="D724" s="155"/>
      <c r="E724" s="157">
        <v>0</v>
      </c>
      <c r="F724" s="155"/>
    </row>
    <row r="725" spans="1:6" x14ac:dyDescent="0.2">
      <c r="A725" s="155" t="s">
        <v>8264</v>
      </c>
      <c r="B725" s="155"/>
      <c r="C725" s="156">
        <v>37590</v>
      </c>
      <c r="D725" s="157">
        <v>1450.77</v>
      </c>
      <c r="E725" s="157">
        <v>1448.7159999999999</v>
      </c>
      <c r="F725" s="157">
        <v>2.0539999999999998</v>
      </c>
    </row>
    <row r="726" spans="1:6" x14ac:dyDescent="0.2">
      <c r="A726" s="155" t="s">
        <v>8257</v>
      </c>
      <c r="B726" s="155" t="s">
        <v>8258</v>
      </c>
      <c r="C726" s="155" t="s">
        <v>10690</v>
      </c>
      <c r="D726" s="157" t="s">
        <v>8259</v>
      </c>
      <c r="E726" s="157" t="s">
        <v>8259</v>
      </c>
      <c r="F726" s="157" t="s">
        <v>8259</v>
      </c>
    </row>
    <row r="727" spans="1:6" x14ac:dyDescent="0.2">
      <c r="A727" s="155" t="s">
        <v>8257</v>
      </c>
      <c r="B727" s="155" t="s">
        <v>8258</v>
      </c>
      <c r="C727" s="155" t="s">
        <v>10690</v>
      </c>
      <c r="D727" s="157" t="s">
        <v>8259</v>
      </c>
      <c r="E727" s="157" t="s">
        <v>8259</v>
      </c>
      <c r="F727" s="157" t="s">
        <v>8259</v>
      </c>
    </row>
    <row r="728" spans="1:6" x14ac:dyDescent="0.2">
      <c r="A728" s="155" t="s">
        <v>8260</v>
      </c>
      <c r="B728" s="155" t="s">
        <v>12364</v>
      </c>
      <c r="C728" s="156">
        <v>37621</v>
      </c>
      <c r="D728" s="157">
        <v>0</v>
      </c>
      <c r="E728" s="157">
        <v>0</v>
      </c>
      <c r="F728" s="157">
        <v>0</v>
      </c>
    </row>
    <row r="729" spans="1:6" x14ac:dyDescent="0.2">
      <c r="A729" s="155" t="s">
        <v>8268</v>
      </c>
      <c r="B729" s="155"/>
      <c r="C729" s="155"/>
      <c r="D729" s="155"/>
      <c r="E729" s="155"/>
      <c r="F729" s="155"/>
    </row>
    <row r="730" spans="1:6" x14ac:dyDescent="0.2">
      <c r="A730" s="155" t="s">
        <v>8254</v>
      </c>
      <c r="B730" s="155" t="s">
        <v>8255</v>
      </c>
      <c r="C730" s="155"/>
      <c r="D730" s="155"/>
      <c r="E730" s="155"/>
      <c r="F730" s="155"/>
    </row>
    <row r="731" spans="1:6" x14ac:dyDescent="0.2">
      <c r="A731" s="155"/>
      <c r="B731" s="155"/>
      <c r="C731" s="155" t="s">
        <v>10689</v>
      </c>
      <c r="D731" s="157" t="s">
        <v>8255</v>
      </c>
      <c r="E731" s="155"/>
      <c r="F731" s="155"/>
    </row>
    <row r="733" spans="1:6" x14ac:dyDescent="0.2">
      <c r="A733" s="155" t="s">
        <v>8261</v>
      </c>
      <c r="B733" s="155"/>
      <c r="C733" s="156">
        <v>37621</v>
      </c>
      <c r="D733" s="157">
        <v>1450.77</v>
      </c>
      <c r="E733" s="157">
        <v>1448.7159999999999</v>
      </c>
      <c r="F733" s="157">
        <v>2.0539999999999998</v>
      </c>
    </row>
    <row r="734" spans="1:6" x14ac:dyDescent="0.2">
      <c r="A734" s="155" t="s">
        <v>8257</v>
      </c>
      <c r="B734" s="155" t="s">
        <v>8258</v>
      </c>
      <c r="C734" s="155" t="s">
        <v>10690</v>
      </c>
      <c r="D734" s="157" t="s">
        <v>8259</v>
      </c>
      <c r="E734" s="157" t="s">
        <v>8259</v>
      </c>
      <c r="F734" s="157" t="s">
        <v>8259</v>
      </c>
    </row>
    <row r="735" spans="1:6" x14ac:dyDescent="0.2">
      <c r="A735" s="155" t="s">
        <v>8257</v>
      </c>
      <c r="B735" s="155" t="s">
        <v>8258</v>
      </c>
      <c r="C735" s="155" t="s">
        <v>10690</v>
      </c>
      <c r="D735" s="157" t="s">
        <v>8259</v>
      </c>
      <c r="E735" s="157" t="s">
        <v>8259</v>
      </c>
      <c r="F735" s="157" t="s">
        <v>8259</v>
      </c>
    </row>
    <row r="736" spans="1:6" x14ac:dyDescent="0.2">
      <c r="A736" s="155" t="s">
        <v>8260</v>
      </c>
      <c r="B736" s="155" t="s">
        <v>12364</v>
      </c>
      <c r="C736" s="156">
        <v>37621</v>
      </c>
      <c r="D736" s="157">
        <v>0</v>
      </c>
      <c r="E736" s="157">
        <v>0</v>
      </c>
      <c r="F736" s="157">
        <v>0</v>
      </c>
    </row>
    <row r="737" spans="1:6" x14ac:dyDescent="0.2">
      <c r="A737" s="155" t="s">
        <v>8261</v>
      </c>
      <c r="B737" s="155"/>
      <c r="C737" s="156">
        <v>37621</v>
      </c>
      <c r="D737" s="157">
        <v>0</v>
      </c>
      <c r="E737" s="157">
        <v>0</v>
      </c>
      <c r="F737" s="157">
        <v>0</v>
      </c>
    </row>
    <row r="738" spans="1:6" x14ac:dyDescent="0.2">
      <c r="A738" s="155" t="s">
        <v>8257</v>
      </c>
      <c r="B738" s="155" t="s">
        <v>8258</v>
      </c>
      <c r="C738" s="155" t="s">
        <v>10690</v>
      </c>
      <c r="D738" s="157" t="s">
        <v>8259</v>
      </c>
      <c r="E738" s="157" t="s">
        <v>8259</v>
      </c>
      <c r="F738" s="157" t="s">
        <v>8259</v>
      </c>
    </row>
    <row r="739" spans="1:6" x14ac:dyDescent="0.2">
      <c r="A739" s="155" t="s">
        <v>8257</v>
      </c>
      <c r="B739" s="155" t="s">
        <v>8258</v>
      </c>
      <c r="C739" s="155" t="s">
        <v>10690</v>
      </c>
      <c r="D739" s="157" t="s">
        <v>8259</v>
      </c>
      <c r="E739" s="157" t="s">
        <v>8259</v>
      </c>
      <c r="F739" s="157" t="s">
        <v>8259</v>
      </c>
    </row>
    <row r="740" spans="1:6" x14ac:dyDescent="0.2">
      <c r="A740" s="155" t="s">
        <v>8260</v>
      </c>
      <c r="B740" s="155" t="s">
        <v>12364</v>
      </c>
      <c r="C740" s="156">
        <v>37621</v>
      </c>
      <c r="D740" s="157">
        <v>0</v>
      </c>
      <c r="E740" s="157">
        <v>0</v>
      </c>
      <c r="F740" s="157">
        <v>0</v>
      </c>
    </row>
    <row r="741" spans="1:6" x14ac:dyDescent="0.2">
      <c r="A741" s="155" t="s">
        <v>8261</v>
      </c>
      <c r="B741" s="155"/>
      <c r="C741" s="156">
        <v>37621</v>
      </c>
      <c r="D741" s="157">
        <v>0</v>
      </c>
      <c r="E741" s="157">
        <v>0</v>
      </c>
      <c r="F741" s="157">
        <v>0</v>
      </c>
    </row>
    <row r="742" spans="1:6" x14ac:dyDescent="0.2">
      <c r="A742" s="155" t="s">
        <v>8257</v>
      </c>
      <c r="B742" s="155" t="s">
        <v>8258</v>
      </c>
      <c r="C742" s="155" t="s">
        <v>10690</v>
      </c>
      <c r="D742" s="157" t="s">
        <v>8259</v>
      </c>
      <c r="E742" s="157" t="s">
        <v>8259</v>
      </c>
      <c r="F742" s="157" t="s">
        <v>8259</v>
      </c>
    </row>
    <row r="743" spans="1:6" x14ac:dyDescent="0.2">
      <c r="A743" s="155" t="s">
        <v>8257</v>
      </c>
      <c r="B743" s="155" t="s">
        <v>8258</v>
      </c>
      <c r="C743" s="155" t="s">
        <v>10690</v>
      </c>
      <c r="D743" s="157" t="s">
        <v>8259</v>
      </c>
      <c r="E743" s="157" t="s">
        <v>8259</v>
      </c>
      <c r="F743" s="157" t="s">
        <v>8259</v>
      </c>
    </row>
    <row r="744" spans="1:6" x14ac:dyDescent="0.2">
      <c r="A744" s="155" t="s">
        <v>8260</v>
      </c>
      <c r="B744" s="155" t="s">
        <v>12364</v>
      </c>
      <c r="C744" s="156">
        <v>37621</v>
      </c>
      <c r="D744" s="157">
        <v>0</v>
      </c>
      <c r="E744" s="157">
        <v>0</v>
      </c>
      <c r="F744" s="157">
        <v>0</v>
      </c>
    </row>
    <row r="745" spans="1:6" x14ac:dyDescent="0.2">
      <c r="A745" s="155" t="s">
        <v>8261</v>
      </c>
      <c r="B745" s="155"/>
      <c r="C745" s="156">
        <v>37621</v>
      </c>
      <c r="D745" s="157">
        <v>0</v>
      </c>
      <c r="E745" s="157">
        <v>0</v>
      </c>
      <c r="F745" s="157">
        <v>0</v>
      </c>
    </row>
    <row r="746" spans="1:6" x14ac:dyDescent="0.2">
      <c r="A746" s="155" t="s">
        <v>8257</v>
      </c>
      <c r="B746" s="155" t="s">
        <v>8258</v>
      </c>
      <c r="C746" s="155" t="s">
        <v>10690</v>
      </c>
      <c r="D746" s="157" t="s">
        <v>8259</v>
      </c>
      <c r="E746" s="157" t="s">
        <v>8259</v>
      </c>
      <c r="F746" s="157" t="s">
        <v>8259</v>
      </c>
    </row>
    <row r="747" spans="1:6" x14ac:dyDescent="0.2">
      <c r="A747" s="155" t="s">
        <v>8257</v>
      </c>
      <c r="B747" s="155" t="s">
        <v>8258</v>
      </c>
      <c r="C747" s="155" t="s">
        <v>10690</v>
      </c>
      <c r="D747" s="157" t="s">
        <v>8259</v>
      </c>
      <c r="E747" s="157" t="s">
        <v>8259</v>
      </c>
      <c r="F747" s="157" t="s">
        <v>8259</v>
      </c>
    </row>
    <row r="748" spans="1:6" x14ac:dyDescent="0.2">
      <c r="A748" s="155" t="s">
        <v>8260</v>
      </c>
      <c r="B748" s="155" t="s">
        <v>12364</v>
      </c>
      <c r="C748" s="156">
        <v>37621</v>
      </c>
      <c r="D748" s="157">
        <v>0</v>
      </c>
      <c r="E748" s="157">
        <v>0</v>
      </c>
      <c r="F748" s="157">
        <v>0</v>
      </c>
    </row>
    <row r="749" spans="1:6" x14ac:dyDescent="0.2">
      <c r="A749" s="155" t="s">
        <v>8261</v>
      </c>
      <c r="B749" s="155"/>
      <c r="C749" s="156">
        <v>37621</v>
      </c>
      <c r="D749" s="157">
        <v>0</v>
      </c>
      <c r="E749" s="157">
        <v>0</v>
      </c>
      <c r="F749" s="157">
        <v>0</v>
      </c>
    </row>
    <row r="750" spans="1:6" x14ac:dyDescent="0.2">
      <c r="A750" s="155" t="s">
        <v>8257</v>
      </c>
      <c r="B750" s="155" t="s">
        <v>8258</v>
      </c>
      <c r="C750" s="155" t="s">
        <v>10690</v>
      </c>
      <c r="D750" s="157" t="s">
        <v>8259</v>
      </c>
      <c r="E750" s="157" t="s">
        <v>8259</v>
      </c>
      <c r="F750" s="157" t="s">
        <v>8259</v>
      </c>
    </row>
    <row r="751" spans="1:6" x14ac:dyDescent="0.2">
      <c r="A751" s="155" t="s">
        <v>8257</v>
      </c>
      <c r="B751" s="155" t="s">
        <v>8258</v>
      </c>
      <c r="C751" s="155" t="s">
        <v>10690</v>
      </c>
      <c r="D751" s="157" t="s">
        <v>8259</v>
      </c>
      <c r="E751" s="157" t="s">
        <v>8259</v>
      </c>
      <c r="F751" s="157" t="s">
        <v>8259</v>
      </c>
    </row>
    <row r="752" spans="1:6" x14ac:dyDescent="0.2">
      <c r="A752" s="155" t="s">
        <v>8260</v>
      </c>
      <c r="B752" s="155" t="s">
        <v>12364</v>
      </c>
      <c r="C752" s="156">
        <v>37621</v>
      </c>
      <c r="D752" s="157">
        <v>0</v>
      </c>
      <c r="E752" s="157">
        <v>0</v>
      </c>
      <c r="F752" s="157">
        <v>0</v>
      </c>
    </row>
    <row r="753" spans="1:6" x14ac:dyDescent="0.2">
      <c r="A753" s="155" t="s">
        <v>8261</v>
      </c>
      <c r="B753" s="155"/>
      <c r="C753" s="156">
        <v>37621</v>
      </c>
      <c r="D753" s="157">
        <v>0</v>
      </c>
      <c r="E753" s="157">
        <v>0</v>
      </c>
      <c r="F753" s="157">
        <v>0</v>
      </c>
    </row>
    <row r="754" spans="1:6" x14ac:dyDescent="0.2">
      <c r="A754" s="155" t="s">
        <v>8257</v>
      </c>
      <c r="B754" s="155" t="s">
        <v>8258</v>
      </c>
      <c r="C754" s="155" t="s">
        <v>10690</v>
      </c>
      <c r="D754" s="157" t="s">
        <v>8259</v>
      </c>
      <c r="E754" s="157" t="s">
        <v>8259</v>
      </c>
      <c r="F754" s="157" t="s">
        <v>8259</v>
      </c>
    </row>
    <row r="755" spans="1:6" x14ac:dyDescent="0.2">
      <c r="A755" s="155" t="s">
        <v>5476</v>
      </c>
      <c r="B755" s="155" t="s">
        <v>9433</v>
      </c>
      <c r="C755" s="155" t="s">
        <v>9434</v>
      </c>
      <c r="D755" s="155"/>
      <c r="E755" s="155"/>
      <c r="F755" s="155"/>
    </row>
    <row r="756" spans="1:6" x14ac:dyDescent="0.2">
      <c r="A756" s="155"/>
      <c r="B756" s="155"/>
      <c r="C756" s="155" t="s">
        <v>10691</v>
      </c>
      <c r="D756" s="155"/>
      <c r="E756" s="157">
        <v>0</v>
      </c>
      <c r="F756" s="155"/>
    </row>
    <row r="757" spans="1:6" x14ac:dyDescent="0.2">
      <c r="A757" s="155" t="s">
        <v>8264</v>
      </c>
      <c r="B757" s="155"/>
      <c r="C757" s="156">
        <v>37590</v>
      </c>
      <c r="D757" s="157">
        <v>0</v>
      </c>
      <c r="E757" s="157">
        <v>18.167000000000002</v>
      </c>
      <c r="F757" s="157">
        <v>-18.167000000000002</v>
      </c>
    </row>
    <row r="758" spans="1:6" x14ac:dyDescent="0.2">
      <c r="A758" s="155" t="s">
        <v>8257</v>
      </c>
      <c r="B758" s="155" t="s">
        <v>8258</v>
      </c>
      <c r="C758" s="155" t="s">
        <v>10690</v>
      </c>
      <c r="D758" s="157" t="s">
        <v>8259</v>
      </c>
      <c r="E758" s="157" t="s">
        <v>8259</v>
      </c>
      <c r="F758" s="157" t="s">
        <v>8259</v>
      </c>
    </row>
    <row r="759" spans="1:6" x14ac:dyDescent="0.2">
      <c r="A759" s="155" t="s">
        <v>8257</v>
      </c>
      <c r="B759" s="155" t="s">
        <v>8258</v>
      </c>
      <c r="C759" s="155" t="s">
        <v>10690</v>
      </c>
      <c r="D759" s="157" t="s">
        <v>8259</v>
      </c>
      <c r="E759" s="157" t="s">
        <v>8259</v>
      </c>
      <c r="F759" s="157" t="s">
        <v>8259</v>
      </c>
    </row>
    <row r="760" spans="1:6" x14ac:dyDescent="0.2">
      <c r="A760" s="155" t="s">
        <v>8260</v>
      </c>
      <c r="B760" s="155" t="s">
        <v>12364</v>
      </c>
      <c r="C760" s="156">
        <v>37621</v>
      </c>
      <c r="D760" s="157">
        <v>0</v>
      </c>
      <c r="E760" s="157">
        <v>0</v>
      </c>
      <c r="F760" s="157">
        <v>0</v>
      </c>
    </row>
    <row r="761" spans="1:6" x14ac:dyDescent="0.2">
      <c r="A761" s="155" t="s">
        <v>8261</v>
      </c>
      <c r="B761" s="155"/>
      <c r="C761" s="156">
        <v>37621</v>
      </c>
      <c r="D761" s="157">
        <v>0</v>
      </c>
      <c r="E761" s="157">
        <v>18.167000000000002</v>
      </c>
      <c r="F761" s="157">
        <v>-18.167000000000002</v>
      </c>
    </row>
    <row r="762" spans="1:6" x14ac:dyDescent="0.2">
      <c r="A762" s="155" t="s">
        <v>8257</v>
      </c>
      <c r="B762" s="155" t="s">
        <v>8258</v>
      </c>
      <c r="C762" s="155" t="s">
        <v>10690</v>
      </c>
      <c r="D762" s="157" t="s">
        <v>8259</v>
      </c>
      <c r="E762" s="157" t="s">
        <v>8259</v>
      </c>
      <c r="F762" s="157" t="s">
        <v>8259</v>
      </c>
    </row>
    <row r="763" spans="1:6" x14ac:dyDescent="0.2">
      <c r="A763" s="155" t="s">
        <v>8257</v>
      </c>
      <c r="B763" s="155" t="s">
        <v>8258</v>
      </c>
      <c r="C763" s="155" t="s">
        <v>10690</v>
      </c>
      <c r="D763" s="157" t="s">
        <v>8259</v>
      </c>
      <c r="E763" s="157" t="s">
        <v>8259</v>
      </c>
      <c r="F763" s="157" t="s">
        <v>8259</v>
      </c>
    </row>
    <row r="764" spans="1:6" x14ac:dyDescent="0.2">
      <c r="A764" s="155" t="s">
        <v>8260</v>
      </c>
      <c r="B764" s="155" t="s">
        <v>12364</v>
      </c>
      <c r="C764" s="156">
        <v>37621</v>
      </c>
      <c r="D764" s="157">
        <v>0</v>
      </c>
      <c r="E764" s="157">
        <v>0</v>
      </c>
      <c r="F764" s="157">
        <v>0</v>
      </c>
    </row>
    <row r="765" spans="1:6" x14ac:dyDescent="0.2">
      <c r="A765" s="155" t="s">
        <v>8261</v>
      </c>
      <c r="B765" s="155"/>
      <c r="C765" s="156">
        <v>37621</v>
      </c>
      <c r="D765" s="157">
        <v>0</v>
      </c>
      <c r="E765" s="157">
        <v>0</v>
      </c>
      <c r="F765" s="157">
        <v>0</v>
      </c>
    </row>
    <row r="766" spans="1:6" x14ac:dyDescent="0.2">
      <c r="A766" s="155" t="s">
        <v>8257</v>
      </c>
      <c r="B766" s="155" t="s">
        <v>8258</v>
      </c>
      <c r="C766" s="155" t="s">
        <v>10690</v>
      </c>
      <c r="D766" s="157" t="s">
        <v>8259</v>
      </c>
      <c r="E766" s="157" t="s">
        <v>8259</v>
      </c>
      <c r="F766" s="157" t="s">
        <v>8259</v>
      </c>
    </row>
    <row r="767" spans="1:6" x14ac:dyDescent="0.2">
      <c r="A767" s="155" t="s">
        <v>5480</v>
      </c>
      <c r="B767" s="155" t="s">
        <v>9435</v>
      </c>
      <c r="C767" s="155" t="s">
        <v>9436</v>
      </c>
      <c r="D767" s="155"/>
      <c r="E767" s="155"/>
      <c r="F767" s="155"/>
    </row>
    <row r="768" spans="1:6" x14ac:dyDescent="0.2">
      <c r="A768" s="155"/>
      <c r="B768" s="155"/>
      <c r="C768" s="155" t="s">
        <v>10691</v>
      </c>
      <c r="D768" s="155"/>
      <c r="E768" s="157">
        <v>0</v>
      </c>
      <c r="F768" s="155"/>
    </row>
    <row r="769" spans="1:6" x14ac:dyDescent="0.2">
      <c r="A769" s="155" t="s">
        <v>8264</v>
      </c>
      <c r="B769" s="155"/>
      <c r="C769" s="156">
        <v>37590</v>
      </c>
      <c r="D769" s="157">
        <v>0</v>
      </c>
      <c r="E769" s="157">
        <v>1.222</v>
      </c>
      <c r="F769" s="157">
        <v>-1.222</v>
      </c>
    </row>
    <row r="770" spans="1:6" x14ac:dyDescent="0.2">
      <c r="A770" s="155" t="s">
        <v>8257</v>
      </c>
      <c r="B770" s="155" t="s">
        <v>8258</v>
      </c>
      <c r="C770" s="155" t="s">
        <v>10690</v>
      </c>
      <c r="D770" s="157" t="s">
        <v>8259</v>
      </c>
      <c r="E770" s="157" t="s">
        <v>8259</v>
      </c>
      <c r="F770" s="157" t="s">
        <v>8259</v>
      </c>
    </row>
    <row r="771" spans="1:6" x14ac:dyDescent="0.2">
      <c r="A771" s="155" t="s">
        <v>8257</v>
      </c>
      <c r="B771" s="155" t="s">
        <v>8258</v>
      </c>
      <c r="C771" s="155" t="s">
        <v>10690</v>
      </c>
      <c r="D771" s="157" t="s">
        <v>8259</v>
      </c>
      <c r="E771" s="157" t="s">
        <v>8259</v>
      </c>
      <c r="F771" s="157" t="s">
        <v>8259</v>
      </c>
    </row>
    <row r="772" spans="1:6" x14ac:dyDescent="0.2">
      <c r="A772" s="155" t="s">
        <v>8260</v>
      </c>
      <c r="B772" s="155" t="s">
        <v>12364</v>
      </c>
      <c r="C772" s="156">
        <v>37621</v>
      </c>
      <c r="D772" s="157">
        <v>0</v>
      </c>
      <c r="E772" s="157">
        <v>0</v>
      </c>
      <c r="F772" s="157">
        <v>0</v>
      </c>
    </row>
    <row r="773" spans="1:6" x14ac:dyDescent="0.2">
      <c r="A773" s="155" t="s">
        <v>8261</v>
      </c>
      <c r="B773" s="155"/>
      <c r="C773" s="156">
        <v>37621</v>
      </c>
      <c r="D773" s="157">
        <v>0</v>
      </c>
      <c r="E773" s="157">
        <v>1.222</v>
      </c>
      <c r="F773" s="157">
        <v>-1.222</v>
      </c>
    </row>
    <row r="774" spans="1:6" x14ac:dyDescent="0.2">
      <c r="A774" s="155" t="s">
        <v>8257</v>
      </c>
      <c r="B774" s="155" t="s">
        <v>8258</v>
      </c>
      <c r="C774" s="155" t="s">
        <v>10690</v>
      </c>
      <c r="D774" s="157" t="s">
        <v>8259</v>
      </c>
      <c r="E774" s="157" t="s">
        <v>8259</v>
      </c>
      <c r="F774" s="157" t="s">
        <v>8259</v>
      </c>
    </row>
    <row r="775" spans="1:6" x14ac:dyDescent="0.2">
      <c r="A775" s="155" t="s">
        <v>8257</v>
      </c>
      <c r="B775" s="155" t="s">
        <v>8258</v>
      </c>
      <c r="C775" s="155" t="s">
        <v>10690</v>
      </c>
      <c r="D775" s="157" t="s">
        <v>8259</v>
      </c>
      <c r="E775" s="157" t="s">
        <v>8259</v>
      </c>
      <c r="F775" s="157" t="s">
        <v>8259</v>
      </c>
    </row>
    <row r="776" spans="1:6" x14ac:dyDescent="0.2">
      <c r="A776" s="155" t="s">
        <v>8260</v>
      </c>
      <c r="B776" s="155" t="s">
        <v>12364</v>
      </c>
      <c r="C776" s="156">
        <v>37621</v>
      </c>
      <c r="D776" s="157">
        <v>0</v>
      </c>
      <c r="E776" s="157">
        <v>0</v>
      </c>
      <c r="F776" s="157">
        <v>0</v>
      </c>
    </row>
    <row r="777" spans="1:6" x14ac:dyDescent="0.2">
      <c r="A777" s="155" t="s">
        <v>8261</v>
      </c>
      <c r="B777" s="155"/>
      <c r="C777" s="156">
        <v>37621</v>
      </c>
      <c r="D777" s="157">
        <v>0</v>
      </c>
      <c r="E777" s="157">
        <v>0</v>
      </c>
      <c r="F777" s="157">
        <v>0</v>
      </c>
    </row>
    <row r="778" spans="1:6" x14ac:dyDescent="0.2">
      <c r="A778" s="155" t="s">
        <v>8257</v>
      </c>
      <c r="B778" s="155" t="s">
        <v>8258</v>
      </c>
      <c r="C778" s="155" t="s">
        <v>10690</v>
      </c>
      <c r="D778" s="157" t="s">
        <v>8259</v>
      </c>
      <c r="E778" s="157" t="s">
        <v>8259</v>
      </c>
      <c r="F778" s="157" t="s">
        <v>8259</v>
      </c>
    </row>
    <row r="779" spans="1:6" x14ac:dyDescent="0.2">
      <c r="A779" s="155" t="s">
        <v>8257</v>
      </c>
      <c r="B779" s="155" t="s">
        <v>8258</v>
      </c>
      <c r="C779" s="155" t="s">
        <v>10690</v>
      </c>
      <c r="D779" s="157" t="s">
        <v>8259</v>
      </c>
      <c r="E779" s="157" t="s">
        <v>8259</v>
      </c>
      <c r="F779" s="157" t="s">
        <v>8259</v>
      </c>
    </row>
    <row r="780" spans="1:6" x14ac:dyDescent="0.2">
      <c r="A780" s="155" t="s">
        <v>8260</v>
      </c>
      <c r="B780" s="155" t="s">
        <v>12364</v>
      </c>
      <c r="C780" s="156">
        <v>37621</v>
      </c>
      <c r="D780" s="157">
        <v>0</v>
      </c>
      <c r="E780" s="157">
        <v>0</v>
      </c>
      <c r="F780" s="157">
        <v>0</v>
      </c>
    </row>
    <row r="781" spans="1:6" x14ac:dyDescent="0.2">
      <c r="A781" s="155" t="s">
        <v>8261</v>
      </c>
      <c r="B781" s="155"/>
      <c r="C781" s="156">
        <v>37621</v>
      </c>
      <c r="D781" s="157">
        <v>0</v>
      </c>
      <c r="E781" s="157">
        <v>0</v>
      </c>
      <c r="F781" s="157">
        <v>0</v>
      </c>
    </row>
    <row r="782" spans="1:6" x14ac:dyDescent="0.2">
      <c r="A782" s="155" t="s">
        <v>8257</v>
      </c>
      <c r="B782" s="155" t="s">
        <v>8258</v>
      </c>
      <c r="C782" s="155" t="s">
        <v>10690</v>
      </c>
      <c r="D782" s="157" t="s">
        <v>8259</v>
      </c>
      <c r="E782" s="157" t="s">
        <v>8259</v>
      </c>
      <c r="F782" s="157" t="s">
        <v>8259</v>
      </c>
    </row>
    <row r="783" spans="1:6" x14ac:dyDescent="0.2">
      <c r="A783" s="155" t="s">
        <v>1047</v>
      </c>
      <c r="B783" s="155" t="s">
        <v>8283</v>
      </c>
      <c r="C783" s="155" t="s">
        <v>9437</v>
      </c>
      <c r="D783" s="155"/>
      <c r="E783" s="155"/>
      <c r="F783" s="155"/>
    </row>
    <row r="784" spans="1:6" x14ac:dyDescent="0.2">
      <c r="A784" s="155"/>
      <c r="B784" s="155"/>
      <c r="C784" s="155" t="s">
        <v>10691</v>
      </c>
      <c r="D784" s="155"/>
      <c r="E784" s="157">
        <v>0</v>
      </c>
      <c r="F784" s="155"/>
    </row>
    <row r="785" spans="1:6" x14ac:dyDescent="0.2">
      <c r="A785" s="155" t="s">
        <v>8268</v>
      </c>
      <c r="B785" s="155"/>
      <c r="C785" s="155"/>
      <c r="D785" s="155"/>
      <c r="E785" s="155"/>
      <c r="F785" s="155"/>
    </row>
    <row r="786" spans="1:6" x14ac:dyDescent="0.2">
      <c r="A786" s="155" t="s">
        <v>8254</v>
      </c>
      <c r="B786" s="155" t="s">
        <v>8255</v>
      </c>
      <c r="C786" s="155"/>
      <c r="D786" s="155"/>
      <c r="E786" s="155"/>
      <c r="F786" s="155"/>
    </row>
    <row r="787" spans="1:6" x14ac:dyDescent="0.2">
      <c r="A787" s="155"/>
      <c r="B787" s="155"/>
      <c r="C787" s="155" t="s">
        <v>10689</v>
      </c>
      <c r="D787" s="157" t="s">
        <v>8255</v>
      </c>
      <c r="E787" s="155"/>
      <c r="F787" s="155"/>
    </row>
    <row r="789" spans="1:6" x14ac:dyDescent="0.2">
      <c r="A789" s="155" t="s">
        <v>8264</v>
      </c>
      <c r="B789" s="155"/>
      <c r="C789" s="156">
        <v>37590</v>
      </c>
      <c r="D789" s="157">
        <v>359262.76299999998</v>
      </c>
      <c r="E789" s="157">
        <v>358703.74599999998</v>
      </c>
      <c r="F789" s="157">
        <v>559.01700000000005</v>
      </c>
    </row>
    <row r="790" spans="1:6" x14ac:dyDescent="0.2">
      <c r="A790" s="155" t="s">
        <v>8257</v>
      </c>
      <c r="B790" s="155" t="s">
        <v>8258</v>
      </c>
      <c r="C790" s="155" t="s">
        <v>10690</v>
      </c>
      <c r="D790" s="157" t="s">
        <v>8259</v>
      </c>
      <c r="E790" s="157" t="s">
        <v>8259</v>
      </c>
      <c r="F790" s="157" t="s">
        <v>8259</v>
      </c>
    </row>
    <row r="792" spans="1:6" x14ac:dyDescent="0.2">
      <c r="A792" s="155" t="s">
        <v>8265</v>
      </c>
      <c r="B792" s="155" t="s">
        <v>8266</v>
      </c>
      <c r="C792" s="155" t="s">
        <v>158</v>
      </c>
      <c r="D792" s="157" t="s">
        <v>3</v>
      </c>
      <c r="E792" s="157" t="s">
        <v>4</v>
      </c>
      <c r="F792" s="157" t="s">
        <v>1020</v>
      </c>
    </row>
    <row r="793" spans="1:6" x14ac:dyDescent="0.2">
      <c r="A793" s="155" t="s">
        <v>8257</v>
      </c>
      <c r="B793" s="155" t="s">
        <v>8258</v>
      </c>
      <c r="C793" s="155" t="s">
        <v>10690</v>
      </c>
      <c r="D793" s="157" t="s">
        <v>8259</v>
      </c>
      <c r="E793" s="157" t="s">
        <v>8259</v>
      </c>
      <c r="F793" s="157" t="s">
        <v>8259</v>
      </c>
    </row>
    <row r="794" spans="1:6" x14ac:dyDescent="0.2">
      <c r="A794" s="156">
        <v>45657</v>
      </c>
      <c r="B794" s="155" t="s">
        <v>10783</v>
      </c>
      <c r="C794" s="155" t="s">
        <v>10784</v>
      </c>
      <c r="D794" s="155"/>
      <c r="E794" s="157">
        <v>8798.7119999999995</v>
      </c>
      <c r="F794" s="157">
        <v>-8239.6949999999997</v>
      </c>
    </row>
    <row r="795" spans="1:6" x14ac:dyDescent="0.2">
      <c r="A795" s="155" t="s">
        <v>8257</v>
      </c>
      <c r="B795" s="155" t="s">
        <v>8258</v>
      </c>
      <c r="C795" s="155" t="s">
        <v>10690</v>
      </c>
      <c r="D795" s="157" t="s">
        <v>8259</v>
      </c>
      <c r="E795" s="157" t="s">
        <v>8259</v>
      </c>
      <c r="F795" s="157" t="s">
        <v>8259</v>
      </c>
    </row>
    <row r="796" spans="1:6" x14ac:dyDescent="0.2">
      <c r="A796" s="155" t="s">
        <v>8260</v>
      </c>
      <c r="B796" s="155" t="s">
        <v>12364</v>
      </c>
      <c r="C796" s="156">
        <v>37621</v>
      </c>
      <c r="D796" s="157">
        <v>0</v>
      </c>
      <c r="E796" s="157">
        <v>8798.7119999999995</v>
      </c>
      <c r="F796" s="157">
        <v>-8798.7119999999995</v>
      </c>
    </row>
    <row r="797" spans="1:6" x14ac:dyDescent="0.2">
      <c r="A797" s="155" t="s">
        <v>8261</v>
      </c>
      <c r="B797" s="155"/>
      <c r="C797" s="156">
        <v>37621</v>
      </c>
      <c r="D797" s="157">
        <v>359262.76299999998</v>
      </c>
      <c r="E797" s="157">
        <v>367502.45799999998</v>
      </c>
      <c r="F797" s="157">
        <v>-8239.6949999999997</v>
      </c>
    </row>
    <row r="798" spans="1:6" x14ac:dyDescent="0.2">
      <c r="A798" s="155" t="s">
        <v>8257</v>
      </c>
      <c r="B798" s="155" t="s">
        <v>8258</v>
      </c>
      <c r="C798" s="155" t="s">
        <v>10690</v>
      </c>
      <c r="D798" s="157" t="s">
        <v>8259</v>
      </c>
      <c r="E798" s="157" t="s">
        <v>8259</v>
      </c>
      <c r="F798" s="157" t="s">
        <v>8259</v>
      </c>
    </row>
    <row r="799" spans="1:6" x14ac:dyDescent="0.2">
      <c r="A799" s="155" t="s">
        <v>5091</v>
      </c>
      <c r="B799" s="155" t="s">
        <v>9439</v>
      </c>
      <c r="C799" s="155" t="s">
        <v>9440</v>
      </c>
      <c r="D799" s="155"/>
      <c r="E799" s="155"/>
      <c r="F799" s="155"/>
    </row>
    <row r="800" spans="1:6" x14ac:dyDescent="0.2">
      <c r="A800" s="155"/>
      <c r="B800" s="155"/>
      <c r="C800" s="155" t="s">
        <v>10691</v>
      </c>
      <c r="D800" s="155"/>
      <c r="E800" s="157">
        <v>0</v>
      </c>
      <c r="F800" s="155"/>
    </row>
    <row r="801" spans="1:6" x14ac:dyDescent="0.2">
      <c r="A801" s="155" t="s">
        <v>8264</v>
      </c>
      <c r="B801" s="155"/>
      <c r="C801" s="156">
        <v>37590</v>
      </c>
      <c r="D801" s="157">
        <v>72.771000000000001</v>
      </c>
      <c r="E801" s="157">
        <v>0</v>
      </c>
      <c r="F801" s="157">
        <v>72.771000000000001</v>
      </c>
    </row>
    <row r="802" spans="1:6" x14ac:dyDescent="0.2">
      <c r="A802" s="155" t="s">
        <v>8257</v>
      </c>
      <c r="B802" s="155" t="s">
        <v>8258</v>
      </c>
      <c r="C802" s="155" t="s">
        <v>10690</v>
      </c>
      <c r="D802" s="157" t="s">
        <v>8259</v>
      </c>
      <c r="E802" s="157" t="s">
        <v>8259</v>
      </c>
      <c r="F802" s="157" t="s">
        <v>8259</v>
      </c>
    </row>
    <row r="803" spans="1:6" x14ac:dyDescent="0.2">
      <c r="A803" s="155" t="s">
        <v>8257</v>
      </c>
      <c r="B803" s="155" t="s">
        <v>8258</v>
      </c>
      <c r="C803" s="155" t="s">
        <v>10690</v>
      </c>
      <c r="D803" s="157" t="s">
        <v>8259</v>
      </c>
      <c r="E803" s="157" t="s">
        <v>8259</v>
      </c>
      <c r="F803" s="157" t="s">
        <v>8259</v>
      </c>
    </row>
    <row r="804" spans="1:6" x14ac:dyDescent="0.2">
      <c r="A804" s="155" t="s">
        <v>8260</v>
      </c>
      <c r="B804" s="155" t="s">
        <v>12364</v>
      </c>
      <c r="C804" s="156">
        <v>37621</v>
      </c>
      <c r="D804" s="157">
        <v>0</v>
      </c>
      <c r="E804" s="157">
        <v>0</v>
      </c>
      <c r="F804" s="157">
        <v>0</v>
      </c>
    </row>
    <row r="805" spans="1:6" x14ac:dyDescent="0.2">
      <c r="A805" s="155" t="s">
        <v>8261</v>
      </c>
      <c r="B805" s="155"/>
      <c r="C805" s="156">
        <v>37621</v>
      </c>
      <c r="D805" s="157">
        <v>72.771000000000001</v>
      </c>
      <c r="E805" s="157">
        <v>0</v>
      </c>
      <c r="F805" s="157">
        <v>72.771000000000001</v>
      </c>
    </row>
    <row r="806" spans="1:6" x14ac:dyDescent="0.2">
      <c r="A806" s="155" t="s">
        <v>8257</v>
      </c>
      <c r="B806" s="155" t="s">
        <v>8258</v>
      </c>
      <c r="C806" s="155" t="s">
        <v>10690</v>
      </c>
      <c r="D806" s="157" t="s">
        <v>8259</v>
      </c>
      <c r="E806" s="157" t="s">
        <v>8259</v>
      </c>
      <c r="F806" s="157" t="s">
        <v>8259</v>
      </c>
    </row>
    <row r="807" spans="1:6" x14ac:dyDescent="0.2">
      <c r="A807" s="155" t="s">
        <v>8257</v>
      </c>
      <c r="B807" s="155" t="s">
        <v>8258</v>
      </c>
      <c r="C807" s="155" t="s">
        <v>10690</v>
      </c>
      <c r="D807" s="157" t="s">
        <v>8259</v>
      </c>
      <c r="E807" s="157" t="s">
        <v>8259</v>
      </c>
      <c r="F807" s="157" t="s">
        <v>8259</v>
      </c>
    </row>
    <row r="808" spans="1:6" x14ac:dyDescent="0.2">
      <c r="A808" s="155" t="s">
        <v>8260</v>
      </c>
      <c r="B808" s="155" t="s">
        <v>12364</v>
      </c>
      <c r="C808" s="156">
        <v>37621</v>
      </c>
      <c r="D808" s="157">
        <v>0</v>
      </c>
      <c r="E808" s="157">
        <v>0</v>
      </c>
      <c r="F808" s="157">
        <v>0</v>
      </c>
    </row>
    <row r="809" spans="1:6" x14ac:dyDescent="0.2">
      <c r="A809" s="155" t="s">
        <v>8261</v>
      </c>
      <c r="B809" s="155"/>
      <c r="C809" s="156">
        <v>37621</v>
      </c>
      <c r="D809" s="157">
        <v>0</v>
      </c>
      <c r="E809" s="157">
        <v>0</v>
      </c>
      <c r="F809" s="157">
        <v>0</v>
      </c>
    </row>
    <row r="810" spans="1:6" x14ac:dyDescent="0.2">
      <c r="A810" s="155" t="s">
        <v>8257</v>
      </c>
      <c r="B810" s="155" t="s">
        <v>8258</v>
      </c>
      <c r="C810" s="155" t="s">
        <v>10690</v>
      </c>
      <c r="D810" s="157" t="s">
        <v>8259</v>
      </c>
      <c r="E810" s="157" t="s">
        <v>8259</v>
      </c>
      <c r="F810" s="157" t="s">
        <v>8259</v>
      </c>
    </row>
    <row r="811" spans="1:6" x14ac:dyDescent="0.2">
      <c r="A811" s="155" t="s">
        <v>8257</v>
      </c>
      <c r="B811" s="155" t="s">
        <v>8258</v>
      </c>
      <c r="C811" s="155" t="s">
        <v>10690</v>
      </c>
      <c r="D811" s="157" t="s">
        <v>8259</v>
      </c>
      <c r="E811" s="157" t="s">
        <v>8259</v>
      </c>
      <c r="F811" s="157" t="s">
        <v>8259</v>
      </c>
    </row>
    <row r="812" spans="1:6" x14ac:dyDescent="0.2">
      <c r="A812" s="155" t="s">
        <v>8260</v>
      </c>
      <c r="B812" s="155" t="s">
        <v>12364</v>
      </c>
      <c r="C812" s="156">
        <v>37621</v>
      </c>
      <c r="D812" s="157">
        <v>0</v>
      </c>
      <c r="E812" s="157">
        <v>0</v>
      </c>
      <c r="F812" s="157">
        <v>0</v>
      </c>
    </row>
    <row r="813" spans="1:6" x14ac:dyDescent="0.2">
      <c r="A813" s="155" t="s">
        <v>8261</v>
      </c>
      <c r="B813" s="155"/>
      <c r="C813" s="156">
        <v>37621</v>
      </c>
      <c r="D813" s="157">
        <v>0</v>
      </c>
      <c r="E813" s="157">
        <v>0</v>
      </c>
      <c r="F813" s="157">
        <v>0</v>
      </c>
    </row>
    <row r="814" spans="1:6" x14ac:dyDescent="0.2">
      <c r="A814" s="155" t="s">
        <v>8257</v>
      </c>
      <c r="B814" s="155" t="s">
        <v>8258</v>
      </c>
      <c r="C814" s="155" t="s">
        <v>10690</v>
      </c>
      <c r="D814" s="157" t="s">
        <v>8259</v>
      </c>
      <c r="E814" s="157" t="s">
        <v>8259</v>
      </c>
      <c r="F814" s="157" t="s">
        <v>8259</v>
      </c>
    </row>
    <row r="815" spans="1:6" x14ac:dyDescent="0.2">
      <c r="A815" s="155" t="s">
        <v>8257</v>
      </c>
      <c r="B815" s="155" t="s">
        <v>8258</v>
      </c>
      <c r="C815" s="155" t="s">
        <v>10690</v>
      </c>
      <c r="D815" s="157" t="s">
        <v>8259</v>
      </c>
      <c r="E815" s="157" t="s">
        <v>8259</v>
      </c>
      <c r="F815" s="157" t="s">
        <v>8259</v>
      </c>
    </row>
    <row r="816" spans="1:6" x14ac:dyDescent="0.2">
      <c r="A816" s="155" t="s">
        <v>8260</v>
      </c>
      <c r="B816" s="155" t="s">
        <v>12364</v>
      </c>
      <c r="C816" s="156">
        <v>37621</v>
      </c>
      <c r="D816" s="157">
        <v>0</v>
      </c>
      <c r="E816" s="157">
        <v>0</v>
      </c>
      <c r="F816" s="157">
        <v>0</v>
      </c>
    </row>
    <row r="817" spans="1:6" x14ac:dyDescent="0.2">
      <c r="A817" s="155" t="s">
        <v>8261</v>
      </c>
      <c r="B817" s="155"/>
      <c r="C817" s="156">
        <v>37621</v>
      </c>
      <c r="D817" s="157">
        <v>0</v>
      </c>
      <c r="E817" s="157">
        <v>0</v>
      </c>
      <c r="F817" s="157">
        <v>0</v>
      </c>
    </row>
    <row r="818" spans="1:6" x14ac:dyDescent="0.2">
      <c r="A818" s="155" t="s">
        <v>8257</v>
      </c>
      <c r="B818" s="155" t="s">
        <v>8258</v>
      </c>
      <c r="C818" s="155" t="s">
        <v>10690</v>
      </c>
      <c r="D818" s="157" t="s">
        <v>8259</v>
      </c>
      <c r="E818" s="157" t="s">
        <v>8259</v>
      </c>
      <c r="F818" s="157" t="s">
        <v>8259</v>
      </c>
    </row>
    <row r="819" spans="1:6" x14ac:dyDescent="0.2">
      <c r="A819" s="155" t="s">
        <v>5093</v>
      </c>
      <c r="B819" s="155" t="s">
        <v>9441</v>
      </c>
      <c r="C819" s="155" t="s">
        <v>8657</v>
      </c>
      <c r="D819" s="155"/>
      <c r="E819" s="155"/>
      <c r="F819" s="155"/>
    </row>
    <row r="820" spans="1:6" x14ac:dyDescent="0.2">
      <c r="A820" s="155"/>
      <c r="B820" s="155"/>
      <c r="C820" s="155" t="s">
        <v>10691</v>
      </c>
      <c r="D820" s="155"/>
      <c r="E820" s="157">
        <v>0</v>
      </c>
      <c r="F820" s="155"/>
    </row>
    <row r="821" spans="1:6" x14ac:dyDescent="0.2">
      <c r="A821" s="155" t="s">
        <v>8264</v>
      </c>
      <c r="B821" s="155"/>
      <c r="C821" s="156">
        <v>37590</v>
      </c>
      <c r="D821" s="157">
        <v>12866.824000000001</v>
      </c>
      <c r="E821" s="157">
        <v>12848.37</v>
      </c>
      <c r="F821" s="157">
        <v>18.454000000000001</v>
      </c>
    </row>
    <row r="822" spans="1:6" x14ac:dyDescent="0.2">
      <c r="A822" s="155" t="s">
        <v>8257</v>
      </c>
      <c r="B822" s="155" t="s">
        <v>8258</v>
      </c>
      <c r="C822" s="155" t="s">
        <v>10690</v>
      </c>
      <c r="D822" s="157" t="s">
        <v>8259</v>
      </c>
      <c r="E822" s="157" t="s">
        <v>8259</v>
      </c>
      <c r="F822" s="157" t="s">
        <v>8259</v>
      </c>
    </row>
    <row r="823" spans="1:6" x14ac:dyDescent="0.2">
      <c r="A823" s="155" t="s">
        <v>8257</v>
      </c>
      <c r="B823" s="155" t="s">
        <v>8258</v>
      </c>
      <c r="C823" s="155" t="s">
        <v>10690</v>
      </c>
      <c r="D823" s="157" t="s">
        <v>8259</v>
      </c>
      <c r="E823" s="157" t="s">
        <v>8259</v>
      </c>
      <c r="F823" s="157" t="s">
        <v>8259</v>
      </c>
    </row>
    <row r="824" spans="1:6" x14ac:dyDescent="0.2">
      <c r="A824" s="155" t="s">
        <v>8260</v>
      </c>
      <c r="B824" s="155" t="s">
        <v>12364</v>
      </c>
      <c r="C824" s="156">
        <v>37621</v>
      </c>
      <c r="D824" s="157">
        <v>0</v>
      </c>
      <c r="E824" s="157">
        <v>0</v>
      </c>
      <c r="F824" s="157">
        <v>0</v>
      </c>
    </row>
    <row r="825" spans="1:6" x14ac:dyDescent="0.2">
      <c r="A825" s="155" t="s">
        <v>8261</v>
      </c>
      <c r="B825" s="155"/>
      <c r="C825" s="156">
        <v>37621</v>
      </c>
      <c r="D825" s="157">
        <v>12866.824000000001</v>
      </c>
      <c r="E825" s="157">
        <v>12848.37</v>
      </c>
      <c r="F825" s="157">
        <v>18.454000000000001</v>
      </c>
    </row>
    <row r="826" spans="1:6" x14ac:dyDescent="0.2">
      <c r="A826" s="155" t="s">
        <v>8257</v>
      </c>
      <c r="B826" s="155" t="s">
        <v>8258</v>
      </c>
      <c r="C826" s="155" t="s">
        <v>10690</v>
      </c>
      <c r="D826" s="157" t="s">
        <v>8259</v>
      </c>
      <c r="E826" s="157" t="s">
        <v>8259</v>
      </c>
      <c r="F826" s="157" t="s">
        <v>8259</v>
      </c>
    </row>
    <row r="827" spans="1:6" x14ac:dyDescent="0.2">
      <c r="A827" s="155" t="s">
        <v>5094</v>
      </c>
      <c r="B827" s="155" t="s">
        <v>9442</v>
      </c>
      <c r="C827" s="155"/>
      <c r="D827" s="155"/>
      <c r="E827" s="155"/>
      <c r="F827" s="155"/>
    </row>
    <row r="828" spans="1:6" x14ac:dyDescent="0.2">
      <c r="A828" s="155"/>
      <c r="B828" s="155"/>
      <c r="C828" s="155" t="s">
        <v>10691</v>
      </c>
      <c r="D828" s="155"/>
      <c r="E828" s="157">
        <v>0</v>
      </c>
      <c r="F828" s="155"/>
    </row>
    <row r="829" spans="1:6" x14ac:dyDescent="0.2">
      <c r="A829" s="155" t="s">
        <v>8264</v>
      </c>
      <c r="B829" s="155"/>
      <c r="C829" s="156">
        <v>37590</v>
      </c>
      <c r="D829" s="157">
        <v>23.1</v>
      </c>
      <c r="E829" s="157">
        <v>0</v>
      </c>
      <c r="F829" s="157">
        <v>23.1</v>
      </c>
    </row>
    <row r="830" spans="1:6" x14ac:dyDescent="0.2">
      <c r="A830" s="155" t="s">
        <v>8257</v>
      </c>
      <c r="B830" s="155" t="s">
        <v>8258</v>
      </c>
      <c r="C830" s="155" t="s">
        <v>10690</v>
      </c>
      <c r="D830" s="157" t="s">
        <v>8259</v>
      </c>
      <c r="E830" s="157" t="s">
        <v>8259</v>
      </c>
      <c r="F830" s="157" t="s">
        <v>8259</v>
      </c>
    </row>
    <row r="831" spans="1:6" x14ac:dyDescent="0.2">
      <c r="A831" s="155" t="s">
        <v>8257</v>
      </c>
      <c r="B831" s="155" t="s">
        <v>8258</v>
      </c>
      <c r="C831" s="155" t="s">
        <v>10690</v>
      </c>
      <c r="D831" s="157" t="s">
        <v>8259</v>
      </c>
      <c r="E831" s="157" t="s">
        <v>8259</v>
      </c>
      <c r="F831" s="157" t="s">
        <v>8259</v>
      </c>
    </row>
    <row r="832" spans="1:6" x14ac:dyDescent="0.2">
      <c r="A832" s="155" t="s">
        <v>8260</v>
      </c>
      <c r="B832" s="155" t="s">
        <v>12364</v>
      </c>
      <c r="C832" s="156">
        <v>37621</v>
      </c>
      <c r="D832" s="157">
        <v>0</v>
      </c>
      <c r="E832" s="157">
        <v>0</v>
      </c>
      <c r="F832" s="157">
        <v>0</v>
      </c>
    </row>
    <row r="833" spans="1:6" x14ac:dyDescent="0.2">
      <c r="A833" s="155" t="s">
        <v>8261</v>
      </c>
      <c r="B833" s="155"/>
      <c r="C833" s="156">
        <v>37621</v>
      </c>
      <c r="D833" s="157">
        <v>23.1</v>
      </c>
      <c r="E833" s="157">
        <v>0</v>
      </c>
      <c r="F833" s="157">
        <v>23.1</v>
      </c>
    </row>
    <row r="834" spans="1:6" x14ac:dyDescent="0.2">
      <c r="A834" s="155" t="s">
        <v>8257</v>
      </c>
      <c r="B834" s="155" t="s">
        <v>8258</v>
      </c>
      <c r="C834" s="155" t="s">
        <v>10690</v>
      </c>
      <c r="D834" s="157" t="s">
        <v>8259</v>
      </c>
      <c r="E834" s="157" t="s">
        <v>8259</v>
      </c>
      <c r="F834" s="157" t="s">
        <v>8259</v>
      </c>
    </row>
    <row r="835" spans="1:6" x14ac:dyDescent="0.2">
      <c r="A835" s="155" t="s">
        <v>5096</v>
      </c>
      <c r="B835" s="155" t="s">
        <v>9443</v>
      </c>
      <c r="C835" s="155"/>
      <c r="D835" s="155"/>
      <c r="E835" s="155"/>
      <c r="F835" s="155"/>
    </row>
    <row r="836" spans="1:6" x14ac:dyDescent="0.2">
      <c r="A836" s="155"/>
      <c r="B836" s="155"/>
      <c r="C836" s="155" t="s">
        <v>10691</v>
      </c>
      <c r="D836" s="155"/>
      <c r="E836" s="157">
        <v>0</v>
      </c>
      <c r="F836" s="155"/>
    </row>
    <row r="837" spans="1:6" x14ac:dyDescent="0.2">
      <c r="A837" s="155" t="s">
        <v>8264</v>
      </c>
      <c r="B837" s="155"/>
      <c r="C837" s="156">
        <v>37590</v>
      </c>
      <c r="D837" s="157">
        <v>24.39</v>
      </c>
      <c r="E837" s="157">
        <v>0</v>
      </c>
      <c r="F837" s="157">
        <v>24.39</v>
      </c>
    </row>
    <row r="838" spans="1:6" x14ac:dyDescent="0.2">
      <c r="A838" s="155" t="s">
        <v>8257</v>
      </c>
      <c r="B838" s="155" t="s">
        <v>8258</v>
      </c>
      <c r="C838" s="155" t="s">
        <v>10690</v>
      </c>
      <c r="D838" s="157" t="s">
        <v>8259</v>
      </c>
      <c r="E838" s="157" t="s">
        <v>8259</v>
      </c>
      <c r="F838" s="157" t="s">
        <v>8259</v>
      </c>
    </row>
    <row r="839" spans="1:6" x14ac:dyDescent="0.2">
      <c r="A839" s="155" t="s">
        <v>8257</v>
      </c>
      <c r="B839" s="155" t="s">
        <v>8258</v>
      </c>
      <c r="C839" s="155" t="s">
        <v>10690</v>
      </c>
      <c r="D839" s="157" t="s">
        <v>8259</v>
      </c>
      <c r="E839" s="157" t="s">
        <v>8259</v>
      </c>
      <c r="F839" s="157" t="s">
        <v>8259</v>
      </c>
    </row>
    <row r="840" spans="1:6" x14ac:dyDescent="0.2">
      <c r="A840" s="155" t="s">
        <v>8260</v>
      </c>
      <c r="B840" s="155" t="s">
        <v>12364</v>
      </c>
      <c r="C840" s="156">
        <v>37621</v>
      </c>
      <c r="D840" s="157">
        <v>0</v>
      </c>
      <c r="E840" s="157">
        <v>0</v>
      </c>
      <c r="F840" s="157">
        <v>0</v>
      </c>
    </row>
    <row r="841" spans="1:6" x14ac:dyDescent="0.2">
      <c r="A841" s="155" t="s">
        <v>8268</v>
      </c>
      <c r="B841" s="155"/>
      <c r="C841" s="155"/>
      <c r="D841" s="155"/>
      <c r="E841" s="155"/>
      <c r="F841" s="155"/>
    </row>
    <row r="842" spans="1:6" x14ac:dyDescent="0.2">
      <c r="A842" s="155" t="s">
        <v>8254</v>
      </c>
      <c r="B842" s="155" t="s">
        <v>8255</v>
      </c>
      <c r="C842" s="155"/>
      <c r="D842" s="155"/>
      <c r="E842" s="155"/>
      <c r="F842" s="155"/>
    </row>
    <row r="843" spans="1:6" x14ac:dyDescent="0.2">
      <c r="A843" s="155"/>
      <c r="B843" s="155"/>
      <c r="C843" s="155" t="s">
        <v>10689</v>
      </c>
      <c r="D843" s="157" t="s">
        <v>8255</v>
      </c>
      <c r="E843" s="155"/>
      <c r="F843" s="155"/>
    </row>
    <row r="845" spans="1:6" x14ac:dyDescent="0.2">
      <c r="A845" s="155" t="s">
        <v>8261</v>
      </c>
      <c r="B845" s="155"/>
      <c r="C845" s="156">
        <v>37621</v>
      </c>
      <c r="D845" s="157">
        <v>24.39</v>
      </c>
      <c r="E845" s="157">
        <v>0</v>
      </c>
      <c r="F845" s="157">
        <v>24.39</v>
      </c>
    </row>
    <row r="846" spans="1:6" x14ac:dyDescent="0.2">
      <c r="A846" s="155" t="s">
        <v>8257</v>
      </c>
      <c r="B846" s="155" t="s">
        <v>8258</v>
      </c>
      <c r="C846" s="155" t="s">
        <v>10690</v>
      </c>
      <c r="D846" s="157" t="s">
        <v>8259</v>
      </c>
      <c r="E846" s="157" t="s">
        <v>8259</v>
      </c>
      <c r="F846" s="157" t="s">
        <v>8259</v>
      </c>
    </row>
    <row r="847" spans="1:6" x14ac:dyDescent="0.2">
      <c r="A847" s="155" t="s">
        <v>5485</v>
      </c>
      <c r="B847" s="155" t="s">
        <v>8285</v>
      </c>
      <c r="C847" s="155"/>
      <c r="D847" s="155"/>
      <c r="E847" s="155"/>
      <c r="F847" s="155"/>
    </row>
    <row r="848" spans="1:6" x14ac:dyDescent="0.2">
      <c r="A848" s="155"/>
      <c r="B848" s="155"/>
      <c r="C848" s="155" t="s">
        <v>10691</v>
      </c>
      <c r="D848" s="155"/>
      <c r="E848" s="157">
        <v>0</v>
      </c>
      <c r="F848" s="155"/>
    </row>
    <row r="849" spans="1:6" x14ac:dyDescent="0.2">
      <c r="A849" s="155" t="s">
        <v>8264</v>
      </c>
      <c r="B849" s="155"/>
      <c r="C849" s="156">
        <v>37590</v>
      </c>
      <c r="D849" s="157">
        <v>64616.027999999998</v>
      </c>
      <c r="E849" s="157">
        <v>58466.319000000003</v>
      </c>
      <c r="F849" s="157">
        <v>6149.7089999999998</v>
      </c>
    </row>
    <row r="850" spans="1:6" x14ac:dyDescent="0.2">
      <c r="A850" s="155" t="s">
        <v>8257</v>
      </c>
      <c r="B850" s="155" t="s">
        <v>8258</v>
      </c>
      <c r="C850" s="155" t="s">
        <v>10690</v>
      </c>
      <c r="D850" s="157" t="s">
        <v>8259</v>
      </c>
      <c r="E850" s="157" t="s">
        <v>8259</v>
      </c>
      <c r="F850" s="157" t="s">
        <v>8259</v>
      </c>
    </row>
    <row r="851" spans="1:6" x14ac:dyDescent="0.2">
      <c r="A851" s="155" t="s">
        <v>8257</v>
      </c>
      <c r="B851" s="155" t="s">
        <v>8258</v>
      </c>
      <c r="C851" s="155" t="s">
        <v>10690</v>
      </c>
      <c r="D851" s="157" t="s">
        <v>8259</v>
      </c>
      <c r="E851" s="157" t="s">
        <v>8259</v>
      </c>
      <c r="F851" s="157" t="s">
        <v>8259</v>
      </c>
    </row>
    <row r="852" spans="1:6" x14ac:dyDescent="0.2">
      <c r="A852" s="155" t="s">
        <v>8260</v>
      </c>
      <c r="B852" s="155" t="s">
        <v>12364</v>
      </c>
      <c r="C852" s="156">
        <v>37621</v>
      </c>
      <c r="D852" s="157">
        <v>0</v>
      </c>
      <c r="E852" s="157">
        <v>0</v>
      </c>
      <c r="F852" s="157">
        <v>0</v>
      </c>
    </row>
    <row r="853" spans="1:6" x14ac:dyDescent="0.2">
      <c r="A853" s="155" t="s">
        <v>8261</v>
      </c>
      <c r="B853" s="155"/>
      <c r="C853" s="156">
        <v>37621</v>
      </c>
      <c r="D853" s="157">
        <v>64616.027999999998</v>
      </c>
      <c r="E853" s="157">
        <v>58466.319000000003</v>
      </c>
      <c r="F853" s="157">
        <v>6149.7089999999998</v>
      </c>
    </row>
    <row r="854" spans="1:6" x14ac:dyDescent="0.2">
      <c r="A854" s="155" t="s">
        <v>8257</v>
      </c>
      <c r="B854" s="155" t="s">
        <v>8258</v>
      </c>
      <c r="C854" s="155" t="s">
        <v>10690</v>
      </c>
      <c r="D854" s="157" t="s">
        <v>8259</v>
      </c>
      <c r="E854" s="157" t="s">
        <v>8259</v>
      </c>
      <c r="F854" s="157" t="s">
        <v>8259</v>
      </c>
    </row>
    <row r="855" spans="1:6" x14ac:dyDescent="0.2">
      <c r="A855" s="155" t="s">
        <v>8257</v>
      </c>
      <c r="B855" s="155" t="s">
        <v>8258</v>
      </c>
      <c r="C855" s="155" t="s">
        <v>10690</v>
      </c>
      <c r="D855" s="157" t="s">
        <v>8259</v>
      </c>
      <c r="E855" s="157" t="s">
        <v>8259</v>
      </c>
      <c r="F855" s="157" t="s">
        <v>8259</v>
      </c>
    </row>
    <row r="856" spans="1:6" x14ac:dyDescent="0.2">
      <c r="A856" s="155" t="s">
        <v>8260</v>
      </c>
      <c r="B856" s="155" t="s">
        <v>12364</v>
      </c>
      <c r="C856" s="156">
        <v>37621</v>
      </c>
      <c r="D856" s="157">
        <v>0</v>
      </c>
      <c r="E856" s="157">
        <v>0</v>
      </c>
      <c r="F856" s="157">
        <v>0</v>
      </c>
    </row>
    <row r="857" spans="1:6" x14ac:dyDescent="0.2">
      <c r="A857" s="155" t="s">
        <v>8261</v>
      </c>
      <c r="B857" s="155"/>
      <c r="C857" s="156">
        <v>37621</v>
      </c>
      <c r="D857" s="157">
        <v>0</v>
      </c>
      <c r="E857" s="157">
        <v>0</v>
      </c>
      <c r="F857" s="157">
        <v>0</v>
      </c>
    </row>
    <row r="858" spans="1:6" x14ac:dyDescent="0.2">
      <c r="A858" s="155" t="s">
        <v>8257</v>
      </c>
      <c r="B858" s="155" t="s">
        <v>8258</v>
      </c>
      <c r="C858" s="155" t="s">
        <v>10690</v>
      </c>
      <c r="D858" s="157" t="s">
        <v>8259</v>
      </c>
      <c r="E858" s="157" t="s">
        <v>8259</v>
      </c>
      <c r="F858" s="157" t="s">
        <v>8259</v>
      </c>
    </row>
    <row r="859" spans="1:6" x14ac:dyDescent="0.2">
      <c r="A859" s="155" t="s">
        <v>5488</v>
      </c>
      <c r="B859" s="155" t="s">
        <v>9446</v>
      </c>
      <c r="C859" s="155" t="s">
        <v>9447</v>
      </c>
      <c r="D859" s="155"/>
      <c r="E859" s="155"/>
      <c r="F859" s="155"/>
    </row>
    <row r="860" spans="1:6" x14ac:dyDescent="0.2">
      <c r="A860" s="155"/>
      <c r="B860" s="155"/>
      <c r="C860" s="155" t="s">
        <v>10691</v>
      </c>
      <c r="D860" s="155"/>
      <c r="E860" s="157">
        <v>0</v>
      </c>
      <c r="F860" s="155"/>
    </row>
    <row r="861" spans="1:6" x14ac:dyDescent="0.2">
      <c r="A861" s="155" t="s">
        <v>8264</v>
      </c>
      <c r="B861" s="155"/>
      <c r="C861" s="156">
        <v>37590</v>
      </c>
      <c r="D861" s="157">
        <v>17692.432000000001</v>
      </c>
      <c r="E861" s="157">
        <v>184.37200000000001</v>
      </c>
      <c r="F861" s="157">
        <v>17508.060000000001</v>
      </c>
    </row>
    <row r="862" spans="1:6" x14ac:dyDescent="0.2">
      <c r="A862" s="155" t="s">
        <v>8257</v>
      </c>
      <c r="B862" s="155" t="s">
        <v>8258</v>
      </c>
      <c r="C862" s="155" t="s">
        <v>10690</v>
      </c>
      <c r="D862" s="157" t="s">
        <v>8259</v>
      </c>
      <c r="E862" s="157" t="s">
        <v>8259</v>
      </c>
      <c r="F862" s="157" t="s">
        <v>8259</v>
      </c>
    </row>
    <row r="863" spans="1:6" x14ac:dyDescent="0.2">
      <c r="A863" s="155" t="s">
        <v>8257</v>
      </c>
      <c r="B863" s="155" t="s">
        <v>8258</v>
      </c>
      <c r="C863" s="155" t="s">
        <v>10690</v>
      </c>
      <c r="D863" s="157" t="s">
        <v>8259</v>
      </c>
      <c r="E863" s="157" t="s">
        <v>8259</v>
      </c>
      <c r="F863" s="157" t="s">
        <v>8259</v>
      </c>
    </row>
    <row r="864" spans="1:6" x14ac:dyDescent="0.2">
      <c r="A864" s="155" t="s">
        <v>8260</v>
      </c>
      <c r="B864" s="155" t="s">
        <v>12364</v>
      </c>
      <c r="C864" s="156">
        <v>37621</v>
      </c>
      <c r="D864" s="157">
        <v>0</v>
      </c>
      <c r="E864" s="157">
        <v>0</v>
      </c>
      <c r="F864" s="157">
        <v>0</v>
      </c>
    </row>
    <row r="865" spans="1:6" x14ac:dyDescent="0.2">
      <c r="A865" s="155" t="s">
        <v>8261</v>
      </c>
      <c r="B865" s="155"/>
      <c r="C865" s="156">
        <v>37621</v>
      </c>
      <c r="D865" s="157">
        <v>17692.432000000001</v>
      </c>
      <c r="E865" s="157">
        <v>184.37200000000001</v>
      </c>
      <c r="F865" s="157">
        <v>17508.060000000001</v>
      </c>
    </row>
    <row r="866" spans="1:6" x14ac:dyDescent="0.2">
      <c r="A866" s="155" t="s">
        <v>8257</v>
      </c>
      <c r="B866" s="155" t="s">
        <v>8258</v>
      </c>
      <c r="C866" s="155" t="s">
        <v>10690</v>
      </c>
      <c r="D866" s="157" t="s">
        <v>8259</v>
      </c>
      <c r="E866" s="157" t="s">
        <v>8259</v>
      </c>
      <c r="F866" s="157" t="s">
        <v>8259</v>
      </c>
    </row>
    <row r="867" spans="1:6" x14ac:dyDescent="0.2">
      <c r="A867" s="155" t="s">
        <v>5490</v>
      </c>
      <c r="B867" s="155" t="s">
        <v>9448</v>
      </c>
      <c r="C867" s="155" t="s">
        <v>9449</v>
      </c>
      <c r="D867" s="155"/>
      <c r="E867" s="155"/>
      <c r="F867" s="155"/>
    </row>
    <row r="868" spans="1:6" x14ac:dyDescent="0.2">
      <c r="A868" s="155"/>
      <c r="B868" s="155"/>
      <c r="C868" s="155" t="s">
        <v>10691</v>
      </c>
      <c r="D868" s="155"/>
      <c r="E868" s="157">
        <v>0</v>
      </c>
      <c r="F868" s="155"/>
    </row>
    <row r="869" spans="1:6" x14ac:dyDescent="0.2">
      <c r="A869" s="155" t="s">
        <v>8264</v>
      </c>
      <c r="B869" s="155"/>
      <c r="C869" s="156">
        <v>37590</v>
      </c>
      <c r="D869" s="157">
        <v>1582.3989999999999</v>
      </c>
      <c r="E869" s="157">
        <v>3164.7979999999998</v>
      </c>
      <c r="F869" s="157">
        <v>-1582.3989999999999</v>
      </c>
    </row>
    <row r="870" spans="1:6" x14ac:dyDescent="0.2">
      <c r="A870" s="155" t="s">
        <v>8257</v>
      </c>
      <c r="B870" s="155" t="s">
        <v>8258</v>
      </c>
      <c r="C870" s="155" t="s">
        <v>10690</v>
      </c>
      <c r="D870" s="157" t="s">
        <v>8259</v>
      </c>
      <c r="E870" s="157" t="s">
        <v>8259</v>
      </c>
      <c r="F870" s="157" t="s">
        <v>8259</v>
      </c>
    </row>
    <row r="871" spans="1:6" x14ac:dyDescent="0.2">
      <c r="A871" s="155" t="s">
        <v>8257</v>
      </c>
      <c r="B871" s="155" t="s">
        <v>8258</v>
      </c>
      <c r="C871" s="155" t="s">
        <v>10690</v>
      </c>
      <c r="D871" s="157" t="s">
        <v>8259</v>
      </c>
      <c r="E871" s="157" t="s">
        <v>8259</v>
      </c>
      <c r="F871" s="157" t="s">
        <v>8259</v>
      </c>
    </row>
    <row r="872" spans="1:6" x14ac:dyDescent="0.2">
      <c r="A872" s="155" t="s">
        <v>8260</v>
      </c>
      <c r="B872" s="155" t="s">
        <v>12364</v>
      </c>
      <c r="C872" s="156">
        <v>37621</v>
      </c>
      <c r="D872" s="157">
        <v>0</v>
      </c>
      <c r="E872" s="157">
        <v>0</v>
      </c>
      <c r="F872" s="157">
        <v>0</v>
      </c>
    </row>
    <row r="873" spans="1:6" x14ac:dyDescent="0.2">
      <c r="A873" s="155" t="s">
        <v>8261</v>
      </c>
      <c r="B873" s="155"/>
      <c r="C873" s="156">
        <v>37621</v>
      </c>
      <c r="D873" s="157">
        <v>1582.3989999999999</v>
      </c>
      <c r="E873" s="157">
        <v>3164.7979999999998</v>
      </c>
      <c r="F873" s="157">
        <v>-1582.3989999999999</v>
      </c>
    </row>
    <row r="874" spans="1:6" x14ac:dyDescent="0.2">
      <c r="A874" s="155" t="s">
        <v>8257</v>
      </c>
      <c r="B874" s="155" t="s">
        <v>8258</v>
      </c>
      <c r="C874" s="155" t="s">
        <v>10690</v>
      </c>
      <c r="D874" s="157" t="s">
        <v>8259</v>
      </c>
      <c r="E874" s="157" t="s">
        <v>8259</v>
      </c>
      <c r="F874" s="157" t="s">
        <v>8259</v>
      </c>
    </row>
    <row r="875" spans="1:6" x14ac:dyDescent="0.2">
      <c r="A875" s="155" t="s">
        <v>8219</v>
      </c>
      <c r="B875" s="155" t="s">
        <v>9450</v>
      </c>
      <c r="C875" s="155" t="s">
        <v>9451</v>
      </c>
      <c r="D875" s="155"/>
      <c r="E875" s="155"/>
      <c r="F875" s="155"/>
    </row>
    <row r="876" spans="1:6" x14ac:dyDescent="0.2">
      <c r="A876" s="155"/>
      <c r="B876" s="155"/>
      <c r="C876" s="155" t="s">
        <v>10691</v>
      </c>
      <c r="D876" s="155"/>
      <c r="E876" s="157">
        <v>0</v>
      </c>
      <c r="F876" s="155"/>
    </row>
    <row r="877" spans="1:6" x14ac:dyDescent="0.2">
      <c r="A877" s="155" t="s">
        <v>8264</v>
      </c>
      <c r="B877" s="155"/>
      <c r="C877" s="156">
        <v>37590</v>
      </c>
      <c r="D877" s="157">
        <v>146039.71599999999</v>
      </c>
      <c r="E877" s="157">
        <v>146039.71599999999</v>
      </c>
      <c r="F877" s="157">
        <v>0</v>
      </c>
    </row>
    <row r="878" spans="1:6" x14ac:dyDescent="0.2">
      <c r="A878" s="155" t="s">
        <v>8257</v>
      </c>
      <c r="B878" s="155" t="s">
        <v>8258</v>
      </c>
      <c r="C878" s="155" t="s">
        <v>10690</v>
      </c>
      <c r="D878" s="157" t="s">
        <v>8259</v>
      </c>
      <c r="E878" s="157" t="s">
        <v>8259</v>
      </c>
      <c r="F878" s="157" t="s">
        <v>8259</v>
      </c>
    </row>
    <row r="879" spans="1:6" x14ac:dyDescent="0.2">
      <c r="A879" s="155" t="s">
        <v>8257</v>
      </c>
      <c r="B879" s="155" t="s">
        <v>8258</v>
      </c>
      <c r="C879" s="155" t="s">
        <v>10690</v>
      </c>
      <c r="D879" s="157" t="s">
        <v>8259</v>
      </c>
      <c r="E879" s="157" t="s">
        <v>8259</v>
      </c>
      <c r="F879" s="157" t="s">
        <v>8259</v>
      </c>
    </row>
    <row r="880" spans="1:6" x14ac:dyDescent="0.2">
      <c r="A880" s="155" t="s">
        <v>8260</v>
      </c>
      <c r="B880" s="155" t="s">
        <v>12364</v>
      </c>
      <c r="C880" s="156">
        <v>37621</v>
      </c>
      <c r="D880" s="157">
        <v>0</v>
      </c>
      <c r="E880" s="157">
        <v>0</v>
      </c>
      <c r="F880" s="157">
        <v>0</v>
      </c>
    </row>
    <row r="881" spans="1:6" x14ac:dyDescent="0.2">
      <c r="A881" s="155" t="s">
        <v>8261</v>
      </c>
      <c r="B881" s="155"/>
      <c r="C881" s="156">
        <v>37621</v>
      </c>
      <c r="D881" s="157">
        <v>146039.71599999999</v>
      </c>
      <c r="E881" s="157">
        <v>146039.71599999999</v>
      </c>
      <c r="F881" s="157">
        <v>0</v>
      </c>
    </row>
    <row r="882" spans="1:6" x14ac:dyDescent="0.2">
      <c r="A882" s="155" t="s">
        <v>8257</v>
      </c>
      <c r="B882" s="155" t="s">
        <v>8258</v>
      </c>
      <c r="C882" s="155" t="s">
        <v>10690</v>
      </c>
      <c r="D882" s="157" t="s">
        <v>8259</v>
      </c>
      <c r="E882" s="157" t="s">
        <v>8259</v>
      </c>
      <c r="F882" s="157" t="s">
        <v>8259</v>
      </c>
    </row>
    <row r="883" spans="1:6" x14ac:dyDescent="0.2">
      <c r="A883" s="155" t="s">
        <v>8221</v>
      </c>
      <c r="B883" s="155" t="s">
        <v>9452</v>
      </c>
      <c r="C883" s="155" t="s">
        <v>9453</v>
      </c>
      <c r="D883" s="155"/>
      <c r="E883" s="155"/>
      <c r="F883" s="155"/>
    </row>
    <row r="884" spans="1:6" x14ac:dyDescent="0.2">
      <c r="A884" s="155"/>
      <c r="B884" s="155"/>
      <c r="C884" s="155" t="s">
        <v>10691</v>
      </c>
      <c r="D884" s="155"/>
      <c r="E884" s="157">
        <v>0</v>
      </c>
      <c r="F884" s="155"/>
    </row>
    <row r="885" spans="1:6" x14ac:dyDescent="0.2">
      <c r="A885" s="155" t="s">
        <v>8264</v>
      </c>
      <c r="B885" s="155"/>
      <c r="C885" s="156">
        <v>37590</v>
      </c>
      <c r="D885" s="157">
        <v>224883.65299999999</v>
      </c>
      <c r="E885" s="157">
        <v>230030.16500000001</v>
      </c>
      <c r="F885" s="157">
        <v>-5146.5119999999997</v>
      </c>
    </row>
    <row r="886" spans="1:6" x14ac:dyDescent="0.2">
      <c r="A886" s="155" t="s">
        <v>8257</v>
      </c>
      <c r="B886" s="155" t="s">
        <v>8258</v>
      </c>
      <c r="C886" s="155" t="s">
        <v>10690</v>
      </c>
      <c r="D886" s="157" t="s">
        <v>8259</v>
      </c>
      <c r="E886" s="157" t="s">
        <v>8259</v>
      </c>
      <c r="F886" s="157" t="s">
        <v>8259</v>
      </c>
    </row>
    <row r="888" spans="1:6" x14ac:dyDescent="0.2">
      <c r="A888" s="155" t="s">
        <v>8265</v>
      </c>
      <c r="B888" s="155" t="s">
        <v>8266</v>
      </c>
      <c r="C888" s="155" t="s">
        <v>158</v>
      </c>
      <c r="D888" s="157" t="s">
        <v>3</v>
      </c>
      <c r="E888" s="157" t="s">
        <v>4</v>
      </c>
      <c r="F888" s="157" t="s">
        <v>1020</v>
      </c>
    </row>
    <row r="889" spans="1:6" x14ac:dyDescent="0.2">
      <c r="A889" s="155" t="s">
        <v>8257</v>
      </c>
      <c r="B889" s="155" t="s">
        <v>8258</v>
      </c>
      <c r="C889" s="155" t="s">
        <v>10690</v>
      </c>
      <c r="D889" s="157" t="s">
        <v>8259</v>
      </c>
      <c r="E889" s="157" t="s">
        <v>8259</v>
      </c>
      <c r="F889" s="157" t="s">
        <v>8259</v>
      </c>
    </row>
    <row r="890" spans="1:6" x14ac:dyDescent="0.2">
      <c r="A890" s="156">
        <v>45657</v>
      </c>
      <c r="B890" s="155" t="s">
        <v>10785</v>
      </c>
      <c r="C890" s="155" t="s">
        <v>10786</v>
      </c>
      <c r="D890" s="155"/>
      <c r="E890" s="157">
        <v>17690.400000000001</v>
      </c>
      <c r="F890" s="157">
        <v>-22836.912</v>
      </c>
    </row>
    <row r="891" spans="1:6" x14ac:dyDescent="0.2">
      <c r="A891" s="155" t="s">
        <v>8257</v>
      </c>
      <c r="B891" s="155" t="s">
        <v>8258</v>
      </c>
      <c r="C891" s="155" t="s">
        <v>10690</v>
      </c>
      <c r="D891" s="157" t="s">
        <v>8259</v>
      </c>
      <c r="E891" s="157" t="s">
        <v>8259</v>
      </c>
      <c r="F891" s="157" t="s">
        <v>8259</v>
      </c>
    </row>
    <row r="892" spans="1:6" x14ac:dyDescent="0.2">
      <c r="A892" s="155" t="s">
        <v>8260</v>
      </c>
      <c r="B892" s="155" t="s">
        <v>12364</v>
      </c>
      <c r="C892" s="156">
        <v>37621</v>
      </c>
      <c r="D892" s="157">
        <v>0</v>
      </c>
      <c r="E892" s="157">
        <v>17690.400000000001</v>
      </c>
      <c r="F892" s="157">
        <v>-17690.400000000001</v>
      </c>
    </row>
    <row r="893" spans="1:6" x14ac:dyDescent="0.2">
      <c r="A893" s="155" t="s">
        <v>8261</v>
      </c>
      <c r="B893" s="155"/>
      <c r="C893" s="156">
        <v>37621</v>
      </c>
      <c r="D893" s="157">
        <v>224883.65299999999</v>
      </c>
      <c r="E893" s="157">
        <v>247720.565</v>
      </c>
      <c r="F893" s="157">
        <v>-22836.912</v>
      </c>
    </row>
    <row r="894" spans="1:6" x14ac:dyDescent="0.2">
      <c r="A894" s="155" t="s">
        <v>8257</v>
      </c>
      <c r="B894" s="155" t="s">
        <v>8258</v>
      </c>
      <c r="C894" s="155" t="s">
        <v>10690</v>
      </c>
      <c r="D894" s="157" t="s">
        <v>8259</v>
      </c>
      <c r="E894" s="157" t="s">
        <v>8259</v>
      </c>
      <c r="F894" s="157" t="s">
        <v>8259</v>
      </c>
    </row>
    <row r="895" spans="1:6" x14ac:dyDescent="0.2">
      <c r="A895" s="155" t="s">
        <v>8223</v>
      </c>
      <c r="B895" s="155" t="e">
        <v>#NAME?</v>
      </c>
      <c r="C895" s="155" t="s">
        <v>9457</v>
      </c>
      <c r="D895" s="155"/>
      <c r="E895" s="155"/>
      <c r="F895" s="155"/>
    </row>
    <row r="896" spans="1:6" x14ac:dyDescent="0.2">
      <c r="A896" s="155"/>
      <c r="B896" s="155"/>
      <c r="C896" s="155" t="s">
        <v>10691</v>
      </c>
      <c r="D896" s="155"/>
      <c r="E896" s="157">
        <v>0</v>
      </c>
      <c r="F896" s="155"/>
    </row>
    <row r="897" spans="1:6" x14ac:dyDescent="0.2">
      <c r="A897" s="155" t="s">
        <v>8268</v>
      </c>
      <c r="B897" s="155"/>
      <c r="C897" s="155"/>
      <c r="D897" s="155"/>
      <c r="E897" s="155"/>
      <c r="F897" s="155"/>
    </row>
    <row r="898" spans="1:6" x14ac:dyDescent="0.2">
      <c r="A898" s="155" t="s">
        <v>8254</v>
      </c>
      <c r="B898" s="155" t="s">
        <v>8255</v>
      </c>
      <c r="C898" s="155"/>
      <c r="D898" s="155"/>
      <c r="E898" s="155"/>
      <c r="F898" s="155"/>
    </row>
    <row r="899" spans="1:6" x14ac:dyDescent="0.2">
      <c r="A899" s="155"/>
      <c r="B899" s="155"/>
      <c r="C899" s="155" t="s">
        <v>10689</v>
      </c>
      <c r="D899" s="157" t="s">
        <v>8255</v>
      </c>
      <c r="E899" s="155"/>
      <c r="F899" s="155"/>
    </row>
    <row r="901" spans="1:6" x14ac:dyDescent="0.2">
      <c r="A901" s="155" t="s">
        <v>8264</v>
      </c>
      <c r="B901" s="155"/>
      <c r="C901" s="156">
        <v>37590</v>
      </c>
      <c r="D901" s="157">
        <v>133578.734</v>
      </c>
      <c r="E901" s="157">
        <v>64869.237999999998</v>
      </c>
      <c r="F901" s="157">
        <v>68709.495999999999</v>
      </c>
    </row>
    <row r="902" spans="1:6" x14ac:dyDescent="0.2">
      <c r="A902" s="155" t="s">
        <v>8257</v>
      </c>
      <c r="B902" s="155" t="s">
        <v>8258</v>
      </c>
      <c r="C902" s="155" t="s">
        <v>10690</v>
      </c>
      <c r="D902" s="157" t="s">
        <v>8259</v>
      </c>
      <c r="E902" s="157" t="s">
        <v>8259</v>
      </c>
      <c r="F902" s="157" t="s">
        <v>8259</v>
      </c>
    </row>
    <row r="903" spans="1:6" x14ac:dyDescent="0.2">
      <c r="A903" s="155" t="s">
        <v>8257</v>
      </c>
      <c r="B903" s="155" t="s">
        <v>8258</v>
      </c>
      <c r="C903" s="155" t="s">
        <v>10690</v>
      </c>
      <c r="D903" s="157" t="s">
        <v>8259</v>
      </c>
      <c r="E903" s="157" t="s">
        <v>8259</v>
      </c>
      <c r="F903" s="157" t="s">
        <v>8259</v>
      </c>
    </row>
    <row r="904" spans="1:6" x14ac:dyDescent="0.2">
      <c r="A904" s="155" t="s">
        <v>8260</v>
      </c>
      <c r="B904" s="155" t="s">
        <v>12364</v>
      </c>
      <c r="C904" s="156">
        <v>37621</v>
      </c>
      <c r="D904" s="157">
        <v>0</v>
      </c>
      <c r="E904" s="157">
        <v>0</v>
      </c>
      <c r="F904" s="157">
        <v>0</v>
      </c>
    </row>
    <row r="905" spans="1:6" x14ac:dyDescent="0.2">
      <c r="A905" s="155" t="s">
        <v>8261</v>
      </c>
      <c r="B905" s="155"/>
      <c r="C905" s="156">
        <v>37621</v>
      </c>
      <c r="D905" s="157">
        <v>133578.734</v>
      </c>
      <c r="E905" s="157">
        <v>64869.237999999998</v>
      </c>
      <c r="F905" s="157">
        <v>68709.495999999999</v>
      </c>
    </row>
    <row r="906" spans="1:6" x14ac:dyDescent="0.2">
      <c r="A906" s="155" t="s">
        <v>8257</v>
      </c>
      <c r="B906" s="155" t="s">
        <v>8258</v>
      </c>
      <c r="C906" s="155" t="s">
        <v>10690</v>
      </c>
      <c r="D906" s="157" t="s">
        <v>8259</v>
      </c>
      <c r="E906" s="157" t="s">
        <v>8259</v>
      </c>
      <c r="F906" s="157" t="s">
        <v>8259</v>
      </c>
    </row>
    <row r="907" spans="1:6" x14ac:dyDescent="0.2">
      <c r="A907" s="155" t="s">
        <v>8615</v>
      </c>
      <c r="B907" s="155" t="s">
        <v>9458</v>
      </c>
      <c r="C907" s="155" t="s">
        <v>9459</v>
      </c>
      <c r="D907" s="155"/>
      <c r="E907" s="155"/>
      <c r="F907" s="155"/>
    </row>
    <row r="908" spans="1:6" x14ac:dyDescent="0.2">
      <c r="A908" s="155"/>
      <c r="B908" s="155"/>
      <c r="C908" s="155" t="s">
        <v>10691</v>
      </c>
      <c r="D908" s="155"/>
      <c r="E908" s="157">
        <v>0</v>
      </c>
      <c r="F908" s="155"/>
    </row>
    <row r="909" spans="1:6" x14ac:dyDescent="0.2">
      <c r="A909" s="155" t="s">
        <v>8264</v>
      </c>
      <c r="B909" s="155"/>
      <c r="C909" s="156">
        <v>37590</v>
      </c>
      <c r="D909" s="157">
        <v>418802.4</v>
      </c>
      <c r="E909" s="157">
        <v>0</v>
      </c>
      <c r="F909" s="157">
        <v>418802.4</v>
      </c>
    </row>
    <row r="910" spans="1:6" x14ac:dyDescent="0.2">
      <c r="A910" s="155" t="s">
        <v>8257</v>
      </c>
      <c r="B910" s="155" t="s">
        <v>8258</v>
      </c>
      <c r="C910" s="155" t="s">
        <v>10690</v>
      </c>
      <c r="D910" s="157" t="s">
        <v>8259</v>
      </c>
      <c r="E910" s="157" t="s">
        <v>8259</v>
      </c>
      <c r="F910" s="157" t="s">
        <v>8259</v>
      </c>
    </row>
    <row r="912" spans="1:6" x14ac:dyDescent="0.2">
      <c r="A912" s="155" t="s">
        <v>8265</v>
      </c>
      <c r="B912" s="155" t="s">
        <v>8266</v>
      </c>
      <c r="C912" s="155" t="s">
        <v>158</v>
      </c>
      <c r="D912" s="157" t="s">
        <v>3</v>
      </c>
      <c r="E912" s="157" t="s">
        <v>4</v>
      </c>
      <c r="F912" s="157" t="s">
        <v>1020</v>
      </c>
    </row>
    <row r="913" spans="1:6" x14ac:dyDescent="0.2">
      <c r="A913" s="155" t="s">
        <v>8257</v>
      </c>
      <c r="B913" s="155" t="s">
        <v>8258</v>
      </c>
      <c r="C913" s="155" t="s">
        <v>10690</v>
      </c>
      <c r="D913" s="157" t="s">
        <v>8259</v>
      </c>
      <c r="E913" s="157" t="s">
        <v>8259</v>
      </c>
      <c r="F913" s="157" t="s">
        <v>8259</v>
      </c>
    </row>
    <row r="914" spans="1:6" x14ac:dyDescent="0.2">
      <c r="A914" s="156">
        <v>45644</v>
      </c>
      <c r="B914" s="155">
        <v>5624564005</v>
      </c>
      <c r="C914" s="155" t="s">
        <v>10787</v>
      </c>
      <c r="D914" s="157">
        <v>826054.2</v>
      </c>
      <c r="E914" s="155"/>
      <c r="F914" s="157">
        <v>1244856.6000000001</v>
      </c>
    </row>
    <row r="915" spans="1:6" x14ac:dyDescent="0.2">
      <c r="A915" s="156">
        <v>45646</v>
      </c>
      <c r="B915" s="155">
        <v>5624564002</v>
      </c>
      <c r="C915" s="155" t="s">
        <v>10788</v>
      </c>
      <c r="D915" s="157">
        <v>826054.2</v>
      </c>
      <c r="E915" s="155"/>
      <c r="F915" s="157">
        <v>2070910.8</v>
      </c>
    </row>
    <row r="916" spans="1:6" x14ac:dyDescent="0.2">
      <c r="A916" s="156">
        <v>45646</v>
      </c>
      <c r="B916" s="155">
        <v>5624564002</v>
      </c>
      <c r="C916" s="155" t="s">
        <v>10789</v>
      </c>
      <c r="D916" s="155"/>
      <c r="E916" s="157">
        <v>826054.2</v>
      </c>
      <c r="F916" s="157">
        <v>1244856.6000000001</v>
      </c>
    </row>
    <row r="917" spans="1:6" x14ac:dyDescent="0.2">
      <c r="A917" s="156">
        <v>45646</v>
      </c>
      <c r="B917" s="155">
        <v>5624564004</v>
      </c>
      <c r="C917" s="155" t="s">
        <v>10790</v>
      </c>
      <c r="D917" s="157">
        <v>826054.2</v>
      </c>
      <c r="E917" s="155"/>
      <c r="F917" s="157">
        <v>2070910.8</v>
      </c>
    </row>
    <row r="918" spans="1:6" x14ac:dyDescent="0.2">
      <c r="A918" s="156">
        <v>45646</v>
      </c>
      <c r="B918" s="155">
        <v>5624564004</v>
      </c>
      <c r="C918" s="155" t="s">
        <v>10791</v>
      </c>
      <c r="D918" s="155"/>
      <c r="E918" s="157">
        <v>826054.2</v>
      </c>
      <c r="F918" s="157">
        <v>1244856.6000000001</v>
      </c>
    </row>
    <row r="919" spans="1:6" x14ac:dyDescent="0.2">
      <c r="A919" s="155" t="s">
        <v>8257</v>
      </c>
      <c r="B919" s="155" t="s">
        <v>8258</v>
      </c>
      <c r="C919" s="155" t="s">
        <v>10690</v>
      </c>
      <c r="D919" s="157" t="s">
        <v>8259</v>
      </c>
      <c r="E919" s="157" t="s">
        <v>8259</v>
      </c>
      <c r="F919" s="157" t="s">
        <v>8259</v>
      </c>
    </row>
    <row r="920" spans="1:6" x14ac:dyDescent="0.2">
      <c r="A920" s="155" t="s">
        <v>8260</v>
      </c>
      <c r="B920" s="155" t="s">
        <v>12364</v>
      </c>
      <c r="C920" s="156">
        <v>37621</v>
      </c>
      <c r="D920" s="157">
        <v>2478162.6</v>
      </c>
      <c r="E920" s="157">
        <v>1652108.4</v>
      </c>
      <c r="F920" s="157">
        <v>826054.2</v>
      </c>
    </row>
    <row r="921" spans="1:6" x14ac:dyDescent="0.2">
      <c r="A921" s="155" t="s">
        <v>8261</v>
      </c>
      <c r="B921" s="155"/>
      <c r="C921" s="156">
        <v>37621</v>
      </c>
      <c r="D921" s="157">
        <v>2896965</v>
      </c>
      <c r="E921" s="157">
        <v>1652108.4</v>
      </c>
      <c r="F921" s="157">
        <v>1244856.6000000001</v>
      </c>
    </row>
    <row r="922" spans="1:6" x14ac:dyDescent="0.2">
      <c r="A922" s="155" t="s">
        <v>8257</v>
      </c>
      <c r="B922" s="155" t="s">
        <v>8258</v>
      </c>
      <c r="C922" s="155" t="s">
        <v>10690</v>
      </c>
      <c r="D922" s="157" t="s">
        <v>8259</v>
      </c>
      <c r="E922" s="157" t="s">
        <v>8259</v>
      </c>
      <c r="F922" s="157" t="s">
        <v>8259</v>
      </c>
    </row>
    <row r="923" spans="1:6" x14ac:dyDescent="0.2">
      <c r="A923" s="155" t="s">
        <v>8989</v>
      </c>
      <c r="B923" s="155" t="s">
        <v>9460</v>
      </c>
      <c r="C923" s="155" t="s">
        <v>9461</v>
      </c>
      <c r="D923" s="155"/>
      <c r="E923" s="155"/>
      <c r="F923" s="155"/>
    </row>
    <row r="924" spans="1:6" x14ac:dyDescent="0.2">
      <c r="A924" s="155"/>
      <c r="B924" s="155"/>
      <c r="C924" s="155" t="s">
        <v>10691</v>
      </c>
      <c r="D924" s="155"/>
      <c r="E924" s="157">
        <v>0</v>
      </c>
      <c r="F924" s="155"/>
    </row>
    <row r="925" spans="1:6" x14ac:dyDescent="0.2">
      <c r="A925" s="155" t="s">
        <v>8264</v>
      </c>
      <c r="B925" s="155"/>
      <c r="C925" s="156">
        <v>37590</v>
      </c>
      <c r="D925" s="157">
        <v>707667.5</v>
      </c>
      <c r="E925" s="157">
        <v>707667.5</v>
      </c>
      <c r="F925" s="157">
        <v>0</v>
      </c>
    </row>
    <row r="926" spans="1:6" x14ac:dyDescent="0.2">
      <c r="A926" s="155" t="s">
        <v>8257</v>
      </c>
      <c r="B926" s="155" t="s">
        <v>8258</v>
      </c>
      <c r="C926" s="155" t="s">
        <v>10690</v>
      </c>
      <c r="D926" s="157" t="s">
        <v>8259</v>
      </c>
      <c r="E926" s="157" t="s">
        <v>8259</v>
      </c>
      <c r="F926" s="157" t="s">
        <v>8259</v>
      </c>
    </row>
    <row r="927" spans="1:6" x14ac:dyDescent="0.2">
      <c r="A927" s="155" t="s">
        <v>8257</v>
      </c>
      <c r="B927" s="155" t="s">
        <v>8258</v>
      </c>
      <c r="C927" s="155" t="s">
        <v>10690</v>
      </c>
      <c r="D927" s="157" t="s">
        <v>8259</v>
      </c>
      <c r="E927" s="157" t="s">
        <v>8259</v>
      </c>
      <c r="F927" s="157" t="s">
        <v>8259</v>
      </c>
    </row>
    <row r="928" spans="1:6" x14ac:dyDescent="0.2">
      <c r="A928" s="155" t="s">
        <v>8260</v>
      </c>
      <c r="B928" s="155" t="s">
        <v>12364</v>
      </c>
      <c r="C928" s="156">
        <v>37621</v>
      </c>
      <c r="D928" s="157">
        <v>0</v>
      </c>
      <c r="E928" s="157">
        <v>0</v>
      </c>
      <c r="F928" s="157">
        <v>0</v>
      </c>
    </row>
    <row r="929" spans="1:6" x14ac:dyDescent="0.2">
      <c r="A929" s="155" t="s">
        <v>8261</v>
      </c>
      <c r="B929" s="155"/>
      <c r="C929" s="156">
        <v>37621</v>
      </c>
      <c r="D929" s="157">
        <v>707667.5</v>
      </c>
      <c r="E929" s="157">
        <v>707667.5</v>
      </c>
      <c r="F929" s="157">
        <v>0</v>
      </c>
    </row>
    <row r="930" spans="1:6" x14ac:dyDescent="0.2">
      <c r="A930" s="155" t="s">
        <v>8257</v>
      </c>
      <c r="B930" s="155" t="s">
        <v>8258</v>
      </c>
      <c r="C930" s="155" t="s">
        <v>10690</v>
      </c>
      <c r="D930" s="157" t="s">
        <v>8259</v>
      </c>
      <c r="E930" s="157" t="s">
        <v>8259</v>
      </c>
      <c r="F930" s="157" t="s">
        <v>8259</v>
      </c>
    </row>
    <row r="931" spans="1:6" x14ac:dyDescent="0.2">
      <c r="A931" s="155" t="s">
        <v>9334</v>
      </c>
      <c r="B931" s="155" t="s">
        <v>9462</v>
      </c>
      <c r="C931" s="155" t="s">
        <v>9463</v>
      </c>
      <c r="D931" s="155"/>
      <c r="E931" s="155"/>
      <c r="F931" s="155"/>
    </row>
    <row r="932" spans="1:6" x14ac:dyDescent="0.2">
      <c r="A932" s="155"/>
      <c r="B932" s="155"/>
      <c r="C932" s="155" t="s">
        <v>10691</v>
      </c>
      <c r="D932" s="155"/>
      <c r="E932" s="157">
        <v>0</v>
      </c>
      <c r="F932" s="155"/>
    </row>
    <row r="933" spans="1:6" x14ac:dyDescent="0.2">
      <c r="A933" s="155" t="s">
        <v>8264</v>
      </c>
      <c r="B933" s="155"/>
      <c r="C933" s="156">
        <v>37590</v>
      </c>
      <c r="D933" s="157">
        <v>0</v>
      </c>
      <c r="E933" s="157">
        <v>5978.3549999999996</v>
      </c>
      <c r="F933" s="157">
        <v>-5978.3549999999996</v>
      </c>
    </row>
    <row r="934" spans="1:6" x14ac:dyDescent="0.2">
      <c r="A934" s="155" t="s">
        <v>8257</v>
      </c>
      <c r="B934" s="155" t="s">
        <v>8258</v>
      </c>
      <c r="C934" s="155" t="s">
        <v>10690</v>
      </c>
      <c r="D934" s="157" t="s">
        <v>8259</v>
      </c>
      <c r="E934" s="157" t="s">
        <v>8259</v>
      </c>
      <c r="F934" s="157" t="s">
        <v>8259</v>
      </c>
    </row>
    <row r="935" spans="1:6" x14ac:dyDescent="0.2">
      <c r="A935" s="156">
        <v>45639</v>
      </c>
      <c r="B935" s="155">
        <v>5724570210</v>
      </c>
      <c r="C935" s="155" t="s">
        <v>10792</v>
      </c>
      <c r="D935" s="157">
        <v>4196.7070000000003</v>
      </c>
      <c r="E935" s="155"/>
      <c r="F935" s="157">
        <v>-1781.6479999999999</v>
      </c>
    </row>
    <row r="936" spans="1:6" x14ac:dyDescent="0.2">
      <c r="A936" s="156">
        <v>45639</v>
      </c>
      <c r="B936" s="155">
        <v>5724570211</v>
      </c>
      <c r="C936" s="155" t="s">
        <v>10793</v>
      </c>
      <c r="D936" s="157">
        <v>1781.6479999999999</v>
      </c>
      <c r="E936" s="155"/>
      <c r="F936" s="157">
        <v>0</v>
      </c>
    </row>
    <row r="937" spans="1:6" x14ac:dyDescent="0.2">
      <c r="A937" s="155" t="s">
        <v>8257</v>
      </c>
      <c r="B937" s="155" t="s">
        <v>8258</v>
      </c>
      <c r="C937" s="155" t="s">
        <v>10690</v>
      </c>
      <c r="D937" s="157" t="s">
        <v>8259</v>
      </c>
      <c r="E937" s="157" t="s">
        <v>8259</v>
      </c>
      <c r="F937" s="157" t="s">
        <v>8259</v>
      </c>
    </row>
    <row r="938" spans="1:6" x14ac:dyDescent="0.2">
      <c r="A938" s="155" t="s">
        <v>8260</v>
      </c>
      <c r="B938" s="155" t="s">
        <v>12364</v>
      </c>
      <c r="C938" s="156">
        <v>37621</v>
      </c>
      <c r="D938" s="157">
        <v>5978.3549999999996</v>
      </c>
      <c r="E938" s="157">
        <v>0</v>
      </c>
      <c r="F938" s="157">
        <v>5978.3549999999996</v>
      </c>
    </row>
    <row r="939" spans="1:6" x14ac:dyDescent="0.2">
      <c r="A939" s="155" t="s">
        <v>8261</v>
      </c>
      <c r="B939" s="155"/>
      <c r="C939" s="156">
        <v>37621</v>
      </c>
      <c r="D939" s="157">
        <v>5978.3549999999996</v>
      </c>
      <c r="E939" s="157">
        <v>5978.3549999999996</v>
      </c>
      <c r="F939" s="157">
        <v>0</v>
      </c>
    </row>
    <row r="940" spans="1:6" x14ac:dyDescent="0.2">
      <c r="A940" s="155" t="s">
        <v>8257</v>
      </c>
      <c r="B940" s="155" t="s">
        <v>8258</v>
      </c>
      <c r="C940" s="155" t="s">
        <v>10690</v>
      </c>
      <c r="D940" s="157" t="s">
        <v>8259</v>
      </c>
      <c r="E940" s="157" t="s">
        <v>8259</v>
      </c>
      <c r="F940" s="157" t="s">
        <v>8259</v>
      </c>
    </row>
    <row r="941" spans="1:6" x14ac:dyDescent="0.2">
      <c r="A941" s="155" t="s">
        <v>9336</v>
      </c>
      <c r="B941" s="155" t="s">
        <v>9466</v>
      </c>
      <c r="C941" s="155" t="s">
        <v>5506</v>
      </c>
      <c r="D941" s="155"/>
      <c r="E941" s="155"/>
      <c r="F941" s="155"/>
    </row>
    <row r="942" spans="1:6" x14ac:dyDescent="0.2">
      <c r="A942" s="155"/>
      <c r="B942" s="155"/>
      <c r="C942" s="155" t="s">
        <v>10691</v>
      </c>
      <c r="D942" s="155"/>
      <c r="E942" s="157">
        <v>0</v>
      </c>
      <c r="F942" s="155"/>
    </row>
    <row r="943" spans="1:6" x14ac:dyDescent="0.2">
      <c r="A943" s="155" t="s">
        <v>8264</v>
      </c>
      <c r="B943" s="155"/>
      <c r="C943" s="156">
        <v>37590</v>
      </c>
      <c r="D943" s="157">
        <v>6247.482</v>
      </c>
      <c r="E943" s="157">
        <v>0</v>
      </c>
      <c r="F943" s="157">
        <v>6247.482</v>
      </c>
    </row>
    <row r="944" spans="1:6" x14ac:dyDescent="0.2">
      <c r="A944" s="155" t="s">
        <v>8257</v>
      </c>
      <c r="B944" s="155" t="s">
        <v>8258</v>
      </c>
      <c r="C944" s="155" t="s">
        <v>10690</v>
      </c>
      <c r="D944" s="157" t="s">
        <v>8259</v>
      </c>
      <c r="E944" s="157" t="s">
        <v>8259</v>
      </c>
      <c r="F944" s="157" t="s">
        <v>8259</v>
      </c>
    </row>
    <row r="945" spans="1:6" x14ac:dyDescent="0.2">
      <c r="A945" s="155" t="s">
        <v>8257</v>
      </c>
      <c r="B945" s="155" t="s">
        <v>8258</v>
      </c>
      <c r="C945" s="155" t="s">
        <v>10690</v>
      </c>
      <c r="D945" s="157" t="s">
        <v>8259</v>
      </c>
      <c r="E945" s="157" t="s">
        <v>8259</v>
      </c>
      <c r="F945" s="157" t="s">
        <v>8259</v>
      </c>
    </row>
    <row r="946" spans="1:6" x14ac:dyDescent="0.2">
      <c r="A946" s="155" t="s">
        <v>8260</v>
      </c>
      <c r="B946" s="155" t="s">
        <v>12364</v>
      </c>
      <c r="C946" s="156">
        <v>37621</v>
      </c>
      <c r="D946" s="157">
        <v>0</v>
      </c>
      <c r="E946" s="157">
        <v>0</v>
      </c>
      <c r="F946" s="157">
        <v>0</v>
      </c>
    </row>
    <row r="947" spans="1:6" x14ac:dyDescent="0.2">
      <c r="A947" s="155" t="s">
        <v>8261</v>
      </c>
      <c r="B947" s="155"/>
      <c r="C947" s="156">
        <v>37621</v>
      </c>
      <c r="D947" s="157">
        <v>6247.482</v>
      </c>
      <c r="E947" s="157">
        <v>0</v>
      </c>
      <c r="F947" s="157">
        <v>6247.482</v>
      </c>
    </row>
    <row r="948" spans="1:6" x14ac:dyDescent="0.2">
      <c r="A948" s="155" t="s">
        <v>8257</v>
      </c>
      <c r="B948" s="155" t="s">
        <v>8258</v>
      </c>
      <c r="C948" s="155" t="s">
        <v>10690</v>
      </c>
      <c r="D948" s="157" t="s">
        <v>8259</v>
      </c>
      <c r="E948" s="157" t="s">
        <v>8259</v>
      </c>
      <c r="F948" s="157" t="s">
        <v>8259</v>
      </c>
    </row>
    <row r="949" spans="1:6" x14ac:dyDescent="0.2">
      <c r="A949" s="155" t="s">
        <v>9338</v>
      </c>
      <c r="B949" s="155" t="s">
        <v>9468</v>
      </c>
      <c r="C949" s="155" t="s">
        <v>9469</v>
      </c>
      <c r="D949" s="155"/>
      <c r="E949" s="155"/>
      <c r="F949" s="155"/>
    </row>
    <row r="950" spans="1:6" x14ac:dyDescent="0.2">
      <c r="A950" s="155"/>
      <c r="B950" s="155"/>
      <c r="C950" s="155" t="s">
        <v>10691</v>
      </c>
      <c r="D950" s="155"/>
      <c r="E950" s="157">
        <v>0</v>
      </c>
      <c r="F950" s="155"/>
    </row>
    <row r="951" spans="1:6" x14ac:dyDescent="0.2">
      <c r="A951" s="155" t="s">
        <v>8264</v>
      </c>
      <c r="B951" s="155"/>
      <c r="C951" s="156">
        <v>37590</v>
      </c>
      <c r="D951" s="157">
        <v>2554.7190000000001</v>
      </c>
      <c r="E951" s="157">
        <v>0</v>
      </c>
      <c r="F951" s="157">
        <v>2554.7190000000001</v>
      </c>
    </row>
    <row r="952" spans="1:6" x14ac:dyDescent="0.2">
      <c r="A952" s="155" t="s">
        <v>8257</v>
      </c>
      <c r="B952" s="155" t="s">
        <v>8258</v>
      </c>
      <c r="C952" s="155" t="s">
        <v>10690</v>
      </c>
      <c r="D952" s="157" t="s">
        <v>8259</v>
      </c>
      <c r="E952" s="157" t="s">
        <v>8259</v>
      </c>
      <c r="F952" s="157" t="s">
        <v>8259</v>
      </c>
    </row>
    <row r="953" spans="1:6" x14ac:dyDescent="0.2">
      <c r="A953" s="155" t="s">
        <v>8268</v>
      </c>
      <c r="B953" s="155"/>
      <c r="C953" s="155"/>
      <c r="D953" s="155"/>
      <c r="E953" s="155"/>
      <c r="F953" s="155"/>
    </row>
    <row r="954" spans="1:6" x14ac:dyDescent="0.2">
      <c r="A954" s="155" t="s">
        <v>8254</v>
      </c>
      <c r="B954" s="155" t="s">
        <v>8255</v>
      </c>
      <c r="C954" s="155"/>
      <c r="D954" s="155"/>
      <c r="E954" s="155"/>
      <c r="F954" s="155"/>
    </row>
    <row r="955" spans="1:6" x14ac:dyDescent="0.2">
      <c r="A955" s="155"/>
      <c r="B955" s="155"/>
      <c r="C955" s="155" t="s">
        <v>10689</v>
      </c>
      <c r="D955" s="157" t="s">
        <v>8255</v>
      </c>
      <c r="E955" s="155"/>
      <c r="F955" s="155"/>
    </row>
    <row r="958" spans="1:6" x14ac:dyDescent="0.2">
      <c r="A958" s="155" t="s">
        <v>8265</v>
      </c>
      <c r="B958" s="155" t="s">
        <v>8266</v>
      </c>
      <c r="C958" s="155" t="s">
        <v>158</v>
      </c>
      <c r="D958" s="157" t="s">
        <v>3</v>
      </c>
      <c r="E958" s="157" t="s">
        <v>4</v>
      </c>
      <c r="F958" s="157" t="s">
        <v>1020</v>
      </c>
    </row>
    <row r="959" spans="1:6" x14ac:dyDescent="0.2">
      <c r="A959" s="155" t="s">
        <v>8257</v>
      </c>
      <c r="B959" s="155" t="s">
        <v>8258</v>
      </c>
      <c r="C959" s="155" t="s">
        <v>10690</v>
      </c>
      <c r="D959" s="157" t="s">
        <v>8259</v>
      </c>
      <c r="E959" s="157" t="s">
        <v>8259</v>
      </c>
      <c r="F959" s="157" t="s">
        <v>8259</v>
      </c>
    </row>
    <row r="960" spans="1:6" x14ac:dyDescent="0.2">
      <c r="A960" s="156">
        <v>45651</v>
      </c>
      <c r="B960" s="155" t="s">
        <v>10794</v>
      </c>
      <c r="C960" s="155" t="s">
        <v>10795</v>
      </c>
      <c r="D960" s="155"/>
      <c r="E960" s="157">
        <v>8683.3880000000008</v>
      </c>
      <c r="F960" s="157">
        <v>-6128.6689999999999</v>
      </c>
    </row>
    <row r="961" spans="1:6" x14ac:dyDescent="0.2">
      <c r="A961" s="155" t="s">
        <v>8257</v>
      </c>
      <c r="B961" s="155" t="s">
        <v>8258</v>
      </c>
      <c r="C961" s="155" t="s">
        <v>10690</v>
      </c>
      <c r="D961" s="157" t="s">
        <v>8259</v>
      </c>
      <c r="E961" s="157" t="s">
        <v>8259</v>
      </c>
      <c r="F961" s="157" t="s">
        <v>8259</v>
      </c>
    </row>
    <row r="962" spans="1:6" x14ac:dyDescent="0.2">
      <c r="A962" s="155" t="s">
        <v>8260</v>
      </c>
      <c r="B962" s="155" t="s">
        <v>12364</v>
      </c>
      <c r="C962" s="156">
        <v>37621</v>
      </c>
      <c r="D962" s="157">
        <v>0</v>
      </c>
      <c r="E962" s="157">
        <v>8683.3880000000008</v>
      </c>
      <c r="F962" s="157">
        <v>-8683.3880000000008</v>
      </c>
    </row>
    <row r="963" spans="1:6" x14ac:dyDescent="0.2">
      <c r="A963" s="155" t="s">
        <v>8261</v>
      </c>
      <c r="B963" s="155"/>
      <c r="C963" s="156">
        <v>37621</v>
      </c>
      <c r="D963" s="157">
        <v>2554.7190000000001</v>
      </c>
      <c r="E963" s="157">
        <v>8683.3880000000008</v>
      </c>
      <c r="F963" s="157">
        <v>-6128.6689999999999</v>
      </c>
    </row>
    <row r="964" spans="1:6" x14ac:dyDescent="0.2">
      <c r="A964" s="155" t="s">
        <v>8257</v>
      </c>
      <c r="B964" s="155" t="s">
        <v>8258</v>
      </c>
      <c r="C964" s="155" t="s">
        <v>10690</v>
      </c>
      <c r="D964" s="157" t="s">
        <v>8259</v>
      </c>
      <c r="E964" s="157" t="s">
        <v>8259</v>
      </c>
      <c r="F964" s="157" t="s">
        <v>8259</v>
      </c>
    </row>
    <row r="965" spans="1:6" x14ac:dyDescent="0.2">
      <c r="A965" s="155" t="s">
        <v>10262</v>
      </c>
      <c r="B965" s="155" t="s">
        <v>10796</v>
      </c>
      <c r="C965" s="155"/>
      <c r="D965" s="155"/>
      <c r="E965" s="155"/>
      <c r="F965" s="155"/>
    </row>
    <row r="966" spans="1:6" x14ac:dyDescent="0.2">
      <c r="A966" s="155"/>
      <c r="B966" s="155"/>
      <c r="C966" s="155" t="s">
        <v>10691</v>
      </c>
      <c r="D966" s="155"/>
      <c r="E966" s="157">
        <v>0</v>
      </c>
      <c r="F966" s="155"/>
    </row>
    <row r="967" spans="1:6" x14ac:dyDescent="0.2">
      <c r="A967" s="155" t="s">
        <v>8264</v>
      </c>
      <c r="B967" s="155"/>
      <c r="C967" s="156">
        <v>37590</v>
      </c>
      <c r="D967" s="157">
        <v>0</v>
      </c>
      <c r="E967" s="157">
        <v>230027.505</v>
      </c>
      <c r="F967" s="157">
        <v>-230027.505</v>
      </c>
    </row>
    <row r="968" spans="1:6" x14ac:dyDescent="0.2">
      <c r="A968" s="155" t="s">
        <v>8257</v>
      </c>
      <c r="B968" s="155" t="s">
        <v>8258</v>
      </c>
      <c r="C968" s="155" t="s">
        <v>10690</v>
      </c>
      <c r="D968" s="157" t="s">
        <v>8259</v>
      </c>
      <c r="E968" s="157" t="s">
        <v>8259</v>
      </c>
      <c r="F968" s="157" t="s">
        <v>8259</v>
      </c>
    </row>
    <row r="969" spans="1:6" x14ac:dyDescent="0.2">
      <c r="A969" s="156">
        <v>45642</v>
      </c>
      <c r="B969" s="155">
        <v>8823889106</v>
      </c>
      <c r="C969" s="155" t="s">
        <v>10799</v>
      </c>
      <c r="D969" s="157">
        <v>138016.503</v>
      </c>
      <c r="E969" s="155"/>
      <c r="F969" s="157">
        <v>-92011.001999999993</v>
      </c>
    </row>
    <row r="970" spans="1:6" x14ac:dyDescent="0.2">
      <c r="A970" s="156">
        <v>45644</v>
      </c>
      <c r="B970" s="155">
        <v>8823889118</v>
      </c>
      <c r="C970" s="155" t="s">
        <v>10800</v>
      </c>
      <c r="D970" s="157">
        <v>7047.8819999999996</v>
      </c>
      <c r="E970" s="155"/>
      <c r="F970" s="157">
        <v>-84963.12</v>
      </c>
    </row>
    <row r="971" spans="1:6" x14ac:dyDescent="0.2">
      <c r="A971" s="155" t="s">
        <v>8257</v>
      </c>
      <c r="B971" s="155" t="s">
        <v>8258</v>
      </c>
      <c r="C971" s="155" t="s">
        <v>10690</v>
      </c>
      <c r="D971" s="157" t="s">
        <v>8259</v>
      </c>
      <c r="E971" s="157" t="s">
        <v>8259</v>
      </c>
      <c r="F971" s="157" t="s">
        <v>8259</v>
      </c>
    </row>
    <row r="972" spans="1:6" x14ac:dyDescent="0.2">
      <c r="A972" s="155" t="s">
        <v>8260</v>
      </c>
      <c r="B972" s="155" t="s">
        <v>12364</v>
      </c>
      <c r="C972" s="156">
        <v>37621</v>
      </c>
      <c r="D972" s="157">
        <v>145064.38500000001</v>
      </c>
      <c r="E972" s="157">
        <v>0</v>
      </c>
      <c r="F972" s="157">
        <v>145064.38500000001</v>
      </c>
    </row>
    <row r="973" spans="1:6" x14ac:dyDescent="0.2">
      <c r="A973" s="155" t="s">
        <v>8261</v>
      </c>
      <c r="B973" s="155"/>
      <c r="C973" s="156">
        <v>37621</v>
      </c>
      <c r="D973" s="157">
        <v>145064.38500000001</v>
      </c>
      <c r="E973" s="157">
        <v>230027.505</v>
      </c>
      <c r="F973" s="157">
        <v>-84963.12</v>
      </c>
    </row>
    <row r="974" spans="1:6" x14ac:dyDescent="0.2">
      <c r="A974" s="155" t="s">
        <v>8257</v>
      </c>
      <c r="B974" s="155" t="s">
        <v>8258</v>
      </c>
      <c r="C974" s="155" t="s">
        <v>10690</v>
      </c>
      <c r="D974" s="157" t="s">
        <v>8259</v>
      </c>
      <c r="E974" s="157" t="s">
        <v>8259</v>
      </c>
      <c r="F974" s="157" t="s">
        <v>8259</v>
      </c>
    </row>
    <row r="975" spans="1:6" x14ac:dyDescent="0.2">
      <c r="A975" s="155" t="s">
        <v>8257</v>
      </c>
      <c r="B975" s="155" t="s">
        <v>8258</v>
      </c>
      <c r="C975" s="155" t="s">
        <v>10690</v>
      </c>
      <c r="D975" s="157" t="s">
        <v>8259</v>
      </c>
      <c r="E975" s="157" t="s">
        <v>8259</v>
      </c>
      <c r="F975" s="157" t="s">
        <v>8259</v>
      </c>
    </row>
    <row r="976" spans="1:6" x14ac:dyDescent="0.2">
      <c r="A976" s="155" t="s">
        <v>8260</v>
      </c>
      <c r="B976" s="155" t="s">
        <v>12364</v>
      </c>
      <c r="C976" s="156">
        <v>37621</v>
      </c>
      <c r="D976" s="157">
        <v>0</v>
      </c>
      <c r="E976" s="157">
        <v>0</v>
      </c>
      <c r="F976" s="157">
        <v>0</v>
      </c>
    </row>
    <row r="977" spans="1:6" x14ac:dyDescent="0.2">
      <c r="A977" s="155" t="s">
        <v>8261</v>
      </c>
      <c r="B977" s="155"/>
      <c r="C977" s="156">
        <v>37621</v>
      </c>
      <c r="D977" s="157">
        <v>0</v>
      </c>
      <c r="E977" s="157">
        <v>0</v>
      </c>
      <c r="F977" s="157">
        <v>0</v>
      </c>
    </row>
    <row r="978" spans="1:6" x14ac:dyDescent="0.2">
      <c r="A978" s="155" t="s">
        <v>8257</v>
      </c>
      <c r="B978" s="155" t="s">
        <v>8258</v>
      </c>
      <c r="C978" s="155" t="s">
        <v>10690</v>
      </c>
      <c r="D978" s="157" t="s">
        <v>8259</v>
      </c>
      <c r="E978" s="157" t="s">
        <v>8259</v>
      </c>
      <c r="F978" s="157" t="s">
        <v>8259</v>
      </c>
    </row>
    <row r="979" spans="1:6" x14ac:dyDescent="0.2">
      <c r="A979" s="155" t="s">
        <v>8257</v>
      </c>
      <c r="B979" s="155" t="s">
        <v>8258</v>
      </c>
      <c r="C979" s="155" t="s">
        <v>10690</v>
      </c>
      <c r="D979" s="157" t="s">
        <v>8259</v>
      </c>
      <c r="E979" s="157" t="s">
        <v>8259</v>
      </c>
      <c r="F979" s="157" t="s">
        <v>8259</v>
      </c>
    </row>
    <row r="980" spans="1:6" x14ac:dyDescent="0.2">
      <c r="A980" s="155" t="s">
        <v>8260</v>
      </c>
      <c r="B980" s="155" t="s">
        <v>12364</v>
      </c>
      <c r="C980" s="156">
        <v>37621</v>
      </c>
      <c r="D980" s="157">
        <v>0</v>
      </c>
      <c r="E980" s="157">
        <v>0</v>
      </c>
      <c r="F980" s="157">
        <v>0</v>
      </c>
    </row>
    <row r="981" spans="1:6" x14ac:dyDescent="0.2">
      <c r="A981" s="155" t="s">
        <v>8261</v>
      </c>
      <c r="B981" s="155"/>
      <c r="C981" s="156">
        <v>37621</v>
      </c>
      <c r="D981" s="157">
        <v>0</v>
      </c>
      <c r="E981" s="157">
        <v>0</v>
      </c>
      <c r="F981" s="157">
        <v>0</v>
      </c>
    </row>
    <row r="982" spans="1:6" x14ac:dyDescent="0.2">
      <c r="A982" s="155" t="s">
        <v>8257</v>
      </c>
      <c r="B982" s="155" t="s">
        <v>8258</v>
      </c>
      <c r="C982" s="155" t="s">
        <v>10690</v>
      </c>
      <c r="D982" s="157" t="s">
        <v>8259</v>
      </c>
      <c r="E982" s="157" t="s">
        <v>8259</v>
      </c>
      <c r="F982" s="157" t="s">
        <v>8259</v>
      </c>
    </row>
    <row r="983" spans="1:6" x14ac:dyDescent="0.2">
      <c r="A983" s="155" t="s">
        <v>8257</v>
      </c>
      <c r="B983" s="155" t="s">
        <v>8258</v>
      </c>
      <c r="C983" s="155" t="s">
        <v>10690</v>
      </c>
      <c r="D983" s="157" t="s">
        <v>8259</v>
      </c>
      <c r="E983" s="157" t="s">
        <v>8259</v>
      </c>
      <c r="F983" s="157" t="s">
        <v>8259</v>
      </c>
    </row>
    <row r="984" spans="1:6" x14ac:dyDescent="0.2">
      <c r="A984" s="155" t="s">
        <v>8260</v>
      </c>
      <c r="B984" s="155" t="s">
        <v>12364</v>
      </c>
      <c r="C984" s="156">
        <v>37621</v>
      </c>
      <c r="D984" s="157">
        <v>0</v>
      </c>
      <c r="E984" s="157">
        <v>0</v>
      </c>
      <c r="F984" s="157">
        <v>0</v>
      </c>
    </row>
    <row r="985" spans="1:6" x14ac:dyDescent="0.2">
      <c r="A985" s="155" t="s">
        <v>8261</v>
      </c>
      <c r="B985" s="155"/>
      <c r="C985" s="156">
        <v>37621</v>
      </c>
      <c r="D985" s="157">
        <v>0</v>
      </c>
      <c r="E985" s="157">
        <v>0</v>
      </c>
      <c r="F985" s="157">
        <v>0</v>
      </c>
    </row>
    <row r="986" spans="1:6" x14ac:dyDescent="0.2">
      <c r="A986" s="155" t="s">
        <v>8257</v>
      </c>
      <c r="B986" s="155" t="s">
        <v>8258</v>
      </c>
      <c r="C986" s="155" t="s">
        <v>10690</v>
      </c>
      <c r="D986" s="157" t="s">
        <v>8259</v>
      </c>
      <c r="E986" s="157" t="s">
        <v>8259</v>
      </c>
      <c r="F986" s="157" t="s">
        <v>8259</v>
      </c>
    </row>
    <row r="987" spans="1:6" x14ac:dyDescent="0.2">
      <c r="A987" s="155" t="s">
        <v>8257</v>
      </c>
      <c r="B987" s="155" t="s">
        <v>8258</v>
      </c>
      <c r="C987" s="155" t="s">
        <v>10690</v>
      </c>
      <c r="D987" s="157" t="s">
        <v>8259</v>
      </c>
      <c r="E987" s="157" t="s">
        <v>8259</v>
      </c>
      <c r="F987" s="157" t="s">
        <v>8259</v>
      </c>
    </row>
    <row r="988" spans="1:6" x14ac:dyDescent="0.2">
      <c r="A988" s="155" t="s">
        <v>8260</v>
      </c>
      <c r="B988" s="155" t="s">
        <v>12364</v>
      </c>
      <c r="C988" s="156">
        <v>37621</v>
      </c>
      <c r="D988" s="157">
        <v>0</v>
      </c>
      <c r="E988" s="157">
        <v>0</v>
      </c>
      <c r="F988" s="157">
        <v>0</v>
      </c>
    </row>
    <row r="989" spans="1:6" x14ac:dyDescent="0.2">
      <c r="A989" s="155" t="s">
        <v>8261</v>
      </c>
      <c r="B989" s="155"/>
      <c r="C989" s="156">
        <v>37621</v>
      </c>
      <c r="D989" s="157">
        <v>0</v>
      </c>
      <c r="E989" s="157">
        <v>0</v>
      </c>
      <c r="F989" s="157">
        <v>0</v>
      </c>
    </row>
    <row r="990" spans="1:6" x14ac:dyDescent="0.2">
      <c r="A990" s="155" t="s">
        <v>8257</v>
      </c>
      <c r="B990" s="155" t="s">
        <v>8258</v>
      </c>
      <c r="C990" s="155" t="s">
        <v>10690</v>
      </c>
      <c r="D990" s="157" t="s">
        <v>8259</v>
      </c>
      <c r="E990" s="157" t="s">
        <v>8259</v>
      </c>
      <c r="F990" s="157" t="s">
        <v>8259</v>
      </c>
    </row>
    <row r="991" spans="1:6" x14ac:dyDescent="0.2">
      <c r="A991" s="155" t="s">
        <v>8257</v>
      </c>
      <c r="B991" s="155" t="s">
        <v>8258</v>
      </c>
      <c r="C991" s="155" t="s">
        <v>10690</v>
      </c>
      <c r="D991" s="157" t="s">
        <v>8259</v>
      </c>
      <c r="E991" s="157" t="s">
        <v>8259</v>
      </c>
      <c r="F991" s="157" t="s">
        <v>8259</v>
      </c>
    </row>
    <row r="992" spans="1:6" x14ac:dyDescent="0.2">
      <c r="A992" s="155" t="s">
        <v>8260</v>
      </c>
      <c r="B992" s="155" t="s">
        <v>12364</v>
      </c>
      <c r="C992" s="156">
        <v>37621</v>
      </c>
      <c r="D992" s="157">
        <v>0</v>
      </c>
      <c r="E992" s="157">
        <v>0</v>
      </c>
      <c r="F992" s="157">
        <v>0</v>
      </c>
    </row>
    <row r="993" spans="1:6" x14ac:dyDescent="0.2">
      <c r="A993" s="155" t="s">
        <v>8261</v>
      </c>
      <c r="B993" s="155"/>
      <c r="C993" s="156">
        <v>37621</v>
      </c>
      <c r="D993" s="157">
        <v>0</v>
      </c>
      <c r="E993" s="157">
        <v>0</v>
      </c>
      <c r="F993" s="157">
        <v>0</v>
      </c>
    </row>
    <row r="994" spans="1:6" x14ac:dyDescent="0.2">
      <c r="A994" s="155" t="s">
        <v>8257</v>
      </c>
      <c r="B994" s="155" t="s">
        <v>8258</v>
      </c>
      <c r="C994" s="155" t="s">
        <v>10690</v>
      </c>
      <c r="D994" s="157" t="s">
        <v>8259</v>
      </c>
      <c r="E994" s="157" t="s">
        <v>8259</v>
      </c>
      <c r="F994" s="157" t="s">
        <v>8259</v>
      </c>
    </row>
    <row r="995" spans="1:6" x14ac:dyDescent="0.2">
      <c r="A995" s="155" t="s">
        <v>8257</v>
      </c>
      <c r="B995" s="155" t="s">
        <v>8258</v>
      </c>
      <c r="C995" s="155" t="s">
        <v>10690</v>
      </c>
      <c r="D995" s="157" t="s">
        <v>8259</v>
      </c>
      <c r="E995" s="157" t="s">
        <v>8259</v>
      </c>
      <c r="F995" s="157" t="s">
        <v>8259</v>
      </c>
    </row>
    <row r="996" spans="1:6" x14ac:dyDescent="0.2">
      <c r="A996" s="155" t="s">
        <v>8260</v>
      </c>
      <c r="B996" s="155" t="s">
        <v>12364</v>
      </c>
      <c r="C996" s="156">
        <v>37621</v>
      </c>
      <c r="D996" s="157">
        <v>0</v>
      </c>
      <c r="E996" s="157">
        <v>0</v>
      </c>
      <c r="F996" s="157">
        <v>0</v>
      </c>
    </row>
    <row r="997" spans="1:6" x14ac:dyDescent="0.2">
      <c r="A997" s="155" t="s">
        <v>8261</v>
      </c>
      <c r="B997" s="155"/>
      <c r="C997" s="156">
        <v>37621</v>
      </c>
      <c r="D997" s="157">
        <v>0</v>
      </c>
      <c r="E997" s="157">
        <v>0</v>
      </c>
      <c r="F997" s="157">
        <v>0</v>
      </c>
    </row>
    <row r="998" spans="1:6" x14ac:dyDescent="0.2">
      <c r="A998" s="155" t="s">
        <v>8257</v>
      </c>
      <c r="B998" s="155" t="s">
        <v>8258</v>
      </c>
      <c r="C998" s="155" t="s">
        <v>10690</v>
      </c>
      <c r="D998" s="157" t="s">
        <v>8259</v>
      </c>
      <c r="E998" s="157" t="s">
        <v>8259</v>
      </c>
      <c r="F998" s="157" t="s">
        <v>8259</v>
      </c>
    </row>
    <row r="999" spans="1:6" x14ac:dyDescent="0.2">
      <c r="A999" s="155" t="s">
        <v>9</v>
      </c>
      <c r="B999" s="155" t="s">
        <v>9471</v>
      </c>
      <c r="C999" s="155" t="s">
        <v>9472</v>
      </c>
      <c r="D999" s="155"/>
      <c r="E999" s="155"/>
      <c r="F999" s="155"/>
    </row>
    <row r="1000" spans="1:6" x14ac:dyDescent="0.2">
      <c r="A1000" s="155"/>
      <c r="B1000" s="155"/>
      <c r="C1000" s="155" t="s">
        <v>10691</v>
      </c>
      <c r="D1000" s="155"/>
      <c r="E1000" s="157">
        <v>0</v>
      </c>
      <c r="F1000" s="155"/>
    </row>
    <row r="1001" spans="1:6" x14ac:dyDescent="0.2">
      <c r="A1001" s="155" t="s">
        <v>8264</v>
      </c>
      <c r="B1001" s="155"/>
      <c r="C1001" s="156">
        <v>37590</v>
      </c>
      <c r="D1001" s="157">
        <v>650802.73699999996</v>
      </c>
      <c r="E1001" s="157">
        <v>603218.29299999995</v>
      </c>
      <c r="F1001" s="157">
        <v>47584.444000000003</v>
      </c>
    </row>
    <row r="1002" spans="1:6" x14ac:dyDescent="0.2">
      <c r="A1002" s="155" t="s">
        <v>8257</v>
      </c>
      <c r="B1002" s="155" t="s">
        <v>8258</v>
      </c>
      <c r="C1002" s="155" t="s">
        <v>10690</v>
      </c>
      <c r="D1002" s="157" t="s">
        <v>8259</v>
      </c>
      <c r="E1002" s="157" t="s">
        <v>8259</v>
      </c>
      <c r="F1002" s="157" t="s">
        <v>8259</v>
      </c>
    </row>
    <row r="1003" spans="1:6" x14ac:dyDescent="0.2">
      <c r="A1003" s="156">
        <v>45628</v>
      </c>
      <c r="B1003" s="155" t="s">
        <v>10817</v>
      </c>
      <c r="C1003" s="155" t="s">
        <v>10818</v>
      </c>
      <c r="D1003" s="155"/>
      <c r="E1003" s="157">
        <v>997.1</v>
      </c>
      <c r="F1003" s="157">
        <v>46587.343999999997</v>
      </c>
    </row>
    <row r="1004" spans="1:6" x14ac:dyDescent="0.2">
      <c r="A1004" s="156">
        <v>45628</v>
      </c>
      <c r="B1004" s="155" t="s">
        <v>10819</v>
      </c>
      <c r="C1004" s="155" t="s">
        <v>10820</v>
      </c>
      <c r="D1004" s="155"/>
      <c r="E1004" s="157">
        <v>210</v>
      </c>
      <c r="F1004" s="157">
        <v>46377.343999999997</v>
      </c>
    </row>
    <row r="1005" spans="1:6" x14ac:dyDescent="0.2">
      <c r="A1005" s="156">
        <v>45628</v>
      </c>
      <c r="B1005" s="155" t="s">
        <v>10821</v>
      </c>
      <c r="C1005" s="155" t="s">
        <v>10822</v>
      </c>
      <c r="D1005" s="155"/>
      <c r="E1005" s="157">
        <v>1495</v>
      </c>
      <c r="F1005" s="157">
        <v>44882.343999999997</v>
      </c>
    </row>
    <row r="1006" spans="1:6" x14ac:dyDescent="0.2">
      <c r="A1006" s="156">
        <v>45630</v>
      </c>
      <c r="B1006" s="155" t="s">
        <v>10823</v>
      </c>
      <c r="C1006" s="155" t="s">
        <v>10824</v>
      </c>
      <c r="D1006" s="155"/>
      <c r="E1006" s="157">
        <v>1546.3920000000001</v>
      </c>
      <c r="F1006" s="157">
        <v>43335.951999999997</v>
      </c>
    </row>
    <row r="1007" spans="1:6" x14ac:dyDescent="0.2">
      <c r="A1007" s="156">
        <v>45630</v>
      </c>
      <c r="B1007" s="155" t="s">
        <v>10825</v>
      </c>
      <c r="C1007" s="155" t="s">
        <v>10826</v>
      </c>
      <c r="D1007" s="155"/>
      <c r="E1007" s="157">
        <v>1546.3920000000001</v>
      </c>
      <c r="F1007" s="157">
        <v>41789.56</v>
      </c>
    </row>
    <row r="1008" spans="1:6" x14ac:dyDescent="0.2">
      <c r="A1008" s="156">
        <v>45632</v>
      </c>
      <c r="B1008" s="155">
        <v>5624568311</v>
      </c>
      <c r="C1008" s="155" t="s">
        <v>10827</v>
      </c>
      <c r="D1008" s="157">
        <v>997.1</v>
      </c>
      <c r="E1008" s="155"/>
      <c r="F1008" s="157">
        <v>42786.66</v>
      </c>
    </row>
    <row r="1009" spans="1:6" x14ac:dyDescent="0.2">
      <c r="A1009" s="155" t="s">
        <v>8268</v>
      </c>
      <c r="B1009" s="155"/>
      <c r="C1009" s="155"/>
      <c r="D1009" s="155"/>
      <c r="E1009" s="155"/>
      <c r="F1009" s="155"/>
    </row>
    <row r="1010" spans="1:6" x14ac:dyDescent="0.2">
      <c r="A1010" s="155" t="s">
        <v>8254</v>
      </c>
      <c r="B1010" s="155" t="s">
        <v>8255</v>
      </c>
      <c r="C1010" s="155"/>
      <c r="D1010" s="155"/>
      <c r="E1010" s="155"/>
      <c r="F1010" s="155"/>
    </row>
    <row r="1011" spans="1:6" x14ac:dyDescent="0.2">
      <c r="A1011" s="155"/>
      <c r="B1011" s="155"/>
      <c r="C1011" s="155" t="s">
        <v>10689</v>
      </c>
      <c r="D1011" s="157" t="s">
        <v>8255</v>
      </c>
      <c r="E1011" s="155"/>
      <c r="F1011" s="155"/>
    </row>
    <row r="1014" spans="1:6" x14ac:dyDescent="0.2">
      <c r="A1014" s="155" t="s">
        <v>8265</v>
      </c>
      <c r="B1014" s="155" t="s">
        <v>8266</v>
      </c>
      <c r="C1014" s="155" t="s">
        <v>158</v>
      </c>
      <c r="D1014" s="157" t="s">
        <v>3</v>
      </c>
      <c r="E1014" s="157" t="s">
        <v>4</v>
      </c>
      <c r="F1014" s="157" t="s">
        <v>1020</v>
      </c>
    </row>
    <row r="1015" spans="1:6" x14ac:dyDescent="0.2">
      <c r="A1015" s="155" t="s">
        <v>8257</v>
      </c>
      <c r="B1015" s="155" t="s">
        <v>8258</v>
      </c>
      <c r="C1015" s="155" t="s">
        <v>10690</v>
      </c>
      <c r="D1015" s="157" t="s">
        <v>8259</v>
      </c>
      <c r="E1015" s="157" t="s">
        <v>8259</v>
      </c>
      <c r="F1015" s="157" t="s">
        <v>8259</v>
      </c>
    </row>
    <row r="1017" spans="1:6" x14ac:dyDescent="0.2">
      <c r="A1017" s="156">
        <v>45632</v>
      </c>
      <c r="B1017" s="155">
        <v>5624567458</v>
      </c>
      <c r="C1017" s="155" t="s">
        <v>10828</v>
      </c>
      <c r="D1017" s="157">
        <v>210</v>
      </c>
      <c r="E1017" s="155"/>
      <c r="F1017" s="157">
        <v>42996.66</v>
      </c>
    </row>
    <row r="1018" spans="1:6" x14ac:dyDescent="0.2">
      <c r="A1018" s="156">
        <v>45632</v>
      </c>
      <c r="B1018" s="155" t="s">
        <v>10829</v>
      </c>
      <c r="C1018" s="155" t="s">
        <v>10830</v>
      </c>
      <c r="D1018" s="155"/>
      <c r="E1018" s="157">
        <v>2638.5079999999998</v>
      </c>
      <c r="F1018" s="157">
        <v>40358.152000000002</v>
      </c>
    </row>
    <row r="1019" spans="1:6" x14ac:dyDescent="0.2">
      <c r="A1019" s="156">
        <v>45632</v>
      </c>
      <c r="B1019" s="155" t="s">
        <v>10831</v>
      </c>
      <c r="C1019" s="155" t="s">
        <v>10832</v>
      </c>
      <c r="D1019" s="155"/>
      <c r="E1019" s="157">
        <v>529</v>
      </c>
      <c r="F1019" s="157">
        <v>39829.152000000002</v>
      </c>
    </row>
    <row r="1020" spans="1:6" x14ac:dyDescent="0.2">
      <c r="A1020" s="156">
        <v>45633</v>
      </c>
      <c r="B1020" s="155" t="s">
        <v>10833</v>
      </c>
      <c r="C1020" s="155" t="s">
        <v>10834</v>
      </c>
      <c r="D1020" s="155"/>
      <c r="E1020" s="157">
        <v>6100</v>
      </c>
      <c r="F1020" s="157">
        <v>33729.152000000002</v>
      </c>
    </row>
    <row r="1021" spans="1:6" x14ac:dyDescent="0.2">
      <c r="A1021" s="156">
        <v>45635</v>
      </c>
      <c r="B1021" s="155">
        <v>124010083</v>
      </c>
      <c r="C1021" s="155" t="s">
        <v>10835</v>
      </c>
      <c r="D1021" s="157">
        <v>2638.5079999999998</v>
      </c>
      <c r="E1021" s="155"/>
      <c r="F1021" s="157">
        <v>36367.660000000003</v>
      </c>
    </row>
    <row r="1022" spans="1:6" x14ac:dyDescent="0.2">
      <c r="A1022" s="156">
        <v>45635</v>
      </c>
      <c r="B1022" s="155" t="s">
        <v>10836</v>
      </c>
      <c r="C1022" s="155" t="s">
        <v>10837</v>
      </c>
      <c r="D1022" s="155"/>
      <c r="E1022" s="157">
        <v>1300</v>
      </c>
      <c r="F1022" s="157">
        <v>35067.660000000003</v>
      </c>
    </row>
    <row r="1023" spans="1:6" x14ac:dyDescent="0.2">
      <c r="A1023" s="156">
        <v>45636</v>
      </c>
      <c r="B1023" s="155">
        <v>5624567485</v>
      </c>
      <c r="C1023" s="155" t="s">
        <v>10838</v>
      </c>
      <c r="D1023" s="157">
        <v>536.5</v>
      </c>
      <c r="E1023" s="155"/>
      <c r="F1023" s="157">
        <v>35604.160000000003</v>
      </c>
    </row>
    <row r="1024" spans="1:6" x14ac:dyDescent="0.2">
      <c r="A1024" s="156">
        <v>45636</v>
      </c>
      <c r="B1024" s="155">
        <v>5624567493</v>
      </c>
      <c r="C1024" s="155" t="s">
        <v>10839</v>
      </c>
      <c r="D1024" s="157">
        <v>287</v>
      </c>
      <c r="E1024" s="155"/>
      <c r="F1024" s="157">
        <v>35891.160000000003</v>
      </c>
    </row>
    <row r="1025" spans="1:6" x14ac:dyDescent="0.2">
      <c r="A1025" s="156">
        <v>45636</v>
      </c>
      <c r="B1025" s="155">
        <v>5624567494</v>
      </c>
      <c r="C1025" s="155" t="s">
        <v>10840</v>
      </c>
      <c r="D1025" s="157">
        <v>377.7</v>
      </c>
      <c r="E1025" s="155"/>
      <c r="F1025" s="157">
        <v>36268.86</v>
      </c>
    </row>
    <row r="1026" spans="1:6" x14ac:dyDescent="0.2">
      <c r="A1026" s="156">
        <v>45636</v>
      </c>
      <c r="B1026" s="155" t="s">
        <v>10841</v>
      </c>
      <c r="C1026" s="155" t="s">
        <v>10842</v>
      </c>
      <c r="D1026" s="155"/>
      <c r="E1026" s="157">
        <v>997.1</v>
      </c>
      <c r="F1026" s="157">
        <v>35271.760000000002</v>
      </c>
    </row>
    <row r="1027" spans="1:6" x14ac:dyDescent="0.2">
      <c r="A1027" s="156">
        <v>45639</v>
      </c>
      <c r="B1027" s="155" t="s">
        <v>10843</v>
      </c>
      <c r="C1027" s="155" t="s">
        <v>10844</v>
      </c>
      <c r="D1027" s="155"/>
      <c r="E1027" s="157">
        <v>377.7</v>
      </c>
      <c r="F1027" s="157">
        <v>34894.06</v>
      </c>
    </row>
    <row r="1028" spans="1:6" x14ac:dyDescent="0.2">
      <c r="A1028" s="156">
        <v>45639</v>
      </c>
      <c r="B1028" s="155" t="s">
        <v>10845</v>
      </c>
      <c r="C1028" s="155" t="s">
        <v>10846</v>
      </c>
      <c r="D1028" s="155"/>
      <c r="E1028" s="157">
        <v>300</v>
      </c>
      <c r="F1028" s="157">
        <v>34594.06</v>
      </c>
    </row>
    <row r="1029" spans="1:6" x14ac:dyDescent="0.2">
      <c r="A1029" s="156">
        <v>45639</v>
      </c>
      <c r="B1029" s="155" t="s">
        <v>10847</v>
      </c>
      <c r="C1029" s="155" t="s">
        <v>10848</v>
      </c>
      <c r="D1029" s="155"/>
      <c r="E1029" s="157">
        <v>2500</v>
      </c>
      <c r="F1029" s="157">
        <v>32094.06</v>
      </c>
    </row>
    <row r="1030" spans="1:6" x14ac:dyDescent="0.2">
      <c r="A1030" s="156">
        <v>45644</v>
      </c>
      <c r="B1030" s="155" t="s">
        <v>10849</v>
      </c>
      <c r="C1030" s="155" t="s">
        <v>10850</v>
      </c>
      <c r="D1030" s="155"/>
      <c r="E1030" s="157">
        <v>500</v>
      </c>
      <c r="F1030" s="157">
        <v>31594.06</v>
      </c>
    </row>
    <row r="1031" spans="1:6" x14ac:dyDescent="0.2">
      <c r="A1031" s="156">
        <v>45644</v>
      </c>
      <c r="B1031" s="155">
        <v>5624568318</v>
      </c>
      <c r="C1031" s="155" t="s">
        <v>10851</v>
      </c>
      <c r="D1031" s="157">
        <v>997.1</v>
      </c>
      <c r="E1031" s="155"/>
      <c r="F1031" s="157">
        <v>32591.16</v>
      </c>
    </row>
    <row r="1032" spans="1:6" x14ac:dyDescent="0.2">
      <c r="A1032" s="156">
        <v>45644</v>
      </c>
      <c r="B1032" s="155">
        <v>5624568319</v>
      </c>
      <c r="C1032" s="155" t="s">
        <v>10852</v>
      </c>
      <c r="D1032" s="157">
        <v>320</v>
      </c>
      <c r="E1032" s="155"/>
      <c r="F1032" s="157">
        <v>32911.160000000003</v>
      </c>
    </row>
    <row r="1033" spans="1:6" x14ac:dyDescent="0.2">
      <c r="A1033" s="156">
        <v>45644</v>
      </c>
      <c r="B1033" s="155">
        <v>5624567528</v>
      </c>
      <c r="C1033" s="155" t="s">
        <v>10853</v>
      </c>
      <c r="D1033" s="157">
        <v>300</v>
      </c>
      <c r="E1033" s="155"/>
      <c r="F1033" s="157">
        <v>33211.160000000003</v>
      </c>
    </row>
    <row r="1034" spans="1:6" x14ac:dyDescent="0.2">
      <c r="A1034" s="156">
        <v>45646</v>
      </c>
      <c r="B1034" s="155">
        <v>5624567521</v>
      </c>
      <c r="C1034" s="155" t="s">
        <v>10854</v>
      </c>
      <c r="D1034" s="157">
        <v>3092.7840000000001</v>
      </c>
      <c r="E1034" s="155"/>
      <c r="F1034" s="157">
        <v>36303.944000000003</v>
      </c>
    </row>
    <row r="1035" spans="1:6" x14ac:dyDescent="0.2">
      <c r="A1035" s="156">
        <v>45646</v>
      </c>
      <c r="B1035" s="155">
        <v>5624567527</v>
      </c>
      <c r="C1035" s="155" t="s">
        <v>10855</v>
      </c>
      <c r="D1035" s="157">
        <v>2422.52</v>
      </c>
      <c r="E1035" s="155"/>
      <c r="F1035" s="157">
        <v>38726.464</v>
      </c>
    </row>
    <row r="1036" spans="1:6" x14ac:dyDescent="0.2">
      <c r="A1036" s="156">
        <v>45646</v>
      </c>
      <c r="B1036" s="155" t="s">
        <v>10856</v>
      </c>
      <c r="C1036" s="155" t="s">
        <v>10857</v>
      </c>
      <c r="D1036" s="155"/>
      <c r="E1036" s="157">
        <v>997.1</v>
      </c>
      <c r="F1036" s="157">
        <v>37729.364000000001</v>
      </c>
    </row>
    <row r="1037" spans="1:6" x14ac:dyDescent="0.2">
      <c r="A1037" s="156">
        <v>45646</v>
      </c>
      <c r="B1037" s="155" t="s">
        <v>10858</v>
      </c>
      <c r="C1037" s="155" t="s">
        <v>10859</v>
      </c>
      <c r="D1037" s="155"/>
      <c r="E1037" s="157">
        <v>2378.2840000000001</v>
      </c>
      <c r="F1037" s="157">
        <v>35351.08</v>
      </c>
    </row>
    <row r="1038" spans="1:6" x14ac:dyDescent="0.2">
      <c r="A1038" s="156">
        <v>45646</v>
      </c>
      <c r="B1038" s="155">
        <v>124010085</v>
      </c>
      <c r="C1038" s="155" t="s">
        <v>10860</v>
      </c>
      <c r="D1038" s="157">
        <v>2378.2840000000001</v>
      </c>
      <c r="E1038" s="155"/>
      <c r="F1038" s="157">
        <v>37729.364000000001</v>
      </c>
    </row>
    <row r="1039" spans="1:6" x14ac:dyDescent="0.2">
      <c r="A1039" s="156">
        <v>45648</v>
      </c>
      <c r="B1039" s="155">
        <v>5624567555</v>
      </c>
      <c r="C1039" s="155" t="s">
        <v>10861</v>
      </c>
      <c r="D1039" s="157">
        <v>529</v>
      </c>
      <c r="E1039" s="155"/>
      <c r="F1039" s="157">
        <v>38258.364000000001</v>
      </c>
    </row>
    <row r="1040" spans="1:6" x14ac:dyDescent="0.2">
      <c r="A1040" s="156">
        <v>45648</v>
      </c>
      <c r="B1040" s="155">
        <v>5624567557</v>
      </c>
      <c r="C1040" s="155" t="s">
        <v>10862</v>
      </c>
      <c r="D1040" s="157">
        <v>650</v>
      </c>
      <c r="E1040" s="155"/>
      <c r="F1040" s="157">
        <v>38908.364000000001</v>
      </c>
    </row>
    <row r="1041" spans="1:6" x14ac:dyDescent="0.2">
      <c r="A1041" s="156">
        <v>45648</v>
      </c>
      <c r="B1041" s="155">
        <v>5624567558</v>
      </c>
      <c r="C1041" s="155" t="s">
        <v>10863</v>
      </c>
      <c r="D1041" s="157">
        <v>1300</v>
      </c>
      <c r="E1041" s="155"/>
      <c r="F1041" s="157">
        <v>40208.364000000001</v>
      </c>
    </row>
    <row r="1042" spans="1:6" x14ac:dyDescent="0.2">
      <c r="A1042" s="156">
        <v>45648</v>
      </c>
      <c r="B1042" s="155">
        <v>5624568327</v>
      </c>
      <c r="C1042" s="155" t="s">
        <v>10864</v>
      </c>
      <c r="D1042" s="157">
        <v>7536</v>
      </c>
      <c r="E1042" s="155"/>
      <c r="F1042" s="157">
        <v>47744.364000000001</v>
      </c>
    </row>
    <row r="1043" spans="1:6" x14ac:dyDescent="0.2">
      <c r="A1043" s="156">
        <v>45648</v>
      </c>
      <c r="B1043" s="155">
        <v>5624568328</v>
      </c>
      <c r="C1043" s="155" t="s">
        <v>10865</v>
      </c>
      <c r="D1043" s="157">
        <v>1413.4</v>
      </c>
      <c r="E1043" s="155"/>
      <c r="F1043" s="157">
        <v>49157.764000000003</v>
      </c>
    </row>
    <row r="1044" spans="1:6" x14ac:dyDescent="0.2">
      <c r="A1044" s="156">
        <v>45649</v>
      </c>
      <c r="B1044" s="155" t="s">
        <v>10866</v>
      </c>
      <c r="C1044" s="155" t="s">
        <v>10867</v>
      </c>
      <c r="D1044" s="155"/>
      <c r="E1044" s="157">
        <v>2994.57</v>
      </c>
      <c r="F1044" s="157">
        <v>46163.194000000003</v>
      </c>
    </row>
    <row r="1045" spans="1:6" x14ac:dyDescent="0.2">
      <c r="A1045" s="156">
        <v>45649</v>
      </c>
      <c r="B1045" s="155">
        <v>124010086</v>
      </c>
      <c r="C1045" s="155" t="s">
        <v>10868</v>
      </c>
      <c r="D1045" s="157">
        <v>2994.57</v>
      </c>
      <c r="E1045" s="155"/>
      <c r="F1045" s="157">
        <v>49157.764000000003</v>
      </c>
    </row>
    <row r="1046" spans="1:6" x14ac:dyDescent="0.2">
      <c r="A1046" s="156">
        <v>45649</v>
      </c>
      <c r="B1046" s="155" t="s">
        <v>10869</v>
      </c>
      <c r="C1046" s="155" t="s">
        <v>10870</v>
      </c>
      <c r="D1046" s="155"/>
      <c r="E1046" s="157">
        <v>3001.25</v>
      </c>
      <c r="F1046" s="157">
        <v>46156.514000000003</v>
      </c>
    </row>
    <row r="1047" spans="1:6" x14ac:dyDescent="0.2">
      <c r="A1047" s="156">
        <v>45650</v>
      </c>
      <c r="B1047" s="155">
        <v>124010087</v>
      </c>
      <c r="C1047" s="155" t="s">
        <v>10871</v>
      </c>
      <c r="D1047" s="157">
        <v>3001.25</v>
      </c>
      <c r="E1047" s="155"/>
      <c r="F1047" s="157">
        <v>49157.764000000003</v>
      </c>
    </row>
    <row r="1048" spans="1:6" x14ac:dyDescent="0.2">
      <c r="A1048" s="156">
        <v>45650</v>
      </c>
      <c r="B1048" s="155" t="s">
        <v>10872</v>
      </c>
      <c r="C1048" s="155" t="s">
        <v>10873</v>
      </c>
      <c r="D1048" s="155"/>
      <c r="E1048" s="157">
        <v>700</v>
      </c>
      <c r="F1048" s="157">
        <v>48457.764000000003</v>
      </c>
    </row>
    <row r="1049" spans="1:6" x14ac:dyDescent="0.2">
      <c r="A1049" s="156">
        <v>45650</v>
      </c>
      <c r="B1049" s="155">
        <v>5624567576</v>
      </c>
      <c r="C1049" s="155" t="s">
        <v>10874</v>
      </c>
      <c r="D1049" s="157">
        <v>1495</v>
      </c>
      <c r="E1049" s="155"/>
      <c r="F1049" s="157">
        <v>49952.764000000003</v>
      </c>
    </row>
    <row r="1050" spans="1:6" x14ac:dyDescent="0.2">
      <c r="A1050" s="156">
        <v>45650</v>
      </c>
      <c r="B1050" s="155">
        <v>5624567578</v>
      </c>
      <c r="C1050" s="155" t="s">
        <v>10875</v>
      </c>
      <c r="D1050" s="157">
        <v>2918.1819999999998</v>
      </c>
      <c r="E1050" s="155"/>
      <c r="F1050" s="157">
        <v>52870.946000000004</v>
      </c>
    </row>
    <row r="1051" spans="1:6" x14ac:dyDescent="0.2">
      <c r="A1051" s="156">
        <v>45650</v>
      </c>
      <c r="B1051" s="155" t="s">
        <v>10876</v>
      </c>
      <c r="C1051" s="155" t="s">
        <v>10877</v>
      </c>
      <c r="D1051" s="155"/>
      <c r="E1051" s="157">
        <v>321</v>
      </c>
      <c r="F1051" s="157">
        <v>52549.946000000004</v>
      </c>
    </row>
    <row r="1052" spans="1:6" x14ac:dyDescent="0.2">
      <c r="A1052" s="156">
        <v>45650</v>
      </c>
      <c r="B1052" s="155" t="s">
        <v>10878</v>
      </c>
      <c r="C1052" s="155" t="s">
        <v>10879</v>
      </c>
      <c r="D1052" s="155"/>
      <c r="E1052" s="157">
        <v>2422.502</v>
      </c>
      <c r="F1052" s="157">
        <v>50127.444000000003</v>
      </c>
    </row>
    <row r="1053" spans="1:6" x14ac:dyDescent="0.2">
      <c r="A1053" s="156">
        <v>45651</v>
      </c>
      <c r="B1053" s="155">
        <v>5624567590</v>
      </c>
      <c r="C1053" s="155" t="s">
        <v>10880</v>
      </c>
      <c r="D1053" s="157">
        <v>662.53300000000002</v>
      </c>
      <c r="E1053" s="155"/>
      <c r="F1053" s="157">
        <v>50789.976999999999</v>
      </c>
    </row>
    <row r="1054" spans="1:6" x14ac:dyDescent="0.2">
      <c r="A1054" s="156">
        <v>45651</v>
      </c>
      <c r="B1054" s="155">
        <v>5624567592</v>
      </c>
      <c r="C1054" s="155" t="s">
        <v>10881</v>
      </c>
      <c r="D1054" s="157">
        <v>450</v>
      </c>
      <c r="E1054" s="155"/>
      <c r="F1054" s="157">
        <v>51239.976999999999</v>
      </c>
    </row>
    <row r="1055" spans="1:6" x14ac:dyDescent="0.2">
      <c r="A1055" s="156">
        <v>45651</v>
      </c>
      <c r="B1055" s="155" t="s">
        <v>10882</v>
      </c>
      <c r="C1055" s="155" t="s">
        <v>10883</v>
      </c>
      <c r="D1055" s="155"/>
      <c r="E1055" s="157">
        <v>500</v>
      </c>
      <c r="F1055" s="157">
        <v>50739.976999999999</v>
      </c>
    </row>
    <row r="1056" spans="1:6" x14ac:dyDescent="0.2">
      <c r="A1056" s="156">
        <v>45651</v>
      </c>
      <c r="B1056" s="155">
        <v>5624567598</v>
      </c>
      <c r="C1056" s="155" t="s">
        <v>10884</v>
      </c>
      <c r="D1056" s="157">
        <v>5837</v>
      </c>
      <c r="E1056" s="155"/>
      <c r="F1056" s="157">
        <v>56576.976999999999</v>
      </c>
    </row>
    <row r="1057" spans="1:6" x14ac:dyDescent="0.2">
      <c r="A1057" s="156">
        <v>45652</v>
      </c>
      <c r="B1057" s="155" t="s">
        <v>10885</v>
      </c>
      <c r="C1057" s="155" t="s">
        <v>10886</v>
      </c>
      <c r="D1057" s="155"/>
      <c r="E1057" s="157">
        <v>662.53300000000002</v>
      </c>
      <c r="F1057" s="157">
        <v>55914.444000000003</v>
      </c>
    </row>
    <row r="1058" spans="1:6" x14ac:dyDescent="0.2">
      <c r="A1058" s="156">
        <v>45652</v>
      </c>
      <c r="B1058" s="155" t="s">
        <v>10887</v>
      </c>
      <c r="C1058" s="155" t="s">
        <v>10888</v>
      </c>
      <c r="D1058" s="155"/>
      <c r="E1058" s="157">
        <v>23272.726999999999</v>
      </c>
      <c r="F1058" s="157">
        <v>32641.717000000001</v>
      </c>
    </row>
    <row r="1059" spans="1:6" x14ac:dyDescent="0.2">
      <c r="A1059" s="156">
        <v>45652</v>
      </c>
      <c r="B1059" s="155" t="s">
        <v>10889</v>
      </c>
      <c r="C1059" s="155" t="s">
        <v>10890</v>
      </c>
      <c r="D1059" s="155"/>
      <c r="E1059" s="157">
        <v>2571.6709999999998</v>
      </c>
      <c r="F1059" s="157">
        <v>30070.045999999998</v>
      </c>
    </row>
    <row r="1060" spans="1:6" x14ac:dyDescent="0.2">
      <c r="A1060" s="156">
        <v>45652</v>
      </c>
      <c r="B1060" s="155" t="s">
        <v>10891</v>
      </c>
      <c r="C1060" s="155" t="s">
        <v>10892</v>
      </c>
      <c r="D1060" s="155"/>
      <c r="E1060" s="157">
        <v>7536</v>
      </c>
      <c r="F1060" s="157">
        <v>22534.045999999998</v>
      </c>
    </row>
    <row r="1061" spans="1:6" x14ac:dyDescent="0.2">
      <c r="A1061" s="156">
        <v>45652</v>
      </c>
      <c r="B1061" s="155">
        <v>124010088</v>
      </c>
      <c r="C1061" s="155" t="s">
        <v>10893</v>
      </c>
      <c r="D1061" s="157">
        <v>2571.6709999999998</v>
      </c>
      <c r="E1061" s="155"/>
      <c r="F1061" s="157">
        <v>25105.717000000001</v>
      </c>
    </row>
    <row r="1062" spans="1:6" x14ac:dyDescent="0.2">
      <c r="A1062" s="156">
        <v>45652</v>
      </c>
      <c r="B1062" s="155">
        <v>124010089</v>
      </c>
      <c r="C1062" s="155" t="s">
        <v>10894</v>
      </c>
      <c r="D1062" s="157">
        <v>700</v>
      </c>
      <c r="E1062" s="155"/>
      <c r="F1062" s="157">
        <v>25805.717000000001</v>
      </c>
    </row>
    <row r="1063" spans="1:6" x14ac:dyDescent="0.2">
      <c r="A1063" s="156">
        <v>45653</v>
      </c>
      <c r="B1063" s="155">
        <v>5624568344</v>
      </c>
      <c r="C1063" s="155" t="s">
        <v>10895</v>
      </c>
      <c r="D1063" s="157">
        <v>997.1</v>
      </c>
      <c r="E1063" s="155"/>
      <c r="F1063" s="157">
        <v>26802.816999999999</v>
      </c>
    </row>
    <row r="1064" spans="1:6" x14ac:dyDescent="0.2">
      <c r="A1064" s="156">
        <v>45653</v>
      </c>
      <c r="B1064" s="155">
        <v>5624568345</v>
      </c>
      <c r="C1064" s="155" t="s">
        <v>10896</v>
      </c>
      <c r="D1064" s="157">
        <v>4105.3999999999996</v>
      </c>
      <c r="E1064" s="155"/>
      <c r="F1064" s="157">
        <v>30908.217000000001</v>
      </c>
    </row>
    <row r="1065" spans="1:6" x14ac:dyDescent="0.2">
      <c r="A1065" s="155" t="s">
        <v>8268</v>
      </c>
      <c r="B1065" s="155"/>
      <c r="C1065" s="155"/>
      <c r="D1065" s="155"/>
      <c r="E1065" s="155"/>
      <c r="F1065" s="155"/>
    </row>
    <row r="1066" spans="1:6" x14ac:dyDescent="0.2">
      <c r="A1066" s="155" t="s">
        <v>8254</v>
      </c>
      <c r="B1066" s="155" t="s">
        <v>8255</v>
      </c>
      <c r="C1066" s="155"/>
      <c r="D1066" s="155"/>
      <c r="E1066" s="155"/>
      <c r="F1066" s="155"/>
    </row>
    <row r="1067" spans="1:6" x14ac:dyDescent="0.2">
      <c r="A1067" s="155"/>
      <c r="B1067" s="155"/>
      <c r="C1067" s="155" t="s">
        <v>10689</v>
      </c>
      <c r="D1067" s="157" t="s">
        <v>8255</v>
      </c>
      <c r="E1067" s="155"/>
      <c r="F1067" s="155"/>
    </row>
    <row r="1070" spans="1:6" x14ac:dyDescent="0.2">
      <c r="A1070" s="155" t="s">
        <v>8265</v>
      </c>
      <c r="B1070" s="155" t="s">
        <v>8266</v>
      </c>
      <c r="C1070" s="155" t="s">
        <v>158</v>
      </c>
      <c r="D1070" s="157" t="s">
        <v>3</v>
      </c>
      <c r="E1070" s="157" t="s">
        <v>4</v>
      </c>
      <c r="F1070" s="157" t="s">
        <v>1020</v>
      </c>
    </row>
    <row r="1071" spans="1:6" x14ac:dyDescent="0.2">
      <c r="A1071" s="155" t="s">
        <v>8257</v>
      </c>
      <c r="B1071" s="155" t="s">
        <v>8258</v>
      </c>
      <c r="C1071" s="155" t="s">
        <v>10690</v>
      </c>
      <c r="D1071" s="157" t="s">
        <v>8259</v>
      </c>
      <c r="E1071" s="157" t="s">
        <v>8259</v>
      </c>
      <c r="F1071" s="157" t="s">
        <v>8259</v>
      </c>
    </row>
    <row r="1073" spans="1:6" x14ac:dyDescent="0.2">
      <c r="A1073" s="156">
        <v>45653</v>
      </c>
      <c r="B1073" s="155">
        <v>5624567630</v>
      </c>
      <c r="C1073" s="155" t="s">
        <v>10897</v>
      </c>
      <c r="D1073" s="157">
        <v>13520.352999999999</v>
      </c>
      <c r="E1073" s="155"/>
      <c r="F1073" s="157">
        <v>44428.57</v>
      </c>
    </row>
    <row r="1074" spans="1:6" x14ac:dyDescent="0.2">
      <c r="A1074" s="156">
        <v>45653</v>
      </c>
      <c r="B1074" s="155">
        <v>5624567637</v>
      </c>
      <c r="C1074" s="155" t="s">
        <v>10898</v>
      </c>
      <c r="D1074" s="157">
        <v>751</v>
      </c>
      <c r="E1074" s="155"/>
      <c r="F1074" s="157">
        <v>45179.57</v>
      </c>
    </row>
    <row r="1075" spans="1:6" x14ac:dyDescent="0.2">
      <c r="A1075" s="156">
        <v>45656</v>
      </c>
      <c r="B1075" s="155" t="s">
        <v>10899</v>
      </c>
      <c r="C1075" s="155" t="s">
        <v>10900</v>
      </c>
      <c r="D1075" s="155"/>
      <c r="E1075" s="157">
        <v>972.4</v>
      </c>
      <c r="F1075" s="157">
        <v>44207.17</v>
      </c>
    </row>
    <row r="1076" spans="1:6" x14ac:dyDescent="0.2">
      <c r="A1076" s="156">
        <v>45656</v>
      </c>
      <c r="B1076" s="155" t="s">
        <v>10901</v>
      </c>
      <c r="C1076" s="155" t="s">
        <v>10902</v>
      </c>
      <c r="D1076" s="155"/>
      <c r="E1076" s="157">
        <v>475</v>
      </c>
      <c r="F1076" s="157">
        <v>43732.17</v>
      </c>
    </row>
    <row r="1077" spans="1:6" x14ac:dyDescent="0.2">
      <c r="A1077" s="156">
        <v>45656</v>
      </c>
      <c r="B1077" s="155" t="s">
        <v>10903</v>
      </c>
      <c r="C1077" s="155" t="s">
        <v>10904</v>
      </c>
      <c r="D1077" s="155"/>
      <c r="E1077" s="157">
        <v>11.5</v>
      </c>
      <c r="F1077" s="157">
        <v>43720.67</v>
      </c>
    </row>
    <row r="1078" spans="1:6" x14ac:dyDescent="0.2">
      <c r="A1078" s="156">
        <v>45656</v>
      </c>
      <c r="B1078" s="155" t="s">
        <v>10905</v>
      </c>
      <c r="C1078" s="155" t="s">
        <v>10906</v>
      </c>
      <c r="D1078" s="155"/>
      <c r="E1078" s="157">
        <v>190.80500000000001</v>
      </c>
      <c r="F1078" s="157">
        <v>43529.864999999998</v>
      </c>
    </row>
    <row r="1079" spans="1:6" x14ac:dyDescent="0.2">
      <c r="A1079" s="156">
        <v>45656</v>
      </c>
      <c r="B1079" s="155" t="s">
        <v>10907</v>
      </c>
      <c r="C1079" s="155" t="s">
        <v>10908</v>
      </c>
      <c r="D1079" s="155"/>
      <c r="E1079" s="157">
        <v>2431.5749999999998</v>
      </c>
      <c r="F1079" s="157">
        <v>41098.29</v>
      </c>
    </row>
    <row r="1080" spans="1:6" x14ac:dyDescent="0.2">
      <c r="A1080" s="156">
        <v>45657</v>
      </c>
      <c r="B1080" s="155" t="s">
        <v>10909</v>
      </c>
      <c r="C1080" s="155" t="s">
        <v>10910</v>
      </c>
      <c r="D1080" s="155"/>
      <c r="E1080" s="157">
        <v>2976</v>
      </c>
      <c r="F1080" s="157">
        <v>38122.29</v>
      </c>
    </row>
    <row r="1081" spans="1:6" x14ac:dyDescent="0.2">
      <c r="A1081" s="156">
        <v>45657</v>
      </c>
      <c r="B1081" s="155" t="s">
        <v>10911</v>
      </c>
      <c r="C1081" s="155" t="s">
        <v>10912</v>
      </c>
      <c r="D1081" s="155"/>
      <c r="E1081" s="157">
        <v>3856.6</v>
      </c>
      <c r="F1081" s="157">
        <v>34265.69</v>
      </c>
    </row>
    <row r="1082" spans="1:6" x14ac:dyDescent="0.2">
      <c r="A1082" s="156">
        <v>45657</v>
      </c>
      <c r="B1082" s="155" t="s">
        <v>10913</v>
      </c>
      <c r="C1082" s="155" t="s">
        <v>10914</v>
      </c>
      <c r="D1082" s="155"/>
      <c r="E1082" s="157">
        <v>751</v>
      </c>
      <c r="F1082" s="157">
        <v>33514.69</v>
      </c>
    </row>
    <row r="1083" spans="1:6" x14ac:dyDescent="0.2">
      <c r="A1083" s="156">
        <v>45657</v>
      </c>
      <c r="B1083" s="155" t="s">
        <v>10915</v>
      </c>
      <c r="C1083" s="155" t="s">
        <v>10916</v>
      </c>
      <c r="D1083" s="155"/>
      <c r="E1083" s="157">
        <v>1280.5999999999999</v>
      </c>
      <c r="F1083" s="157">
        <v>32234.09</v>
      </c>
    </row>
    <row r="1084" spans="1:6" x14ac:dyDescent="0.2">
      <c r="A1084" s="155" t="s">
        <v>8257</v>
      </c>
      <c r="B1084" s="155" t="s">
        <v>8258</v>
      </c>
      <c r="C1084" s="155" t="s">
        <v>10690</v>
      </c>
      <c r="D1084" s="157" t="s">
        <v>8259</v>
      </c>
      <c r="E1084" s="157" t="s">
        <v>8259</v>
      </c>
      <c r="F1084" s="157" t="s">
        <v>8259</v>
      </c>
    </row>
    <row r="1085" spans="1:6" x14ac:dyDescent="0.2">
      <c r="A1085" s="155" t="s">
        <v>8260</v>
      </c>
      <c r="B1085" s="155" t="s">
        <v>12364</v>
      </c>
      <c r="C1085" s="156">
        <v>37621</v>
      </c>
      <c r="D1085" s="157">
        <v>65989.955000000002</v>
      </c>
      <c r="E1085" s="157">
        <v>81340.308999999994</v>
      </c>
      <c r="F1085" s="157">
        <v>-15350.353999999999</v>
      </c>
    </row>
    <row r="1086" spans="1:6" x14ac:dyDescent="0.2">
      <c r="A1086" s="155" t="s">
        <v>8261</v>
      </c>
      <c r="B1086" s="155"/>
      <c r="C1086" s="156">
        <v>37621</v>
      </c>
      <c r="D1086" s="157">
        <v>716792.69200000004</v>
      </c>
      <c r="E1086" s="157">
        <v>684558.60199999996</v>
      </c>
      <c r="F1086" s="157">
        <v>32234.09</v>
      </c>
    </row>
    <row r="1087" spans="1:6" x14ac:dyDescent="0.2">
      <c r="A1087" s="155" t="s">
        <v>8257</v>
      </c>
      <c r="B1087" s="155" t="s">
        <v>8258</v>
      </c>
      <c r="C1087" s="155" t="s">
        <v>10690</v>
      </c>
      <c r="D1087" s="157" t="s">
        <v>8259</v>
      </c>
      <c r="E1087" s="157" t="s">
        <v>8259</v>
      </c>
      <c r="F1087" s="157" t="s">
        <v>8259</v>
      </c>
    </row>
    <row r="1088" spans="1:6" x14ac:dyDescent="0.2">
      <c r="A1088" s="155" t="s">
        <v>8257</v>
      </c>
      <c r="B1088" s="155" t="s">
        <v>8258</v>
      </c>
      <c r="C1088" s="155" t="s">
        <v>10690</v>
      </c>
      <c r="D1088" s="157" t="s">
        <v>8259</v>
      </c>
      <c r="E1088" s="157" t="s">
        <v>8259</v>
      </c>
      <c r="F1088" s="157" t="s">
        <v>8259</v>
      </c>
    </row>
    <row r="1089" spans="1:6" x14ac:dyDescent="0.2">
      <c r="A1089" s="155" t="s">
        <v>8260</v>
      </c>
      <c r="B1089" s="155" t="s">
        <v>12364</v>
      </c>
      <c r="C1089" s="156">
        <v>37621</v>
      </c>
      <c r="D1089" s="157">
        <v>0</v>
      </c>
      <c r="E1089" s="157">
        <v>0</v>
      </c>
      <c r="F1089" s="157">
        <v>0</v>
      </c>
    </row>
    <row r="1090" spans="1:6" x14ac:dyDescent="0.2">
      <c r="A1090" s="155" t="s">
        <v>8261</v>
      </c>
      <c r="B1090" s="155"/>
      <c r="C1090" s="156">
        <v>37621</v>
      </c>
      <c r="D1090" s="157">
        <v>0</v>
      </c>
      <c r="E1090" s="157">
        <v>0</v>
      </c>
      <c r="F1090" s="157">
        <v>0</v>
      </c>
    </row>
    <row r="1091" spans="1:6" x14ac:dyDescent="0.2">
      <c r="A1091" s="155" t="s">
        <v>8257</v>
      </c>
      <c r="B1091" s="155" t="s">
        <v>8258</v>
      </c>
      <c r="C1091" s="155" t="s">
        <v>10690</v>
      </c>
      <c r="D1091" s="157" t="s">
        <v>8259</v>
      </c>
      <c r="E1091" s="157" t="s">
        <v>8259</v>
      </c>
      <c r="F1091" s="157" t="s">
        <v>8259</v>
      </c>
    </row>
    <row r="1092" spans="1:6" x14ac:dyDescent="0.2">
      <c r="A1092" s="155" t="s">
        <v>10</v>
      </c>
      <c r="B1092" s="155" t="s">
        <v>8305</v>
      </c>
      <c r="C1092" s="155"/>
      <c r="D1092" s="155"/>
      <c r="E1092" s="155"/>
      <c r="F1092" s="155"/>
    </row>
    <row r="1093" spans="1:6" x14ac:dyDescent="0.2">
      <c r="A1093" s="155"/>
      <c r="B1093" s="155"/>
      <c r="C1093" s="155" t="s">
        <v>10691</v>
      </c>
      <c r="D1093" s="155"/>
      <c r="E1093" s="157">
        <v>0</v>
      </c>
      <c r="F1093" s="155"/>
    </row>
    <row r="1094" spans="1:6" x14ac:dyDescent="0.2">
      <c r="A1094" s="155" t="s">
        <v>8264</v>
      </c>
      <c r="B1094" s="155"/>
      <c r="C1094" s="156">
        <v>37590</v>
      </c>
      <c r="D1094" s="157">
        <v>671273.12</v>
      </c>
      <c r="E1094" s="157">
        <v>674286.2</v>
      </c>
      <c r="F1094" s="157">
        <v>-3013.08</v>
      </c>
    </row>
    <row r="1095" spans="1:6" x14ac:dyDescent="0.2">
      <c r="A1095" s="155" t="s">
        <v>8257</v>
      </c>
      <c r="B1095" s="155" t="s">
        <v>8258</v>
      </c>
      <c r="C1095" s="155" t="s">
        <v>10690</v>
      </c>
      <c r="D1095" s="157" t="s">
        <v>8259</v>
      </c>
      <c r="E1095" s="157" t="s">
        <v>8259</v>
      </c>
      <c r="F1095" s="157" t="s">
        <v>8259</v>
      </c>
    </row>
    <row r="1096" spans="1:6" x14ac:dyDescent="0.2">
      <c r="A1096" s="156">
        <v>45632</v>
      </c>
      <c r="B1096" s="155">
        <v>5624567473</v>
      </c>
      <c r="C1096" s="155" t="s">
        <v>10921</v>
      </c>
      <c r="D1096" s="157">
        <v>16408.72</v>
      </c>
      <c r="E1096" s="155"/>
      <c r="F1096" s="157">
        <v>13395.64</v>
      </c>
    </row>
    <row r="1097" spans="1:6" x14ac:dyDescent="0.2">
      <c r="A1097" s="156">
        <v>45632</v>
      </c>
      <c r="B1097" s="155">
        <v>5624567474</v>
      </c>
      <c r="C1097" s="155" t="s">
        <v>10922</v>
      </c>
      <c r="D1097" s="157">
        <v>16480.12</v>
      </c>
      <c r="E1097" s="155"/>
      <c r="F1097" s="157">
        <v>29875.759999999998</v>
      </c>
    </row>
    <row r="1098" spans="1:6" x14ac:dyDescent="0.2">
      <c r="A1098" s="156">
        <v>45636</v>
      </c>
      <c r="B1098" s="155" t="s">
        <v>10923</v>
      </c>
      <c r="C1098" s="155" t="s">
        <v>10924</v>
      </c>
      <c r="D1098" s="155"/>
      <c r="E1098" s="157">
        <v>15766.12</v>
      </c>
      <c r="F1098" s="157">
        <v>14109.64</v>
      </c>
    </row>
    <row r="1099" spans="1:6" x14ac:dyDescent="0.2">
      <c r="A1099" s="156">
        <v>45639</v>
      </c>
      <c r="B1099" s="155" t="s">
        <v>10925</v>
      </c>
      <c r="C1099" s="155" t="s">
        <v>10926</v>
      </c>
      <c r="D1099" s="155"/>
      <c r="E1099" s="157">
        <v>786.4</v>
      </c>
      <c r="F1099" s="157">
        <v>13323.24</v>
      </c>
    </row>
    <row r="1100" spans="1:6" x14ac:dyDescent="0.2">
      <c r="A1100" s="156">
        <v>45639</v>
      </c>
      <c r="B1100" s="155" t="s">
        <v>10927</v>
      </c>
      <c r="C1100" s="155" t="s">
        <v>10928</v>
      </c>
      <c r="D1100" s="155"/>
      <c r="E1100" s="157">
        <v>15466.24</v>
      </c>
      <c r="F1100" s="157">
        <v>-2143</v>
      </c>
    </row>
    <row r="1101" spans="1:6" x14ac:dyDescent="0.2">
      <c r="A1101" s="156">
        <v>45639</v>
      </c>
      <c r="B1101" s="155" t="s">
        <v>10929</v>
      </c>
      <c r="C1101" s="155" t="s">
        <v>10930</v>
      </c>
      <c r="D1101" s="155"/>
      <c r="E1101" s="157">
        <v>16708.599999999999</v>
      </c>
      <c r="F1101" s="157">
        <v>-18851.599999999999</v>
      </c>
    </row>
    <row r="1102" spans="1:6" x14ac:dyDescent="0.2">
      <c r="A1102" s="156">
        <v>45644</v>
      </c>
      <c r="B1102" s="155">
        <v>5624567522</v>
      </c>
      <c r="C1102" s="155" t="s">
        <v>10931</v>
      </c>
      <c r="D1102" s="157">
        <v>17323.64</v>
      </c>
      <c r="E1102" s="155"/>
      <c r="F1102" s="157">
        <v>-1527.96</v>
      </c>
    </row>
    <row r="1103" spans="1:6" x14ac:dyDescent="0.2">
      <c r="A1103" s="156">
        <v>45644</v>
      </c>
      <c r="B1103" s="155">
        <v>5624567523</v>
      </c>
      <c r="C1103" s="155" t="s">
        <v>10932</v>
      </c>
      <c r="D1103" s="157">
        <v>16565.8</v>
      </c>
      <c r="E1103" s="155"/>
      <c r="F1103" s="157">
        <v>15037.84</v>
      </c>
    </row>
    <row r="1104" spans="1:6" x14ac:dyDescent="0.2">
      <c r="A1104" s="156">
        <v>45650</v>
      </c>
      <c r="B1104" s="155" t="s">
        <v>10933</v>
      </c>
      <c r="C1104" s="155" t="s">
        <v>10934</v>
      </c>
      <c r="D1104" s="155"/>
      <c r="E1104" s="157">
        <v>15209.2</v>
      </c>
      <c r="F1104" s="157">
        <v>-171.36</v>
      </c>
    </row>
    <row r="1105" spans="1:6" x14ac:dyDescent="0.2">
      <c r="A1105" s="156">
        <v>45650</v>
      </c>
      <c r="B1105" s="155" t="s">
        <v>10935</v>
      </c>
      <c r="C1105" s="155" t="s">
        <v>10936</v>
      </c>
      <c r="D1105" s="155"/>
      <c r="E1105" s="157">
        <v>16423</v>
      </c>
      <c r="F1105" s="157">
        <v>-16594.36</v>
      </c>
    </row>
    <row r="1106" spans="1:6" x14ac:dyDescent="0.2">
      <c r="A1106" s="156">
        <v>45650</v>
      </c>
      <c r="B1106" s="155" t="s">
        <v>10937</v>
      </c>
      <c r="C1106" s="155" t="s">
        <v>10938</v>
      </c>
      <c r="D1106" s="155"/>
      <c r="E1106" s="157">
        <v>393.7</v>
      </c>
      <c r="F1106" s="157">
        <v>-16988.060000000001</v>
      </c>
    </row>
    <row r="1107" spans="1:6" x14ac:dyDescent="0.2">
      <c r="A1107" s="156">
        <v>45652</v>
      </c>
      <c r="B1107" s="155" t="s">
        <v>10939</v>
      </c>
      <c r="C1107" s="155" t="s">
        <v>10940</v>
      </c>
      <c r="D1107" s="155"/>
      <c r="E1107" s="157">
        <v>16194.52</v>
      </c>
      <c r="F1107" s="157">
        <v>-33182.58</v>
      </c>
    </row>
    <row r="1108" spans="1:6" x14ac:dyDescent="0.2">
      <c r="A1108" s="156">
        <v>45653</v>
      </c>
      <c r="B1108" s="155">
        <v>5624567608</v>
      </c>
      <c r="C1108" s="155" t="s">
        <v>10941</v>
      </c>
      <c r="D1108" s="157">
        <v>16781</v>
      </c>
      <c r="E1108" s="155"/>
      <c r="F1108" s="157">
        <v>-16401.580000000002</v>
      </c>
    </row>
    <row r="1109" spans="1:6" x14ac:dyDescent="0.2">
      <c r="A1109" s="155" t="s">
        <v>8257</v>
      </c>
      <c r="B1109" s="155" t="s">
        <v>8258</v>
      </c>
      <c r="C1109" s="155" t="s">
        <v>10690</v>
      </c>
      <c r="D1109" s="157" t="s">
        <v>8259</v>
      </c>
      <c r="E1109" s="157" t="s">
        <v>8259</v>
      </c>
      <c r="F1109" s="157" t="s">
        <v>8259</v>
      </c>
    </row>
    <row r="1110" spans="1:6" x14ac:dyDescent="0.2">
      <c r="A1110" s="155" t="s">
        <v>8260</v>
      </c>
      <c r="B1110" s="155" t="s">
        <v>12364</v>
      </c>
      <c r="C1110" s="156">
        <v>37621</v>
      </c>
      <c r="D1110" s="157">
        <v>83559.28</v>
      </c>
      <c r="E1110" s="157">
        <v>96947.78</v>
      </c>
      <c r="F1110" s="157">
        <v>-13388.5</v>
      </c>
    </row>
    <row r="1111" spans="1:6" x14ac:dyDescent="0.2">
      <c r="A1111" s="155" t="s">
        <v>8261</v>
      </c>
      <c r="B1111" s="155"/>
      <c r="C1111" s="156">
        <v>37621</v>
      </c>
      <c r="D1111" s="157">
        <v>754832.4</v>
      </c>
      <c r="E1111" s="157">
        <v>771233.98</v>
      </c>
      <c r="F1111" s="157">
        <v>-16401.580000000002</v>
      </c>
    </row>
    <row r="1112" spans="1:6" x14ac:dyDescent="0.2">
      <c r="A1112" s="155" t="s">
        <v>8257</v>
      </c>
      <c r="B1112" s="155" t="s">
        <v>8258</v>
      </c>
      <c r="C1112" s="155" t="s">
        <v>10690</v>
      </c>
      <c r="D1112" s="157" t="s">
        <v>8259</v>
      </c>
      <c r="E1112" s="157" t="s">
        <v>8259</v>
      </c>
      <c r="F1112" s="157" t="s">
        <v>8259</v>
      </c>
    </row>
    <row r="1113" spans="1:6" x14ac:dyDescent="0.2">
      <c r="A1113" s="155" t="s">
        <v>8257</v>
      </c>
      <c r="B1113" s="155" t="s">
        <v>8258</v>
      </c>
      <c r="C1113" s="155" t="s">
        <v>10690</v>
      </c>
      <c r="D1113" s="157" t="s">
        <v>8259</v>
      </c>
      <c r="E1113" s="157" t="s">
        <v>8259</v>
      </c>
      <c r="F1113" s="157" t="s">
        <v>8259</v>
      </c>
    </row>
    <row r="1114" spans="1:6" x14ac:dyDescent="0.2">
      <c r="A1114" s="155" t="s">
        <v>8260</v>
      </c>
      <c r="B1114" s="155" t="s">
        <v>12364</v>
      </c>
      <c r="C1114" s="156">
        <v>37621</v>
      </c>
      <c r="D1114" s="157">
        <v>0</v>
      </c>
      <c r="E1114" s="157">
        <v>0</v>
      </c>
      <c r="F1114" s="157">
        <v>0</v>
      </c>
    </row>
    <row r="1115" spans="1:6" x14ac:dyDescent="0.2">
      <c r="A1115" s="155" t="s">
        <v>8261</v>
      </c>
      <c r="B1115" s="155"/>
      <c r="C1115" s="156">
        <v>37621</v>
      </c>
      <c r="D1115" s="157">
        <v>0</v>
      </c>
      <c r="E1115" s="157">
        <v>0</v>
      </c>
      <c r="F1115" s="157">
        <v>0</v>
      </c>
    </row>
    <row r="1116" spans="1:6" x14ac:dyDescent="0.2">
      <c r="A1116" s="155" t="s">
        <v>8257</v>
      </c>
      <c r="B1116" s="155" t="s">
        <v>8258</v>
      </c>
      <c r="C1116" s="155" t="s">
        <v>10690</v>
      </c>
      <c r="D1116" s="157" t="s">
        <v>8259</v>
      </c>
      <c r="E1116" s="157" t="s">
        <v>8259</v>
      </c>
      <c r="F1116" s="157" t="s">
        <v>8259</v>
      </c>
    </row>
    <row r="1117" spans="1:6" x14ac:dyDescent="0.2">
      <c r="A1117" s="155" t="s">
        <v>8257</v>
      </c>
      <c r="B1117" s="155" t="s">
        <v>8258</v>
      </c>
      <c r="C1117" s="155" t="s">
        <v>10690</v>
      </c>
      <c r="D1117" s="157" t="s">
        <v>8259</v>
      </c>
      <c r="E1117" s="157" t="s">
        <v>8259</v>
      </c>
      <c r="F1117" s="157" t="s">
        <v>8259</v>
      </c>
    </row>
    <row r="1118" spans="1:6" x14ac:dyDescent="0.2">
      <c r="A1118" s="155" t="s">
        <v>8260</v>
      </c>
      <c r="B1118" s="155" t="s">
        <v>12364</v>
      </c>
      <c r="C1118" s="156">
        <v>37621</v>
      </c>
      <c r="D1118" s="157">
        <v>0</v>
      </c>
      <c r="E1118" s="157">
        <v>0</v>
      </c>
      <c r="F1118" s="157">
        <v>0</v>
      </c>
    </row>
    <row r="1119" spans="1:6" x14ac:dyDescent="0.2">
      <c r="A1119" s="155" t="s">
        <v>8261</v>
      </c>
      <c r="B1119" s="155"/>
      <c r="C1119" s="156">
        <v>37621</v>
      </c>
      <c r="D1119" s="157">
        <v>0</v>
      </c>
      <c r="E1119" s="157">
        <v>0</v>
      </c>
      <c r="F1119" s="157">
        <v>0</v>
      </c>
    </row>
    <row r="1120" spans="1:6" x14ac:dyDescent="0.2">
      <c r="A1120" s="155" t="s">
        <v>8257</v>
      </c>
      <c r="B1120" s="155" t="s">
        <v>8258</v>
      </c>
      <c r="C1120" s="155" t="s">
        <v>10690</v>
      </c>
      <c r="D1120" s="157" t="s">
        <v>8259</v>
      </c>
      <c r="E1120" s="157" t="s">
        <v>8259</v>
      </c>
      <c r="F1120" s="157" t="s">
        <v>8259</v>
      </c>
    </row>
    <row r="1121" spans="1:6" x14ac:dyDescent="0.2">
      <c r="A1121" s="155" t="s">
        <v>8268</v>
      </c>
      <c r="B1121" s="155"/>
      <c r="C1121" s="155"/>
      <c r="D1121" s="155"/>
      <c r="E1121" s="155"/>
      <c r="F1121" s="155"/>
    </row>
    <row r="1122" spans="1:6" x14ac:dyDescent="0.2">
      <c r="A1122" s="155" t="s">
        <v>8254</v>
      </c>
      <c r="B1122" s="155" t="s">
        <v>8255</v>
      </c>
      <c r="C1122" s="155"/>
      <c r="D1122" s="155"/>
      <c r="E1122" s="155"/>
      <c r="F1122" s="155"/>
    </row>
    <row r="1123" spans="1:6" x14ac:dyDescent="0.2">
      <c r="A1123" s="155"/>
      <c r="B1123" s="155"/>
      <c r="C1123" s="155" t="s">
        <v>10689</v>
      </c>
      <c r="D1123" s="157" t="s">
        <v>8255</v>
      </c>
      <c r="E1123" s="155"/>
      <c r="F1123" s="155"/>
    </row>
    <row r="1125" spans="1:6" x14ac:dyDescent="0.2">
      <c r="A1125" s="155" t="s">
        <v>8257</v>
      </c>
      <c r="B1125" s="155" t="s">
        <v>8258</v>
      </c>
      <c r="C1125" s="155" t="s">
        <v>10690</v>
      </c>
      <c r="D1125" s="157" t="s">
        <v>8259</v>
      </c>
      <c r="E1125" s="157" t="s">
        <v>8259</v>
      </c>
      <c r="F1125" s="157" t="s">
        <v>8259</v>
      </c>
    </row>
    <row r="1126" spans="1:6" x14ac:dyDescent="0.2">
      <c r="A1126" s="155" t="s">
        <v>8260</v>
      </c>
      <c r="B1126" s="155" t="s">
        <v>12364</v>
      </c>
      <c r="C1126" s="156">
        <v>37621</v>
      </c>
      <c r="D1126" s="157">
        <v>0</v>
      </c>
      <c r="E1126" s="157">
        <v>0</v>
      </c>
      <c r="F1126" s="157">
        <v>0</v>
      </c>
    </row>
    <row r="1127" spans="1:6" x14ac:dyDescent="0.2">
      <c r="A1127" s="155" t="s">
        <v>8261</v>
      </c>
      <c r="B1127" s="155"/>
      <c r="C1127" s="156">
        <v>37621</v>
      </c>
      <c r="D1127" s="157">
        <v>0</v>
      </c>
      <c r="E1127" s="157">
        <v>0</v>
      </c>
      <c r="F1127" s="157">
        <v>0</v>
      </c>
    </row>
    <row r="1128" spans="1:6" x14ac:dyDescent="0.2">
      <c r="A1128" s="155" t="s">
        <v>8257</v>
      </c>
      <c r="B1128" s="155" t="s">
        <v>8258</v>
      </c>
      <c r="C1128" s="155" t="s">
        <v>10690</v>
      </c>
      <c r="D1128" s="157" t="s">
        <v>8259</v>
      </c>
      <c r="E1128" s="157" t="s">
        <v>8259</v>
      </c>
      <c r="F1128" s="157" t="s">
        <v>8259</v>
      </c>
    </row>
    <row r="1129" spans="1:6" x14ac:dyDescent="0.2">
      <c r="A1129" s="155" t="s">
        <v>8257</v>
      </c>
      <c r="B1129" s="155" t="s">
        <v>8258</v>
      </c>
      <c r="C1129" s="155" t="s">
        <v>10690</v>
      </c>
      <c r="D1129" s="157" t="s">
        <v>8259</v>
      </c>
      <c r="E1129" s="157" t="s">
        <v>8259</v>
      </c>
      <c r="F1129" s="157" t="s">
        <v>8259</v>
      </c>
    </row>
    <row r="1130" spans="1:6" x14ac:dyDescent="0.2">
      <c r="A1130" s="155" t="s">
        <v>8260</v>
      </c>
      <c r="B1130" s="155" t="s">
        <v>12364</v>
      </c>
      <c r="C1130" s="156">
        <v>37621</v>
      </c>
      <c r="D1130" s="157">
        <v>0</v>
      </c>
      <c r="E1130" s="157">
        <v>0</v>
      </c>
      <c r="F1130" s="157">
        <v>0</v>
      </c>
    </row>
    <row r="1131" spans="1:6" x14ac:dyDescent="0.2">
      <c r="A1131" s="155" t="s">
        <v>8261</v>
      </c>
      <c r="B1131" s="155"/>
      <c r="C1131" s="156">
        <v>37621</v>
      </c>
      <c r="D1131" s="157">
        <v>0</v>
      </c>
      <c r="E1131" s="157">
        <v>0</v>
      </c>
      <c r="F1131" s="157">
        <v>0</v>
      </c>
    </row>
    <row r="1132" spans="1:6" x14ac:dyDescent="0.2">
      <c r="A1132" s="155" t="s">
        <v>8257</v>
      </c>
      <c r="B1132" s="155" t="s">
        <v>8258</v>
      </c>
      <c r="C1132" s="155" t="s">
        <v>10690</v>
      </c>
      <c r="D1132" s="157" t="s">
        <v>8259</v>
      </c>
      <c r="E1132" s="157" t="s">
        <v>8259</v>
      </c>
      <c r="F1132" s="157" t="s">
        <v>8259</v>
      </c>
    </row>
    <row r="1133" spans="1:6" x14ac:dyDescent="0.2">
      <c r="A1133" s="155" t="s">
        <v>8257</v>
      </c>
      <c r="B1133" s="155" t="s">
        <v>8258</v>
      </c>
      <c r="C1133" s="155" t="s">
        <v>10690</v>
      </c>
      <c r="D1133" s="157" t="s">
        <v>8259</v>
      </c>
      <c r="E1133" s="157" t="s">
        <v>8259</v>
      </c>
      <c r="F1133" s="157" t="s">
        <v>8259</v>
      </c>
    </row>
    <row r="1134" spans="1:6" x14ac:dyDescent="0.2">
      <c r="A1134" s="155" t="s">
        <v>8260</v>
      </c>
      <c r="B1134" s="155" t="s">
        <v>12364</v>
      </c>
      <c r="C1134" s="156">
        <v>37621</v>
      </c>
      <c r="D1134" s="157">
        <v>0</v>
      </c>
      <c r="E1134" s="157">
        <v>0</v>
      </c>
      <c r="F1134" s="157">
        <v>0</v>
      </c>
    </row>
    <row r="1135" spans="1:6" x14ac:dyDescent="0.2">
      <c r="A1135" s="155" t="s">
        <v>8261</v>
      </c>
      <c r="B1135" s="155"/>
      <c r="C1135" s="156">
        <v>37621</v>
      </c>
      <c r="D1135" s="157">
        <v>0</v>
      </c>
      <c r="E1135" s="157">
        <v>0</v>
      </c>
      <c r="F1135" s="157">
        <v>0</v>
      </c>
    </row>
    <row r="1136" spans="1:6" x14ac:dyDescent="0.2">
      <c r="A1136" s="155" t="s">
        <v>8257</v>
      </c>
      <c r="B1136" s="155" t="s">
        <v>8258</v>
      </c>
      <c r="C1136" s="155" t="s">
        <v>10690</v>
      </c>
      <c r="D1136" s="157" t="s">
        <v>8259</v>
      </c>
      <c r="E1136" s="157" t="s">
        <v>8259</v>
      </c>
      <c r="F1136" s="157" t="s">
        <v>8259</v>
      </c>
    </row>
    <row r="1137" spans="1:6" x14ac:dyDescent="0.2">
      <c r="A1137" s="155" t="s">
        <v>4995</v>
      </c>
      <c r="B1137" s="155" t="s">
        <v>8306</v>
      </c>
      <c r="C1137" s="155"/>
      <c r="D1137" s="155"/>
      <c r="E1137" s="155"/>
      <c r="F1137" s="155"/>
    </row>
    <row r="1138" spans="1:6" x14ac:dyDescent="0.2">
      <c r="A1138" s="155"/>
      <c r="B1138" s="155"/>
      <c r="C1138" s="155" t="s">
        <v>10691</v>
      </c>
      <c r="D1138" s="155"/>
      <c r="E1138" s="157">
        <v>0</v>
      </c>
      <c r="F1138" s="155"/>
    </row>
    <row r="1139" spans="1:6" x14ac:dyDescent="0.2">
      <c r="A1139" s="155" t="s">
        <v>8264</v>
      </c>
      <c r="B1139" s="155"/>
      <c r="C1139" s="156">
        <v>37590</v>
      </c>
      <c r="D1139" s="157">
        <v>142055.29999999999</v>
      </c>
      <c r="E1139" s="157">
        <v>145476.54999999999</v>
      </c>
      <c r="F1139" s="157">
        <v>-3421.25</v>
      </c>
    </row>
    <row r="1140" spans="1:6" x14ac:dyDescent="0.2">
      <c r="A1140" s="155" t="s">
        <v>8257</v>
      </c>
      <c r="B1140" s="155" t="s">
        <v>8258</v>
      </c>
      <c r="C1140" s="155" t="s">
        <v>10690</v>
      </c>
      <c r="D1140" s="157" t="s">
        <v>8259</v>
      </c>
      <c r="E1140" s="157" t="s">
        <v>8259</v>
      </c>
      <c r="F1140" s="157" t="s">
        <v>8259</v>
      </c>
    </row>
    <row r="1141" spans="1:6" x14ac:dyDescent="0.2">
      <c r="A1141" s="155" t="s">
        <v>8257</v>
      </c>
      <c r="B1141" s="155" t="s">
        <v>8258</v>
      </c>
      <c r="C1141" s="155" t="s">
        <v>10690</v>
      </c>
      <c r="D1141" s="157" t="s">
        <v>8259</v>
      </c>
      <c r="E1141" s="157" t="s">
        <v>8259</v>
      </c>
      <c r="F1141" s="157" t="s">
        <v>8259</v>
      </c>
    </row>
    <row r="1142" spans="1:6" x14ac:dyDescent="0.2">
      <c r="A1142" s="155" t="s">
        <v>8260</v>
      </c>
      <c r="B1142" s="155" t="s">
        <v>12364</v>
      </c>
      <c r="C1142" s="156">
        <v>37621</v>
      </c>
      <c r="D1142" s="157">
        <v>0</v>
      </c>
      <c r="E1142" s="157">
        <v>0</v>
      </c>
      <c r="F1142" s="157">
        <v>0</v>
      </c>
    </row>
    <row r="1143" spans="1:6" x14ac:dyDescent="0.2">
      <c r="A1143" s="155" t="s">
        <v>8261</v>
      </c>
      <c r="B1143" s="155"/>
      <c r="C1143" s="156">
        <v>37621</v>
      </c>
      <c r="D1143" s="157">
        <v>142055.29999999999</v>
      </c>
      <c r="E1143" s="157">
        <v>145476.54999999999</v>
      </c>
      <c r="F1143" s="157">
        <v>-3421.25</v>
      </c>
    </row>
    <row r="1144" spans="1:6" x14ac:dyDescent="0.2">
      <c r="A1144" s="155" t="s">
        <v>8257</v>
      </c>
      <c r="B1144" s="155" t="s">
        <v>8258</v>
      </c>
      <c r="C1144" s="155" t="s">
        <v>10690</v>
      </c>
      <c r="D1144" s="157" t="s">
        <v>8259</v>
      </c>
      <c r="E1144" s="157" t="s">
        <v>8259</v>
      </c>
      <c r="F1144" s="157" t="s">
        <v>8259</v>
      </c>
    </row>
    <row r="1145" spans="1:6" x14ac:dyDescent="0.2">
      <c r="A1145" s="155" t="s">
        <v>8257</v>
      </c>
      <c r="B1145" s="155" t="s">
        <v>8258</v>
      </c>
      <c r="C1145" s="155" t="s">
        <v>10690</v>
      </c>
      <c r="D1145" s="157" t="s">
        <v>8259</v>
      </c>
      <c r="E1145" s="157" t="s">
        <v>8259</v>
      </c>
      <c r="F1145" s="157" t="s">
        <v>8259</v>
      </c>
    </row>
    <row r="1146" spans="1:6" x14ac:dyDescent="0.2">
      <c r="A1146" s="155" t="s">
        <v>8260</v>
      </c>
      <c r="B1146" s="155" t="s">
        <v>12364</v>
      </c>
      <c r="C1146" s="156">
        <v>37621</v>
      </c>
      <c r="D1146" s="157">
        <v>0</v>
      </c>
      <c r="E1146" s="157">
        <v>0</v>
      </c>
      <c r="F1146" s="157">
        <v>0</v>
      </c>
    </row>
    <row r="1147" spans="1:6" x14ac:dyDescent="0.2">
      <c r="A1147" s="155" t="s">
        <v>8261</v>
      </c>
      <c r="B1147" s="155"/>
      <c r="C1147" s="156">
        <v>37621</v>
      </c>
      <c r="D1147" s="157">
        <v>0</v>
      </c>
      <c r="E1147" s="157">
        <v>0</v>
      </c>
      <c r="F1147" s="157">
        <v>0</v>
      </c>
    </row>
    <row r="1148" spans="1:6" x14ac:dyDescent="0.2">
      <c r="A1148" s="155" t="s">
        <v>8257</v>
      </c>
      <c r="B1148" s="155" t="s">
        <v>8258</v>
      </c>
      <c r="C1148" s="155" t="s">
        <v>10690</v>
      </c>
      <c r="D1148" s="157" t="s">
        <v>8259</v>
      </c>
      <c r="E1148" s="157" t="s">
        <v>8259</v>
      </c>
      <c r="F1148" s="157" t="s">
        <v>8259</v>
      </c>
    </row>
    <row r="1149" spans="1:6" x14ac:dyDescent="0.2">
      <c r="A1149" s="155" t="s">
        <v>8257</v>
      </c>
      <c r="B1149" s="155" t="s">
        <v>8258</v>
      </c>
      <c r="C1149" s="155" t="s">
        <v>10690</v>
      </c>
      <c r="D1149" s="157" t="s">
        <v>8259</v>
      </c>
      <c r="E1149" s="157" t="s">
        <v>8259</v>
      </c>
      <c r="F1149" s="157" t="s">
        <v>8259</v>
      </c>
    </row>
    <row r="1150" spans="1:6" x14ac:dyDescent="0.2">
      <c r="A1150" s="155" t="s">
        <v>8260</v>
      </c>
      <c r="B1150" s="155" t="s">
        <v>12364</v>
      </c>
      <c r="C1150" s="156">
        <v>37621</v>
      </c>
      <c r="D1150" s="157">
        <v>0</v>
      </c>
      <c r="E1150" s="157">
        <v>0</v>
      </c>
      <c r="F1150" s="157">
        <v>0</v>
      </c>
    </row>
    <row r="1151" spans="1:6" x14ac:dyDescent="0.2">
      <c r="A1151" s="155" t="s">
        <v>8261</v>
      </c>
      <c r="B1151" s="155"/>
      <c r="C1151" s="156">
        <v>37621</v>
      </c>
      <c r="D1151" s="157">
        <v>0</v>
      </c>
      <c r="E1151" s="157">
        <v>0</v>
      </c>
      <c r="F1151" s="157">
        <v>0</v>
      </c>
    </row>
    <row r="1152" spans="1:6" x14ac:dyDescent="0.2">
      <c r="A1152" s="155" t="s">
        <v>8257</v>
      </c>
      <c r="B1152" s="155" t="s">
        <v>8258</v>
      </c>
      <c r="C1152" s="155" t="s">
        <v>10690</v>
      </c>
      <c r="D1152" s="157" t="s">
        <v>8259</v>
      </c>
      <c r="E1152" s="157" t="s">
        <v>8259</v>
      </c>
      <c r="F1152" s="157" t="s">
        <v>8259</v>
      </c>
    </row>
    <row r="1153" spans="1:6" x14ac:dyDescent="0.2">
      <c r="A1153" s="155" t="s">
        <v>8257</v>
      </c>
      <c r="B1153" s="155" t="s">
        <v>8258</v>
      </c>
      <c r="C1153" s="155" t="s">
        <v>10690</v>
      </c>
      <c r="D1153" s="157" t="s">
        <v>8259</v>
      </c>
      <c r="E1153" s="157" t="s">
        <v>8259</v>
      </c>
      <c r="F1153" s="157" t="s">
        <v>8259</v>
      </c>
    </row>
    <row r="1154" spans="1:6" x14ac:dyDescent="0.2">
      <c r="A1154" s="155" t="s">
        <v>8260</v>
      </c>
      <c r="B1154" s="155" t="s">
        <v>12364</v>
      </c>
      <c r="C1154" s="156">
        <v>37621</v>
      </c>
      <c r="D1154" s="157">
        <v>0</v>
      </c>
      <c r="E1154" s="157">
        <v>0</v>
      </c>
      <c r="F1154" s="157">
        <v>0</v>
      </c>
    </row>
    <row r="1155" spans="1:6" x14ac:dyDescent="0.2">
      <c r="A1155" s="155" t="s">
        <v>8261</v>
      </c>
      <c r="B1155" s="155"/>
      <c r="C1155" s="156">
        <v>37621</v>
      </c>
      <c r="D1155" s="157">
        <v>0</v>
      </c>
      <c r="E1155" s="157">
        <v>0</v>
      </c>
      <c r="F1155" s="157">
        <v>0</v>
      </c>
    </row>
    <row r="1156" spans="1:6" x14ac:dyDescent="0.2">
      <c r="A1156" s="155" t="s">
        <v>8257</v>
      </c>
      <c r="B1156" s="155" t="s">
        <v>8258</v>
      </c>
      <c r="C1156" s="155" t="s">
        <v>10690</v>
      </c>
      <c r="D1156" s="157" t="s">
        <v>8259</v>
      </c>
      <c r="E1156" s="157" t="s">
        <v>8259</v>
      </c>
      <c r="F1156" s="157" t="s">
        <v>8259</v>
      </c>
    </row>
    <row r="1157" spans="1:6" x14ac:dyDescent="0.2">
      <c r="A1157" s="155" t="s">
        <v>8257</v>
      </c>
      <c r="B1157" s="155" t="s">
        <v>8258</v>
      </c>
      <c r="C1157" s="155" t="s">
        <v>10690</v>
      </c>
      <c r="D1157" s="157" t="s">
        <v>8259</v>
      </c>
      <c r="E1157" s="157" t="s">
        <v>8259</v>
      </c>
      <c r="F1157" s="157" t="s">
        <v>8259</v>
      </c>
    </row>
    <row r="1158" spans="1:6" x14ac:dyDescent="0.2">
      <c r="A1158" s="155" t="s">
        <v>8260</v>
      </c>
      <c r="B1158" s="155" t="s">
        <v>12364</v>
      </c>
      <c r="C1158" s="156">
        <v>37621</v>
      </c>
      <c r="D1158" s="157">
        <v>0</v>
      </c>
      <c r="E1158" s="157">
        <v>0</v>
      </c>
      <c r="F1158" s="157">
        <v>0</v>
      </c>
    </row>
    <row r="1159" spans="1:6" x14ac:dyDescent="0.2">
      <c r="A1159" s="155" t="s">
        <v>8261</v>
      </c>
      <c r="B1159" s="155"/>
      <c r="C1159" s="156">
        <v>37621</v>
      </c>
      <c r="D1159" s="157">
        <v>0</v>
      </c>
      <c r="E1159" s="157">
        <v>0</v>
      </c>
      <c r="F1159" s="157">
        <v>0</v>
      </c>
    </row>
    <row r="1160" spans="1:6" x14ac:dyDescent="0.2">
      <c r="A1160" s="155" t="s">
        <v>8257</v>
      </c>
      <c r="B1160" s="155" t="s">
        <v>8258</v>
      </c>
      <c r="C1160" s="155" t="s">
        <v>10690</v>
      </c>
      <c r="D1160" s="157" t="s">
        <v>8259</v>
      </c>
      <c r="E1160" s="157" t="s">
        <v>8259</v>
      </c>
      <c r="F1160" s="157" t="s">
        <v>8259</v>
      </c>
    </row>
    <row r="1161" spans="1:6" x14ac:dyDescent="0.2">
      <c r="A1161" s="155" t="s">
        <v>8257</v>
      </c>
      <c r="B1161" s="155" t="s">
        <v>8258</v>
      </c>
      <c r="C1161" s="155" t="s">
        <v>10690</v>
      </c>
      <c r="D1161" s="157" t="s">
        <v>8259</v>
      </c>
      <c r="E1161" s="157" t="s">
        <v>8259</v>
      </c>
      <c r="F1161" s="157" t="s">
        <v>8259</v>
      </c>
    </row>
    <row r="1162" spans="1:6" x14ac:dyDescent="0.2">
      <c r="A1162" s="155" t="s">
        <v>8260</v>
      </c>
      <c r="B1162" s="155" t="s">
        <v>12364</v>
      </c>
      <c r="C1162" s="156">
        <v>37621</v>
      </c>
      <c r="D1162" s="157">
        <v>0</v>
      </c>
      <c r="E1162" s="157">
        <v>0</v>
      </c>
      <c r="F1162" s="157">
        <v>0</v>
      </c>
    </row>
    <row r="1163" spans="1:6" x14ac:dyDescent="0.2">
      <c r="A1163" s="155" t="s">
        <v>8261</v>
      </c>
      <c r="B1163" s="155"/>
      <c r="C1163" s="156">
        <v>37621</v>
      </c>
      <c r="D1163" s="157">
        <v>0</v>
      </c>
      <c r="E1163" s="157">
        <v>0</v>
      </c>
      <c r="F1163" s="157">
        <v>0</v>
      </c>
    </row>
    <row r="1164" spans="1:6" x14ac:dyDescent="0.2">
      <c r="A1164" s="155" t="s">
        <v>8257</v>
      </c>
      <c r="B1164" s="155" t="s">
        <v>8258</v>
      </c>
      <c r="C1164" s="155" t="s">
        <v>10690</v>
      </c>
      <c r="D1164" s="157" t="s">
        <v>8259</v>
      </c>
      <c r="E1164" s="157" t="s">
        <v>8259</v>
      </c>
      <c r="F1164" s="157" t="s">
        <v>8259</v>
      </c>
    </row>
    <row r="1165" spans="1:6" x14ac:dyDescent="0.2">
      <c r="A1165" s="155" t="s">
        <v>12</v>
      </c>
      <c r="B1165" s="155" t="s">
        <v>8307</v>
      </c>
      <c r="C1165" s="155"/>
      <c r="D1165" s="155"/>
      <c r="E1165" s="155"/>
      <c r="F1165" s="155"/>
    </row>
    <row r="1166" spans="1:6" x14ac:dyDescent="0.2">
      <c r="A1166" s="155"/>
      <c r="B1166" s="155"/>
      <c r="C1166" s="155" t="s">
        <v>10691</v>
      </c>
      <c r="D1166" s="155"/>
      <c r="E1166" s="157">
        <v>0</v>
      </c>
      <c r="F1166" s="155"/>
    </row>
    <row r="1167" spans="1:6" x14ac:dyDescent="0.2">
      <c r="A1167" s="155" t="s">
        <v>8264</v>
      </c>
      <c r="B1167" s="155"/>
      <c r="C1167" s="156">
        <v>37590</v>
      </c>
      <c r="D1167" s="157">
        <v>71238.304000000004</v>
      </c>
      <c r="E1167" s="157">
        <v>105109.226</v>
      </c>
      <c r="F1167" s="157">
        <v>-33870.921999999999</v>
      </c>
    </row>
    <row r="1168" spans="1:6" x14ac:dyDescent="0.2">
      <c r="A1168" s="155" t="s">
        <v>8257</v>
      </c>
      <c r="B1168" s="155" t="s">
        <v>8258</v>
      </c>
      <c r="C1168" s="155" t="s">
        <v>10690</v>
      </c>
      <c r="D1168" s="157" t="s">
        <v>8259</v>
      </c>
      <c r="E1168" s="157" t="s">
        <v>8259</v>
      </c>
      <c r="F1168" s="157" t="s">
        <v>8259</v>
      </c>
    </row>
    <row r="1170" spans="1:6" x14ac:dyDescent="0.2">
      <c r="A1170" s="155" t="s">
        <v>8265</v>
      </c>
      <c r="B1170" s="155" t="s">
        <v>8266</v>
      </c>
      <c r="C1170" s="155" t="s">
        <v>158</v>
      </c>
      <c r="D1170" s="157" t="s">
        <v>3</v>
      </c>
      <c r="E1170" s="157" t="s">
        <v>4</v>
      </c>
      <c r="F1170" s="157" t="s">
        <v>1020</v>
      </c>
    </row>
    <row r="1171" spans="1:6" x14ac:dyDescent="0.2">
      <c r="A1171" s="155" t="s">
        <v>8257</v>
      </c>
      <c r="B1171" s="155" t="s">
        <v>8258</v>
      </c>
      <c r="C1171" s="155" t="s">
        <v>10690</v>
      </c>
      <c r="D1171" s="157" t="s">
        <v>8259</v>
      </c>
      <c r="E1171" s="157" t="s">
        <v>8259</v>
      </c>
      <c r="F1171" s="157" t="s">
        <v>8259</v>
      </c>
    </row>
    <row r="1172" spans="1:6" x14ac:dyDescent="0.2">
      <c r="A1172" s="156">
        <v>45636</v>
      </c>
      <c r="B1172" s="155">
        <v>5624567488</v>
      </c>
      <c r="C1172" s="155" t="s">
        <v>10942</v>
      </c>
      <c r="D1172" s="157">
        <v>17359.995999999999</v>
      </c>
      <c r="E1172" s="155"/>
      <c r="F1172" s="157">
        <v>-16510.925999999999</v>
      </c>
    </row>
    <row r="1173" spans="1:6" x14ac:dyDescent="0.2">
      <c r="A1173" s="156">
        <v>45650</v>
      </c>
      <c r="B1173" s="155">
        <v>5624567569</v>
      </c>
      <c r="C1173" s="155" t="s">
        <v>10943</v>
      </c>
      <c r="D1173" s="157">
        <v>18402.918000000001</v>
      </c>
      <c r="E1173" s="155"/>
      <c r="F1173" s="157">
        <v>1891.992</v>
      </c>
    </row>
    <row r="1174" spans="1:6" x14ac:dyDescent="0.2">
      <c r="A1174" s="156">
        <v>45657</v>
      </c>
      <c r="B1174" s="155" t="s">
        <v>10944</v>
      </c>
      <c r="C1174" s="155" t="s">
        <v>10945</v>
      </c>
      <c r="D1174" s="155"/>
      <c r="E1174" s="157">
        <v>6976.24</v>
      </c>
      <c r="F1174" s="157">
        <v>-5084.2479999999996</v>
      </c>
    </row>
    <row r="1175" spans="1:6" x14ac:dyDescent="0.2">
      <c r="A1175" s="156">
        <v>45657</v>
      </c>
      <c r="B1175" s="155" t="s">
        <v>10946</v>
      </c>
      <c r="C1175" s="155" t="s">
        <v>10947</v>
      </c>
      <c r="D1175" s="155"/>
      <c r="E1175" s="157">
        <v>1346.4069999999999</v>
      </c>
      <c r="F1175" s="157">
        <v>-6430.6549999999997</v>
      </c>
    </row>
    <row r="1176" spans="1:6" x14ac:dyDescent="0.2">
      <c r="A1176" s="155" t="s">
        <v>8257</v>
      </c>
      <c r="B1176" s="155" t="s">
        <v>8258</v>
      </c>
      <c r="C1176" s="155" t="s">
        <v>10690</v>
      </c>
      <c r="D1176" s="157" t="s">
        <v>8259</v>
      </c>
      <c r="E1176" s="157" t="s">
        <v>8259</v>
      </c>
      <c r="F1176" s="157" t="s">
        <v>8259</v>
      </c>
    </row>
    <row r="1177" spans="1:6" x14ac:dyDescent="0.2">
      <c r="A1177" s="155" t="s">
        <v>8268</v>
      </c>
      <c r="B1177" s="155"/>
      <c r="C1177" s="155"/>
      <c r="D1177" s="155"/>
      <c r="E1177" s="155"/>
      <c r="F1177" s="155"/>
    </row>
    <row r="1178" spans="1:6" x14ac:dyDescent="0.2">
      <c r="A1178" s="155" t="s">
        <v>8254</v>
      </c>
      <c r="B1178" s="155" t="s">
        <v>8255</v>
      </c>
      <c r="C1178" s="155"/>
      <c r="D1178" s="155"/>
      <c r="E1178" s="155"/>
      <c r="F1178" s="155"/>
    </row>
    <row r="1179" spans="1:6" x14ac:dyDescent="0.2">
      <c r="A1179" s="155"/>
      <c r="B1179" s="155"/>
      <c r="C1179" s="155" t="s">
        <v>10689</v>
      </c>
      <c r="D1179" s="157" t="s">
        <v>8255</v>
      </c>
      <c r="E1179" s="155"/>
      <c r="F1179" s="155"/>
    </row>
    <row r="1181" spans="1:6" x14ac:dyDescent="0.2">
      <c r="A1181" s="155" t="s">
        <v>8260</v>
      </c>
      <c r="B1181" s="155" t="s">
        <v>12364</v>
      </c>
      <c r="C1181" s="156">
        <v>37621</v>
      </c>
      <c r="D1181" s="157">
        <v>35762.913999999997</v>
      </c>
      <c r="E1181" s="157">
        <v>8322.6470000000008</v>
      </c>
      <c r="F1181" s="157">
        <v>27440.267</v>
      </c>
    </row>
    <row r="1182" spans="1:6" x14ac:dyDescent="0.2">
      <c r="A1182" s="155" t="s">
        <v>8261</v>
      </c>
      <c r="B1182" s="155"/>
      <c r="C1182" s="156">
        <v>37621</v>
      </c>
      <c r="D1182" s="157">
        <v>107001.21799999999</v>
      </c>
      <c r="E1182" s="157">
        <v>113431.87300000001</v>
      </c>
      <c r="F1182" s="157">
        <v>-6430.6549999999997</v>
      </c>
    </row>
    <row r="1183" spans="1:6" x14ac:dyDescent="0.2">
      <c r="A1183" s="155" t="s">
        <v>8257</v>
      </c>
      <c r="B1183" s="155" t="s">
        <v>8258</v>
      </c>
      <c r="C1183" s="155" t="s">
        <v>10690</v>
      </c>
      <c r="D1183" s="157" t="s">
        <v>8259</v>
      </c>
      <c r="E1183" s="157" t="s">
        <v>8259</v>
      </c>
      <c r="F1183" s="157" t="s">
        <v>8259</v>
      </c>
    </row>
    <row r="1184" spans="1:6" x14ac:dyDescent="0.2">
      <c r="A1184" s="155" t="s">
        <v>8257</v>
      </c>
      <c r="B1184" s="155" t="s">
        <v>8258</v>
      </c>
      <c r="C1184" s="155" t="s">
        <v>10690</v>
      </c>
      <c r="D1184" s="157" t="s">
        <v>8259</v>
      </c>
      <c r="E1184" s="157" t="s">
        <v>8259</v>
      </c>
      <c r="F1184" s="157" t="s">
        <v>8259</v>
      </c>
    </row>
    <row r="1185" spans="1:6" x14ac:dyDescent="0.2">
      <c r="A1185" s="155" t="s">
        <v>8260</v>
      </c>
      <c r="B1185" s="155" t="s">
        <v>12364</v>
      </c>
      <c r="C1185" s="156">
        <v>37621</v>
      </c>
      <c r="D1185" s="157">
        <v>0</v>
      </c>
      <c r="E1185" s="157">
        <v>0</v>
      </c>
      <c r="F1185" s="157">
        <v>0</v>
      </c>
    </row>
    <row r="1186" spans="1:6" x14ac:dyDescent="0.2">
      <c r="A1186" s="155" t="s">
        <v>8261</v>
      </c>
      <c r="B1186" s="155"/>
      <c r="C1186" s="156">
        <v>37621</v>
      </c>
      <c r="D1186" s="157">
        <v>0</v>
      </c>
      <c r="E1186" s="157">
        <v>0</v>
      </c>
      <c r="F1186" s="157">
        <v>0</v>
      </c>
    </row>
    <row r="1187" spans="1:6" x14ac:dyDescent="0.2">
      <c r="A1187" s="155" t="s">
        <v>8257</v>
      </c>
      <c r="B1187" s="155" t="s">
        <v>8258</v>
      </c>
      <c r="C1187" s="155" t="s">
        <v>10690</v>
      </c>
      <c r="D1187" s="157" t="s">
        <v>8259</v>
      </c>
      <c r="E1187" s="157" t="s">
        <v>8259</v>
      </c>
      <c r="F1187" s="157" t="s">
        <v>8259</v>
      </c>
    </row>
    <row r="1188" spans="1:6" x14ac:dyDescent="0.2">
      <c r="A1188" s="155" t="s">
        <v>8257</v>
      </c>
      <c r="B1188" s="155" t="s">
        <v>8258</v>
      </c>
      <c r="C1188" s="155" t="s">
        <v>10690</v>
      </c>
      <c r="D1188" s="157" t="s">
        <v>8259</v>
      </c>
      <c r="E1188" s="157" t="s">
        <v>8259</v>
      </c>
      <c r="F1188" s="157" t="s">
        <v>8259</v>
      </c>
    </row>
    <row r="1189" spans="1:6" x14ac:dyDescent="0.2">
      <c r="A1189" s="155" t="s">
        <v>8260</v>
      </c>
      <c r="B1189" s="155" t="s">
        <v>12364</v>
      </c>
      <c r="C1189" s="156">
        <v>37621</v>
      </c>
      <c r="D1189" s="157">
        <v>0</v>
      </c>
      <c r="E1189" s="157">
        <v>0</v>
      </c>
      <c r="F1189" s="157">
        <v>0</v>
      </c>
    </row>
    <row r="1190" spans="1:6" x14ac:dyDescent="0.2">
      <c r="A1190" s="155" t="s">
        <v>8261</v>
      </c>
      <c r="B1190" s="155"/>
      <c r="C1190" s="156">
        <v>37621</v>
      </c>
      <c r="D1190" s="157">
        <v>0</v>
      </c>
      <c r="E1190" s="157">
        <v>0</v>
      </c>
      <c r="F1190" s="157">
        <v>0</v>
      </c>
    </row>
    <row r="1191" spans="1:6" x14ac:dyDescent="0.2">
      <c r="A1191" s="155" t="s">
        <v>8257</v>
      </c>
      <c r="B1191" s="155" t="s">
        <v>8258</v>
      </c>
      <c r="C1191" s="155" t="s">
        <v>10690</v>
      </c>
      <c r="D1191" s="157" t="s">
        <v>8259</v>
      </c>
      <c r="E1191" s="157" t="s">
        <v>8259</v>
      </c>
      <c r="F1191" s="157" t="s">
        <v>8259</v>
      </c>
    </row>
    <row r="1192" spans="1:6" x14ac:dyDescent="0.2">
      <c r="A1192" s="155" t="s">
        <v>8257</v>
      </c>
      <c r="B1192" s="155" t="s">
        <v>8258</v>
      </c>
      <c r="C1192" s="155" t="s">
        <v>10690</v>
      </c>
      <c r="D1192" s="157" t="s">
        <v>8259</v>
      </c>
      <c r="E1192" s="157" t="s">
        <v>8259</v>
      </c>
      <c r="F1192" s="157" t="s">
        <v>8259</v>
      </c>
    </row>
    <row r="1193" spans="1:6" x14ac:dyDescent="0.2">
      <c r="A1193" s="155" t="s">
        <v>8260</v>
      </c>
      <c r="B1193" s="155" t="s">
        <v>12364</v>
      </c>
      <c r="C1193" s="156">
        <v>37621</v>
      </c>
      <c r="D1193" s="157">
        <v>0</v>
      </c>
      <c r="E1193" s="157">
        <v>0</v>
      </c>
      <c r="F1193" s="157">
        <v>0</v>
      </c>
    </row>
    <row r="1194" spans="1:6" x14ac:dyDescent="0.2">
      <c r="A1194" s="155" t="s">
        <v>8261</v>
      </c>
      <c r="B1194" s="155"/>
      <c r="C1194" s="156">
        <v>37621</v>
      </c>
      <c r="D1194" s="157">
        <v>0</v>
      </c>
      <c r="E1194" s="157">
        <v>0</v>
      </c>
      <c r="F1194" s="157">
        <v>0</v>
      </c>
    </row>
    <row r="1195" spans="1:6" x14ac:dyDescent="0.2">
      <c r="A1195" s="155" t="s">
        <v>8257</v>
      </c>
      <c r="B1195" s="155" t="s">
        <v>8258</v>
      </c>
      <c r="C1195" s="155" t="s">
        <v>10690</v>
      </c>
      <c r="D1195" s="157" t="s">
        <v>8259</v>
      </c>
      <c r="E1195" s="157" t="s">
        <v>8259</v>
      </c>
      <c r="F1195" s="157" t="s">
        <v>8259</v>
      </c>
    </row>
    <row r="1196" spans="1:6" x14ac:dyDescent="0.2">
      <c r="A1196" s="155" t="s">
        <v>8257</v>
      </c>
      <c r="B1196" s="155" t="s">
        <v>8258</v>
      </c>
      <c r="C1196" s="155" t="s">
        <v>10690</v>
      </c>
      <c r="D1196" s="157" t="s">
        <v>8259</v>
      </c>
      <c r="E1196" s="157" t="s">
        <v>8259</v>
      </c>
      <c r="F1196" s="157" t="s">
        <v>8259</v>
      </c>
    </row>
    <row r="1197" spans="1:6" x14ac:dyDescent="0.2">
      <c r="A1197" s="155" t="s">
        <v>8260</v>
      </c>
      <c r="B1197" s="155" t="s">
        <v>12364</v>
      </c>
      <c r="C1197" s="156">
        <v>37621</v>
      </c>
      <c r="D1197" s="157">
        <v>0</v>
      </c>
      <c r="E1197" s="157">
        <v>0</v>
      </c>
      <c r="F1197" s="157">
        <v>0</v>
      </c>
    </row>
    <row r="1198" spans="1:6" x14ac:dyDescent="0.2">
      <c r="A1198" s="155" t="s">
        <v>8261</v>
      </c>
      <c r="B1198" s="155"/>
      <c r="C1198" s="156">
        <v>37621</v>
      </c>
      <c r="D1198" s="157">
        <v>0</v>
      </c>
      <c r="E1198" s="157">
        <v>0</v>
      </c>
      <c r="F1198" s="157">
        <v>0</v>
      </c>
    </row>
    <row r="1199" spans="1:6" x14ac:dyDescent="0.2">
      <c r="A1199" s="155" t="s">
        <v>8257</v>
      </c>
      <c r="B1199" s="155" t="s">
        <v>8258</v>
      </c>
      <c r="C1199" s="155" t="s">
        <v>10690</v>
      </c>
      <c r="D1199" s="157" t="s">
        <v>8259</v>
      </c>
      <c r="E1199" s="157" t="s">
        <v>8259</v>
      </c>
      <c r="F1199" s="157" t="s">
        <v>8259</v>
      </c>
    </row>
    <row r="1200" spans="1:6" x14ac:dyDescent="0.2">
      <c r="A1200" s="155" t="s">
        <v>8257</v>
      </c>
      <c r="B1200" s="155" t="s">
        <v>8258</v>
      </c>
      <c r="C1200" s="155" t="s">
        <v>10690</v>
      </c>
      <c r="D1200" s="157" t="s">
        <v>8259</v>
      </c>
      <c r="E1200" s="157" t="s">
        <v>8259</v>
      </c>
      <c r="F1200" s="157" t="s">
        <v>8259</v>
      </c>
    </row>
    <row r="1201" spans="1:6" x14ac:dyDescent="0.2">
      <c r="A1201" s="155" t="s">
        <v>8260</v>
      </c>
      <c r="B1201" s="155" t="s">
        <v>12364</v>
      </c>
      <c r="C1201" s="156">
        <v>37621</v>
      </c>
      <c r="D1201" s="157">
        <v>0</v>
      </c>
      <c r="E1201" s="157">
        <v>0</v>
      </c>
      <c r="F1201" s="157">
        <v>0</v>
      </c>
    </row>
    <row r="1202" spans="1:6" x14ac:dyDescent="0.2">
      <c r="A1202" s="155" t="s">
        <v>8261</v>
      </c>
      <c r="B1202" s="155"/>
      <c r="C1202" s="156">
        <v>37621</v>
      </c>
      <c r="D1202" s="157">
        <v>0</v>
      </c>
      <c r="E1202" s="157">
        <v>0</v>
      </c>
      <c r="F1202" s="157">
        <v>0</v>
      </c>
    </row>
    <row r="1203" spans="1:6" x14ac:dyDescent="0.2">
      <c r="A1203" s="155" t="s">
        <v>8257</v>
      </c>
      <c r="B1203" s="155" t="s">
        <v>8258</v>
      </c>
      <c r="C1203" s="155" t="s">
        <v>10690</v>
      </c>
      <c r="D1203" s="157" t="s">
        <v>8259</v>
      </c>
      <c r="E1203" s="157" t="s">
        <v>8259</v>
      </c>
      <c r="F1203" s="157" t="s">
        <v>8259</v>
      </c>
    </row>
    <row r="1204" spans="1:6" x14ac:dyDescent="0.2">
      <c r="A1204" s="155" t="s">
        <v>8257</v>
      </c>
      <c r="B1204" s="155" t="s">
        <v>8258</v>
      </c>
      <c r="C1204" s="155" t="s">
        <v>10690</v>
      </c>
      <c r="D1204" s="157" t="s">
        <v>8259</v>
      </c>
      <c r="E1204" s="157" t="s">
        <v>8259</v>
      </c>
      <c r="F1204" s="157" t="s">
        <v>8259</v>
      </c>
    </row>
    <row r="1205" spans="1:6" x14ac:dyDescent="0.2">
      <c r="A1205" s="155" t="s">
        <v>8260</v>
      </c>
      <c r="B1205" s="155" t="s">
        <v>12364</v>
      </c>
      <c r="C1205" s="156">
        <v>37621</v>
      </c>
      <c r="D1205" s="157">
        <v>0</v>
      </c>
      <c r="E1205" s="157">
        <v>0</v>
      </c>
      <c r="F1205" s="157">
        <v>0</v>
      </c>
    </row>
    <row r="1206" spans="1:6" x14ac:dyDescent="0.2">
      <c r="A1206" s="155" t="s">
        <v>8261</v>
      </c>
      <c r="B1206" s="155"/>
      <c r="C1206" s="156">
        <v>37621</v>
      </c>
      <c r="D1206" s="157">
        <v>0</v>
      </c>
      <c r="E1206" s="157">
        <v>0</v>
      </c>
      <c r="F1206" s="157">
        <v>0</v>
      </c>
    </row>
    <row r="1207" spans="1:6" x14ac:dyDescent="0.2">
      <c r="A1207" s="155" t="s">
        <v>8257</v>
      </c>
      <c r="B1207" s="155" t="s">
        <v>8258</v>
      </c>
      <c r="C1207" s="155" t="s">
        <v>10690</v>
      </c>
      <c r="D1207" s="157" t="s">
        <v>8259</v>
      </c>
      <c r="E1207" s="157" t="s">
        <v>8259</v>
      </c>
      <c r="F1207" s="157" t="s">
        <v>8259</v>
      </c>
    </row>
    <row r="1208" spans="1:6" x14ac:dyDescent="0.2">
      <c r="A1208" s="155" t="s">
        <v>8257</v>
      </c>
      <c r="B1208" s="155" t="s">
        <v>8258</v>
      </c>
      <c r="C1208" s="155" t="s">
        <v>10690</v>
      </c>
      <c r="D1208" s="157" t="s">
        <v>8259</v>
      </c>
      <c r="E1208" s="157" t="s">
        <v>8259</v>
      </c>
      <c r="F1208" s="157" t="s">
        <v>8259</v>
      </c>
    </row>
    <row r="1209" spans="1:6" x14ac:dyDescent="0.2">
      <c r="A1209" s="155" t="s">
        <v>8260</v>
      </c>
      <c r="B1209" s="155" t="s">
        <v>12364</v>
      </c>
      <c r="C1209" s="156">
        <v>37621</v>
      </c>
      <c r="D1209" s="157">
        <v>0</v>
      </c>
      <c r="E1209" s="157">
        <v>0</v>
      </c>
      <c r="F1209" s="157">
        <v>0</v>
      </c>
    </row>
    <row r="1210" spans="1:6" x14ac:dyDescent="0.2">
      <c r="A1210" s="155" t="s">
        <v>8261</v>
      </c>
      <c r="B1210" s="155"/>
      <c r="C1210" s="156">
        <v>37621</v>
      </c>
      <c r="D1210" s="157">
        <v>0</v>
      </c>
      <c r="E1210" s="157">
        <v>0</v>
      </c>
      <c r="F1210" s="157">
        <v>0</v>
      </c>
    </row>
    <row r="1211" spans="1:6" x14ac:dyDescent="0.2">
      <c r="A1211" s="155" t="s">
        <v>8257</v>
      </c>
      <c r="B1211" s="155" t="s">
        <v>8258</v>
      </c>
      <c r="C1211" s="155" t="s">
        <v>10690</v>
      </c>
      <c r="D1211" s="157" t="s">
        <v>8259</v>
      </c>
      <c r="E1211" s="157" t="s">
        <v>8259</v>
      </c>
      <c r="F1211" s="157" t="s">
        <v>8259</v>
      </c>
    </row>
    <row r="1212" spans="1:6" x14ac:dyDescent="0.2">
      <c r="A1212" s="155" t="s">
        <v>8257</v>
      </c>
      <c r="B1212" s="155" t="s">
        <v>8258</v>
      </c>
      <c r="C1212" s="155" t="s">
        <v>10690</v>
      </c>
      <c r="D1212" s="157" t="s">
        <v>8259</v>
      </c>
      <c r="E1212" s="157" t="s">
        <v>8259</v>
      </c>
      <c r="F1212" s="157" t="s">
        <v>8259</v>
      </c>
    </row>
    <row r="1213" spans="1:6" x14ac:dyDescent="0.2">
      <c r="A1213" s="155" t="s">
        <v>8260</v>
      </c>
      <c r="B1213" s="155" t="s">
        <v>12364</v>
      </c>
      <c r="C1213" s="156">
        <v>37621</v>
      </c>
      <c r="D1213" s="157">
        <v>0</v>
      </c>
      <c r="E1213" s="157">
        <v>0</v>
      </c>
      <c r="F1213" s="157">
        <v>0</v>
      </c>
    </row>
    <row r="1214" spans="1:6" x14ac:dyDescent="0.2">
      <c r="A1214" s="155" t="s">
        <v>8261</v>
      </c>
      <c r="B1214" s="155"/>
      <c r="C1214" s="156">
        <v>37621</v>
      </c>
      <c r="D1214" s="157">
        <v>0</v>
      </c>
      <c r="E1214" s="157">
        <v>0</v>
      </c>
      <c r="F1214" s="157">
        <v>0</v>
      </c>
    </row>
    <row r="1215" spans="1:6" x14ac:dyDescent="0.2">
      <c r="A1215" s="155" t="s">
        <v>8257</v>
      </c>
      <c r="B1215" s="155" t="s">
        <v>8258</v>
      </c>
      <c r="C1215" s="155" t="s">
        <v>10690</v>
      </c>
      <c r="D1215" s="157" t="s">
        <v>8259</v>
      </c>
      <c r="E1215" s="157" t="s">
        <v>8259</v>
      </c>
      <c r="F1215" s="157" t="s">
        <v>8259</v>
      </c>
    </row>
    <row r="1216" spans="1:6" x14ac:dyDescent="0.2">
      <c r="A1216" s="155" t="s">
        <v>8257</v>
      </c>
      <c r="B1216" s="155" t="s">
        <v>8258</v>
      </c>
      <c r="C1216" s="155" t="s">
        <v>10690</v>
      </c>
      <c r="D1216" s="157" t="s">
        <v>8259</v>
      </c>
      <c r="E1216" s="157" t="s">
        <v>8259</v>
      </c>
      <c r="F1216" s="157" t="s">
        <v>8259</v>
      </c>
    </row>
    <row r="1217" spans="1:6" x14ac:dyDescent="0.2">
      <c r="A1217" s="155" t="s">
        <v>8260</v>
      </c>
      <c r="B1217" s="155" t="s">
        <v>12364</v>
      </c>
      <c r="C1217" s="156">
        <v>37621</v>
      </c>
      <c r="D1217" s="157">
        <v>0</v>
      </c>
      <c r="E1217" s="157">
        <v>0</v>
      </c>
      <c r="F1217" s="157">
        <v>0</v>
      </c>
    </row>
    <row r="1218" spans="1:6" x14ac:dyDescent="0.2">
      <c r="A1218" s="155" t="s">
        <v>8261</v>
      </c>
      <c r="B1218" s="155"/>
      <c r="C1218" s="156">
        <v>37621</v>
      </c>
      <c r="D1218" s="157">
        <v>0</v>
      </c>
      <c r="E1218" s="157">
        <v>0</v>
      </c>
      <c r="F1218" s="157">
        <v>0</v>
      </c>
    </row>
    <row r="1219" spans="1:6" x14ac:dyDescent="0.2">
      <c r="A1219" s="155" t="s">
        <v>8257</v>
      </c>
      <c r="B1219" s="155" t="s">
        <v>8258</v>
      </c>
      <c r="C1219" s="155" t="s">
        <v>10690</v>
      </c>
      <c r="D1219" s="157" t="s">
        <v>8259</v>
      </c>
      <c r="E1219" s="157" t="s">
        <v>8259</v>
      </c>
      <c r="F1219" s="157" t="s">
        <v>8259</v>
      </c>
    </row>
    <row r="1220" spans="1:6" x14ac:dyDescent="0.2">
      <c r="A1220" s="155" t="s">
        <v>8257</v>
      </c>
      <c r="B1220" s="155" t="s">
        <v>8258</v>
      </c>
      <c r="C1220" s="155" t="s">
        <v>10690</v>
      </c>
      <c r="D1220" s="157" t="s">
        <v>8259</v>
      </c>
      <c r="E1220" s="157" t="s">
        <v>8259</v>
      </c>
      <c r="F1220" s="157" t="s">
        <v>8259</v>
      </c>
    </row>
    <row r="1221" spans="1:6" x14ac:dyDescent="0.2">
      <c r="A1221" s="155" t="s">
        <v>8260</v>
      </c>
      <c r="B1221" s="155" t="s">
        <v>12364</v>
      </c>
      <c r="C1221" s="156">
        <v>37621</v>
      </c>
      <c r="D1221" s="157">
        <v>0</v>
      </c>
      <c r="E1221" s="157">
        <v>0</v>
      </c>
      <c r="F1221" s="157">
        <v>0</v>
      </c>
    </row>
    <row r="1222" spans="1:6" x14ac:dyDescent="0.2">
      <c r="A1222" s="155" t="s">
        <v>8261</v>
      </c>
      <c r="B1222" s="155"/>
      <c r="C1222" s="156">
        <v>37621</v>
      </c>
      <c r="D1222" s="157">
        <v>0</v>
      </c>
      <c r="E1222" s="157">
        <v>0</v>
      </c>
      <c r="F1222" s="157">
        <v>0</v>
      </c>
    </row>
    <row r="1223" spans="1:6" x14ac:dyDescent="0.2">
      <c r="A1223" s="155" t="s">
        <v>8257</v>
      </c>
      <c r="B1223" s="155" t="s">
        <v>8258</v>
      </c>
      <c r="C1223" s="155" t="s">
        <v>10690</v>
      </c>
      <c r="D1223" s="157" t="s">
        <v>8259</v>
      </c>
      <c r="E1223" s="157" t="s">
        <v>8259</v>
      </c>
      <c r="F1223" s="157" t="s">
        <v>8259</v>
      </c>
    </row>
    <row r="1224" spans="1:6" x14ac:dyDescent="0.2">
      <c r="A1224" s="155" t="s">
        <v>8257</v>
      </c>
      <c r="B1224" s="155" t="s">
        <v>8258</v>
      </c>
      <c r="C1224" s="155" t="s">
        <v>10690</v>
      </c>
      <c r="D1224" s="157" t="s">
        <v>8259</v>
      </c>
      <c r="E1224" s="157" t="s">
        <v>8259</v>
      </c>
      <c r="F1224" s="157" t="s">
        <v>8259</v>
      </c>
    </row>
    <row r="1225" spans="1:6" x14ac:dyDescent="0.2">
      <c r="A1225" s="155" t="s">
        <v>8260</v>
      </c>
      <c r="B1225" s="155" t="s">
        <v>12364</v>
      </c>
      <c r="C1225" s="156">
        <v>37621</v>
      </c>
      <c r="D1225" s="157">
        <v>0</v>
      </c>
      <c r="E1225" s="157">
        <v>0</v>
      </c>
      <c r="F1225" s="157">
        <v>0</v>
      </c>
    </row>
    <row r="1226" spans="1:6" x14ac:dyDescent="0.2">
      <c r="A1226" s="155" t="s">
        <v>8261</v>
      </c>
      <c r="B1226" s="155"/>
      <c r="C1226" s="156">
        <v>37621</v>
      </c>
      <c r="D1226" s="157">
        <v>0</v>
      </c>
      <c r="E1226" s="157">
        <v>0</v>
      </c>
      <c r="F1226" s="157">
        <v>0</v>
      </c>
    </row>
    <row r="1227" spans="1:6" x14ac:dyDescent="0.2">
      <c r="A1227" s="155" t="s">
        <v>8257</v>
      </c>
      <c r="B1227" s="155" t="s">
        <v>8258</v>
      </c>
      <c r="C1227" s="155" t="s">
        <v>10690</v>
      </c>
      <c r="D1227" s="157" t="s">
        <v>8259</v>
      </c>
      <c r="E1227" s="157" t="s">
        <v>8259</v>
      </c>
      <c r="F1227" s="157" t="s">
        <v>8259</v>
      </c>
    </row>
    <row r="1228" spans="1:6" x14ac:dyDescent="0.2">
      <c r="A1228" s="155" t="s">
        <v>8257</v>
      </c>
      <c r="B1228" s="155" t="s">
        <v>8258</v>
      </c>
      <c r="C1228" s="155" t="s">
        <v>10690</v>
      </c>
      <c r="D1228" s="157" t="s">
        <v>8259</v>
      </c>
      <c r="E1228" s="157" t="s">
        <v>8259</v>
      </c>
      <c r="F1228" s="157" t="s">
        <v>8259</v>
      </c>
    </row>
    <row r="1229" spans="1:6" x14ac:dyDescent="0.2">
      <c r="A1229" s="155" t="s">
        <v>8260</v>
      </c>
      <c r="B1229" s="155" t="s">
        <v>12364</v>
      </c>
      <c r="C1229" s="156">
        <v>37621</v>
      </c>
      <c r="D1229" s="157">
        <v>0</v>
      </c>
      <c r="E1229" s="157">
        <v>0</v>
      </c>
      <c r="F1229" s="157">
        <v>0</v>
      </c>
    </row>
    <row r="1230" spans="1:6" x14ac:dyDescent="0.2">
      <c r="A1230" s="155" t="s">
        <v>8261</v>
      </c>
      <c r="B1230" s="155"/>
      <c r="C1230" s="156">
        <v>37621</v>
      </c>
      <c r="D1230" s="157">
        <v>0</v>
      </c>
      <c r="E1230" s="157">
        <v>0</v>
      </c>
      <c r="F1230" s="157">
        <v>0</v>
      </c>
    </row>
    <row r="1231" spans="1:6" x14ac:dyDescent="0.2">
      <c r="A1231" s="155" t="s">
        <v>8257</v>
      </c>
      <c r="B1231" s="155" t="s">
        <v>8258</v>
      </c>
      <c r="C1231" s="155" t="s">
        <v>10690</v>
      </c>
      <c r="D1231" s="157" t="s">
        <v>8259</v>
      </c>
      <c r="E1231" s="157" t="s">
        <v>8259</v>
      </c>
      <c r="F1231" s="157" t="s">
        <v>8259</v>
      </c>
    </row>
    <row r="1232" spans="1:6" x14ac:dyDescent="0.2">
      <c r="A1232" s="155" t="s">
        <v>8257</v>
      </c>
      <c r="B1232" s="155" t="s">
        <v>8258</v>
      </c>
      <c r="C1232" s="155" t="s">
        <v>10690</v>
      </c>
      <c r="D1232" s="157" t="s">
        <v>8259</v>
      </c>
      <c r="E1232" s="157" t="s">
        <v>8259</v>
      </c>
      <c r="F1232" s="157" t="s">
        <v>8259</v>
      </c>
    </row>
    <row r="1233" spans="1:6" x14ac:dyDescent="0.2">
      <c r="A1233" s="155" t="s">
        <v>8268</v>
      </c>
      <c r="B1233" s="155"/>
      <c r="C1233" s="155"/>
      <c r="D1233" s="155"/>
      <c r="E1233" s="155"/>
      <c r="F1233" s="155"/>
    </row>
    <row r="1234" spans="1:6" x14ac:dyDescent="0.2">
      <c r="A1234" s="155" t="s">
        <v>8254</v>
      </c>
      <c r="B1234" s="155" t="s">
        <v>8255</v>
      </c>
      <c r="C1234" s="155"/>
      <c r="D1234" s="155"/>
      <c r="E1234" s="155"/>
      <c r="F1234" s="155"/>
    </row>
    <row r="1235" spans="1:6" x14ac:dyDescent="0.2">
      <c r="A1235" s="155"/>
      <c r="B1235" s="155"/>
      <c r="C1235" s="155" t="s">
        <v>10689</v>
      </c>
      <c r="D1235" s="157" t="s">
        <v>8255</v>
      </c>
      <c r="E1235" s="155"/>
      <c r="F1235" s="155"/>
    </row>
    <row r="1237" spans="1:6" x14ac:dyDescent="0.2">
      <c r="A1237" s="155" t="s">
        <v>8260</v>
      </c>
      <c r="B1237" s="155" t="s">
        <v>12364</v>
      </c>
      <c r="C1237" s="156">
        <v>37621</v>
      </c>
      <c r="D1237" s="157">
        <v>0</v>
      </c>
      <c r="E1237" s="157">
        <v>0</v>
      </c>
      <c r="F1237" s="157">
        <v>0</v>
      </c>
    </row>
    <row r="1238" spans="1:6" x14ac:dyDescent="0.2">
      <c r="A1238" s="155" t="s">
        <v>8261</v>
      </c>
      <c r="B1238" s="155"/>
      <c r="C1238" s="156">
        <v>37621</v>
      </c>
      <c r="D1238" s="157">
        <v>0</v>
      </c>
      <c r="E1238" s="157">
        <v>0</v>
      </c>
      <c r="F1238" s="157">
        <v>0</v>
      </c>
    </row>
    <row r="1239" spans="1:6" x14ac:dyDescent="0.2">
      <c r="A1239" s="155" t="s">
        <v>8257</v>
      </c>
      <c r="B1239" s="155" t="s">
        <v>8258</v>
      </c>
      <c r="C1239" s="155" t="s">
        <v>10690</v>
      </c>
      <c r="D1239" s="157" t="s">
        <v>8259</v>
      </c>
      <c r="E1239" s="157" t="s">
        <v>8259</v>
      </c>
      <c r="F1239" s="157" t="s">
        <v>8259</v>
      </c>
    </row>
    <row r="1240" spans="1:6" x14ac:dyDescent="0.2">
      <c r="A1240" s="155" t="s">
        <v>8257</v>
      </c>
      <c r="B1240" s="155" t="s">
        <v>8258</v>
      </c>
      <c r="C1240" s="155" t="s">
        <v>10690</v>
      </c>
      <c r="D1240" s="157" t="s">
        <v>8259</v>
      </c>
      <c r="E1240" s="157" t="s">
        <v>8259</v>
      </c>
      <c r="F1240" s="157" t="s">
        <v>8259</v>
      </c>
    </row>
    <row r="1241" spans="1:6" x14ac:dyDescent="0.2">
      <c r="A1241" s="155" t="s">
        <v>8260</v>
      </c>
      <c r="B1241" s="155" t="s">
        <v>12364</v>
      </c>
      <c r="C1241" s="156">
        <v>37621</v>
      </c>
      <c r="D1241" s="157">
        <v>0</v>
      </c>
      <c r="E1241" s="157">
        <v>0</v>
      </c>
      <c r="F1241" s="157">
        <v>0</v>
      </c>
    </row>
    <row r="1242" spans="1:6" x14ac:dyDescent="0.2">
      <c r="A1242" s="155" t="s">
        <v>8261</v>
      </c>
      <c r="B1242" s="155"/>
      <c r="C1242" s="156">
        <v>37621</v>
      </c>
      <c r="D1242" s="157">
        <v>0</v>
      </c>
      <c r="E1242" s="157">
        <v>0</v>
      </c>
      <c r="F1242" s="157">
        <v>0</v>
      </c>
    </row>
    <row r="1243" spans="1:6" x14ac:dyDescent="0.2">
      <c r="A1243" s="155" t="s">
        <v>8257</v>
      </c>
      <c r="B1243" s="155" t="s">
        <v>8258</v>
      </c>
      <c r="C1243" s="155" t="s">
        <v>10690</v>
      </c>
      <c r="D1243" s="157" t="s">
        <v>8259</v>
      </c>
      <c r="E1243" s="157" t="s">
        <v>8259</v>
      </c>
      <c r="F1243" s="157" t="s">
        <v>8259</v>
      </c>
    </row>
    <row r="1244" spans="1:6" x14ac:dyDescent="0.2">
      <c r="A1244" s="155" t="s">
        <v>8257</v>
      </c>
      <c r="B1244" s="155" t="s">
        <v>8258</v>
      </c>
      <c r="C1244" s="155" t="s">
        <v>10690</v>
      </c>
      <c r="D1244" s="157" t="s">
        <v>8259</v>
      </c>
      <c r="E1244" s="157" t="s">
        <v>8259</v>
      </c>
      <c r="F1244" s="157" t="s">
        <v>8259</v>
      </c>
    </row>
    <row r="1245" spans="1:6" x14ac:dyDescent="0.2">
      <c r="A1245" s="155" t="s">
        <v>8260</v>
      </c>
      <c r="B1245" s="155" t="s">
        <v>12364</v>
      </c>
      <c r="C1245" s="156">
        <v>37621</v>
      </c>
      <c r="D1245" s="157">
        <v>0</v>
      </c>
      <c r="E1245" s="157">
        <v>0</v>
      </c>
      <c r="F1245" s="157">
        <v>0</v>
      </c>
    </row>
    <row r="1246" spans="1:6" x14ac:dyDescent="0.2">
      <c r="A1246" s="155" t="s">
        <v>8261</v>
      </c>
      <c r="B1246" s="155"/>
      <c r="C1246" s="156">
        <v>37621</v>
      </c>
      <c r="D1246" s="157">
        <v>0</v>
      </c>
      <c r="E1246" s="157">
        <v>0</v>
      </c>
      <c r="F1246" s="157">
        <v>0</v>
      </c>
    </row>
    <row r="1247" spans="1:6" x14ac:dyDescent="0.2">
      <c r="A1247" s="155" t="s">
        <v>8257</v>
      </c>
      <c r="B1247" s="155" t="s">
        <v>8258</v>
      </c>
      <c r="C1247" s="155" t="s">
        <v>10690</v>
      </c>
      <c r="D1247" s="157" t="s">
        <v>8259</v>
      </c>
      <c r="E1247" s="157" t="s">
        <v>8259</v>
      </c>
      <c r="F1247" s="157" t="s">
        <v>8259</v>
      </c>
    </row>
    <row r="1248" spans="1:6" x14ac:dyDescent="0.2">
      <c r="A1248" s="155" t="s">
        <v>8257</v>
      </c>
      <c r="B1248" s="155" t="s">
        <v>8258</v>
      </c>
      <c r="C1248" s="155" t="s">
        <v>10690</v>
      </c>
      <c r="D1248" s="157" t="s">
        <v>8259</v>
      </c>
      <c r="E1248" s="157" t="s">
        <v>8259</v>
      </c>
      <c r="F1248" s="157" t="s">
        <v>8259</v>
      </c>
    </row>
    <row r="1249" spans="1:6" x14ac:dyDescent="0.2">
      <c r="A1249" s="155" t="s">
        <v>8260</v>
      </c>
      <c r="B1249" s="155" t="s">
        <v>12364</v>
      </c>
      <c r="C1249" s="156">
        <v>37621</v>
      </c>
      <c r="D1249" s="157">
        <v>0</v>
      </c>
      <c r="E1249" s="157">
        <v>0</v>
      </c>
      <c r="F1249" s="157">
        <v>0</v>
      </c>
    </row>
    <row r="1250" spans="1:6" x14ac:dyDescent="0.2">
      <c r="A1250" s="155" t="s">
        <v>8261</v>
      </c>
      <c r="B1250" s="155"/>
      <c r="C1250" s="156">
        <v>37621</v>
      </c>
      <c r="D1250" s="157">
        <v>0</v>
      </c>
      <c r="E1250" s="157">
        <v>0</v>
      </c>
      <c r="F1250" s="157">
        <v>0</v>
      </c>
    </row>
    <row r="1251" spans="1:6" x14ac:dyDescent="0.2">
      <c r="A1251" s="155" t="s">
        <v>8257</v>
      </c>
      <c r="B1251" s="155" t="s">
        <v>8258</v>
      </c>
      <c r="C1251" s="155" t="s">
        <v>10690</v>
      </c>
      <c r="D1251" s="157" t="s">
        <v>8259</v>
      </c>
      <c r="E1251" s="157" t="s">
        <v>8259</v>
      </c>
      <c r="F1251" s="157" t="s">
        <v>8259</v>
      </c>
    </row>
    <row r="1252" spans="1:6" x14ac:dyDescent="0.2">
      <c r="A1252" s="155" t="s">
        <v>8257</v>
      </c>
      <c r="B1252" s="155" t="s">
        <v>8258</v>
      </c>
      <c r="C1252" s="155" t="s">
        <v>10690</v>
      </c>
      <c r="D1252" s="157" t="s">
        <v>8259</v>
      </c>
      <c r="E1252" s="157" t="s">
        <v>8259</v>
      </c>
      <c r="F1252" s="157" t="s">
        <v>8259</v>
      </c>
    </row>
    <row r="1253" spans="1:6" x14ac:dyDescent="0.2">
      <c r="A1253" s="155" t="s">
        <v>8260</v>
      </c>
      <c r="B1253" s="155" t="s">
        <v>12364</v>
      </c>
      <c r="C1253" s="156">
        <v>37621</v>
      </c>
      <c r="D1253" s="157">
        <v>0</v>
      </c>
      <c r="E1253" s="157">
        <v>0</v>
      </c>
      <c r="F1253" s="157">
        <v>0</v>
      </c>
    </row>
    <row r="1254" spans="1:6" x14ac:dyDescent="0.2">
      <c r="A1254" s="155" t="s">
        <v>8261</v>
      </c>
      <c r="B1254" s="155"/>
      <c r="C1254" s="156">
        <v>37621</v>
      </c>
      <c r="D1254" s="157">
        <v>0</v>
      </c>
      <c r="E1254" s="157">
        <v>0</v>
      </c>
      <c r="F1254" s="157">
        <v>0</v>
      </c>
    </row>
    <row r="1255" spans="1:6" x14ac:dyDescent="0.2">
      <c r="A1255" s="155" t="s">
        <v>8257</v>
      </c>
      <c r="B1255" s="155" t="s">
        <v>8258</v>
      </c>
      <c r="C1255" s="155" t="s">
        <v>10690</v>
      </c>
      <c r="D1255" s="157" t="s">
        <v>8259</v>
      </c>
      <c r="E1255" s="157" t="s">
        <v>8259</v>
      </c>
      <c r="F1255" s="157" t="s">
        <v>8259</v>
      </c>
    </row>
    <row r="1256" spans="1:6" x14ac:dyDescent="0.2">
      <c r="A1256" s="155" t="s">
        <v>8257</v>
      </c>
      <c r="B1256" s="155" t="s">
        <v>8258</v>
      </c>
      <c r="C1256" s="155" t="s">
        <v>10690</v>
      </c>
      <c r="D1256" s="157" t="s">
        <v>8259</v>
      </c>
      <c r="E1256" s="157" t="s">
        <v>8259</v>
      </c>
      <c r="F1256" s="157" t="s">
        <v>8259</v>
      </c>
    </row>
    <row r="1257" spans="1:6" x14ac:dyDescent="0.2">
      <c r="A1257" s="155" t="s">
        <v>8260</v>
      </c>
      <c r="B1257" s="155" t="s">
        <v>12364</v>
      </c>
      <c r="C1257" s="156">
        <v>37621</v>
      </c>
      <c r="D1257" s="157">
        <v>0</v>
      </c>
      <c r="E1257" s="157">
        <v>0</v>
      </c>
      <c r="F1257" s="157">
        <v>0</v>
      </c>
    </row>
    <row r="1258" spans="1:6" x14ac:dyDescent="0.2">
      <c r="A1258" s="155" t="s">
        <v>8261</v>
      </c>
      <c r="B1258" s="155"/>
      <c r="C1258" s="156">
        <v>37621</v>
      </c>
      <c r="D1258" s="157">
        <v>0</v>
      </c>
      <c r="E1258" s="157">
        <v>0</v>
      </c>
      <c r="F1258" s="157">
        <v>0</v>
      </c>
    </row>
    <row r="1259" spans="1:6" x14ac:dyDescent="0.2">
      <c r="A1259" s="155" t="s">
        <v>8257</v>
      </c>
      <c r="B1259" s="155" t="s">
        <v>8258</v>
      </c>
      <c r="C1259" s="155" t="s">
        <v>10690</v>
      </c>
      <c r="D1259" s="157" t="s">
        <v>8259</v>
      </c>
      <c r="E1259" s="157" t="s">
        <v>8259</v>
      </c>
      <c r="F1259" s="157" t="s">
        <v>8259</v>
      </c>
    </row>
    <row r="1260" spans="1:6" x14ac:dyDescent="0.2">
      <c r="A1260" s="155" t="s">
        <v>8257</v>
      </c>
      <c r="B1260" s="155" t="s">
        <v>8258</v>
      </c>
      <c r="C1260" s="155" t="s">
        <v>10690</v>
      </c>
      <c r="D1260" s="157" t="s">
        <v>8259</v>
      </c>
      <c r="E1260" s="157" t="s">
        <v>8259</v>
      </c>
      <c r="F1260" s="157" t="s">
        <v>8259</v>
      </c>
    </row>
    <row r="1261" spans="1:6" x14ac:dyDescent="0.2">
      <c r="A1261" s="155" t="s">
        <v>8260</v>
      </c>
      <c r="B1261" s="155" t="s">
        <v>12364</v>
      </c>
      <c r="C1261" s="156">
        <v>37621</v>
      </c>
      <c r="D1261" s="157">
        <v>0</v>
      </c>
      <c r="E1261" s="157">
        <v>0</v>
      </c>
      <c r="F1261" s="157">
        <v>0</v>
      </c>
    </row>
    <row r="1262" spans="1:6" x14ac:dyDescent="0.2">
      <c r="A1262" s="155" t="s">
        <v>8261</v>
      </c>
      <c r="B1262" s="155"/>
      <c r="C1262" s="156">
        <v>37621</v>
      </c>
      <c r="D1262" s="157">
        <v>0</v>
      </c>
      <c r="E1262" s="157">
        <v>0</v>
      </c>
      <c r="F1262" s="157">
        <v>0</v>
      </c>
    </row>
    <row r="1263" spans="1:6" x14ac:dyDescent="0.2">
      <c r="A1263" s="155" t="s">
        <v>8257</v>
      </c>
      <c r="B1263" s="155" t="s">
        <v>8258</v>
      </c>
      <c r="C1263" s="155" t="s">
        <v>10690</v>
      </c>
      <c r="D1263" s="157" t="s">
        <v>8259</v>
      </c>
      <c r="E1263" s="157" t="s">
        <v>8259</v>
      </c>
      <c r="F1263" s="157" t="s">
        <v>8259</v>
      </c>
    </row>
    <row r="1264" spans="1:6" x14ac:dyDescent="0.2">
      <c r="A1264" s="155" t="s">
        <v>8257</v>
      </c>
      <c r="B1264" s="155" t="s">
        <v>8258</v>
      </c>
      <c r="C1264" s="155" t="s">
        <v>10690</v>
      </c>
      <c r="D1264" s="157" t="s">
        <v>8259</v>
      </c>
      <c r="E1264" s="157" t="s">
        <v>8259</v>
      </c>
      <c r="F1264" s="157" t="s">
        <v>8259</v>
      </c>
    </row>
    <row r="1265" spans="1:6" x14ac:dyDescent="0.2">
      <c r="A1265" s="155" t="s">
        <v>8260</v>
      </c>
      <c r="B1265" s="155" t="s">
        <v>12364</v>
      </c>
      <c r="C1265" s="156">
        <v>37621</v>
      </c>
      <c r="D1265" s="157">
        <v>0</v>
      </c>
      <c r="E1265" s="157">
        <v>0</v>
      </c>
      <c r="F1265" s="157">
        <v>0</v>
      </c>
    </row>
    <row r="1266" spans="1:6" x14ac:dyDescent="0.2">
      <c r="A1266" s="155" t="s">
        <v>8261</v>
      </c>
      <c r="B1266" s="155"/>
      <c r="C1266" s="156">
        <v>37621</v>
      </c>
      <c r="D1266" s="157">
        <v>0</v>
      </c>
      <c r="E1266" s="157">
        <v>0</v>
      </c>
      <c r="F1266" s="157">
        <v>0</v>
      </c>
    </row>
    <row r="1267" spans="1:6" x14ac:dyDescent="0.2">
      <c r="A1267" s="155" t="s">
        <v>8257</v>
      </c>
      <c r="B1267" s="155" t="s">
        <v>8258</v>
      </c>
      <c r="C1267" s="155" t="s">
        <v>10690</v>
      </c>
      <c r="D1267" s="157" t="s">
        <v>8259</v>
      </c>
      <c r="E1267" s="157" t="s">
        <v>8259</v>
      </c>
      <c r="F1267" s="157" t="s">
        <v>8259</v>
      </c>
    </row>
    <row r="1268" spans="1:6" x14ac:dyDescent="0.2">
      <c r="A1268" s="155" t="s">
        <v>8257</v>
      </c>
      <c r="B1268" s="155" t="s">
        <v>8258</v>
      </c>
      <c r="C1268" s="155" t="s">
        <v>10690</v>
      </c>
      <c r="D1268" s="157" t="s">
        <v>8259</v>
      </c>
      <c r="E1268" s="157" t="s">
        <v>8259</v>
      </c>
      <c r="F1268" s="157" t="s">
        <v>8259</v>
      </c>
    </row>
    <row r="1269" spans="1:6" x14ac:dyDescent="0.2">
      <c r="A1269" s="155" t="s">
        <v>8260</v>
      </c>
      <c r="B1269" s="155" t="s">
        <v>12364</v>
      </c>
      <c r="C1269" s="156">
        <v>37621</v>
      </c>
      <c r="D1269" s="157">
        <v>0</v>
      </c>
      <c r="E1269" s="157">
        <v>0</v>
      </c>
      <c r="F1269" s="157">
        <v>0</v>
      </c>
    </row>
    <row r="1270" spans="1:6" x14ac:dyDescent="0.2">
      <c r="A1270" s="155" t="s">
        <v>8261</v>
      </c>
      <c r="B1270" s="155"/>
      <c r="C1270" s="156">
        <v>37621</v>
      </c>
      <c r="D1270" s="157">
        <v>0</v>
      </c>
      <c r="E1270" s="157">
        <v>0</v>
      </c>
      <c r="F1270" s="157">
        <v>0</v>
      </c>
    </row>
    <row r="1271" spans="1:6" x14ac:dyDescent="0.2">
      <c r="A1271" s="155" t="s">
        <v>8257</v>
      </c>
      <c r="B1271" s="155" t="s">
        <v>8258</v>
      </c>
      <c r="C1271" s="155" t="s">
        <v>10690</v>
      </c>
      <c r="D1271" s="157" t="s">
        <v>8259</v>
      </c>
      <c r="E1271" s="157" t="s">
        <v>8259</v>
      </c>
      <c r="F1271" s="157" t="s">
        <v>8259</v>
      </c>
    </row>
    <row r="1272" spans="1:6" x14ac:dyDescent="0.2">
      <c r="A1272" s="155" t="s">
        <v>8257</v>
      </c>
      <c r="B1272" s="155" t="s">
        <v>8258</v>
      </c>
      <c r="C1272" s="155" t="s">
        <v>10690</v>
      </c>
      <c r="D1272" s="157" t="s">
        <v>8259</v>
      </c>
      <c r="E1272" s="157" t="s">
        <v>8259</v>
      </c>
      <c r="F1272" s="157" t="s">
        <v>8259</v>
      </c>
    </row>
    <row r="1273" spans="1:6" x14ac:dyDescent="0.2">
      <c r="A1273" s="155" t="s">
        <v>8260</v>
      </c>
      <c r="B1273" s="155" t="s">
        <v>12364</v>
      </c>
      <c r="C1273" s="156">
        <v>37621</v>
      </c>
      <c r="D1273" s="157">
        <v>0</v>
      </c>
      <c r="E1273" s="157">
        <v>0</v>
      </c>
      <c r="F1273" s="157">
        <v>0</v>
      </c>
    </row>
    <row r="1274" spans="1:6" x14ac:dyDescent="0.2">
      <c r="A1274" s="155" t="s">
        <v>8261</v>
      </c>
      <c r="B1274" s="155"/>
      <c r="C1274" s="156">
        <v>37621</v>
      </c>
      <c r="D1274" s="157">
        <v>0</v>
      </c>
      <c r="E1274" s="157">
        <v>0</v>
      </c>
      <c r="F1274" s="157">
        <v>0</v>
      </c>
    </row>
    <row r="1275" spans="1:6" x14ac:dyDescent="0.2">
      <c r="A1275" s="155" t="s">
        <v>8257</v>
      </c>
      <c r="B1275" s="155" t="s">
        <v>8258</v>
      </c>
      <c r="C1275" s="155" t="s">
        <v>10690</v>
      </c>
      <c r="D1275" s="157" t="s">
        <v>8259</v>
      </c>
      <c r="E1275" s="157" t="s">
        <v>8259</v>
      </c>
      <c r="F1275" s="157" t="s">
        <v>8259</v>
      </c>
    </row>
    <row r="1276" spans="1:6" x14ac:dyDescent="0.2">
      <c r="A1276" s="155" t="s">
        <v>8257</v>
      </c>
      <c r="B1276" s="155" t="s">
        <v>8258</v>
      </c>
      <c r="C1276" s="155" t="s">
        <v>10690</v>
      </c>
      <c r="D1276" s="157" t="s">
        <v>8259</v>
      </c>
      <c r="E1276" s="157" t="s">
        <v>8259</v>
      </c>
      <c r="F1276" s="157" t="s">
        <v>8259</v>
      </c>
    </row>
    <row r="1277" spans="1:6" x14ac:dyDescent="0.2">
      <c r="A1277" s="155" t="s">
        <v>8260</v>
      </c>
      <c r="B1277" s="155" t="s">
        <v>12364</v>
      </c>
      <c r="C1277" s="156">
        <v>37621</v>
      </c>
      <c r="D1277" s="157">
        <v>0</v>
      </c>
      <c r="E1277" s="157">
        <v>0</v>
      </c>
      <c r="F1277" s="157">
        <v>0</v>
      </c>
    </row>
    <row r="1278" spans="1:6" x14ac:dyDescent="0.2">
      <c r="A1278" s="155" t="s">
        <v>8261</v>
      </c>
      <c r="B1278" s="155"/>
      <c r="C1278" s="156">
        <v>37621</v>
      </c>
      <c r="D1278" s="157">
        <v>0</v>
      </c>
      <c r="E1278" s="157">
        <v>0</v>
      </c>
      <c r="F1278" s="157">
        <v>0</v>
      </c>
    </row>
    <row r="1279" spans="1:6" x14ac:dyDescent="0.2">
      <c r="A1279" s="155" t="s">
        <v>8257</v>
      </c>
      <c r="B1279" s="155" t="s">
        <v>8258</v>
      </c>
      <c r="C1279" s="155" t="s">
        <v>10690</v>
      </c>
      <c r="D1279" s="157" t="s">
        <v>8259</v>
      </c>
      <c r="E1279" s="157" t="s">
        <v>8259</v>
      </c>
      <c r="F1279" s="157" t="s">
        <v>8259</v>
      </c>
    </row>
    <row r="1280" spans="1:6" x14ac:dyDescent="0.2">
      <c r="A1280" s="155" t="s">
        <v>8257</v>
      </c>
      <c r="B1280" s="155" t="s">
        <v>8258</v>
      </c>
      <c r="C1280" s="155" t="s">
        <v>10690</v>
      </c>
      <c r="D1280" s="157" t="s">
        <v>8259</v>
      </c>
      <c r="E1280" s="157" t="s">
        <v>8259</v>
      </c>
      <c r="F1280" s="157" t="s">
        <v>8259</v>
      </c>
    </row>
    <row r="1281" spans="1:6" x14ac:dyDescent="0.2">
      <c r="A1281" s="155" t="s">
        <v>8260</v>
      </c>
      <c r="B1281" s="155" t="s">
        <v>12364</v>
      </c>
      <c r="C1281" s="156">
        <v>37621</v>
      </c>
      <c r="D1281" s="157">
        <v>0</v>
      </c>
      <c r="E1281" s="157">
        <v>0</v>
      </c>
      <c r="F1281" s="157">
        <v>0</v>
      </c>
    </row>
    <row r="1282" spans="1:6" x14ac:dyDescent="0.2">
      <c r="A1282" s="155" t="s">
        <v>8261</v>
      </c>
      <c r="B1282" s="155"/>
      <c r="C1282" s="156">
        <v>37621</v>
      </c>
      <c r="D1282" s="157">
        <v>0</v>
      </c>
      <c r="E1282" s="157">
        <v>0</v>
      </c>
      <c r="F1282" s="157">
        <v>0</v>
      </c>
    </row>
    <row r="1283" spans="1:6" x14ac:dyDescent="0.2">
      <c r="A1283" s="155" t="s">
        <v>8257</v>
      </c>
      <c r="B1283" s="155" t="s">
        <v>8258</v>
      </c>
      <c r="C1283" s="155" t="s">
        <v>10690</v>
      </c>
      <c r="D1283" s="157" t="s">
        <v>8259</v>
      </c>
      <c r="E1283" s="157" t="s">
        <v>8259</v>
      </c>
      <c r="F1283" s="157" t="s">
        <v>8259</v>
      </c>
    </row>
    <row r="1284" spans="1:6" x14ac:dyDescent="0.2">
      <c r="A1284" s="155" t="s">
        <v>8257</v>
      </c>
      <c r="B1284" s="155" t="s">
        <v>8258</v>
      </c>
      <c r="C1284" s="155" t="s">
        <v>10690</v>
      </c>
      <c r="D1284" s="157" t="s">
        <v>8259</v>
      </c>
      <c r="E1284" s="157" t="s">
        <v>8259</v>
      </c>
      <c r="F1284" s="157" t="s">
        <v>8259</v>
      </c>
    </row>
    <row r="1285" spans="1:6" x14ac:dyDescent="0.2">
      <c r="A1285" s="155" t="s">
        <v>8260</v>
      </c>
      <c r="B1285" s="155" t="s">
        <v>12364</v>
      </c>
      <c r="C1285" s="156">
        <v>37621</v>
      </c>
      <c r="D1285" s="157">
        <v>0</v>
      </c>
      <c r="E1285" s="157">
        <v>0</v>
      </c>
      <c r="F1285" s="157">
        <v>0</v>
      </c>
    </row>
    <row r="1286" spans="1:6" x14ac:dyDescent="0.2">
      <c r="A1286" s="155" t="s">
        <v>8261</v>
      </c>
      <c r="B1286" s="155"/>
      <c r="C1286" s="156">
        <v>37621</v>
      </c>
      <c r="D1286" s="157">
        <v>0</v>
      </c>
      <c r="E1286" s="157">
        <v>0</v>
      </c>
      <c r="F1286" s="157">
        <v>0</v>
      </c>
    </row>
    <row r="1287" spans="1:6" x14ac:dyDescent="0.2">
      <c r="A1287" s="155" t="s">
        <v>8257</v>
      </c>
      <c r="B1287" s="155" t="s">
        <v>8258</v>
      </c>
      <c r="C1287" s="155" t="s">
        <v>10690</v>
      </c>
      <c r="D1287" s="157" t="s">
        <v>8259</v>
      </c>
      <c r="E1287" s="157" t="s">
        <v>8259</v>
      </c>
      <c r="F1287" s="157" t="s">
        <v>8259</v>
      </c>
    </row>
    <row r="1288" spans="1:6" x14ac:dyDescent="0.2">
      <c r="A1288" s="155" t="s">
        <v>8257</v>
      </c>
      <c r="B1288" s="155" t="s">
        <v>8258</v>
      </c>
      <c r="C1288" s="155" t="s">
        <v>10690</v>
      </c>
      <c r="D1288" s="157" t="s">
        <v>8259</v>
      </c>
      <c r="E1288" s="157" t="s">
        <v>8259</v>
      </c>
      <c r="F1288" s="157" t="s">
        <v>8259</v>
      </c>
    </row>
    <row r="1289" spans="1:6" x14ac:dyDescent="0.2">
      <c r="A1289" s="155" t="s">
        <v>8268</v>
      </c>
      <c r="B1289" s="155"/>
      <c r="C1289" s="155"/>
      <c r="D1289" s="155"/>
      <c r="E1289" s="155"/>
      <c r="F1289" s="155"/>
    </row>
    <row r="1290" spans="1:6" x14ac:dyDescent="0.2">
      <c r="A1290" s="155" t="s">
        <v>8254</v>
      </c>
      <c r="B1290" s="155" t="s">
        <v>8255</v>
      </c>
      <c r="C1290" s="155"/>
      <c r="D1290" s="155"/>
      <c r="E1290" s="155"/>
      <c r="F1290" s="155"/>
    </row>
    <row r="1291" spans="1:6" x14ac:dyDescent="0.2">
      <c r="A1291" s="155"/>
      <c r="B1291" s="155"/>
      <c r="C1291" s="155" t="s">
        <v>10689</v>
      </c>
      <c r="D1291" s="157" t="s">
        <v>8255</v>
      </c>
      <c r="E1291" s="155"/>
      <c r="F1291" s="155"/>
    </row>
    <row r="1293" spans="1:6" x14ac:dyDescent="0.2">
      <c r="A1293" s="155" t="s">
        <v>8260</v>
      </c>
      <c r="B1293" s="155" t="s">
        <v>12364</v>
      </c>
      <c r="C1293" s="156">
        <v>37621</v>
      </c>
      <c r="D1293" s="157">
        <v>0</v>
      </c>
      <c r="E1293" s="157">
        <v>0</v>
      </c>
      <c r="F1293" s="157">
        <v>0</v>
      </c>
    </row>
    <row r="1294" spans="1:6" x14ac:dyDescent="0.2">
      <c r="A1294" s="155" t="s">
        <v>8261</v>
      </c>
      <c r="B1294" s="155"/>
      <c r="C1294" s="156">
        <v>37621</v>
      </c>
      <c r="D1294" s="157">
        <v>0</v>
      </c>
      <c r="E1294" s="157">
        <v>0</v>
      </c>
      <c r="F1294" s="157">
        <v>0</v>
      </c>
    </row>
    <row r="1295" spans="1:6" x14ac:dyDescent="0.2">
      <c r="A1295" s="155" t="s">
        <v>8257</v>
      </c>
      <c r="B1295" s="155" t="s">
        <v>8258</v>
      </c>
      <c r="C1295" s="155" t="s">
        <v>10690</v>
      </c>
      <c r="D1295" s="157" t="s">
        <v>8259</v>
      </c>
      <c r="E1295" s="157" t="s">
        <v>8259</v>
      </c>
      <c r="F1295" s="157" t="s">
        <v>8259</v>
      </c>
    </row>
    <row r="1296" spans="1:6" x14ac:dyDescent="0.2">
      <c r="A1296" s="155" t="s">
        <v>8257</v>
      </c>
      <c r="B1296" s="155" t="s">
        <v>8258</v>
      </c>
      <c r="C1296" s="155" t="s">
        <v>10690</v>
      </c>
      <c r="D1296" s="157" t="s">
        <v>8259</v>
      </c>
      <c r="E1296" s="157" t="s">
        <v>8259</v>
      </c>
      <c r="F1296" s="157" t="s">
        <v>8259</v>
      </c>
    </row>
    <row r="1297" spans="1:6" x14ac:dyDescent="0.2">
      <c r="A1297" s="155" t="s">
        <v>8260</v>
      </c>
      <c r="B1297" s="155" t="s">
        <v>12364</v>
      </c>
      <c r="C1297" s="156">
        <v>37621</v>
      </c>
      <c r="D1297" s="157">
        <v>0</v>
      </c>
      <c r="E1297" s="157">
        <v>0</v>
      </c>
      <c r="F1297" s="157">
        <v>0</v>
      </c>
    </row>
    <row r="1298" spans="1:6" x14ac:dyDescent="0.2">
      <c r="A1298" s="155" t="s">
        <v>8261</v>
      </c>
      <c r="B1298" s="155"/>
      <c r="C1298" s="156">
        <v>37621</v>
      </c>
      <c r="D1298" s="157">
        <v>0</v>
      </c>
      <c r="E1298" s="157">
        <v>0</v>
      </c>
      <c r="F1298" s="157">
        <v>0</v>
      </c>
    </row>
    <row r="1299" spans="1:6" x14ac:dyDescent="0.2">
      <c r="A1299" s="155" t="s">
        <v>8257</v>
      </c>
      <c r="B1299" s="155" t="s">
        <v>8258</v>
      </c>
      <c r="C1299" s="155" t="s">
        <v>10690</v>
      </c>
      <c r="D1299" s="157" t="s">
        <v>8259</v>
      </c>
      <c r="E1299" s="157" t="s">
        <v>8259</v>
      </c>
      <c r="F1299" s="157" t="s">
        <v>8259</v>
      </c>
    </row>
    <row r="1300" spans="1:6" x14ac:dyDescent="0.2">
      <c r="A1300" s="155" t="s">
        <v>8257</v>
      </c>
      <c r="B1300" s="155" t="s">
        <v>8258</v>
      </c>
      <c r="C1300" s="155" t="s">
        <v>10690</v>
      </c>
      <c r="D1300" s="157" t="s">
        <v>8259</v>
      </c>
      <c r="E1300" s="157" t="s">
        <v>8259</v>
      </c>
      <c r="F1300" s="157" t="s">
        <v>8259</v>
      </c>
    </row>
    <row r="1301" spans="1:6" x14ac:dyDescent="0.2">
      <c r="A1301" s="155" t="s">
        <v>8260</v>
      </c>
      <c r="B1301" s="155" t="s">
        <v>12364</v>
      </c>
      <c r="C1301" s="156">
        <v>37621</v>
      </c>
      <c r="D1301" s="157">
        <v>0</v>
      </c>
      <c r="E1301" s="157">
        <v>0</v>
      </c>
      <c r="F1301" s="157">
        <v>0</v>
      </c>
    </row>
    <row r="1302" spans="1:6" x14ac:dyDescent="0.2">
      <c r="A1302" s="155" t="s">
        <v>8261</v>
      </c>
      <c r="B1302" s="155"/>
      <c r="C1302" s="156">
        <v>37621</v>
      </c>
      <c r="D1302" s="157">
        <v>0</v>
      </c>
      <c r="E1302" s="157">
        <v>0</v>
      </c>
      <c r="F1302" s="157">
        <v>0</v>
      </c>
    </row>
    <row r="1303" spans="1:6" x14ac:dyDescent="0.2">
      <c r="A1303" s="155" t="s">
        <v>8257</v>
      </c>
      <c r="B1303" s="155" t="s">
        <v>8258</v>
      </c>
      <c r="C1303" s="155" t="s">
        <v>10690</v>
      </c>
      <c r="D1303" s="157" t="s">
        <v>8259</v>
      </c>
      <c r="E1303" s="157" t="s">
        <v>8259</v>
      </c>
      <c r="F1303" s="157" t="s">
        <v>8259</v>
      </c>
    </row>
    <row r="1304" spans="1:6" x14ac:dyDescent="0.2">
      <c r="A1304" s="155" t="s">
        <v>8257</v>
      </c>
      <c r="B1304" s="155" t="s">
        <v>8258</v>
      </c>
      <c r="C1304" s="155" t="s">
        <v>10690</v>
      </c>
      <c r="D1304" s="157" t="s">
        <v>8259</v>
      </c>
      <c r="E1304" s="157" t="s">
        <v>8259</v>
      </c>
      <c r="F1304" s="157" t="s">
        <v>8259</v>
      </c>
    </row>
    <row r="1305" spans="1:6" x14ac:dyDescent="0.2">
      <c r="A1305" s="155" t="s">
        <v>8260</v>
      </c>
      <c r="B1305" s="155" t="s">
        <v>12364</v>
      </c>
      <c r="C1305" s="156">
        <v>37621</v>
      </c>
      <c r="D1305" s="157">
        <v>0</v>
      </c>
      <c r="E1305" s="157">
        <v>0</v>
      </c>
      <c r="F1305" s="157">
        <v>0</v>
      </c>
    </row>
    <row r="1306" spans="1:6" x14ac:dyDescent="0.2">
      <c r="A1306" s="155" t="s">
        <v>8261</v>
      </c>
      <c r="B1306" s="155"/>
      <c r="C1306" s="156">
        <v>37621</v>
      </c>
      <c r="D1306" s="157">
        <v>0</v>
      </c>
      <c r="E1306" s="157">
        <v>0</v>
      </c>
      <c r="F1306" s="157">
        <v>0</v>
      </c>
    </row>
    <row r="1307" spans="1:6" x14ac:dyDescent="0.2">
      <c r="A1307" s="155" t="s">
        <v>8257</v>
      </c>
      <c r="B1307" s="155" t="s">
        <v>8258</v>
      </c>
      <c r="C1307" s="155" t="s">
        <v>10690</v>
      </c>
      <c r="D1307" s="157" t="s">
        <v>8259</v>
      </c>
      <c r="E1307" s="157" t="s">
        <v>8259</v>
      </c>
      <c r="F1307" s="157" t="s">
        <v>8259</v>
      </c>
    </row>
    <row r="1308" spans="1:6" x14ac:dyDescent="0.2">
      <c r="A1308" s="155" t="s">
        <v>8257</v>
      </c>
      <c r="B1308" s="155" t="s">
        <v>8258</v>
      </c>
      <c r="C1308" s="155" t="s">
        <v>10690</v>
      </c>
      <c r="D1308" s="157" t="s">
        <v>8259</v>
      </c>
      <c r="E1308" s="157" t="s">
        <v>8259</v>
      </c>
      <c r="F1308" s="157" t="s">
        <v>8259</v>
      </c>
    </row>
    <row r="1309" spans="1:6" x14ac:dyDescent="0.2">
      <c r="A1309" s="155" t="s">
        <v>8260</v>
      </c>
      <c r="B1309" s="155" t="s">
        <v>12364</v>
      </c>
      <c r="C1309" s="156">
        <v>37621</v>
      </c>
      <c r="D1309" s="157">
        <v>0</v>
      </c>
      <c r="E1309" s="157">
        <v>0</v>
      </c>
      <c r="F1309" s="157">
        <v>0</v>
      </c>
    </row>
    <row r="1310" spans="1:6" x14ac:dyDescent="0.2">
      <c r="A1310" s="155" t="s">
        <v>8261</v>
      </c>
      <c r="B1310" s="155"/>
      <c r="C1310" s="156">
        <v>37621</v>
      </c>
      <c r="D1310" s="157">
        <v>0</v>
      </c>
      <c r="E1310" s="157">
        <v>0</v>
      </c>
      <c r="F1310" s="157">
        <v>0</v>
      </c>
    </row>
    <row r="1311" spans="1:6" x14ac:dyDescent="0.2">
      <c r="A1311" s="155" t="s">
        <v>8257</v>
      </c>
      <c r="B1311" s="155" t="s">
        <v>8258</v>
      </c>
      <c r="C1311" s="155" t="s">
        <v>10690</v>
      </c>
      <c r="D1311" s="157" t="s">
        <v>8259</v>
      </c>
      <c r="E1311" s="157" t="s">
        <v>8259</v>
      </c>
      <c r="F1311" s="157" t="s">
        <v>8259</v>
      </c>
    </row>
    <row r="1312" spans="1:6" x14ac:dyDescent="0.2">
      <c r="A1312" s="155" t="s">
        <v>8257</v>
      </c>
      <c r="B1312" s="155" t="s">
        <v>8258</v>
      </c>
      <c r="C1312" s="155" t="s">
        <v>10690</v>
      </c>
      <c r="D1312" s="157" t="s">
        <v>8259</v>
      </c>
      <c r="E1312" s="157" t="s">
        <v>8259</v>
      </c>
      <c r="F1312" s="157" t="s">
        <v>8259</v>
      </c>
    </row>
    <row r="1313" spans="1:6" x14ac:dyDescent="0.2">
      <c r="A1313" s="155" t="s">
        <v>8260</v>
      </c>
      <c r="B1313" s="155" t="s">
        <v>12364</v>
      </c>
      <c r="C1313" s="156">
        <v>37621</v>
      </c>
      <c r="D1313" s="157">
        <v>0</v>
      </c>
      <c r="E1313" s="157">
        <v>0</v>
      </c>
      <c r="F1313" s="157">
        <v>0</v>
      </c>
    </row>
    <row r="1314" spans="1:6" x14ac:dyDescent="0.2">
      <c r="A1314" s="155" t="s">
        <v>8261</v>
      </c>
      <c r="B1314" s="155"/>
      <c r="C1314" s="156">
        <v>37621</v>
      </c>
      <c r="D1314" s="157">
        <v>0</v>
      </c>
      <c r="E1314" s="157">
        <v>0</v>
      </c>
      <c r="F1314" s="157">
        <v>0</v>
      </c>
    </row>
    <row r="1315" spans="1:6" x14ac:dyDescent="0.2">
      <c r="A1315" s="155" t="s">
        <v>8257</v>
      </c>
      <c r="B1315" s="155" t="s">
        <v>8258</v>
      </c>
      <c r="C1315" s="155" t="s">
        <v>10690</v>
      </c>
      <c r="D1315" s="157" t="s">
        <v>8259</v>
      </c>
      <c r="E1315" s="157" t="s">
        <v>8259</v>
      </c>
      <c r="F1315" s="157" t="s">
        <v>8259</v>
      </c>
    </row>
    <row r="1316" spans="1:6" x14ac:dyDescent="0.2">
      <c r="A1316" s="155" t="s">
        <v>8257</v>
      </c>
      <c r="B1316" s="155" t="s">
        <v>8258</v>
      </c>
      <c r="C1316" s="155" t="s">
        <v>10690</v>
      </c>
      <c r="D1316" s="157" t="s">
        <v>8259</v>
      </c>
      <c r="E1316" s="157" t="s">
        <v>8259</v>
      </c>
      <c r="F1316" s="157" t="s">
        <v>8259</v>
      </c>
    </row>
    <row r="1317" spans="1:6" x14ac:dyDescent="0.2">
      <c r="A1317" s="155" t="s">
        <v>8260</v>
      </c>
      <c r="B1317" s="155" t="s">
        <v>12364</v>
      </c>
      <c r="C1317" s="156">
        <v>37621</v>
      </c>
      <c r="D1317" s="157">
        <v>0</v>
      </c>
      <c r="E1317" s="157">
        <v>0</v>
      </c>
      <c r="F1317" s="157">
        <v>0</v>
      </c>
    </row>
    <row r="1318" spans="1:6" x14ac:dyDescent="0.2">
      <c r="A1318" s="155" t="s">
        <v>8261</v>
      </c>
      <c r="B1318" s="155"/>
      <c r="C1318" s="156">
        <v>37621</v>
      </c>
      <c r="D1318" s="157">
        <v>0</v>
      </c>
      <c r="E1318" s="157">
        <v>0</v>
      </c>
      <c r="F1318" s="157">
        <v>0</v>
      </c>
    </row>
    <row r="1319" spans="1:6" x14ac:dyDescent="0.2">
      <c r="A1319" s="155" t="s">
        <v>8257</v>
      </c>
      <c r="B1319" s="155" t="s">
        <v>8258</v>
      </c>
      <c r="C1319" s="155" t="s">
        <v>10690</v>
      </c>
      <c r="D1319" s="157" t="s">
        <v>8259</v>
      </c>
      <c r="E1319" s="157" t="s">
        <v>8259</v>
      </c>
      <c r="F1319" s="157" t="s">
        <v>8259</v>
      </c>
    </row>
    <row r="1320" spans="1:6" x14ac:dyDescent="0.2">
      <c r="A1320" s="155" t="s">
        <v>8257</v>
      </c>
      <c r="B1320" s="155" t="s">
        <v>8258</v>
      </c>
      <c r="C1320" s="155" t="s">
        <v>10690</v>
      </c>
      <c r="D1320" s="157" t="s">
        <v>8259</v>
      </c>
      <c r="E1320" s="157" t="s">
        <v>8259</v>
      </c>
      <c r="F1320" s="157" t="s">
        <v>8259</v>
      </c>
    </row>
    <row r="1321" spans="1:6" x14ac:dyDescent="0.2">
      <c r="A1321" s="155" t="s">
        <v>8260</v>
      </c>
      <c r="B1321" s="155" t="s">
        <v>12364</v>
      </c>
      <c r="C1321" s="156">
        <v>37621</v>
      </c>
      <c r="D1321" s="157">
        <v>0</v>
      </c>
      <c r="E1321" s="157">
        <v>0</v>
      </c>
      <c r="F1321" s="157">
        <v>0</v>
      </c>
    </row>
    <row r="1322" spans="1:6" x14ac:dyDescent="0.2">
      <c r="A1322" s="155" t="s">
        <v>8261</v>
      </c>
      <c r="B1322" s="155"/>
      <c r="C1322" s="156">
        <v>37621</v>
      </c>
      <c r="D1322" s="157">
        <v>0</v>
      </c>
      <c r="E1322" s="157">
        <v>0</v>
      </c>
      <c r="F1322" s="157">
        <v>0</v>
      </c>
    </row>
    <row r="1323" spans="1:6" x14ac:dyDescent="0.2">
      <c r="A1323" s="155" t="s">
        <v>8257</v>
      </c>
      <c r="B1323" s="155" t="s">
        <v>8258</v>
      </c>
      <c r="C1323" s="155" t="s">
        <v>10690</v>
      </c>
      <c r="D1323" s="157" t="s">
        <v>8259</v>
      </c>
      <c r="E1323" s="157" t="s">
        <v>8259</v>
      </c>
      <c r="F1323" s="157" t="s">
        <v>8259</v>
      </c>
    </row>
    <row r="1324" spans="1:6" x14ac:dyDescent="0.2">
      <c r="A1324" s="155" t="s">
        <v>8257</v>
      </c>
      <c r="B1324" s="155" t="s">
        <v>8258</v>
      </c>
      <c r="C1324" s="155" t="s">
        <v>10690</v>
      </c>
      <c r="D1324" s="157" t="s">
        <v>8259</v>
      </c>
      <c r="E1324" s="157" t="s">
        <v>8259</v>
      </c>
      <c r="F1324" s="157" t="s">
        <v>8259</v>
      </c>
    </row>
    <row r="1325" spans="1:6" x14ac:dyDescent="0.2">
      <c r="A1325" s="155" t="s">
        <v>8260</v>
      </c>
      <c r="B1325" s="155" t="s">
        <v>12364</v>
      </c>
      <c r="C1325" s="156">
        <v>37621</v>
      </c>
      <c r="D1325" s="157">
        <v>0</v>
      </c>
      <c r="E1325" s="157">
        <v>0</v>
      </c>
      <c r="F1325" s="157">
        <v>0</v>
      </c>
    </row>
    <row r="1326" spans="1:6" x14ac:dyDescent="0.2">
      <c r="A1326" s="155" t="s">
        <v>8261</v>
      </c>
      <c r="B1326" s="155"/>
      <c r="C1326" s="156">
        <v>37621</v>
      </c>
      <c r="D1326" s="157">
        <v>0</v>
      </c>
      <c r="E1326" s="157">
        <v>0</v>
      </c>
      <c r="F1326" s="157">
        <v>0</v>
      </c>
    </row>
    <row r="1327" spans="1:6" x14ac:dyDescent="0.2">
      <c r="A1327" s="155" t="s">
        <v>8257</v>
      </c>
      <c r="B1327" s="155" t="s">
        <v>8258</v>
      </c>
      <c r="C1327" s="155" t="s">
        <v>10690</v>
      </c>
      <c r="D1327" s="157" t="s">
        <v>8259</v>
      </c>
      <c r="E1327" s="157" t="s">
        <v>8259</v>
      </c>
      <c r="F1327" s="157" t="s">
        <v>8259</v>
      </c>
    </row>
    <row r="1328" spans="1:6" x14ac:dyDescent="0.2">
      <c r="A1328" s="155" t="s">
        <v>8257</v>
      </c>
      <c r="B1328" s="155" t="s">
        <v>8258</v>
      </c>
      <c r="C1328" s="155" t="s">
        <v>10690</v>
      </c>
      <c r="D1328" s="157" t="s">
        <v>8259</v>
      </c>
      <c r="E1328" s="157" t="s">
        <v>8259</v>
      </c>
      <c r="F1328" s="157" t="s">
        <v>8259</v>
      </c>
    </row>
    <row r="1329" spans="1:6" x14ac:dyDescent="0.2">
      <c r="A1329" s="155" t="s">
        <v>8260</v>
      </c>
      <c r="B1329" s="155" t="s">
        <v>12364</v>
      </c>
      <c r="C1329" s="156">
        <v>37621</v>
      </c>
      <c r="D1329" s="157">
        <v>0</v>
      </c>
      <c r="E1329" s="157">
        <v>0</v>
      </c>
      <c r="F1329" s="157">
        <v>0</v>
      </c>
    </row>
    <row r="1330" spans="1:6" x14ac:dyDescent="0.2">
      <c r="A1330" s="155" t="s">
        <v>8261</v>
      </c>
      <c r="B1330" s="155"/>
      <c r="C1330" s="156">
        <v>37621</v>
      </c>
      <c r="D1330" s="157">
        <v>0</v>
      </c>
      <c r="E1330" s="157">
        <v>0</v>
      </c>
      <c r="F1330" s="157">
        <v>0</v>
      </c>
    </row>
    <row r="1331" spans="1:6" x14ac:dyDescent="0.2">
      <c r="A1331" s="155" t="s">
        <v>8257</v>
      </c>
      <c r="B1331" s="155" t="s">
        <v>8258</v>
      </c>
      <c r="C1331" s="155" t="s">
        <v>10690</v>
      </c>
      <c r="D1331" s="157" t="s">
        <v>8259</v>
      </c>
      <c r="E1331" s="157" t="s">
        <v>8259</v>
      </c>
      <c r="F1331" s="157" t="s">
        <v>8259</v>
      </c>
    </row>
    <row r="1332" spans="1:6" x14ac:dyDescent="0.2">
      <c r="A1332" s="155" t="s">
        <v>8257</v>
      </c>
      <c r="B1332" s="155" t="s">
        <v>8258</v>
      </c>
      <c r="C1332" s="155" t="s">
        <v>10690</v>
      </c>
      <c r="D1332" s="157" t="s">
        <v>8259</v>
      </c>
      <c r="E1332" s="157" t="s">
        <v>8259</v>
      </c>
      <c r="F1332" s="157" t="s">
        <v>8259</v>
      </c>
    </row>
    <row r="1333" spans="1:6" x14ac:dyDescent="0.2">
      <c r="A1333" s="155" t="s">
        <v>8260</v>
      </c>
      <c r="B1333" s="155" t="s">
        <v>12364</v>
      </c>
      <c r="C1333" s="156">
        <v>37621</v>
      </c>
      <c r="D1333" s="157">
        <v>0</v>
      </c>
      <c r="E1333" s="157">
        <v>0</v>
      </c>
      <c r="F1333" s="157">
        <v>0</v>
      </c>
    </row>
    <row r="1334" spans="1:6" x14ac:dyDescent="0.2">
      <c r="A1334" s="155" t="s">
        <v>8261</v>
      </c>
      <c r="B1334" s="155"/>
      <c r="C1334" s="156">
        <v>37621</v>
      </c>
      <c r="D1334" s="157">
        <v>0</v>
      </c>
      <c r="E1334" s="157">
        <v>0</v>
      </c>
      <c r="F1334" s="157">
        <v>0</v>
      </c>
    </row>
    <row r="1335" spans="1:6" x14ac:dyDescent="0.2">
      <c r="A1335" s="155" t="s">
        <v>8257</v>
      </c>
      <c r="B1335" s="155" t="s">
        <v>8258</v>
      </c>
      <c r="C1335" s="155" t="s">
        <v>10690</v>
      </c>
      <c r="D1335" s="157" t="s">
        <v>8259</v>
      </c>
      <c r="E1335" s="157" t="s">
        <v>8259</v>
      </c>
      <c r="F1335" s="157" t="s">
        <v>8259</v>
      </c>
    </row>
    <row r="1336" spans="1:6" x14ac:dyDescent="0.2">
      <c r="A1336" s="155" t="s">
        <v>8257</v>
      </c>
      <c r="B1336" s="155" t="s">
        <v>8258</v>
      </c>
      <c r="C1336" s="155" t="s">
        <v>10690</v>
      </c>
      <c r="D1336" s="157" t="s">
        <v>8259</v>
      </c>
      <c r="E1336" s="157" t="s">
        <v>8259</v>
      </c>
      <c r="F1336" s="157" t="s">
        <v>8259</v>
      </c>
    </row>
    <row r="1337" spans="1:6" x14ac:dyDescent="0.2">
      <c r="A1337" s="155" t="s">
        <v>8260</v>
      </c>
      <c r="B1337" s="155" t="s">
        <v>12364</v>
      </c>
      <c r="C1337" s="156">
        <v>37621</v>
      </c>
      <c r="D1337" s="157">
        <v>0</v>
      </c>
      <c r="E1337" s="157">
        <v>0</v>
      </c>
      <c r="F1337" s="157">
        <v>0</v>
      </c>
    </row>
    <row r="1338" spans="1:6" x14ac:dyDescent="0.2">
      <c r="A1338" s="155" t="s">
        <v>8261</v>
      </c>
      <c r="B1338" s="155"/>
      <c r="C1338" s="156">
        <v>37621</v>
      </c>
      <c r="D1338" s="157">
        <v>0</v>
      </c>
      <c r="E1338" s="157">
        <v>0</v>
      </c>
      <c r="F1338" s="157">
        <v>0</v>
      </c>
    </row>
    <row r="1339" spans="1:6" x14ac:dyDescent="0.2">
      <c r="A1339" s="155" t="s">
        <v>8257</v>
      </c>
      <c r="B1339" s="155" t="s">
        <v>8258</v>
      </c>
      <c r="C1339" s="155" t="s">
        <v>10690</v>
      </c>
      <c r="D1339" s="157" t="s">
        <v>8259</v>
      </c>
      <c r="E1339" s="157" t="s">
        <v>8259</v>
      </c>
      <c r="F1339" s="157" t="s">
        <v>8259</v>
      </c>
    </row>
    <row r="1340" spans="1:6" x14ac:dyDescent="0.2">
      <c r="A1340" s="155" t="s">
        <v>8257</v>
      </c>
      <c r="B1340" s="155" t="s">
        <v>8258</v>
      </c>
      <c r="C1340" s="155" t="s">
        <v>10690</v>
      </c>
      <c r="D1340" s="157" t="s">
        <v>8259</v>
      </c>
      <c r="E1340" s="157" t="s">
        <v>8259</v>
      </c>
      <c r="F1340" s="157" t="s">
        <v>8259</v>
      </c>
    </row>
    <row r="1341" spans="1:6" x14ac:dyDescent="0.2">
      <c r="A1341" s="155" t="s">
        <v>8260</v>
      </c>
      <c r="B1341" s="155" t="s">
        <v>12364</v>
      </c>
      <c r="C1341" s="156">
        <v>37621</v>
      </c>
      <c r="D1341" s="157">
        <v>0</v>
      </c>
      <c r="E1341" s="157">
        <v>0</v>
      </c>
      <c r="F1341" s="157">
        <v>0</v>
      </c>
    </row>
    <row r="1342" spans="1:6" x14ac:dyDescent="0.2">
      <c r="A1342" s="155" t="s">
        <v>8261</v>
      </c>
      <c r="B1342" s="155"/>
      <c r="C1342" s="156">
        <v>37621</v>
      </c>
      <c r="D1342" s="157">
        <v>0</v>
      </c>
      <c r="E1342" s="157">
        <v>0</v>
      </c>
      <c r="F1342" s="157">
        <v>0</v>
      </c>
    </row>
    <row r="1343" spans="1:6" x14ac:dyDescent="0.2">
      <c r="A1343" s="155" t="s">
        <v>8257</v>
      </c>
      <c r="B1343" s="155" t="s">
        <v>8258</v>
      </c>
      <c r="C1343" s="155" t="s">
        <v>10690</v>
      </c>
      <c r="D1343" s="157" t="s">
        <v>8259</v>
      </c>
      <c r="E1343" s="157" t="s">
        <v>8259</v>
      </c>
      <c r="F1343" s="157" t="s">
        <v>8259</v>
      </c>
    </row>
    <row r="1344" spans="1:6" x14ac:dyDescent="0.2">
      <c r="A1344" s="155" t="s">
        <v>8257</v>
      </c>
      <c r="B1344" s="155" t="s">
        <v>8258</v>
      </c>
      <c r="C1344" s="155" t="s">
        <v>10690</v>
      </c>
      <c r="D1344" s="157" t="s">
        <v>8259</v>
      </c>
      <c r="E1344" s="157" t="s">
        <v>8259</v>
      </c>
      <c r="F1344" s="157" t="s">
        <v>8259</v>
      </c>
    </row>
    <row r="1345" spans="1:6" x14ac:dyDescent="0.2">
      <c r="A1345" s="155" t="s">
        <v>8268</v>
      </c>
      <c r="B1345" s="155"/>
      <c r="C1345" s="155"/>
      <c r="D1345" s="155"/>
      <c r="E1345" s="155"/>
      <c r="F1345" s="155"/>
    </row>
    <row r="1346" spans="1:6" x14ac:dyDescent="0.2">
      <c r="A1346" s="155" t="s">
        <v>8254</v>
      </c>
      <c r="B1346" s="155" t="s">
        <v>8255</v>
      </c>
      <c r="C1346" s="155"/>
      <c r="D1346" s="155"/>
      <c r="E1346" s="155"/>
      <c r="F1346" s="155"/>
    </row>
    <row r="1347" spans="1:6" x14ac:dyDescent="0.2">
      <c r="A1347" s="155"/>
      <c r="B1347" s="155"/>
      <c r="C1347" s="155" t="s">
        <v>10689</v>
      </c>
      <c r="D1347" s="157" t="s">
        <v>8255</v>
      </c>
      <c r="E1347" s="155"/>
      <c r="F1347" s="155"/>
    </row>
    <row r="1349" spans="1:6" x14ac:dyDescent="0.2">
      <c r="A1349" s="155" t="s">
        <v>8260</v>
      </c>
      <c r="B1349" s="155" t="s">
        <v>12364</v>
      </c>
      <c r="C1349" s="156">
        <v>37621</v>
      </c>
      <c r="D1349" s="157">
        <v>0</v>
      </c>
      <c r="E1349" s="157">
        <v>0</v>
      </c>
      <c r="F1349" s="157">
        <v>0</v>
      </c>
    </row>
    <row r="1350" spans="1:6" x14ac:dyDescent="0.2">
      <c r="A1350" s="155" t="s">
        <v>8261</v>
      </c>
      <c r="B1350" s="155"/>
      <c r="C1350" s="156">
        <v>37621</v>
      </c>
      <c r="D1350" s="157">
        <v>0</v>
      </c>
      <c r="E1350" s="157">
        <v>0</v>
      </c>
      <c r="F1350" s="157">
        <v>0</v>
      </c>
    </row>
    <row r="1351" spans="1:6" x14ac:dyDescent="0.2">
      <c r="A1351" s="155" t="s">
        <v>8257</v>
      </c>
      <c r="B1351" s="155" t="s">
        <v>8258</v>
      </c>
      <c r="C1351" s="155" t="s">
        <v>10690</v>
      </c>
      <c r="D1351" s="157" t="s">
        <v>8259</v>
      </c>
      <c r="E1351" s="157" t="s">
        <v>8259</v>
      </c>
      <c r="F1351" s="157" t="s">
        <v>8259</v>
      </c>
    </row>
    <row r="1352" spans="1:6" x14ac:dyDescent="0.2">
      <c r="A1352" s="155" t="s">
        <v>8257</v>
      </c>
      <c r="B1352" s="155" t="s">
        <v>8258</v>
      </c>
      <c r="C1352" s="155" t="s">
        <v>10690</v>
      </c>
      <c r="D1352" s="157" t="s">
        <v>8259</v>
      </c>
      <c r="E1352" s="157" t="s">
        <v>8259</v>
      </c>
      <c r="F1352" s="157" t="s">
        <v>8259</v>
      </c>
    </row>
    <row r="1353" spans="1:6" x14ac:dyDescent="0.2">
      <c r="A1353" s="155" t="s">
        <v>8260</v>
      </c>
      <c r="B1353" s="155" t="s">
        <v>12364</v>
      </c>
      <c r="C1353" s="156">
        <v>37621</v>
      </c>
      <c r="D1353" s="157">
        <v>0</v>
      </c>
      <c r="E1353" s="157">
        <v>0</v>
      </c>
      <c r="F1353" s="157">
        <v>0</v>
      </c>
    </row>
    <row r="1354" spans="1:6" x14ac:dyDescent="0.2">
      <c r="A1354" s="155" t="s">
        <v>8261</v>
      </c>
      <c r="B1354" s="155"/>
      <c r="C1354" s="156">
        <v>37621</v>
      </c>
      <c r="D1354" s="157">
        <v>0</v>
      </c>
      <c r="E1354" s="157">
        <v>0</v>
      </c>
      <c r="F1354" s="157">
        <v>0</v>
      </c>
    </row>
    <row r="1355" spans="1:6" x14ac:dyDescent="0.2">
      <c r="A1355" s="155" t="s">
        <v>8257</v>
      </c>
      <c r="B1355" s="155" t="s">
        <v>8258</v>
      </c>
      <c r="C1355" s="155" t="s">
        <v>10690</v>
      </c>
      <c r="D1355" s="157" t="s">
        <v>8259</v>
      </c>
      <c r="E1355" s="157" t="s">
        <v>8259</v>
      </c>
      <c r="F1355" s="157" t="s">
        <v>8259</v>
      </c>
    </row>
    <row r="1356" spans="1:6" x14ac:dyDescent="0.2">
      <c r="A1356" s="155" t="s">
        <v>8257</v>
      </c>
      <c r="B1356" s="155" t="s">
        <v>8258</v>
      </c>
      <c r="C1356" s="155" t="s">
        <v>10690</v>
      </c>
      <c r="D1356" s="157" t="s">
        <v>8259</v>
      </c>
      <c r="E1356" s="157" t="s">
        <v>8259</v>
      </c>
      <c r="F1356" s="157" t="s">
        <v>8259</v>
      </c>
    </row>
    <row r="1357" spans="1:6" x14ac:dyDescent="0.2">
      <c r="A1357" s="155" t="s">
        <v>8260</v>
      </c>
      <c r="B1357" s="155" t="s">
        <v>12364</v>
      </c>
      <c r="C1357" s="156">
        <v>37621</v>
      </c>
      <c r="D1357" s="157">
        <v>0</v>
      </c>
      <c r="E1357" s="157">
        <v>0</v>
      </c>
      <c r="F1357" s="157">
        <v>0</v>
      </c>
    </row>
    <row r="1358" spans="1:6" x14ac:dyDescent="0.2">
      <c r="A1358" s="155" t="s">
        <v>8261</v>
      </c>
      <c r="B1358" s="155"/>
      <c r="C1358" s="156">
        <v>37621</v>
      </c>
      <c r="D1358" s="157">
        <v>0</v>
      </c>
      <c r="E1358" s="157">
        <v>0</v>
      </c>
      <c r="F1358" s="157">
        <v>0</v>
      </c>
    </row>
    <row r="1359" spans="1:6" x14ac:dyDescent="0.2">
      <c r="A1359" s="155" t="s">
        <v>8257</v>
      </c>
      <c r="B1359" s="155" t="s">
        <v>8258</v>
      </c>
      <c r="C1359" s="155" t="s">
        <v>10690</v>
      </c>
      <c r="D1359" s="157" t="s">
        <v>8259</v>
      </c>
      <c r="E1359" s="157" t="s">
        <v>8259</v>
      </c>
      <c r="F1359" s="157" t="s">
        <v>8259</v>
      </c>
    </row>
    <row r="1360" spans="1:6" x14ac:dyDescent="0.2">
      <c r="A1360" s="155" t="s">
        <v>8257</v>
      </c>
      <c r="B1360" s="155" t="s">
        <v>8258</v>
      </c>
      <c r="C1360" s="155" t="s">
        <v>10690</v>
      </c>
      <c r="D1360" s="157" t="s">
        <v>8259</v>
      </c>
      <c r="E1360" s="157" t="s">
        <v>8259</v>
      </c>
      <c r="F1360" s="157" t="s">
        <v>8259</v>
      </c>
    </row>
    <row r="1361" spans="1:6" x14ac:dyDescent="0.2">
      <c r="A1361" s="155" t="s">
        <v>8260</v>
      </c>
      <c r="B1361" s="155" t="s">
        <v>12364</v>
      </c>
      <c r="C1361" s="156">
        <v>37621</v>
      </c>
      <c r="D1361" s="157">
        <v>0</v>
      </c>
      <c r="E1361" s="157">
        <v>0</v>
      </c>
      <c r="F1361" s="157">
        <v>0</v>
      </c>
    </row>
    <row r="1362" spans="1:6" x14ac:dyDescent="0.2">
      <c r="A1362" s="155" t="s">
        <v>8261</v>
      </c>
      <c r="B1362" s="155"/>
      <c r="C1362" s="156">
        <v>37621</v>
      </c>
      <c r="D1362" s="157">
        <v>0</v>
      </c>
      <c r="E1362" s="157">
        <v>0</v>
      </c>
      <c r="F1362" s="157">
        <v>0</v>
      </c>
    </row>
    <row r="1363" spans="1:6" x14ac:dyDescent="0.2">
      <c r="A1363" s="155" t="s">
        <v>8257</v>
      </c>
      <c r="B1363" s="155" t="s">
        <v>8258</v>
      </c>
      <c r="C1363" s="155" t="s">
        <v>10690</v>
      </c>
      <c r="D1363" s="157" t="s">
        <v>8259</v>
      </c>
      <c r="E1363" s="157" t="s">
        <v>8259</v>
      </c>
      <c r="F1363" s="157" t="s">
        <v>8259</v>
      </c>
    </row>
    <row r="1364" spans="1:6" x14ac:dyDescent="0.2">
      <c r="A1364" s="155" t="s">
        <v>8257</v>
      </c>
      <c r="B1364" s="155" t="s">
        <v>8258</v>
      </c>
      <c r="C1364" s="155" t="s">
        <v>10690</v>
      </c>
      <c r="D1364" s="157" t="s">
        <v>8259</v>
      </c>
      <c r="E1364" s="157" t="s">
        <v>8259</v>
      </c>
      <c r="F1364" s="157" t="s">
        <v>8259</v>
      </c>
    </row>
    <row r="1365" spans="1:6" x14ac:dyDescent="0.2">
      <c r="A1365" s="155" t="s">
        <v>8260</v>
      </c>
      <c r="B1365" s="155" t="s">
        <v>12364</v>
      </c>
      <c r="C1365" s="156">
        <v>37621</v>
      </c>
      <c r="D1365" s="157">
        <v>0</v>
      </c>
      <c r="E1365" s="157">
        <v>0</v>
      </c>
      <c r="F1365" s="157">
        <v>0</v>
      </c>
    </row>
    <row r="1366" spans="1:6" x14ac:dyDescent="0.2">
      <c r="A1366" s="155" t="s">
        <v>8261</v>
      </c>
      <c r="B1366" s="155"/>
      <c r="C1366" s="156">
        <v>37621</v>
      </c>
      <c r="D1366" s="157">
        <v>0</v>
      </c>
      <c r="E1366" s="157">
        <v>0</v>
      </c>
      <c r="F1366" s="157">
        <v>0</v>
      </c>
    </row>
    <row r="1367" spans="1:6" x14ac:dyDescent="0.2">
      <c r="A1367" s="155" t="s">
        <v>8257</v>
      </c>
      <c r="B1367" s="155" t="s">
        <v>8258</v>
      </c>
      <c r="C1367" s="155" t="s">
        <v>10690</v>
      </c>
      <c r="D1367" s="157" t="s">
        <v>8259</v>
      </c>
      <c r="E1367" s="157" t="s">
        <v>8259</v>
      </c>
      <c r="F1367" s="157" t="s">
        <v>8259</v>
      </c>
    </row>
    <row r="1368" spans="1:6" x14ac:dyDescent="0.2">
      <c r="A1368" s="155" t="s">
        <v>8257</v>
      </c>
      <c r="B1368" s="155" t="s">
        <v>8258</v>
      </c>
      <c r="C1368" s="155" t="s">
        <v>10690</v>
      </c>
      <c r="D1368" s="157" t="s">
        <v>8259</v>
      </c>
      <c r="E1368" s="157" t="s">
        <v>8259</v>
      </c>
      <c r="F1368" s="157" t="s">
        <v>8259</v>
      </c>
    </row>
    <row r="1369" spans="1:6" x14ac:dyDescent="0.2">
      <c r="A1369" s="155" t="s">
        <v>8260</v>
      </c>
      <c r="B1369" s="155" t="s">
        <v>12364</v>
      </c>
      <c r="C1369" s="156">
        <v>37621</v>
      </c>
      <c r="D1369" s="157">
        <v>0</v>
      </c>
      <c r="E1369" s="157">
        <v>0</v>
      </c>
      <c r="F1369" s="157">
        <v>0</v>
      </c>
    </row>
    <row r="1370" spans="1:6" x14ac:dyDescent="0.2">
      <c r="A1370" s="155" t="s">
        <v>8261</v>
      </c>
      <c r="B1370" s="155"/>
      <c r="C1370" s="156">
        <v>37621</v>
      </c>
      <c r="D1370" s="157">
        <v>0</v>
      </c>
      <c r="E1370" s="157">
        <v>0</v>
      </c>
      <c r="F1370" s="157">
        <v>0</v>
      </c>
    </row>
    <row r="1371" spans="1:6" x14ac:dyDescent="0.2">
      <c r="A1371" s="155" t="s">
        <v>8257</v>
      </c>
      <c r="B1371" s="155" t="s">
        <v>8258</v>
      </c>
      <c r="C1371" s="155" t="s">
        <v>10690</v>
      </c>
      <c r="D1371" s="157" t="s">
        <v>8259</v>
      </c>
      <c r="E1371" s="157" t="s">
        <v>8259</v>
      </c>
      <c r="F1371" s="157" t="s">
        <v>8259</v>
      </c>
    </row>
    <row r="1372" spans="1:6" x14ac:dyDescent="0.2">
      <c r="A1372" s="155" t="s">
        <v>8257</v>
      </c>
      <c r="B1372" s="155" t="s">
        <v>8258</v>
      </c>
      <c r="C1372" s="155" t="s">
        <v>10690</v>
      </c>
      <c r="D1372" s="157" t="s">
        <v>8259</v>
      </c>
      <c r="E1372" s="157" t="s">
        <v>8259</v>
      </c>
      <c r="F1372" s="157" t="s">
        <v>8259</v>
      </c>
    </row>
    <row r="1373" spans="1:6" x14ac:dyDescent="0.2">
      <c r="A1373" s="155" t="s">
        <v>8260</v>
      </c>
      <c r="B1373" s="155" t="s">
        <v>12364</v>
      </c>
      <c r="C1373" s="156">
        <v>37621</v>
      </c>
      <c r="D1373" s="157">
        <v>0</v>
      </c>
      <c r="E1373" s="157">
        <v>0</v>
      </c>
      <c r="F1373" s="157">
        <v>0</v>
      </c>
    </row>
    <row r="1374" spans="1:6" x14ac:dyDescent="0.2">
      <c r="A1374" s="155" t="s">
        <v>8261</v>
      </c>
      <c r="B1374" s="155"/>
      <c r="C1374" s="156">
        <v>37621</v>
      </c>
      <c r="D1374" s="157">
        <v>0</v>
      </c>
      <c r="E1374" s="157">
        <v>0</v>
      </c>
      <c r="F1374" s="157">
        <v>0</v>
      </c>
    </row>
    <row r="1375" spans="1:6" x14ac:dyDescent="0.2">
      <c r="A1375" s="155" t="s">
        <v>8257</v>
      </c>
      <c r="B1375" s="155" t="s">
        <v>8258</v>
      </c>
      <c r="C1375" s="155" t="s">
        <v>10690</v>
      </c>
      <c r="D1375" s="157" t="s">
        <v>8259</v>
      </c>
      <c r="E1375" s="157" t="s">
        <v>8259</v>
      </c>
      <c r="F1375" s="157" t="s">
        <v>8259</v>
      </c>
    </row>
    <row r="1376" spans="1:6" x14ac:dyDescent="0.2">
      <c r="A1376" s="155" t="s">
        <v>8257</v>
      </c>
      <c r="B1376" s="155" t="s">
        <v>8258</v>
      </c>
      <c r="C1376" s="155" t="s">
        <v>10690</v>
      </c>
      <c r="D1376" s="157" t="s">
        <v>8259</v>
      </c>
      <c r="E1376" s="157" t="s">
        <v>8259</v>
      </c>
      <c r="F1376" s="157" t="s">
        <v>8259</v>
      </c>
    </row>
    <row r="1377" spans="1:6" x14ac:dyDescent="0.2">
      <c r="A1377" s="155" t="s">
        <v>8260</v>
      </c>
      <c r="B1377" s="155" t="s">
        <v>12364</v>
      </c>
      <c r="C1377" s="156">
        <v>37621</v>
      </c>
      <c r="D1377" s="157">
        <v>0</v>
      </c>
      <c r="E1377" s="157">
        <v>0</v>
      </c>
      <c r="F1377" s="157">
        <v>0</v>
      </c>
    </row>
    <row r="1378" spans="1:6" x14ac:dyDescent="0.2">
      <c r="A1378" s="155" t="s">
        <v>8261</v>
      </c>
      <c r="B1378" s="155"/>
      <c r="C1378" s="156">
        <v>37621</v>
      </c>
      <c r="D1378" s="157">
        <v>0</v>
      </c>
      <c r="E1378" s="157">
        <v>0</v>
      </c>
      <c r="F1378" s="157">
        <v>0</v>
      </c>
    </row>
    <row r="1379" spans="1:6" x14ac:dyDescent="0.2">
      <c r="A1379" s="155" t="s">
        <v>8257</v>
      </c>
      <c r="B1379" s="155" t="s">
        <v>8258</v>
      </c>
      <c r="C1379" s="155" t="s">
        <v>10690</v>
      </c>
      <c r="D1379" s="157" t="s">
        <v>8259</v>
      </c>
      <c r="E1379" s="157" t="s">
        <v>8259</v>
      </c>
      <c r="F1379" s="157" t="s">
        <v>8259</v>
      </c>
    </row>
    <row r="1380" spans="1:6" x14ac:dyDescent="0.2">
      <c r="A1380" s="155" t="s">
        <v>8257</v>
      </c>
      <c r="B1380" s="155" t="s">
        <v>8258</v>
      </c>
      <c r="C1380" s="155" t="s">
        <v>10690</v>
      </c>
      <c r="D1380" s="157" t="s">
        <v>8259</v>
      </c>
      <c r="E1380" s="157" t="s">
        <v>8259</v>
      </c>
      <c r="F1380" s="157" t="s">
        <v>8259</v>
      </c>
    </row>
    <row r="1381" spans="1:6" x14ac:dyDescent="0.2">
      <c r="A1381" s="155" t="s">
        <v>8260</v>
      </c>
      <c r="B1381" s="155" t="s">
        <v>12364</v>
      </c>
      <c r="C1381" s="156">
        <v>37621</v>
      </c>
      <c r="D1381" s="157">
        <v>0</v>
      </c>
      <c r="E1381" s="157">
        <v>0</v>
      </c>
      <c r="F1381" s="157">
        <v>0</v>
      </c>
    </row>
    <row r="1382" spans="1:6" x14ac:dyDescent="0.2">
      <c r="A1382" s="155" t="s">
        <v>8261</v>
      </c>
      <c r="B1382" s="155"/>
      <c r="C1382" s="156">
        <v>37621</v>
      </c>
      <c r="D1382" s="157">
        <v>0</v>
      </c>
      <c r="E1382" s="157">
        <v>0</v>
      </c>
      <c r="F1382" s="157">
        <v>0</v>
      </c>
    </row>
    <row r="1383" spans="1:6" x14ac:dyDescent="0.2">
      <c r="A1383" s="155" t="s">
        <v>8257</v>
      </c>
      <c r="B1383" s="155" t="s">
        <v>8258</v>
      </c>
      <c r="C1383" s="155" t="s">
        <v>10690</v>
      </c>
      <c r="D1383" s="157" t="s">
        <v>8259</v>
      </c>
      <c r="E1383" s="157" t="s">
        <v>8259</v>
      </c>
      <c r="F1383" s="157" t="s">
        <v>8259</v>
      </c>
    </row>
    <row r="1384" spans="1:6" x14ac:dyDescent="0.2">
      <c r="A1384" s="155" t="s">
        <v>8257</v>
      </c>
      <c r="B1384" s="155" t="s">
        <v>8258</v>
      </c>
      <c r="C1384" s="155" t="s">
        <v>10690</v>
      </c>
      <c r="D1384" s="157" t="s">
        <v>8259</v>
      </c>
      <c r="E1384" s="157" t="s">
        <v>8259</v>
      </c>
      <c r="F1384" s="157" t="s">
        <v>8259</v>
      </c>
    </row>
    <row r="1385" spans="1:6" x14ac:dyDescent="0.2">
      <c r="A1385" s="155" t="s">
        <v>8260</v>
      </c>
      <c r="B1385" s="155" t="s">
        <v>12364</v>
      </c>
      <c r="C1385" s="156">
        <v>37621</v>
      </c>
      <c r="D1385" s="157">
        <v>0</v>
      </c>
      <c r="E1385" s="157">
        <v>0</v>
      </c>
      <c r="F1385" s="157">
        <v>0</v>
      </c>
    </row>
    <row r="1386" spans="1:6" x14ac:dyDescent="0.2">
      <c r="A1386" s="155" t="s">
        <v>8261</v>
      </c>
      <c r="B1386" s="155"/>
      <c r="C1386" s="156">
        <v>37621</v>
      </c>
      <c r="D1386" s="157">
        <v>0</v>
      </c>
      <c r="E1386" s="157">
        <v>0</v>
      </c>
      <c r="F1386" s="157">
        <v>0</v>
      </c>
    </row>
    <row r="1387" spans="1:6" x14ac:dyDescent="0.2">
      <c r="A1387" s="155" t="s">
        <v>8257</v>
      </c>
      <c r="B1387" s="155" t="s">
        <v>8258</v>
      </c>
      <c r="C1387" s="155" t="s">
        <v>10690</v>
      </c>
      <c r="D1387" s="157" t="s">
        <v>8259</v>
      </c>
      <c r="E1387" s="157" t="s">
        <v>8259</v>
      </c>
      <c r="F1387" s="157" t="s">
        <v>8259</v>
      </c>
    </row>
    <row r="1388" spans="1:6" x14ac:dyDescent="0.2">
      <c r="A1388" s="155" t="s">
        <v>8257</v>
      </c>
      <c r="B1388" s="155" t="s">
        <v>8258</v>
      </c>
      <c r="C1388" s="155" t="s">
        <v>10690</v>
      </c>
      <c r="D1388" s="157" t="s">
        <v>8259</v>
      </c>
      <c r="E1388" s="157" t="s">
        <v>8259</v>
      </c>
      <c r="F1388" s="157" t="s">
        <v>8259</v>
      </c>
    </row>
    <row r="1389" spans="1:6" x14ac:dyDescent="0.2">
      <c r="A1389" s="155" t="s">
        <v>8260</v>
      </c>
      <c r="B1389" s="155" t="s">
        <v>12364</v>
      </c>
      <c r="C1389" s="156">
        <v>37621</v>
      </c>
      <c r="D1389" s="157">
        <v>0</v>
      </c>
      <c r="E1389" s="157">
        <v>0</v>
      </c>
      <c r="F1389" s="157">
        <v>0</v>
      </c>
    </row>
    <row r="1390" spans="1:6" x14ac:dyDescent="0.2">
      <c r="A1390" s="155" t="s">
        <v>8261</v>
      </c>
      <c r="B1390" s="155"/>
      <c r="C1390" s="156">
        <v>37621</v>
      </c>
      <c r="D1390" s="157">
        <v>0</v>
      </c>
      <c r="E1390" s="157">
        <v>0</v>
      </c>
      <c r="F1390" s="157">
        <v>0</v>
      </c>
    </row>
    <row r="1391" spans="1:6" x14ac:dyDescent="0.2">
      <c r="A1391" s="155" t="s">
        <v>8257</v>
      </c>
      <c r="B1391" s="155" t="s">
        <v>8258</v>
      </c>
      <c r="C1391" s="155" t="s">
        <v>10690</v>
      </c>
      <c r="D1391" s="157" t="s">
        <v>8259</v>
      </c>
      <c r="E1391" s="157" t="s">
        <v>8259</v>
      </c>
      <c r="F1391" s="157" t="s">
        <v>8259</v>
      </c>
    </row>
    <row r="1392" spans="1:6" x14ac:dyDescent="0.2">
      <c r="A1392" s="155" t="s">
        <v>8257</v>
      </c>
      <c r="B1392" s="155" t="s">
        <v>8258</v>
      </c>
      <c r="C1392" s="155" t="s">
        <v>10690</v>
      </c>
      <c r="D1392" s="157" t="s">
        <v>8259</v>
      </c>
      <c r="E1392" s="157" t="s">
        <v>8259</v>
      </c>
      <c r="F1392" s="157" t="s">
        <v>8259</v>
      </c>
    </row>
    <row r="1393" spans="1:6" x14ac:dyDescent="0.2">
      <c r="A1393" s="155" t="s">
        <v>8260</v>
      </c>
      <c r="B1393" s="155" t="s">
        <v>12364</v>
      </c>
      <c r="C1393" s="156">
        <v>37621</v>
      </c>
      <c r="D1393" s="157">
        <v>0</v>
      </c>
      <c r="E1393" s="157">
        <v>0</v>
      </c>
      <c r="F1393" s="157">
        <v>0</v>
      </c>
    </row>
    <row r="1394" spans="1:6" x14ac:dyDescent="0.2">
      <c r="A1394" s="155" t="s">
        <v>8261</v>
      </c>
      <c r="B1394" s="155"/>
      <c r="C1394" s="156">
        <v>37621</v>
      </c>
      <c r="D1394" s="157">
        <v>0</v>
      </c>
      <c r="E1394" s="157">
        <v>0</v>
      </c>
      <c r="F1394" s="157">
        <v>0</v>
      </c>
    </row>
    <row r="1395" spans="1:6" x14ac:dyDescent="0.2">
      <c r="A1395" s="155" t="s">
        <v>8257</v>
      </c>
      <c r="B1395" s="155" t="s">
        <v>8258</v>
      </c>
      <c r="C1395" s="155" t="s">
        <v>10690</v>
      </c>
      <c r="D1395" s="157" t="s">
        <v>8259</v>
      </c>
      <c r="E1395" s="157" t="s">
        <v>8259</v>
      </c>
      <c r="F1395" s="157" t="s">
        <v>8259</v>
      </c>
    </row>
    <row r="1396" spans="1:6" x14ac:dyDescent="0.2">
      <c r="A1396" s="155" t="s">
        <v>8257</v>
      </c>
      <c r="B1396" s="155" t="s">
        <v>8258</v>
      </c>
      <c r="C1396" s="155" t="s">
        <v>10690</v>
      </c>
      <c r="D1396" s="157" t="s">
        <v>8259</v>
      </c>
      <c r="E1396" s="157" t="s">
        <v>8259</v>
      </c>
      <c r="F1396" s="157" t="s">
        <v>8259</v>
      </c>
    </row>
    <row r="1397" spans="1:6" x14ac:dyDescent="0.2">
      <c r="A1397" s="155" t="s">
        <v>8260</v>
      </c>
      <c r="B1397" s="155" t="s">
        <v>12364</v>
      </c>
      <c r="C1397" s="156">
        <v>37621</v>
      </c>
      <c r="D1397" s="157">
        <v>0</v>
      </c>
      <c r="E1397" s="157">
        <v>0</v>
      </c>
      <c r="F1397" s="157">
        <v>0</v>
      </c>
    </row>
    <row r="1398" spans="1:6" x14ac:dyDescent="0.2">
      <c r="A1398" s="155" t="s">
        <v>8261</v>
      </c>
      <c r="B1398" s="155"/>
      <c r="C1398" s="156">
        <v>37621</v>
      </c>
      <c r="D1398" s="157">
        <v>0</v>
      </c>
      <c r="E1398" s="157">
        <v>0</v>
      </c>
      <c r="F1398" s="157">
        <v>0</v>
      </c>
    </row>
    <row r="1399" spans="1:6" x14ac:dyDescent="0.2">
      <c r="A1399" s="155" t="s">
        <v>8257</v>
      </c>
      <c r="B1399" s="155" t="s">
        <v>8258</v>
      </c>
      <c r="C1399" s="155" t="s">
        <v>10690</v>
      </c>
      <c r="D1399" s="157" t="s">
        <v>8259</v>
      </c>
      <c r="E1399" s="157" t="s">
        <v>8259</v>
      </c>
      <c r="F1399" s="157" t="s">
        <v>8259</v>
      </c>
    </row>
    <row r="1400" spans="1:6" x14ac:dyDescent="0.2">
      <c r="A1400" s="155" t="s">
        <v>8257</v>
      </c>
      <c r="B1400" s="155" t="s">
        <v>8258</v>
      </c>
      <c r="C1400" s="155" t="s">
        <v>10690</v>
      </c>
      <c r="D1400" s="157" t="s">
        <v>8259</v>
      </c>
      <c r="E1400" s="157" t="s">
        <v>8259</v>
      </c>
      <c r="F1400" s="157" t="s">
        <v>8259</v>
      </c>
    </row>
    <row r="1401" spans="1:6" x14ac:dyDescent="0.2">
      <c r="A1401" s="155" t="s">
        <v>8268</v>
      </c>
      <c r="B1401" s="155"/>
      <c r="C1401" s="155"/>
      <c r="D1401" s="155"/>
      <c r="E1401" s="155"/>
      <c r="F1401" s="155"/>
    </row>
    <row r="1402" spans="1:6" x14ac:dyDescent="0.2">
      <c r="A1402" s="155" t="s">
        <v>8254</v>
      </c>
      <c r="B1402" s="155" t="s">
        <v>8255</v>
      </c>
      <c r="C1402" s="155"/>
      <c r="D1402" s="155"/>
      <c r="E1402" s="155"/>
      <c r="F1402" s="155"/>
    </row>
    <row r="1403" spans="1:6" x14ac:dyDescent="0.2">
      <c r="A1403" s="155"/>
      <c r="B1403" s="155"/>
      <c r="C1403" s="155" t="s">
        <v>10689</v>
      </c>
      <c r="D1403" s="157" t="s">
        <v>8255</v>
      </c>
      <c r="E1403" s="155"/>
      <c r="F1403" s="155"/>
    </row>
    <row r="1405" spans="1:6" x14ac:dyDescent="0.2">
      <c r="A1405" s="155" t="s">
        <v>8260</v>
      </c>
      <c r="B1405" s="155" t="s">
        <v>12364</v>
      </c>
      <c r="C1405" s="156">
        <v>37621</v>
      </c>
      <c r="D1405" s="157">
        <v>0</v>
      </c>
      <c r="E1405" s="157">
        <v>0</v>
      </c>
      <c r="F1405" s="157">
        <v>0</v>
      </c>
    </row>
    <row r="1406" spans="1:6" x14ac:dyDescent="0.2">
      <c r="A1406" s="155" t="s">
        <v>8261</v>
      </c>
      <c r="B1406" s="155"/>
      <c r="C1406" s="156">
        <v>37621</v>
      </c>
      <c r="D1406" s="157">
        <v>0</v>
      </c>
      <c r="E1406" s="157">
        <v>0</v>
      </c>
      <c r="F1406" s="157">
        <v>0</v>
      </c>
    </row>
    <row r="1407" spans="1:6" x14ac:dyDescent="0.2">
      <c r="A1407" s="155" t="s">
        <v>8257</v>
      </c>
      <c r="B1407" s="155" t="s">
        <v>8258</v>
      </c>
      <c r="C1407" s="155" t="s">
        <v>10690</v>
      </c>
      <c r="D1407" s="157" t="s">
        <v>8259</v>
      </c>
      <c r="E1407" s="157" t="s">
        <v>8259</v>
      </c>
      <c r="F1407" s="157" t="s">
        <v>8259</v>
      </c>
    </row>
    <row r="1408" spans="1:6" x14ac:dyDescent="0.2">
      <c r="A1408" s="155" t="s">
        <v>8257</v>
      </c>
      <c r="B1408" s="155" t="s">
        <v>8258</v>
      </c>
      <c r="C1408" s="155" t="s">
        <v>10690</v>
      </c>
      <c r="D1408" s="157" t="s">
        <v>8259</v>
      </c>
      <c r="E1408" s="157" t="s">
        <v>8259</v>
      </c>
      <c r="F1408" s="157" t="s">
        <v>8259</v>
      </c>
    </row>
    <row r="1409" spans="1:6" x14ac:dyDescent="0.2">
      <c r="A1409" s="155" t="s">
        <v>8260</v>
      </c>
      <c r="B1409" s="155" t="s">
        <v>12364</v>
      </c>
      <c r="C1409" s="156">
        <v>37621</v>
      </c>
      <c r="D1409" s="157">
        <v>0</v>
      </c>
      <c r="E1409" s="157">
        <v>0</v>
      </c>
      <c r="F1409" s="157">
        <v>0</v>
      </c>
    </row>
    <row r="1410" spans="1:6" x14ac:dyDescent="0.2">
      <c r="A1410" s="155" t="s">
        <v>8261</v>
      </c>
      <c r="B1410" s="155"/>
      <c r="C1410" s="156">
        <v>37621</v>
      </c>
      <c r="D1410" s="157">
        <v>0</v>
      </c>
      <c r="E1410" s="157">
        <v>0</v>
      </c>
      <c r="F1410" s="157">
        <v>0</v>
      </c>
    </row>
    <row r="1411" spans="1:6" x14ac:dyDescent="0.2">
      <c r="A1411" s="155" t="s">
        <v>8257</v>
      </c>
      <c r="B1411" s="155" t="s">
        <v>8258</v>
      </c>
      <c r="C1411" s="155" t="s">
        <v>10690</v>
      </c>
      <c r="D1411" s="157" t="s">
        <v>8259</v>
      </c>
      <c r="E1411" s="157" t="s">
        <v>8259</v>
      </c>
      <c r="F1411" s="157" t="s">
        <v>8259</v>
      </c>
    </row>
    <row r="1412" spans="1:6" x14ac:dyDescent="0.2">
      <c r="A1412" s="155" t="s">
        <v>8257</v>
      </c>
      <c r="B1412" s="155" t="s">
        <v>8258</v>
      </c>
      <c r="C1412" s="155" t="s">
        <v>10690</v>
      </c>
      <c r="D1412" s="157" t="s">
        <v>8259</v>
      </c>
      <c r="E1412" s="157" t="s">
        <v>8259</v>
      </c>
      <c r="F1412" s="157" t="s">
        <v>8259</v>
      </c>
    </row>
    <row r="1413" spans="1:6" x14ac:dyDescent="0.2">
      <c r="A1413" s="155" t="s">
        <v>8260</v>
      </c>
      <c r="B1413" s="155" t="s">
        <v>12364</v>
      </c>
      <c r="C1413" s="156">
        <v>37621</v>
      </c>
      <c r="D1413" s="157">
        <v>0</v>
      </c>
      <c r="E1413" s="157">
        <v>0</v>
      </c>
      <c r="F1413" s="157">
        <v>0</v>
      </c>
    </row>
    <row r="1414" spans="1:6" x14ac:dyDescent="0.2">
      <c r="A1414" s="155" t="s">
        <v>8261</v>
      </c>
      <c r="B1414" s="155"/>
      <c r="C1414" s="156">
        <v>37621</v>
      </c>
      <c r="D1414" s="157">
        <v>0</v>
      </c>
      <c r="E1414" s="157">
        <v>0</v>
      </c>
      <c r="F1414" s="157">
        <v>0</v>
      </c>
    </row>
    <row r="1415" spans="1:6" x14ac:dyDescent="0.2">
      <c r="A1415" s="155" t="s">
        <v>8257</v>
      </c>
      <c r="B1415" s="155" t="s">
        <v>8258</v>
      </c>
      <c r="C1415" s="155" t="s">
        <v>10690</v>
      </c>
      <c r="D1415" s="157" t="s">
        <v>8259</v>
      </c>
      <c r="E1415" s="157" t="s">
        <v>8259</v>
      </c>
      <c r="F1415" s="157" t="s">
        <v>8259</v>
      </c>
    </row>
    <row r="1416" spans="1:6" x14ac:dyDescent="0.2">
      <c r="A1416" s="155" t="s">
        <v>8257</v>
      </c>
      <c r="B1416" s="155" t="s">
        <v>8258</v>
      </c>
      <c r="C1416" s="155" t="s">
        <v>10690</v>
      </c>
      <c r="D1416" s="157" t="s">
        <v>8259</v>
      </c>
      <c r="E1416" s="157" t="s">
        <v>8259</v>
      </c>
      <c r="F1416" s="157" t="s">
        <v>8259</v>
      </c>
    </row>
    <row r="1417" spans="1:6" x14ac:dyDescent="0.2">
      <c r="A1417" s="155" t="s">
        <v>8260</v>
      </c>
      <c r="B1417" s="155" t="s">
        <v>12364</v>
      </c>
      <c r="C1417" s="156">
        <v>37621</v>
      </c>
      <c r="D1417" s="157">
        <v>0</v>
      </c>
      <c r="E1417" s="157">
        <v>0</v>
      </c>
      <c r="F1417" s="157">
        <v>0</v>
      </c>
    </row>
    <row r="1418" spans="1:6" x14ac:dyDescent="0.2">
      <c r="A1418" s="155" t="s">
        <v>8261</v>
      </c>
      <c r="B1418" s="155"/>
      <c r="C1418" s="156">
        <v>37621</v>
      </c>
      <c r="D1418" s="157">
        <v>0</v>
      </c>
      <c r="E1418" s="157">
        <v>0</v>
      </c>
      <c r="F1418" s="157">
        <v>0</v>
      </c>
    </row>
    <row r="1419" spans="1:6" x14ac:dyDescent="0.2">
      <c r="A1419" s="155" t="s">
        <v>8257</v>
      </c>
      <c r="B1419" s="155" t="s">
        <v>8258</v>
      </c>
      <c r="C1419" s="155" t="s">
        <v>10690</v>
      </c>
      <c r="D1419" s="157" t="s">
        <v>8259</v>
      </c>
      <c r="E1419" s="157" t="s">
        <v>8259</v>
      </c>
      <c r="F1419" s="157" t="s">
        <v>8259</v>
      </c>
    </row>
    <row r="1420" spans="1:6" x14ac:dyDescent="0.2">
      <c r="A1420" s="155" t="s">
        <v>8257</v>
      </c>
      <c r="B1420" s="155" t="s">
        <v>8258</v>
      </c>
      <c r="C1420" s="155" t="s">
        <v>10690</v>
      </c>
      <c r="D1420" s="157" t="s">
        <v>8259</v>
      </c>
      <c r="E1420" s="157" t="s">
        <v>8259</v>
      </c>
      <c r="F1420" s="157" t="s">
        <v>8259</v>
      </c>
    </row>
    <row r="1421" spans="1:6" x14ac:dyDescent="0.2">
      <c r="A1421" s="155" t="s">
        <v>8260</v>
      </c>
      <c r="B1421" s="155" t="s">
        <v>12364</v>
      </c>
      <c r="C1421" s="156">
        <v>37621</v>
      </c>
      <c r="D1421" s="157">
        <v>0</v>
      </c>
      <c r="E1421" s="157">
        <v>0</v>
      </c>
      <c r="F1421" s="157">
        <v>0</v>
      </c>
    </row>
    <row r="1422" spans="1:6" x14ac:dyDescent="0.2">
      <c r="A1422" s="155" t="s">
        <v>8261</v>
      </c>
      <c r="B1422" s="155"/>
      <c r="C1422" s="156">
        <v>37621</v>
      </c>
      <c r="D1422" s="157">
        <v>0</v>
      </c>
      <c r="E1422" s="157">
        <v>0</v>
      </c>
      <c r="F1422" s="157">
        <v>0</v>
      </c>
    </row>
    <row r="1423" spans="1:6" x14ac:dyDescent="0.2">
      <c r="A1423" s="155" t="s">
        <v>8257</v>
      </c>
      <c r="B1423" s="155" t="s">
        <v>8258</v>
      </c>
      <c r="C1423" s="155" t="s">
        <v>10690</v>
      </c>
      <c r="D1423" s="157" t="s">
        <v>8259</v>
      </c>
      <c r="E1423" s="157" t="s">
        <v>8259</v>
      </c>
      <c r="F1423" s="157" t="s">
        <v>8259</v>
      </c>
    </row>
    <row r="1424" spans="1:6" x14ac:dyDescent="0.2">
      <c r="A1424" s="155" t="s">
        <v>8257</v>
      </c>
      <c r="B1424" s="155" t="s">
        <v>8258</v>
      </c>
      <c r="C1424" s="155" t="s">
        <v>10690</v>
      </c>
      <c r="D1424" s="157" t="s">
        <v>8259</v>
      </c>
      <c r="E1424" s="157" t="s">
        <v>8259</v>
      </c>
      <c r="F1424" s="157" t="s">
        <v>8259</v>
      </c>
    </row>
    <row r="1425" spans="1:6" x14ac:dyDescent="0.2">
      <c r="A1425" s="155" t="s">
        <v>8260</v>
      </c>
      <c r="B1425" s="155" t="s">
        <v>12364</v>
      </c>
      <c r="C1425" s="156">
        <v>37621</v>
      </c>
      <c r="D1425" s="157">
        <v>0</v>
      </c>
      <c r="E1425" s="157">
        <v>0</v>
      </c>
      <c r="F1425" s="157">
        <v>0</v>
      </c>
    </row>
    <row r="1426" spans="1:6" x14ac:dyDescent="0.2">
      <c r="A1426" s="155" t="s">
        <v>8261</v>
      </c>
      <c r="B1426" s="155"/>
      <c r="C1426" s="156">
        <v>37621</v>
      </c>
      <c r="D1426" s="157">
        <v>0</v>
      </c>
      <c r="E1426" s="157">
        <v>0</v>
      </c>
      <c r="F1426" s="157">
        <v>0</v>
      </c>
    </row>
    <row r="1427" spans="1:6" x14ac:dyDescent="0.2">
      <c r="A1427" s="155" t="s">
        <v>8257</v>
      </c>
      <c r="B1427" s="155" t="s">
        <v>8258</v>
      </c>
      <c r="C1427" s="155" t="s">
        <v>10690</v>
      </c>
      <c r="D1427" s="157" t="s">
        <v>8259</v>
      </c>
      <c r="E1427" s="157" t="s">
        <v>8259</v>
      </c>
      <c r="F1427" s="157" t="s">
        <v>8259</v>
      </c>
    </row>
    <row r="1428" spans="1:6" x14ac:dyDescent="0.2">
      <c r="A1428" s="155" t="s">
        <v>8257</v>
      </c>
      <c r="B1428" s="155" t="s">
        <v>8258</v>
      </c>
      <c r="C1428" s="155" t="s">
        <v>10690</v>
      </c>
      <c r="D1428" s="157" t="s">
        <v>8259</v>
      </c>
      <c r="E1428" s="157" t="s">
        <v>8259</v>
      </c>
      <c r="F1428" s="157" t="s">
        <v>8259</v>
      </c>
    </row>
    <row r="1429" spans="1:6" x14ac:dyDescent="0.2">
      <c r="A1429" s="155" t="s">
        <v>8260</v>
      </c>
      <c r="B1429" s="155" t="s">
        <v>12364</v>
      </c>
      <c r="C1429" s="156">
        <v>37621</v>
      </c>
      <c r="D1429" s="157">
        <v>0</v>
      </c>
      <c r="E1429" s="157">
        <v>0</v>
      </c>
      <c r="F1429" s="157">
        <v>0</v>
      </c>
    </row>
    <row r="1430" spans="1:6" x14ac:dyDescent="0.2">
      <c r="A1430" s="155" t="s">
        <v>8261</v>
      </c>
      <c r="B1430" s="155"/>
      <c r="C1430" s="156">
        <v>37621</v>
      </c>
      <c r="D1430" s="157">
        <v>0</v>
      </c>
      <c r="E1430" s="157">
        <v>0</v>
      </c>
      <c r="F1430" s="157">
        <v>0</v>
      </c>
    </row>
    <row r="1431" spans="1:6" x14ac:dyDescent="0.2">
      <c r="A1431" s="155" t="s">
        <v>8257</v>
      </c>
      <c r="B1431" s="155" t="s">
        <v>8258</v>
      </c>
      <c r="C1431" s="155" t="s">
        <v>10690</v>
      </c>
      <c r="D1431" s="157" t="s">
        <v>8259</v>
      </c>
      <c r="E1431" s="157" t="s">
        <v>8259</v>
      </c>
      <c r="F1431" s="157" t="s">
        <v>8259</v>
      </c>
    </row>
    <row r="1432" spans="1:6" x14ac:dyDescent="0.2">
      <c r="A1432" s="155" t="s">
        <v>8257</v>
      </c>
      <c r="B1432" s="155" t="s">
        <v>8258</v>
      </c>
      <c r="C1432" s="155" t="s">
        <v>10690</v>
      </c>
      <c r="D1432" s="157" t="s">
        <v>8259</v>
      </c>
      <c r="E1432" s="157" t="s">
        <v>8259</v>
      </c>
      <c r="F1432" s="157" t="s">
        <v>8259</v>
      </c>
    </row>
    <row r="1433" spans="1:6" x14ac:dyDescent="0.2">
      <c r="A1433" s="155" t="s">
        <v>8260</v>
      </c>
      <c r="B1433" s="155" t="s">
        <v>12364</v>
      </c>
      <c r="C1433" s="156">
        <v>37621</v>
      </c>
      <c r="D1433" s="157">
        <v>0</v>
      </c>
      <c r="E1433" s="157">
        <v>0</v>
      </c>
      <c r="F1433" s="157">
        <v>0</v>
      </c>
    </row>
    <row r="1434" spans="1:6" x14ac:dyDescent="0.2">
      <c r="A1434" s="155" t="s">
        <v>8261</v>
      </c>
      <c r="B1434" s="155"/>
      <c r="C1434" s="156">
        <v>37621</v>
      </c>
      <c r="D1434" s="157">
        <v>0</v>
      </c>
      <c r="E1434" s="157">
        <v>0</v>
      </c>
      <c r="F1434" s="157">
        <v>0</v>
      </c>
    </row>
    <row r="1435" spans="1:6" x14ac:dyDescent="0.2">
      <c r="A1435" s="155" t="s">
        <v>8257</v>
      </c>
      <c r="B1435" s="155" t="s">
        <v>8258</v>
      </c>
      <c r="C1435" s="155" t="s">
        <v>10690</v>
      </c>
      <c r="D1435" s="157" t="s">
        <v>8259</v>
      </c>
      <c r="E1435" s="157" t="s">
        <v>8259</v>
      </c>
      <c r="F1435" s="157" t="s">
        <v>8259</v>
      </c>
    </row>
    <row r="1436" spans="1:6" x14ac:dyDescent="0.2">
      <c r="A1436" s="155" t="s">
        <v>8257</v>
      </c>
      <c r="B1436" s="155" t="s">
        <v>8258</v>
      </c>
      <c r="C1436" s="155" t="s">
        <v>10690</v>
      </c>
      <c r="D1436" s="157" t="s">
        <v>8259</v>
      </c>
      <c r="E1436" s="157" t="s">
        <v>8259</v>
      </c>
      <c r="F1436" s="157" t="s">
        <v>8259</v>
      </c>
    </row>
    <row r="1437" spans="1:6" x14ac:dyDescent="0.2">
      <c r="A1437" s="155" t="s">
        <v>8260</v>
      </c>
      <c r="B1437" s="155" t="s">
        <v>12364</v>
      </c>
      <c r="C1437" s="156">
        <v>37621</v>
      </c>
      <c r="D1437" s="157">
        <v>0</v>
      </c>
      <c r="E1437" s="157">
        <v>0</v>
      </c>
      <c r="F1437" s="157">
        <v>0</v>
      </c>
    </row>
    <row r="1438" spans="1:6" x14ac:dyDescent="0.2">
      <c r="A1438" s="155" t="s">
        <v>8261</v>
      </c>
      <c r="B1438" s="155"/>
      <c r="C1438" s="156">
        <v>37621</v>
      </c>
      <c r="D1438" s="157">
        <v>0</v>
      </c>
      <c r="E1438" s="157">
        <v>0</v>
      </c>
      <c r="F1438" s="157">
        <v>0</v>
      </c>
    </row>
    <row r="1439" spans="1:6" x14ac:dyDescent="0.2">
      <c r="A1439" s="155" t="s">
        <v>8257</v>
      </c>
      <c r="B1439" s="155" t="s">
        <v>8258</v>
      </c>
      <c r="C1439" s="155" t="s">
        <v>10690</v>
      </c>
      <c r="D1439" s="157" t="s">
        <v>8259</v>
      </c>
      <c r="E1439" s="157" t="s">
        <v>8259</v>
      </c>
      <c r="F1439" s="157" t="s">
        <v>8259</v>
      </c>
    </row>
    <row r="1440" spans="1:6" x14ac:dyDescent="0.2">
      <c r="A1440" s="155" t="s">
        <v>8257</v>
      </c>
      <c r="B1440" s="155" t="s">
        <v>8258</v>
      </c>
      <c r="C1440" s="155" t="s">
        <v>10690</v>
      </c>
      <c r="D1440" s="157" t="s">
        <v>8259</v>
      </c>
      <c r="E1440" s="157" t="s">
        <v>8259</v>
      </c>
      <c r="F1440" s="157" t="s">
        <v>8259</v>
      </c>
    </row>
    <row r="1441" spans="1:6" x14ac:dyDescent="0.2">
      <c r="A1441" s="155" t="s">
        <v>8260</v>
      </c>
      <c r="B1441" s="155" t="s">
        <v>12364</v>
      </c>
      <c r="C1441" s="156">
        <v>37621</v>
      </c>
      <c r="D1441" s="157">
        <v>0</v>
      </c>
      <c r="E1441" s="157">
        <v>0</v>
      </c>
      <c r="F1441" s="157">
        <v>0</v>
      </c>
    </row>
    <row r="1442" spans="1:6" x14ac:dyDescent="0.2">
      <c r="A1442" s="155" t="s">
        <v>8261</v>
      </c>
      <c r="B1442" s="155"/>
      <c r="C1442" s="156">
        <v>37621</v>
      </c>
      <c r="D1442" s="157">
        <v>0</v>
      </c>
      <c r="E1442" s="157">
        <v>0</v>
      </c>
      <c r="F1442" s="157">
        <v>0</v>
      </c>
    </row>
    <row r="1443" spans="1:6" x14ac:dyDescent="0.2">
      <c r="A1443" s="155" t="s">
        <v>8257</v>
      </c>
      <c r="B1443" s="155" t="s">
        <v>8258</v>
      </c>
      <c r="C1443" s="155" t="s">
        <v>10690</v>
      </c>
      <c r="D1443" s="157" t="s">
        <v>8259</v>
      </c>
      <c r="E1443" s="157" t="s">
        <v>8259</v>
      </c>
      <c r="F1443" s="157" t="s">
        <v>8259</v>
      </c>
    </row>
    <row r="1444" spans="1:6" x14ac:dyDescent="0.2">
      <c r="A1444" s="155" t="s">
        <v>8257</v>
      </c>
      <c r="B1444" s="155" t="s">
        <v>8258</v>
      </c>
      <c r="C1444" s="155" t="s">
        <v>10690</v>
      </c>
      <c r="D1444" s="157" t="s">
        <v>8259</v>
      </c>
      <c r="E1444" s="157" t="s">
        <v>8259</v>
      </c>
      <c r="F1444" s="157" t="s">
        <v>8259</v>
      </c>
    </row>
    <row r="1445" spans="1:6" x14ac:dyDescent="0.2">
      <c r="A1445" s="155" t="s">
        <v>8260</v>
      </c>
      <c r="B1445" s="155" t="s">
        <v>12364</v>
      </c>
      <c r="C1445" s="156">
        <v>37621</v>
      </c>
      <c r="D1445" s="157">
        <v>0</v>
      </c>
      <c r="E1445" s="157">
        <v>0</v>
      </c>
      <c r="F1445" s="157">
        <v>0</v>
      </c>
    </row>
    <row r="1446" spans="1:6" x14ac:dyDescent="0.2">
      <c r="A1446" s="155" t="s">
        <v>8261</v>
      </c>
      <c r="B1446" s="155"/>
      <c r="C1446" s="156">
        <v>37621</v>
      </c>
      <c r="D1446" s="157">
        <v>0</v>
      </c>
      <c r="E1446" s="157">
        <v>0</v>
      </c>
      <c r="F1446" s="157">
        <v>0</v>
      </c>
    </row>
    <row r="1447" spans="1:6" x14ac:dyDescent="0.2">
      <c r="A1447" s="155" t="s">
        <v>8257</v>
      </c>
      <c r="B1447" s="155" t="s">
        <v>8258</v>
      </c>
      <c r="C1447" s="155" t="s">
        <v>10690</v>
      </c>
      <c r="D1447" s="157" t="s">
        <v>8259</v>
      </c>
      <c r="E1447" s="157" t="s">
        <v>8259</v>
      </c>
      <c r="F1447" s="157" t="s">
        <v>8259</v>
      </c>
    </row>
    <row r="1448" spans="1:6" x14ac:dyDescent="0.2">
      <c r="A1448" s="155" t="s">
        <v>8257</v>
      </c>
      <c r="B1448" s="155" t="s">
        <v>8258</v>
      </c>
      <c r="C1448" s="155" t="s">
        <v>10690</v>
      </c>
      <c r="D1448" s="157" t="s">
        <v>8259</v>
      </c>
      <c r="E1448" s="157" t="s">
        <v>8259</v>
      </c>
      <c r="F1448" s="157" t="s">
        <v>8259</v>
      </c>
    </row>
    <row r="1449" spans="1:6" x14ac:dyDescent="0.2">
      <c r="A1449" s="155" t="s">
        <v>8260</v>
      </c>
      <c r="B1449" s="155" t="s">
        <v>12364</v>
      </c>
      <c r="C1449" s="156">
        <v>37621</v>
      </c>
      <c r="D1449" s="157">
        <v>0</v>
      </c>
      <c r="E1449" s="157">
        <v>0</v>
      </c>
      <c r="F1449" s="157">
        <v>0</v>
      </c>
    </row>
    <row r="1450" spans="1:6" x14ac:dyDescent="0.2">
      <c r="A1450" s="155" t="s">
        <v>8261</v>
      </c>
      <c r="B1450" s="155"/>
      <c r="C1450" s="156">
        <v>37621</v>
      </c>
      <c r="D1450" s="157">
        <v>0</v>
      </c>
      <c r="E1450" s="157">
        <v>0</v>
      </c>
      <c r="F1450" s="157">
        <v>0</v>
      </c>
    </row>
    <row r="1451" spans="1:6" x14ac:dyDescent="0.2">
      <c r="A1451" s="155" t="s">
        <v>8257</v>
      </c>
      <c r="B1451" s="155" t="s">
        <v>8258</v>
      </c>
      <c r="C1451" s="155" t="s">
        <v>10690</v>
      </c>
      <c r="D1451" s="157" t="s">
        <v>8259</v>
      </c>
      <c r="E1451" s="157" t="s">
        <v>8259</v>
      </c>
      <c r="F1451" s="157" t="s">
        <v>8259</v>
      </c>
    </row>
    <row r="1452" spans="1:6" x14ac:dyDescent="0.2">
      <c r="A1452" s="155" t="s">
        <v>8257</v>
      </c>
      <c r="B1452" s="155" t="s">
        <v>8258</v>
      </c>
      <c r="C1452" s="155" t="s">
        <v>10690</v>
      </c>
      <c r="D1452" s="157" t="s">
        <v>8259</v>
      </c>
      <c r="E1452" s="157" t="s">
        <v>8259</v>
      </c>
      <c r="F1452" s="157" t="s">
        <v>8259</v>
      </c>
    </row>
    <row r="1453" spans="1:6" x14ac:dyDescent="0.2">
      <c r="A1453" s="155" t="s">
        <v>8260</v>
      </c>
      <c r="B1453" s="155" t="s">
        <v>12364</v>
      </c>
      <c r="C1453" s="156">
        <v>37621</v>
      </c>
      <c r="D1453" s="157">
        <v>0</v>
      </c>
      <c r="E1453" s="157">
        <v>0</v>
      </c>
      <c r="F1453" s="157">
        <v>0</v>
      </c>
    </row>
    <row r="1454" spans="1:6" x14ac:dyDescent="0.2">
      <c r="A1454" s="155" t="s">
        <v>8261</v>
      </c>
      <c r="B1454" s="155"/>
      <c r="C1454" s="156">
        <v>37621</v>
      </c>
      <c r="D1454" s="157">
        <v>0</v>
      </c>
      <c r="E1454" s="157">
        <v>0</v>
      </c>
      <c r="F1454" s="157">
        <v>0</v>
      </c>
    </row>
    <row r="1455" spans="1:6" x14ac:dyDescent="0.2">
      <c r="A1455" s="155" t="s">
        <v>8257</v>
      </c>
      <c r="B1455" s="155" t="s">
        <v>8258</v>
      </c>
      <c r="C1455" s="155" t="s">
        <v>10690</v>
      </c>
      <c r="D1455" s="157" t="s">
        <v>8259</v>
      </c>
      <c r="E1455" s="157" t="s">
        <v>8259</v>
      </c>
      <c r="F1455" s="157" t="s">
        <v>8259</v>
      </c>
    </row>
    <row r="1456" spans="1:6" x14ac:dyDescent="0.2">
      <c r="A1456" s="155" t="s">
        <v>8257</v>
      </c>
      <c r="B1456" s="155" t="s">
        <v>8258</v>
      </c>
      <c r="C1456" s="155" t="s">
        <v>10690</v>
      </c>
      <c r="D1456" s="157" t="s">
        <v>8259</v>
      </c>
      <c r="E1456" s="157" t="s">
        <v>8259</v>
      </c>
      <c r="F1456" s="157" t="s">
        <v>8259</v>
      </c>
    </row>
    <row r="1457" spans="1:6" x14ac:dyDescent="0.2">
      <c r="A1457" s="155" t="s">
        <v>8268</v>
      </c>
      <c r="B1457" s="155"/>
      <c r="C1457" s="155"/>
      <c r="D1457" s="155"/>
      <c r="E1457" s="155"/>
      <c r="F1457" s="155"/>
    </row>
    <row r="1458" spans="1:6" x14ac:dyDescent="0.2">
      <c r="A1458" s="155" t="s">
        <v>8254</v>
      </c>
      <c r="B1458" s="155" t="s">
        <v>8255</v>
      </c>
      <c r="C1458" s="155"/>
      <c r="D1458" s="155"/>
      <c r="E1458" s="155"/>
      <c r="F1458" s="155"/>
    </row>
    <row r="1459" spans="1:6" x14ac:dyDescent="0.2">
      <c r="A1459" s="155"/>
      <c r="B1459" s="155"/>
      <c r="C1459" s="155" t="s">
        <v>10689</v>
      </c>
      <c r="D1459" s="157" t="s">
        <v>8255</v>
      </c>
      <c r="E1459" s="155"/>
      <c r="F1459" s="155"/>
    </row>
    <row r="1461" spans="1:6" x14ac:dyDescent="0.2">
      <c r="A1461" s="155" t="s">
        <v>8260</v>
      </c>
      <c r="B1461" s="155" t="s">
        <v>12364</v>
      </c>
      <c r="C1461" s="156">
        <v>37621</v>
      </c>
      <c r="D1461" s="157">
        <v>0</v>
      </c>
      <c r="E1461" s="157">
        <v>0</v>
      </c>
      <c r="F1461" s="157">
        <v>0</v>
      </c>
    </row>
    <row r="1462" spans="1:6" x14ac:dyDescent="0.2">
      <c r="A1462" s="155" t="s">
        <v>8261</v>
      </c>
      <c r="B1462" s="155"/>
      <c r="C1462" s="156">
        <v>37621</v>
      </c>
      <c r="D1462" s="157">
        <v>0</v>
      </c>
      <c r="E1462" s="157">
        <v>0</v>
      </c>
      <c r="F1462" s="157">
        <v>0</v>
      </c>
    </row>
    <row r="1463" spans="1:6" x14ac:dyDescent="0.2">
      <c r="A1463" s="155" t="s">
        <v>8257</v>
      </c>
      <c r="B1463" s="155" t="s">
        <v>8258</v>
      </c>
      <c r="C1463" s="155" t="s">
        <v>10690</v>
      </c>
      <c r="D1463" s="157" t="s">
        <v>8259</v>
      </c>
      <c r="E1463" s="157" t="s">
        <v>8259</v>
      </c>
      <c r="F1463" s="157" t="s">
        <v>8259</v>
      </c>
    </row>
    <row r="1464" spans="1:6" x14ac:dyDescent="0.2">
      <c r="A1464" s="155" t="s">
        <v>8257</v>
      </c>
      <c r="B1464" s="155" t="s">
        <v>8258</v>
      </c>
      <c r="C1464" s="155" t="s">
        <v>10690</v>
      </c>
      <c r="D1464" s="157" t="s">
        <v>8259</v>
      </c>
      <c r="E1464" s="157" t="s">
        <v>8259</v>
      </c>
      <c r="F1464" s="157" t="s">
        <v>8259</v>
      </c>
    </row>
    <row r="1465" spans="1:6" x14ac:dyDescent="0.2">
      <c r="A1465" s="155" t="s">
        <v>8260</v>
      </c>
      <c r="B1465" s="155" t="s">
        <v>12364</v>
      </c>
      <c r="C1465" s="156">
        <v>37621</v>
      </c>
      <c r="D1465" s="157">
        <v>0</v>
      </c>
      <c r="E1465" s="157">
        <v>0</v>
      </c>
      <c r="F1465" s="157">
        <v>0</v>
      </c>
    </row>
    <row r="1466" spans="1:6" x14ac:dyDescent="0.2">
      <c r="A1466" s="155" t="s">
        <v>8261</v>
      </c>
      <c r="B1466" s="155"/>
      <c r="C1466" s="156">
        <v>37621</v>
      </c>
      <c r="D1466" s="157">
        <v>0</v>
      </c>
      <c r="E1466" s="157">
        <v>0</v>
      </c>
      <c r="F1466" s="157">
        <v>0</v>
      </c>
    </row>
    <row r="1467" spans="1:6" x14ac:dyDescent="0.2">
      <c r="A1467" s="155" t="s">
        <v>8257</v>
      </c>
      <c r="B1467" s="155" t="s">
        <v>8258</v>
      </c>
      <c r="C1467" s="155" t="s">
        <v>10690</v>
      </c>
      <c r="D1467" s="157" t="s">
        <v>8259</v>
      </c>
      <c r="E1467" s="157" t="s">
        <v>8259</v>
      </c>
      <c r="F1467" s="157" t="s">
        <v>8259</v>
      </c>
    </row>
    <row r="1468" spans="1:6" x14ac:dyDescent="0.2">
      <c r="A1468" s="155" t="s">
        <v>8257</v>
      </c>
      <c r="B1468" s="155" t="s">
        <v>8258</v>
      </c>
      <c r="C1468" s="155" t="s">
        <v>10690</v>
      </c>
      <c r="D1468" s="157" t="s">
        <v>8259</v>
      </c>
      <c r="E1468" s="157" t="s">
        <v>8259</v>
      </c>
      <c r="F1468" s="157" t="s">
        <v>8259</v>
      </c>
    </row>
    <row r="1469" spans="1:6" x14ac:dyDescent="0.2">
      <c r="A1469" s="155" t="s">
        <v>8260</v>
      </c>
      <c r="B1469" s="155" t="s">
        <v>12364</v>
      </c>
      <c r="C1469" s="156">
        <v>37621</v>
      </c>
      <c r="D1469" s="157">
        <v>0</v>
      </c>
      <c r="E1469" s="157">
        <v>0</v>
      </c>
      <c r="F1469" s="157">
        <v>0</v>
      </c>
    </row>
    <row r="1470" spans="1:6" x14ac:dyDescent="0.2">
      <c r="A1470" s="155" t="s">
        <v>8261</v>
      </c>
      <c r="B1470" s="155"/>
      <c r="C1470" s="156">
        <v>37621</v>
      </c>
      <c r="D1470" s="157">
        <v>0</v>
      </c>
      <c r="E1470" s="157">
        <v>0</v>
      </c>
      <c r="F1470" s="157">
        <v>0</v>
      </c>
    </row>
    <row r="1471" spans="1:6" x14ac:dyDescent="0.2">
      <c r="A1471" s="155" t="s">
        <v>8257</v>
      </c>
      <c r="B1471" s="155" t="s">
        <v>8258</v>
      </c>
      <c r="C1471" s="155" t="s">
        <v>10690</v>
      </c>
      <c r="D1471" s="157" t="s">
        <v>8259</v>
      </c>
      <c r="E1471" s="157" t="s">
        <v>8259</v>
      </c>
      <c r="F1471" s="157" t="s">
        <v>8259</v>
      </c>
    </row>
    <row r="1472" spans="1:6" x14ac:dyDescent="0.2">
      <c r="A1472" s="155" t="s">
        <v>8257</v>
      </c>
      <c r="B1472" s="155" t="s">
        <v>8258</v>
      </c>
      <c r="C1472" s="155" t="s">
        <v>10690</v>
      </c>
      <c r="D1472" s="157" t="s">
        <v>8259</v>
      </c>
      <c r="E1472" s="157" t="s">
        <v>8259</v>
      </c>
      <c r="F1472" s="157" t="s">
        <v>8259</v>
      </c>
    </row>
    <row r="1473" spans="1:6" x14ac:dyDescent="0.2">
      <c r="A1473" s="155" t="s">
        <v>8260</v>
      </c>
      <c r="B1473" s="155" t="s">
        <v>12364</v>
      </c>
      <c r="C1473" s="156">
        <v>37621</v>
      </c>
      <c r="D1473" s="157">
        <v>0</v>
      </c>
      <c r="E1473" s="157">
        <v>0</v>
      </c>
      <c r="F1473" s="157">
        <v>0</v>
      </c>
    </row>
    <row r="1474" spans="1:6" x14ac:dyDescent="0.2">
      <c r="A1474" s="155" t="s">
        <v>8261</v>
      </c>
      <c r="B1474" s="155"/>
      <c r="C1474" s="156">
        <v>37621</v>
      </c>
      <c r="D1474" s="157">
        <v>0</v>
      </c>
      <c r="E1474" s="157">
        <v>0</v>
      </c>
      <c r="F1474" s="157">
        <v>0</v>
      </c>
    </row>
    <row r="1475" spans="1:6" x14ac:dyDescent="0.2">
      <c r="A1475" s="155" t="s">
        <v>8257</v>
      </c>
      <c r="B1475" s="155" t="s">
        <v>8258</v>
      </c>
      <c r="C1475" s="155" t="s">
        <v>10690</v>
      </c>
      <c r="D1475" s="157" t="s">
        <v>8259</v>
      </c>
      <c r="E1475" s="157" t="s">
        <v>8259</v>
      </c>
      <c r="F1475" s="157" t="s">
        <v>8259</v>
      </c>
    </row>
    <row r="1476" spans="1:6" x14ac:dyDescent="0.2">
      <c r="A1476" s="155" t="s">
        <v>8257</v>
      </c>
      <c r="B1476" s="155" t="s">
        <v>8258</v>
      </c>
      <c r="C1476" s="155" t="s">
        <v>10690</v>
      </c>
      <c r="D1476" s="157" t="s">
        <v>8259</v>
      </c>
      <c r="E1476" s="157" t="s">
        <v>8259</v>
      </c>
      <c r="F1476" s="157" t="s">
        <v>8259</v>
      </c>
    </row>
    <row r="1477" spans="1:6" x14ac:dyDescent="0.2">
      <c r="A1477" s="155" t="s">
        <v>8260</v>
      </c>
      <c r="B1477" s="155" t="s">
        <v>12364</v>
      </c>
      <c r="C1477" s="156">
        <v>37621</v>
      </c>
      <c r="D1477" s="157">
        <v>0</v>
      </c>
      <c r="E1477" s="157">
        <v>0</v>
      </c>
      <c r="F1477" s="157">
        <v>0</v>
      </c>
    </row>
    <row r="1478" spans="1:6" x14ac:dyDescent="0.2">
      <c r="A1478" s="155" t="s">
        <v>8261</v>
      </c>
      <c r="B1478" s="155"/>
      <c r="C1478" s="156">
        <v>37621</v>
      </c>
      <c r="D1478" s="157">
        <v>0</v>
      </c>
      <c r="E1478" s="157">
        <v>0</v>
      </c>
      <c r="F1478" s="157">
        <v>0</v>
      </c>
    </row>
    <row r="1479" spans="1:6" x14ac:dyDescent="0.2">
      <c r="A1479" s="155" t="s">
        <v>8257</v>
      </c>
      <c r="B1479" s="155" t="s">
        <v>8258</v>
      </c>
      <c r="C1479" s="155" t="s">
        <v>10690</v>
      </c>
      <c r="D1479" s="157" t="s">
        <v>8259</v>
      </c>
      <c r="E1479" s="157" t="s">
        <v>8259</v>
      </c>
      <c r="F1479" s="157" t="s">
        <v>8259</v>
      </c>
    </row>
    <row r="1480" spans="1:6" x14ac:dyDescent="0.2">
      <c r="A1480" s="155" t="s">
        <v>8257</v>
      </c>
      <c r="B1480" s="155" t="s">
        <v>8258</v>
      </c>
      <c r="C1480" s="155" t="s">
        <v>10690</v>
      </c>
      <c r="D1480" s="157" t="s">
        <v>8259</v>
      </c>
      <c r="E1480" s="157" t="s">
        <v>8259</v>
      </c>
      <c r="F1480" s="157" t="s">
        <v>8259</v>
      </c>
    </row>
    <row r="1481" spans="1:6" x14ac:dyDescent="0.2">
      <c r="A1481" s="155" t="s">
        <v>8260</v>
      </c>
      <c r="B1481" s="155" t="s">
        <v>12364</v>
      </c>
      <c r="C1481" s="156">
        <v>37621</v>
      </c>
      <c r="D1481" s="157">
        <v>0</v>
      </c>
      <c r="E1481" s="157">
        <v>0</v>
      </c>
      <c r="F1481" s="157">
        <v>0</v>
      </c>
    </row>
    <row r="1482" spans="1:6" x14ac:dyDescent="0.2">
      <c r="A1482" s="155" t="s">
        <v>8261</v>
      </c>
      <c r="B1482" s="155"/>
      <c r="C1482" s="156">
        <v>37621</v>
      </c>
      <c r="D1482" s="157">
        <v>0</v>
      </c>
      <c r="E1482" s="157">
        <v>0</v>
      </c>
      <c r="F1482" s="157">
        <v>0</v>
      </c>
    </row>
    <row r="1483" spans="1:6" x14ac:dyDescent="0.2">
      <c r="A1483" s="155" t="s">
        <v>8257</v>
      </c>
      <c r="B1483" s="155" t="s">
        <v>8258</v>
      </c>
      <c r="C1483" s="155" t="s">
        <v>10690</v>
      </c>
      <c r="D1483" s="157" t="s">
        <v>8259</v>
      </c>
      <c r="E1483" s="157" t="s">
        <v>8259</v>
      </c>
      <c r="F1483" s="157" t="s">
        <v>8259</v>
      </c>
    </row>
    <row r="1484" spans="1:6" x14ac:dyDescent="0.2">
      <c r="A1484" s="155" t="s">
        <v>8257</v>
      </c>
      <c r="B1484" s="155" t="s">
        <v>8258</v>
      </c>
      <c r="C1484" s="155" t="s">
        <v>10690</v>
      </c>
      <c r="D1484" s="157" t="s">
        <v>8259</v>
      </c>
      <c r="E1484" s="157" t="s">
        <v>8259</v>
      </c>
      <c r="F1484" s="157" t="s">
        <v>8259</v>
      </c>
    </row>
    <row r="1485" spans="1:6" x14ac:dyDescent="0.2">
      <c r="A1485" s="155" t="s">
        <v>8260</v>
      </c>
      <c r="B1485" s="155" t="s">
        <v>12364</v>
      </c>
      <c r="C1485" s="156">
        <v>37621</v>
      </c>
      <c r="D1485" s="157">
        <v>0</v>
      </c>
      <c r="E1485" s="157">
        <v>0</v>
      </c>
      <c r="F1485" s="157">
        <v>0</v>
      </c>
    </row>
    <row r="1486" spans="1:6" x14ac:dyDescent="0.2">
      <c r="A1486" s="155" t="s">
        <v>8261</v>
      </c>
      <c r="B1486" s="155"/>
      <c r="C1486" s="156">
        <v>37621</v>
      </c>
      <c r="D1486" s="157">
        <v>0</v>
      </c>
      <c r="E1486" s="157">
        <v>0</v>
      </c>
      <c r="F1486" s="157">
        <v>0</v>
      </c>
    </row>
    <row r="1487" spans="1:6" x14ac:dyDescent="0.2">
      <c r="A1487" s="155" t="s">
        <v>8257</v>
      </c>
      <c r="B1487" s="155" t="s">
        <v>8258</v>
      </c>
      <c r="C1487" s="155" t="s">
        <v>10690</v>
      </c>
      <c r="D1487" s="157" t="s">
        <v>8259</v>
      </c>
      <c r="E1487" s="157" t="s">
        <v>8259</v>
      </c>
      <c r="F1487" s="157" t="s">
        <v>8259</v>
      </c>
    </row>
    <row r="1488" spans="1:6" x14ac:dyDescent="0.2">
      <c r="A1488" s="155" t="s">
        <v>8257</v>
      </c>
      <c r="B1488" s="155" t="s">
        <v>8258</v>
      </c>
      <c r="C1488" s="155" t="s">
        <v>10690</v>
      </c>
      <c r="D1488" s="157" t="s">
        <v>8259</v>
      </c>
      <c r="E1488" s="157" t="s">
        <v>8259</v>
      </c>
      <c r="F1488" s="157" t="s">
        <v>8259</v>
      </c>
    </row>
    <row r="1489" spans="1:6" x14ac:dyDescent="0.2">
      <c r="A1489" s="155" t="s">
        <v>8260</v>
      </c>
      <c r="B1489" s="155" t="s">
        <v>12364</v>
      </c>
      <c r="C1489" s="156">
        <v>37621</v>
      </c>
      <c r="D1489" s="157">
        <v>0</v>
      </c>
      <c r="E1489" s="157">
        <v>0</v>
      </c>
      <c r="F1489" s="157">
        <v>0</v>
      </c>
    </row>
    <row r="1490" spans="1:6" x14ac:dyDescent="0.2">
      <c r="A1490" s="155" t="s">
        <v>8261</v>
      </c>
      <c r="B1490" s="155"/>
      <c r="C1490" s="156">
        <v>37621</v>
      </c>
      <c r="D1490" s="157">
        <v>0</v>
      </c>
      <c r="E1490" s="157">
        <v>0</v>
      </c>
      <c r="F1490" s="157">
        <v>0</v>
      </c>
    </row>
    <row r="1491" spans="1:6" x14ac:dyDescent="0.2">
      <c r="A1491" s="155" t="s">
        <v>8257</v>
      </c>
      <c r="B1491" s="155" t="s">
        <v>8258</v>
      </c>
      <c r="C1491" s="155" t="s">
        <v>10690</v>
      </c>
      <c r="D1491" s="157" t="s">
        <v>8259</v>
      </c>
      <c r="E1491" s="157" t="s">
        <v>8259</v>
      </c>
      <c r="F1491" s="157" t="s">
        <v>8259</v>
      </c>
    </row>
    <row r="1492" spans="1:6" x14ac:dyDescent="0.2">
      <c r="A1492" s="155" t="s">
        <v>8257</v>
      </c>
      <c r="B1492" s="155" t="s">
        <v>8258</v>
      </c>
      <c r="C1492" s="155" t="s">
        <v>10690</v>
      </c>
      <c r="D1492" s="157" t="s">
        <v>8259</v>
      </c>
      <c r="E1492" s="157" t="s">
        <v>8259</v>
      </c>
      <c r="F1492" s="157" t="s">
        <v>8259</v>
      </c>
    </row>
    <row r="1493" spans="1:6" x14ac:dyDescent="0.2">
      <c r="A1493" s="155" t="s">
        <v>8260</v>
      </c>
      <c r="B1493" s="155" t="s">
        <v>12364</v>
      </c>
      <c r="C1493" s="156">
        <v>37621</v>
      </c>
      <c r="D1493" s="157">
        <v>0</v>
      </c>
      <c r="E1493" s="157">
        <v>0</v>
      </c>
      <c r="F1493" s="157">
        <v>0</v>
      </c>
    </row>
    <row r="1494" spans="1:6" x14ac:dyDescent="0.2">
      <c r="A1494" s="155" t="s">
        <v>8261</v>
      </c>
      <c r="B1494" s="155"/>
      <c r="C1494" s="156">
        <v>37621</v>
      </c>
      <c r="D1494" s="157">
        <v>0</v>
      </c>
      <c r="E1494" s="157">
        <v>0</v>
      </c>
      <c r="F1494" s="157">
        <v>0</v>
      </c>
    </row>
    <row r="1495" spans="1:6" x14ac:dyDescent="0.2">
      <c r="A1495" s="155" t="s">
        <v>8257</v>
      </c>
      <c r="B1495" s="155" t="s">
        <v>8258</v>
      </c>
      <c r="C1495" s="155" t="s">
        <v>10690</v>
      </c>
      <c r="D1495" s="157" t="s">
        <v>8259</v>
      </c>
      <c r="E1495" s="157" t="s">
        <v>8259</v>
      </c>
      <c r="F1495" s="157" t="s">
        <v>8259</v>
      </c>
    </row>
    <row r="1496" spans="1:6" x14ac:dyDescent="0.2">
      <c r="A1496" s="155" t="s">
        <v>8257</v>
      </c>
      <c r="B1496" s="155" t="s">
        <v>8258</v>
      </c>
      <c r="C1496" s="155" t="s">
        <v>10690</v>
      </c>
      <c r="D1496" s="157" t="s">
        <v>8259</v>
      </c>
      <c r="E1496" s="157" t="s">
        <v>8259</v>
      </c>
      <c r="F1496" s="157" t="s">
        <v>8259</v>
      </c>
    </row>
    <row r="1497" spans="1:6" x14ac:dyDescent="0.2">
      <c r="A1497" s="155" t="s">
        <v>8260</v>
      </c>
      <c r="B1497" s="155" t="s">
        <v>12364</v>
      </c>
      <c r="C1497" s="156">
        <v>37621</v>
      </c>
      <c r="D1497" s="157">
        <v>0</v>
      </c>
      <c r="E1497" s="157">
        <v>0</v>
      </c>
      <c r="F1497" s="157">
        <v>0</v>
      </c>
    </row>
    <row r="1498" spans="1:6" x14ac:dyDescent="0.2">
      <c r="A1498" s="155" t="s">
        <v>8261</v>
      </c>
      <c r="B1498" s="155"/>
      <c r="C1498" s="156">
        <v>37621</v>
      </c>
      <c r="D1498" s="157">
        <v>0</v>
      </c>
      <c r="E1498" s="157">
        <v>0</v>
      </c>
      <c r="F1498" s="157">
        <v>0</v>
      </c>
    </row>
    <row r="1499" spans="1:6" x14ac:dyDescent="0.2">
      <c r="A1499" s="155" t="s">
        <v>8257</v>
      </c>
      <c r="B1499" s="155" t="s">
        <v>8258</v>
      </c>
      <c r="C1499" s="155" t="s">
        <v>10690</v>
      </c>
      <c r="D1499" s="157" t="s">
        <v>8259</v>
      </c>
      <c r="E1499" s="157" t="s">
        <v>8259</v>
      </c>
      <c r="F1499" s="157" t="s">
        <v>8259</v>
      </c>
    </row>
    <row r="1500" spans="1:6" x14ac:dyDescent="0.2">
      <c r="A1500" s="155" t="s">
        <v>8257</v>
      </c>
      <c r="B1500" s="155" t="s">
        <v>8258</v>
      </c>
      <c r="C1500" s="155" t="s">
        <v>10690</v>
      </c>
      <c r="D1500" s="157" t="s">
        <v>8259</v>
      </c>
      <c r="E1500" s="157" t="s">
        <v>8259</v>
      </c>
      <c r="F1500" s="157" t="s">
        <v>8259</v>
      </c>
    </row>
    <row r="1501" spans="1:6" x14ac:dyDescent="0.2">
      <c r="A1501" s="155" t="s">
        <v>8260</v>
      </c>
      <c r="B1501" s="155" t="s">
        <v>12364</v>
      </c>
      <c r="C1501" s="156">
        <v>37621</v>
      </c>
      <c r="D1501" s="157">
        <v>0</v>
      </c>
      <c r="E1501" s="157">
        <v>0</v>
      </c>
      <c r="F1501" s="157">
        <v>0</v>
      </c>
    </row>
    <row r="1502" spans="1:6" x14ac:dyDescent="0.2">
      <c r="A1502" s="155" t="s">
        <v>8261</v>
      </c>
      <c r="B1502" s="155"/>
      <c r="C1502" s="156">
        <v>37621</v>
      </c>
      <c r="D1502" s="157">
        <v>0</v>
      </c>
      <c r="E1502" s="157">
        <v>0</v>
      </c>
      <c r="F1502" s="157">
        <v>0</v>
      </c>
    </row>
    <row r="1503" spans="1:6" x14ac:dyDescent="0.2">
      <c r="A1503" s="155" t="s">
        <v>8257</v>
      </c>
      <c r="B1503" s="155" t="s">
        <v>8258</v>
      </c>
      <c r="C1503" s="155" t="s">
        <v>10690</v>
      </c>
      <c r="D1503" s="157" t="s">
        <v>8259</v>
      </c>
      <c r="E1503" s="157" t="s">
        <v>8259</v>
      </c>
      <c r="F1503" s="157" t="s">
        <v>8259</v>
      </c>
    </row>
    <row r="1504" spans="1:6" x14ac:dyDescent="0.2">
      <c r="A1504" s="155" t="s">
        <v>8257</v>
      </c>
      <c r="B1504" s="155" t="s">
        <v>8258</v>
      </c>
      <c r="C1504" s="155" t="s">
        <v>10690</v>
      </c>
      <c r="D1504" s="157" t="s">
        <v>8259</v>
      </c>
      <c r="E1504" s="157" t="s">
        <v>8259</v>
      </c>
      <c r="F1504" s="157" t="s">
        <v>8259</v>
      </c>
    </row>
    <row r="1505" spans="1:6" x14ac:dyDescent="0.2">
      <c r="A1505" s="155" t="s">
        <v>8260</v>
      </c>
      <c r="B1505" s="155" t="s">
        <v>12364</v>
      </c>
      <c r="C1505" s="156">
        <v>37621</v>
      </c>
      <c r="D1505" s="157">
        <v>0</v>
      </c>
      <c r="E1505" s="157">
        <v>0</v>
      </c>
      <c r="F1505" s="157">
        <v>0</v>
      </c>
    </row>
    <row r="1506" spans="1:6" x14ac:dyDescent="0.2">
      <c r="A1506" s="155" t="s">
        <v>8261</v>
      </c>
      <c r="B1506" s="155"/>
      <c r="C1506" s="156">
        <v>37621</v>
      </c>
      <c r="D1506" s="157">
        <v>0</v>
      </c>
      <c r="E1506" s="157">
        <v>0</v>
      </c>
      <c r="F1506" s="157">
        <v>0</v>
      </c>
    </row>
    <row r="1507" spans="1:6" x14ac:dyDescent="0.2">
      <c r="A1507" s="155" t="s">
        <v>8257</v>
      </c>
      <c r="B1507" s="155" t="s">
        <v>8258</v>
      </c>
      <c r="C1507" s="155" t="s">
        <v>10690</v>
      </c>
      <c r="D1507" s="157" t="s">
        <v>8259</v>
      </c>
      <c r="E1507" s="157" t="s">
        <v>8259</v>
      </c>
      <c r="F1507" s="157" t="s">
        <v>8259</v>
      </c>
    </row>
    <row r="1508" spans="1:6" x14ac:dyDescent="0.2">
      <c r="A1508" s="155" t="s">
        <v>8257</v>
      </c>
      <c r="B1508" s="155" t="s">
        <v>8258</v>
      </c>
      <c r="C1508" s="155" t="s">
        <v>10690</v>
      </c>
      <c r="D1508" s="157" t="s">
        <v>8259</v>
      </c>
      <c r="E1508" s="157" t="s">
        <v>8259</v>
      </c>
      <c r="F1508" s="157" t="s">
        <v>8259</v>
      </c>
    </row>
    <row r="1509" spans="1:6" x14ac:dyDescent="0.2">
      <c r="A1509" s="155" t="s">
        <v>8260</v>
      </c>
      <c r="B1509" s="155" t="s">
        <v>12364</v>
      </c>
      <c r="C1509" s="156">
        <v>37621</v>
      </c>
      <c r="D1509" s="157">
        <v>0</v>
      </c>
      <c r="E1509" s="157">
        <v>0</v>
      </c>
      <c r="F1509" s="157">
        <v>0</v>
      </c>
    </row>
    <row r="1510" spans="1:6" x14ac:dyDescent="0.2">
      <c r="A1510" s="155" t="s">
        <v>8261</v>
      </c>
      <c r="B1510" s="155"/>
      <c r="C1510" s="156">
        <v>37621</v>
      </c>
      <c r="D1510" s="157">
        <v>0</v>
      </c>
      <c r="E1510" s="157">
        <v>0</v>
      </c>
      <c r="F1510" s="157">
        <v>0</v>
      </c>
    </row>
    <row r="1511" spans="1:6" x14ac:dyDescent="0.2">
      <c r="A1511" s="155" t="s">
        <v>8257</v>
      </c>
      <c r="B1511" s="155" t="s">
        <v>8258</v>
      </c>
      <c r="C1511" s="155" t="s">
        <v>10690</v>
      </c>
      <c r="D1511" s="157" t="s">
        <v>8259</v>
      </c>
      <c r="E1511" s="157" t="s">
        <v>8259</v>
      </c>
      <c r="F1511" s="157" t="s">
        <v>8259</v>
      </c>
    </row>
    <row r="1512" spans="1:6" x14ac:dyDescent="0.2">
      <c r="A1512" s="155" t="s">
        <v>8257</v>
      </c>
      <c r="B1512" s="155" t="s">
        <v>8258</v>
      </c>
      <c r="C1512" s="155" t="s">
        <v>10690</v>
      </c>
      <c r="D1512" s="157" t="s">
        <v>8259</v>
      </c>
      <c r="E1512" s="157" t="s">
        <v>8259</v>
      </c>
      <c r="F1512" s="157" t="s">
        <v>8259</v>
      </c>
    </row>
    <row r="1513" spans="1:6" x14ac:dyDescent="0.2">
      <c r="A1513" s="155" t="s">
        <v>8268</v>
      </c>
      <c r="B1513" s="155"/>
      <c r="C1513" s="155"/>
      <c r="D1513" s="155"/>
      <c r="E1513" s="155"/>
      <c r="F1513" s="155"/>
    </row>
    <row r="1514" spans="1:6" x14ac:dyDescent="0.2">
      <c r="A1514" s="155" t="s">
        <v>8254</v>
      </c>
      <c r="B1514" s="155" t="s">
        <v>8255</v>
      </c>
      <c r="C1514" s="155"/>
      <c r="D1514" s="155"/>
      <c r="E1514" s="155"/>
      <c r="F1514" s="155"/>
    </row>
    <row r="1515" spans="1:6" x14ac:dyDescent="0.2">
      <c r="A1515" s="155"/>
      <c r="B1515" s="155"/>
      <c r="C1515" s="155" t="s">
        <v>10689</v>
      </c>
      <c r="D1515" s="157" t="s">
        <v>8255</v>
      </c>
      <c r="E1515" s="155"/>
      <c r="F1515" s="155"/>
    </row>
    <row r="1517" spans="1:6" x14ac:dyDescent="0.2">
      <c r="A1517" s="155" t="s">
        <v>8260</v>
      </c>
      <c r="B1517" s="155" t="s">
        <v>12364</v>
      </c>
      <c r="C1517" s="156">
        <v>37621</v>
      </c>
      <c r="D1517" s="157">
        <v>0</v>
      </c>
      <c r="E1517" s="157">
        <v>0</v>
      </c>
      <c r="F1517" s="157">
        <v>0</v>
      </c>
    </row>
    <row r="1518" spans="1:6" x14ac:dyDescent="0.2">
      <c r="A1518" s="155" t="s">
        <v>8261</v>
      </c>
      <c r="B1518" s="155"/>
      <c r="C1518" s="156">
        <v>37621</v>
      </c>
      <c r="D1518" s="157">
        <v>0</v>
      </c>
      <c r="E1518" s="157">
        <v>0</v>
      </c>
      <c r="F1518" s="157">
        <v>0</v>
      </c>
    </row>
    <row r="1519" spans="1:6" x14ac:dyDescent="0.2">
      <c r="A1519" s="155" t="s">
        <v>8257</v>
      </c>
      <c r="B1519" s="155" t="s">
        <v>8258</v>
      </c>
      <c r="C1519" s="155" t="s">
        <v>10690</v>
      </c>
      <c r="D1519" s="157" t="s">
        <v>8259</v>
      </c>
      <c r="E1519" s="157" t="s">
        <v>8259</v>
      </c>
      <c r="F1519" s="157" t="s">
        <v>8259</v>
      </c>
    </row>
    <row r="1520" spans="1:6" x14ac:dyDescent="0.2">
      <c r="A1520" s="155" t="s">
        <v>8257</v>
      </c>
      <c r="B1520" s="155" t="s">
        <v>8258</v>
      </c>
      <c r="C1520" s="155" t="s">
        <v>10690</v>
      </c>
      <c r="D1520" s="157" t="s">
        <v>8259</v>
      </c>
      <c r="E1520" s="157" t="s">
        <v>8259</v>
      </c>
      <c r="F1520" s="157" t="s">
        <v>8259</v>
      </c>
    </row>
    <row r="1521" spans="1:6" x14ac:dyDescent="0.2">
      <c r="A1521" s="155" t="s">
        <v>8260</v>
      </c>
      <c r="B1521" s="155" t="s">
        <v>12364</v>
      </c>
      <c r="C1521" s="156">
        <v>37621</v>
      </c>
      <c r="D1521" s="157">
        <v>0</v>
      </c>
      <c r="E1521" s="157">
        <v>0</v>
      </c>
      <c r="F1521" s="157">
        <v>0</v>
      </c>
    </row>
    <row r="1522" spans="1:6" x14ac:dyDescent="0.2">
      <c r="A1522" s="155" t="s">
        <v>8261</v>
      </c>
      <c r="B1522" s="155"/>
      <c r="C1522" s="156">
        <v>37621</v>
      </c>
      <c r="D1522" s="157">
        <v>0</v>
      </c>
      <c r="E1522" s="157">
        <v>0</v>
      </c>
      <c r="F1522" s="157">
        <v>0</v>
      </c>
    </row>
    <row r="1523" spans="1:6" x14ac:dyDescent="0.2">
      <c r="A1523" s="155" t="s">
        <v>8257</v>
      </c>
      <c r="B1523" s="155" t="s">
        <v>8258</v>
      </c>
      <c r="C1523" s="155" t="s">
        <v>10690</v>
      </c>
      <c r="D1523" s="157" t="s">
        <v>8259</v>
      </c>
      <c r="E1523" s="157" t="s">
        <v>8259</v>
      </c>
      <c r="F1523" s="157" t="s">
        <v>8259</v>
      </c>
    </row>
    <row r="1524" spans="1:6" x14ac:dyDescent="0.2">
      <c r="A1524" s="155" t="s">
        <v>8257</v>
      </c>
      <c r="B1524" s="155" t="s">
        <v>8258</v>
      </c>
      <c r="C1524" s="155" t="s">
        <v>10690</v>
      </c>
      <c r="D1524" s="157" t="s">
        <v>8259</v>
      </c>
      <c r="E1524" s="157" t="s">
        <v>8259</v>
      </c>
      <c r="F1524" s="157" t="s">
        <v>8259</v>
      </c>
    </row>
    <row r="1525" spans="1:6" x14ac:dyDescent="0.2">
      <c r="A1525" s="155" t="s">
        <v>8260</v>
      </c>
      <c r="B1525" s="155" t="s">
        <v>12364</v>
      </c>
      <c r="C1525" s="156">
        <v>37621</v>
      </c>
      <c r="D1525" s="157">
        <v>0</v>
      </c>
      <c r="E1525" s="157">
        <v>0</v>
      </c>
      <c r="F1525" s="157">
        <v>0</v>
      </c>
    </row>
    <row r="1526" spans="1:6" x14ac:dyDescent="0.2">
      <c r="A1526" s="155" t="s">
        <v>8261</v>
      </c>
      <c r="B1526" s="155"/>
      <c r="C1526" s="156">
        <v>37621</v>
      </c>
      <c r="D1526" s="157">
        <v>0</v>
      </c>
      <c r="E1526" s="157">
        <v>0</v>
      </c>
      <c r="F1526" s="157">
        <v>0</v>
      </c>
    </row>
    <row r="1527" spans="1:6" x14ac:dyDescent="0.2">
      <c r="A1527" s="155" t="s">
        <v>8257</v>
      </c>
      <c r="B1527" s="155" t="s">
        <v>8258</v>
      </c>
      <c r="C1527" s="155" t="s">
        <v>10690</v>
      </c>
      <c r="D1527" s="157" t="s">
        <v>8259</v>
      </c>
      <c r="E1527" s="157" t="s">
        <v>8259</v>
      </c>
      <c r="F1527" s="157" t="s">
        <v>8259</v>
      </c>
    </row>
    <row r="1528" spans="1:6" x14ac:dyDescent="0.2">
      <c r="A1528" s="155" t="s">
        <v>8257</v>
      </c>
      <c r="B1528" s="155" t="s">
        <v>8258</v>
      </c>
      <c r="C1528" s="155" t="s">
        <v>10690</v>
      </c>
      <c r="D1528" s="157" t="s">
        <v>8259</v>
      </c>
      <c r="E1528" s="157" t="s">
        <v>8259</v>
      </c>
      <c r="F1528" s="157" t="s">
        <v>8259</v>
      </c>
    </row>
    <row r="1529" spans="1:6" x14ac:dyDescent="0.2">
      <c r="A1529" s="155" t="s">
        <v>8260</v>
      </c>
      <c r="B1529" s="155" t="s">
        <v>12364</v>
      </c>
      <c r="C1529" s="156">
        <v>37621</v>
      </c>
      <c r="D1529" s="157">
        <v>0</v>
      </c>
      <c r="E1529" s="157">
        <v>0</v>
      </c>
      <c r="F1529" s="157">
        <v>0</v>
      </c>
    </row>
    <row r="1530" spans="1:6" x14ac:dyDescent="0.2">
      <c r="A1530" s="155" t="s">
        <v>8261</v>
      </c>
      <c r="B1530" s="155"/>
      <c r="C1530" s="156">
        <v>37621</v>
      </c>
      <c r="D1530" s="157">
        <v>0</v>
      </c>
      <c r="E1530" s="157">
        <v>0</v>
      </c>
      <c r="F1530" s="157">
        <v>0</v>
      </c>
    </row>
    <row r="1531" spans="1:6" x14ac:dyDescent="0.2">
      <c r="A1531" s="155" t="s">
        <v>8257</v>
      </c>
      <c r="B1531" s="155" t="s">
        <v>8258</v>
      </c>
      <c r="C1531" s="155" t="s">
        <v>10690</v>
      </c>
      <c r="D1531" s="157" t="s">
        <v>8259</v>
      </c>
      <c r="E1531" s="157" t="s">
        <v>8259</v>
      </c>
      <c r="F1531" s="157" t="s">
        <v>8259</v>
      </c>
    </row>
    <row r="1532" spans="1:6" x14ac:dyDescent="0.2">
      <c r="A1532" s="155" t="s">
        <v>8257</v>
      </c>
      <c r="B1532" s="155" t="s">
        <v>8258</v>
      </c>
      <c r="C1532" s="155" t="s">
        <v>10690</v>
      </c>
      <c r="D1532" s="157" t="s">
        <v>8259</v>
      </c>
      <c r="E1532" s="157" t="s">
        <v>8259</v>
      </c>
      <c r="F1532" s="157" t="s">
        <v>8259</v>
      </c>
    </row>
    <row r="1533" spans="1:6" x14ac:dyDescent="0.2">
      <c r="A1533" s="155" t="s">
        <v>8260</v>
      </c>
      <c r="B1533" s="155" t="s">
        <v>12364</v>
      </c>
      <c r="C1533" s="156">
        <v>37621</v>
      </c>
      <c r="D1533" s="157">
        <v>0</v>
      </c>
      <c r="E1533" s="157">
        <v>0</v>
      </c>
      <c r="F1533" s="157">
        <v>0</v>
      </c>
    </row>
    <row r="1534" spans="1:6" x14ac:dyDescent="0.2">
      <c r="A1534" s="155" t="s">
        <v>8261</v>
      </c>
      <c r="B1534" s="155"/>
      <c r="C1534" s="156">
        <v>37621</v>
      </c>
      <c r="D1534" s="157">
        <v>0</v>
      </c>
      <c r="E1534" s="157">
        <v>0</v>
      </c>
      <c r="F1534" s="157">
        <v>0</v>
      </c>
    </row>
    <row r="1535" spans="1:6" x14ac:dyDescent="0.2">
      <c r="A1535" s="155" t="s">
        <v>8257</v>
      </c>
      <c r="B1535" s="155" t="s">
        <v>8258</v>
      </c>
      <c r="C1535" s="155" t="s">
        <v>10690</v>
      </c>
      <c r="D1535" s="157" t="s">
        <v>8259</v>
      </c>
      <c r="E1535" s="157" t="s">
        <v>8259</v>
      </c>
      <c r="F1535" s="157" t="s">
        <v>8259</v>
      </c>
    </row>
    <row r="1536" spans="1:6" x14ac:dyDescent="0.2">
      <c r="A1536" s="155" t="s">
        <v>8257</v>
      </c>
      <c r="B1536" s="155" t="s">
        <v>8258</v>
      </c>
      <c r="C1536" s="155" t="s">
        <v>10690</v>
      </c>
      <c r="D1536" s="157" t="s">
        <v>8259</v>
      </c>
      <c r="E1536" s="157" t="s">
        <v>8259</v>
      </c>
      <c r="F1536" s="157" t="s">
        <v>8259</v>
      </c>
    </row>
    <row r="1537" spans="1:6" x14ac:dyDescent="0.2">
      <c r="A1537" s="155" t="s">
        <v>8260</v>
      </c>
      <c r="B1537" s="155" t="s">
        <v>12364</v>
      </c>
      <c r="C1537" s="156">
        <v>37621</v>
      </c>
      <c r="D1537" s="157">
        <v>0</v>
      </c>
      <c r="E1537" s="157">
        <v>0</v>
      </c>
      <c r="F1537" s="157">
        <v>0</v>
      </c>
    </row>
    <row r="1538" spans="1:6" x14ac:dyDescent="0.2">
      <c r="A1538" s="155" t="s">
        <v>8261</v>
      </c>
      <c r="B1538" s="155"/>
      <c r="C1538" s="156">
        <v>37621</v>
      </c>
      <c r="D1538" s="157">
        <v>0</v>
      </c>
      <c r="E1538" s="157">
        <v>0</v>
      </c>
      <c r="F1538" s="157">
        <v>0</v>
      </c>
    </row>
    <row r="1539" spans="1:6" x14ac:dyDescent="0.2">
      <c r="A1539" s="155" t="s">
        <v>8257</v>
      </c>
      <c r="B1539" s="155" t="s">
        <v>8258</v>
      </c>
      <c r="C1539" s="155" t="s">
        <v>10690</v>
      </c>
      <c r="D1539" s="157" t="s">
        <v>8259</v>
      </c>
      <c r="E1539" s="157" t="s">
        <v>8259</v>
      </c>
      <c r="F1539" s="157" t="s">
        <v>8259</v>
      </c>
    </row>
    <row r="1540" spans="1:6" x14ac:dyDescent="0.2">
      <c r="A1540" s="155" t="s">
        <v>8257</v>
      </c>
      <c r="B1540" s="155" t="s">
        <v>8258</v>
      </c>
      <c r="C1540" s="155" t="s">
        <v>10690</v>
      </c>
      <c r="D1540" s="157" t="s">
        <v>8259</v>
      </c>
      <c r="E1540" s="157" t="s">
        <v>8259</v>
      </c>
      <c r="F1540" s="157" t="s">
        <v>8259</v>
      </c>
    </row>
    <row r="1541" spans="1:6" x14ac:dyDescent="0.2">
      <c r="A1541" s="155" t="s">
        <v>8260</v>
      </c>
      <c r="B1541" s="155" t="s">
        <v>12364</v>
      </c>
      <c r="C1541" s="156">
        <v>37621</v>
      </c>
      <c r="D1541" s="157">
        <v>0</v>
      </c>
      <c r="E1541" s="157">
        <v>0</v>
      </c>
      <c r="F1541" s="157">
        <v>0</v>
      </c>
    </row>
    <row r="1542" spans="1:6" x14ac:dyDescent="0.2">
      <c r="A1542" s="155" t="s">
        <v>8261</v>
      </c>
      <c r="B1542" s="155"/>
      <c r="C1542" s="156">
        <v>37621</v>
      </c>
      <c r="D1542" s="157">
        <v>0</v>
      </c>
      <c r="E1542" s="157">
        <v>0</v>
      </c>
      <c r="F1542" s="157">
        <v>0</v>
      </c>
    </row>
    <row r="1543" spans="1:6" x14ac:dyDescent="0.2">
      <c r="A1543" s="155" t="s">
        <v>8257</v>
      </c>
      <c r="B1543" s="155" t="s">
        <v>8258</v>
      </c>
      <c r="C1543" s="155" t="s">
        <v>10690</v>
      </c>
      <c r="D1543" s="157" t="s">
        <v>8259</v>
      </c>
      <c r="E1543" s="157" t="s">
        <v>8259</v>
      </c>
      <c r="F1543" s="157" t="s">
        <v>8259</v>
      </c>
    </row>
    <row r="1544" spans="1:6" x14ac:dyDescent="0.2">
      <c r="A1544" s="155" t="s">
        <v>8257</v>
      </c>
      <c r="B1544" s="155" t="s">
        <v>8258</v>
      </c>
      <c r="C1544" s="155" t="s">
        <v>10690</v>
      </c>
      <c r="D1544" s="157" t="s">
        <v>8259</v>
      </c>
      <c r="E1544" s="157" t="s">
        <v>8259</v>
      </c>
      <c r="F1544" s="157" t="s">
        <v>8259</v>
      </c>
    </row>
    <row r="1545" spans="1:6" x14ac:dyDescent="0.2">
      <c r="A1545" s="155" t="s">
        <v>8260</v>
      </c>
      <c r="B1545" s="155" t="s">
        <v>12364</v>
      </c>
      <c r="C1545" s="156">
        <v>37621</v>
      </c>
      <c r="D1545" s="157">
        <v>0</v>
      </c>
      <c r="E1545" s="157">
        <v>0</v>
      </c>
      <c r="F1545" s="157">
        <v>0</v>
      </c>
    </row>
    <row r="1546" spans="1:6" x14ac:dyDescent="0.2">
      <c r="A1546" s="155" t="s">
        <v>8261</v>
      </c>
      <c r="B1546" s="155"/>
      <c r="C1546" s="156">
        <v>37621</v>
      </c>
      <c r="D1546" s="157">
        <v>0</v>
      </c>
      <c r="E1546" s="157">
        <v>0</v>
      </c>
      <c r="F1546" s="157">
        <v>0</v>
      </c>
    </row>
    <row r="1547" spans="1:6" x14ac:dyDescent="0.2">
      <c r="A1547" s="155" t="s">
        <v>8257</v>
      </c>
      <c r="B1547" s="155" t="s">
        <v>8258</v>
      </c>
      <c r="C1547" s="155" t="s">
        <v>10690</v>
      </c>
      <c r="D1547" s="157" t="s">
        <v>8259</v>
      </c>
      <c r="E1547" s="157" t="s">
        <v>8259</v>
      </c>
      <c r="F1547" s="157" t="s">
        <v>8259</v>
      </c>
    </row>
    <row r="1548" spans="1:6" x14ac:dyDescent="0.2">
      <c r="A1548" s="155" t="s">
        <v>8257</v>
      </c>
      <c r="B1548" s="155" t="s">
        <v>8258</v>
      </c>
      <c r="C1548" s="155" t="s">
        <v>10690</v>
      </c>
      <c r="D1548" s="157" t="s">
        <v>8259</v>
      </c>
      <c r="E1548" s="157" t="s">
        <v>8259</v>
      </c>
      <c r="F1548" s="157" t="s">
        <v>8259</v>
      </c>
    </row>
    <row r="1549" spans="1:6" x14ac:dyDescent="0.2">
      <c r="A1549" s="155" t="s">
        <v>8260</v>
      </c>
      <c r="B1549" s="155" t="s">
        <v>12364</v>
      </c>
      <c r="C1549" s="156">
        <v>37621</v>
      </c>
      <c r="D1549" s="157">
        <v>0</v>
      </c>
      <c r="E1549" s="157">
        <v>0</v>
      </c>
      <c r="F1549" s="157">
        <v>0</v>
      </c>
    </row>
    <row r="1550" spans="1:6" x14ac:dyDescent="0.2">
      <c r="A1550" s="155" t="s">
        <v>8261</v>
      </c>
      <c r="B1550" s="155"/>
      <c r="C1550" s="156">
        <v>37621</v>
      </c>
      <c r="D1550" s="157">
        <v>0</v>
      </c>
      <c r="E1550" s="157">
        <v>0</v>
      </c>
      <c r="F1550" s="157">
        <v>0</v>
      </c>
    </row>
    <row r="1551" spans="1:6" x14ac:dyDescent="0.2">
      <c r="A1551" s="155" t="s">
        <v>8257</v>
      </c>
      <c r="B1551" s="155" t="s">
        <v>8258</v>
      </c>
      <c r="C1551" s="155" t="s">
        <v>10690</v>
      </c>
      <c r="D1551" s="157" t="s">
        <v>8259</v>
      </c>
      <c r="E1551" s="157" t="s">
        <v>8259</v>
      </c>
      <c r="F1551" s="157" t="s">
        <v>8259</v>
      </c>
    </row>
    <row r="1552" spans="1:6" x14ac:dyDescent="0.2">
      <c r="A1552" s="155" t="s">
        <v>8257</v>
      </c>
      <c r="B1552" s="155" t="s">
        <v>8258</v>
      </c>
      <c r="C1552" s="155" t="s">
        <v>10690</v>
      </c>
      <c r="D1552" s="157" t="s">
        <v>8259</v>
      </c>
      <c r="E1552" s="157" t="s">
        <v>8259</v>
      </c>
      <c r="F1552" s="157" t="s">
        <v>8259</v>
      </c>
    </row>
    <row r="1553" spans="1:6" x14ac:dyDescent="0.2">
      <c r="A1553" s="155" t="s">
        <v>8260</v>
      </c>
      <c r="B1553" s="155" t="s">
        <v>12364</v>
      </c>
      <c r="C1553" s="156">
        <v>37621</v>
      </c>
      <c r="D1553" s="157">
        <v>0</v>
      </c>
      <c r="E1553" s="157">
        <v>0</v>
      </c>
      <c r="F1553" s="157">
        <v>0</v>
      </c>
    </row>
    <row r="1554" spans="1:6" x14ac:dyDescent="0.2">
      <c r="A1554" s="155" t="s">
        <v>8261</v>
      </c>
      <c r="B1554" s="155"/>
      <c r="C1554" s="156">
        <v>37621</v>
      </c>
      <c r="D1554" s="157">
        <v>0</v>
      </c>
      <c r="E1554" s="157">
        <v>0</v>
      </c>
      <c r="F1554" s="157">
        <v>0</v>
      </c>
    </row>
    <row r="1555" spans="1:6" x14ac:dyDescent="0.2">
      <c r="A1555" s="155" t="s">
        <v>8257</v>
      </c>
      <c r="B1555" s="155" t="s">
        <v>8258</v>
      </c>
      <c r="C1555" s="155" t="s">
        <v>10690</v>
      </c>
      <c r="D1555" s="157" t="s">
        <v>8259</v>
      </c>
      <c r="E1555" s="157" t="s">
        <v>8259</v>
      </c>
      <c r="F1555" s="157" t="s">
        <v>8259</v>
      </c>
    </row>
    <row r="1556" spans="1:6" x14ac:dyDescent="0.2">
      <c r="A1556" s="155" t="s">
        <v>8257</v>
      </c>
      <c r="B1556" s="155" t="s">
        <v>8258</v>
      </c>
      <c r="C1556" s="155" t="s">
        <v>10690</v>
      </c>
      <c r="D1556" s="157" t="s">
        <v>8259</v>
      </c>
      <c r="E1556" s="157" t="s">
        <v>8259</v>
      </c>
      <c r="F1556" s="157" t="s">
        <v>8259</v>
      </c>
    </row>
    <row r="1557" spans="1:6" x14ac:dyDescent="0.2">
      <c r="A1557" s="155" t="s">
        <v>8260</v>
      </c>
      <c r="B1557" s="155" t="s">
        <v>12364</v>
      </c>
      <c r="C1557" s="156">
        <v>37621</v>
      </c>
      <c r="D1557" s="157">
        <v>0</v>
      </c>
      <c r="E1557" s="157">
        <v>0</v>
      </c>
      <c r="F1557" s="157">
        <v>0</v>
      </c>
    </row>
    <row r="1558" spans="1:6" x14ac:dyDescent="0.2">
      <c r="A1558" s="155" t="s">
        <v>8261</v>
      </c>
      <c r="B1558" s="155"/>
      <c r="C1558" s="156">
        <v>37621</v>
      </c>
      <c r="D1558" s="157">
        <v>0</v>
      </c>
      <c r="E1558" s="157">
        <v>0</v>
      </c>
      <c r="F1558" s="157">
        <v>0</v>
      </c>
    </row>
    <row r="1559" spans="1:6" x14ac:dyDescent="0.2">
      <c r="A1559" s="155" t="s">
        <v>8257</v>
      </c>
      <c r="B1559" s="155" t="s">
        <v>8258</v>
      </c>
      <c r="C1559" s="155" t="s">
        <v>10690</v>
      </c>
      <c r="D1559" s="157" t="s">
        <v>8259</v>
      </c>
      <c r="E1559" s="157" t="s">
        <v>8259</v>
      </c>
      <c r="F1559" s="157" t="s">
        <v>8259</v>
      </c>
    </row>
    <row r="1560" spans="1:6" x14ac:dyDescent="0.2">
      <c r="A1560" s="155" t="s">
        <v>8257</v>
      </c>
      <c r="B1560" s="155" t="s">
        <v>8258</v>
      </c>
      <c r="C1560" s="155" t="s">
        <v>10690</v>
      </c>
      <c r="D1560" s="157" t="s">
        <v>8259</v>
      </c>
      <c r="E1560" s="157" t="s">
        <v>8259</v>
      </c>
      <c r="F1560" s="157" t="s">
        <v>8259</v>
      </c>
    </row>
    <row r="1561" spans="1:6" x14ac:dyDescent="0.2">
      <c r="A1561" s="155" t="s">
        <v>8260</v>
      </c>
      <c r="B1561" s="155" t="s">
        <v>12364</v>
      </c>
      <c r="C1561" s="156">
        <v>37621</v>
      </c>
      <c r="D1561" s="157">
        <v>0</v>
      </c>
      <c r="E1561" s="157">
        <v>0</v>
      </c>
      <c r="F1561" s="157">
        <v>0</v>
      </c>
    </row>
    <row r="1562" spans="1:6" x14ac:dyDescent="0.2">
      <c r="A1562" s="155" t="s">
        <v>8261</v>
      </c>
      <c r="B1562" s="155"/>
      <c r="C1562" s="156">
        <v>37621</v>
      </c>
      <c r="D1562" s="157">
        <v>0</v>
      </c>
      <c r="E1562" s="157">
        <v>0</v>
      </c>
      <c r="F1562" s="157">
        <v>0</v>
      </c>
    </row>
    <row r="1563" spans="1:6" x14ac:dyDescent="0.2">
      <c r="A1563" s="155" t="s">
        <v>8257</v>
      </c>
      <c r="B1563" s="155" t="s">
        <v>8258</v>
      </c>
      <c r="C1563" s="155" t="s">
        <v>10690</v>
      </c>
      <c r="D1563" s="157" t="s">
        <v>8259</v>
      </c>
      <c r="E1563" s="157" t="s">
        <v>8259</v>
      </c>
      <c r="F1563" s="157" t="s">
        <v>8259</v>
      </c>
    </row>
    <row r="1564" spans="1:6" x14ac:dyDescent="0.2">
      <c r="A1564" s="155" t="s">
        <v>5514</v>
      </c>
      <c r="B1564" s="155" t="s">
        <v>8308</v>
      </c>
      <c r="C1564" s="155"/>
      <c r="D1564" s="155"/>
      <c r="E1564" s="155"/>
      <c r="F1564" s="155"/>
    </row>
    <row r="1565" spans="1:6" x14ac:dyDescent="0.2">
      <c r="A1565" s="155"/>
      <c r="B1565" s="155"/>
      <c r="C1565" s="155" t="s">
        <v>10691</v>
      </c>
      <c r="D1565" s="155"/>
      <c r="E1565" s="157">
        <v>0</v>
      </c>
      <c r="F1565" s="155"/>
    </row>
    <row r="1566" spans="1:6" x14ac:dyDescent="0.2">
      <c r="A1566" s="155" t="s">
        <v>8264</v>
      </c>
      <c r="B1566" s="155"/>
      <c r="C1566" s="156">
        <v>37590</v>
      </c>
      <c r="D1566" s="157">
        <v>29661.56</v>
      </c>
      <c r="E1566" s="157">
        <v>0</v>
      </c>
      <c r="F1566" s="157">
        <v>29661.56</v>
      </c>
    </row>
    <row r="1567" spans="1:6" x14ac:dyDescent="0.2">
      <c r="A1567" s="155" t="s">
        <v>8257</v>
      </c>
      <c r="B1567" s="155" t="s">
        <v>8258</v>
      </c>
      <c r="C1567" s="155" t="s">
        <v>10690</v>
      </c>
      <c r="D1567" s="157" t="s">
        <v>8259</v>
      </c>
      <c r="E1567" s="157" t="s">
        <v>8259</v>
      </c>
      <c r="F1567" s="157" t="s">
        <v>8259</v>
      </c>
    </row>
    <row r="1568" spans="1:6" x14ac:dyDescent="0.2">
      <c r="A1568" s="155" t="s">
        <v>8257</v>
      </c>
      <c r="B1568" s="155" t="s">
        <v>8258</v>
      </c>
      <c r="C1568" s="155" t="s">
        <v>10690</v>
      </c>
      <c r="D1568" s="157" t="s">
        <v>8259</v>
      </c>
      <c r="E1568" s="157" t="s">
        <v>8259</v>
      </c>
      <c r="F1568" s="157" t="s">
        <v>8259</v>
      </c>
    </row>
    <row r="1569" spans="1:6" x14ac:dyDescent="0.2">
      <c r="A1569" s="155" t="s">
        <v>8268</v>
      </c>
      <c r="B1569" s="155"/>
      <c r="C1569" s="155"/>
      <c r="D1569" s="155"/>
      <c r="E1569" s="155"/>
      <c r="F1569" s="155"/>
    </row>
    <row r="1570" spans="1:6" x14ac:dyDescent="0.2">
      <c r="A1570" s="155" t="s">
        <v>8254</v>
      </c>
      <c r="B1570" s="155" t="s">
        <v>8255</v>
      </c>
      <c r="C1570" s="155"/>
      <c r="D1570" s="155"/>
      <c r="E1570" s="155"/>
      <c r="F1570" s="155"/>
    </row>
    <row r="1571" spans="1:6" x14ac:dyDescent="0.2">
      <c r="A1571" s="155"/>
      <c r="B1571" s="155"/>
      <c r="C1571" s="155" t="s">
        <v>10689</v>
      </c>
      <c r="D1571" s="157" t="s">
        <v>8255</v>
      </c>
      <c r="E1571" s="155"/>
      <c r="F1571" s="155"/>
    </row>
    <row r="1573" spans="1:6" x14ac:dyDescent="0.2">
      <c r="A1573" s="155" t="s">
        <v>8260</v>
      </c>
      <c r="B1573" s="155" t="s">
        <v>12364</v>
      </c>
      <c r="C1573" s="156">
        <v>37621</v>
      </c>
      <c r="D1573" s="157">
        <v>0</v>
      </c>
      <c r="E1573" s="157">
        <v>0</v>
      </c>
      <c r="F1573" s="157">
        <v>0</v>
      </c>
    </row>
    <row r="1574" spans="1:6" x14ac:dyDescent="0.2">
      <c r="A1574" s="155" t="s">
        <v>8261</v>
      </c>
      <c r="B1574" s="155"/>
      <c r="C1574" s="156">
        <v>37621</v>
      </c>
      <c r="D1574" s="157">
        <v>29661.56</v>
      </c>
      <c r="E1574" s="157">
        <v>0</v>
      </c>
      <c r="F1574" s="157">
        <v>29661.56</v>
      </c>
    </row>
    <row r="1575" spans="1:6" x14ac:dyDescent="0.2">
      <c r="A1575" s="155" t="s">
        <v>8257</v>
      </c>
      <c r="B1575" s="155" t="s">
        <v>8258</v>
      </c>
      <c r="C1575" s="155" t="s">
        <v>10690</v>
      </c>
      <c r="D1575" s="157" t="s">
        <v>8259</v>
      </c>
      <c r="E1575" s="157" t="s">
        <v>8259</v>
      </c>
      <c r="F1575" s="157" t="s">
        <v>8259</v>
      </c>
    </row>
    <row r="1576" spans="1:6" x14ac:dyDescent="0.2">
      <c r="A1576" s="155" t="s">
        <v>8257</v>
      </c>
      <c r="B1576" s="155" t="s">
        <v>8258</v>
      </c>
      <c r="C1576" s="155" t="s">
        <v>10690</v>
      </c>
      <c r="D1576" s="157" t="s">
        <v>8259</v>
      </c>
      <c r="E1576" s="157" t="s">
        <v>8259</v>
      </c>
      <c r="F1576" s="157" t="s">
        <v>8259</v>
      </c>
    </row>
    <row r="1577" spans="1:6" x14ac:dyDescent="0.2">
      <c r="A1577" s="155" t="s">
        <v>8260</v>
      </c>
      <c r="B1577" s="155" t="s">
        <v>12364</v>
      </c>
      <c r="C1577" s="156">
        <v>37621</v>
      </c>
      <c r="D1577" s="157">
        <v>0</v>
      </c>
      <c r="E1577" s="157">
        <v>0</v>
      </c>
      <c r="F1577" s="157">
        <v>0</v>
      </c>
    </row>
    <row r="1578" spans="1:6" x14ac:dyDescent="0.2">
      <c r="A1578" s="155" t="s">
        <v>8261</v>
      </c>
      <c r="B1578" s="155"/>
      <c r="C1578" s="156">
        <v>37621</v>
      </c>
      <c r="D1578" s="157">
        <v>0</v>
      </c>
      <c r="E1578" s="157">
        <v>0</v>
      </c>
      <c r="F1578" s="157">
        <v>0</v>
      </c>
    </row>
    <row r="1579" spans="1:6" x14ac:dyDescent="0.2">
      <c r="A1579" s="155" t="s">
        <v>8257</v>
      </c>
      <c r="B1579" s="155" t="s">
        <v>8258</v>
      </c>
      <c r="C1579" s="155" t="s">
        <v>10690</v>
      </c>
      <c r="D1579" s="157" t="s">
        <v>8259</v>
      </c>
      <c r="E1579" s="157" t="s">
        <v>8259</v>
      </c>
      <c r="F1579" s="157" t="s">
        <v>8259</v>
      </c>
    </row>
    <row r="1580" spans="1:6" x14ac:dyDescent="0.2">
      <c r="A1580" s="155" t="s">
        <v>8257</v>
      </c>
      <c r="B1580" s="155" t="s">
        <v>8258</v>
      </c>
      <c r="C1580" s="155" t="s">
        <v>10690</v>
      </c>
      <c r="D1580" s="157" t="s">
        <v>8259</v>
      </c>
      <c r="E1580" s="157" t="s">
        <v>8259</v>
      </c>
      <c r="F1580" s="157" t="s">
        <v>8259</v>
      </c>
    </row>
    <row r="1581" spans="1:6" x14ac:dyDescent="0.2">
      <c r="A1581" s="155" t="s">
        <v>8260</v>
      </c>
      <c r="B1581" s="155" t="s">
        <v>12364</v>
      </c>
      <c r="C1581" s="156">
        <v>37621</v>
      </c>
      <c r="D1581" s="157">
        <v>0</v>
      </c>
      <c r="E1581" s="157">
        <v>0</v>
      </c>
      <c r="F1581" s="157">
        <v>0</v>
      </c>
    </row>
    <row r="1582" spans="1:6" x14ac:dyDescent="0.2">
      <c r="A1582" s="155" t="s">
        <v>8261</v>
      </c>
      <c r="B1582" s="155"/>
      <c r="C1582" s="156">
        <v>37621</v>
      </c>
      <c r="D1582" s="157">
        <v>0</v>
      </c>
      <c r="E1582" s="157">
        <v>0</v>
      </c>
      <c r="F1582" s="157">
        <v>0</v>
      </c>
    </row>
    <row r="1583" spans="1:6" x14ac:dyDescent="0.2">
      <c r="A1583" s="155" t="s">
        <v>8257</v>
      </c>
      <c r="B1583" s="155" t="s">
        <v>8258</v>
      </c>
      <c r="C1583" s="155" t="s">
        <v>10690</v>
      </c>
      <c r="D1583" s="157" t="s">
        <v>8259</v>
      </c>
      <c r="E1583" s="157" t="s">
        <v>8259</v>
      </c>
      <c r="F1583" s="157" t="s">
        <v>8259</v>
      </c>
    </row>
    <row r="1584" spans="1:6" x14ac:dyDescent="0.2">
      <c r="A1584" s="155" t="s">
        <v>8257</v>
      </c>
      <c r="B1584" s="155" t="s">
        <v>8258</v>
      </c>
      <c r="C1584" s="155" t="s">
        <v>10690</v>
      </c>
      <c r="D1584" s="157" t="s">
        <v>8259</v>
      </c>
      <c r="E1584" s="157" t="s">
        <v>8259</v>
      </c>
      <c r="F1584" s="157" t="s">
        <v>8259</v>
      </c>
    </row>
    <row r="1585" spans="1:6" x14ac:dyDescent="0.2">
      <c r="A1585" s="155" t="s">
        <v>8260</v>
      </c>
      <c r="B1585" s="155" t="s">
        <v>12364</v>
      </c>
      <c r="C1585" s="156">
        <v>37621</v>
      </c>
      <c r="D1585" s="157">
        <v>0</v>
      </c>
      <c r="E1585" s="157">
        <v>0</v>
      </c>
      <c r="F1585" s="157">
        <v>0</v>
      </c>
    </row>
    <row r="1586" spans="1:6" x14ac:dyDescent="0.2">
      <c r="A1586" s="155" t="s">
        <v>8261</v>
      </c>
      <c r="B1586" s="155"/>
      <c r="C1586" s="156">
        <v>37621</v>
      </c>
      <c r="D1586" s="157">
        <v>0</v>
      </c>
      <c r="E1586" s="157">
        <v>0</v>
      </c>
      <c r="F1586" s="157">
        <v>0</v>
      </c>
    </row>
    <row r="1587" spans="1:6" x14ac:dyDescent="0.2">
      <c r="A1587" s="155" t="s">
        <v>8257</v>
      </c>
      <c r="B1587" s="155" t="s">
        <v>8258</v>
      </c>
      <c r="C1587" s="155" t="s">
        <v>10690</v>
      </c>
      <c r="D1587" s="157" t="s">
        <v>8259</v>
      </c>
      <c r="E1587" s="157" t="s">
        <v>8259</v>
      </c>
      <c r="F1587" s="157" t="s">
        <v>8259</v>
      </c>
    </row>
    <row r="1588" spans="1:6" x14ac:dyDescent="0.2">
      <c r="A1588" s="155" t="s">
        <v>8257</v>
      </c>
      <c r="B1588" s="155" t="s">
        <v>8258</v>
      </c>
      <c r="C1588" s="155" t="s">
        <v>10690</v>
      </c>
      <c r="D1588" s="157" t="s">
        <v>8259</v>
      </c>
      <c r="E1588" s="157" t="s">
        <v>8259</v>
      </c>
      <c r="F1588" s="157" t="s">
        <v>8259</v>
      </c>
    </row>
    <row r="1589" spans="1:6" x14ac:dyDescent="0.2">
      <c r="A1589" s="155" t="s">
        <v>8260</v>
      </c>
      <c r="B1589" s="155" t="s">
        <v>12364</v>
      </c>
      <c r="C1589" s="156">
        <v>37621</v>
      </c>
      <c r="D1589" s="157">
        <v>0</v>
      </c>
      <c r="E1589" s="157">
        <v>0</v>
      </c>
      <c r="F1589" s="157">
        <v>0</v>
      </c>
    </row>
    <row r="1590" spans="1:6" x14ac:dyDescent="0.2">
      <c r="A1590" s="155" t="s">
        <v>8261</v>
      </c>
      <c r="B1590" s="155"/>
      <c r="C1590" s="156">
        <v>37621</v>
      </c>
      <c r="D1590" s="157">
        <v>0</v>
      </c>
      <c r="E1590" s="157">
        <v>0</v>
      </c>
      <c r="F1590" s="157">
        <v>0</v>
      </c>
    </row>
    <row r="1591" spans="1:6" x14ac:dyDescent="0.2">
      <c r="A1591" s="155" t="s">
        <v>8257</v>
      </c>
      <c r="B1591" s="155" t="s">
        <v>8258</v>
      </c>
      <c r="C1591" s="155" t="s">
        <v>10690</v>
      </c>
      <c r="D1591" s="157" t="s">
        <v>8259</v>
      </c>
      <c r="E1591" s="157" t="s">
        <v>8259</v>
      </c>
      <c r="F1591" s="157" t="s">
        <v>8259</v>
      </c>
    </row>
    <row r="1592" spans="1:6" x14ac:dyDescent="0.2">
      <c r="A1592" s="155" t="s">
        <v>14</v>
      </c>
      <c r="B1592" s="155" t="s">
        <v>8309</v>
      </c>
      <c r="C1592" s="155"/>
      <c r="D1592" s="155"/>
      <c r="E1592" s="155"/>
      <c r="F1592" s="155"/>
    </row>
    <row r="1593" spans="1:6" x14ac:dyDescent="0.2">
      <c r="A1593" s="155"/>
      <c r="B1593" s="155"/>
      <c r="C1593" s="155" t="s">
        <v>10691</v>
      </c>
      <c r="D1593" s="155"/>
      <c r="E1593" s="157">
        <v>0</v>
      </c>
      <c r="F1593" s="155"/>
    </row>
    <row r="1594" spans="1:6" x14ac:dyDescent="0.2">
      <c r="A1594" s="155" t="s">
        <v>8264</v>
      </c>
      <c r="B1594" s="155"/>
      <c r="C1594" s="156">
        <v>37590</v>
      </c>
      <c r="D1594" s="157">
        <v>1039095.233</v>
      </c>
      <c r="E1594" s="157">
        <v>1039095.233</v>
      </c>
      <c r="F1594" s="157">
        <v>0</v>
      </c>
    </row>
    <row r="1595" spans="1:6" x14ac:dyDescent="0.2">
      <c r="A1595" s="155" t="s">
        <v>8257</v>
      </c>
      <c r="B1595" s="155" t="s">
        <v>8258</v>
      </c>
      <c r="C1595" s="155" t="s">
        <v>10690</v>
      </c>
      <c r="D1595" s="157" t="s">
        <v>8259</v>
      </c>
      <c r="E1595" s="157" t="s">
        <v>8259</v>
      </c>
      <c r="F1595" s="157" t="s">
        <v>8259</v>
      </c>
    </row>
    <row r="1596" spans="1:6" x14ac:dyDescent="0.2">
      <c r="A1596" s="155" t="s">
        <v>8257</v>
      </c>
      <c r="B1596" s="155" t="s">
        <v>8258</v>
      </c>
      <c r="C1596" s="155" t="s">
        <v>10690</v>
      </c>
      <c r="D1596" s="157" t="s">
        <v>8259</v>
      </c>
      <c r="E1596" s="157" t="s">
        <v>8259</v>
      </c>
      <c r="F1596" s="157" t="s">
        <v>8259</v>
      </c>
    </row>
    <row r="1597" spans="1:6" x14ac:dyDescent="0.2">
      <c r="A1597" s="155" t="s">
        <v>8260</v>
      </c>
      <c r="B1597" s="155" t="s">
        <v>12364</v>
      </c>
      <c r="C1597" s="156">
        <v>37621</v>
      </c>
      <c r="D1597" s="157">
        <v>0</v>
      </c>
      <c r="E1597" s="157">
        <v>0</v>
      </c>
      <c r="F1597" s="157">
        <v>0</v>
      </c>
    </row>
    <row r="1598" spans="1:6" x14ac:dyDescent="0.2">
      <c r="A1598" s="155" t="s">
        <v>8261</v>
      </c>
      <c r="B1598" s="155"/>
      <c r="C1598" s="156">
        <v>37621</v>
      </c>
      <c r="D1598" s="157">
        <v>1039095.233</v>
      </c>
      <c r="E1598" s="157">
        <v>1039095.233</v>
      </c>
      <c r="F1598" s="157">
        <v>0</v>
      </c>
    </row>
    <row r="1599" spans="1:6" x14ac:dyDescent="0.2">
      <c r="A1599" s="155" t="s">
        <v>8257</v>
      </c>
      <c r="B1599" s="155" t="s">
        <v>8258</v>
      </c>
      <c r="C1599" s="155" t="s">
        <v>10690</v>
      </c>
      <c r="D1599" s="157" t="s">
        <v>8259</v>
      </c>
      <c r="E1599" s="157" t="s">
        <v>8259</v>
      </c>
      <c r="F1599" s="157" t="s">
        <v>8259</v>
      </c>
    </row>
    <row r="1600" spans="1:6" x14ac:dyDescent="0.2">
      <c r="A1600" s="155" t="s">
        <v>8257</v>
      </c>
      <c r="B1600" s="155" t="s">
        <v>8258</v>
      </c>
      <c r="C1600" s="155" t="s">
        <v>10690</v>
      </c>
      <c r="D1600" s="157" t="s">
        <v>8259</v>
      </c>
      <c r="E1600" s="157" t="s">
        <v>8259</v>
      </c>
      <c r="F1600" s="157" t="s">
        <v>8259</v>
      </c>
    </row>
    <row r="1601" spans="1:6" x14ac:dyDescent="0.2">
      <c r="A1601" s="155" t="s">
        <v>8260</v>
      </c>
      <c r="B1601" s="155" t="s">
        <v>12364</v>
      </c>
      <c r="C1601" s="156">
        <v>37621</v>
      </c>
      <c r="D1601" s="157">
        <v>0</v>
      </c>
      <c r="E1601" s="157">
        <v>0</v>
      </c>
      <c r="F1601" s="157">
        <v>0</v>
      </c>
    </row>
    <row r="1602" spans="1:6" x14ac:dyDescent="0.2">
      <c r="A1602" s="155" t="s">
        <v>8261</v>
      </c>
      <c r="B1602" s="155"/>
      <c r="C1602" s="156">
        <v>37621</v>
      </c>
      <c r="D1602" s="157">
        <v>0</v>
      </c>
      <c r="E1602" s="157">
        <v>0</v>
      </c>
      <c r="F1602" s="157">
        <v>0</v>
      </c>
    </row>
    <row r="1603" spans="1:6" x14ac:dyDescent="0.2">
      <c r="A1603" s="155" t="s">
        <v>8257</v>
      </c>
      <c r="B1603" s="155" t="s">
        <v>8258</v>
      </c>
      <c r="C1603" s="155" t="s">
        <v>10690</v>
      </c>
      <c r="D1603" s="157" t="s">
        <v>8259</v>
      </c>
      <c r="E1603" s="157" t="s">
        <v>8259</v>
      </c>
      <c r="F1603" s="157" t="s">
        <v>8259</v>
      </c>
    </row>
    <row r="1604" spans="1:6" x14ac:dyDescent="0.2">
      <c r="A1604" s="155" t="s">
        <v>8257</v>
      </c>
      <c r="B1604" s="155" t="s">
        <v>8258</v>
      </c>
      <c r="C1604" s="155" t="s">
        <v>10690</v>
      </c>
      <c r="D1604" s="157" t="s">
        <v>8259</v>
      </c>
      <c r="E1604" s="157" t="s">
        <v>8259</v>
      </c>
      <c r="F1604" s="157" t="s">
        <v>8259</v>
      </c>
    </row>
    <row r="1605" spans="1:6" x14ac:dyDescent="0.2">
      <c r="A1605" s="155" t="s">
        <v>8260</v>
      </c>
      <c r="B1605" s="155" t="s">
        <v>12364</v>
      </c>
      <c r="C1605" s="156">
        <v>37621</v>
      </c>
      <c r="D1605" s="157">
        <v>0</v>
      </c>
      <c r="E1605" s="157">
        <v>0</v>
      </c>
      <c r="F1605" s="157">
        <v>0</v>
      </c>
    </row>
    <row r="1606" spans="1:6" x14ac:dyDescent="0.2">
      <c r="A1606" s="155" t="s">
        <v>8261</v>
      </c>
      <c r="B1606" s="155"/>
      <c r="C1606" s="156">
        <v>37621</v>
      </c>
      <c r="D1606" s="157">
        <v>0</v>
      </c>
      <c r="E1606" s="157">
        <v>0</v>
      </c>
      <c r="F1606" s="157">
        <v>0</v>
      </c>
    </row>
    <row r="1607" spans="1:6" x14ac:dyDescent="0.2">
      <c r="A1607" s="155" t="s">
        <v>8257</v>
      </c>
      <c r="B1607" s="155" t="s">
        <v>8258</v>
      </c>
      <c r="C1607" s="155" t="s">
        <v>10690</v>
      </c>
      <c r="D1607" s="157" t="s">
        <v>8259</v>
      </c>
      <c r="E1607" s="157" t="s">
        <v>8259</v>
      </c>
      <c r="F1607" s="157" t="s">
        <v>8259</v>
      </c>
    </row>
    <row r="1608" spans="1:6" x14ac:dyDescent="0.2">
      <c r="A1608" s="155" t="s">
        <v>8257</v>
      </c>
      <c r="B1608" s="155" t="s">
        <v>8258</v>
      </c>
      <c r="C1608" s="155" t="s">
        <v>10690</v>
      </c>
      <c r="D1608" s="157" t="s">
        <v>8259</v>
      </c>
      <c r="E1608" s="157" t="s">
        <v>8259</v>
      </c>
      <c r="F1608" s="157" t="s">
        <v>8259</v>
      </c>
    </row>
    <row r="1609" spans="1:6" x14ac:dyDescent="0.2">
      <c r="A1609" s="155" t="s">
        <v>8260</v>
      </c>
      <c r="B1609" s="155" t="s">
        <v>12364</v>
      </c>
      <c r="C1609" s="156">
        <v>37621</v>
      </c>
      <c r="D1609" s="157">
        <v>0</v>
      </c>
      <c r="E1609" s="157">
        <v>0</v>
      </c>
      <c r="F1609" s="157">
        <v>0</v>
      </c>
    </row>
    <row r="1610" spans="1:6" x14ac:dyDescent="0.2">
      <c r="A1610" s="155" t="s">
        <v>8261</v>
      </c>
      <c r="B1610" s="155"/>
      <c r="C1610" s="156">
        <v>37621</v>
      </c>
      <c r="D1610" s="157">
        <v>0</v>
      </c>
      <c r="E1610" s="157">
        <v>0</v>
      </c>
      <c r="F1610" s="157">
        <v>0</v>
      </c>
    </row>
    <row r="1611" spans="1:6" x14ac:dyDescent="0.2">
      <c r="A1611" s="155" t="s">
        <v>8257</v>
      </c>
      <c r="B1611" s="155" t="s">
        <v>8258</v>
      </c>
      <c r="C1611" s="155" t="s">
        <v>10690</v>
      </c>
      <c r="D1611" s="157" t="s">
        <v>8259</v>
      </c>
      <c r="E1611" s="157" t="s">
        <v>8259</v>
      </c>
      <c r="F1611" s="157" t="s">
        <v>8259</v>
      </c>
    </row>
    <row r="1612" spans="1:6" x14ac:dyDescent="0.2">
      <c r="A1612" s="155" t="s">
        <v>8257</v>
      </c>
      <c r="B1612" s="155" t="s">
        <v>8258</v>
      </c>
      <c r="C1612" s="155" t="s">
        <v>10690</v>
      </c>
      <c r="D1612" s="157" t="s">
        <v>8259</v>
      </c>
      <c r="E1612" s="157" t="s">
        <v>8259</v>
      </c>
      <c r="F1612" s="157" t="s">
        <v>8259</v>
      </c>
    </row>
    <row r="1613" spans="1:6" x14ac:dyDescent="0.2">
      <c r="A1613" s="155" t="s">
        <v>8260</v>
      </c>
      <c r="B1613" s="155" t="s">
        <v>12364</v>
      </c>
      <c r="C1613" s="156">
        <v>37621</v>
      </c>
      <c r="D1613" s="157">
        <v>0</v>
      </c>
      <c r="E1613" s="157">
        <v>0</v>
      </c>
      <c r="F1613" s="157">
        <v>0</v>
      </c>
    </row>
    <row r="1614" spans="1:6" x14ac:dyDescent="0.2">
      <c r="A1614" s="155" t="s">
        <v>8261</v>
      </c>
      <c r="B1614" s="155"/>
      <c r="C1614" s="156">
        <v>37621</v>
      </c>
      <c r="D1614" s="157">
        <v>0</v>
      </c>
      <c r="E1614" s="157">
        <v>0</v>
      </c>
      <c r="F1614" s="157">
        <v>0</v>
      </c>
    </row>
    <row r="1615" spans="1:6" x14ac:dyDescent="0.2">
      <c r="A1615" s="155" t="s">
        <v>8257</v>
      </c>
      <c r="B1615" s="155" t="s">
        <v>8258</v>
      </c>
      <c r="C1615" s="155" t="s">
        <v>10690</v>
      </c>
      <c r="D1615" s="157" t="s">
        <v>8259</v>
      </c>
      <c r="E1615" s="157" t="s">
        <v>8259</v>
      </c>
      <c r="F1615" s="157" t="s">
        <v>8259</v>
      </c>
    </row>
    <row r="1616" spans="1:6" x14ac:dyDescent="0.2">
      <c r="A1616" s="155" t="s">
        <v>8257</v>
      </c>
      <c r="B1616" s="155" t="s">
        <v>8258</v>
      </c>
      <c r="C1616" s="155" t="s">
        <v>10690</v>
      </c>
      <c r="D1616" s="157" t="s">
        <v>8259</v>
      </c>
      <c r="E1616" s="157" t="s">
        <v>8259</v>
      </c>
      <c r="F1616" s="157" t="s">
        <v>8259</v>
      </c>
    </row>
    <row r="1617" spans="1:6" x14ac:dyDescent="0.2">
      <c r="A1617" s="155" t="s">
        <v>8260</v>
      </c>
      <c r="B1617" s="155" t="s">
        <v>12364</v>
      </c>
      <c r="C1617" s="156">
        <v>37621</v>
      </c>
      <c r="D1617" s="157">
        <v>0</v>
      </c>
      <c r="E1617" s="157">
        <v>0</v>
      </c>
      <c r="F1617" s="157">
        <v>0</v>
      </c>
    </row>
    <row r="1618" spans="1:6" x14ac:dyDescent="0.2">
      <c r="A1618" s="155" t="s">
        <v>8261</v>
      </c>
      <c r="B1618" s="155"/>
      <c r="C1618" s="156">
        <v>37621</v>
      </c>
      <c r="D1618" s="157">
        <v>0</v>
      </c>
      <c r="E1618" s="157">
        <v>0</v>
      </c>
      <c r="F1618" s="157">
        <v>0</v>
      </c>
    </row>
    <row r="1619" spans="1:6" x14ac:dyDescent="0.2">
      <c r="A1619" s="155" t="s">
        <v>8257</v>
      </c>
      <c r="B1619" s="155" t="s">
        <v>8258</v>
      </c>
      <c r="C1619" s="155" t="s">
        <v>10690</v>
      </c>
      <c r="D1619" s="157" t="s">
        <v>8259</v>
      </c>
      <c r="E1619" s="157" t="s">
        <v>8259</v>
      </c>
      <c r="F1619" s="157" t="s">
        <v>8259</v>
      </c>
    </row>
    <row r="1620" spans="1:6" x14ac:dyDescent="0.2">
      <c r="A1620" s="155" t="s">
        <v>7668</v>
      </c>
      <c r="B1620" s="155" t="s">
        <v>9520</v>
      </c>
      <c r="C1620" s="155" t="s">
        <v>9521</v>
      </c>
      <c r="D1620" s="155"/>
      <c r="E1620" s="155"/>
      <c r="F1620" s="155"/>
    </row>
    <row r="1621" spans="1:6" x14ac:dyDescent="0.2">
      <c r="A1621" s="155"/>
      <c r="B1621" s="155"/>
      <c r="C1621" s="155" t="s">
        <v>10691</v>
      </c>
      <c r="D1621" s="155"/>
      <c r="E1621" s="157">
        <v>0</v>
      </c>
      <c r="F1621" s="155"/>
    </row>
    <row r="1622" spans="1:6" x14ac:dyDescent="0.2">
      <c r="A1622" s="155" t="s">
        <v>8264</v>
      </c>
      <c r="B1622" s="155"/>
      <c r="C1622" s="156">
        <v>37590</v>
      </c>
      <c r="D1622" s="157">
        <v>4558780.4630000005</v>
      </c>
      <c r="E1622" s="157">
        <v>4600072.4460000005</v>
      </c>
      <c r="F1622" s="157">
        <v>-41291.983</v>
      </c>
    </row>
    <row r="1623" spans="1:6" x14ac:dyDescent="0.2">
      <c r="A1623" s="155" t="s">
        <v>8257</v>
      </c>
      <c r="B1623" s="155" t="s">
        <v>8258</v>
      </c>
      <c r="C1623" s="155" t="s">
        <v>10690</v>
      </c>
      <c r="D1623" s="157" t="s">
        <v>8259</v>
      </c>
      <c r="E1623" s="157" t="s">
        <v>8259</v>
      </c>
      <c r="F1623" s="157" t="s">
        <v>8259</v>
      </c>
    </row>
    <row r="1624" spans="1:6" x14ac:dyDescent="0.2">
      <c r="A1624" s="155" t="s">
        <v>8268</v>
      </c>
      <c r="B1624" s="155"/>
      <c r="C1624" s="155"/>
      <c r="D1624" s="155"/>
      <c r="E1624" s="155"/>
      <c r="F1624" s="155"/>
    </row>
    <row r="1625" spans="1:6" x14ac:dyDescent="0.2">
      <c r="A1625" s="155" t="s">
        <v>8254</v>
      </c>
      <c r="B1625" s="155" t="s">
        <v>8255</v>
      </c>
      <c r="C1625" s="155"/>
      <c r="D1625" s="155"/>
      <c r="E1625" s="155"/>
      <c r="F1625" s="155"/>
    </row>
    <row r="1626" spans="1:6" x14ac:dyDescent="0.2">
      <c r="A1626" s="155"/>
      <c r="B1626" s="155"/>
      <c r="C1626" s="155" t="s">
        <v>10689</v>
      </c>
      <c r="D1626" s="157" t="s">
        <v>8255</v>
      </c>
      <c r="E1626" s="155"/>
      <c r="F1626" s="155"/>
    </row>
    <row r="1629" spans="1:6" x14ac:dyDescent="0.2">
      <c r="A1629" s="155" t="s">
        <v>8265</v>
      </c>
      <c r="B1629" s="155" t="s">
        <v>8266</v>
      </c>
      <c r="C1629" s="155" t="s">
        <v>158</v>
      </c>
      <c r="D1629" s="157" t="s">
        <v>3</v>
      </c>
      <c r="E1629" s="157" t="s">
        <v>4</v>
      </c>
      <c r="F1629" s="157" t="s">
        <v>1020</v>
      </c>
    </row>
    <row r="1630" spans="1:6" x14ac:dyDescent="0.2">
      <c r="A1630" s="155" t="s">
        <v>8257</v>
      </c>
      <c r="B1630" s="155" t="s">
        <v>8258</v>
      </c>
      <c r="C1630" s="155" t="s">
        <v>10690</v>
      </c>
      <c r="D1630" s="157" t="s">
        <v>8259</v>
      </c>
      <c r="E1630" s="157" t="s">
        <v>8259</v>
      </c>
      <c r="F1630" s="157" t="s">
        <v>8259</v>
      </c>
    </row>
    <row r="1631" spans="1:6" x14ac:dyDescent="0.2">
      <c r="A1631" s="156">
        <v>45639</v>
      </c>
      <c r="B1631" s="155" t="s">
        <v>10948</v>
      </c>
      <c r="C1631" s="155" t="s">
        <v>10949</v>
      </c>
      <c r="D1631" s="155"/>
      <c r="E1631" s="157">
        <v>381856.05599999998</v>
      </c>
      <c r="F1631" s="157">
        <v>-423148.03899999999</v>
      </c>
    </row>
    <row r="1632" spans="1:6" x14ac:dyDescent="0.2">
      <c r="A1632" s="156">
        <v>45639</v>
      </c>
      <c r="B1632" s="155">
        <v>5624567511</v>
      </c>
      <c r="C1632" s="155" t="s">
        <v>10950</v>
      </c>
      <c r="D1632" s="157">
        <v>504965.56</v>
      </c>
      <c r="E1632" s="155"/>
      <c r="F1632" s="157">
        <v>81817.520999999993</v>
      </c>
    </row>
    <row r="1633" spans="1:6" x14ac:dyDescent="0.2">
      <c r="A1633" s="156">
        <v>45639</v>
      </c>
      <c r="B1633" s="155" t="s">
        <v>10951</v>
      </c>
      <c r="C1633" s="155" t="s">
        <v>10952</v>
      </c>
      <c r="D1633" s="155"/>
      <c r="E1633" s="157">
        <v>438514.61499999999</v>
      </c>
      <c r="F1633" s="157">
        <v>-356697.09399999998</v>
      </c>
    </row>
    <row r="1634" spans="1:6" x14ac:dyDescent="0.2">
      <c r="A1634" s="156">
        <v>45644</v>
      </c>
      <c r="B1634" s="155">
        <v>5624568317</v>
      </c>
      <c r="C1634" s="155" t="s">
        <v>10953</v>
      </c>
      <c r="D1634" s="157">
        <v>534568.07999999996</v>
      </c>
      <c r="E1634" s="155"/>
      <c r="F1634" s="157">
        <v>177870.986</v>
      </c>
    </row>
    <row r="1635" spans="1:6" x14ac:dyDescent="0.2">
      <c r="A1635" s="156">
        <v>45644</v>
      </c>
      <c r="B1635" s="155">
        <v>5624568322</v>
      </c>
      <c r="C1635" s="155" t="s">
        <v>10954</v>
      </c>
      <c r="D1635" s="157">
        <v>454539.4</v>
      </c>
      <c r="E1635" s="155"/>
      <c r="F1635" s="157">
        <v>632410.38600000006</v>
      </c>
    </row>
    <row r="1636" spans="1:6" x14ac:dyDescent="0.2">
      <c r="A1636" s="156">
        <v>45646</v>
      </c>
      <c r="B1636" s="155" t="s">
        <v>10955</v>
      </c>
      <c r="C1636" s="155" t="s">
        <v>10956</v>
      </c>
      <c r="D1636" s="155"/>
      <c r="E1636" s="157">
        <v>534568.07999999996</v>
      </c>
      <c r="F1636" s="157">
        <v>97842.305999999997</v>
      </c>
    </row>
    <row r="1637" spans="1:6" x14ac:dyDescent="0.2">
      <c r="A1637" s="156">
        <v>45650</v>
      </c>
      <c r="B1637" s="155" t="s">
        <v>10957</v>
      </c>
      <c r="C1637" s="155" t="s">
        <v>10958</v>
      </c>
      <c r="D1637" s="155"/>
      <c r="E1637" s="157">
        <v>539290.36499999999</v>
      </c>
      <c r="F1637" s="157">
        <v>-441448.05900000001</v>
      </c>
    </row>
    <row r="1638" spans="1:6" x14ac:dyDescent="0.2">
      <c r="A1638" s="156">
        <v>45651</v>
      </c>
      <c r="B1638" s="155">
        <v>5624568340</v>
      </c>
      <c r="C1638" s="155" t="s">
        <v>10959</v>
      </c>
      <c r="D1638" s="157">
        <v>539290.36499999999</v>
      </c>
      <c r="E1638" s="155"/>
      <c r="F1638" s="157">
        <v>97842.305999999997</v>
      </c>
    </row>
    <row r="1639" spans="1:6" x14ac:dyDescent="0.2">
      <c r="A1639" s="156">
        <v>45657</v>
      </c>
      <c r="B1639" s="155" t="s">
        <v>10960</v>
      </c>
      <c r="C1639" s="155" t="s">
        <v>10961</v>
      </c>
      <c r="D1639" s="155"/>
      <c r="E1639" s="157">
        <v>382263.33600000001</v>
      </c>
      <c r="F1639" s="157">
        <v>-284421.03000000003</v>
      </c>
    </row>
    <row r="1640" spans="1:6" x14ac:dyDescent="0.2">
      <c r="A1640" s="155" t="s">
        <v>8257</v>
      </c>
      <c r="B1640" s="155" t="s">
        <v>8258</v>
      </c>
      <c r="C1640" s="155" t="s">
        <v>10690</v>
      </c>
      <c r="D1640" s="157" t="s">
        <v>8259</v>
      </c>
      <c r="E1640" s="157" t="s">
        <v>8259</v>
      </c>
      <c r="F1640" s="157" t="s">
        <v>8259</v>
      </c>
    </row>
    <row r="1641" spans="1:6" x14ac:dyDescent="0.2">
      <c r="A1641" s="155" t="s">
        <v>8260</v>
      </c>
      <c r="B1641" s="155" t="s">
        <v>12364</v>
      </c>
      <c r="C1641" s="156">
        <v>37621</v>
      </c>
      <c r="D1641" s="157">
        <v>2033363.405</v>
      </c>
      <c r="E1641" s="157">
        <v>2276492.452</v>
      </c>
      <c r="F1641" s="157">
        <v>-243129.04699999999</v>
      </c>
    </row>
    <row r="1642" spans="1:6" x14ac:dyDescent="0.2">
      <c r="A1642" s="155" t="s">
        <v>8261</v>
      </c>
      <c r="B1642" s="155"/>
      <c r="C1642" s="156">
        <v>37621</v>
      </c>
      <c r="D1642" s="157">
        <v>6592143.8679999998</v>
      </c>
      <c r="E1642" s="157">
        <v>6876564.898</v>
      </c>
      <c r="F1642" s="157">
        <v>-284421.03000000003</v>
      </c>
    </row>
    <row r="1643" spans="1:6" x14ac:dyDescent="0.2">
      <c r="A1643" s="155" t="s">
        <v>8257</v>
      </c>
      <c r="B1643" s="155" t="s">
        <v>8258</v>
      </c>
      <c r="C1643" s="155" t="s">
        <v>10690</v>
      </c>
      <c r="D1643" s="157" t="s">
        <v>8259</v>
      </c>
      <c r="E1643" s="157" t="s">
        <v>8259</v>
      </c>
      <c r="F1643" s="157" t="s">
        <v>8259</v>
      </c>
    </row>
    <row r="1644" spans="1:6" x14ac:dyDescent="0.2">
      <c r="A1644" s="155" t="s">
        <v>8257</v>
      </c>
      <c r="B1644" s="155" t="s">
        <v>8258</v>
      </c>
      <c r="C1644" s="155" t="s">
        <v>10690</v>
      </c>
      <c r="D1644" s="157" t="s">
        <v>8259</v>
      </c>
      <c r="E1644" s="157" t="s">
        <v>8259</v>
      </c>
      <c r="F1644" s="157" t="s">
        <v>8259</v>
      </c>
    </row>
    <row r="1645" spans="1:6" x14ac:dyDescent="0.2">
      <c r="A1645" s="155" t="s">
        <v>8260</v>
      </c>
      <c r="B1645" s="155" t="s">
        <v>12364</v>
      </c>
      <c r="C1645" s="156">
        <v>37621</v>
      </c>
      <c r="D1645" s="157">
        <v>0</v>
      </c>
      <c r="E1645" s="157">
        <v>0</v>
      </c>
      <c r="F1645" s="157">
        <v>0</v>
      </c>
    </row>
    <row r="1646" spans="1:6" x14ac:dyDescent="0.2">
      <c r="A1646" s="155" t="s">
        <v>8261</v>
      </c>
      <c r="B1646" s="155"/>
      <c r="C1646" s="156">
        <v>37621</v>
      </c>
      <c r="D1646" s="157">
        <v>0</v>
      </c>
      <c r="E1646" s="157">
        <v>0</v>
      </c>
      <c r="F1646" s="157">
        <v>0</v>
      </c>
    </row>
    <row r="1647" spans="1:6" x14ac:dyDescent="0.2">
      <c r="A1647" s="155" t="s">
        <v>8257</v>
      </c>
      <c r="B1647" s="155" t="s">
        <v>8258</v>
      </c>
      <c r="C1647" s="155" t="s">
        <v>10690</v>
      </c>
      <c r="D1647" s="157" t="s">
        <v>8259</v>
      </c>
      <c r="E1647" s="157" t="s">
        <v>8259</v>
      </c>
      <c r="F1647" s="157" t="s">
        <v>8259</v>
      </c>
    </row>
    <row r="1648" spans="1:6" x14ac:dyDescent="0.2">
      <c r="A1648" s="155" t="s">
        <v>8257</v>
      </c>
      <c r="B1648" s="155" t="s">
        <v>8258</v>
      </c>
      <c r="C1648" s="155" t="s">
        <v>10690</v>
      </c>
      <c r="D1648" s="157" t="s">
        <v>8259</v>
      </c>
      <c r="E1648" s="157" t="s">
        <v>8259</v>
      </c>
      <c r="F1648" s="157" t="s">
        <v>8259</v>
      </c>
    </row>
    <row r="1649" spans="1:6" x14ac:dyDescent="0.2">
      <c r="A1649" s="155" t="s">
        <v>8260</v>
      </c>
      <c r="B1649" s="155" t="s">
        <v>12364</v>
      </c>
      <c r="C1649" s="156">
        <v>37621</v>
      </c>
      <c r="D1649" s="157">
        <v>0</v>
      </c>
      <c r="E1649" s="157">
        <v>0</v>
      </c>
      <c r="F1649" s="157">
        <v>0</v>
      </c>
    </row>
    <row r="1650" spans="1:6" x14ac:dyDescent="0.2">
      <c r="A1650" s="155" t="s">
        <v>8261</v>
      </c>
      <c r="B1650" s="155"/>
      <c r="C1650" s="156">
        <v>37621</v>
      </c>
      <c r="D1650" s="157">
        <v>0</v>
      </c>
      <c r="E1650" s="157">
        <v>0</v>
      </c>
      <c r="F1650" s="157">
        <v>0</v>
      </c>
    </row>
    <row r="1651" spans="1:6" x14ac:dyDescent="0.2">
      <c r="A1651" s="155" t="s">
        <v>8257</v>
      </c>
      <c r="B1651" s="155" t="s">
        <v>8258</v>
      </c>
      <c r="C1651" s="155" t="s">
        <v>10690</v>
      </c>
      <c r="D1651" s="157" t="s">
        <v>8259</v>
      </c>
      <c r="E1651" s="157" t="s">
        <v>8259</v>
      </c>
      <c r="F1651" s="157" t="s">
        <v>8259</v>
      </c>
    </row>
    <row r="1652" spans="1:6" x14ac:dyDescent="0.2">
      <c r="A1652" s="155" t="s">
        <v>8257</v>
      </c>
      <c r="B1652" s="155" t="s">
        <v>8258</v>
      </c>
      <c r="C1652" s="155" t="s">
        <v>10690</v>
      </c>
      <c r="D1652" s="157" t="s">
        <v>8259</v>
      </c>
      <c r="E1652" s="157" t="s">
        <v>8259</v>
      </c>
      <c r="F1652" s="157" t="s">
        <v>8259</v>
      </c>
    </row>
    <row r="1653" spans="1:6" x14ac:dyDescent="0.2">
      <c r="A1653" s="155" t="s">
        <v>8260</v>
      </c>
      <c r="B1653" s="155" t="s">
        <v>12364</v>
      </c>
      <c r="C1653" s="156">
        <v>37621</v>
      </c>
      <c r="D1653" s="157">
        <v>0</v>
      </c>
      <c r="E1653" s="157">
        <v>0</v>
      </c>
      <c r="F1653" s="157">
        <v>0</v>
      </c>
    </row>
    <row r="1654" spans="1:6" x14ac:dyDescent="0.2">
      <c r="A1654" s="155" t="s">
        <v>8261</v>
      </c>
      <c r="B1654" s="155"/>
      <c r="C1654" s="156">
        <v>37621</v>
      </c>
      <c r="D1654" s="157">
        <v>0</v>
      </c>
      <c r="E1654" s="157">
        <v>0</v>
      </c>
      <c r="F1654" s="157">
        <v>0</v>
      </c>
    </row>
    <row r="1655" spans="1:6" x14ac:dyDescent="0.2">
      <c r="A1655" s="155" t="s">
        <v>8257</v>
      </c>
      <c r="B1655" s="155" t="s">
        <v>8258</v>
      </c>
      <c r="C1655" s="155" t="s">
        <v>10690</v>
      </c>
      <c r="D1655" s="157" t="s">
        <v>8259</v>
      </c>
      <c r="E1655" s="157" t="s">
        <v>8259</v>
      </c>
      <c r="F1655" s="157" t="s">
        <v>8259</v>
      </c>
    </row>
    <row r="1656" spans="1:6" x14ac:dyDescent="0.2">
      <c r="A1656" s="155" t="s">
        <v>8257</v>
      </c>
      <c r="B1656" s="155" t="s">
        <v>8258</v>
      </c>
      <c r="C1656" s="155" t="s">
        <v>10690</v>
      </c>
      <c r="D1656" s="157" t="s">
        <v>8259</v>
      </c>
      <c r="E1656" s="157" t="s">
        <v>8259</v>
      </c>
      <c r="F1656" s="157" t="s">
        <v>8259</v>
      </c>
    </row>
    <row r="1657" spans="1:6" x14ac:dyDescent="0.2">
      <c r="A1657" s="155" t="s">
        <v>8260</v>
      </c>
      <c r="B1657" s="155" t="s">
        <v>12364</v>
      </c>
      <c r="C1657" s="156">
        <v>37621</v>
      </c>
      <c r="D1657" s="157">
        <v>0</v>
      </c>
      <c r="E1657" s="157">
        <v>0</v>
      </c>
      <c r="F1657" s="157">
        <v>0</v>
      </c>
    </row>
    <row r="1658" spans="1:6" x14ac:dyDescent="0.2">
      <c r="A1658" s="155" t="s">
        <v>8261</v>
      </c>
      <c r="B1658" s="155"/>
      <c r="C1658" s="156">
        <v>37621</v>
      </c>
      <c r="D1658" s="157">
        <v>0</v>
      </c>
      <c r="E1658" s="157">
        <v>0</v>
      </c>
      <c r="F1658" s="157">
        <v>0</v>
      </c>
    </row>
    <row r="1659" spans="1:6" x14ac:dyDescent="0.2">
      <c r="A1659" s="155" t="s">
        <v>8257</v>
      </c>
      <c r="B1659" s="155" t="s">
        <v>8258</v>
      </c>
      <c r="C1659" s="155" t="s">
        <v>10690</v>
      </c>
      <c r="D1659" s="157" t="s">
        <v>8259</v>
      </c>
      <c r="E1659" s="157" t="s">
        <v>8259</v>
      </c>
      <c r="F1659" s="157" t="s">
        <v>8259</v>
      </c>
    </row>
    <row r="1660" spans="1:6" x14ac:dyDescent="0.2">
      <c r="A1660" s="155" t="s">
        <v>8257</v>
      </c>
      <c r="B1660" s="155" t="s">
        <v>8258</v>
      </c>
      <c r="C1660" s="155" t="s">
        <v>10690</v>
      </c>
      <c r="D1660" s="157" t="s">
        <v>8259</v>
      </c>
      <c r="E1660" s="157" t="s">
        <v>8259</v>
      </c>
      <c r="F1660" s="157" t="s">
        <v>8259</v>
      </c>
    </row>
    <row r="1661" spans="1:6" x14ac:dyDescent="0.2">
      <c r="A1661" s="155" t="s">
        <v>8260</v>
      </c>
      <c r="B1661" s="155" t="s">
        <v>12364</v>
      </c>
      <c r="C1661" s="156">
        <v>37621</v>
      </c>
      <c r="D1661" s="157">
        <v>0</v>
      </c>
      <c r="E1661" s="157">
        <v>0</v>
      </c>
      <c r="F1661" s="157">
        <v>0</v>
      </c>
    </row>
    <row r="1662" spans="1:6" x14ac:dyDescent="0.2">
      <c r="A1662" s="155" t="s">
        <v>8261</v>
      </c>
      <c r="B1662" s="155"/>
      <c r="C1662" s="156">
        <v>37621</v>
      </c>
      <c r="D1662" s="157">
        <v>0</v>
      </c>
      <c r="E1662" s="157">
        <v>0</v>
      </c>
      <c r="F1662" s="157">
        <v>0</v>
      </c>
    </row>
    <row r="1663" spans="1:6" x14ac:dyDescent="0.2">
      <c r="A1663" s="155" t="s">
        <v>8257</v>
      </c>
      <c r="B1663" s="155" t="s">
        <v>8258</v>
      </c>
      <c r="C1663" s="155" t="s">
        <v>10690</v>
      </c>
      <c r="D1663" s="157" t="s">
        <v>8259</v>
      </c>
      <c r="E1663" s="157" t="s">
        <v>8259</v>
      </c>
      <c r="F1663" s="157" t="s">
        <v>8259</v>
      </c>
    </row>
    <row r="1664" spans="1:6" x14ac:dyDescent="0.2">
      <c r="A1664" s="155" t="s">
        <v>8257</v>
      </c>
      <c r="B1664" s="155" t="s">
        <v>8258</v>
      </c>
      <c r="C1664" s="155" t="s">
        <v>10690</v>
      </c>
      <c r="D1664" s="157" t="s">
        <v>8259</v>
      </c>
      <c r="E1664" s="157" t="s">
        <v>8259</v>
      </c>
      <c r="F1664" s="157" t="s">
        <v>8259</v>
      </c>
    </row>
    <row r="1665" spans="1:6" x14ac:dyDescent="0.2">
      <c r="A1665" s="155" t="s">
        <v>8260</v>
      </c>
      <c r="B1665" s="155" t="s">
        <v>12364</v>
      </c>
      <c r="C1665" s="156">
        <v>37621</v>
      </c>
      <c r="D1665" s="157">
        <v>0</v>
      </c>
      <c r="E1665" s="157">
        <v>0</v>
      </c>
      <c r="F1665" s="157">
        <v>0</v>
      </c>
    </row>
    <row r="1666" spans="1:6" x14ac:dyDescent="0.2">
      <c r="A1666" s="155" t="s">
        <v>8261</v>
      </c>
      <c r="B1666" s="155"/>
      <c r="C1666" s="156">
        <v>37621</v>
      </c>
      <c r="D1666" s="157">
        <v>0</v>
      </c>
      <c r="E1666" s="157">
        <v>0</v>
      </c>
      <c r="F1666" s="157">
        <v>0</v>
      </c>
    </row>
    <row r="1667" spans="1:6" x14ac:dyDescent="0.2">
      <c r="A1667" s="155" t="s">
        <v>8257</v>
      </c>
      <c r="B1667" s="155" t="s">
        <v>8258</v>
      </c>
      <c r="C1667" s="155" t="s">
        <v>10690</v>
      </c>
      <c r="D1667" s="157" t="s">
        <v>8259</v>
      </c>
      <c r="E1667" s="157" t="s">
        <v>8259</v>
      </c>
      <c r="F1667" s="157" t="s">
        <v>8259</v>
      </c>
    </row>
    <row r="1668" spans="1:6" x14ac:dyDescent="0.2">
      <c r="A1668" s="155" t="s">
        <v>8257</v>
      </c>
      <c r="B1668" s="155" t="s">
        <v>8258</v>
      </c>
      <c r="C1668" s="155" t="s">
        <v>10690</v>
      </c>
      <c r="D1668" s="157" t="s">
        <v>8259</v>
      </c>
      <c r="E1668" s="157" t="s">
        <v>8259</v>
      </c>
      <c r="F1668" s="157" t="s">
        <v>8259</v>
      </c>
    </row>
    <row r="1669" spans="1:6" x14ac:dyDescent="0.2">
      <c r="A1669" s="155" t="s">
        <v>8260</v>
      </c>
      <c r="B1669" s="155" t="s">
        <v>12364</v>
      </c>
      <c r="C1669" s="156">
        <v>37621</v>
      </c>
      <c r="D1669" s="157">
        <v>0</v>
      </c>
      <c r="E1669" s="157">
        <v>0</v>
      </c>
      <c r="F1669" s="157">
        <v>0</v>
      </c>
    </row>
    <row r="1670" spans="1:6" x14ac:dyDescent="0.2">
      <c r="A1670" s="155" t="s">
        <v>8261</v>
      </c>
      <c r="B1670" s="155"/>
      <c r="C1670" s="156">
        <v>37621</v>
      </c>
      <c r="D1670" s="157">
        <v>0</v>
      </c>
      <c r="E1670" s="157">
        <v>0</v>
      </c>
      <c r="F1670" s="157">
        <v>0</v>
      </c>
    </row>
    <row r="1671" spans="1:6" x14ac:dyDescent="0.2">
      <c r="A1671" s="155" t="s">
        <v>8257</v>
      </c>
      <c r="B1671" s="155" t="s">
        <v>8258</v>
      </c>
      <c r="C1671" s="155" t="s">
        <v>10690</v>
      </c>
      <c r="D1671" s="157" t="s">
        <v>8259</v>
      </c>
      <c r="E1671" s="157" t="s">
        <v>8259</v>
      </c>
      <c r="F1671" s="157" t="s">
        <v>8259</v>
      </c>
    </row>
    <row r="1672" spans="1:6" x14ac:dyDescent="0.2">
      <c r="A1672" s="155" t="s">
        <v>8257</v>
      </c>
      <c r="B1672" s="155" t="s">
        <v>8258</v>
      </c>
      <c r="C1672" s="155" t="s">
        <v>10690</v>
      </c>
      <c r="D1672" s="157" t="s">
        <v>8259</v>
      </c>
      <c r="E1672" s="157" t="s">
        <v>8259</v>
      </c>
      <c r="F1672" s="157" t="s">
        <v>8259</v>
      </c>
    </row>
    <row r="1673" spans="1:6" x14ac:dyDescent="0.2">
      <c r="A1673" s="155" t="s">
        <v>8260</v>
      </c>
      <c r="B1673" s="155" t="s">
        <v>12364</v>
      </c>
      <c r="C1673" s="156">
        <v>37621</v>
      </c>
      <c r="D1673" s="157">
        <v>0</v>
      </c>
      <c r="E1673" s="157">
        <v>0</v>
      </c>
      <c r="F1673" s="157">
        <v>0</v>
      </c>
    </row>
    <row r="1674" spans="1:6" x14ac:dyDescent="0.2">
      <c r="A1674" s="155" t="s">
        <v>8261</v>
      </c>
      <c r="B1674" s="155"/>
      <c r="C1674" s="156">
        <v>37621</v>
      </c>
      <c r="D1674" s="157">
        <v>0</v>
      </c>
      <c r="E1674" s="157">
        <v>0</v>
      </c>
      <c r="F1674" s="157">
        <v>0</v>
      </c>
    </row>
    <row r="1675" spans="1:6" x14ac:dyDescent="0.2">
      <c r="A1675" s="155" t="s">
        <v>8257</v>
      </c>
      <c r="B1675" s="155" t="s">
        <v>8258</v>
      </c>
      <c r="C1675" s="155" t="s">
        <v>10690</v>
      </c>
      <c r="D1675" s="157" t="s">
        <v>8259</v>
      </c>
      <c r="E1675" s="157" t="s">
        <v>8259</v>
      </c>
      <c r="F1675" s="157" t="s">
        <v>8259</v>
      </c>
    </row>
    <row r="1676" spans="1:6" x14ac:dyDescent="0.2">
      <c r="A1676" s="155" t="s">
        <v>8257</v>
      </c>
      <c r="B1676" s="155" t="s">
        <v>8258</v>
      </c>
      <c r="C1676" s="155" t="s">
        <v>10690</v>
      </c>
      <c r="D1676" s="157" t="s">
        <v>8259</v>
      </c>
      <c r="E1676" s="157" t="s">
        <v>8259</v>
      </c>
      <c r="F1676" s="157" t="s">
        <v>8259</v>
      </c>
    </row>
    <row r="1677" spans="1:6" x14ac:dyDescent="0.2">
      <c r="A1677" s="155" t="s">
        <v>8260</v>
      </c>
      <c r="B1677" s="155" t="s">
        <v>12364</v>
      </c>
      <c r="C1677" s="156">
        <v>37621</v>
      </c>
      <c r="D1677" s="157">
        <v>0</v>
      </c>
      <c r="E1677" s="157">
        <v>0</v>
      </c>
      <c r="F1677" s="157">
        <v>0</v>
      </c>
    </row>
    <row r="1678" spans="1:6" x14ac:dyDescent="0.2">
      <c r="A1678" s="155" t="s">
        <v>8261</v>
      </c>
      <c r="B1678" s="155"/>
      <c r="C1678" s="156">
        <v>37621</v>
      </c>
      <c r="D1678" s="157">
        <v>0</v>
      </c>
      <c r="E1678" s="157">
        <v>0</v>
      </c>
      <c r="F1678" s="157">
        <v>0</v>
      </c>
    </row>
    <row r="1679" spans="1:6" x14ac:dyDescent="0.2">
      <c r="A1679" s="155" t="s">
        <v>8257</v>
      </c>
      <c r="B1679" s="155" t="s">
        <v>8258</v>
      </c>
      <c r="C1679" s="155" t="s">
        <v>10690</v>
      </c>
      <c r="D1679" s="157" t="s">
        <v>8259</v>
      </c>
      <c r="E1679" s="157" t="s">
        <v>8259</v>
      </c>
      <c r="F1679" s="157" t="s">
        <v>8259</v>
      </c>
    </row>
    <row r="1680" spans="1:6" x14ac:dyDescent="0.2">
      <c r="A1680" s="155" t="s">
        <v>8268</v>
      </c>
      <c r="B1680" s="155"/>
      <c r="C1680" s="155"/>
      <c r="D1680" s="155"/>
      <c r="E1680" s="155"/>
      <c r="F1680" s="155"/>
    </row>
    <row r="1681" spans="1:6" x14ac:dyDescent="0.2">
      <c r="A1681" s="155" t="s">
        <v>8254</v>
      </c>
      <c r="B1681" s="155" t="s">
        <v>8255</v>
      </c>
      <c r="C1681" s="155"/>
      <c r="D1681" s="155"/>
      <c r="E1681" s="155"/>
      <c r="F1681" s="155"/>
    </row>
    <row r="1682" spans="1:6" x14ac:dyDescent="0.2">
      <c r="A1682" s="155"/>
      <c r="B1682" s="155"/>
      <c r="C1682" s="155" t="s">
        <v>10689</v>
      </c>
      <c r="D1682" s="157" t="s">
        <v>8255</v>
      </c>
      <c r="E1682" s="155"/>
      <c r="F1682" s="155"/>
    </row>
    <row r="1684" spans="1:6" x14ac:dyDescent="0.2">
      <c r="A1684" s="155" t="s">
        <v>8257</v>
      </c>
      <c r="B1684" s="155" t="s">
        <v>8258</v>
      </c>
      <c r="C1684" s="155" t="s">
        <v>10690</v>
      </c>
      <c r="D1684" s="157" t="s">
        <v>8259</v>
      </c>
      <c r="E1684" s="157" t="s">
        <v>8259</v>
      </c>
      <c r="F1684" s="157" t="s">
        <v>8259</v>
      </c>
    </row>
    <row r="1685" spans="1:6" x14ac:dyDescent="0.2">
      <c r="A1685" s="155" t="s">
        <v>8260</v>
      </c>
      <c r="B1685" s="155" t="s">
        <v>12364</v>
      </c>
      <c r="C1685" s="156">
        <v>37621</v>
      </c>
      <c r="D1685" s="157">
        <v>0</v>
      </c>
      <c r="E1685" s="157">
        <v>0</v>
      </c>
      <c r="F1685" s="157">
        <v>0</v>
      </c>
    </row>
    <row r="1686" spans="1:6" x14ac:dyDescent="0.2">
      <c r="A1686" s="155" t="s">
        <v>8261</v>
      </c>
      <c r="B1686" s="155"/>
      <c r="C1686" s="156">
        <v>37621</v>
      </c>
      <c r="D1686" s="157">
        <v>0</v>
      </c>
      <c r="E1686" s="157">
        <v>0</v>
      </c>
      <c r="F1686" s="157">
        <v>0</v>
      </c>
    </row>
    <row r="1687" spans="1:6" x14ac:dyDescent="0.2">
      <c r="A1687" s="155" t="s">
        <v>8257</v>
      </c>
      <c r="B1687" s="155" t="s">
        <v>8258</v>
      </c>
      <c r="C1687" s="155" t="s">
        <v>10690</v>
      </c>
      <c r="D1687" s="157" t="s">
        <v>8259</v>
      </c>
      <c r="E1687" s="157" t="s">
        <v>8259</v>
      </c>
      <c r="F1687" s="157" t="s">
        <v>8259</v>
      </c>
    </row>
    <row r="1688" spans="1:6" x14ac:dyDescent="0.2">
      <c r="A1688" s="155" t="s">
        <v>8257</v>
      </c>
      <c r="B1688" s="155" t="s">
        <v>8258</v>
      </c>
      <c r="C1688" s="155" t="s">
        <v>10690</v>
      </c>
      <c r="D1688" s="157" t="s">
        <v>8259</v>
      </c>
      <c r="E1688" s="157" t="s">
        <v>8259</v>
      </c>
      <c r="F1688" s="157" t="s">
        <v>8259</v>
      </c>
    </row>
    <row r="1689" spans="1:6" x14ac:dyDescent="0.2">
      <c r="A1689" s="155" t="s">
        <v>8260</v>
      </c>
      <c r="B1689" s="155" t="s">
        <v>12364</v>
      </c>
      <c r="C1689" s="156">
        <v>37621</v>
      </c>
      <c r="D1689" s="157">
        <v>0</v>
      </c>
      <c r="E1689" s="157">
        <v>0</v>
      </c>
      <c r="F1689" s="157">
        <v>0</v>
      </c>
    </row>
    <row r="1690" spans="1:6" x14ac:dyDescent="0.2">
      <c r="A1690" s="155" t="s">
        <v>8261</v>
      </c>
      <c r="B1690" s="155"/>
      <c r="C1690" s="156">
        <v>37621</v>
      </c>
      <c r="D1690" s="157">
        <v>0</v>
      </c>
      <c r="E1690" s="157">
        <v>0</v>
      </c>
      <c r="F1690" s="157">
        <v>0</v>
      </c>
    </row>
    <row r="1691" spans="1:6" x14ac:dyDescent="0.2">
      <c r="A1691" s="155" t="s">
        <v>8257</v>
      </c>
      <c r="B1691" s="155" t="s">
        <v>8258</v>
      </c>
      <c r="C1691" s="155" t="s">
        <v>10690</v>
      </c>
      <c r="D1691" s="157" t="s">
        <v>8259</v>
      </c>
      <c r="E1691" s="157" t="s">
        <v>8259</v>
      </c>
      <c r="F1691" s="157" t="s">
        <v>8259</v>
      </c>
    </row>
    <row r="1692" spans="1:6" x14ac:dyDescent="0.2">
      <c r="A1692" s="155" t="s">
        <v>8257</v>
      </c>
      <c r="B1692" s="155" t="s">
        <v>8258</v>
      </c>
      <c r="C1692" s="155" t="s">
        <v>10690</v>
      </c>
      <c r="D1692" s="157" t="s">
        <v>8259</v>
      </c>
      <c r="E1692" s="157" t="s">
        <v>8259</v>
      </c>
      <c r="F1692" s="157" t="s">
        <v>8259</v>
      </c>
    </row>
    <row r="1693" spans="1:6" x14ac:dyDescent="0.2">
      <c r="A1693" s="155" t="s">
        <v>8260</v>
      </c>
      <c r="B1693" s="155" t="s">
        <v>12364</v>
      </c>
      <c r="C1693" s="156">
        <v>37621</v>
      </c>
      <c r="D1693" s="157">
        <v>0</v>
      </c>
      <c r="E1693" s="157">
        <v>0</v>
      </c>
      <c r="F1693" s="157">
        <v>0</v>
      </c>
    </row>
    <row r="1694" spans="1:6" x14ac:dyDescent="0.2">
      <c r="A1694" s="155" t="s">
        <v>8261</v>
      </c>
      <c r="B1694" s="155"/>
      <c r="C1694" s="156">
        <v>37621</v>
      </c>
      <c r="D1694" s="157">
        <v>0</v>
      </c>
      <c r="E1694" s="157">
        <v>0</v>
      </c>
      <c r="F1694" s="157">
        <v>0</v>
      </c>
    </row>
    <row r="1695" spans="1:6" x14ac:dyDescent="0.2">
      <c r="A1695" s="155" t="s">
        <v>8257</v>
      </c>
      <c r="B1695" s="155" t="s">
        <v>8258</v>
      </c>
      <c r="C1695" s="155" t="s">
        <v>10690</v>
      </c>
      <c r="D1695" s="157" t="s">
        <v>8259</v>
      </c>
      <c r="E1695" s="157" t="s">
        <v>8259</v>
      </c>
      <c r="F1695" s="157" t="s">
        <v>8259</v>
      </c>
    </row>
    <row r="1696" spans="1:6" x14ac:dyDescent="0.2">
      <c r="A1696" s="155" t="s">
        <v>946</v>
      </c>
      <c r="B1696" s="155" t="s">
        <v>8310</v>
      </c>
      <c r="C1696" s="155"/>
      <c r="D1696" s="155"/>
      <c r="E1696" s="155"/>
      <c r="F1696" s="155"/>
    </row>
    <row r="1697" spans="1:6" x14ac:dyDescent="0.2">
      <c r="A1697" s="155"/>
      <c r="B1697" s="155"/>
      <c r="C1697" s="155" t="s">
        <v>10691</v>
      </c>
      <c r="D1697" s="155"/>
      <c r="E1697" s="157">
        <v>0</v>
      </c>
      <c r="F1697" s="155"/>
    </row>
    <row r="1698" spans="1:6" x14ac:dyDescent="0.2">
      <c r="A1698" s="155" t="s">
        <v>8264</v>
      </c>
      <c r="B1698" s="155"/>
      <c r="C1698" s="156">
        <v>37590</v>
      </c>
      <c r="D1698" s="157">
        <v>2388.7730000000001</v>
      </c>
      <c r="E1698" s="157">
        <v>2603.973</v>
      </c>
      <c r="F1698" s="157">
        <v>-215.2</v>
      </c>
    </row>
    <row r="1699" spans="1:6" x14ac:dyDescent="0.2">
      <c r="A1699" s="155" t="s">
        <v>8257</v>
      </c>
      <c r="B1699" s="155" t="s">
        <v>8258</v>
      </c>
      <c r="C1699" s="155" t="s">
        <v>10690</v>
      </c>
      <c r="D1699" s="157" t="s">
        <v>8259</v>
      </c>
      <c r="E1699" s="157" t="s">
        <v>8259</v>
      </c>
      <c r="F1699" s="157" t="s">
        <v>8259</v>
      </c>
    </row>
    <row r="1700" spans="1:6" x14ac:dyDescent="0.2">
      <c r="A1700" s="155" t="s">
        <v>8257</v>
      </c>
      <c r="B1700" s="155" t="s">
        <v>8258</v>
      </c>
      <c r="C1700" s="155" t="s">
        <v>10690</v>
      </c>
      <c r="D1700" s="157" t="s">
        <v>8259</v>
      </c>
      <c r="E1700" s="157" t="s">
        <v>8259</v>
      </c>
      <c r="F1700" s="157" t="s">
        <v>8259</v>
      </c>
    </row>
    <row r="1701" spans="1:6" x14ac:dyDescent="0.2">
      <c r="A1701" s="155" t="s">
        <v>8260</v>
      </c>
      <c r="B1701" s="155" t="s">
        <v>12364</v>
      </c>
      <c r="C1701" s="156">
        <v>37621</v>
      </c>
      <c r="D1701" s="157">
        <v>0</v>
      </c>
      <c r="E1701" s="157">
        <v>0</v>
      </c>
      <c r="F1701" s="157">
        <v>0</v>
      </c>
    </row>
    <row r="1702" spans="1:6" x14ac:dyDescent="0.2">
      <c r="A1702" s="155" t="s">
        <v>8261</v>
      </c>
      <c r="B1702" s="155"/>
      <c r="C1702" s="156">
        <v>37621</v>
      </c>
      <c r="D1702" s="157">
        <v>2388.7730000000001</v>
      </c>
      <c r="E1702" s="157">
        <v>2603.973</v>
      </c>
      <c r="F1702" s="157">
        <v>-215.2</v>
      </c>
    </row>
    <row r="1703" spans="1:6" x14ac:dyDescent="0.2">
      <c r="A1703" s="155" t="s">
        <v>8257</v>
      </c>
      <c r="B1703" s="155" t="s">
        <v>8258</v>
      </c>
      <c r="C1703" s="155" t="s">
        <v>10690</v>
      </c>
      <c r="D1703" s="157" t="s">
        <v>8259</v>
      </c>
      <c r="E1703" s="157" t="s">
        <v>8259</v>
      </c>
      <c r="F1703" s="157" t="s">
        <v>8259</v>
      </c>
    </row>
    <row r="1704" spans="1:6" x14ac:dyDescent="0.2">
      <c r="A1704" s="155" t="s">
        <v>8257</v>
      </c>
      <c r="B1704" s="155" t="s">
        <v>8258</v>
      </c>
      <c r="C1704" s="155" t="s">
        <v>10690</v>
      </c>
      <c r="D1704" s="157" t="s">
        <v>8259</v>
      </c>
      <c r="E1704" s="157" t="s">
        <v>8259</v>
      </c>
      <c r="F1704" s="157" t="s">
        <v>8259</v>
      </c>
    </row>
    <row r="1705" spans="1:6" x14ac:dyDescent="0.2">
      <c r="A1705" s="155" t="s">
        <v>8260</v>
      </c>
      <c r="B1705" s="155" t="s">
        <v>12364</v>
      </c>
      <c r="C1705" s="156">
        <v>37621</v>
      </c>
      <c r="D1705" s="157">
        <v>0</v>
      </c>
      <c r="E1705" s="157">
        <v>0</v>
      </c>
      <c r="F1705" s="157">
        <v>0</v>
      </c>
    </row>
    <row r="1706" spans="1:6" x14ac:dyDescent="0.2">
      <c r="A1706" s="155" t="s">
        <v>8261</v>
      </c>
      <c r="B1706" s="155"/>
      <c r="C1706" s="156">
        <v>37621</v>
      </c>
      <c r="D1706" s="157">
        <v>0</v>
      </c>
      <c r="E1706" s="157">
        <v>0</v>
      </c>
      <c r="F1706" s="157">
        <v>0</v>
      </c>
    </row>
    <row r="1707" spans="1:6" x14ac:dyDescent="0.2">
      <c r="A1707" s="155" t="s">
        <v>8257</v>
      </c>
      <c r="B1707" s="155" t="s">
        <v>8258</v>
      </c>
      <c r="C1707" s="155" t="s">
        <v>10690</v>
      </c>
      <c r="D1707" s="157" t="s">
        <v>8259</v>
      </c>
      <c r="E1707" s="157" t="s">
        <v>8259</v>
      </c>
      <c r="F1707" s="157" t="s">
        <v>8259</v>
      </c>
    </row>
    <row r="1708" spans="1:6" x14ac:dyDescent="0.2">
      <c r="A1708" s="155" t="s">
        <v>8257</v>
      </c>
      <c r="B1708" s="155" t="s">
        <v>8258</v>
      </c>
      <c r="C1708" s="155" t="s">
        <v>10690</v>
      </c>
      <c r="D1708" s="157" t="s">
        <v>8259</v>
      </c>
      <c r="E1708" s="157" t="s">
        <v>8259</v>
      </c>
      <c r="F1708" s="157" t="s">
        <v>8259</v>
      </c>
    </row>
    <row r="1709" spans="1:6" x14ac:dyDescent="0.2">
      <c r="A1709" s="155" t="s">
        <v>8260</v>
      </c>
      <c r="B1709" s="155" t="s">
        <v>12364</v>
      </c>
      <c r="C1709" s="156">
        <v>37621</v>
      </c>
      <c r="D1709" s="157">
        <v>0</v>
      </c>
      <c r="E1709" s="157">
        <v>0</v>
      </c>
      <c r="F1709" s="157">
        <v>0</v>
      </c>
    </row>
    <row r="1710" spans="1:6" x14ac:dyDescent="0.2">
      <c r="A1710" s="155" t="s">
        <v>8261</v>
      </c>
      <c r="B1710" s="155"/>
      <c r="C1710" s="156">
        <v>37621</v>
      </c>
      <c r="D1710" s="157">
        <v>0</v>
      </c>
      <c r="E1710" s="157">
        <v>0</v>
      </c>
      <c r="F1710" s="157">
        <v>0</v>
      </c>
    </row>
    <row r="1711" spans="1:6" x14ac:dyDescent="0.2">
      <c r="A1711" s="155" t="s">
        <v>8257</v>
      </c>
      <c r="B1711" s="155" t="s">
        <v>8258</v>
      </c>
      <c r="C1711" s="155" t="s">
        <v>10690</v>
      </c>
      <c r="D1711" s="157" t="s">
        <v>8259</v>
      </c>
      <c r="E1711" s="157" t="s">
        <v>8259</v>
      </c>
      <c r="F1711" s="157" t="s">
        <v>8259</v>
      </c>
    </row>
    <row r="1712" spans="1:6" x14ac:dyDescent="0.2">
      <c r="A1712" s="155" t="s">
        <v>8257</v>
      </c>
      <c r="B1712" s="155" t="s">
        <v>8258</v>
      </c>
      <c r="C1712" s="155" t="s">
        <v>10690</v>
      </c>
      <c r="D1712" s="157" t="s">
        <v>8259</v>
      </c>
      <c r="E1712" s="157" t="s">
        <v>8259</v>
      </c>
      <c r="F1712" s="157" t="s">
        <v>8259</v>
      </c>
    </row>
    <row r="1713" spans="1:6" x14ac:dyDescent="0.2">
      <c r="A1713" s="155" t="s">
        <v>8260</v>
      </c>
      <c r="B1713" s="155" t="s">
        <v>12364</v>
      </c>
      <c r="C1713" s="156">
        <v>37621</v>
      </c>
      <c r="D1713" s="157">
        <v>0</v>
      </c>
      <c r="E1713" s="157">
        <v>0</v>
      </c>
      <c r="F1713" s="157">
        <v>0</v>
      </c>
    </row>
    <row r="1714" spans="1:6" x14ac:dyDescent="0.2">
      <c r="A1714" s="155" t="s">
        <v>8261</v>
      </c>
      <c r="B1714" s="155"/>
      <c r="C1714" s="156">
        <v>37621</v>
      </c>
      <c r="D1714" s="157">
        <v>0</v>
      </c>
      <c r="E1714" s="157">
        <v>0</v>
      </c>
      <c r="F1714" s="157">
        <v>0</v>
      </c>
    </row>
    <row r="1715" spans="1:6" x14ac:dyDescent="0.2">
      <c r="A1715" s="155" t="s">
        <v>8257</v>
      </c>
      <c r="B1715" s="155" t="s">
        <v>8258</v>
      </c>
      <c r="C1715" s="155" t="s">
        <v>10690</v>
      </c>
      <c r="D1715" s="157" t="s">
        <v>8259</v>
      </c>
      <c r="E1715" s="157" t="s">
        <v>8259</v>
      </c>
      <c r="F1715" s="157" t="s">
        <v>8259</v>
      </c>
    </row>
    <row r="1716" spans="1:6" x14ac:dyDescent="0.2">
      <c r="A1716" s="155" t="s">
        <v>18</v>
      </c>
      <c r="B1716" s="155" t="s">
        <v>9522</v>
      </c>
      <c r="C1716" s="155" t="s">
        <v>9431</v>
      </c>
      <c r="D1716" s="155"/>
      <c r="E1716" s="155"/>
      <c r="F1716" s="155"/>
    </row>
    <row r="1717" spans="1:6" x14ac:dyDescent="0.2">
      <c r="A1717" s="155"/>
      <c r="B1717" s="155"/>
      <c r="C1717" s="155" t="s">
        <v>10691</v>
      </c>
      <c r="D1717" s="155"/>
      <c r="E1717" s="157">
        <v>0</v>
      </c>
      <c r="F1717" s="155"/>
    </row>
    <row r="1718" spans="1:6" x14ac:dyDescent="0.2">
      <c r="A1718" s="155" t="s">
        <v>8264</v>
      </c>
      <c r="B1718" s="155"/>
      <c r="C1718" s="156">
        <v>37590</v>
      </c>
      <c r="D1718" s="157">
        <v>172770.44</v>
      </c>
      <c r="E1718" s="157">
        <v>181138.52</v>
      </c>
      <c r="F1718" s="157">
        <v>-8368.08</v>
      </c>
    </row>
    <row r="1719" spans="1:6" x14ac:dyDescent="0.2">
      <c r="A1719" s="155" t="s">
        <v>8257</v>
      </c>
      <c r="B1719" s="155" t="s">
        <v>8258</v>
      </c>
      <c r="C1719" s="155" t="s">
        <v>10690</v>
      </c>
      <c r="D1719" s="157" t="s">
        <v>8259</v>
      </c>
      <c r="E1719" s="157" t="s">
        <v>8259</v>
      </c>
      <c r="F1719" s="157" t="s">
        <v>8259</v>
      </c>
    </row>
    <row r="1721" spans="1:6" x14ac:dyDescent="0.2">
      <c r="A1721" s="155" t="s">
        <v>8265</v>
      </c>
      <c r="B1721" s="155" t="s">
        <v>8266</v>
      </c>
      <c r="C1721" s="155" t="s">
        <v>158</v>
      </c>
      <c r="D1721" s="157" t="s">
        <v>3</v>
      </c>
      <c r="E1721" s="157" t="s">
        <v>4</v>
      </c>
      <c r="F1721" s="157" t="s">
        <v>1020</v>
      </c>
    </row>
    <row r="1722" spans="1:6" x14ac:dyDescent="0.2">
      <c r="A1722" s="155" t="s">
        <v>8257</v>
      </c>
      <c r="B1722" s="155" t="s">
        <v>8258</v>
      </c>
      <c r="C1722" s="155" t="s">
        <v>10690</v>
      </c>
      <c r="D1722" s="157" t="s">
        <v>8259</v>
      </c>
      <c r="E1722" s="157" t="s">
        <v>8259</v>
      </c>
      <c r="F1722" s="157" t="s">
        <v>8259</v>
      </c>
    </row>
    <row r="1723" spans="1:6" x14ac:dyDescent="0.2">
      <c r="A1723" s="156">
        <v>45646</v>
      </c>
      <c r="B1723" s="155">
        <v>5624566365</v>
      </c>
      <c r="C1723" s="155" t="s">
        <v>10964</v>
      </c>
      <c r="D1723" s="157">
        <v>18880.349999999999</v>
      </c>
      <c r="E1723" s="155"/>
      <c r="F1723" s="157">
        <v>10512.27</v>
      </c>
    </row>
    <row r="1724" spans="1:6" x14ac:dyDescent="0.2">
      <c r="A1724" s="156">
        <v>45652</v>
      </c>
      <c r="B1724" s="155" t="s">
        <v>10965</v>
      </c>
      <c r="C1724" s="155" t="s">
        <v>10966</v>
      </c>
      <c r="D1724" s="155"/>
      <c r="E1724" s="157">
        <v>23911.67</v>
      </c>
      <c r="F1724" s="157">
        <v>-13399.4</v>
      </c>
    </row>
    <row r="1725" spans="1:6" x14ac:dyDescent="0.2">
      <c r="A1725" s="155" t="s">
        <v>8257</v>
      </c>
      <c r="B1725" s="155" t="s">
        <v>8258</v>
      </c>
      <c r="C1725" s="155" t="s">
        <v>10690</v>
      </c>
      <c r="D1725" s="157" t="s">
        <v>8259</v>
      </c>
      <c r="E1725" s="157" t="s">
        <v>8259</v>
      </c>
      <c r="F1725" s="157" t="s">
        <v>8259</v>
      </c>
    </row>
    <row r="1726" spans="1:6" x14ac:dyDescent="0.2">
      <c r="A1726" s="155" t="s">
        <v>8260</v>
      </c>
      <c r="B1726" s="155" t="s">
        <v>12364</v>
      </c>
      <c r="C1726" s="156">
        <v>37621</v>
      </c>
      <c r="D1726" s="157">
        <v>18880.349999999999</v>
      </c>
      <c r="E1726" s="157">
        <v>23911.67</v>
      </c>
      <c r="F1726" s="157">
        <v>-5031.32</v>
      </c>
    </row>
    <row r="1727" spans="1:6" x14ac:dyDescent="0.2">
      <c r="A1727" s="155" t="s">
        <v>8261</v>
      </c>
      <c r="B1727" s="155"/>
      <c r="C1727" s="156">
        <v>37621</v>
      </c>
      <c r="D1727" s="157">
        <v>191650.79</v>
      </c>
      <c r="E1727" s="157">
        <v>205050.19</v>
      </c>
      <c r="F1727" s="157">
        <v>-13399.4</v>
      </c>
    </row>
    <row r="1728" spans="1:6" x14ac:dyDescent="0.2">
      <c r="A1728" s="155" t="s">
        <v>8257</v>
      </c>
      <c r="B1728" s="155" t="s">
        <v>8258</v>
      </c>
      <c r="C1728" s="155" t="s">
        <v>10690</v>
      </c>
      <c r="D1728" s="157" t="s">
        <v>8259</v>
      </c>
      <c r="E1728" s="157" t="s">
        <v>8259</v>
      </c>
      <c r="F1728" s="157" t="s">
        <v>8259</v>
      </c>
    </row>
    <row r="1729" spans="1:6" x14ac:dyDescent="0.2">
      <c r="A1729" s="155" t="s">
        <v>8257</v>
      </c>
      <c r="B1729" s="155" t="s">
        <v>8258</v>
      </c>
      <c r="C1729" s="155" t="s">
        <v>10690</v>
      </c>
      <c r="D1729" s="157" t="s">
        <v>8259</v>
      </c>
      <c r="E1729" s="157" t="s">
        <v>8259</v>
      </c>
      <c r="F1729" s="157" t="s">
        <v>8259</v>
      </c>
    </row>
    <row r="1730" spans="1:6" x14ac:dyDescent="0.2">
      <c r="A1730" s="155" t="s">
        <v>8260</v>
      </c>
      <c r="B1730" s="155" t="s">
        <v>12364</v>
      </c>
      <c r="C1730" s="156">
        <v>37621</v>
      </c>
      <c r="D1730" s="157">
        <v>0</v>
      </c>
      <c r="E1730" s="157">
        <v>0</v>
      </c>
      <c r="F1730" s="157">
        <v>0</v>
      </c>
    </row>
    <row r="1731" spans="1:6" x14ac:dyDescent="0.2">
      <c r="A1731" s="155" t="s">
        <v>8261</v>
      </c>
      <c r="B1731" s="155"/>
      <c r="C1731" s="156">
        <v>37621</v>
      </c>
      <c r="D1731" s="157">
        <v>0</v>
      </c>
      <c r="E1731" s="157">
        <v>0</v>
      </c>
      <c r="F1731" s="157">
        <v>0</v>
      </c>
    </row>
    <row r="1732" spans="1:6" x14ac:dyDescent="0.2">
      <c r="A1732" s="155" t="s">
        <v>8257</v>
      </c>
      <c r="B1732" s="155" t="s">
        <v>8258</v>
      </c>
      <c r="C1732" s="155" t="s">
        <v>10690</v>
      </c>
      <c r="D1732" s="157" t="s">
        <v>8259</v>
      </c>
      <c r="E1732" s="157" t="s">
        <v>8259</v>
      </c>
      <c r="F1732" s="157" t="s">
        <v>8259</v>
      </c>
    </row>
    <row r="1733" spans="1:6" x14ac:dyDescent="0.2">
      <c r="A1733" s="155" t="s">
        <v>8257</v>
      </c>
      <c r="B1733" s="155" t="s">
        <v>8258</v>
      </c>
      <c r="C1733" s="155" t="s">
        <v>10690</v>
      </c>
      <c r="D1733" s="157" t="s">
        <v>8259</v>
      </c>
      <c r="E1733" s="157" t="s">
        <v>8259</v>
      </c>
      <c r="F1733" s="157" t="s">
        <v>8259</v>
      </c>
    </row>
    <row r="1734" spans="1:6" x14ac:dyDescent="0.2">
      <c r="A1734" s="155" t="s">
        <v>8260</v>
      </c>
      <c r="B1734" s="155" t="s">
        <v>12364</v>
      </c>
      <c r="C1734" s="156">
        <v>37621</v>
      </c>
      <c r="D1734" s="157">
        <v>0</v>
      </c>
      <c r="E1734" s="157">
        <v>0</v>
      </c>
      <c r="F1734" s="157">
        <v>0</v>
      </c>
    </row>
    <row r="1735" spans="1:6" x14ac:dyDescent="0.2">
      <c r="A1735" s="155" t="s">
        <v>8261</v>
      </c>
      <c r="B1735" s="155"/>
      <c r="C1735" s="156">
        <v>37621</v>
      </c>
      <c r="D1735" s="157">
        <v>0</v>
      </c>
      <c r="E1735" s="157">
        <v>0</v>
      </c>
      <c r="F1735" s="157">
        <v>0</v>
      </c>
    </row>
    <row r="1736" spans="1:6" x14ac:dyDescent="0.2">
      <c r="A1736" s="155" t="s">
        <v>8268</v>
      </c>
      <c r="B1736" s="155"/>
      <c r="C1736" s="155"/>
      <c r="D1736" s="155"/>
      <c r="E1736" s="155"/>
      <c r="F1736" s="155"/>
    </row>
    <row r="1737" spans="1:6" x14ac:dyDescent="0.2">
      <c r="A1737" s="155" t="s">
        <v>8254</v>
      </c>
      <c r="B1737" s="155" t="s">
        <v>8255</v>
      </c>
      <c r="C1737" s="155"/>
      <c r="D1737" s="155"/>
      <c r="E1737" s="155"/>
      <c r="F1737" s="155"/>
    </row>
    <row r="1738" spans="1:6" x14ac:dyDescent="0.2">
      <c r="A1738" s="155"/>
      <c r="B1738" s="155"/>
      <c r="C1738" s="155" t="s">
        <v>10689</v>
      </c>
      <c r="D1738" s="157" t="s">
        <v>8255</v>
      </c>
      <c r="E1738" s="155"/>
      <c r="F1738" s="155"/>
    </row>
    <row r="1740" spans="1:6" x14ac:dyDescent="0.2">
      <c r="A1740" s="155" t="s">
        <v>8257</v>
      </c>
      <c r="B1740" s="155" t="s">
        <v>8258</v>
      </c>
      <c r="C1740" s="155" t="s">
        <v>10690</v>
      </c>
      <c r="D1740" s="157" t="s">
        <v>8259</v>
      </c>
      <c r="E1740" s="157" t="s">
        <v>8259</v>
      </c>
      <c r="F1740" s="157" t="s">
        <v>8259</v>
      </c>
    </row>
    <row r="1741" spans="1:6" x14ac:dyDescent="0.2">
      <c r="A1741" s="155" t="s">
        <v>8257</v>
      </c>
      <c r="B1741" s="155" t="s">
        <v>8258</v>
      </c>
      <c r="C1741" s="155" t="s">
        <v>10690</v>
      </c>
      <c r="D1741" s="157" t="s">
        <v>8259</v>
      </c>
      <c r="E1741" s="157" t="s">
        <v>8259</v>
      </c>
      <c r="F1741" s="157" t="s">
        <v>8259</v>
      </c>
    </row>
    <row r="1742" spans="1:6" x14ac:dyDescent="0.2">
      <c r="A1742" s="155" t="s">
        <v>8260</v>
      </c>
      <c r="B1742" s="155" t="s">
        <v>12364</v>
      </c>
      <c r="C1742" s="156">
        <v>37621</v>
      </c>
      <c r="D1742" s="157">
        <v>0</v>
      </c>
      <c r="E1742" s="157">
        <v>0</v>
      </c>
      <c r="F1742" s="157">
        <v>0</v>
      </c>
    </row>
    <row r="1743" spans="1:6" x14ac:dyDescent="0.2">
      <c r="A1743" s="155" t="s">
        <v>8261</v>
      </c>
      <c r="B1743" s="155"/>
      <c r="C1743" s="156">
        <v>37621</v>
      </c>
      <c r="D1743" s="157">
        <v>0</v>
      </c>
      <c r="E1743" s="157">
        <v>0</v>
      </c>
      <c r="F1743" s="157">
        <v>0</v>
      </c>
    </row>
    <row r="1744" spans="1:6" x14ac:dyDescent="0.2">
      <c r="A1744" s="155" t="s">
        <v>8257</v>
      </c>
      <c r="B1744" s="155" t="s">
        <v>8258</v>
      </c>
      <c r="C1744" s="155" t="s">
        <v>10690</v>
      </c>
      <c r="D1744" s="157" t="s">
        <v>8259</v>
      </c>
      <c r="E1744" s="157" t="s">
        <v>8259</v>
      </c>
      <c r="F1744" s="157" t="s">
        <v>8259</v>
      </c>
    </row>
    <row r="1745" spans="1:6" x14ac:dyDescent="0.2">
      <c r="A1745" s="155" t="s">
        <v>8257</v>
      </c>
      <c r="B1745" s="155" t="s">
        <v>8258</v>
      </c>
      <c r="C1745" s="155" t="s">
        <v>10690</v>
      </c>
      <c r="D1745" s="157" t="s">
        <v>8259</v>
      </c>
      <c r="E1745" s="157" t="s">
        <v>8259</v>
      </c>
      <c r="F1745" s="157" t="s">
        <v>8259</v>
      </c>
    </row>
    <row r="1746" spans="1:6" x14ac:dyDescent="0.2">
      <c r="A1746" s="155" t="s">
        <v>8260</v>
      </c>
      <c r="B1746" s="155" t="s">
        <v>12364</v>
      </c>
      <c r="C1746" s="156">
        <v>37621</v>
      </c>
      <c r="D1746" s="157">
        <v>0</v>
      </c>
      <c r="E1746" s="157">
        <v>0</v>
      </c>
      <c r="F1746" s="157">
        <v>0</v>
      </c>
    </row>
    <row r="1747" spans="1:6" x14ac:dyDescent="0.2">
      <c r="A1747" s="155" t="s">
        <v>8261</v>
      </c>
      <c r="B1747" s="155"/>
      <c r="C1747" s="156">
        <v>37621</v>
      </c>
      <c r="D1747" s="157">
        <v>0</v>
      </c>
      <c r="E1747" s="157">
        <v>0</v>
      </c>
      <c r="F1747" s="157">
        <v>0</v>
      </c>
    </row>
    <row r="1748" spans="1:6" x14ac:dyDescent="0.2">
      <c r="A1748" s="155" t="s">
        <v>8257</v>
      </c>
      <c r="B1748" s="155" t="s">
        <v>8258</v>
      </c>
      <c r="C1748" s="155" t="s">
        <v>10690</v>
      </c>
      <c r="D1748" s="157" t="s">
        <v>8259</v>
      </c>
      <c r="E1748" s="157" t="s">
        <v>8259</v>
      </c>
      <c r="F1748" s="157" t="s">
        <v>8259</v>
      </c>
    </row>
    <row r="1749" spans="1:6" x14ac:dyDescent="0.2">
      <c r="A1749" s="155" t="s">
        <v>8257</v>
      </c>
      <c r="B1749" s="155" t="s">
        <v>8258</v>
      </c>
      <c r="C1749" s="155" t="s">
        <v>10690</v>
      </c>
      <c r="D1749" s="157" t="s">
        <v>8259</v>
      </c>
      <c r="E1749" s="157" t="s">
        <v>8259</v>
      </c>
      <c r="F1749" s="157" t="s">
        <v>8259</v>
      </c>
    </row>
    <row r="1750" spans="1:6" x14ac:dyDescent="0.2">
      <c r="A1750" s="155" t="s">
        <v>8260</v>
      </c>
      <c r="B1750" s="155" t="s">
        <v>12364</v>
      </c>
      <c r="C1750" s="156">
        <v>37621</v>
      </c>
      <c r="D1750" s="157">
        <v>0</v>
      </c>
      <c r="E1750" s="157">
        <v>0</v>
      </c>
      <c r="F1750" s="157">
        <v>0</v>
      </c>
    </row>
    <row r="1751" spans="1:6" x14ac:dyDescent="0.2">
      <c r="A1751" s="155" t="s">
        <v>8261</v>
      </c>
      <c r="B1751" s="155"/>
      <c r="C1751" s="156">
        <v>37621</v>
      </c>
      <c r="D1751" s="157">
        <v>0</v>
      </c>
      <c r="E1751" s="157">
        <v>0</v>
      </c>
      <c r="F1751" s="157">
        <v>0</v>
      </c>
    </row>
    <row r="1752" spans="1:6" x14ac:dyDescent="0.2">
      <c r="A1752" s="155" t="s">
        <v>8257</v>
      </c>
      <c r="B1752" s="155" t="s">
        <v>8258</v>
      </c>
      <c r="C1752" s="155" t="s">
        <v>10690</v>
      </c>
      <c r="D1752" s="157" t="s">
        <v>8259</v>
      </c>
      <c r="E1752" s="157" t="s">
        <v>8259</v>
      </c>
      <c r="F1752" s="157" t="s">
        <v>8259</v>
      </c>
    </row>
    <row r="1753" spans="1:6" x14ac:dyDescent="0.2">
      <c r="A1753" s="155" t="s">
        <v>8257</v>
      </c>
      <c r="B1753" s="155" t="s">
        <v>8258</v>
      </c>
      <c r="C1753" s="155" t="s">
        <v>10690</v>
      </c>
      <c r="D1753" s="157" t="s">
        <v>8259</v>
      </c>
      <c r="E1753" s="157" t="s">
        <v>8259</v>
      </c>
      <c r="F1753" s="157" t="s">
        <v>8259</v>
      </c>
    </row>
    <row r="1754" spans="1:6" x14ac:dyDescent="0.2">
      <c r="A1754" s="155" t="s">
        <v>8260</v>
      </c>
      <c r="B1754" s="155" t="s">
        <v>12364</v>
      </c>
      <c r="C1754" s="156">
        <v>37621</v>
      </c>
      <c r="D1754" s="157">
        <v>0</v>
      </c>
      <c r="E1754" s="157">
        <v>0</v>
      </c>
      <c r="F1754" s="157">
        <v>0</v>
      </c>
    </row>
    <row r="1755" spans="1:6" x14ac:dyDescent="0.2">
      <c r="A1755" s="155" t="s">
        <v>8261</v>
      </c>
      <c r="B1755" s="155"/>
      <c r="C1755" s="156">
        <v>37621</v>
      </c>
      <c r="D1755" s="157">
        <v>0</v>
      </c>
      <c r="E1755" s="157">
        <v>0</v>
      </c>
      <c r="F1755" s="157">
        <v>0</v>
      </c>
    </row>
    <row r="1756" spans="1:6" x14ac:dyDescent="0.2">
      <c r="A1756" s="155" t="s">
        <v>8257</v>
      </c>
      <c r="B1756" s="155" t="s">
        <v>8258</v>
      </c>
      <c r="C1756" s="155" t="s">
        <v>10690</v>
      </c>
      <c r="D1756" s="157" t="s">
        <v>8259</v>
      </c>
      <c r="E1756" s="157" t="s">
        <v>8259</v>
      </c>
      <c r="F1756" s="157" t="s">
        <v>8259</v>
      </c>
    </row>
    <row r="1757" spans="1:6" x14ac:dyDescent="0.2">
      <c r="A1757" s="155" t="s">
        <v>8257</v>
      </c>
      <c r="B1757" s="155" t="s">
        <v>8258</v>
      </c>
      <c r="C1757" s="155" t="s">
        <v>10690</v>
      </c>
      <c r="D1757" s="157" t="s">
        <v>8259</v>
      </c>
      <c r="E1757" s="157" t="s">
        <v>8259</v>
      </c>
      <c r="F1757" s="157" t="s">
        <v>8259</v>
      </c>
    </row>
    <row r="1758" spans="1:6" x14ac:dyDescent="0.2">
      <c r="A1758" s="155" t="s">
        <v>8260</v>
      </c>
      <c r="B1758" s="155" t="s">
        <v>12364</v>
      </c>
      <c r="C1758" s="156">
        <v>37621</v>
      </c>
      <c r="D1758" s="157">
        <v>0</v>
      </c>
      <c r="E1758" s="157">
        <v>0</v>
      </c>
      <c r="F1758" s="157">
        <v>0</v>
      </c>
    </row>
    <row r="1759" spans="1:6" x14ac:dyDescent="0.2">
      <c r="A1759" s="155" t="s">
        <v>8261</v>
      </c>
      <c r="B1759" s="155"/>
      <c r="C1759" s="156">
        <v>37621</v>
      </c>
      <c r="D1759" s="157">
        <v>0</v>
      </c>
      <c r="E1759" s="157">
        <v>0</v>
      </c>
      <c r="F1759" s="157">
        <v>0</v>
      </c>
    </row>
    <row r="1760" spans="1:6" x14ac:dyDescent="0.2">
      <c r="A1760" s="155" t="s">
        <v>8257</v>
      </c>
      <c r="B1760" s="155" t="s">
        <v>8258</v>
      </c>
      <c r="C1760" s="155" t="s">
        <v>10690</v>
      </c>
      <c r="D1760" s="157" t="s">
        <v>8259</v>
      </c>
      <c r="E1760" s="157" t="s">
        <v>8259</v>
      </c>
      <c r="F1760" s="157" t="s">
        <v>8259</v>
      </c>
    </row>
    <row r="1761" spans="1:6" x14ac:dyDescent="0.2">
      <c r="A1761" s="155" t="s">
        <v>4996</v>
      </c>
      <c r="B1761" s="155" t="s">
        <v>9523</v>
      </c>
      <c r="C1761" s="155" t="s">
        <v>8311</v>
      </c>
      <c r="D1761" s="155"/>
      <c r="E1761" s="155"/>
      <c r="F1761" s="155"/>
    </row>
    <row r="1762" spans="1:6" x14ac:dyDescent="0.2">
      <c r="A1762" s="155"/>
      <c r="B1762" s="155"/>
      <c r="C1762" s="155" t="s">
        <v>10691</v>
      </c>
      <c r="D1762" s="155"/>
      <c r="E1762" s="157">
        <v>0</v>
      </c>
      <c r="F1762" s="155"/>
    </row>
    <row r="1763" spans="1:6" x14ac:dyDescent="0.2">
      <c r="A1763" s="155" t="s">
        <v>8264</v>
      </c>
      <c r="B1763" s="155"/>
      <c r="C1763" s="156">
        <v>37590</v>
      </c>
      <c r="D1763" s="157">
        <v>40662.578999999998</v>
      </c>
      <c r="E1763" s="157">
        <v>40662.578999999998</v>
      </c>
      <c r="F1763" s="157">
        <v>0</v>
      </c>
    </row>
    <row r="1764" spans="1:6" x14ac:dyDescent="0.2">
      <c r="A1764" s="155" t="s">
        <v>8257</v>
      </c>
      <c r="B1764" s="155" t="s">
        <v>8258</v>
      </c>
      <c r="C1764" s="155" t="s">
        <v>10690</v>
      </c>
      <c r="D1764" s="157" t="s">
        <v>8259</v>
      </c>
      <c r="E1764" s="157" t="s">
        <v>8259</v>
      </c>
      <c r="F1764" s="157" t="s">
        <v>8259</v>
      </c>
    </row>
    <row r="1765" spans="1:6" x14ac:dyDescent="0.2">
      <c r="A1765" s="155" t="s">
        <v>8257</v>
      </c>
      <c r="B1765" s="155" t="s">
        <v>8258</v>
      </c>
      <c r="C1765" s="155" t="s">
        <v>10690</v>
      </c>
      <c r="D1765" s="157" t="s">
        <v>8259</v>
      </c>
      <c r="E1765" s="157" t="s">
        <v>8259</v>
      </c>
      <c r="F1765" s="157" t="s">
        <v>8259</v>
      </c>
    </row>
    <row r="1766" spans="1:6" x14ac:dyDescent="0.2">
      <c r="A1766" s="155" t="s">
        <v>8260</v>
      </c>
      <c r="B1766" s="155" t="s">
        <v>12364</v>
      </c>
      <c r="C1766" s="156">
        <v>37621</v>
      </c>
      <c r="D1766" s="157">
        <v>0</v>
      </c>
      <c r="E1766" s="157">
        <v>0</v>
      </c>
      <c r="F1766" s="157">
        <v>0</v>
      </c>
    </row>
    <row r="1767" spans="1:6" x14ac:dyDescent="0.2">
      <c r="A1767" s="155" t="s">
        <v>8261</v>
      </c>
      <c r="B1767" s="155"/>
      <c r="C1767" s="156">
        <v>37621</v>
      </c>
      <c r="D1767" s="157">
        <v>40662.578999999998</v>
      </c>
      <c r="E1767" s="157">
        <v>40662.578999999998</v>
      </c>
      <c r="F1767" s="157">
        <v>0</v>
      </c>
    </row>
    <row r="1768" spans="1:6" x14ac:dyDescent="0.2">
      <c r="A1768" s="155" t="s">
        <v>8257</v>
      </c>
      <c r="B1768" s="155" t="s">
        <v>8258</v>
      </c>
      <c r="C1768" s="155" t="s">
        <v>10690</v>
      </c>
      <c r="D1768" s="157" t="s">
        <v>8259</v>
      </c>
      <c r="E1768" s="157" t="s">
        <v>8259</v>
      </c>
      <c r="F1768" s="157" t="s">
        <v>8259</v>
      </c>
    </row>
    <row r="1769" spans="1:6" x14ac:dyDescent="0.2">
      <c r="A1769" s="155" t="s">
        <v>8257</v>
      </c>
      <c r="B1769" s="155" t="s">
        <v>8258</v>
      </c>
      <c r="C1769" s="155" t="s">
        <v>10690</v>
      </c>
      <c r="D1769" s="157" t="s">
        <v>8259</v>
      </c>
      <c r="E1769" s="157" t="s">
        <v>8259</v>
      </c>
      <c r="F1769" s="157" t="s">
        <v>8259</v>
      </c>
    </row>
    <row r="1770" spans="1:6" x14ac:dyDescent="0.2">
      <c r="A1770" s="155" t="s">
        <v>8260</v>
      </c>
      <c r="B1770" s="155" t="s">
        <v>12364</v>
      </c>
      <c r="C1770" s="156">
        <v>37621</v>
      </c>
      <c r="D1770" s="157">
        <v>0</v>
      </c>
      <c r="E1770" s="157">
        <v>0</v>
      </c>
      <c r="F1770" s="157">
        <v>0</v>
      </c>
    </row>
    <row r="1771" spans="1:6" x14ac:dyDescent="0.2">
      <c r="A1771" s="155" t="s">
        <v>8261</v>
      </c>
      <c r="B1771" s="155"/>
      <c r="C1771" s="156">
        <v>37621</v>
      </c>
      <c r="D1771" s="157">
        <v>0</v>
      </c>
      <c r="E1771" s="157">
        <v>0</v>
      </c>
      <c r="F1771" s="157">
        <v>0</v>
      </c>
    </row>
    <row r="1772" spans="1:6" x14ac:dyDescent="0.2">
      <c r="A1772" s="155" t="s">
        <v>8257</v>
      </c>
      <c r="B1772" s="155" t="s">
        <v>8258</v>
      </c>
      <c r="C1772" s="155" t="s">
        <v>10690</v>
      </c>
      <c r="D1772" s="157" t="s">
        <v>8259</v>
      </c>
      <c r="E1772" s="157" t="s">
        <v>8259</v>
      </c>
      <c r="F1772" s="157" t="s">
        <v>8259</v>
      </c>
    </row>
    <row r="1773" spans="1:6" x14ac:dyDescent="0.2">
      <c r="A1773" s="155" t="s">
        <v>8257</v>
      </c>
      <c r="B1773" s="155" t="s">
        <v>8258</v>
      </c>
      <c r="C1773" s="155" t="s">
        <v>10690</v>
      </c>
      <c r="D1773" s="157" t="s">
        <v>8259</v>
      </c>
      <c r="E1773" s="157" t="s">
        <v>8259</v>
      </c>
      <c r="F1773" s="157" t="s">
        <v>8259</v>
      </c>
    </row>
    <row r="1774" spans="1:6" x14ac:dyDescent="0.2">
      <c r="A1774" s="155" t="s">
        <v>8260</v>
      </c>
      <c r="B1774" s="155" t="s">
        <v>12364</v>
      </c>
      <c r="C1774" s="156">
        <v>37621</v>
      </c>
      <c r="D1774" s="157">
        <v>0</v>
      </c>
      <c r="E1774" s="157">
        <v>0</v>
      </c>
      <c r="F1774" s="157">
        <v>0</v>
      </c>
    </row>
    <row r="1775" spans="1:6" x14ac:dyDescent="0.2">
      <c r="A1775" s="155" t="s">
        <v>8261</v>
      </c>
      <c r="B1775" s="155"/>
      <c r="C1775" s="156">
        <v>37621</v>
      </c>
      <c r="D1775" s="157">
        <v>0</v>
      </c>
      <c r="E1775" s="157">
        <v>0</v>
      </c>
      <c r="F1775" s="157">
        <v>0</v>
      </c>
    </row>
    <row r="1776" spans="1:6" x14ac:dyDescent="0.2">
      <c r="A1776" s="155" t="s">
        <v>8257</v>
      </c>
      <c r="B1776" s="155" t="s">
        <v>8258</v>
      </c>
      <c r="C1776" s="155" t="s">
        <v>10690</v>
      </c>
      <c r="D1776" s="157" t="s">
        <v>8259</v>
      </c>
      <c r="E1776" s="157" t="s">
        <v>8259</v>
      </c>
      <c r="F1776" s="157" t="s">
        <v>8259</v>
      </c>
    </row>
    <row r="1777" spans="1:6" x14ac:dyDescent="0.2">
      <c r="A1777" s="155" t="s">
        <v>8257</v>
      </c>
      <c r="B1777" s="155" t="s">
        <v>8258</v>
      </c>
      <c r="C1777" s="155" t="s">
        <v>10690</v>
      </c>
      <c r="D1777" s="157" t="s">
        <v>8259</v>
      </c>
      <c r="E1777" s="157" t="s">
        <v>8259</v>
      </c>
      <c r="F1777" s="157" t="s">
        <v>8259</v>
      </c>
    </row>
    <row r="1778" spans="1:6" x14ac:dyDescent="0.2">
      <c r="A1778" s="155" t="s">
        <v>8260</v>
      </c>
      <c r="B1778" s="155" t="s">
        <v>12364</v>
      </c>
      <c r="C1778" s="156">
        <v>37621</v>
      </c>
      <c r="D1778" s="157">
        <v>0</v>
      </c>
      <c r="E1778" s="157">
        <v>0</v>
      </c>
      <c r="F1778" s="157">
        <v>0</v>
      </c>
    </row>
    <row r="1779" spans="1:6" x14ac:dyDescent="0.2">
      <c r="A1779" s="155" t="s">
        <v>8261</v>
      </c>
      <c r="B1779" s="155"/>
      <c r="C1779" s="156">
        <v>37621</v>
      </c>
      <c r="D1779" s="157">
        <v>0</v>
      </c>
      <c r="E1779" s="157">
        <v>0</v>
      </c>
      <c r="F1779" s="157">
        <v>0</v>
      </c>
    </row>
    <row r="1780" spans="1:6" x14ac:dyDescent="0.2">
      <c r="A1780" s="155" t="s">
        <v>8257</v>
      </c>
      <c r="B1780" s="155" t="s">
        <v>8258</v>
      </c>
      <c r="C1780" s="155" t="s">
        <v>10690</v>
      </c>
      <c r="D1780" s="157" t="s">
        <v>8259</v>
      </c>
      <c r="E1780" s="157" t="s">
        <v>8259</v>
      </c>
      <c r="F1780" s="157" t="s">
        <v>8259</v>
      </c>
    </row>
    <row r="1781" spans="1:6" x14ac:dyDescent="0.2">
      <c r="A1781" s="155" t="s">
        <v>658</v>
      </c>
      <c r="B1781" s="155" t="s">
        <v>8399</v>
      </c>
      <c r="C1781" s="155"/>
      <c r="D1781" s="155"/>
      <c r="E1781" s="155"/>
      <c r="F1781" s="155"/>
    </row>
    <row r="1782" spans="1:6" x14ac:dyDescent="0.2">
      <c r="A1782" s="155"/>
      <c r="B1782" s="155"/>
      <c r="C1782" s="155" t="s">
        <v>10691</v>
      </c>
      <c r="D1782" s="155"/>
      <c r="E1782" s="157">
        <v>0</v>
      </c>
      <c r="F1782" s="155"/>
    </row>
    <row r="1783" spans="1:6" x14ac:dyDescent="0.2">
      <c r="A1783" s="155" t="s">
        <v>8264</v>
      </c>
      <c r="B1783" s="155"/>
      <c r="C1783" s="156">
        <v>37590</v>
      </c>
      <c r="D1783" s="157">
        <v>49999.999000000003</v>
      </c>
      <c r="E1783" s="157">
        <v>0</v>
      </c>
      <c r="F1783" s="157">
        <v>49999.999000000003</v>
      </c>
    </row>
    <row r="1784" spans="1:6" x14ac:dyDescent="0.2">
      <c r="A1784" s="155" t="s">
        <v>8257</v>
      </c>
      <c r="B1784" s="155" t="s">
        <v>8258</v>
      </c>
      <c r="C1784" s="155" t="s">
        <v>10690</v>
      </c>
      <c r="D1784" s="157" t="s">
        <v>8259</v>
      </c>
      <c r="E1784" s="157" t="s">
        <v>8259</v>
      </c>
      <c r="F1784" s="157" t="s">
        <v>8259</v>
      </c>
    </row>
    <row r="1786" spans="1:6" x14ac:dyDescent="0.2">
      <c r="A1786" s="155" t="s">
        <v>8265</v>
      </c>
      <c r="B1786" s="155" t="s">
        <v>8266</v>
      </c>
      <c r="C1786" s="155" t="s">
        <v>158</v>
      </c>
      <c r="D1786" s="157" t="s">
        <v>3</v>
      </c>
      <c r="E1786" s="157" t="s">
        <v>4</v>
      </c>
      <c r="F1786" s="157" t="s">
        <v>1020</v>
      </c>
    </row>
    <row r="1787" spans="1:6" x14ac:dyDescent="0.2">
      <c r="A1787" s="155" t="s">
        <v>8257</v>
      </c>
      <c r="B1787" s="155" t="s">
        <v>8258</v>
      </c>
      <c r="C1787" s="155" t="s">
        <v>10690</v>
      </c>
      <c r="D1787" s="157" t="s">
        <v>8259</v>
      </c>
      <c r="E1787" s="157" t="s">
        <v>8259</v>
      </c>
      <c r="F1787" s="157" t="s">
        <v>8259</v>
      </c>
    </row>
    <row r="1788" spans="1:6" x14ac:dyDescent="0.2">
      <c r="A1788" s="156">
        <v>45646</v>
      </c>
      <c r="B1788" s="155">
        <v>5624568321</v>
      </c>
      <c r="C1788" s="155" t="s">
        <v>10969</v>
      </c>
      <c r="D1788" s="157">
        <v>10101.01</v>
      </c>
      <c r="E1788" s="155"/>
      <c r="F1788" s="157">
        <v>60101.008999999998</v>
      </c>
    </row>
    <row r="1789" spans="1:6" x14ac:dyDescent="0.2">
      <c r="A1789" s="155" t="s">
        <v>8257</v>
      </c>
      <c r="B1789" s="155" t="s">
        <v>8258</v>
      </c>
      <c r="C1789" s="155" t="s">
        <v>10690</v>
      </c>
      <c r="D1789" s="157" t="s">
        <v>8259</v>
      </c>
      <c r="E1789" s="157" t="s">
        <v>8259</v>
      </c>
      <c r="F1789" s="157" t="s">
        <v>8259</v>
      </c>
    </row>
    <row r="1790" spans="1:6" x14ac:dyDescent="0.2">
      <c r="A1790" s="155" t="s">
        <v>8260</v>
      </c>
      <c r="B1790" s="155" t="s">
        <v>12364</v>
      </c>
      <c r="C1790" s="156">
        <v>37621</v>
      </c>
      <c r="D1790" s="157">
        <v>10101.01</v>
      </c>
      <c r="E1790" s="157">
        <v>0</v>
      </c>
      <c r="F1790" s="157">
        <v>10101.01</v>
      </c>
    </row>
    <row r="1791" spans="1:6" x14ac:dyDescent="0.2">
      <c r="A1791" s="155" t="s">
        <v>8261</v>
      </c>
      <c r="B1791" s="155"/>
      <c r="C1791" s="156">
        <v>37621</v>
      </c>
      <c r="D1791" s="157">
        <v>60101.008999999998</v>
      </c>
      <c r="E1791" s="157">
        <v>0</v>
      </c>
      <c r="F1791" s="157">
        <v>60101.008999999998</v>
      </c>
    </row>
    <row r="1792" spans="1:6" x14ac:dyDescent="0.2">
      <c r="A1792" s="155" t="s">
        <v>8268</v>
      </c>
      <c r="B1792" s="155"/>
      <c r="C1792" s="155"/>
      <c r="D1792" s="155"/>
      <c r="E1792" s="155"/>
      <c r="F1792" s="155"/>
    </row>
    <row r="1793" spans="1:6" x14ac:dyDescent="0.2">
      <c r="A1793" s="155" t="s">
        <v>8254</v>
      </c>
      <c r="B1793" s="155" t="s">
        <v>8255</v>
      </c>
      <c r="C1793" s="155"/>
      <c r="D1793" s="155"/>
      <c r="E1793" s="155"/>
      <c r="F1793" s="155"/>
    </row>
    <row r="1794" spans="1:6" x14ac:dyDescent="0.2">
      <c r="A1794" s="155"/>
      <c r="B1794" s="155"/>
      <c r="C1794" s="155" t="s">
        <v>10689</v>
      </c>
      <c r="D1794" s="157" t="s">
        <v>8255</v>
      </c>
      <c r="E1794" s="155"/>
      <c r="F1794" s="155"/>
    </row>
    <row r="1796" spans="1:6" x14ac:dyDescent="0.2">
      <c r="A1796" s="155" t="s">
        <v>8257</v>
      </c>
      <c r="B1796" s="155" t="s">
        <v>8258</v>
      </c>
      <c r="C1796" s="155" t="s">
        <v>10690</v>
      </c>
      <c r="D1796" s="157" t="s">
        <v>8259</v>
      </c>
      <c r="E1796" s="157" t="s">
        <v>8259</v>
      </c>
      <c r="F1796" s="157" t="s">
        <v>8259</v>
      </c>
    </row>
    <row r="1797" spans="1:6" x14ac:dyDescent="0.2">
      <c r="A1797" s="155" t="s">
        <v>8257</v>
      </c>
      <c r="B1797" s="155" t="s">
        <v>8258</v>
      </c>
      <c r="C1797" s="155" t="s">
        <v>10690</v>
      </c>
      <c r="D1797" s="157" t="s">
        <v>8259</v>
      </c>
      <c r="E1797" s="157" t="s">
        <v>8259</v>
      </c>
      <c r="F1797" s="157" t="s">
        <v>8259</v>
      </c>
    </row>
    <row r="1798" spans="1:6" x14ac:dyDescent="0.2">
      <c r="A1798" s="155" t="s">
        <v>8260</v>
      </c>
      <c r="B1798" s="155" t="s">
        <v>12364</v>
      </c>
      <c r="C1798" s="156">
        <v>37621</v>
      </c>
      <c r="D1798" s="157">
        <v>0</v>
      </c>
      <c r="E1798" s="157">
        <v>0</v>
      </c>
      <c r="F1798" s="157">
        <v>0</v>
      </c>
    </row>
    <row r="1799" spans="1:6" x14ac:dyDescent="0.2">
      <c r="A1799" s="155" t="s">
        <v>8261</v>
      </c>
      <c r="B1799" s="155"/>
      <c r="C1799" s="156">
        <v>37621</v>
      </c>
      <c r="D1799" s="157">
        <v>0</v>
      </c>
      <c r="E1799" s="157">
        <v>0</v>
      </c>
      <c r="F1799" s="157">
        <v>0</v>
      </c>
    </row>
    <row r="1800" spans="1:6" x14ac:dyDescent="0.2">
      <c r="A1800" s="155" t="s">
        <v>8257</v>
      </c>
      <c r="B1800" s="155" t="s">
        <v>8258</v>
      </c>
      <c r="C1800" s="155" t="s">
        <v>10690</v>
      </c>
      <c r="D1800" s="157" t="s">
        <v>8259</v>
      </c>
      <c r="E1800" s="157" t="s">
        <v>8259</v>
      </c>
      <c r="F1800" s="157" t="s">
        <v>8259</v>
      </c>
    </row>
    <row r="1801" spans="1:6" x14ac:dyDescent="0.2">
      <c r="A1801" s="155" t="s">
        <v>8257</v>
      </c>
      <c r="B1801" s="155" t="s">
        <v>8258</v>
      </c>
      <c r="C1801" s="155" t="s">
        <v>10690</v>
      </c>
      <c r="D1801" s="157" t="s">
        <v>8259</v>
      </c>
      <c r="E1801" s="157" t="s">
        <v>8259</v>
      </c>
      <c r="F1801" s="157" t="s">
        <v>8259</v>
      </c>
    </row>
    <row r="1802" spans="1:6" x14ac:dyDescent="0.2">
      <c r="A1802" s="155" t="s">
        <v>8260</v>
      </c>
      <c r="B1802" s="155" t="s">
        <v>12364</v>
      </c>
      <c r="C1802" s="156">
        <v>37621</v>
      </c>
      <c r="D1802" s="157">
        <v>0</v>
      </c>
      <c r="E1802" s="157">
        <v>0</v>
      </c>
      <c r="F1802" s="157">
        <v>0</v>
      </c>
    </row>
    <row r="1803" spans="1:6" x14ac:dyDescent="0.2">
      <c r="A1803" s="155" t="s">
        <v>8261</v>
      </c>
      <c r="B1803" s="155"/>
      <c r="C1803" s="156">
        <v>37621</v>
      </c>
      <c r="D1803" s="157">
        <v>0</v>
      </c>
      <c r="E1803" s="157">
        <v>0</v>
      </c>
      <c r="F1803" s="157">
        <v>0</v>
      </c>
    </row>
    <row r="1804" spans="1:6" x14ac:dyDescent="0.2">
      <c r="A1804" s="155" t="s">
        <v>8257</v>
      </c>
      <c r="B1804" s="155" t="s">
        <v>8258</v>
      </c>
      <c r="C1804" s="155" t="s">
        <v>10690</v>
      </c>
      <c r="D1804" s="157" t="s">
        <v>8259</v>
      </c>
      <c r="E1804" s="157" t="s">
        <v>8259</v>
      </c>
      <c r="F1804" s="157" t="s">
        <v>8259</v>
      </c>
    </row>
    <row r="1805" spans="1:6" x14ac:dyDescent="0.2">
      <c r="A1805" s="155" t="s">
        <v>801</v>
      </c>
      <c r="B1805" s="155" t="s">
        <v>8312</v>
      </c>
      <c r="C1805" s="155"/>
      <c r="D1805" s="155"/>
      <c r="E1805" s="155"/>
      <c r="F1805" s="155"/>
    </row>
    <row r="1806" spans="1:6" x14ac:dyDescent="0.2">
      <c r="A1806" s="155"/>
      <c r="B1806" s="155"/>
      <c r="C1806" s="155" t="s">
        <v>10691</v>
      </c>
      <c r="D1806" s="155"/>
      <c r="E1806" s="157">
        <v>0</v>
      </c>
      <c r="F1806" s="155"/>
    </row>
    <row r="1807" spans="1:6" x14ac:dyDescent="0.2">
      <c r="A1807" s="155" t="s">
        <v>8264</v>
      </c>
      <c r="B1807" s="155"/>
      <c r="C1807" s="156">
        <v>37590</v>
      </c>
      <c r="D1807" s="157">
        <v>123567.213</v>
      </c>
      <c r="E1807" s="157">
        <v>123567.213</v>
      </c>
      <c r="F1807" s="157">
        <v>0</v>
      </c>
    </row>
    <row r="1808" spans="1:6" x14ac:dyDescent="0.2">
      <c r="A1808" s="155" t="s">
        <v>8257</v>
      </c>
      <c r="B1808" s="155" t="s">
        <v>8258</v>
      </c>
      <c r="C1808" s="155" t="s">
        <v>10690</v>
      </c>
      <c r="D1808" s="157" t="s">
        <v>8259</v>
      </c>
      <c r="E1808" s="157" t="s">
        <v>8259</v>
      </c>
      <c r="F1808" s="157" t="s">
        <v>8259</v>
      </c>
    </row>
    <row r="1809" spans="1:6" x14ac:dyDescent="0.2">
      <c r="A1809" s="155" t="s">
        <v>8257</v>
      </c>
      <c r="B1809" s="155" t="s">
        <v>8258</v>
      </c>
      <c r="C1809" s="155" t="s">
        <v>10690</v>
      </c>
      <c r="D1809" s="157" t="s">
        <v>8259</v>
      </c>
      <c r="E1809" s="157" t="s">
        <v>8259</v>
      </c>
      <c r="F1809" s="157" t="s">
        <v>8259</v>
      </c>
    </row>
    <row r="1810" spans="1:6" x14ac:dyDescent="0.2">
      <c r="A1810" s="155" t="s">
        <v>8260</v>
      </c>
      <c r="B1810" s="155" t="s">
        <v>12364</v>
      </c>
      <c r="C1810" s="156">
        <v>37621</v>
      </c>
      <c r="D1810" s="157">
        <v>0</v>
      </c>
      <c r="E1810" s="157">
        <v>0</v>
      </c>
      <c r="F1810" s="157">
        <v>0</v>
      </c>
    </row>
    <row r="1811" spans="1:6" x14ac:dyDescent="0.2">
      <c r="A1811" s="155" t="s">
        <v>8261</v>
      </c>
      <c r="B1811" s="155"/>
      <c r="C1811" s="156">
        <v>37621</v>
      </c>
      <c r="D1811" s="157">
        <v>123567.213</v>
      </c>
      <c r="E1811" s="157">
        <v>123567.213</v>
      </c>
      <c r="F1811" s="157">
        <v>0</v>
      </c>
    </row>
    <row r="1812" spans="1:6" x14ac:dyDescent="0.2">
      <c r="A1812" s="155" t="s">
        <v>8257</v>
      </c>
      <c r="B1812" s="155" t="s">
        <v>8258</v>
      </c>
      <c r="C1812" s="155" t="s">
        <v>10690</v>
      </c>
      <c r="D1812" s="157" t="s">
        <v>8259</v>
      </c>
      <c r="E1812" s="157" t="s">
        <v>8259</v>
      </c>
      <c r="F1812" s="157" t="s">
        <v>8259</v>
      </c>
    </row>
    <row r="1813" spans="1:6" x14ac:dyDescent="0.2">
      <c r="A1813" s="155" t="s">
        <v>8257</v>
      </c>
      <c r="B1813" s="155" t="s">
        <v>8258</v>
      </c>
      <c r="C1813" s="155" t="s">
        <v>10690</v>
      </c>
      <c r="D1813" s="157" t="s">
        <v>8259</v>
      </c>
      <c r="E1813" s="157" t="s">
        <v>8259</v>
      </c>
      <c r="F1813" s="157" t="s">
        <v>8259</v>
      </c>
    </row>
    <row r="1814" spans="1:6" x14ac:dyDescent="0.2">
      <c r="A1814" s="155" t="s">
        <v>8260</v>
      </c>
      <c r="B1814" s="155" t="s">
        <v>12364</v>
      </c>
      <c r="C1814" s="156">
        <v>37621</v>
      </c>
      <c r="D1814" s="157">
        <v>0</v>
      </c>
      <c r="E1814" s="157">
        <v>0</v>
      </c>
      <c r="F1814" s="157">
        <v>0</v>
      </c>
    </row>
    <row r="1815" spans="1:6" x14ac:dyDescent="0.2">
      <c r="A1815" s="155" t="s">
        <v>8261</v>
      </c>
      <c r="B1815" s="155"/>
      <c r="C1815" s="156">
        <v>37621</v>
      </c>
      <c r="D1815" s="157">
        <v>0</v>
      </c>
      <c r="E1815" s="157">
        <v>0</v>
      </c>
      <c r="F1815" s="157">
        <v>0</v>
      </c>
    </row>
    <row r="1816" spans="1:6" x14ac:dyDescent="0.2">
      <c r="A1816" s="155" t="s">
        <v>8257</v>
      </c>
      <c r="B1816" s="155" t="s">
        <v>8258</v>
      </c>
      <c r="C1816" s="155" t="s">
        <v>10690</v>
      </c>
      <c r="D1816" s="157" t="s">
        <v>8259</v>
      </c>
      <c r="E1816" s="157" t="s">
        <v>8259</v>
      </c>
      <c r="F1816" s="157" t="s">
        <v>8259</v>
      </c>
    </row>
    <row r="1817" spans="1:6" x14ac:dyDescent="0.2">
      <c r="A1817" s="155" t="s">
        <v>8257</v>
      </c>
      <c r="B1817" s="155" t="s">
        <v>8258</v>
      </c>
      <c r="C1817" s="155" t="s">
        <v>10690</v>
      </c>
      <c r="D1817" s="157" t="s">
        <v>8259</v>
      </c>
      <c r="E1817" s="157" t="s">
        <v>8259</v>
      </c>
      <c r="F1817" s="157" t="s">
        <v>8259</v>
      </c>
    </row>
    <row r="1818" spans="1:6" x14ac:dyDescent="0.2">
      <c r="A1818" s="155" t="s">
        <v>8260</v>
      </c>
      <c r="B1818" s="155" t="s">
        <v>12364</v>
      </c>
      <c r="C1818" s="156">
        <v>37621</v>
      </c>
      <c r="D1818" s="157">
        <v>0</v>
      </c>
      <c r="E1818" s="157">
        <v>0</v>
      </c>
      <c r="F1818" s="157">
        <v>0</v>
      </c>
    </row>
    <row r="1819" spans="1:6" x14ac:dyDescent="0.2">
      <c r="A1819" s="155" t="s">
        <v>8261</v>
      </c>
      <c r="B1819" s="155"/>
      <c r="C1819" s="156">
        <v>37621</v>
      </c>
      <c r="D1819" s="157">
        <v>0</v>
      </c>
      <c r="E1819" s="157">
        <v>0</v>
      </c>
      <c r="F1819" s="157">
        <v>0</v>
      </c>
    </row>
    <row r="1820" spans="1:6" x14ac:dyDescent="0.2">
      <c r="A1820" s="155" t="s">
        <v>8257</v>
      </c>
      <c r="B1820" s="155" t="s">
        <v>8258</v>
      </c>
      <c r="C1820" s="155" t="s">
        <v>10690</v>
      </c>
      <c r="D1820" s="157" t="s">
        <v>8259</v>
      </c>
      <c r="E1820" s="157" t="s">
        <v>8259</v>
      </c>
      <c r="F1820" s="157" t="s">
        <v>8259</v>
      </c>
    </row>
    <row r="1821" spans="1:6" x14ac:dyDescent="0.2">
      <c r="A1821" s="155" t="s">
        <v>8257</v>
      </c>
      <c r="B1821" s="155" t="s">
        <v>8258</v>
      </c>
      <c r="C1821" s="155" t="s">
        <v>10690</v>
      </c>
      <c r="D1821" s="157" t="s">
        <v>8259</v>
      </c>
      <c r="E1821" s="157" t="s">
        <v>8259</v>
      </c>
      <c r="F1821" s="157" t="s">
        <v>8259</v>
      </c>
    </row>
    <row r="1822" spans="1:6" x14ac:dyDescent="0.2">
      <c r="A1822" s="155" t="s">
        <v>8260</v>
      </c>
      <c r="B1822" s="155" t="s">
        <v>12364</v>
      </c>
      <c r="C1822" s="156">
        <v>37621</v>
      </c>
      <c r="D1822" s="157">
        <v>0</v>
      </c>
      <c r="E1822" s="157">
        <v>0</v>
      </c>
      <c r="F1822" s="157">
        <v>0</v>
      </c>
    </row>
    <row r="1823" spans="1:6" x14ac:dyDescent="0.2">
      <c r="A1823" s="155" t="s">
        <v>8261</v>
      </c>
      <c r="B1823" s="155"/>
      <c r="C1823" s="156">
        <v>37621</v>
      </c>
      <c r="D1823" s="157">
        <v>0</v>
      </c>
      <c r="E1823" s="157">
        <v>0</v>
      </c>
      <c r="F1823" s="157">
        <v>0</v>
      </c>
    </row>
    <row r="1824" spans="1:6" x14ac:dyDescent="0.2">
      <c r="A1824" s="155" t="s">
        <v>8257</v>
      </c>
      <c r="B1824" s="155" t="s">
        <v>8258</v>
      </c>
      <c r="C1824" s="155" t="s">
        <v>10690</v>
      </c>
      <c r="D1824" s="157" t="s">
        <v>8259</v>
      </c>
      <c r="E1824" s="157" t="s">
        <v>8259</v>
      </c>
      <c r="F1824" s="157" t="s">
        <v>8259</v>
      </c>
    </row>
    <row r="1825" spans="1:6" x14ac:dyDescent="0.2">
      <c r="A1825" s="155" t="s">
        <v>8257</v>
      </c>
      <c r="B1825" s="155" t="s">
        <v>8258</v>
      </c>
      <c r="C1825" s="155" t="s">
        <v>10690</v>
      </c>
      <c r="D1825" s="157" t="s">
        <v>8259</v>
      </c>
      <c r="E1825" s="157" t="s">
        <v>8259</v>
      </c>
      <c r="F1825" s="157" t="s">
        <v>8259</v>
      </c>
    </row>
    <row r="1826" spans="1:6" x14ac:dyDescent="0.2">
      <c r="A1826" s="155" t="s">
        <v>8260</v>
      </c>
      <c r="B1826" s="155" t="s">
        <v>12364</v>
      </c>
      <c r="C1826" s="156">
        <v>37621</v>
      </c>
      <c r="D1826" s="157">
        <v>0</v>
      </c>
      <c r="E1826" s="157">
        <v>0</v>
      </c>
      <c r="F1826" s="157">
        <v>0</v>
      </c>
    </row>
    <row r="1827" spans="1:6" x14ac:dyDescent="0.2">
      <c r="A1827" s="155" t="s">
        <v>8261</v>
      </c>
      <c r="B1827" s="155"/>
      <c r="C1827" s="156">
        <v>37621</v>
      </c>
      <c r="D1827" s="157">
        <v>0</v>
      </c>
      <c r="E1827" s="157">
        <v>0</v>
      </c>
      <c r="F1827" s="157">
        <v>0</v>
      </c>
    </row>
    <row r="1828" spans="1:6" x14ac:dyDescent="0.2">
      <c r="A1828" s="155" t="s">
        <v>8257</v>
      </c>
      <c r="B1828" s="155" t="s">
        <v>8258</v>
      </c>
      <c r="C1828" s="155" t="s">
        <v>10690</v>
      </c>
      <c r="D1828" s="157" t="s">
        <v>8259</v>
      </c>
      <c r="E1828" s="157" t="s">
        <v>8259</v>
      </c>
      <c r="F1828" s="157" t="s">
        <v>8259</v>
      </c>
    </row>
    <row r="1829" spans="1:6" x14ac:dyDescent="0.2">
      <c r="A1829" s="155" t="s">
        <v>8257</v>
      </c>
      <c r="B1829" s="155" t="s">
        <v>8258</v>
      </c>
      <c r="C1829" s="155" t="s">
        <v>10690</v>
      </c>
      <c r="D1829" s="157" t="s">
        <v>8259</v>
      </c>
      <c r="E1829" s="157" t="s">
        <v>8259</v>
      </c>
      <c r="F1829" s="157" t="s">
        <v>8259</v>
      </c>
    </row>
    <row r="1830" spans="1:6" x14ac:dyDescent="0.2">
      <c r="A1830" s="155" t="s">
        <v>8260</v>
      </c>
      <c r="B1830" s="155" t="s">
        <v>12364</v>
      </c>
      <c r="C1830" s="156">
        <v>37621</v>
      </c>
      <c r="D1830" s="157">
        <v>0</v>
      </c>
      <c r="E1830" s="157">
        <v>0</v>
      </c>
      <c r="F1830" s="157">
        <v>0</v>
      </c>
    </row>
    <row r="1831" spans="1:6" x14ac:dyDescent="0.2">
      <c r="A1831" s="155" t="s">
        <v>8261</v>
      </c>
      <c r="B1831" s="155"/>
      <c r="C1831" s="156">
        <v>37621</v>
      </c>
      <c r="D1831" s="157">
        <v>0</v>
      </c>
      <c r="E1831" s="157">
        <v>0</v>
      </c>
      <c r="F1831" s="157">
        <v>0</v>
      </c>
    </row>
    <row r="1832" spans="1:6" x14ac:dyDescent="0.2">
      <c r="A1832" s="155" t="s">
        <v>8257</v>
      </c>
      <c r="B1832" s="155" t="s">
        <v>8258</v>
      </c>
      <c r="C1832" s="155" t="s">
        <v>10690</v>
      </c>
      <c r="D1832" s="157" t="s">
        <v>8259</v>
      </c>
      <c r="E1832" s="157" t="s">
        <v>8259</v>
      </c>
      <c r="F1832" s="157" t="s">
        <v>8259</v>
      </c>
    </row>
    <row r="1833" spans="1:6" x14ac:dyDescent="0.2">
      <c r="A1833" s="155" t="s">
        <v>8257</v>
      </c>
      <c r="B1833" s="155" t="s">
        <v>8258</v>
      </c>
      <c r="C1833" s="155" t="s">
        <v>10690</v>
      </c>
      <c r="D1833" s="157" t="s">
        <v>8259</v>
      </c>
      <c r="E1833" s="157" t="s">
        <v>8259</v>
      </c>
      <c r="F1833" s="157" t="s">
        <v>8259</v>
      </c>
    </row>
    <row r="1834" spans="1:6" x14ac:dyDescent="0.2">
      <c r="A1834" s="155" t="s">
        <v>8260</v>
      </c>
      <c r="B1834" s="155" t="s">
        <v>12364</v>
      </c>
      <c r="C1834" s="156">
        <v>37621</v>
      </c>
      <c r="D1834" s="157">
        <v>0</v>
      </c>
      <c r="E1834" s="157">
        <v>0</v>
      </c>
      <c r="F1834" s="157">
        <v>0</v>
      </c>
    </row>
    <row r="1835" spans="1:6" x14ac:dyDescent="0.2">
      <c r="A1835" s="155" t="s">
        <v>8261</v>
      </c>
      <c r="B1835" s="155"/>
      <c r="C1835" s="156">
        <v>37621</v>
      </c>
      <c r="D1835" s="157">
        <v>0</v>
      </c>
      <c r="E1835" s="157">
        <v>0</v>
      </c>
      <c r="F1835" s="157">
        <v>0</v>
      </c>
    </row>
    <row r="1836" spans="1:6" x14ac:dyDescent="0.2">
      <c r="A1836" s="155" t="s">
        <v>8257</v>
      </c>
      <c r="B1836" s="155" t="s">
        <v>8258</v>
      </c>
      <c r="C1836" s="155" t="s">
        <v>10690</v>
      </c>
      <c r="D1836" s="157" t="s">
        <v>8259</v>
      </c>
      <c r="E1836" s="157" t="s">
        <v>8259</v>
      </c>
      <c r="F1836" s="157" t="s">
        <v>8259</v>
      </c>
    </row>
    <row r="1837" spans="1:6" x14ac:dyDescent="0.2">
      <c r="A1837" s="155" t="s">
        <v>8257</v>
      </c>
      <c r="B1837" s="155" t="s">
        <v>8258</v>
      </c>
      <c r="C1837" s="155" t="s">
        <v>10690</v>
      </c>
      <c r="D1837" s="157" t="s">
        <v>8259</v>
      </c>
      <c r="E1837" s="157" t="s">
        <v>8259</v>
      </c>
      <c r="F1837" s="157" t="s">
        <v>8259</v>
      </c>
    </row>
    <row r="1838" spans="1:6" x14ac:dyDescent="0.2">
      <c r="A1838" s="155" t="s">
        <v>8260</v>
      </c>
      <c r="B1838" s="155" t="s">
        <v>12364</v>
      </c>
      <c r="C1838" s="156">
        <v>37621</v>
      </c>
      <c r="D1838" s="157">
        <v>0</v>
      </c>
      <c r="E1838" s="157">
        <v>0</v>
      </c>
      <c r="F1838" s="157">
        <v>0</v>
      </c>
    </row>
    <row r="1839" spans="1:6" x14ac:dyDescent="0.2">
      <c r="A1839" s="155" t="s">
        <v>8261</v>
      </c>
      <c r="B1839" s="155"/>
      <c r="C1839" s="156">
        <v>37621</v>
      </c>
      <c r="D1839" s="157">
        <v>0</v>
      </c>
      <c r="E1839" s="157">
        <v>0</v>
      </c>
      <c r="F1839" s="157">
        <v>0</v>
      </c>
    </row>
    <row r="1840" spans="1:6" x14ac:dyDescent="0.2">
      <c r="A1840" s="155" t="s">
        <v>8257</v>
      </c>
      <c r="B1840" s="155" t="s">
        <v>8258</v>
      </c>
      <c r="C1840" s="155" t="s">
        <v>10690</v>
      </c>
      <c r="D1840" s="157" t="s">
        <v>8259</v>
      </c>
      <c r="E1840" s="157" t="s">
        <v>8259</v>
      </c>
      <c r="F1840" s="157" t="s">
        <v>8259</v>
      </c>
    </row>
    <row r="1841" spans="1:6" x14ac:dyDescent="0.2">
      <c r="A1841" s="155" t="s">
        <v>8257</v>
      </c>
      <c r="B1841" s="155" t="s">
        <v>8258</v>
      </c>
      <c r="C1841" s="155" t="s">
        <v>10690</v>
      </c>
      <c r="D1841" s="157" t="s">
        <v>8259</v>
      </c>
      <c r="E1841" s="157" t="s">
        <v>8259</v>
      </c>
      <c r="F1841" s="157" t="s">
        <v>8259</v>
      </c>
    </row>
    <row r="1842" spans="1:6" x14ac:dyDescent="0.2">
      <c r="A1842" s="155" t="s">
        <v>8260</v>
      </c>
      <c r="B1842" s="155" t="s">
        <v>12364</v>
      </c>
      <c r="C1842" s="156">
        <v>37621</v>
      </c>
      <c r="D1842" s="157">
        <v>0</v>
      </c>
      <c r="E1842" s="157">
        <v>0</v>
      </c>
      <c r="F1842" s="157">
        <v>0</v>
      </c>
    </row>
    <row r="1843" spans="1:6" x14ac:dyDescent="0.2">
      <c r="A1843" s="155" t="s">
        <v>8261</v>
      </c>
      <c r="B1843" s="155"/>
      <c r="C1843" s="156">
        <v>37621</v>
      </c>
      <c r="D1843" s="157">
        <v>0</v>
      </c>
      <c r="E1843" s="157">
        <v>0</v>
      </c>
      <c r="F1843" s="157">
        <v>0</v>
      </c>
    </row>
    <row r="1844" spans="1:6" x14ac:dyDescent="0.2">
      <c r="A1844" s="155" t="s">
        <v>8257</v>
      </c>
      <c r="B1844" s="155" t="s">
        <v>8258</v>
      </c>
      <c r="C1844" s="155" t="s">
        <v>10690</v>
      </c>
      <c r="D1844" s="157" t="s">
        <v>8259</v>
      </c>
      <c r="E1844" s="157" t="s">
        <v>8259</v>
      </c>
      <c r="F1844" s="157" t="s">
        <v>8259</v>
      </c>
    </row>
    <row r="1845" spans="1:6" x14ac:dyDescent="0.2">
      <c r="A1845" s="155" t="s">
        <v>8257</v>
      </c>
      <c r="B1845" s="155" t="s">
        <v>8258</v>
      </c>
      <c r="C1845" s="155" t="s">
        <v>10690</v>
      </c>
      <c r="D1845" s="157" t="s">
        <v>8259</v>
      </c>
      <c r="E1845" s="157" t="s">
        <v>8259</v>
      </c>
      <c r="F1845" s="157" t="s">
        <v>8259</v>
      </c>
    </row>
    <row r="1846" spans="1:6" x14ac:dyDescent="0.2">
      <c r="A1846" s="155" t="s">
        <v>8260</v>
      </c>
      <c r="B1846" s="155" t="s">
        <v>12364</v>
      </c>
      <c r="C1846" s="156">
        <v>37621</v>
      </c>
      <c r="D1846" s="157">
        <v>0</v>
      </c>
      <c r="E1846" s="157">
        <v>0</v>
      </c>
      <c r="F1846" s="157">
        <v>0</v>
      </c>
    </row>
    <row r="1847" spans="1:6" x14ac:dyDescent="0.2">
      <c r="A1847" s="155" t="s">
        <v>8261</v>
      </c>
      <c r="B1847" s="155"/>
      <c r="C1847" s="156">
        <v>37621</v>
      </c>
      <c r="D1847" s="157">
        <v>0</v>
      </c>
      <c r="E1847" s="157">
        <v>0</v>
      </c>
      <c r="F1847" s="157">
        <v>0</v>
      </c>
    </row>
    <row r="1848" spans="1:6" x14ac:dyDescent="0.2">
      <c r="A1848" s="155" t="s">
        <v>8268</v>
      </c>
      <c r="B1848" s="155"/>
      <c r="C1848" s="155"/>
      <c r="D1848" s="155"/>
      <c r="E1848" s="155"/>
      <c r="F1848" s="155"/>
    </row>
    <row r="1849" spans="1:6" x14ac:dyDescent="0.2">
      <c r="A1849" s="155" t="s">
        <v>8254</v>
      </c>
      <c r="B1849" s="155" t="s">
        <v>8255</v>
      </c>
      <c r="C1849" s="155"/>
      <c r="D1849" s="155"/>
      <c r="E1849" s="155"/>
      <c r="F1849" s="155"/>
    </row>
    <row r="1850" spans="1:6" x14ac:dyDescent="0.2">
      <c r="A1850" s="155"/>
      <c r="B1850" s="155"/>
      <c r="C1850" s="155" t="s">
        <v>10689</v>
      </c>
      <c r="D1850" s="157" t="s">
        <v>8255</v>
      </c>
      <c r="E1850" s="155"/>
      <c r="F1850" s="155"/>
    </row>
    <row r="1852" spans="1:6" x14ac:dyDescent="0.2">
      <c r="A1852" s="155" t="s">
        <v>8257</v>
      </c>
      <c r="B1852" s="155" t="s">
        <v>8258</v>
      </c>
      <c r="C1852" s="155" t="s">
        <v>10690</v>
      </c>
      <c r="D1852" s="157" t="s">
        <v>8259</v>
      </c>
      <c r="E1852" s="157" t="s">
        <v>8259</v>
      </c>
      <c r="F1852" s="157" t="s">
        <v>8259</v>
      </c>
    </row>
    <row r="1853" spans="1:6" x14ac:dyDescent="0.2">
      <c r="A1853" s="155" t="s">
        <v>8257</v>
      </c>
      <c r="B1853" s="155" t="s">
        <v>8258</v>
      </c>
      <c r="C1853" s="155" t="s">
        <v>10690</v>
      </c>
      <c r="D1853" s="157" t="s">
        <v>8259</v>
      </c>
      <c r="E1853" s="157" t="s">
        <v>8259</v>
      </c>
      <c r="F1853" s="157" t="s">
        <v>8259</v>
      </c>
    </row>
    <row r="1854" spans="1:6" x14ac:dyDescent="0.2">
      <c r="A1854" s="155" t="s">
        <v>8260</v>
      </c>
      <c r="B1854" s="155" t="s">
        <v>12364</v>
      </c>
      <c r="C1854" s="156">
        <v>37621</v>
      </c>
      <c r="D1854" s="157">
        <v>0</v>
      </c>
      <c r="E1854" s="157">
        <v>0</v>
      </c>
      <c r="F1854" s="157">
        <v>0</v>
      </c>
    </row>
    <row r="1855" spans="1:6" x14ac:dyDescent="0.2">
      <c r="A1855" s="155" t="s">
        <v>8261</v>
      </c>
      <c r="B1855" s="155"/>
      <c r="C1855" s="156">
        <v>37621</v>
      </c>
      <c r="D1855" s="157">
        <v>0</v>
      </c>
      <c r="E1855" s="157">
        <v>0</v>
      </c>
      <c r="F1855" s="157">
        <v>0</v>
      </c>
    </row>
    <row r="1856" spans="1:6" x14ac:dyDescent="0.2">
      <c r="A1856" s="155" t="s">
        <v>8257</v>
      </c>
      <c r="B1856" s="155" t="s">
        <v>8258</v>
      </c>
      <c r="C1856" s="155" t="s">
        <v>10690</v>
      </c>
      <c r="D1856" s="157" t="s">
        <v>8259</v>
      </c>
      <c r="E1856" s="157" t="s">
        <v>8259</v>
      </c>
      <c r="F1856" s="157" t="s">
        <v>8259</v>
      </c>
    </row>
    <row r="1857" spans="1:6" x14ac:dyDescent="0.2">
      <c r="A1857" s="155" t="s">
        <v>8257</v>
      </c>
      <c r="B1857" s="155" t="s">
        <v>8258</v>
      </c>
      <c r="C1857" s="155" t="s">
        <v>10690</v>
      </c>
      <c r="D1857" s="157" t="s">
        <v>8259</v>
      </c>
      <c r="E1857" s="157" t="s">
        <v>8259</v>
      </c>
      <c r="F1857" s="157" t="s">
        <v>8259</v>
      </c>
    </row>
    <row r="1858" spans="1:6" x14ac:dyDescent="0.2">
      <c r="A1858" s="155" t="s">
        <v>8260</v>
      </c>
      <c r="B1858" s="155" t="s">
        <v>12364</v>
      </c>
      <c r="C1858" s="156">
        <v>37621</v>
      </c>
      <c r="D1858" s="157">
        <v>0</v>
      </c>
      <c r="E1858" s="157">
        <v>0</v>
      </c>
      <c r="F1858" s="157">
        <v>0</v>
      </c>
    </row>
    <row r="1859" spans="1:6" x14ac:dyDescent="0.2">
      <c r="A1859" s="155" t="s">
        <v>8261</v>
      </c>
      <c r="B1859" s="155"/>
      <c r="C1859" s="156">
        <v>37621</v>
      </c>
      <c r="D1859" s="157">
        <v>0</v>
      </c>
      <c r="E1859" s="157">
        <v>0</v>
      </c>
      <c r="F1859" s="157">
        <v>0</v>
      </c>
    </row>
    <row r="1860" spans="1:6" x14ac:dyDescent="0.2">
      <c r="A1860" s="155" t="s">
        <v>8257</v>
      </c>
      <c r="B1860" s="155" t="s">
        <v>8258</v>
      </c>
      <c r="C1860" s="155" t="s">
        <v>10690</v>
      </c>
      <c r="D1860" s="157" t="s">
        <v>8259</v>
      </c>
      <c r="E1860" s="157" t="s">
        <v>8259</v>
      </c>
      <c r="F1860" s="157" t="s">
        <v>8259</v>
      </c>
    </row>
    <row r="1861" spans="1:6" x14ac:dyDescent="0.2">
      <c r="A1861" s="155" t="s">
        <v>8257</v>
      </c>
      <c r="B1861" s="155" t="s">
        <v>8258</v>
      </c>
      <c r="C1861" s="155" t="s">
        <v>10690</v>
      </c>
      <c r="D1861" s="157" t="s">
        <v>8259</v>
      </c>
      <c r="E1861" s="157" t="s">
        <v>8259</v>
      </c>
      <c r="F1861" s="157" t="s">
        <v>8259</v>
      </c>
    </row>
    <row r="1862" spans="1:6" x14ac:dyDescent="0.2">
      <c r="A1862" s="155" t="s">
        <v>8260</v>
      </c>
      <c r="B1862" s="155" t="s">
        <v>12364</v>
      </c>
      <c r="C1862" s="156">
        <v>37621</v>
      </c>
      <c r="D1862" s="157">
        <v>0</v>
      </c>
      <c r="E1862" s="157">
        <v>0</v>
      </c>
      <c r="F1862" s="157">
        <v>0</v>
      </c>
    </row>
    <row r="1863" spans="1:6" x14ac:dyDescent="0.2">
      <c r="A1863" s="155" t="s">
        <v>8261</v>
      </c>
      <c r="B1863" s="155"/>
      <c r="C1863" s="156">
        <v>37621</v>
      </c>
      <c r="D1863" s="157">
        <v>0</v>
      </c>
      <c r="E1863" s="157">
        <v>0</v>
      </c>
      <c r="F1863" s="157">
        <v>0</v>
      </c>
    </row>
    <row r="1864" spans="1:6" x14ac:dyDescent="0.2">
      <c r="A1864" s="155" t="s">
        <v>8257</v>
      </c>
      <c r="B1864" s="155" t="s">
        <v>8258</v>
      </c>
      <c r="C1864" s="155" t="s">
        <v>10690</v>
      </c>
      <c r="D1864" s="157" t="s">
        <v>8259</v>
      </c>
      <c r="E1864" s="157" t="s">
        <v>8259</v>
      </c>
      <c r="F1864" s="157" t="s">
        <v>8259</v>
      </c>
    </row>
    <row r="1865" spans="1:6" x14ac:dyDescent="0.2">
      <c r="A1865" s="155" t="s">
        <v>8257</v>
      </c>
      <c r="B1865" s="155" t="s">
        <v>8258</v>
      </c>
      <c r="C1865" s="155" t="s">
        <v>10690</v>
      </c>
      <c r="D1865" s="157" t="s">
        <v>8259</v>
      </c>
      <c r="E1865" s="157" t="s">
        <v>8259</v>
      </c>
      <c r="F1865" s="157" t="s">
        <v>8259</v>
      </c>
    </row>
    <row r="1866" spans="1:6" x14ac:dyDescent="0.2">
      <c r="A1866" s="155" t="s">
        <v>8260</v>
      </c>
      <c r="B1866" s="155" t="s">
        <v>12364</v>
      </c>
      <c r="C1866" s="156">
        <v>37621</v>
      </c>
      <c r="D1866" s="157">
        <v>0</v>
      </c>
      <c r="E1866" s="157">
        <v>0</v>
      </c>
      <c r="F1866" s="157">
        <v>0</v>
      </c>
    </row>
    <row r="1867" spans="1:6" x14ac:dyDescent="0.2">
      <c r="A1867" s="155" t="s">
        <v>8261</v>
      </c>
      <c r="B1867" s="155"/>
      <c r="C1867" s="156">
        <v>37621</v>
      </c>
      <c r="D1867" s="157">
        <v>0</v>
      </c>
      <c r="E1867" s="157">
        <v>0</v>
      </c>
      <c r="F1867" s="157">
        <v>0</v>
      </c>
    </row>
    <row r="1868" spans="1:6" x14ac:dyDescent="0.2">
      <c r="A1868" s="155" t="s">
        <v>8257</v>
      </c>
      <c r="B1868" s="155" t="s">
        <v>8258</v>
      </c>
      <c r="C1868" s="155" t="s">
        <v>10690</v>
      </c>
      <c r="D1868" s="157" t="s">
        <v>8259</v>
      </c>
      <c r="E1868" s="157" t="s">
        <v>8259</v>
      </c>
      <c r="F1868" s="157" t="s">
        <v>8259</v>
      </c>
    </row>
    <row r="1869" spans="1:6" x14ac:dyDescent="0.2">
      <c r="A1869" s="155" t="s">
        <v>4997</v>
      </c>
      <c r="B1869" s="155" t="s">
        <v>10970</v>
      </c>
      <c r="C1869" s="155" t="s">
        <v>9527</v>
      </c>
      <c r="D1869" s="155"/>
      <c r="E1869" s="155"/>
      <c r="F1869" s="155"/>
    </row>
    <row r="1870" spans="1:6" x14ac:dyDescent="0.2">
      <c r="A1870" s="155"/>
      <c r="B1870" s="155"/>
      <c r="C1870" s="155" t="s">
        <v>10691</v>
      </c>
      <c r="D1870" s="155"/>
      <c r="E1870" s="157">
        <v>0</v>
      </c>
      <c r="F1870" s="155"/>
    </row>
    <row r="1871" spans="1:6" x14ac:dyDescent="0.2">
      <c r="A1871" s="155" t="s">
        <v>8264</v>
      </c>
      <c r="B1871" s="155"/>
      <c r="C1871" s="156">
        <v>37590</v>
      </c>
      <c r="D1871" s="157">
        <v>11156.633</v>
      </c>
      <c r="E1871" s="157">
        <v>6078.8069999999998</v>
      </c>
      <c r="F1871" s="157">
        <v>5077.826</v>
      </c>
    </row>
    <row r="1872" spans="1:6" x14ac:dyDescent="0.2">
      <c r="A1872" s="155" t="s">
        <v>8257</v>
      </c>
      <c r="B1872" s="155" t="s">
        <v>8258</v>
      </c>
      <c r="C1872" s="155" t="s">
        <v>10690</v>
      </c>
      <c r="D1872" s="157" t="s">
        <v>8259</v>
      </c>
      <c r="E1872" s="157" t="s">
        <v>8259</v>
      </c>
      <c r="F1872" s="157" t="s">
        <v>8259</v>
      </c>
    </row>
    <row r="1873" spans="1:6" x14ac:dyDescent="0.2">
      <c r="A1873" s="155" t="s">
        <v>8257</v>
      </c>
      <c r="B1873" s="155" t="s">
        <v>8258</v>
      </c>
      <c r="C1873" s="155" t="s">
        <v>10690</v>
      </c>
      <c r="D1873" s="157" t="s">
        <v>8259</v>
      </c>
      <c r="E1873" s="157" t="s">
        <v>8259</v>
      </c>
      <c r="F1873" s="157" t="s">
        <v>8259</v>
      </c>
    </row>
    <row r="1874" spans="1:6" x14ac:dyDescent="0.2">
      <c r="A1874" s="155" t="s">
        <v>8260</v>
      </c>
      <c r="B1874" s="155" t="s">
        <v>12364</v>
      </c>
      <c r="C1874" s="156">
        <v>37621</v>
      </c>
      <c r="D1874" s="157">
        <v>0</v>
      </c>
      <c r="E1874" s="157">
        <v>0</v>
      </c>
      <c r="F1874" s="157">
        <v>0</v>
      </c>
    </row>
    <row r="1875" spans="1:6" x14ac:dyDescent="0.2">
      <c r="A1875" s="155" t="s">
        <v>8261</v>
      </c>
      <c r="B1875" s="155"/>
      <c r="C1875" s="156">
        <v>37621</v>
      </c>
      <c r="D1875" s="157">
        <v>11156.633</v>
      </c>
      <c r="E1875" s="157">
        <v>6078.8069999999998</v>
      </c>
      <c r="F1875" s="157">
        <v>5077.826</v>
      </c>
    </row>
    <row r="1876" spans="1:6" x14ac:dyDescent="0.2">
      <c r="A1876" s="155" t="s">
        <v>8257</v>
      </c>
      <c r="B1876" s="155" t="s">
        <v>8258</v>
      </c>
      <c r="C1876" s="155" t="s">
        <v>10690</v>
      </c>
      <c r="D1876" s="157" t="s">
        <v>8259</v>
      </c>
      <c r="E1876" s="157" t="s">
        <v>8259</v>
      </c>
      <c r="F1876" s="157" t="s">
        <v>8259</v>
      </c>
    </row>
    <row r="1877" spans="1:6" x14ac:dyDescent="0.2">
      <c r="A1877" s="155" t="s">
        <v>4998</v>
      </c>
      <c r="B1877" s="155" t="s">
        <v>8313</v>
      </c>
      <c r="C1877" s="155" t="s">
        <v>9528</v>
      </c>
      <c r="D1877" s="155"/>
      <c r="E1877" s="155"/>
      <c r="F1877" s="155"/>
    </row>
    <row r="1878" spans="1:6" x14ac:dyDescent="0.2">
      <c r="A1878" s="155"/>
      <c r="B1878" s="155"/>
      <c r="C1878" s="155" t="s">
        <v>10691</v>
      </c>
      <c r="D1878" s="155"/>
      <c r="E1878" s="157">
        <v>0</v>
      </c>
      <c r="F1878" s="155"/>
    </row>
    <row r="1879" spans="1:6" x14ac:dyDescent="0.2">
      <c r="A1879" s="155" t="s">
        <v>8264</v>
      </c>
      <c r="B1879" s="155"/>
      <c r="C1879" s="156">
        <v>37590</v>
      </c>
      <c r="D1879" s="157">
        <v>33984.067999999999</v>
      </c>
      <c r="E1879" s="157">
        <v>33984.067999999999</v>
      </c>
      <c r="F1879" s="157">
        <v>0</v>
      </c>
    </row>
    <row r="1880" spans="1:6" x14ac:dyDescent="0.2">
      <c r="A1880" s="155" t="s">
        <v>8257</v>
      </c>
      <c r="B1880" s="155" t="s">
        <v>8258</v>
      </c>
      <c r="C1880" s="155" t="s">
        <v>10690</v>
      </c>
      <c r="D1880" s="157" t="s">
        <v>8259</v>
      </c>
      <c r="E1880" s="157" t="s">
        <v>8259</v>
      </c>
      <c r="F1880" s="157" t="s">
        <v>8259</v>
      </c>
    </row>
    <row r="1881" spans="1:6" x14ac:dyDescent="0.2">
      <c r="A1881" s="155" t="s">
        <v>8257</v>
      </c>
      <c r="B1881" s="155" t="s">
        <v>8258</v>
      </c>
      <c r="C1881" s="155" t="s">
        <v>10690</v>
      </c>
      <c r="D1881" s="157" t="s">
        <v>8259</v>
      </c>
      <c r="E1881" s="157" t="s">
        <v>8259</v>
      </c>
      <c r="F1881" s="157" t="s">
        <v>8259</v>
      </c>
    </row>
    <row r="1882" spans="1:6" x14ac:dyDescent="0.2">
      <c r="A1882" s="155" t="s">
        <v>8260</v>
      </c>
      <c r="B1882" s="155" t="s">
        <v>12364</v>
      </c>
      <c r="C1882" s="156">
        <v>37621</v>
      </c>
      <c r="D1882" s="157">
        <v>0</v>
      </c>
      <c r="E1882" s="157">
        <v>0</v>
      </c>
      <c r="F1882" s="157">
        <v>0</v>
      </c>
    </row>
    <row r="1883" spans="1:6" x14ac:dyDescent="0.2">
      <c r="A1883" s="155" t="s">
        <v>8261</v>
      </c>
      <c r="B1883" s="155"/>
      <c r="C1883" s="156">
        <v>37621</v>
      </c>
      <c r="D1883" s="157">
        <v>33984.067999999999</v>
      </c>
      <c r="E1883" s="157">
        <v>33984.067999999999</v>
      </c>
      <c r="F1883" s="157">
        <v>0</v>
      </c>
    </row>
    <row r="1884" spans="1:6" x14ac:dyDescent="0.2">
      <c r="A1884" s="155" t="s">
        <v>8257</v>
      </c>
      <c r="B1884" s="155" t="s">
        <v>8258</v>
      </c>
      <c r="C1884" s="155" t="s">
        <v>10690</v>
      </c>
      <c r="D1884" s="157" t="s">
        <v>8259</v>
      </c>
      <c r="E1884" s="157" t="s">
        <v>8259</v>
      </c>
      <c r="F1884" s="157" t="s">
        <v>8259</v>
      </c>
    </row>
    <row r="1885" spans="1:6" x14ac:dyDescent="0.2">
      <c r="A1885" s="155" t="s">
        <v>8257</v>
      </c>
      <c r="B1885" s="155" t="s">
        <v>8258</v>
      </c>
      <c r="C1885" s="155" t="s">
        <v>10690</v>
      </c>
      <c r="D1885" s="157" t="s">
        <v>8259</v>
      </c>
      <c r="E1885" s="157" t="s">
        <v>8259</v>
      </c>
      <c r="F1885" s="157" t="s">
        <v>8259</v>
      </c>
    </row>
    <row r="1886" spans="1:6" x14ac:dyDescent="0.2">
      <c r="A1886" s="155" t="s">
        <v>8260</v>
      </c>
      <c r="B1886" s="155" t="s">
        <v>12364</v>
      </c>
      <c r="C1886" s="156">
        <v>37621</v>
      </c>
      <c r="D1886" s="157">
        <v>0</v>
      </c>
      <c r="E1886" s="157">
        <v>0</v>
      </c>
      <c r="F1886" s="157">
        <v>0</v>
      </c>
    </row>
    <row r="1887" spans="1:6" x14ac:dyDescent="0.2">
      <c r="A1887" s="155" t="s">
        <v>8261</v>
      </c>
      <c r="B1887" s="155"/>
      <c r="C1887" s="156">
        <v>37621</v>
      </c>
      <c r="D1887" s="157">
        <v>0</v>
      </c>
      <c r="E1887" s="157">
        <v>0</v>
      </c>
      <c r="F1887" s="157">
        <v>0</v>
      </c>
    </row>
    <row r="1888" spans="1:6" x14ac:dyDescent="0.2">
      <c r="A1888" s="155" t="s">
        <v>8257</v>
      </c>
      <c r="B1888" s="155" t="s">
        <v>8258</v>
      </c>
      <c r="C1888" s="155" t="s">
        <v>10690</v>
      </c>
      <c r="D1888" s="157" t="s">
        <v>8259</v>
      </c>
      <c r="E1888" s="157" t="s">
        <v>8259</v>
      </c>
      <c r="F1888" s="157" t="s">
        <v>8259</v>
      </c>
    </row>
    <row r="1889" spans="1:6" x14ac:dyDescent="0.2">
      <c r="A1889" s="155" t="s">
        <v>5574</v>
      </c>
      <c r="B1889" s="155" t="s">
        <v>9529</v>
      </c>
      <c r="C1889" s="155" t="s">
        <v>8278</v>
      </c>
      <c r="D1889" s="155"/>
      <c r="E1889" s="155"/>
      <c r="F1889" s="155"/>
    </row>
    <row r="1890" spans="1:6" x14ac:dyDescent="0.2">
      <c r="A1890" s="155"/>
      <c r="B1890" s="155"/>
      <c r="C1890" s="155" t="s">
        <v>10691</v>
      </c>
      <c r="D1890" s="155"/>
      <c r="E1890" s="157">
        <v>0</v>
      </c>
      <c r="F1890" s="155"/>
    </row>
    <row r="1891" spans="1:6" x14ac:dyDescent="0.2">
      <c r="A1891" s="155" t="s">
        <v>8264</v>
      </c>
      <c r="B1891" s="155"/>
      <c r="C1891" s="156">
        <v>37590</v>
      </c>
      <c r="D1891" s="157">
        <v>8120.5529999999999</v>
      </c>
      <c r="E1891" s="157">
        <v>8110.3190000000004</v>
      </c>
      <c r="F1891" s="157">
        <v>10.234</v>
      </c>
    </row>
    <row r="1892" spans="1:6" x14ac:dyDescent="0.2">
      <c r="A1892" s="155" t="s">
        <v>8257</v>
      </c>
      <c r="B1892" s="155" t="s">
        <v>8258</v>
      </c>
      <c r="C1892" s="155" t="s">
        <v>10690</v>
      </c>
      <c r="D1892" s="157" t="s">
        <v>8259</v>
      </c>
      <c r="E1892" s="157" t="s">
        <v>8259</v>
      </c>
      <c r="F1892" s="157" t="s">
        <v>8259</v>
      </c>
    </row>
    <row r="1894" spans="1:6" x14ac:dyDescent="0.2">
      <c r="A1894" s="155" t="s">
        <v>8265</v>
      </c>
      <c r="B1894" s="155" t="s">
        <v>8266</v>
      </c>
      <c r="C1894" s="155" t="s">
        <v>158</v>
      </c>
      <c r="D1894" s="157" t="s">
        <v>3</v>
      </c>
      <c r="E1894" s="157" t="s">
        <v>4</v>
      </c>
      <c r="F1894" s="157" t="s">
        <v>1020</v>
      </c>
    </row>
    <row r="1895" spans="1:6" x14ac:dyDescent="0.2">
      <c r="A1895" s="155" t="s">
        <v>8257</v>
      </c>
      <c r="B1895" s="155" t="s">
        <v>8258</v>
      </c>
      <c r="C1895" s="155" t="s">
        <v>10690</v>
      </c>
      <c r="D1895" s="157" t="s">
        <v>8259</v>
      </c>
      <c r="E1895" s="157" t="s">
        <v>8259</v>
      </c>
      <c r="F1895" s="157" t="s">
        <v>8259</v>
      </c>
    </row>
    <row r="1896" spans="1:6" x14ac:dyDescent="0.2">
      <c r="A1896" s="156">
        <v>45636</v>
      </c>
      <c r="B1896" s="155">
        <v>5624567497</v>
      </c>
      <c r="C1896" s="155" t="s">
        <v>10971</v>
      </c>
      <c r="D1896" s="157">
        <v>1155.836</v>
      </c>
      <c r="E1896" s="155"/>
      <c r="F1896" s="157">
        <v>1166.07</v>
      </c>
    </row>
    <row r="1897" spans="1:6" x14ac:dyDescent="0.2">
      <c r="A1897" s="156">
        <v>45652</v>
      </c>
      <c r="B1897" s="155" t="s">
        <v>10972</v>
      </c>
      <c r="C1897" s="155" t="s">
        <v>10973</v>
      </c>
      <c r="D1897" s="155"/>
      <c r="E1897" s="157">
        <v>1155.836</v>
      </c>
      <c r="F1897" s="157">
        <v>10.234</v>
      </c>
    </row>
    <row r="1898" spans="1:6" x14ac:dyDescent="0.2">
      <c r="A1898" s="156">
        <v>45653</v>
      </c>
      <c r="B1898" s="155">
        <v>5624567606</v>
      </c>
      <c r="C1898" s="155" t="s">
        <v>10974</v>
      </c>
      <c r="D1898" s="157">
        <v>1155.836</v>
      </c>
      <c r="E1898" s="155"/>
      <c r="F1898" s="157">
        <v>1166.07</v>
      </c>
    </row>
    <row r="1899" spans="1:6" x14ac:dyDescent="0.2">
      <c r="A1899" s="155" t="s">
        <v>8257</v>
      </c>
      <c r="B1899" s="155" t="s">
        <v>8258</v>
      </c>
      <c r="C1899" s="155" t="s">
        <v>10690</v>
      </c>
      <c r="D1899" s="157" t="s">
        <v>8259</v>
      </c>
      <c r="E1899" s="157" t="s">
        <v>8259</v>
      </c>
      <c r="F1899" s="157" t="s">
        <v>8259</v>
      </c>
    </row>
    <row r="1900" spans="1:6" x14ac:dyDescent="0.2">
      <c r="A1900" s="155" t="s">
        <v>8260</v>
      </c>
      <c r="B1900" s="155" t="s">
        <v>12364</v>
      </c>
      <c r="C1900" s="156">
        <v>37621</v>
      </c>
      <c r="D1900" s="157">
        <v>2311.672</v>
      </c>
      <c r="E1900" s="157">
        <v>1155.836</v>
      </c>
      <c r="F1900" s="157">
        <v>1155.836</v>
      </c>
    </row>
    <row r="1901" spans="1:6" x14ac:dyDescent="0.2">
      <c r="A1901" s="155" t="s">
        <v>8261</v>
      </c>
      <c r="B1901" s="155"/>
      <c r="C1901" s="156">
        <v>37621</v>
      </c>
      <c r="D1901" s="157">
        <v>10432.225</v>
      </c>
      <c r="E1901" s="157">
        <v>9266.1550000000007</v>
      </c>
      <c r="F1901" s="157">
        <v>1166.07</v>
      </c>
    </row>
    <row r="1902" spans="1:6" x14ac:dyDescent="0.2">
      <c r="A1902" s="155" t="s">
        <v>8257</v>
      </c>
      <c r="B1902" s="155" t="s">
        <v>8258</v>
      </c>
      <c r="C1902" s="155" t="s">
        <v>10690</v>
      </c>
      <c r="D1902" s="157" t="s">
        <v>8259</v>
      </c>
      <c r="E1902" s="157" t="s">
        <v>8259</v>
      </c>
      <c r="F1902" s="157" t="s">
        <v>8259</v>
      </c>
    </row>
    <row r="1903" spans="1:6" x14ac:dyDescent="0.2">
      <c r="A1903" s="155" t="s">
        <v>8257</v>
      </c>
      <c r="B1903" s="155" t="s">
        <v>8258</v>
      </c>
      <c r="C1903" s="155" t="s">
        <v>10690</v>
      </c>
      <c r="D1903" s="157" t="s">
        <v>8259</v>
      </c>
      <c r="E1903" s="157" t="s">
        <v>8259</v>
      </c>
      <c r="F1903" s="157" t="s">
        <v>8259</v>
      </c>
    </row>
    <row r="1904" spans="1:6" x14ac:dyDescent="0.2">
      <c r="A1904" s="155" t="s">
        <v>8268</v>
      </c>
      <c r="B1904" s="155"/>
      <c r="C1904" s="155"/>
      <c r="D1904" s="155"/>
      <c r="E1904" s="155"/>
      <c r="F1904" s="155"/>
    </row>
    <row r="1905" spans="1:6" x14ac:dyDescent="0.2">
      <c r="A1905" s="155" t="s">
        <v>8254</v>
      </c>
      <c r="B1905" s="155" t="s">
        <v>8255</v>
      </c>
      <c r="C1905" s="155"/>
      <c r="D1905" s="155"/>
      <c r="E1905" s="155"/>
      <c r="F1905" s="155"/>
    </row>
    <row r="1906" spans="1:6" x14ac:dyDescent="0.2">
      <c r="A1906" s="155"/>
      <c r="B1906" s="155"/>
      <c r="C1906" s="155" t="s">
        <v>10689</v>
      </c>
      <c r="D1906" s="157" t="s">
        <v>8255</v>
      </c>
      <c r="E1906" s="155"/>
      <c r="F1906" s="155"/>
    </row>
    <row r="1908" spans="1:6" x14ac:dyDescent="0.2">
      <c r="A1908" s="155" t="s">
        <v>8260</v>
      </c>
      <c r="B1908" s="155" t="s">
        <v>12364</v>
      </c>
      <c r="C1908" s="156">
        <v>37621</v>
      </c>
      <c r="D1908" s="157">
        <v>0</v>
      </c>
      <c r="E1908" s="157">
        <v>0</v>
      </c>
      <c r="F1908" s="157">
        <v>0</v>
      </c>
    </row>
    <row r="1909" spans="1:6" x14ac:dyDescent="0.2">
      <c r="A1909" s="155" t="s">
        <v>8261</v>
      </c>
      <c r="B1909" s="155"/>
      <c r="C1909" s="156">
        <v>37621</v>
      </c>
      <c r="D1909" s="157">
        <v>0</v>
      </c>
      <c r="E1909" s="157">
        <v>0</v>
      </c>
      <c r="F1909" s="157">
        <v>0</v>
      </c>
    </row>
    <row r="1910" spans="1:6" x14ac:dyDescent="0.2">
      <c r="A1910" s="155" t="s">
        <v>8257</v>
      </c>
      <c r="B1910" s="155" t="s">
        <v>8258</v>
      </c>
      <c r="C1910" s="155" t="s">
        <v>10690</v>
      </c>
      <c r="D1910" s="157" t="s">
        <v>8259</v>
      </c>
      <c r="E1910" s="157" t="s">
        <v>8259</v>
      </c>
      <c r="F1910" s="157" t="s">
        <v>8259</v>
      </c>
    </row>
    <row r="1911" spans="1:6" x14ac:dyDescent="0.2">
      <c r="A1911" s="155" t="s">
        <v>5063</v>
      </c>
      <c r="B1911" s="155" t="s">
        <v>9530</v>
      </c>
      <c r="C1911" s="155"/>
      <c r="D1911" s="155"/>
      <c r="E1911" s="155"/>
      <c r="F1911" s="155"/>
    </row>
    <row r="1912" spans="1:6" x14ac:dyDescent="0.2">
      <c r="A1912" s="155"/>
      <c r="B1912" s="155"/>
      <c r="C1912" s="155" t="s">
        <v>10691</v>
      </c>
      <c r="D1912" s="155"/>
      <c r="E1912" s="157">
        <v>0</v>
      </c>
      <c r="F1912" s="155"/>
    </row>
    <row r="1913" spans="1:6" x14ac:dyDescent="0.2">
      <c r="A1913" s="155" t="s">
        <v>8264</v>
      </c>
      <c r="B1913" s="155"/>
      <c r="C1913" s="156">
        <v>37590</v>
      </c>
      <c r="D1913" s="157">
        <v>31543.429</v>
      </c>
      <c r="E1913" s="157">
        <v>17709.106</v>
      </c>
      <c r="F1913" s="157">
        <v>13834.323</v>
      </c>
    </row>
    <row r="1914" spans="1:6" x14ac:dyDescent="0.2">
      <c r="A1914" s="155" t="s">
        <v>8257</v>
      </c>
      <c r="B1914" s="155" t="s">
        <v>8258</v>
      </c>
      <c r="C1914" s="155" t="s">
        <v>10690</v>
      </c>
      <c r="D1914" s="157" t="s">
        <v>8259</v>
      </c>
      <c r="E1914" s="157" t="s">
        <v>8259</v>
      </c>
      <c r="F1914" s="157" t="s">
        <v>8259</v>
      </c>
    </row>
    <row r="1915" spans="1:6" x14ac:dyDescent="0.2">
      <c r="A1915" s="155" t="s">
        <v>8257</v>
      </c>
      <c r="B1915" s="155" t="s">
        <v>8258</v>
      </c>
      <c r="C1915" s="155" t="s">
        <v>10690</v>
      </c>
      <c r="D1915" s="157" t="s">
        <v>8259</v>
      </c>
      <c r="E1915" s="157" t="s">
        <v>8259</v>
      </c>
      <c r="F1915" s="157" t="s">
        <v>8259</v>
      </c>
    </row>
    <row r="1916" spans="1:6" x14ac:dyDescent="0.2">
      <c r="A1916" s="155" t="s">
        <v>8260</v>
      </c>
      <c r="B1916" s="155" t="s">
        <v>12364</v>
      </c>
      <c r="C1916" s="156">
        <v>37621</v>
      </c>
      <c r="D1916" s="157">
        <v>0</v>
      </c>
      <c r="E1916" s="157">
        <v>0</v>
      </c>
      <c r="F1916" s="157">
        <v>0</v>
      </c>
    </row>
    <row r="1917" spans="1:6" x14ac:dyDescent="0.2">
      <c r="A1917" s="155" t="s">
        <v>8261</v>
      </c>
      <c r="B1917" s="155"/>
      <c r="C1917" s="156">
        <v>37621</v>
      </c>
      <c r="D1917" s="157">
        <v>31543.429</v>
      </c>
      <c r="E1917" s="157">
        <v>17709.106</v>
      </c>
      <c r="F1917" s="157">
        <v>13834.323</v>
      </c>
    </row>
    <row r="1918" spans="1:6" x14ac:dyDescent="0.2">
      <c r="A1918" s="155" t="s">
        <v>8257</v>
      </c>
      <c r="B1918" s="155" t="s">
        <v>8258</v>
      </c>
      <c r="C1918" s="155" t="s">
        <v>10690</v>
      </c>
      <c r="D1918" s="157" t="s">
        <v>8259</v>
      </c>
      <c r="E1918" s="157" t="s">
        <v>8259</v>
      </c>
      <c r="F1918" s="157" t="s">
        <v>8259</v>
      </c>
    </row>
    <row r="1919" spans="1:6" x14ac:dyDescent="0.2">
      <c r="A1919" s="155" t="s">
        <v>8257</v>
      </c>
      <c r="B1919" s="155" t="s">
        <v>8258</v>
      </c>
      <c r="C1919" s="155" t="s">
        <v>10690</v>
      </c>
      <c r="D1919" s="157" t="s">
        <v>8259</v>
      </c>
      <c r="E1919" s="157" t="s">
        <v>8259</v>
      </c>
      <c r="F1919" s="157" t="s">
        <v>8259</v>
      </c>
    </row>
    <row r="1920" spans="1:6" x14ac:dyDescent="0.2">
      <c r="A1920" s="155" t="s">
        <v>8260</v>
      </c>
      <c r="B1920" s="155" t="s">
        <v>12364</v>
      </c>
      <c r="C1920" s="156">
        <v>37621</v>
      </c>
      <c r="D1920" s="157">
        <v>0</v>
      </c>
      <c r="E1920" s="157">
        <v>0</v>
      </c>
      <c r="F1920" s="157">
        <v>0</v>
      </c>
    </row>
    <row r="1921" spans="1:6" x14ac:dyDescent="0.2">
      <c r="A1921" s="155" t="s">
        <v>8261</v>
      </c>
      <c r="B1921" s="155"/>
      <c r="C1921" s="156">
        <v>37621</v>
      </c>
      <c r="D1921" s="157">
        <v>0</v>
      </c>
      <c r="E1921" s="157">
        <v>0</v>
      </c>
      <c r="F1921" s="157">
        <v>0</v>
      </c>
    </row>
    <row r="1922" spans="1:6" x14ac:dyDescent="0.2">
      <c r="A1922" s="155" t="s">
        <v>8257</v>
      </c>
      <c r="B1922" s="155" t="s">
        <v>8258</v>
      </c>
      <c r="C1922" s="155" t="s">
        <v>10690</v>
      </c>
      <c r="D1922" s="157" t="s">
        <v>8259</v>
      </c>
      <c r="E1922" s="157" t="s">
        <v>8259</v>
      </c>
      <c r="F1922" s="157" t="s">
        <v>8259</v>
      </c>
    </row>
    <row r="1923" spans="1:6" x14ac:dyDescent="0.2">
      <c r="A1923" s="155" t="s">
        <v>8257</v>
      </c>
      <c r="B1923" s="155" t="s">
        <v>8258</v>
      </c>
      <c r="C1923" s="155" t="s">
        <v>10690</v>
      </c>
      <c r="D1923" s="157" t="s">
        <v>8259</v>
      </c>
      <c r="E1923" s="157" t="s">
        <v>8259</v>
      </c>
      <c r="F1923" s="157" t="s">
        <v>8259</v>
      </c>
    </row>
    <row r="1924" spans="1:6" x14ac:dyDescent="0.2">
      <c r="A1924" s="155" t="s">
        <v>8260</v>
      </c>
      <c r="B1924" s="155" t="s">
        <v>12364</v>
      </c>
      <c r="C1924" s="156">
        <v>37621</v>
      </c>
      <c r="D1924" s="157">
        <v>0</v>
      </c>
      <c r="E1924" s="157">
        <v>0</v>
      </c>
      <c r="F1924" s="157">
        <v>0</v>
      </c>
    </row>
    <row r="1925" spans="1:6" x14ac:dyDescent="0.2">
      <c r="A1925" s="155" t="s">
        <v>8261</v>
      </c>
      <c r="B1925" s="155"/>
      <c r="C1925" s="156">
        <v>37621</v>
      </c>
      <c r="D1925" s="157">
        <v>0</v>
      </c>
      <c r="E1925" s="157">
        <v>0</v>
      </c>
      <c r="F1925" s="157">
        <v>0</v>
      </c>
    </row>
    <row r="1926" spans="1:6" x14ac:dyDescent="0.2">
      <c r="A1926" s="155" t="s">
        <v>8257</v>
      </c>
      <c r="B1926" s="155" t="s">
        <v>8258</v>
      </c>
      <c r="C1926" s="155" t="s">
        <v>10690</v>
      </c>
      <c r="D1926" s="157" t="s">
        <v>8259</v>
      </c>
      <c r="E1926" s="157" t="s">
        <v>8259</v>
      </c>
      <c r="F1926" s="157" t="s">
        <v>8259</v>
      </c>
    </row>
    <row r="1927" spans="1:6" x14ac:dyDescent="0.2">
      <c r="A1927" s="155" t="s">
        <v>5580</v>
      </c>
      <c r="B1927" s="155" t="s">
        <v>8314</v>
      </c>
      <c r="C1927" s="155"/>
      <c r="D1927" s="155"/>
      <c r="E1927" s="155"/>
      <c r="F1927" s="155"/>
    </row>
    <row r="1928" spans="1:6" x14ac:dyDescent="0.2">
      <c r="A1928" s="155"/>
      <c r="B1928" s="155"/>
      <c r="C1928" s="155" t="s">
        <v>10691</v>
      </c>
      <c r="D1928" s="155"/>
      <c r="E1928" s="157">
        <v>0</v>
      </c>
      <c r="F1928" s="155"/>
    </row>
    <row r="1929" spans="1:6" x14ac:dyDescent="0.2">
      <c r="A1929" s="155" t="s">
        <v>8264</v>
      </c>
      <c r="B1929" s="155"/>
      <c r="C1929" s="156">
        <v>37590</v>
      </c>
      <c r="D1929" s="157">
        <v>500137.74900000001</v>
      </c>
      <c r="E1929" s="157">
        <v>401155.35700000002</v>
      </c>
      <c r="F1929" s="157">
        <v>98982.392000000007</v>
      </c>
    </row>
    <row r="1930" spans="1:6" x14ac:dyDescent="0.2">
      <c r="A1930" s="155" t="s">
        <v>8257</v>
      </c>
      <c r="B1930" s="155" t="s">
        <v>8258</v>
      </c>
      <c r="C1930" s="155" t="s">
        <v>10690</v>
      </c>
      <c r="D1930" s="157" t="s">
        <v>8259</v>
      </c>
      <c r="E1930" s="157" t="s">
        <v>8259</v>
      </c>
      <c r="F1930" s="157" t="s">
        <v>8259</v>
      </c>
    </row>
    <row r="1931" spans="1:6" x14ac:dyDescent="0.2">
      <c r="A1931" s="155" t="s">
        <v>8257</v>
      </c>
      <c r="B1931" s="155" t="s">
        <v>8258</v>
      </c>
      <c r="C1931" s="155" t="s">
        <v>10690</v>
      </c>
      <c r="D1931" s="157" t="s">
        <v>8259</v>
      </c>
      <c r="E1931" s="157" t="s">
        <v>8259</v>
      </c>
      <c r="F1931" s="157" t="s">
        <v>8259</v>
      </c>
    </row>
    <row r="1932" spans="1:6" x14ac:dyDescent="0.2">
      <c r="A1932" s="155" t="s">
        <v>8260</v>
      </c>
      <c r="B1932" s="155" t="s">
        <v>12364</v>
      </c>
      <c r="C1932" s="156">
        <v>37621</v>
      </c>
      <c r="D1932" s="157">
        <v>0</v>
      </c>
      <c r="E1932" s="157">
        <v>0</v>
      </c>
      <c r="F1932" s="157">
        <v>0</v>
      </c>
    </row>
    <row r="1933" spans="1:6" x14ac:dyDescent="0.2">
      <c r="A1933" s="155" t="s">
        <v>8261</v>
      </c>
      <c r="B1933" s="155"/>
      <c r="C1933" s="156">
        <v>37621</v>
      </c>
      <c r="D1933" s="157">
        <v>500137.74900000001</v>
      </c>
      <c r="E1933" s="157">
        <v>401155.35700000002</v>
      </c>
      <c r="F1933" s="157">
        <v>98982.392000000007</v>
      </c>
    </row>
    <row r="1934" spans="1:6" x14ac:dyDescent="0.2">
      <c r="A1934" s="155" t="s">
        <v>8257</v>
      </c>
      <c r="B1934" s="155" t="s">
        <v>8258</v>
      </c>
      <c r="C1934" s="155" t="s">
        <v>10690</v>
      </c>
      <c r="D1934" s="157" t="s">
        <v>8259</v>
      </c>
      <c r="E1934" s="157" t="s">
        <v>8259</v>
      </c>
      <c r="F1934" s="157" t="s">
        <v>8259</v>
      </c>
    </row>
    <row r="1935" spans="1:6" x14ac:dyDescent="0.2">
      <c r="A1935" s="155" t="s">
        <v>5098</v>
      </c>
      <c r="B1935" s="155" t="s">
        <v>8315</v>
      </c>
      <c r="C1935" s="155"/>
      <c r="D1935" s="155"/>
      <c r="E1935" s="155"/>
      <c r="F1935" s="155"/>
    </row>
    <row r="1936" spans="1:6" x14ac:dyDescent="0.2">
      <c r="A1936" s="155"/>
      <c r="B1936" s="155"/>
      <c r="C1936" s="155" t="s">
        <v>10691</v>
      </c>
      <c r="D1936" s="155"/>
      <c r="E1936" s="157">
        <v>0</v>
      </c>
      <c r="F1936" s="155"/>
    </row>
    <row r="1937" spans="1:6" x14ac:dyDescent="0.2">
      <c r="A1937" s="155" t="s">
        <v>8264</v>
      </c>
      <c r="B1937" s="155"/>
      <c r="C1937" s="156">
        <v>37590</v>
      </c>
      <c r="D1937" s="157">
        <v>47082.16</v>
      </c>
      <c r="E1937" s="157">
        <v>0</v>
      </c>
      <c r="F1937" s="157">
        <v>47082.16</v>
      </c>
    </row>
    <row r="1938" spans="1:6" x14ac:dyDescent="0.2">
      <c r="A1938" s="155" t="s">
        <v>8257</v>
      </c>
      <c r="B1938" s="155" t="s">
        <v>8258</v>
      </c>
      <c r="C1938" s="155" t="s">
        <v>10690</v>
      </c>
      <c r="D1938" s="157" t="s">
        <v>8259</v>
      </c>
      <c r="E1938" s="157" t="s">
        <v>8259</v>
      </c>
      <c r="F1938" s="157" t="s">
        <v>8259</v>
      </c>
    </row>
    <row r="1939" spans="1:6" x14ac:dyDescent="0.2">
      <c r="A1939" s="155" t="s">
        <v>8257</v>
      </c>
      <c r="B1939" s="155" t="s">
        <v>8258</v>
      </c>
      <c r="C1939" s="155" t="s">
        <v>10690</v>
      </c>
      <c r="D1939" s="157" t="s">
        <v>8259</v>
      </c>
      <c r="E1939" s="157" t="s">
        <v>8259</v>
      </c>
      <c r="F1939" s="157" t="s">
        <v>8259</v>
      </c>
    </row>
    <row r="1940" spans="1:6" x14ac:dyDescent="0.2">
      <c r="A1940" s="155" t="s">
        <v>8260</v>
      </c>
      <c r="B1940" s="155" t="s">
        <v>12364</v>
      </c>
      <c r="C1940" s="156">
        <v>37621</v>
      </c>
      <c r="D1940" s="157">
        <v>0</v>
      </c>
      <c r="E1940" s="157">
        <v>0</v>
      </c>
      <c r="F1940" s="157">
        <v>0</v>
      </c>
    </row>
    <row r="1941" spans="1:6" x14ac:dyDescent="0.2">
      <c r="A1941" s="155" t="s">
        <v>8261</v>
      </c>
      <c r="B1941" s="155"/>
      <c r="C1941" s="156">
        <v>37621</v>
      </c>
      <c r="D1941" s="157">
        <v>47082.16</v>
      </c>
      <c r="E1941" s="157">
        <v>0</v>
      </c>
      <c r="F1941" s="157">
        <v>47082.16</v>
      </c>
    </row>
    <row r="1942" spans="1:6" x14ac:dyDescent="0.2">
      <c r="A1942" s="155" t="s">
        <v>8257</v>
      </c>
      <c r="B1942" s="155" t="s">
        <v>8258</v>
      </c>
      <c r="C1942" s="155" t="s">
        <v>10690</v>
      </c>
      <c r="D1942" s="157" t="s">
        <v>8259</v>
      </c>
      <c r="E1942" s="157" t="s">
        <v>8259</v>
      </c>
      <c r="F1942" s="157" t="s">
        <v>8259</v>
      </c>
    </row>
    <row r="1943" spans="1:6" x14ac:dyDescent="0.2">
      <c r="A1943" s="155" t="s">
        <v>8257</v>
      </c>
      <c r="B1943" s="155" t="s">
        <v>8258</v>
      </c>
      <c r="C1943" s="155" t="s">
        <v>10690</v>
      </c>
      <c r="D1943" s="157" t="s">
        <v>8259</v>
      </c>
      <c r="E1943" s="157" t="s">
        <v>8259</v>
      </c>
      <c r="F1943" s="157" t="s">
        <v>8259</v>
      </c>
    </row>
    <row r="1944" spans="1:6" x14ac:dyDescent="0.2">
      <c r="A1944" s="155" t="s">
        <v>8260</v>
      </c>
      <c r="B1944" s="155" t="s">
        <v>12364</v>
      </c>
      <c r="C1944" s="156">
        <v>37621</v>
      </c>
      <c r="D1944" s="157">
        <v>0</v>
      </c>
      <c r="E1944" s="157">
        <v>0</v>
      </c>
      <c r="F1944" s="157">
        <v>0</v>
      </c>
    </row>
    <row r="1945" spans="1:6" x14ac:dyDescent="0.2">
      <c r="A1945" s="155" t="s">
        <v>8261</v>
      </c>
      <c r="B1945" s="155"/>
      <c r="C1945" s="156">
        <v>37621</v>
      </c>
      <c r="D1945" s="157">
        <v>0</v>
      </c>
      <c r="E1945" s="157">
        <v>0</v>
      </c>
      <c r="F1945" s="157">
        <v>0</v>
      </c>
    </row>
    <row r="1946" spans="1:6" x14ac:dyDescent="0.2">
      <c r="A1946" s="155" t="s">
        <v>8257</v>
      </c>
      <c r="B1946" s="155" t="s">
        <v>8258</v>
      </c>
      <c r="C1946" s="155" t="s">
        <v>10690</v>
      </c>
      <c r="D1946" s="157" t="s">
        <v>8259</v>
      </c>
      <c r="E1946" s="157" t="s">
        <v>8259</v>
      </c>
      <c r="F1946" s="157" t="s">
        <v>8259</v>
      </c>
    </row>
    <row r="1947" spans="1:6" x14ac:dyDescent="0.2">
      <c r="A1947" s="155" t="s">
        <v>8257</v>
      </c>
      <c r="B1947" s="155" t="s">
        <v>8258</v>
      </c>
      <c r="C1947" s="155" t="s">
        <v>10690</v>
      </c>
      <c r="D1947" s="157" t="s">
        <v>8259</v>
      </c>
      <c r="E1947" s="157" t="s">
        <v>8259</v>
      </c>
      <c r="F1947" s="157" t="s">
        <v>8259</v>
      </c>
    </row>
    <row r="1948" spans="1:6" x14ac:dyDescent="0.2">
      <c r="A1948" s="155" t="s">
        <v>8260</v>
      </c>
      <c r="B1948" s="155" t="s">
        <v>12364</v>
      </c>
      <c r="C1948" s="156">
        <v>37621</v>
      </c>
      <c r="D1948" s="157">
        <v>0</v>
      </c>
      <c r="E1948" s="157">
        <v>0</v>
      </c>
      <c r="F1948" s="157">
        <v>0</v>
      </c>
    </row>
    <row r="1949" spans="1:6" x14ac:dyDescent="0.2">
      <c r="A1949" s="155" t="s">
        <v>8261</v>
      </c>
      <c r="B1949" s="155"/>
      <c r="C1949" s="156">
        <v>37621</v>
      </c>
      <c r="D1949" s="157">
        <v>0</v>
      </c>
      <c r="E1949" s="157">
        <v>0</v>
      </c>
      <c r="F1949" s="157">
        <v>0</v>
      </c>
    </row>
    <row r="1950" spans="1:6" x14ac:dyDescent="0.2">
      <c r="A1950" s="155" t="s">
        <v>8257</v>
      </c>
      <c r="B1950" s="155" t="s">
        <v>8258</v>
      </c>
      <c r="C1950" s="155" t="s">
        <v>10690</v>
      </c>
      <c r="D1950" s="157" t="s">
        <v>8259</v>
      </c>
      <c r="E1950" s="157" t="s">
        <v>8259</v>
      </c>
      <c r="F1950" s="157" t="s">
        <v>8259</v>
      </c>
    </row>
    <row r="1951" spans="1:6" x14ac:dyDescent="0.2">
      <c r="A1951" s="155" t="s">
        <v>5067</v>
      </c>
      <c r="B1951" s="155" t="s">
        <v>8316</v>
      </c>
      <c r="C1951" s="155" t="s">
        <v>9531</v>
      </c>
      <c r="D1951" s="155"/>
      <c r="E1951" s="155"/>
      <c r="F1951" s="155"/>
    </row>
    <row r="1952" spans="1:6" x14ac:dyDescent="0.2">
      <c r="A1952" s="155"/>
      <c r="B1952" s="155"/>
      <c r="C1952" s="155" t="s">
        <v>10691</v>
      </c>
      <c r="D1952" s="155"/>
      <c r="E1952" s="157">
        <v>0</v>
      </c>
      <c r="F1952" s="155"/>
    </row>
    <row r="1953" spans="1:6" x14ac:dyDescent="0.2">
      <c r="A1953" s="155" t="s">
        <v>8264</v>
      </c>
      <c r="B1953" s="155"/>
      <c r="C1953" s="156">
        <v>37590</v>
      </c>
      <c r="D1953" s="157">
        <v>317388.55499999999</v>
      </c>
      <c r="E1953" s="157">
        <v>266003.11700000003</v>
      </c>
      <c r="F1953" s="157">
        <v>51385.438000000002</v>
      </c>
    </row>
    <row r="1954" spans="1:6" x14ac:dyDescent="0.2">
      <c r="A1954" s="155" t="s">
        <v>8257</v>
      </c>
      <c r="B1954" s="155" t="s">
        <v>8258</v>
      </c>
      <c r="C1954" s="155" t="s">
        <v>10690</v>
      </c>
      <c r="D1954" s="157" t="s">
        <v>8259</v>
      </c>
      <c r="E1954" s="157" t="s">
        <v>8259</v>
      </c>
      <c r="F1954" s="157" t="s">
        <v>8259</v>
      </c>
    </row>
    <row r="1955" spans="1:6" x14ac:dyDescent="0.2">
      <c r="A1955" s="155" t="s">
        <v>8257</v>
      </c>
      <c r="B1955" s="155" t="s">
        <v>8258</v>
      </c>
      <c r="C1955" s="155" t="s">
        <v>10690</v>
      </c>
      <c r="D1955" s="157" t="s">
        <v>8259</v>
      </c>
      <c r="E1955" s="157" t="s">
        <v>8259</v>
      </c>
      <c r="F1955" s="157" t="s">
        <v>8259</v>
      </c>
    </row>
    <row r="1956" spans="1:6" x14ac:dyDescent="0.2">
      <c r="A1956" s="155" t="s">
        <v>8260</v>
      </c>
      <c r="B1956" s="155" t="s">
        <v>12364</v>
      </c>
      <c r="C1956" s="156">
        <v>37621</v>
      </c>
      <c r="D1956" s="157">
        <v>0</v>
      </c>
      <c r="E1956" s="157">
        <v>0</v>
      </c>
      <c r="F1956" s="157">
        <v>0</v>
      </c>
    </row>
    <row r="1957" spans="1:6" x14ac:dyDescent="0.2">
      <c r="A1957" s="155" t="s">
        <v>8261</v>
      </c>
      <c r="B1957" s="155"/>
      <c r="C1957" s="156">
        <v>37621</v>
      </c>
      <c r="D1957" s="157">
        <v>317388.55499999999</v>
      </c>
      <c r="E1957" s="157">
        <v>266003.11700000003</v>
      </c>
      <c r="F1957" s="157">
        <v>51385.438000000002</v>
      </c>
    </row>
    <row r="1958" spans="1:6" x14ac:dyDescent="0.2">
      <c r="A1958" s="155" t="s">
        <v>8257</v>
      </c>
      <c r="B1958" s="155" t="s">
        <v>8258</v>
      </c>
      <c r="C1958" s="155" t="s">
        <v>10690</v>
      </c>
      <c r="D1958" s="157" t="s">
        <v>8259</v>
      </c>
      <c r="E1958" s="157" t="s">
        <v>8259</v>
      </c>
      <c r="F1958" s="157" t="s">
        <v>8259</v>
      </c>
    </row>
    <row r="1959" spans="1:6" x14ac:dyDescent="0.2">
      <c r="A1959" s="155" t="s">
        <v>5582</v>
      </c>
      <c r="B1959" s="155" t="s">
        <v>8317</v>
      </c>
      <c r="C1959" s="155"/>
      <c r="D1959" s="155"/>
      <c r="E1959" s="155"/>
      <c r="F1959" s="155"/>
    </row>
    <row r="1960" spans="1:6" x14ac:dyDescent="0.2">
      <c r="A1960" s="155" t="s">
        <v>8268</v>
      </c>
      <c r="B1960" s="155"/>
      <c r="C1960" s="155"/>
      <c r="D1960" s="155"/>
      <c r="E1960" s="155"/>
      <c r="F1960" s="155"/>
    </row>
    <row r="1961" spans="1:6" x14ac:dyDescent="0.2">
      <c r="A1961" s="155" t="s">
        <v>8254</v>
      </c>
      <c r="B1961" s="155" t="s">
        <v>8255</v>
      </c>
      <c r="C1961" s="155"/>
      <c r="D1961" s="155"/>
      <c r="E1961" s="155"/>
      <c r="F1961" s="155"/>
    </row>
    <row r="1962" spans="1:6" x14ac:dyDescent="0.2">
      <c r="A1962" s="155"/>
      <c r="B1962" s="155"/>
      <c r="C1962" s="155" t="s">
        <v>10689</v>
      </c>
      <c r="D1962" s="157" t="s">
        <v>8255</v>
      </c>
      <c r="E1962" s="155"/>
      <c r="F1962" s="155"/>
    </row>
    <row r="1964" spans="1:6" x14ac:dyDescent="0.2">
      <c r="A1964" s="155"/>
      <c r="B1964" s="155"/>
      <c r="C1964" s="155" t="s">
        <v>10691</v>
      </c>
      <c r="D1964" s="155"/>
      <c r="E1964" s="157">
        <v>0</v>
      </c>
      <c r="F1964" s="155"/>
    </row>
    <row r="1965" spans="1:6" x14ac:dyDescent="0.2">
      <c r="A1965" s="155" t="s">
        <v>8264</v>
      </c>
      <c r="B1965" s="155"/>
      <c r="C1965" s="156">
        <v>37590</v>
      </c>
      <c r="D1965" s="157">
        <v>10181.262000000001</v>
      </c>
      <c r="E1965" s="157">
        <v>14474.224</v>
      </c>
      <c r="F1965" s="157">
        <v>-4292.9620000000004</v>
      </c>
    </row>
    <row r="1966" spans="1:6" x14ac:dyDescent="0.2">
      <c r="A1966" s="155" t="s">
        <v>8257</v>
      </c>
      <c r="B1966" s="155" t="s">
        <v>8258</v>
      </c>
      <c r="C1966" s="155" t="s">
        <v>10690</v>
      </c>
      <c r="D1966" s="157" t="s">
        <v>8259</v>
      </c>
      <c r="E1966" s="157" t="s">
        <v>8259</v>
      </c>
      <c r="F1966" s="157" t="s">
        <v>8259</v>
      </c>
    </row>
    <row r="1968" spans="1:6" x14ac:dyDescent="0.2">
      <c r="A1968" s="155" t="s">
        <v>8265</v>
      </c>
      <c r="B1968" s="155" t="s">
        <v>8266</v>
      </c>
      <c r="C1968" s="155" t="s">
        <v>158</v>
      </c>
      <c r="D1968" s="157" t="s">
        <v>3</v>
      </c>
      <c r="E1968" s="157" t="s">
        <v>4</v>
      </c>
      <c r="F1968" s="157" t="s">
        <v>1020</v>
      </c>
    </row>
    <row r="1969" spans="1:6" x14ac:dyDescent="0.2">
      <c r="A1969" s="155" t="s">
        <v>8257</v>
      </c>
      <c r="B1969" s="155" t="s">
        <v>8258</v>
      </c>
      <c r="C1969" s="155" t="s">
        <v>10690</v>
      </c>
      <c r="D1969" s="157" t="s">
        <v>8259</v>
      </c>
      <c r="E1969" s="157" t="s">
        <v>8259</v>
      </c>
      <c r="F1969" s="157" t="s">
        <v>8259</v>
      </c>
    </row>
    <row r="1970" spans="1:6" x14ac:dyDescent="0.2">
      <c r="A1970" s="156">
        <v>45657</v>
      </c>
      <c r="B1970" s="155" t="s">
        <v>10975</v>
      </c>
      <c r="C1970" s="155" t="s">
        <v>10976</v>
      </c>
      <c r="D1970" s="155"/>
      <c r="E1970" s="157">
        <v>353.24</v>
      </c>
      <c r="F1970" s="157">
        <v>-4646.2020000000002</v>
      </c>
    </row>
    <row r="1971" spans="1:6" x14ac:dyDescent="0.2">
      <c r="A1971" s="155" t="s">
        <v>8257</v>
      </c>
      <c r="B1971" s="155" t="s">
        <v>8258</v>
      </c>
      <c r="C1971" s="155" t="s">
        <v>10690</v>
      </c>
      <c r="D1971" s="157" t="s">
        <v>8259</v>
      </c>
      <c r="E1971" s="157" t="s">
        <v>8259</v>
      </c>
      <c r="F1971" s="157" t="s">
        <v>8259</v>
      </c>
    </row>
    <row r="1972" spans="1:6" x14ac:dyDescent="0.2">
      <c r="A1972" s="155" t="s">
        <v>8260</v>
      </c>
      <c r="B1972" s="155" t="s">
        <v>12364</v>
      </c>
      <c r="C1972" s="156">
        <v>37621</v>
      </c>
      <c r="D1972" s="157">
        <v>0</v>
      </c>
      <c r="E1972" s="157">
        <v>353.24</v>
      </c>
      <c r="F1972" s="157">
        <v>-353.24</v>
      </c>
    </row>
    <row r="1973" spans="1:6" x14ac:dyDescent="0.2">
      <c r="A1973" s="155" t="s">
        <v>8261</v>
      </c>
      <c r="B1973" s="155"/>
      <c r="C1973" s="156">
        <v>37621</v>
      </c>
      <c r="D1973" s="157">
        <v>10181.262000000001</v>
      </c>
      <c r="E1973" s="157">
        <v>14827.464</v>
      </c>
      <c r="F1973" s="157">
        <v>-4646.2020000000002</v>
      </c>
    </row>
    <row r="1974" spans="1:6" x14ac:dyDescent="0.2">
      <c r="A1974" s="155" t="s">
        <v>8257</v>
      </c>
      <c r="B1974" s="155" t="s">
        <v>8258</v>
      </c>
      <c r="C1974" s="155" t="s">
        <v>10690</v>
      </c>
      <c r="D1974" s="157" t="s">
        <v>8259</v>
      </c>
      <c r="E1974" s="157" t="s">
        <v>8259</v>
      </c>
      <c r="F1974" s="157" t="s">
        <v>8259</v>
      </c>
    </row>
    <row r="1975" spans="1:6" x14ac:dyDescent="0.2">
      <c r="A1975" s="155" t="s">
        <v>5584</v>
      </c>
      <c r="B1975" s="155" t="s">
        <v>9532</v>
      </c>
      <c r="C1975" s="155" t="s">
        <v>9533</v>
      </c>
      <c r="D1975" s="155"/>
      <c r="E1975" s="155"/>
      <c r="F1975" s="155"/>
    </row>
    <row r="1976" spans="1:6" x14ac:dyDescent="0.2">
      <c r="A1976" s="155"/>
      <c r="B1976" s="155"/>
      <c r="C1976" s="155" t="s">
        <v>10691</v>
      </c>
      <c r="D1976" s="155"/>
      <c r="E1976" s="157">
        <v>0</v>
      </c>
      <c r="F1976" s="155"/>
    </row>
    <row r="1977" spans="1:6" x14ac:dyDescent="0.2">
      <c r="A1977" s="155" t="s">
        <v>8264</v>
      </c>
      <c r="B1977" s="155"/>
      <c r="C1977" s="156">
        <v>37590</v>
      </c>
      <c r="D1977" s="157">
        <v>364175.94</v>
      </c>
      <c r="E1977" s="157">
        <v>364175.94</v>
      </c>
      <c r="F1977" s="157">
        <v>0</v>
      </c>
    </row>
    <row r="1978" spans="1:6" x14ac:dyDescent="0.2">
      <c r="A1978" s="155" t="s">
        <v>8257</v>
      </c>
      <c r="B1978" s="155" t="s">
        <v>8258</v>
      </c>
      <c r="C1978" s="155" t="s">
        <v>10690</v>
      </c>
      <c r="D1978" s="157" t="s">
        <v>8259</v>
      </c>
      <c r="E1978" s="157" t="s">
        <v>8259</v>
      </c>
      <c r="F1978" s="157" t="s">
        <v>8259</v>
      </c>
    </row>
    <row r="1979" spans="1:6" x14ac:dyDescent="0.2">
      <c r="A1979" s="155" t="s">
        <v>8257</v>
      </c>
      <c r="B1979" s="155" t="s">
        <v>8258</v>
      </c>
      <c r="C1979" s="155" t="s">
        <v>10690</v>
      </c>
      <c r="D1979" s="157" t="s">
        <v>8259</v>
      </c>
      <c r="E1979" s="157" t="s">
        <v>8259</v>
      </c>
      <c r="F1979" s="157" t="s">
        <v>8259</v>
      </c>
    </row>
    <row r="1980" spans="1:6" x14ac:dyDescent="0.2">
      <c r="A1980" s="155" t="s">
        <v>8260</v>
      </c>
      <c r="B1980" s="155" t="s">
        <v>12364</v>
      </c>
      <c r="C1980" s="156">
        <v>37621</v>
      </c>
      <c r="D1980" s="157">
        <v>0</v>
      </c>
      <c r="E1980" s="157">
        <v>0</v>
      </c>
      <c r="F1980" s="157">
        <v>0</v>
      </c>
    </row>
    <row r="1981" spans="1:6" x14ac:dyDescent="0.2">
      <c r="A1981" s="155" t="s">
        <v>8261</v>
      </c>
      <c r="B1981" s="155"/>
      <c r="C1981" s="156">
        <v>37621</v>
      </c>
      <c r="D1981" s="157">
        <v>364175.94</v>
      </c>
      <c r="E1981" s="157">
        <v>364175.94</v>
      </c>
      <c r="F1981" s="157">
        <v>0</v>
      </c>
    </row>
    <row r="1982" spans="1:6" x14ac:dyDescent="0.2">
      <c r="A1982" s="155" t="s">
        <v>8257</v>
      </c>
      <c r="B1982" s="155" t="s">
        <v>8258</v>
      </c>
      <c r="C1982" s="155" t="s">
        <v>10690</v>
      </c>
      <c r="D1982" s="157" t="s">
        <v>8259</v>
      </c>
      <c r="E1982" s="157" t="s">
        <v>8259</v>
      </c>
      <c r="F1982" s="157" t="s">
        <v>8259</v>
      </c>
    </row>
    <row r="1983" spans="1:6" x14ac:dyDescent="0.2">
      <c r="A1983" s="155" t="s">
        <v>8257</v>
      </c>
      <c r="B1983" s="155" t="s">
        <v>8258</v>
      </c>
      <c r="C1983" s="155" t="s">
        <v>10690</v>
      </c>
      <c r="D1983" s="157" t="s">
        <v>8259</v>
      </c>
      <c r="E1983" s="157" t="s">
        <v>8259</v>
      </c>
      <c r="F1983" s="157" t="s">
        <v>8259</v>
      </c>
    </row>
    <row r="1984" spans="1:6" x14ac:dyDescent="0.2">
      <c r="A1984" s="155" t="s">
        <v>8260</v>
      </c>
      <c r="B1984" s="155" t="s">
        <v>12364</v>
      </c>
      <c r="C1984" s="156">
        <v>37621</v>
      </c>
      <c r="D1984" s="157">
        <v>0</v>
      </c>
      <c r="E1984" s="157">
        <v>0</v>
      </c>
      <c r="F1984" s="157">
        <v>0</v>
      </c>
    </row>
    <row r="1985" spans="1:6" x14ac:dyDescent="0.2">
      <c r="A1985" s="155" t="s">
        <v>8261</v>
      </c>
      <c r="B1985" s="155"/>
      <c r="C1985" s="156">
        <v>37621</v>
      </c>
      <c r="D1985" s="157">
        <v>0</v>
      </c>
      <c r="E1985" s="157">
        <v>0</v>
      </c>
      <c r="F1985" s="157">
        <v>0</v>
      </c>
    </row>
    <row r="1986" spans="1:6" x14ac:dyDescent="0.2">
      <c r="A1986" s="155" t="s">
        <v>8257</v>
      </c>
      <c r="B1986" s="155" t="s">
        <v>8258</v>
      </c>
      <c r="C1986" s="155" t="s">
        <v>10690</v>
      </c>
      <c r="D1986" s="157" t="s">
        <v>8259</v>
      </c>
      <c r="E1986" s="157" t="s">
        <v>8259</v>
      </c>
      <c r="F1986" s="157" t="s">
        <v>8259</v>
      </c>
    </row>
    <row r="1987" spans="1:6" x14ac:dyDescent="0.2">
      <c r="A1987" s="155" t="s">
        <v>7346</v>
      </c>
      <c r="B1987" s="155" t="s">
        <v>8318</v>
      </c>
      <c r="C1987" s="155"/>
      <c r="D1987" s="155"/>
      <c r="E1987" s="155"/>
      <c r="F1987" s="155"/>
    </row>
    <row r="1988" spans="1:6" x14ac:dyDescent="0.2">
      <c r="A1988" s="155"/>
      <c r="B1988" s="155"/>
      <c r="C1988" s="155" t="s">
        <v>10691</v>
      </c>
      <c r="D1988" s="155"/>
      <c r="E1988" s="157">
        <v>0</v>
      </c>
      <c r="F1988" s="155"/>
    </row>
    <row r="1989" spans="1:6" x14ac:dyDescent="0.2">
      <c r="A1989" s="155" t="s">
        <v>8264</v>
      </c>
      <c r="B1989" s="155"/>
      <c r="C1989" s="156">
        <v>37590</v>
      </c>
      <c r="D1989" s="157">
        <v>70661.19</v>
      </c>
      <c r="E1989" s="157">
        <v>78645.256999999998</v>
      </c>
      <c r="F1989" s="157">
        <v>-7984.067</v>
      </c>
    </row>
    <row r="1990" spans="1:6" x14ac:dyDescent="0.2">
      <c r="A1990" s="155" t="s">
        <v>8257</v>
      </c>
      <c r="B1990" s="155" t="s">
        <v>8258</v>
      </c>
      <c r="C1990" s="155" t="s">
        <v>10690</v>
      </c>
      <c r="D1990" s="157" t="s">
        <v>8259</v>
      </c>
      <c r="E1990" s="157" t="s">
        <v>8259</v>
      </c>
      <c r="F1990" s="157" t="s">
        <v>8259</v>
      </c>
    </row>
    <row r="1991" spans="1:6" x14ac:dyDescent="0.2">
      <c r="A1991" s="156">
        <v>45636</v>
      </c>
      <c r="B1991" s="155">
        <v>5624566359</v>
      </c>
      <c r="C1991" s="155" t="s">
        <v>10979</v>
      </c>
      <c r="D1991" s="157">
        <v>15671.967000000001</v>
      </c>
      <c r="E1991" s="155"/>
      <c r="F1991" s="157">
        <v>7687.9</v>
      </c>
    </row>
    <row r="1992" spans="1:6" x14ac:dyDescent="0.2">
      <c r="A1992" s="155" t="s">
        <v>8257</v>
      </c>
      <c r="B1992" s="155" t="s">
        <v>8258</v>
      </c>
      <c r="C1992" s="155" t="s">
        <v>10690</v>
      </c>
      <c r="D1992" s="157" t="s">
        <v>8259</v>
      </c>
      <c r="E1992" s="157" t="s">
        <v>8259</v>
      </c>
      <c r="F1992" s="157" t="s">
        <v>8259</v>
      </c>
    </row>
    <row r="1993" spans="1:6" x14ac:dyDescent="0.2">
      <c r="A1993" s="155" t="s">
        <v>8260</v>
      </c>
      <c r="B1993" s="155" t="s">
        <v>12364</v>
      </c>
      <c r="C1993" s="156">
        <v>37621</v>
      </c>
      <c r="D1993" s="157">
        <v>15671.967000000001</v>
      </c>
      <c r="E1993" s="157">
        <v>0</v>
      </c>
      <c r="F1993" s="157">
        <v>15671.967000000001</v>
      </c>
    </row>
    <row r="1994" spans="1:6" x14ac:dyDescent="0.2">
      <c r="A1994" s="155" t="s">
        <v>8261</v>
      </c>
      <c r="B1994" s="155"/>
      <c r="C1994" s="156">
        <v>37621</v>
      </c>
      <c r="D1994" s="157">
        <v>86333.157000000007</v>
      </c>
      <c r="E1994" s="157">
        <v>78645.256999999998</v>
      </c>
      <c r="F1994" s="157">
        <v>7687.9</v>
      </c>
    </row>
    <row r="1995" spans="1:6" x14ac:dyDescent="0.2">
      <c r="A1995" s="155" t="s">
        <v>8257</v>
      </c>
      <c r="B1995" s="155" t="s">
        <v>8258</v>
      </c>
      <c r="C1995" s="155" t="s">
        <v>10690</v>
      </c>
      <c r="D1995" s="157" t="s">
        <v>8259</v>
      </c>
      <c r="E1995" s="157" t="s">
        <v>8259</v>
      </c>
      <c r="F1995" s="157" t="s">
        <v>8259</v>
      </c>
    </row>
    <row r="1996" spans="1:6" x14ac:dyDescent="0.2">
      <c r="A1996" s="155" t="s">
        <v>7347</v>
      </c>
      <c r="B1996" s="155" t="s">
        <v>9534</v>
      </c>
      <c r="C1996" s="155" t="s">
        <v>9535</v>
      </c>
      <c r="D1996" s="155"/>
      <c r="E1996" s="155"/>
      <c r="F1996" s="155"/>
    </row>
    <row r="1997" spans="1:6" x14ac:dyDescent="0.2">
      <c r="A1997" s="155"/>
      <c r="B1997" s="155"/>
      <c r="C1997" s="155" t="s">
        <v>10691</v>
      </c>
      <c r="D1997" s="155"/>
      <c r="E1997" s="157">
        <v>0</v>
      </c>
      <c r="F1997" s="155"/>
    </row>
    <row r="1998" spans="1:6" x14ac:dyDescent="0.2">
      <c r="A1998" s="155" t="s">
        <v>8264</v>
      </c>
      <c r="B1998" s="155"/>
      <c r="C1998" s="156">
        <v>37590</v>
      </c>
      <c r="D1998" s="157">
        <v>1485040.2379999999</v>
      </c>
      <c r="E1998" s="157">
        <v>1448544.318</v>
      </c>
      <c r="F1998" s="157">
        <v>36495.919999999998</v>
      </c>
    </row>
    <row r="1999" spans="1:6" x14ac:dyDescent="0.2">
      <c r="A1999" s="155" t="s">
        <v>8257</v>
      </c>
      <c r="B1999" s="155" t="s">
        <v>8258</v>
      </c>
      <c r="C1999" s="155" t="s">
        <v>10690</v>
      </c>
      <c r="D1999" s="157" t="s">
        <v>8259</v>
      </c>
      <c r="E1999" s="157" t="s">
        <v>8259</v>
      </c>
      <c r="F1999" s="157" t="s">
        <v>8259</v>
      </c>
    </row>
    <row r="2000" spans="1:6" x14ac:dyDescent="0.2">
      <c r="A2000" s="156">
        <v>45649</v>
      </c>
      <c r="B2000" s="155" t="s">
        <v>10980</v>
      </c>
      <c r="C2000" s="155" t="s">
        <v>10981</v>
      </c>
      <c r="D2000" s="155"/>
      <c r="E2000" s="157">
        <v>140864.15599999999</v>
      </c>
      <c r="F2000" s="157">
        <v>-104368.236</v>
      </c>
    </row>
    <row r="2001" spans="1:6" x14ac:dyDescent="0.2">
      <c r="A2001" s="156">
        <v>45650</v>
      </c>
      <c r="B2001" s="155">
        <v>5624567571</v>
      </c>
      <c r="C2001" s="155" t="s">
        <v>10982</v>
      </c>
      <c r="D2001" s="157">
        <v>140864.15599999999</v>
      </c>
      <c r="E2001" s="155"/>
      <c r="F2001" s="157">
        <v>36495.919999999998</v>
      </c>
    </row>
    <row r="2002" spans="1:6" x14ac:dyDescent="0.2">
      <c r="A2002" s="155" t="s">
        <v>8257</v>
      </c>
      <c r="B2002" s="155" t="s">
        <v>8258</v>
      </c>
      <c r="C2002" s="155" t="s">
        <v>10690</v>
      </c>
      <c r="D2002" s="157" t="s">
        <v>8259</v>
      </c>
      <c r="E2002" s="157" t="s">
        <v>8259</v>
      </c>
      <c r="F2002" s="157" t="s">
        <v>8259</v>
      </c>
    </row>
    <row r="2003" spans="1:6" x14ac:dyDescent="0.2">
      <c r="A2003" s="155" t="s">
        <v>8260</v>
      </c>
      <c r="B2003" s="155" t="s">
        <v>12364</v>
      </c>
      <c r="C2003" s="156">
        <v>37621</v>
      </c>
      <c r="D2003" s="157">
        <v>140864.15599999999</v>
      </c>
      <c r="E2003" s="157">
        <v>140864.15599999999</v>
      </c>
      <c r="F2003" s="157">
        <v>0</v>
      </c>
    </row>
    <row r="2004" spans="1:6" x14ac:dyDescent="0.2">
      <c r="A2004" s="155" t="s">
        <v>8261</v>
      </c>
      <c r="B2004" s="155"/>
      <c r="C2004" s="156">
        <v>37621</v>
      </c>
      <c r="D2004" s="157">
        <v>1625904.3940000001</v>
      </c>
      <c r="E2004" s="157">
        <v>1589408.4739999999</v>
      </c>
      <c r="F2004" s="157">
        <v>36495.919999999998</v>
      </c>
    </row>
    <row r="2005" spans="1:6" x14ac:dyDescent="0.2">
      <c r="A2005" s="155" t="s">
        <v>8257</v>
      </c>
      <c r="B2005" s="155" t="s">
        <v>8258</v>
      </c>
      <c r="C2005" s="155" t="s">
        <v>10690</v>
      </c>
      <c r="D2005" s="157" t="s">
        <v>8259</v>
      </c>
      <c r="E2005" s="157" t="s">
        <v>8259</v>
      </c>
      <c r="F2005" s="157" t="s">
        <v>8259</v>
      </c>
    </row>
    <row r="2006" spans="1:6" x14ac:dyDescent="0.2">
      <c r="A2006" s="155" t="s">
        <v>8225</v>
      </c>
      <c r="B2006" s="155" t="s">
        <v>8319</v>
      </c>
      <c r="C2006" s="155" t="s">
        <v>9536</v>
      </c>
      <c r="D2006" s="155"/>
      <c r="E2006" s="155"/>
      <c r="F2006" s="155"/>
    </row>
    <row r="2007" spans="1:6" x14ac:dyDescent="0.2">
      <c r="A2007" s="155"/>
      <c r="B2007" s="155"/>
      <c r="C2007" s="155" t="s">
        <v>10691</v>
      </c>
      <c r="D2007" s="155"/>
      <c r="E2007" s="157">
        <v>0</v>
      </c>
      <c r="F2007" s="155"/>
    </row>
    <row r="2008" spans="1:6" x14ac:dyDescent="0.2">
      <c r="A2008" s="155" t="s">
        <v>8264</v>
      </c>
      <c r="B2008" s="155"/>
      <c r="C2008" s="156">
        <v>37590</v>
      </c>
      <c r="D2008" s="157">
        <v>1043730.012</v>
      </c>
      <c r="E2008" s="157">
        <v>1043730.012</v>
      </c>
      <c r="F2008" s="157">
        <v>0</v>
      </c>
    </row>
    <row r="2009" spans="1:6" x14ac:dyDescent="0.2">
      <c r="A2009" s="155" t="s">
        <v>8257</v>
      </c>
      <c r="B2009" s="155" t="s">
        <v>8258</v>
      </c>
      <c r="C2009" s="155" t="s">
        <v>10690</v>
      </c>
      <c r="D2009" s="157" t="s">
        <v>8259</v>
      </c>
      <c r="E2009" s="157" t="s">
        <v>8259</v>
      </c>
      <c r="F2009" s="157" t="s">
        <v>8259</v>
      </c>
    </row>
    <row r="2010" spans="1:6" x14ac:dyDescent="0.2">
      <c r="A2010" s="155" t="s">
        <v>8257</v>
      </c>
      <c r="B2010" s="155" t="s">
        <v>8258</v>
      </c>
      <c r="C2010" s="155" t="s">
        <v>10690</v>
      </c>
      <c r="D2010" s="157" t="s">
        <v>8259</v>
      </c>
      <c r="E2010" s="157" t="s">
        <v>8259</v>
      </c>
      <c r="F2010" s="157" t="s">
        <v>8259</v>
      </c>
    </row>
    <row r="2011" spans="1:6" x14ac:dyDescent="0.2">
      <c r="A2011" s="155" t="s">
        <v>8260</v>
      </c>
      <c r="B2011" s="155" t="s">
        <v>12364</v>
      </c>
      <c r="C2011" s="156">
        <v>37621</v>
      </c>
      <c r="D2011" s="157">
        <v>0</v>
      </c>
      <c r="E2011" s="157">
        <v>0</v>
      </c>
      <c r="F2011" s="157">
        <v>0</v>
      </c>
    </row>
    <row r="2012" spans="1:6" x14ac:dyDescent="0.2">
      <c r="A2012" s="155" t="s">
        <v>8261</v>
      </c>
      <c r="B2012" s="155"/>
      <c r="C2012" s="156">
        <v>37621</v>
      </c>
      <c r="D2012" s="157">
        <v>1043730.012</v>
      </c>
      <c r="E2012" s="157">
        <v>1043730.012</v>
      </c>
      <c r="F2012" s="157">
        <v>0</v>
      </c>
    </row>
    <row r="2013" spans="1:6" x14ac:dyDescent="0.2">
      <c r="A2013" s="155" t="s">
        <v>8257</v>
      </c>
      <c r="B2013" s="155" t="s">
        <v>8258</v>
      </c>
      <c r="C2013" s="155" t="s">
        <v>10690</v>
      </c>
      <c r="D2013" s="157" t="s">
        <v>8259</v>
      </c>
      <c r="E2013" s="157" t="s">
        <v>8259</v>
      </c>
      <c r="F2013" s="157" t="s">
        <v>8259</v>
      </c>
    </row>
    <row r="2014" spans="1:6" x14ac:dyDescent="0.2">
      <c r="A2014" s="155" t="s">
        <v>8226</v>
      </c>
      <c r="B2014" s="155" t="s">
        <v>9537</v>
      </c>
      <c r="C2014" s="155" t="s">
        <v>8320</v>
      </c>
      <c r="D2014" s="155"/>
      <c r="E2014" s="155"/>
      <c r="F2014" s="155"/>
    </row>
    <row r="2015" spans="1:6" x14ac:dyDescent="0.2">
      <c r="A2015" s="155"/>
      <c r="B2015" s="155"/>
      <c r="C2015" s="155" t="s">
        <v>10691</v>
      </c>
      <c r="D2015" s="155"/>
      <c r="E2015" s="157">
        <v>0</v>
      </c>
      <c r="F2015" s="155"/>
    </row>
    <row r="2016" spans="1:6" x14ac:dyDescent="0.2">
      <c r="A2016" s="155" t="s">
        <v>8268</v>
      </c>
      <c r="B2016" s="155"/>
      <c r="C2016" s="155"/>
      <c r="D2016" s="155"/>
      <c r="E2016" s="155"/>
      <c r="F2016" s="155"/>
    </row>
    <row r="2017" spans="1:6" x14ac:dyDescent="0.2">
      <c r="A2017" s="155" t="s">
        <v>8254</v>
      </c>
      <c r="B2017" s="155" t="s">
        <v>8255</v>
      </c>
      <c r="C2017" s="155"/>
      <c r="D2017" s="155"/>
      <c r="E2017" s="155"/>
      <c r="F2017" s="155"/>
    </row>
    <row r="2018" spans="1:6" x14ac:dyDescent="0.2">
      <c r="A2018" s="155"/>
      <c r="B2018" s="155"/>
      <c r="C2018" s="155" t="s">
        <v>10689</v>
      </c>
      <c r="D2018" s="157" t="s">
        <v>8255</v>
      </c>
      <c r="E2018" s="155"/>
      <c r="F2018" s="155"/>
    </row>
    <row r="2020" spans="1:6" x14ac:dyDescent="0.2">
      <c r="A2020" s="155" t="s">
        <v>8264</v>
      </c>
      <c r="B2020" s="155"/>
      <c r="C2020" s="156">
        <v>37590</v>
      </c>
      <c r="D2020" s="157">
        <v>189971.84</v>
      </c>
      <c r="E2020" s="157">
        <v>189971.84</v>
      </c>
      <c r="F2020" s="157">
        <v>0</v>
      </c>
    </row>
    <row r="2021" spans="1:6" x14ac:dyDescent="0.2">
      <c r="A2021" s="155" t="s">
        <v>8257</v>
      </c>
      <c r="B2021" s="155" t="s">
        <v>8258</v>
      </c>
      <c r="C2021" s="155" t="s">
        <v>10690</v>
      </c>
      <c r="D2021" s="157" t="s">
        <v>8259</v>
      </c>
      <c r="E2021" s="157" t="s">
        <v>8259</v>
      </c>
      <c r="F2021" s="157" t="s">
        <v>8259</v>
      </c>
    </row>
    <row r="2022" spans="1:6" x14ac:dyDescent="0.2">
      <c r="A2022" s="155" t="s">
        <v>8257</v>
      </c>
      <c r="B2022" s="155" t="s">
        <v>8258</v>
      </c>
      <c r="C2022" s="155" t="s">
        <v>10690</v>
      </c>
      <c r="D2022" s="157" t="s">
        <v>8259</v>
      </c>
      <c r="E2022" s="157" t="s">
        <v>8259</v>
      </c>
      <c r="F2022" s="157" t="s">
        <v>8259</v>
      </c>
    </row>
    <row r="2023" spans="1:6" x14ac:dyDescent="0.2">
      <c r="A2023" s="155" t="s">
        <v>8260</v>
      </c>
      <c r="B2023" s="155" t="s">
        <v>12364</v>
      </c>
      <c r="C2023" s="156">
        <v>37621</v>
      </c>
      <c r="D2023" s="157">
        <v>0</v>
      </c>
      <c r="E2023" s="157">
        <v>0</v>
      </c>
      <c r="F2023" s="157">
        <v>0</v>
      </c>
    </row>
    <row r="2024" spans="1:6" x14ac:dyDescent="0.2">
      <c r="A2024" s="155" t="s">
        <v>8261</v>
      </c>
      <c r="B2024" s="155"/>
      <c r="C2024" s="156">
        <v>37621</v>
      </c>
      <c r="D2024" s="157">
        <v>189971.84</v>
      </c>
      <c r="E2024" s="157">
        <v>189971.84</v>
      </c>
      <c r="F2024" s="157">
        <v>0</v>
      </c>
    </row>
    <row r="2025" spans="1:6" x14ac:dyDescent="0.2">
      <c r="A2025" s="155" t="s">
        <v>8257</v>
      </c>
      <c r="B2025" s="155" t="s">
        <v>8258</v>
      </c>
      <c r="C2025" s="155" t="s">
        <v>10690</v>
      </c>
      <c r="D2025" s="157" t="s">
        <v>8259</v>
      </c>
      <c r="E2025" s="157" t="s">
        <v>8259</v>
      </c>
      <c r="F2025" s="157" t="s">
        <v>8259</v>
      </c>
    </row>
    <row r="2026" spans="1:6" x14ac:dyDescent="0.2">
      <c r="A2026" s="155" t="s">
        <v>8227</v>
      </c>
      <c r="B2026" s="155" t="s">
        <v>9538</v>
      </c>
      <c r="C2026" s="155" t="s">
        <v>9540</v>
      </c>
      <c r="D2026" s="155"/>
      <c r="E2026" s="155"/>
      <c r="F2026" s="155"/>
    </row>
    <row r="2027" spans="1:6" x14ac:dyDescent="0.2">
      <c r="A2027" s="155"/>
      <c r="B2027" s="155"/>
      <c r="C2027" s="155" t="s">
        <v>10691</v>
      </c>
      <c r="D2027" s="155"/>
      <c r="E2027" s="157">
        <v>0</v>
      </c>
      <c r="F2027" s="155"/>
    </row>
    <row r="2028" spans="1:6" x14ac:dyDescent="0.2">
      <c r="A2028" s="155" t="s">
        <v>8264</v>
      </c>
      <c r="B2028" s="155"/>
      <c r="C2028" s="156">
        <v>37590</v>
      </c>
      <c r="D2028" s="157">
        <v>2685221.12</v>
      </c>
      <c r="E2028" s="157">
        <v>2685221.12</v>
      </c>
      <c r="F2028" s="157">
        <v>0</v>
      </c>
    </row>
    <row r="2029" spans="1:6" x14ac:dyDescent="0.2">
      <c r="A2029" s="155" t="s">
        <v>8257</v>
      </c>
      <c r="B2029" s="155" t="s">
        <v>8258</v>
      </c>
      <c r="C2029" s="155" t="s">
        <v>10690</v>
      </c>
      <c r="D2029" s="157" t="s">
        <v>8259</v>
      </c>
      <c r="E2029" s="157" t="s">
        <v>8259</v>
      </c>
      <c r="F2029" s="157" t="s">
        <v>8259</v>
      </c>
    </row>
    <row r="2030" spans="1:6" x14ac:dyDescent="0.2">
      <c r="A2030" s="155" t="s">
        <v>8257</v>
      </c>
      <c r="B2030" s="155" t="s">
        <v>8258</v>
      </c>
      <c r="C2030" s="155" t="s">
        <v>10690</v>
      </c>
      <c r="D2030" s="157" t="s">
        <v>8259</v>
      </c>
      <c r="E2030" s="157" t="s">
        <v>8259</v>
      </c>
      <c r="F2030" s="157" t="s">
        <v>8259</v>
      </c>
    </row>
    <row r="2031" spans="1:6" x14ac:dyDescent="0.2">
      <c r="A2031" s="155" t="s">
        <v>8260</v>
      </c>
      <c r="B2031" s="155" t="s">
        <v>12364</v>
      </c>
      <c r="C2031" s="156">
        <v>37621</v>
      </c>
      <c r="D2031" s="157">
        <v>0</v>
      </c>
      <c r="E2031" s="157">
        <v>0</v>
      </c>
      <c r="F2031" s="157">
        <v>0</v>
      </c>
    </row>
    <row r="2032" spans="1:6" x14ac:dyDescent="0.2">
      <c r="A2032" s="155" t="s">
        <v>8261</v>
      </c>
      <c r="B2032" s="155"/>
      <c r="C2032" s="156">
        <v>37621</v>
      </c>
      <c r="D2032" s="157">
        <v>2685221.12</v>
      </c>
      <c r="E2032" s="157">
        <v>2685221.12</v>
      </c>
      <c r="F2032" s="157">
        <v>0</v>
      </c>
    </row>
    <row r="2033" spans="1:6" x14ac:dyDescent="0.2">
      <c r="A2033" s="155" t="s">
        <v>8257</v>
      </c>
      <c r="B2033" s="155" t="s">
        <v>8258</v>
      </c>
      <c r="C2033" s="155" t="s">
        <v>10690</v>
      </c>
      <c r="D2033" s="157" t="s">
        <v>8259</v>
      </c>
      <c r="E2033" s="157" t="s">
        <v>8259</v>
      </c>
      <c r="F2033" s="157" t="s">
        <v>8259</v>
      </c>
    </row>
    <row r="2034" spans="1:6" x14ac:dyDescent="0.2">
      <c r="A2034" s="155" t="s">
        <v>8229</v>
      </c>
      <c r="B2034" s="155" t="s">
        <v>8321</v>
      </c>
      <c r="C2034" s="155"/>
      <c r="D2034" s="155"/>
      <c r="E2034" s="155"/>
      <c r="F2034" s="155"/>
    </row>
    <row r="2035" spans="1:6" x14ac:dyDescent="0.2">
      <c r="A2035" s="155"/>
      <c r="B2035" s="155"/>
      <c r="C2035" s="155" t="s">
        <v>10691</v>
      </c>
      <c r="D2035" s="155"/>
      <c r="E2035" s="157">
        <v>0</v>
      </c>
      <c r="F2035" s="155"/>
    </row>
    <row r="2036" spans="1:6" x14ac:dyDescent="0.2">
      <c r="A2036" s="155" t="s">
        <v>8264</v>
      </c>
      <c r="B2036" s="155"/>
      <c r="C2036" s="156">
        <v>37590</v>
      </c>
      <c r="D2036" s="157">
        <v>90032.790999999997</v>
      </c>
      <c r="E2036" s="157">
        <v>106753.894</v>
      </c>
      <c r="F2036" s="157">
        <v>-16721.102999999999</v>
      </c>
    </row>
    <row r="2037" spans="1:6" x14ac:dyDescent="0.2">
      <c r="A2037" s="155" t="s">
        <v>8257</v>
      </c>
      <c r="B2037" s="155" t="s">
        <v>8258</v>
      </c>
      <c r="C2037" s="155" t="s">
        <v>10690</v>
      </c>
      <c r="D2037" s="157" t="s">
        <v>8259</v>
      </c>
      <c r="E2037" s="157" t="s">
        <v>8259</v>
      </c>
      <c r="F2037" s="157" t="s">
        <v>8259</v>
      </c>
    </row>
    <row r="2039" spans="1:6" x14ac:dyDescent="0.2">
      <c r="A2039" s="155" t="s">
        <v>8265</v>
      </c>
      <c r="B2039" s="155" t="s">
        <v>8266</v>
      </c>
      <c r="C2039" s="155" t="s">
        <v>158</v>
      </c>
      <c r="D2039" s="157" t="s">
        <v>3</v>
      </c>
      <c r="E2039" s="157" t="s">
        <v>4</v>
      </c>
      <c r="F2039" s="157" t="s">
        <v>1020</v>
      </c>
    </row>
    <row r="2040" spans="1:6" x14ac:dyDescent="0.2">
      <c r="A2040" s="155" t="s">
        <v>8257</v>
      </c>
      <c r="B2040" s="155" t="s">
        <v>8258</v>
      </c>
      <c r="C2040" s="155" t="s">
        <v>10690</v>
      </c>
      <c r="D2040" s="157" t="s">
        <v>8259</v>
      </c>
      <c r="E2040" s="157" t="s">
        <v>8259</v>
      </c>
      <c r="F2040" s="157" t="s">
        <v>8259</v>
      </c>
    </row>
    <row r="2041" spans="1:6" x14ac:dyDescent="0.2">
      <c r="A2041" s="156">
        <v>45644</v>
      </c>
      <c r="B2041" s="155" t="s">
        <v>10985</v>
      </c>
      <c r="C2041" s="155" t="s">
        <v>10986</v>
      </c>
      <c r="D2041" s="155"/>
      <c r="E2041" s="157">
        <v>13112.752</v>
      </c>
      <c r="F2041" s="157">
        <v>-29833.855</v>
      </c>
    </row>
    <row r="2042" spans="1:6" x14ac:dyDescent="0.2">
      <c r="A2042" s="156">
        <v>45646</v>
      </c>
      <c r="B2042" s="155">
        <v>5624566367</v>
      </c>
      <c r="C2042" s="155" t="s">
        <v>10987</v>
      </c>
      <c r="D2042" s="157">
        <v>6542.4570000000003</v>
      </c>
      <c r="E2042" s="155"/>
      <c r="F2042" s="157">
        <v>-23291.398000000001</v>
      </c>
    </row>
    <row r="2043" spans="1:6" x14ac:dyDescent="0.2">
      <c r="A2043" s="156">
        <v>45646</v>
      </c>
      <c r="B2043" s="155">
        <v>5624566368</v>
      </c>
      <c r="C2043" s="155" t="s">
        <v>10988</v>
      </c>
      <c r="D2043" s="157">
        <v>7532.2640000000001</v>
      </c>
      <c r="E2043" s="155"/>
      <c r="F2043" s="157">
        <v>-15759.134</v>
      </c>
    </row>
    <row r="2044" spans="1:6" x14ac:dyDescent="0.2">
      <c r="A2044" s="156">
        <v>45652</v>
      </c>
      <c r="B2044" s="155" t="s">
        <v>10989</v>
      </c>
      <c r="C2044" s="155" t="s">
        <v>10990</v>
      </c>
      <c r="D2044" s="155"/>
      <c r="E2044" s="157">
        <v>5931.7759999999998</v>
      </c>
      <c r="F2044" s="157">
        <v>-21690.91</v>
      </c>
    </row>
    <row r="2045" spans="1:6" x14ac:dyDescent="0.2">
      <c r="A2045" s="156">
        <v>45657</v>
      </c>
      <c r="B2045" s="155" t="s">
        <v>10991</v>
      </c>
      <c r="C2045" s="155" t="s">
        <v>10992</v>
      </c>
      <c r="D2045" s="155"/>
      <c r="E2045" s="157">
        <v>1156.471</v>
      </c>
      <c r="F2045" s="157">
        <v>-22847.381000000001</v>
      </c>
    </row>
    <row r="2046" spans="1:6" x14ac:dyDescent="0.2">
      <c r="A2046" s="155" t="s">
        <v>8257</v>
      </c>
      <c r="B2046" s="155" t="s">
        <v>8258</v>
      </c>
      <c r="C2046" s="155" t="s">
        <v>10690</v>
      </c>
      <c r="D2046" s="157" t="s">
        <v>8259</v>
      </c>
      <c r="E2046" s="157" t="s">
        <v>8259</v>
      </c>
      <c r="F2046" s="157" t="s">
        <v>8259</v>
      </c>
    </row>
    <row r="2047" spans="1:6" x14ac:dyDescent="0.2">
      <c r="A2047" s="155" t="s">
        <v>8260</v>
      </c>
      <c r="B2047" s="155" t="s">
        <v>12364</v>
      </c>
      <c r="C2047" s="156">
        <v>37621</v>
      </c>
      <c r="D2047" s="157">
        <v>14074.721</v>
      </c>
      <c r="E2047" s="157">
        <v>20200.999</v>
      </c>
      <c r="F2047" s="157">
        <v>-6126.2780000000002</v>
      </c>
    </row>
    <row r="2048" spans="1:6" x14ac:dyDescent="0.2">
      <c r="A2048" s="155" t="s">
        <v>8261</v>
      </c>
      <c r="B2048" s="155"/>
      <c r="C2048" s="156">
        <v>37621</v>
      </c>
      <c r="D2048" s="157">
        <v>104107.512</v>
      </c>
      <c r="E2048" s="157">
        <v>126954.893</v>
      </c>
      <c r="F2048" s="157">
        <v>-22847.381000000001</v>
      </c>
    </row>
    <row r="2049" spans="1:6" x14ac:dyDescent="0.2">
      <c r="A2049" s="155" t="s">
        <v>8257</v>
      </c>
      <c r="B2049" s="155" t="s">
        <v>8258</v>
      </c>
      <c r="C2049" s="155" t="s">
        <v>10690</v>
      </c>
      <c r="D2049" s="157" t="s">
        <v>8259</v>
      </c>
      <c r="E2049" s="157" t="s">
        <v>8259</v>
      </c>
      <c r="F2049" s="157" t="s">
        <v>8259</v>
      </c>
    </row>
    <row r="2050" spans="1:6" x14ac:dyDescent="0.2">
      <c r="A2050" s="155" t="s">
        <v>8231</v>
      </c>
      <c r="B2050" s="155" t="s">
        <v>9541</v>
      </c>
      <c r="C2050" s="155"/>
      <c r="D2050" s="155"/>
      <c r="E2050" s="155"/>
      <c r="F2050" s="155"/>
    </row>
    <row r="2051" spans="1:6" x14ac:dyDescent="0.2">
      <c r="A2051" s="155"/>
      <c r="B2051" s="155"/>
      <c r="C2051" s="155" t="s">
        <v>10691</v>
      </c>
      <c r="D2051" s="155"/>
      <c r="E2051" s="157">
        <v>0</v>
      </c>
      <c r="F2051" s="155"/>
    </row>
    <row r="2052" spans="1:6" x14ac:dyDescent="0.2">
      <c r="A2052" s="155" t="s">
        <v>8264</v>
      </c>
      <c r="B2052" s="155"/>
      <c r="C2052" s="156">
        <v>37590</v>
      </c>
      <c r="D2052" s="157">
        <v>590178.005</v>
      </c>
      <c r="E2052" s="157">
        <v>590178.005</v>
      </c>
      <c r="F2052" s="157">
        <v>0</v>
      </c>
    </row>
    <row r="2053" spans="1:6" x14ac:dyDescent="0.2">
      <c r="A2053" s="155" t="s">
        <v>8257</v>
      </c>
      <c r="B2053" s="155" t="s">
        <v>8258</v>
      </c>
      <c r="C2053" s="155" t="s">
        <v>10690</v>
      </c>
      <c r="D2053" s="157" t="s">
        <v>8259</v>
      </c>
      <c r="E2053" s="157" t="s">
        <v>8259</v>
      </c>
      <c r="F2053" s="157" t="s">
        <v>8259</v>
      </c>
    </row>
    <row r="2054" spans="1:6" x14ac:dyDescent="0.2">
      <c r="A2054" s="155" t="s">
        <v>8257</v>
      </c>
      <c r="B2054" s="155" t="s">
        <v>8258</v>
      </c>
      <c r="C2054" s="155" t="s">
        <v>10690</v>
      </c>
      <c r="D2054" s="157" t="s">
        <v>8259</v>
      </c>
      <c r="E2054" s="157" t="s">
        <v>8259</v>
      </c>
      <c r="F2054" s="157" t="s">
        <v>8259</v>
      </c>
    </row>
    <row r="2055" spans="1:6" x14ac:dyDescent="0.2">
      <c r="A2055" s="155" t="s">
        <v>8260</v>
      </c>
      <c r="B2055" s="155" t="s">
        <v>12364</v>
      </c>
      <c r="C2055" s="156">
        <v>37621</v>
      </c>
      <c r="D2055" s="157">
        <v>0</v>
      </c>
      <c r="E2055" s="157">
        <v>0</v>
      </c>
      <c r="F2055" s="157">
        <v>0</v>
      </c>
    </row>
    <row r="2056" spans="1:6" x14ac:dyDescent="0.2">
      <c r="A2056" s="155" t="s">
        <v>8261</v>
      </c>
      <c r="B2056" s="155"/>
      <c r="C2056" s="156">
        <v>37621</v>
      </c>
      <c r="D2056" s="157">
        <v>590178.005</v>
      </c>
      <c r="E2056" s="157">
        <v>590178.005</v>
      </c>
      <c r="F2056" s="157">
        <v>0</v>
      </c>
    </row>
    <row r="2057" spans="1:6" x14ac:dyDescent="0.2">
      <c r="A2057" s="155" t="s">
        <v>8257</v>
      </c>
      <c r="B2057" s="155" t="s">
        <v>8258</v>
      </c>
      <c r="C2057" s="155" t="s">
        <v>10690</v>
      </c>
      <c r="D2057" s="157" t="s">
        <v>8259</v>
      </c>
      <c r="E2057" s="157" t="s">
        <v>8259</v>
      </c>
      <c r="F2057" s="157" t="s">
        <v>8259</v>
      </c>
    </row>
    <row r="2058" spans="1:6" x14ac:dyDescent="0.2">
      <c r="A2058" s="155" t="s">
        <v>8232</v>
      </c>
      <c r="B2058" s="155" t="s">
        <v>9542</v>
      </c>
      <c r="C2058" s="155" t="s">
        <v>9543</v>
      </c>
      <c r="D2058" s="155"/>
      <c r="E2058" s="155"/>
      <c r="F2058" s="155"/>
    </row>
    <row r="2059" spans="1:6" x14ac:dyDescent="0.2">
      <c r="A2059" s="155"/>
      <c r="B2059" s="155"/>
      <c r="C2059" s="155" t="s">
        <v>10691</v>
      </c>
      <c r="D2059" s="155"/>
      <c r="E2059" s="157">
        <v>0</v>
      </c>
      <c r="F2059" s="155"/>
    </row>
    <row r="2060" spans="1:6" x14ac:dyDescent="0.2">
      <c r="A2060" s="155" t="s">
        <v>8264</v>
      </c>
      <c r="B2060" s="155"/>
      <c r="C2060" s="156">
        <v>37590</v>
      </c>
      <c r="D2060" s="157">
        <v>493931.26</v>
      </c>
      <c r="E2060" s="157">
        <v>803477.402</v>
      </c>
      <c r="F2060" s="157">
        <v>-309546.14199999999</v>
      </c>
    </row>
    <row r="2061" spans="1:6" x14ac:dyDescent="0.2">
      <c r="A2061" s="155" t="s">
        <v>8257</v>
      </c>
      <c r="B2061" s="155" t="s">
        <v>8258</v>
      </c>
      <c r="C2061" s="155" t="s">
        <v>10690</v>
      </c>
      <c r="D2061" s="157" t="s">
        <v>8259</v>
      </c>
      <c r="E2061" s="157" t="s">
        <v>8259</v>
      </c>
      <c r="F2061" s="157" t="s">
        <v>8259</v>
      </c>
    </row>
    <row r="2062" spans="1:6" x14ac:dyDescent="0.2">
      <c r="A2062" s="156">
        <v>45636</v>
      </c>
      <c r="B2062" s="155">
        <v>5624568313</v>
      </c>
      <c r="C2062" s="155" t="s">
        <v>10995</v>
      </c>
      <c r="D2062" s="157">
        <v>146251.91200000001</v>
      </c>
      <c r="E2062" s="155"/>
      <c r="F2062" s="157">
        <v>-163294.23000000001</v>
      </c>
    </row>
    <row r="2063" spans="1:6" x14ac:dyDescent="0.2">
      <c r="A2063" s="156">
        <v>45636</v>
      </c>
      <c r="B2063" s="155" t="s">
        <v>10996</v>
      </c>
      <c r="C2063" s="155" t="s">
        <v>10997</v>
      </c>
      <c r="D2063" s="155"/>
      <c r="E2063" s="157">
        <v>50117.224999999999</v>
      </c>
      <c r="F2063" s="157">
        <v>-213411.45499999999</v>
      </c>
    </row>
    <row r="2064" spans="1:6" x14ac:dyDescent="0.2">
      <c r="A2064" s="156">
        <v>45646</v>
      </c>
      <c r="B2064" s="155" t="s">
        <v>10998</v>
      </c>
      <c r="C2064" s="155" t="s">
        <v>10999</v>
      </c>
      <c r="D2064" s="155"/>
      <c r="E2064" s="157">
        <v>19669.371999999999</v>
      </c>
      <c r="F2064" s="157">
        <v>-233080.82699999999</v>
      </c>
    </row>
    <row r="2065" spans="1:6" x14ac:dyDescent="0.2">
      <c r="A2065" s="156">
        <v>45650</v>
      </c>
      <c r="B2065" s="155" t="s">
        <v>11000</v>
      </c>
      <c r="C2065" s="155" t="s">
        <v>11001</v>
      </c>
      <c r="D2065" s="155"/>
      <c r="E2065" s="157">
        <v>145616.641</v>
      </c>
      <c r="F2065" s="157">
        <v>-378697.46799999999</v>
      </c>
    </row>
    <row r="2066" spans="1:6" x14ac:dyDescent="0.2">
      <c r="A2066" s="156">
        <v>45650</v>
      </c>
      <c r="B2066" s="155">
        <v>5624568330</v>
      </c>
      <c r="C2066" s="155" t="s">
        <v>11002</v>
      </c>
      <c r="D2066" s="157">
        <v>118401.352</v>
      </c>
      <c r="E2066" s="155"/>
      <c r="F2066" s="157">
        <v>-260296.11600000001</v>
      </c>
    </row>
    <row r="2067" spans="1:6" x14ac:dyDescent="0.2">
      <c r="A2067" s="155" t="s">
        <v>8257</v>
      </c>
      <c r="B2067" s="155" t="s">
        <v>8258</v>
      </c>
      <c r="C2067" s="155" t="s">
        <v>10690</v>
      </c>
      <c r="D2067" s="157" t="s">
        <v>8259</v>
      </c>
      <c r="E2067" s="157" t="s">
        <v>8259</v>
      </c>
      <c r="F2067" s="157" t="s">
        <v>8259</v>
      </c>
    </row>
    <row r="2068" spans="1:6" x14ac:dyDescent="0.2">
      <c r="A2068" s="155" t="s">
        <v>8260</v>
      </c>
      <c r="B2068" s="155" t="s">
        <v>12364</v>
      </c>
      <c r="C2068" s="156">
        <v>37621</v>
      </c>
      <c r="D2068" s="157">
        <v>264653.26400000002</v>
      </c>
      <c r="E2068" s="157">
        <v>215403.23800000001</v>
      </c>
      <c r="F2068" s="157">
        <v>49250.025999999998</v>
      </c>
    </row>
    <row r="2069" spans="1:6" x14ac:dyDescent="0.2">
      <c r="A2069" s="155" t="s">
        <v>8261</v>
      </c>
      <c r="B2069" s="155"/>
      <c r="C2069" s="156">
        <v>37621</v>
      </c>
      <c r="D2069" s="157">
        <v>758584.52399999998</v>
      </c>
      <c r="E2069" s="157">
        <v>1018880.64</v>
      </c>
      <c r="F2069" s="157">
        <v>-260296.11600000001</v>
      </c>
    </row>
    <row r="2070" spans="1:6" x14ac:dyDescent="0.2">
      <c r="A2070" s="155" t="s">
        <v>8257</v>
      </c>
      <c r="B2070" s="155" t="s">
        <v>8258</v>
      </c>
      <c r="C2070" s="155" t="s">
        <v>10690</v>
      </c>
      <c r="D2070" s="157" t="s">
        <v>8259</v>
      </c>
      <c r="E2070" s="157" t="s">
        <v>8259</v>
      </c>
      <c r="F2070" s="157" t="s">
        <v>8259</v>
      </c>
    </row>
    <row r="2071" spans="1:6" x14ac:dyDescent="0.2">
      <c r="A2071" s="155" t="s">
        <v>8234</v>
      </c>
      <c r="B2071" s="155" t="s">
        <v>9544</v>
      </c>
      <c r="C2071" s="155" t="s">
        <v>9431</v>
      </c>
      <c r="D2071" s="155"/>
      <c r="E2071" s="155"/>
      <c r="F2071" s="155"/>
    </row>
    <row r="2072" spans="1:6" x14ac:dyDescent="0.2">
      <c r="A2072" s="155" t="s">
        <v>8268</v>
      </c>
      <c r="B2072" s="155"/>
      <c r="C2072" s="155"/>
      <c r="D2072" s="155"/>
      <c r="E2072" s="155"/>
      <c r="F2072" s="155"/>
    </row>
    <row r="2073" spans="1:6" x14ac:dyDescent="0.2">
      <c r="A2073" s="155" t="s">
        <v>8254</v>
      </c>
      <c r="B2073" s="155" t="s">
        <v>8255</v>
      </c>
      <c r="C2073" s="155"/>
      <c r="D2073" s="155"/>
      <c r="E2073" s="155"/>
      <c r="F2073" s="155"/>
    </row>
    <row r="2074" spans="1:6" x14ac:dyDescent="0.2">
      <c r="A2074" s="155"/>
      <c r="B2074" s="155"/>
      <c r="C2074" s="155" t="s">
        <v>10689</v>
      </c>
      <c r="D2074" s="157" t="s">
        <v>8255</v>
      </c>
      <c r="E2074" s="155"/>
      <c r="F2074" s="155"/>
    </row>
    <row r="2076" spans="1:6" x14ac:dyDescent="0.2">
      <c r="A2076" s="155"/>
      <c r="B2076" s="155"/>
      <c r="C2076" s="155" t="s">
        <v>10691</v>
      </c>
      <c r="D2076" s="155"/>
      <c r="E2076" s="157">
        <v>0</v>
      </c>
      <c r="F2076" s="155"/>
    </row>
    <row r="2077" spans="1:6" x14ac:dyDescent="0.2">
      <c r="A2077" s="155" t="s">
        <v>8264</v>
      </c>
      <c r="B2077" s="155"/>
      <c r="C2077" s="156">
        <v>37590</v>
      </c>
      <c r="D2077" s="157">
        <v>72401.600000000006</v>
      </c>
      <c r="E2077" s="157">
        <v>72401.600000000006</v>
      </c>
      <c r="F2077" s="157">
        <v>0</v>
      </c>
    </row>
    <row r="2078" spans="1:6" x14ac:dyDescent="0.2">
      <c r="A2078" s="155" t="s">
        <v>8257</v>
      </c>
      <c r="B2078" s="155" t="s">
        <v>8258</v>
      </c>
      <c r="C2078" s="155" t="s">
        <v>10690</v>
      </c>
      <c r="D2078" s="157" t="s">
        <v>8259</v>
      </c>
      <c r="E2078" s="157" t="s">
        <v>8259</v>
      </c>
      <c r="F2078" s="157" t="s">
        <v>8259</v>
      </c>
    </row>
    <row r="2079" spans="1:6" x14ac:dyDescent="0.2">
      <c r="A2079" s="155" t="s">
        <v>8257</v>
      </c>
      <c r="B2079" s="155" t="s">
        <v>8258</v>
      </c>
      <c r="C2079" s="155" t="s">
        <v>10690</v>
      </c>
      <c r="D2079" s="157" t="s">
        <v>8259</v>
      </c>
      <c r="E2079" s="157" t="s">
        <v>8259</v>
      </c>
      <c r="F2079" s="157" t="s">
        <v>8259</v>
      </c>
    </row>
    <row r="2080" spans="1:6" x14ac:dyDescent="0.2">
      <c r="A2080" s="155" t="s">
        <v>8260</v>
      </c>
      <c r="B2080" s="155" t="s">
        <v>12364</v>
      </c>
      <c r="C2080" s="156">
        <v>37621</v>
      </c>
      <c r="D2080" s="157">
        <v>0</v>
      </c>
      <c r="E2080" s="157">
        <v>0</v>
      </c>
      <c r="F2080" s="157">
        <v>0</v>
      </c>
    </row>
    <row r="2081" spans="1:6" x14ac:dyDescent="0.2">
      <c r="A2081" s="155" t="s">
        <v>8261</v>
      </c>
      <c r="B2081" s="155"/>
      <c r="C2081" s="156">
        <v>37621</v>
      </c>
      <c r="D2081" s="157">
        <v>72401.600000000006</v>
      </c>
      <c r="E2081" s="157">
        <v>72401.600000000006</v>
      </c>
      <c r="F2081" s="157">
        <v>0</v>
      </c>
    </row>
    <row r="2082" spans="1:6" x14ac:dyDescent="0.2">
      <c r="A2082" s="155" t="s">
        <v>8257</v>
      </c>
      <c r="B2082" s="155" t="s">
        <v>8258</v>
      </c>
      <c r="C2082" s="155" t="s">
        <v>10690</v>
      </c>
      <c r="D2082" s="157" t="s">
        <v>8259</v>
      </c>
      <c r="E2082" s="157" t="s">
        <v>8259</v>
      </c>
      <c r="F2082" s="157" t="s">
        <v>8259</v>
      </c>
    </row>
    <row r="2083" spans="1:6" x14ac:dyDescent="0.2">
      <c r="A2083" s="155" t="s">
        <v>8235</v>
      </c>
      <c r="B2083" s="155" t="s">
        <v>9545</v>
      </c>
      <c r="C2083" s="155" t="s">
        <v>8322</v>
      </c>
      <c r="D2083" s="155"/>
      <c r="E2083" s="155"/>
      <c r="F2083" s="155"/>
    </row>
    <row r="2084" spans="1:6" x14ac:dyDescent="0.2">
      <c r="A2084" s="155"/>
      <c r="B2084" s="155"/>
      <c r="C2084" s="155" t="s">
        <v>10691</v>
      </c>
      <c r="D2084" s="155"/>
      <c r="E2084" s="157">
        <v>0</v>
      </c>
      <c r="F2084" s="155"/>
    </row>
    <row r="2085" spans="1:6" x14ac:dyDescent="0.2">
      <c r="A2085" s="155" t="s">
        <v>8264</v>
      </c>
      <c r="B2085" s="155"/>
      <c r="C2085" s="156">
        <v>37590</v>
      </c>
      <c r="D2085" s="157">
        <v>691312.08200000005</v>
      </c>
      <c r="E2085" s="157">
        <v>691312.08200000005</v>
      </c>
      <c r="F2085" s="157">
        <v>0</v>
      </c>
    </row>
    <row r="2086" spans="1:6" x14ac:dyDescent="0.2">
      <c r="A2086" s="155" t="s">
        <v>8257</v>
      </c>
      <c r="B2086" s="155" t="s">
        <v>8258</v>
      </c>
      <c r="C2086" s="155" t="s">
        <v>10690</v>
      </c>
      <c r="D2086" s="157" t="s">
        <v>8259</v>
      </c>
      <c r="E2086" s="157" t="s">
        <v>8259</v>
      </c>
      <c r="F2086" s="157" t="s">
        <v>8259</v>
      </c>
    </row>
    <row r="2087" spans="1:6" x14ac:dyDescent="0.2">
      <c r="A2087" s="155" t="s">
        <v>8257</v>
      </c>
      <c r="B2087" s="155" t="s">
        <v>8258</v>
      </c>
      <c r="C2087" s="155" t="s">
        <v>10690</v>
      </c>
      <c r="D2087" s="157" t="s">
        <v>8259</v>
      </c>
      <c r="E2087" s="157" t="s">
        <v>8259</v>
      </c>
      <c r="F2087" s="157" t="s">
        <v>8259</v>
      </c>
    </row>
    <row r="2088" spans="1:6" x14ac:dyDescent="0.2">
      <c r="A2088" s="155" t="s">
        <v>8260</v>
      </c>
      <c r="B2088" s="155" t="s">
        <v>12364</v>
      </c>
      <c r="C2088" s="156">
        <v>37621</v>
      </c>
      <c r="D2088" s="157">
        <v>0</v>
      </c>
      <c r="E2088" s="157">
        <v>0</v>
      </c>
      <c r="F2088" s="157">
        <v>0</v>
      </c>
    </row>
    <row r="2089" spans="1:6" x14ac:dyDescent="0.2">
      <c r="A2089" s="155" t="s">
        <v>8261</v>
      </c>
      <c r="B2089" s="155"/>
      <c r="C2089" s="156">
        <v>37621</v>
      </c>
      <c r="D2089" s="157">
        <v>691312.08200000005</v>
      </c>
      <c r="E2089" s="157">
        <v>691312.08200000005</v>
      </c>
      <c r="F2089" s="157">
        <v>0</v>
      </c>
    </row>
    <row r="2090" spans="1:6" x14ac:dyDescent="0.2">
      <c r="A2090" s="155" t="s">
        <v>8257</v>
      </c>
      <c r="B2090" s="155" t="s">
        <v>8258</v>
      </c>
      <c r="C2090" s="155" t="s">
        <v>10690</v>
      </c>
      <c r="D2090" s="157" t="s">
        <v>8259</v>
      </c>
      <c r="E2090" s="157" t="s">
        <v>8259</v>
      </c>
      <c r="F2090" s="157" t="s">
        <v>8259</v>
      </c>
    </row>
    <row r="2091" spans="1:6" x14ac:dyDescent="0.2">
      <c r="A2091" s="155" t="s">
        <v>8620</v>
      </c>
      <c r="B2091" s="155" t="s">
        <v>9546</v>
      </c>
      <c r="C2091" s="155"/>
      <c r="D2091" s="155"/>
      <c r="E2091" s="155"/>
      <c r="F2091" s="155"/>
    </row>
    <row r="2092" spans="1:6" x14ac:dyDescent="0.2">
      <c r="A2092" s="155"/>
      <c r="B2092" s="155"/>
      <c r="C2092" s="155" t="s">
        <v>10691</v>
      </c>
      <c r="D2092" s="155"/>
      <c r="E2092" s="157">
        <v>0</v>
      </c>
      <c r="F2092" s="155"/>
    </row>
    <row r="2093" spans="1:6" x14ac:dyDescent="0.2">
      <c r="A2093" s="155" t="s">
        <v>8264</v>
      </c>
      <c r="B2093" s="155"/>
      <c r="C2093" s="156">
        <v>37590</v>
      </c>
      <c r="D2093" s="157">
        <v>25641.502</v>
      </c>
      <c r="E2093" s="157">
        <v>25641.502</v>
      </c>
      <c r="F2093" s="157">
        <v>0</v>
      </c>
    </row>
    <row r="2094" spans="1:6" x14ac:dyDescent="0.2">
      <c r="A2094" s="155" t="s">
        <v>8257</v>
      </c>
      <c r="B2094" s="155" t="s">
        <v>8258</v>
      </c>
      <c r="C2094" s="155" t="s">
        <v>10690</v>
      </c>
      <c r="D2094" s="157" t="s">
        <v>8259</v>
      </c>
      <c r="E2094" s="157" t="s">
        <v>8259</v>
      </c>
      <c r="F2094" s="157" t="s">
        <v>8259</v>
      </c>
    </row>
    <row r="2095" spans="1:6" x14ac:dyDescent="0.2">
      <c r="A2095" s="155" t="s">
        <v>8257</v>
      </c>
      <c r="B2095" s="155" t="s">
        <v>8258</v>
      </c>
      <c r="C2095" s="155" t="s">
        <v>10690</v>
      </c>
      <c r="D2095" s="157" t="s">
        <v>8259</v>
      </c>
      <c r="E2095" s="157" t="s">
        <v>8259</v>
      </c>
      <c r="F2095" s="157" t="s">
        <v>8259</v>
      </c>
    </row>
    <row r="2096" spans="1:6" x14ac:dyDescent="0.2">
      <c r="A2096" s="155" t="s">
        <v>8260</v>
      </c>
      <c r="B2096" s="155" t="s">
        <v>12364</v>
      </c>
      <c r="C2096" s="156">
        <v>37621</v>
      </c>
      <c r="D2096" s="157">
        <v>0</v>
      </c>
      <c r="E2096" s="157">
        <v>0</v>
      </c>
      <c r="F2096" s="157">
        <v>0</v>
      </c>
    </row>
    <row r="2097" spans="1:6" x14ac:dyDescent="0.2">
      <c r="A2097" s="155" t="s">
        <v>8261</v>
      </c>
      <c r="B2097" s="155"/>
      <c r="C2097" s="156">
        <v>37621</v>
      </c>
      <c r="D2097" s="157">
        <v>25641.502</v>
      </c>
      <c r="E2097" s="157">
        <v>25641.502</v>
      </c>
      <c r="F2097" s="157">
        <v>0</v>
      </c>
    </row>
    <row r="2098" spans="1:6" x14ac:dyDescent="0.2">
      <c r="A2098" s="155" t="s">
        <v>8257</v>
      </c>
      <c r="B2098" s="155" t="s">
        <v>8258</v>
      </c>
      <c r="C2098" s="155" t="s">
        <v>10690</v>
      </c>
      <c r="D2098" s="157" t="s">
        <v>8259</v>
      </c>
      <c r="E2098" s="157" t="s">
        <v>8259</v>
      </c>
      <c r="F2098" s="157" t="s">
        <v>8259</v>
      </c>
    </row>
    <row r="2099" spans="1:6" x14ac:dyDescent="0.2">
      <c r="A2099" s="155" t="s">
        <v>8621</v>
      </c>
      <c r="B2099" s="155" t="s">
        <v>8672</v>
      </c>
      <c r="C2099" s="155"/>
      <c r="D2099" s="155"/>
      <c r="E2099" s="155"/>
      <c r="F2099" s="155"/>
    </row>
    <row r="2100" spans="1:6" x14ac:dyDescent="0.2">
      <c r="A2100" s="155"/>
      <c r="B2100" s="155"/>
      <c r="C2100" s="155" t="s">
        <v>10691</v>
      </c>
      <c r="D2100" s="155"/>
      <c r="E2100" s="157">
        <v>0</v>
      </c>
      <c r="F2100" s="155"/>
    </row>
    <row r="2101" spans="1:6" x14ac:dyDescent="0.2">
      <c r="A2101" s="155" t="s">
        <v>8264</v>
      </c>
      <c r="B2101" s="155"/>
      <c r="C2101" s="156">
        <v>37590</v>
      </c>
      <c r="D2101" s="157">
        <v>15633.71</v>
      </c>
      <c r="E2101" s="157">
        <v>15633.71</v>
      </c>
      <c r="F2101" s="157">
        <v>0</v>
      </c>
    </row>
    <row r="2102" spans="1:6" x14ac:dyDescent="0.2">
      <c r="A2102" s="155" t="s">
        <v>8257</v>
      </c>
      <c r="B2102" s="155" t="s">
        <v>8258</v>
      </c>
      <c r="C2102" s="155" t="s">
        <v>10690</v>
      </c>
      <c r="D2102" s="157" t="s">
        <v>8259</v>
      </c>
      <c r="E2102" s="157" t="s">
        <v>8259</v>
      </c>
      <c r="F2102" s="157" t="s">
        <v>8259</v>
      </c>
    </row>
    <row r="2104" spans="1:6" x14ac:dyDescent="0.2">
      <c r="A2104" s="155" t="s">
        <v>8265</v>
      </c>
      <c r="B2104" s="155" t="s">
        <v>8266</v>
      </c>
      <c r="C2104" s="155" t="s">
        <v>158</v>
      </c>
      <c r="D2104" s="157" t="s">
        <v>3</v>
      </c>
      <c r="E2104" s="157" t="s">
        <v>4</v>
      </c>
      <c r="F2104" s="157" t="s">
        <v>1020</v>
      </c>
    </row>
    <row r="2105" spans="1:6" x14ac:dyDescent="0.2">
      <c r="A2105" s="155" t="s">
        <v>8257</v>
      </c>
      <c r="B2105" s="155" t="s">
        <v>8258</v>
      </c>
      <c r="C2105" s="155" t="s">
        <v>10690</v>
      </c>
      <c r="D2105" s="157" t="s">
        <v>8259</v>
      </c>
      <c r="E2105" s="157" t="s">
        <v>8259</v>
      </c>
      <c r="F2105" s="157" t="s">
        <v>8259</v>
      </c>
    </row>
    <row r="2106" spans="1:6" x14ac:dyDescent="0.2">
      <c r="A2106" s="156">
        <v>45646</v>
      </c>
      <c r="B2106" s="155" t="s">
        <v>11003</v>
      </c>
      <c r="C2106" s="155" t="s">
        <v>11004</v>
      </c>
      <c r="D2106" s="155"/>
      <c r="E2106" s="157">
        <v>9635.9110000000001</v>
      </c>
      <c r="F2106" s="157">
        <v>-9635.9110000000001</v>
      </c>
    </row>
    <row r="2107" spans="1:6" x14ac:dyDescent="0.2">
      <c r="A2107" s="155" t="s">
        <v>8257</v>
      </c>
      <c r="B2107" s="155" t="s">
        <v>8258</v>
      </c>
      <c r="C2107" s="155" t="s">
        <v>10690</v>
      </c>
      <c r="D2107" s="157" t="s">
        <v>8259</v>
      </c>
      <c r="E2107" s="157" t="s">
        <v>8259</v>
      </c>
      <c r="F2107" s="157" t="s">
        <v>8259</v>
      </c>
    </row>
    <row r="2108" spans="1:6" x14ac:dyDescent="0.2">
      <c r="A2108" s="155" t="s">
        <v>8260</v>
      </c>
      <c r="B2108" s="155" t="s">
        <v>12364</v>
      </c>
      <c r="C2108" s="156">
        <v>37621</v>
      </c>
      <c r="D2108" s="157">
        <v>0</v>
      </c>
      <c r="E2108" s="157">
        <v>9635.9110000000001</v>
      </c>
      <c r="F2108" s="157">
        <v>-9635.9110000000001</v>
      </c>
    </row>
    <row r="2109" spans="1:6" x14ac:dyDescent="0.2">
      <c r="A2109" s="155" t="s">
        <v>8261</v>
      </c>
      <c r="B2109" s="155"/>
      <c r="C2109" s="156">
        <v>37621</v>
      </c>
      <c r="D2109" s="157">
        <v>15633.71</v>
      </c>
      <c r="E2109" s="157">
        <v>25269.620999999999</v>
      </c>
      <c r="F2109" s="157">
        <v>-9635.9110000000001</v>
      </c>
    </row>
    <row r="2110" spans="1:6" x14ac:dyDescent="0.2">
      <c r="A2110" s="155" t="s">
        <v>8257</v>
      </c>
      <c r="B2110" s="155" t="s">
        <v>8258</v>
      </c>
      <c r="C2110" s="155" t="s">
        <v>10690</v>
      </c>
      <c r="D2110" s="157" t="s">
        <v>8259</v>
      </c>
      <c r="E2110" s="157" t="s">
        <v>8259</v>
      </c>
      <c r="F2110" s="157" t="s">
        <v>8259</v>
      </c>
    </row>
    <row r="2111" spans="1:6" x14ac:dyDescent="0.2">
      <c r="A2111" s="155" t="s">
        <v>8991</v>
      </c>
      <c r="B2111" s="155" t="s">
        <v>9547</v>
      </c>
      <c r="C2111" s="155"/>
      <c r="D2111" s="155"/>
      <c r="E2111" s="155"/>
      <c r="F2111" s="155"/>
    </row>
    <row r="2112" spans="1:6" x14ac:dyDescent="0.2">
      <c r="A2112" s="155"/>
      <c r="B2112" s="155"/>
      <c r="C2112" s="155" t="s">
        <v>10691</v>
      </c>
      <c r="D2112" s="155"/>
      <c r="E2112" s="157">
        <v>0</v>
      </c>
      <c r="F2112" s="155"/>
    </row>
    <row r="2113" spans="1:6" x14ac:dyDescent="0.2">
      <c r="A2113" s="155" t="s">
        <v>8264</v>
      </c>
      <c r="B2113" s="155"/>
      <c r="C2113" s="156">
        <v>37590</v>
      </c>
      <c r="D2113" s="157">
        <v>8777.3719999999994</v>
      </c>
      <c r="E2113" s="157">
        <v>8777.3719999999994</v>
      </c>
      <c r="F2113" s="157">
        <v>0</v>
      </c>
    </row>
    <row r="2114" spans="1:6" x14ac:dyDescent="0.2">
      <c r="A2114" s="155" t="s">
        <v>8257</v>
      </c>
      <c r="B2114" s="155" t="s">
        <v>8258</v>
      </c>
      <c r="C2114" s="155" t="s">
        <v>10690</v>
      </c>
      <c r="D2114" s="157" t="s">
        <v>8259</v>
      </c>
      <c r="E2114" s="157" t="s">
        <v>8259</v>
      </c>
      <c r="F2114" s="157" t="s">
        <v>8259</v>
      </c>
    </row>
    <row r="2115" spans="1:6" x14ac:dyDescent="0.2">
      <c r="A2115" s="155" t="s">
        <v>8257</v>
      </c>
      <c r="B2115" s="155" t="s">
        <v>8258</v>
      </c>
      <c r="C2115" s="155" t="s">
        <v>10690</v>
      </c>
      <c r="D2115" s="157" t="s">
        <v>8259</v>
      </c>
      <c r="E2115" s="157" t="s">
        <v>8259</v>
      </c>
      <c r="F2115" s="157" t="s">
        <v>8259</v>
      </c>
    </row>
    <row r="2116" spans="1:6" x14ac:dyDescent="0.2">
      <c r="A2116" s="155" t="s">
        <v>8260</v>
      </c>
      <c r="B2116" s="155" t="s">
        <v>12364</v>
      </c>
      <c r="C2116" s="156">
        <v>37621</v>
      </c>
      <c r="D2116" s="157">
        <v>0</v>
      </c>
      <c r="E2116" s="157">
        <v>0</v>
      </c>
      <c r="F2116" s="157">
        <v>0</v>
      </c>
    </row>
    <row r="2117" spans="1:6" x14ac:dyDescent="0.2">
      <c r="A2117" s="155" t="s">
        <v>8261</v>
      </c>
      <c r="B2117" s="155"/>
      <c r="C2117" s="156">
        <v>37621</v>
      </c>
      <c r="D2117" s="157">
        <v>8777.3719999999994</v>
      </c>
      <c r="E2117" s="157">
        <v>8777.3719999999994</v>
      </c>
      <c r="F2117" s="157">
        <v>0</v>
      </c>
    </row>
    <row r="2118" spans="1:6" x14ac:dyDescent="0.2">
      <c r="A2118" s="155" t="s">
        <v>8257</v>
      </c>
      <c r="B2118" s="155" t="s">
        <v>8258</v>
      </c>
      <c r="C2118" s="155" t="s">
        <v>10690</v>
      </c>
      <c r="D2118" s="157" t="s">
        <v>8259</v>
      </c>
      <c r="E2118" s="157" t="s">
        <v>8259</v>
      </c>
      <c r="F2118" s="157" t="s">
        <v>8259</v>
      </c>
    </row>
    <row r="2119" spans="1:6" x14ac:dyDescent="0.2">
      <c r="A2119" s="155" t="s">
        <v>9548</v>
      </c>
      <c r="B2119" s="155" t="s">
        <v>9549</v>
      </c>
      <c r="C2119" s="155" t="s">
        <v>9062</v>
      </c>
      <c r="D2119" s="155"/>
      <c r="E2119" s="155"/>
      <c r="F2119" s="155"/>
    </row>
    <row r="2120" spans="1:6" x14ac:dyDescent="0.2">
      <c r="A2120" s="155"/>
      <c r="B2120" s="155"/>
      <c r="C2120" s="155" t="s">
        <v>10691</v>
      </c>
      <c r="D2120" s="155"/>
      <c r="E2120" s="157">
        <v>0</v>
      </c>
      <c r="F2120" s="155"/>
    </row>
    <row r="2121" spans="1:6" x14ac:dyDescent="0.2">
      <c r="A2121" s="155" t="s">
        <v>8264</v>
      </c>
      <c r="B2121" s="155"/>
      <c r="C2121" s="156">
        <v>37590</v>
      </c>
      <c r="D2121" s="157">
        <v>26468.98</v>
      </c>
      <c r="E2121" s="157">
        <v>26468.98</v>
      </c>
      <c r="F2121" s="157">
        <v>0</v>
      </c>
    </row>
    <row r="2122" spans="1:6" x14ac:dyDescent="0.2">
      <c r="A2122" s="155" t="s">
        <v>8257</v>
      </c>
      <c r="B2122" s="155" t="s">
        <v>8258</v>
      </c>
      <c r="C2122" s="155" t="s">
        <v>10690</v>
      </c>
      <c r="D2122" s="157" t="s">
        <v>8259</v>
      </c>
      <c r="E2122" s="157" t="s">
        <v>8259</v>
      </c>
      <c r="F2122" s="157" t="s">
        <v>8259</v>
      </c>
    </row>
    <row r="2123" spans="1:6" x14ac:dyDescent="0.2">
      <c r="A2123" s="155" t="s">
        <v>8257</v>
      </c>
      <c r="B2123" s="155" t="s">
        <v>8258</v>
      </c>
      <c r="C2123" s="155" t="s">
        <v>10690</v>
      </c>
      <c r="D2123" s="157" t="s">
        <v>8259</v>
      </c>
      <c r="E2123" s="157" t="s">
        <v>8259</v>
      </c>
      <c r="F2123" s="157" t="s">
        <v>8259</v>
      </c>
    </row>
    <row r="2124" spans="1:6" x14ac:dyDescent="0.2">
      <c r="A2124" s="155" t="s">
        <v>8260</v>
      </c>
      <c r="B2124" s="155" t="s">
        <v>12364</v>
      </c>
      <c r="C2124" s="156">
        <v>37621</v>
      </c>
      <c r="D2124" s="157">
        <v>0</v>
      </c>
      <c r="E2124" s="157">
        <v>0</v>
      </c>
      <c r="F2124" s="157">
        <v>0</v>
      </c>
    </row>
    <row r="2125" spans="1:6" x14ac:dyDescent="0.2">
      <c r="A2125" s="155" t="s">
        <v>8261</v>
      </c>
      <c r="B2125" s="155"/>
      <c r="C2125" s="156">
        <v>37621</v>
      </c>
      <c r="D2125" s="157">
        <v>26468.98</v>
      </c>
      <c r="E2125" s="157">
        <v>26468.98</v>
      </c>
      <c r="F2125" s="157">
        <v>0</v>
      </c>
    </row>
    <row r="2126" spans="1:6" x14ac:dyDescent="0.2">
      <c r="A2126" s="155" t="s">
        <v>8257</v>
      </c>
      <c r="B2126" s="155" t="s">
        <v>8258</v>
      </c>
      <c r="C2126" s="155" t="s">
        <v>10690</v>
      </c>
      <c r="D2126" s="157" t="s">
        <v>8259</v>
      </c>
      <c r="E2126" s="157" t="s">
        <v>8259</v>
      </c>
      <c r="F2126" s="157" t="s">
        <v>8259</v>
      </c>
    </row>
    <row r="2127" spans="1:6" x14ac:dyDescent="0.2">
      <c r="A2127" s="155" t="s">
        <v>10302</v>
      </c>
      <c r="B2127" s="155" t="s">
        <v>11005</v>
      </c>
      <c r="C2127" s="155" t="s">
        <v>11006</v>
      </c>
      <c r="D2127" s="155"/>
      <c r="E2127" s="155"/>
      <c r="F2127" s="155"/>
    </row>
    <row r="2128" spans="1:6" x14ac:dyDescent="0.2">
      <c r="A2128" s="155" t="s">
        <v>8268</v>
      </c>
      <c r="B2128" s="155"/>
      <c r="C2128" s="155"/>
      <c r="D2128" s="155"/>
      <c r="E2128" s="155"/>
      <c r="F2128" s="155"/>
    </row>
    <row r="2129" spans="1:6" x14ac:dyDescent="0.2">
      <c r="A2129" s="155" t="s">
        <v>8254</v>
      </c>
      <c r="B2129" s="155" t="s">
        <v>8255</v>
      </c>
      <c r="C2129" s="155"/>
      <c r="D2129" s="155"/>
      <c r="E2129" s="155"/>
      <c r="F2129" s="155"/>
    </row>
    <row r="2130" spans="1:6" x14ac:dyDescent="0.2">
      <c r="A2130" s="155"/>
      <c r="B2130" s="155"/>
      <c r="C2130" s="155" t="s">
        <v>10689</v>
      </c>
      <c r="D2130" s="157" t="s">
        <v>8255</v>
      </c>
      <c r="E2130" s="155"/>
      <c r="F2130" s="155"/>
    </row>
    <row r="2132" spans="1:6" x14ac:dyDescent="0.2">
      <c r="A2132" s="155"/>
      <c r="B2132" s="155"/>
      <c r="C2132" s="155" t="s">
        <v>10691</v>
      </c>
      <c r="D2132" s="155"/>
      <c r="E2132" s="157">
        <v>0</v>
      </c>
      <c r="F2132" s="155"/>
    </row>
    <row r="2133" spans="1:6" x14ac:dyDescent="0.2">
      <c r="A2133" s="155" t="s">
        <v>8264</v>
      </c>
      <c r="B2133" s="155"/>
      <c r="C2133" s="156">
        <v>37590</v>
      </c>
      <c r="D2133" s="157">
        <v>0</v>
      </c>
      <c r="E2133" s="157">
        <v>0</v>
      </c>
      <c r="F2133" s="157">
        <v>0</v>
      </c>
    </row>
    <row r="2134" spans="1:6" x14ac:dyDescent="0.2">
      <c r="A2134" s="155" t="s">
        <v>8257</v>
      </c>
      <c r="B2134" s="155" t="s">
        <v>8258</v>
      </c>
      <c r="C2134" s="155" t="s">
        <v>10690</v>
      </c>
      <c r="D2134" s="157" t="s">
        <v>8259</v>
      </c>
      <c r="E2134" s="157" t="s">
        <v>8259</v>
      </c>
      <c r="F2134" s="157" t="s">
        <v>8259</v>
      </c>
    </row>
    <row r="2136" spans="1:6" x14ac:dyDescent="0.2">
      <c r="A2136" s="155" t="s">
        <v>8265</v>
      </c>
      <c r="B2136" s="155" t="s">
        <v>8266</v>
      </c>
      <c r="C2136" s="155" t="s">
        <v>158</v>
      </c>
      <c r="D2136" s="157" t="s">
        <v>3</v>
      </c>
      <c r="E2136" s="157" t="s">
        <v>4</v>
      </c>
      <c r="F2136" s="157" t="s">
        <v>1020</v>
      </c>
    </row>
    <row r="2137" spans="1:6" x14ac:dyDescent="0.2">
      <c r="A2137" s="155" t="s">
        <v>8257</v>
      </c>
      <c r="B2137" s="155" t="s">
        <v>8258</v>
      </c>
      <c r="C2137" s="155" t="s">
        <v>10690</v>
      </c>
      <c r="D2137" s="157" t="s">
        <v>8259</v>
      </c>
      <c r="E2137" s="157" t="s">
        <v>8259</v>
      </c>
      <c r="F2137" s="157" t="s">
        <v>8259</v>
      </c>
    </row>
    <row r="2138" spans="1:6" x14ac:dyDescent="0.2">
      <c r="A2138" s="156">
        <v>45637</v>
      </c>
      <c r="B2138" s="155" t="s">
        <v>11007</v>
      </c>
      <c r="C2138" s="155" t="s">
        <v>11008</v>
      </c>
      <c r="D2138" s="155"/>
      <c r="E2138" s="157">
        <v>69687.399999999994</v>
      </c>
      <c r="F2138" s="157">
        <v>-69687.399999999994</v>
      </c>
    </row>
    <row r="2139" spans="1:6" x14ac:dyDescent="0.2">
      <c r="A2139" s="156">
        <v>45644</v>
      </c>
      <c r="B2139" s="155" t="s">
        <v>11009</v>
      </c>
      <c r="C2139" s="155" t="s">
        <v>11010</v>
      </c>
      <c r="D2139" s="155"/>
      <c r="E2139" s="157">
        <v>70631.070000000007</v>
      </c>
      <c r="F2139" s="157">
        <v>-140318.47</v>
      </c>
    </row>
    <row r="2140" spans="1:6" x14ac:dyDescent="0.2">
      <c r="A2140" s="156">
        <v>45646</v>
      </c>
      <c r="B2140" s="155">
        <v>5624567513</v>
      </c>
      <c r="C2140" s="155" t="s">
        <v>11011</v>
      </c>
      <c r="D2140" s="157">
        <v>70631.070000000007</v>
      </c>
      <c r="E2140" s="155"/>
      <c r="F2140" s="157">
        <v>-69687.399999999994</v>
      </c>
    </row>
    <row r="2141" spans="1:6" x14ac:dyDescent="0.2">
      <c r="A2141" s="156">
        <v>45648</v>
      </c>
      <c r="B2141" s="155">
        <v>5624567550</v>
      </c>
      <c r="C2141" s="155" t="s">
        <v>11012</v>
      </c>
      <c r="D2141" s="157">
        <v>69687.399999999994</v>
      </c>
      <c r="E2141" s="155"/>
      <c r="F2141" s="157">
        <v>0</v>
      </c>
    </row>
    <row r="2142" spans="1:6" x14ac:dyDescent="0.2">
      <c r="A2142" s="155" t="s">
        <v>8257</v>
      </c>
      <c r="B2142" s="155" t="s">
        <v>8258</v>
      </c>
      <c r="C2142" s="155" t="s">
        <v>10690</v>
      </c>
      <c r="D2142" s="157" t="s">
        <v>8259</v>
      </c>
      <c r="E2142" s="157" t="s">
        <v>8259</v>
      </c>
      <c r="F2142" s="157" t="s">
        <v>8259</v>
      </c>
    </row>
    <row r="2143" spans="1:6" x14ac:dyDescent="0.2">
      <c r="A2143" s="155" t="s">
        <v>8260</v>
      </c>
      <c r="B2143" s="155" t="s">
        <v>12364</v>
      </c>
      <c r="C2143" s="156">
        <v>37621</v>
      </c>
      <c r="D2143" s="157">
        <v>140318.47</v>
      </c>
      <c r="E2143" s="157">
        <v>140318.47</v>
      </c>
      <c r="F2143" s="157">
        <v>0</v>
      </c>
    </row>
    <row r="2144" spans="1:6" x14ac:dyDescent="0.2">
      <c r="A2144" s="155" t="s">
        <v>8261</v>
      </c>
      <c r="B2144" s="155"/>
      <c r="C2144" s="156">
        <v>37621</v>
      </c>
      <c r="D2144" s="157">
        <v>140318.47</v>
      </c>
      <c r="E2144" s="157">
        <v>140318.47</v>
      </c>
      <c r="F2144" s="157">
        <v>0</v>
      </c>
    </row>
    <row r="2145" spans="1:6" x14ac:dyDescent="0.2">
      <c r="A2145" s="155" t="s">
        <v>8257</v>
      </c>
      <c r="B2145" s="155" t="s">
        <v>8258</v>
      </c>
      <c r="C2145" s="155" t="s">
        <v>10690</v>
      </c>
      <c r="D2145" s="157" t="s">
        <v>8259</v>
      </c>
      <c r="E2145" s="157" t="s">
        <v>8259</v>
      </c>
      <c r="F2145" s="157" t="s">
        <v>8259</v>
      </c>
    </row>
    <row r="2146" spans="1:6" x14ac:dyDescent="0.2">
      <c r="A2146" s="155" t="s">
        <v>8257</v>
      </c>
      <c r="B2146" s="155" t="s">
        <v>8258</v>
      </c>
      <c r="C2146" s="155" t="s">
        <v>10690</v>
      </c>
      <c r="D2146" s="157" t="s">
        <v>8259</v>
      </c>
      <c r="E2146" s="157" t="s">
        <v>8259</v>
      </c>
      <c r="F2146" s="157" t="s">
        <v>8259</v>
      </c>
    </row>
    <row r="2147" spans="1:6" x14ac:dyDescent="0.2">
      <c r="A2147" s="155" t="s">
        <v>8260</v>
      </c>
      <c r="B2147" s="155" t="s">
        <v>12364</v>
      </c>
      <c r="C2147" s="156">
        <v>37621</v>
      </c>
      <c r="D2147" s="157">
        <v>0</v>
      </c>
      <c r="E2147" s="157">
        <v>0</v>
      </c>
      <c r="F2147" s="157">
        <v>0</v>
      </c>
    </row>
    <row r="2148" spans="1:6" x14ac:dyDescent="0.2">
      <c r="A2148" s="155" t="s">
        <v>8261</v>
      </c>
      <c r="B2148" s="155"/>
      <c r="C2148" s="156">
        <v>37621</v>
      </c>
      <c r="D2148" s="157">
        <v>0</v>
      </c>
      <c r="E2148" s="157">
        <v>0</v>
      </c>
      <c r="F2148" s="157">
        <v>0</v>
      </c>
    </row>
    <row r="2149" spans="1:6" x14ac:dyDescent="0.2">
      <c r="A2149" s="155" t="s">
        <v>8257</v>
      </c>
      <c r="B2149" s="155" t="s">
        <v>8258</v>
      </c>
      <c r="C2149" s="155" t="s">
        <v>10690</v>
      </c>
      <c r="D2149" s="157" t="s">
        <v>8259</v>
      </c>
      <c r="E2149" s="157" t="s">
        <v>8259</v>
      </c>
      <c r="F2149" s="157" t="s">
        <v>8259</v>
      </c>
    </row>
    <row r="2150" spans="1:6" x14ac:dyDescent="0.2">
      <c r="A2150" s="155" t="s">
        <v>8257</v>
      </c>
      <c r="B2150" s="155" t="s">
        <v>8258</v>
      </c>
      <c r="C2150" s="155" t="s">
        <v>10690</v>
      </c>
      <c r="D2150" s="157" t="s">
        <v>8259</v>
      </c>
      <c r="E2150" s="157" t="s">
        <v>8259</v>
      </c>
      <c r="F2150" s="157" t="s">
        <v>8259</v>
      </c>
    </row>
    <row r="2151" spans="1:6" x14ac:dyDescent="0.2">
      <c r="A2151" s="155" t="s">
        <v>8260</v>
      </c>
      <c r="B2151" s="155" t="s">
        <v>12364</v>
      </c>
      <c r="C2151" s="156">
        <v>37621</v>
      </c>
      <c r="D2151" s="157">
        <v>0</v>
      </c>
      <c r="E2151" s="157">
        <v>0</v>
      </c>
      <c r="F2151" s="157">
        <v>0</v>
      </c>
    </row>
    <row r="2152" spans="1:6" x14ac:dyDescent="0.2">
      <c r="A2152" s="155" t="s">
        <v>8261</v>
      </c>
      <c r="B2152" s="155"/>
      <c r="C2152" s="156">
        <v>37621</v>
      </c>
      <c r="D2152" s="157">
        <v>0</v>
      </c>
      <c r="E2152" s="157">
        <v>0</v>
      </c>
      <c r="F2152" s="157">
        <v>0</v>
      </c>
    </row>
    <row r="2153" spans="1:6" x14ac:dyDescent="0.2">
      <c r="A2153" s="155" t="s">
        <v>8257</v>
      </c>
      <c r="B2153" s="155" t="s">
        <v>8258</v>
      </c>
      <c r="C2153" s="155" t="s">
        <v>10690</v>
      </c>
      <c r="D2153" s="157" t="s">
        <v>8259</v>
      </c>
      <c r="E2153" s="157" t="s">
        <v>8259</v>
      </c>
      <c r="F2153" s="157" t="s">
        <v>8259</v>
      </c>
    </row>
    <row r="2154" spans="1:6" x14ac:dyDescent="0.2">
      <c r="A2154" s="155" t="s">
        <v>8257</v>
      </c>
      <c r="B2154" s="155" t="s">
        <v>8258</v>
      </c>
      <c r="C2154" s="155" t="s">
        <v>10690</v>
      </c>
      <c r="D2154" s="157" t="s">
        <v>8259</v>
      </c>
      <c r="E2154" s="157" t="s">
        <v>8259</v>
      </c>
      <c r="F2154" s="157" t="s">
        <v>8259</v>
      </c>
    </row>
    <row r="2155" spans="1:6" x14ac:dyDescent="0.2">
      <c r="A2155" s="155" t="s">
        <v>8260</v>
      </c>
      <c r="B2155" s="155" t="s">
        <v>12364</v>
      </c>
      <c r="C2155" s="156">
        <v>37621</v>
      </c>
      <c r="D2155" s="157">
        <v>0</v>
      </c>
      <c r="E2155" s="157">
        <v>0</v>
      </c>
      <c r="F2155" s="157">
        <v>0</v>
      </c>
    </row>
    <row r="2156" spans="1:6" x14ac:dyDescent="0.2">
      <c r="A2156" s="155" t="s">
        <v>8261</v>
      </c>
      <c r="B2156" s="155"/>
      <c r="C2156" s="156">
        <v>37621</v>
      </c>
      <c r="D2156" s="157">
        <v>0</v>
      </c>
      <c r="E2156" s="157">
        <v>0</v>
      </c>
      <c r="F2156" s="157">
        <v>0</v>
      </c>
    </row>
    <row r="2157" spans="1:6" x14ac:dyDescent="0.2">
      <c r="A2157" s="155" t="s">
        <v>8257</v>
      </c>
      <c r="B2157" s="155" t="s">
        <v>8258</v>
      </c>
      <c r="C2157" s="155" t="s">
        <v>10690</v>
      </c>
      <c r="D2157" s="157" t="s">
        <v>8259</v>
      </c>
      <c r="E2157" s="157" t="s">
        <v>8259</v>
      </c>
      <c r="F2157" s="157" t="s">
        <v>8259</v>
      </c>
    </row>
    <row r="2158" spans="1:6" x14ac:dyDescent="0.2">
      <c r="A2158" s="155" t="s">
        <v>8257</v>
      </c>
      <c r="B2158" s="155" t="s">
        <v>8258</v>
      </c>
      <c r="C2158" s="155" t="s">
        <v>10690</v>
      </c>
      <c r="D2158" s="157" t="s">
        <v>8259</v>
      </c>
      <c r="E2158" s="157" t="s">
        <v>8259</v>
      </c>
      <c r="F2158" s="157" t="s">
        <v>8259</v>
      </c>
    </row>
    <row r="2159" spans="1:6" x14ac:dyDescent="0.2">
      <c r="A2159" s="155" t="s">
        <v>8260</v>
      </c>
      <c r="B2159" s="155" t="s">
        <v>12364</v>
      </c>
      <c r="C2159" s="156">
        <v>37621</v>
      </c>
      <c r="D2159" s="157">
        <v>0</v>
      </c>
      <c r="E2159" s="157">
        <v>0</v>
      </c>
      <c r="F2159" s="157">
        <v>0</v>
      </c>
    </row>
    <row r="2160" spans="1:6" x14ac:dyDescent="0.2">
      <c r="A2160" s="155" t="s">
        <v>8261</v>
      </c>
      <c r="B2160" s="155"/>
      <c r="C2160" s="156">
        <v>37621</v>
      </c>
      <c r="D2160" s="157">
        <v>0</v>
      </c>
      <c r="E2160" s="157">
        <v>0</v>
      </c>
      <c r="F2160" s="157">
        <v>0</v>
      </c>
    </row>
    <row r="2161" spans="1:6" x14ac:dyDescent="0.2">
      <c r="A2161" s="155" t="s">
        <v>8257</v>
      </c>
      <c r="B2161" s="155" t="s">
        <v>8258</v>
      </c>
      <c r="C2161" s="155" t="s">
        <v>10690</v>
      </c>
      <c r="D2161" s="157" t="s">
        <v>8259</v>
      </c>
      <c r="E2161" s="157" t="s">
        <v>8259</v>
      </c>
      <c r="F2161" s="157" t="s">
        <v>8259</v>
      </c>
    </row>
    <row r="2162" spans="1:6" x14ac:dyDescent="0.2">
      <c r="A2162" s="155" t="s">
        <v>8257</v>
      </c>
      <c r="B2162" s="155" t="s">
        <v>8258</v>
      </c>
      <c r="C2162" s="155" t="s">
        <v>10690</v>
      </c>
      <c r="D2162" s="157" t="s">
        <v>8259</v>
      </c>
      <c r="E2162" s="157" t="s">
        <v>8259</v>
      </c>
      <c r="F2162" s="157" t="s">
        <v>8259</v>
      </c>
    </row>
    <row r="2163" spans="1:6" x14ac:dyDescent="0.2">
      <c r="A2163" s="155" t="s">
        <v>8260</v>
      </c>
      <c r="B2163" s="155" t="s">
        <v>12364</v>
      </c>
      <c r="C2163" s="156">
        <v>37621</v>
      </c>
      <c r="D2163" s="157">
        <v>0</v>
      </c>
      <c r="E2163" s="157">
        <v>0</v>
      </c>
      <c r="F2163" s="157">
        <v>0</v>
      </c>
    </row>
    <row r="2164" spans="1:6" x14ac:dyDescent="0.2">
      <c r="A2164" s="155" t="s">
        <v>8261</v>
      </c>
      <c r="B2164" s="155"/>
      <c r="C2164" s="156">
        <v>37621</v>
      </c>
      <c r="D2164" s="157">
        <v>0</v>
      </c>
      <c r="E2164" s="157">
        <v>0</v>
      </c>
      <c r="F2164" s="157">
        <v>0</v>
      </c>
    </row>
    <row r="2165" spans="1:6" x14ac:dyDescent="0.2">
      <c r="A2165" s="155" t="s">
        <v>8257</v>
      </c>
      <c r="B2165" s="155" t="s">
        <v>8258</v>
      </c>
      <c r="C2165" s="155" t="s">
        <v>10690</v>
      </c>
      <c r="D2165" s="157" t="s">
        <v>8259</v>
      </c>
      <c r="E2165" s="157" t="s">
        <v>8259</v>
      </c>
      <c r="F2165" s="157" t="s">
        <v>8259</v>
      </c>
    </row>
    <row r="2166" spans="1:6" x14ac:dyDescent="0.2">
      <c r="A2166" s="155" t="s">
        <v>8257</v>
      </c>
      <c r="B2166" s="155" t="s">
        <v>8258</v>
      </c>
      <c r="C2166" s="155" t="s">
        <v>10690</v>
      </c>
      <c r="D2166" s="157" t="s">
        <v>8259</v>
      </c>
      <c r="E2166" s="157" t="s">
        <v>8259</v>
      </c>
      <c r="F2166" s="157" t="s">
        <v>8259</v>
      </c>
    </row>
    <row r="2167" spans="1:6" x14ac:dyDescent="0.2">
      <c r="A2167" s="155" t="s">
        <v>8260</v>
      </c>
      <c r="B2167" s="155" t="s">
        <v>12364</v>
      </c>
      <c r="C2167" s="156">
        <v>37621</v>
      </c>
      <c r="D2167" s="157">
        <v>0</v>
      </c>
      <c r="E2167" s="157">
        <v>0</v>
      </c>
      <c r="F2167" s="157">
        <v>0</v>
      </c>
    </row>
    <row r="2168" spans="1:6" x14ac:dyDescent="0.2">
      <c r="A2168" s="155" t="s">
        <v>8261</v>
      </c>
      <c r="B2168" s="155"/>
      <c r="C2168" s="156">
        <v>37621</v>
      </c>
      <c r="D2168" s="157">
        <v>0</v>
      </c>
      <c r="E2168" s="157">
        <v>0</v>
      </c>
      <c r="F2168" s="157">
        <v>0</v>
      </c>
    </row>
    <row r="2169" spans="1:6" x14ac:dyDescent="0.2">
      <c r="A2169" s="155" t="s">
        <v>8257</v>
      </c>
      <c r="B2169" s="155" t="s">
        <v>8258</v>
      </c>
      <c r="C2169" s="155" t="s">
        <v>10690</v>
      </c>
      <c r="D2169" s="157" t="s">
        <v>8259</v>
      </c>
      <c r="E2169" s="157" t="s">
        <v>8259</v>
      </c>
      <c r="F2169" s="157" t="s">
        <v>8259</v>
      </c>
    </row>
    <row r="2170" spans="1:6" x14ac:dyDescent="0.2">
      <c r="A2170" s="155" t="s">
        <v>8257</v>
      </c>
      <c r="B2170" s="155" t="s">
        <v>8258</v>
      </c>
      <c r="C2170" s="155" t="s">
        <v>10690</v>
      </c>
      <c r="D2170" s="157" t="s">
        <v>8259</v>
      </c>
      <c r="E2170" s="157" t="s">
        <v>8259</v>
      </c>
      <c r="F2170" s="157" t="s">
        <v>8259</v>
      </c>
    </row>
    <row r="2171" spans="1:6" x14ac:dyDescent="0.2">
      <c r="A2171" s="155" t="s">
        <v>8260</v>
      </c>
      <c r="B2171" s="155" t="s">
        <v>12364</v>
      </c>
      <c r="C2171" s="156">
        <v>37621</v>
      </c>
      <c r="D2171" s="157">
        <v>0</v>
      </c>
      <c r="E2171" s="157">
        <v>0</v>
      </c>
      <c r="F2171" s="157">
        <v>0</v>
      </c>
    </row>
    <row r="2172" spans="1:6" x14ac:dyDescent="0.2">
      <c r="A2172" s="155" t="s">
        <v>8261</v>
      </c>
      <c r="B2172" s="155"/>
      <c r="C2172" s="156">
        <v>37621</v>
      </c>
      <c r="D2172" s="157">
        <v>0</v>
      </c>
      <c r="E2172" s="157">
        <v>0</v>
      </c>
      <c r="F2172" s="157">
        <v>0</v>
      </c>
    </row>
    <row r="2173" spans="1:6" x14ac:dyDescent="0.2">
      <c r="A2173" s="155" t="s">
        <v>8257</v>
      </c>
      <c r="B2173" s="155" t="s">
        <v>8258</v>
      </c>
      <c r="C2173" s="155" t="s">
        <v>10690</v>
      </c>
      <c r="D2173" s="157" t="s">
        <v>8259</v>
      </c>
      <c r="E2173" s="157" t="s">
        <v>8259</v>
      </c>
      <c r="F2173" s="157" t="s">
        <v>8259</v>
      </c>
    </row>
    <row r="2174" spans="1:6" x14ac:dyDescent="0.2">
      <c r="A2174" s="155" t="s">
        <v>8257</v>
      </c>
      <c r="B2174" s="155" t="s">
        <v>8258</v>
      </c>
      <c r="C2174" s="155" t="s">
        <v>10690</v>
      </c>
      <c r="D2174" s="157" t="s">
        <v>8259</v>
      </c>
      <c r="E2174" s="157" t="s">
        <v>8259</v>
      </c>
      <c r="F2174" s="157" t="s">
        <v>8259</v>
      </c>
    </row>
    <row r="2175" spans="1:6" x14ac:dyDescent="0.2">
      <c r="A2175" s="155" t="s">
        <v>8260</v>
      </c>
      <c r="B2175" s="155" t="s">
        <v>12364</v>
      </c>
      <c r="C2175" s="156">
        <v>37621</v>
      </c>
      <c r="D2175" s="157">
        <v>0</v>
      </c>
      <c r="E2175" s="157">
        <v>0</v>
      </c>
      <c r="F2175" s="157">
        <v>0</v>
      </c>
    </row>
    <row r="2176" spans="1:6" x14ac:dyDescent="0.2">
      <c r="A2176" s="155" t="s">
        <v>8261</v>
      </c>
      <c r="B2176" s="155"/>
      <c r="C2176" s="156">
        <v>37621</v>
      </c>
      <c r="D2176" s="157">
        <v>0</v>
      </c>
      <c r="E2176" s="157">
        <v>0</v>
      </c>
      <c r="F2176" s="157">
        <v>0</v>
      </c>
    </row>
    <row r="2177" spans="1:6" x14ac:dyDescent="0.2">
      <c r="A2177" s="155" t="s">
        <v>8257</v>
      </c>
      <c r="B2177" s="155" t="s">
        <v>8258</v>
      </c>
      <c r="C2177" s="155" t="s">
        <v>10690</v>
      </c>
      <c r="D2177" s="157" t="s">
        <v>8259</v>
      </c>
      <c r="E2177" s="157" t="s">
        <v>8259</v>
      </c>
      <c r="F2177" s="157" t="s">
        <v>8259</v>
      </c>
    </row>
    <row r="2178" spans="1:6" x14ac:dyDescent="0.2">
      <c r="A2178" s="155" t="s">
        <v>19</v>
      </c>
      <c r="B2178" s="155" t="s">
        <v>8323</v>
      </c>
      <c r="C2178" s="155" t="s">
        <v>8324</v>
      </c>
      <c r="D2178" s="155"/>
      <c r="E2178" s="155"/>
      <c r="F2178" s="155"/>
    </row>
    <row r="2179" spans="1:6" x14ac:dyDescent="0.2">
      <c r="A2179" s="155"/>
      <c r="B2179" s="155"/>
      <c r="C2179" s="155" t="s">
        <v>10691</v>
      </c>
      <c r="D2179" s="155"/>
      <c r="E2179" s="157">
        <v>0</v>
      </c>
      <c r="F2179" s="155"/>
    </row>
    <row r="2180" spans="1:6" x14ac:dyDescent="0.2">
      <c r="A2180" s="155" t="s">
        <v>8264</v>
      </c>
      <c r="B2180" s="155"/>
      <c r="C2180" s="156">
        <v>37590</v>
      </c>
      <c r="D2180" s="157">
        <v>52009.313999999998</v>
      </c>
      <c r="E2180" s="157">
        <v>48215.616999999998</v>
      </c>
      <c r="F2180" s="157">
        <v>3793.6970000000001</v>
      </c>
    </row>
    <row r="2181" spans="1:6" x14ac:dyDescent="0.2">
      <c r="A2181" s="155" t="s">
        <v>8257</v>
      </c>
      <c r="B2181" s="155" t="s">
        <v>8258</v>
      </c>
      <c r="C2181" s="155" t="s">
        <v>10690</v>
      </c>
      <c r="D2181" s="157" t="s">
        <v>8259</v>
      </c>
      <c r="E2181" s="157" t="s">
        <v>8259</v>
      </c>
      <c r="F2181" s="157" t="s">
        <v>8259</v>
      </c>
    </row>
    <row r="2182" spans="1:6" x14ac:dyDescent="0.2">
      <c r="A2182" s="155" t="s">
        <v>8257</v>
      </c>
      <c r="B2182" s="155" t="s">
        <v>8258</v>
      </c>
      <c r="C2182" s="155" t="s">
        <v>10690</v>
      </c>
      <c r="D2182" s="157" t="s">
        <v>8259</v>
      </c>
      <c r="E2182" s="157" t="s">
        <v>8259</v>
      </c>
      <c r="F2182" s="157" t="s">
        <v>8259</v>
      </c>
    </row>
    <row r="2183" spans="1:6" x14ac:dyDescent="0.2">
      <c r="A2183" s="155" t="s">
        <v>8260</v>
      </c>
      <c r="B2183" s="155" t="s">
        <v>12364</v>
      </c>
      <c r="C2183" s="156">
        <v>37621</v>
      </c>
      <c r="D2183" s="157">
        <v>0</v>
      </c>
      <c r="E2183" s="157">
        <v>0</v>
      </c>
      <c r="F2183" s="157">
        <v>0</v>
      </c>
    </row>
    <row r="2184" spans="1:6" x14ac:dyDescent="0.2">
      <c r="A2184" s="155" t="s">
        <v>8268</v>
      </c>
      <c r="B2184" s="155"/>
      <c r="C2184" s="155"/>
      <c r="D2184" s="155"/>
      <c r="E2184" s="155"/>
      <c r="F2184" s="155"/>
    </row>
    <row r="2185" spans="1:6" x14ac:dyDescent="0.2">
      <c r="A2185" s="155" t="s">
        <v>8254</v>
      </c>
      <c r="B2185" s="155" t="s">
        <v>8255</v>
      </c>
      <c r="C2185" s="155"/>
      <c r="D2185" s="155"/>
      <c r="E2185" s="155"/>
      <c r="F2185" s="155"/>
    </row>
    <row r="2186" spans="1:6" x14ac:dyDescent="0.2">
      <c r="A2186" s="155"/>
      <c r="B2186" s="155"/>
      <c r="C2186" s="155" t="s">
        <v>10689</v>
      </c>
      <c r="D2186" s="157" t="s">
        <v>8255</v>
      </c>
      <c r="E2186" s="155"/>
      <c r="F2186" s="155"/>
    </row>
    <row r="2188" spans="1:6" x14ac:dyDescent="0.2">
      <c r="A2188" s="155" t="s">
        <v>8261</v>
      </c>
      <c r="B2188" s="155"/>
      <c r="C2188" s="156">
        <v>37621</v>
      </c>
      <c r="D2188" s="157">
        <v>52009.313999999998</v>
      </c>
      <c r="E2188" s="157">
        <v>48215.616999999998</v>
      </c>
      <c r="F2188" s="157">
        <v>3793.6970000000001</v>
      </c>
    </row>
    <row r="2189" spans="1:6" x14ac:dyDescent="0.2">
      <c r="A2189" s="155" t="s">
        <v>8257</v>
      </c>
      <c r="B2189" s="155" t="s">
        <v>8258</v>
      </c>
      <c r="C2189" s="155" t="s">
        <v>10690</v>
      </c>
      <c r="D2189" s="157" t="s">
        <v>8259</v>
      </c>
      <c r="E2189" s="157" t="s">
        <v>8259</v>
      </c>
      <c r="F2189" s="157" t="s">
        <v>8259</v>
      </c>
    </row>
    <row r="2190" spans="1:6" x14ac:dyDescent="0.2">
      <c r="A2190" s="155" t="s">
        <v>8257</v>
      </c>
      <c r="B2190" s="155" t="s">
        <v>8258</v>
      </c>
      <c r="C2190" s="155" t="s">
        <v>10690</v>
      </c>
      <c r="D2190" s="157" t="s">
        <v>8259</v>
      </c>
      <c r="E2190" s="157" t="s">
        <v>8259</v>
      </c>
      <c r="F2190" s="157" t="s">
        <v>8259</v>
      </c>
    </row>
    <row r="2191" spans="1:6" x14ac:dyDescent="0.2">
      <c r="A2191" s="155" t="s">
        <v>8260</v>
      </c>
      <c r="B2191" s="155" t="s">
        <v>12364</v>
      </c>
      <c r="C2191" s="156">
        <v>37621</v>
      </c>
      <c r="D2191" s="157">
        <v>0</v>
      </c>
      <c r="E2191" s="157">
        <v>0</v>
      </c>
      <c r="F2191" s="157">
        <v>0</v>
      </c>
    </row>
    <row r="2192" spans="1:6" x14ac:dyDescent="0.2">
      <c r="A2192" s="155" t="s">
        <v>8261</v>
      </c>
      <c r="B2192" s="155"/>
      <c r="C2192" s="156">
        <v>37621</v>
      </c>
      <c r="D2192" s="157">
        <v>0</v>
      </c>
      <c r="E2192" s="157">
        <v>0</v>
      </c>
      <c r="F2192" s="157">
        <v>0</v>
      </c>
    </row>
    <row r="2193" spans="1:6" x14ac:dyDescent="0.2">
      <c r="A2193" s="155" t="s">
        <v>8257</v>
      </c>
      <c r="B2193" s="155" t="s">
        <v>8258</v>
      </c>
      <c r="C2193" s="155" t="s">
        <v>10690</v>
      </c>
      <c r="D2193" s="157" t="s">
        <v>8259</v>
      </c>
      <c r="E2193" s="157" t="s">
        <v>8259</v>
      </c>
      <c r="F2193" s="157" t="s">
        <v>8259</v>
      </c>
    </row>
    <row r="2194" spans="1:6" x14ac:dyDescent="0.2">
      <c r="A2194" s="155" t="s">
        <v>8257</v>
      </c>
      <c r="B2194" s="155" t="s">
        <v>8258</v>
      </c>
      <c r="C2194" s="155" t="s">
        <v>10690</v>
      </c>
      <c r="D2194" s="157" t="s">
        <v>8259</v>
      </c>
      <c r="E2194" s="157" t="s">
        <v>8259</v>
      </c>
      <c r="F2194" s="157" t="s">
        <v>8259</v>
      </c>
    </row>
    <row r="2195" spans="1:6" x14ac:dyDescent="0.2">
      <c r="A2195" s="155" t="s">
        <v>8260</v>
      </c>
      <c r="B2195" s="155" t="s">
        <v>12364</v>
      </c>
      <c r="C2195" s="156">
        <v>37621</v>
      </c>
      <c r="D2195" s="157">
        <v>0</v>
      </c>
      <c r="E2195" s="157">
        <v>0</v>
      </c>
      <c r="F2195" s="157">
        <v>0</v>
      </c>
    </row>
    <row r="2196" spans="1:6" x14ac:dyDescent="0.2">
      <c r="A2196" s="155" t="s">
        <v>8261</v>
      </c>
      <c r="B2196" s="155"/>
      <c r="C2196" s="156">
        <v>37621</v>
      </c>
      <c r="D2196" s="157">
        <v>0</v>
      </c>
      <c r="E2196" s="157">
        <v>0</v>
      </c>
      <c r="F2196" s="157">
        <v>0</v>
      </c>
    </row>
    <row r="2197" spans="1:6" x14ac:dyDescent="0.2">
      <c r="A2197" s="155" t="s">
        <v>8257</v>
      </c>
      <c r="B2197" s="155" t="s">
        <v>8258</v>
      </c>
      <c r="C2197" s="155" t="s">
        <v>10690</v>
      </c>
      <c r="D2197" s="157" t="s">
        <v>8259</v>
      </c>
      <c r="E2197" s="157" t="s">
        <v>8259</v>
      </c>
      <c r="F2197" s="157" t="s">
        <v>8259</v>
      </c>
    </row>
    <row r="2198" spans="1:6" x14ac:dyDescent="0.2">
      <c r="A2198" s="155" t="s">
        <v>8257</v>
      </c>
      <c r="B2198" s="155" t="s">
        <v>8258</v>
      </c>
      <c r="C2198" s="155" t="s">
        <v>10690</v>
      </c>
      <c r="D2198" s="157" t="s">
        <v>8259</v>
      </c>
      <c r="E2198" s="157" t="s">
        <v>8259</v>
      </c>
      <c r="F2198" s="157" t="s">
        <v>8259</v>
      </c>
    </row>
    <row r="2199" spans="1:6" x14ac:dyDescent="0.2">
      <c r="A2199" s="155" t="s">
        <v>8260</v>
      </c>
      <c r="B2199" s="155" t="s">
        <v>12364</v>
      </c>
      <c r="C2199" s="156">
        <v>37621</v>
      </c>
      <c r="D2199" s="157">
        <v>0</v>
      </c>
      <c r="E2199" s="157">
        <v>0</v>
      </c>
      <c r="F2199" s="157">
        <v>0</v>
      </c>
    </row>
    <row r="2200" spans="1:6" x14ac:dyDescent="0.2">
      <c r="A2200" s="155" t="s">
        <v>8261</v>
      </c>
      <c r="B2200" s="155"/>
      <c r="C2200" s="156">
        <v>37621</v>
      </c>
      <c r="D2200" s="157">
        <v>0</v>
      </c>
      <c r="E2200" s="157">
        <v>0</v>
      </c>
      <c r="F2200" s="157">
        <v>0</v>
      </c>
    </row>
    <row r="2201" spans="1:6" x14ac:dyDescent="0.2">
      <c r="A2201" s="155" t="s">
        <v>8257</v>
      </c>
      <c r="B2201" s="155" t="s">
        <v>8258</v>
      </c>
      <c r="C2201" s="155" t="s">
        <v>10690</v>
      </c>
      <c r="D2201" s="157" t="s">
        <v>8259</v>
      </c>
      <c r="E2201" s="157" t="s">
        <v>8259</v>
      </c>
      <c r="F2201" s="157" t="s">
        <v>8259</v>
      </c>
    </row>
    <row r="2202" spans="1:6" x14ac:dyDescent="0.2">
      <c r="A2202" s="155" t="s">
        <v>8257</v>
      </c>
      <c r="B2202" s="155" t="s">
        <v>8258</v>
      </c>
      <c r="C2202" s="155" t="s">
        <v>10690</v>
      </c>
      <c r="D2202" s="157" t="s">
        <v>8259</v>
      </c>
      <c r="E2202" s="157" t="s">
        <v>8259</v>
      </c>
      <c r="F2202" s="157" t="s">
        <v>8259</v>
      </c>
    </row>
    <row r="2203" spans="1:6" x14ac:dyDescent="0.2">
      <c r="A2203" s="155" t="s">
        <v>8260</v>
      </c>
      <c r="B2203" s="155" t="s">
        <v>12364</v>
      </c>
      <c r="C2203" s="156">
        <v>37621</v>
      </c>
      <c r="D2203" s="157">
        <v>0</v>
      </c>
      <c r="E2203" s="157">
        <v>0</v>
      </c>
      <c r="F2203" s="157">
        <v>0</v>
      </c>
    </row>
    <row r="2204" spans="1:6" x14ac:dyDescent="0.2">
      <c r="A2204" s="155" t="s">
        <v>8261</v>
      </c>
      <c r="B2204" s="155"/>
      <c r="C2204" s="156">
        <v>37621</v>
      </c>
      <c r="D2204" s="157">
        <v>0</v>
      </c>
      <c r="E2204" s="157">
        <v>0</v>
      </c>
      <c r="F2204" s="157">
        <v>0</v>
      </c>
    </row>
    <row r="2205" spans="1:6" x14ac:dyDescent="0.2">
      <c r="A2205" s="155" t="s">
        <v>8257</v>
      </c>
      <c r="B2205" s="155" t="s">
        <v>8258</v>
      </c>
      <c r="C2205" s="155" t="s">
        <v>10690</v>
      </c>
      <c r="D2205" s="157" t="s">
        <v>8259</v>
      </c>
      <c r="E2205" s="157" t="s">
        <v>8259</v>
      </c>
      <c r="F2205" s="157" t="s">
        <v>8259</v>
      </c>
    </row>
    <row r="2206" spans="1:6" x14ac:dyDescent="0.2">
      <c r="A2206" s="155" t="s">
        <v>8257</v>
      </c>
      <c r="B2206" s="155" t="s">
        <v>8258</v>
      </c>
      <c r="C2206" s="155" t="s">
        <v>10690</v>
      </c>
      <c r="D2206" s="157" t="s">
        <v>8259</v>
      </c>
      <c r="E2206" s="157" t="s">
        <v>8259</v>
      </c>
      <c r="F2206" s="157" t="s">
        <v>8259</v>
      </c>
    </row>
    <row r="2207" spans="1:6" x14ac:dyDescent="0.2">
      <c r="A2207" s="155" t="s">
        <v>8260</v>
      </c>
      <c r="B2207" s="155" t="s">
        <v>12364</v>
      </c>
      <c r="C2207" s="156">
        <v>37621</v>
      </c>
      <c r="D2207" s="157">
        <v>0</v>
      </c>
      <c r="E2207" s="157">
        <v>0</v>
      </c>
      <c r="F2207" s="157">
        <v>0</v>
      </c>
    </row>
    <row r="2208" spans="1:6" x14ac:dyDescent="0.2">
      <c r="A2208" s="155" t="s">
        <v>8261</v>
      </c>
      <c r="B2208" s="155"/>
      <c r="C2208" s="156">
        <v>37621</v>
      </c>
      <c r="D2208" s="157">
        <v>0</v>
      </c>
      <c r="E2208" s="157">
        <v>0</v>
      </c>
      <c r="F2208" s="157">
        <v>0</v>
      </c>
    </row>
    <row r="2209" spans="1:6" x14ac:dyDescent="0.2">
      <c r="A2209" s="155" t="s">
        <v>8257</v>
      </c>
      <c r="B2209" s="155" t="s">
        <v>8258</v>
      </c>
      <c r="C2209" s="155" t="s">
        <v>10690</v>
      </c>
      <c r="D2209" s="157" t="s">
        <v>8259</v>
      </c>
      <c r="E2209" s="157" t="s">
        <v>8259</v>
      </c>
      <c r="F2209" s="157" t="s">
        <v>8259</v>
      </c>
    </row>
    <row r="2210" spans="1:6" x14ac:dyDescent="0.2">
      <c r="A2210" s="155" t="s">
        <v>8257</v>
      </c>
      <c r="B2210" s="155" t="s">
        <v>8258</v>
      </c>
      <c r="C2210" s="155" t="s">
        <v>10690</v>
      </c>
      <c r="D2210" s="157" t="s">
        <v>8259</v>
      </c>
      <c r="E2210" s="157" t="s">
        <v>8259</v>
      </c>
      <c r="F2210" s="157" t="s">
        <v>8259</v>
      </c>
    </row>
    <row r="2211" spans="1:6" x14ac:dyDescent="0.2">
      <c r="A2211" s="155" t="s">
        <v>8260</v>
      </c>
      <c r="B2211" s="155" t="s">
        <v>12364</v>
      </c>
      <c r="C2211" s="156">
        <v>37621</v>
      </c>
      <c r="D2211" s="157">
        <v>0</v>
      </c>
      <c r="E2211" s="157">
        <v>0</v>
      </c>
      <c r="F2211" s="157">
        <v>0</v>
      </c>
    </row>
    <row r="2212" spans="1:6" x14ac:dyDescent="0.2">
      <c r="A2212" s="155" t="s">
        <v>8261</v>
      </c>
      <c r="B2212" s="155"/>
      <c r="C2212" s="156">
        <v>37621</v>
      </c>
      <c r="D2212" s="157">
        <v>0</v>
      </c>
      <c r="E2212" s="157">
        <v>0</v>
      </c>
      <c r="F2212" s="157">
        <v>0</v>
      </c>
    </row>
    <row r="2213" spans="1:6" x14ac:dyDescent="0.2">
      <c r="A2213" s="155" t="s">
        <v>8257</v>
      </c>
      <c r="B2213" s="155" t="s">
        <v>8258</v>
      </c>
      <c r="C2213" s="155" t="s">
        <v>10690</v>
      </c>
      <c r="D2213" s="157" t="s">
        <v>8259</v>
      </c>
      <c r="E2213" s="157" t="s">
        <v>8259</v>
      </c>
      <c r="F2213" s="157" t="s">
        <v>8259</v>
      </c>
    </row>
    <row r="2214" spans="1:6" x14ac:dyDescent="0.2">
      <c r="A2214" s="155" t="s">
        <v>9340</v>
      </c>
      <c r="B2214" s="155" t="s">
        <v>9584</v>
      </c>
      <c r="C2214" s="155" t="s">
        <v>9585</v>
      </c>
      <c r="D2214" s="155"/>
      <c r="E2214" s="155"/>
      <c r="F2214" s="155"/>
    </row>
    <row r="2215" spans="1:6" x14ac:dyDescent="0.2">
      <c r="A2215" s="155"/>
      <c r="B2215" s="155"/>
      <c r="C2215" s="155" t="s">
        <v>10691</v>
      </c>
      <c r="D2215" s="155"/>
      <c r="E2215" s="157">
        <v>0</v>
      </c>
      <c r="F2215" s="155"/>
    </row>
    <row r="2216" spans="1:6" x14ac:dyDescent="0.2">
      <c r="A2216" s="155" t="s">
        <v>8264</v>
      </c>
      <c r="B2216" s="155"/>
      <c r="C2216" s="156">
        <v>37590</v>
      </c>
      <c r="D2216" s="157">
        <v>0</v>
      </c>
      <c r="E2216" s="157">
        <v>20484.849999999999</v>
      </c>
      <c r="F2216" s="157">
        <v>-20484.849999999999</v>
      </c>
    </row>
    <row r="2217" spans="1:6" x14ac:dyDescent="0.2">
      <c r="A2217" s="155" t="s">
        <v>8257</v>
      </c>
      <c r="B2217" s="155" t="s">
        <v>8258</v>
      </c>
      <c r="C2217" s="155" t="s">
        <v>10690</v>
      </c>
      <c r="D2217" s="157" t="s">
        <v>8259</v>
      </c>
      <c r="E2217" s="157" t="s">
        <v>8259</v>
      </c>
      <c r="F2217" s="157" t="s">
        <v>8259</v>
      </c>
    </row>
    <row r="2219" spans="1:6" x14ac:dyDescent="0.2">
      <c r="A2219" s="155" t="s">
        <v>8265</v>
      </c>
      <c r="B2219" s="155" t="s">
        <v>8266</v>
      </c>
      <c r="C2219" s="155" t="s">
        <v>158</v>
      </c>
      <c r="D2219" s="157" t="s">
        <v>3</v>
      </c>
      <c r="E2219" s="157" t="s">
        <v>4</v>
      </c>
      <c r="F2219" s="157" t="s">
        <v>1020</v>
      </c>
    </row>
    <row r="2220" spans="1:6" x14ac:dyDescent="0.2">
      <c r="A2220" s="155" t="s">
        <v>8257</v>
      </c>
      <c r="B2220" s="155" t="s">
        <v>8258</v>
      </c>
      <c r="C2220" s="155" t="s">
        <v>10690</v>
      </c>
      <c r="D2220" s="157" t="s">
        <v>8259</v>
      </c>
      <c r="E2220" s="157" t="s">
        <v>8259</v>
      </c>
      <c r="F2220" s="157" t="s">
        <v>8259</v>
      </c>
    </row>
    <row r="2221" spans="1:6" x14ac:dyDescent="0.2">
      <c r="A2221" s="156">
        <v>45657</v>
      </c>
      <c r="B2221" s="155" t="s">
        <v>11022</v>
      </c>
      <c r="C2221" s="155" t="s">
        <v>11023</v>
      </c>
      <c r="D2221" s="155"/>
      <c r="E2221" s="157">
        <v>2243.9360000000001</v>
      </c>
      <c r="F2221" s="157">
        <v>-22728.786</v>
      </c>
    </row>
    <row r="2222" spans="1:6" x14ac:dyDescent="0.2">
      <c r="A2222" s="155" t="s">
        <v>8257</v>
      </c>
      <c r="B2222" s="155" t="s">
        <v>8258</v>
      </c>
      <c r="C2222" s="155" t="s">
        <v>10690</v>
      </c>
      <c r="D2222" s="157" t="s">
        <v>8259</v>
      </c>
      <c r="E2222" s="157" t="s">
        <v>8259</v>
      </c>
      <c r="F2222" s="157" t="s">
        <v>8259</v>
      </c>
    </row>
    <row r="2223" spans="1:6" x14ac:dyDescent="0.2">
      <c r="A2223" s="155" t="s">
        <v>8260</v>
      </c>
      <c r="B2223" s="155" t="s">
        <v>12364</v>
      </c>
      <c r="C2223" s="156">
        <v>37621</v>
      </c>
      <c r="D2223" s="157">
        <v>0</v>
      </c>
      <c r="E2223" s="157">
        <v>2243.9360000000001</v>
      </c>
      <c r="F2223" s="157">
        <v>-2243.9360000000001</v>
      </c>
    </row>
    <row r="2224" spans="1:6" x14ac:dyDescent="0.2">
      <c r="A2224" s="155" t="s">
        <v>8261</v>
      </c>
      <c r="B2224" s="155"/>
      <c r="C2224" s="156">
        <v>37621</v>
      </c>
      <c r="D2224" s="157">
        <v>0</v>
      </c>
      <c r="E2224" s="157">
        <v>22728.786</v>
      </c>
      <c r="F2224" s="157">
        <v>-22728.786</v>
      </c>
    </row>
    <row r="2225" spans="1:6" x14ac:dyDescent="0.2">
      <c r="A2225" s="155" t="s">
        <v>8257</v>
      </c>
      <c r="B2225" s="155" t="s">
        <v>8258</v>
      </c>
      <c r="C2225" s="155" t="s">
        <v>10690</v>
      </c>
      <c r="D2225" s="157" t="s">
        <v>8259</v>
      </c>
      <c r="E2225" s="157" t="s">
        <v>8259</v>
      </c>
      <c r="F2225" s="157" t="s">
        <v>8259</v>
      </c>
    </row>
    <row r="2226" spans="1:6" x14ac:dyDescent="0.2">
      <c r="A2226" s="155" t="s">
        <v>8257</v>
      </c>
      <c r="B2226" s="155" t="s">
        <v>8258</v>
      </c>
      <c r="C2226" s="155" t="s">
        <v>10690</v>
      </c>
      <c r="D2226" s="157" t="s">
        <v>8259</v>
      </c>
      <c r="E2226" s="157" t="s">
        <v>8259</v>
      </c>
      <c r="F2226" s="157" t="s">
        <v>8259</v>
      </c>
    </row>
    <row r="2227" spans="1:6" x14ac:dyDescent="0.2">
      <c r="A2227" s="155" t="s">
        <v>8260</v>
      </c>
      <c r="B2227" s="155" t="s">
        <v>12364</v>
      </c>
      <c r="C2227" s="156">
        <v>37621</v>
      </c>
      <c r="D2227" s="157">
        <v>0</v>
      </c>
      <c r="E2227" s="157">
        <v>0</v>
      </c>
      <c r="F2227" s="157">
        <v>0</v>
      </c>
    </row>
    <row r="2228" spans="1:6" x14ac:dyDescent="0.2">
      <c r="A2228" s="155" t="s">
        <v>8261</v>
      </c>
      <c r="B2228" s="155"/>
      <c r="C2228" s="156">
        <v>37621</v>
      </c>
      <c r="D2228" s="157">
        <v>0</v>
      </c>
      <c r="E2228" s="157">
        <v>0</v>
      </c>
      <c r="F2228" s="157">
        <v>0</v>
      </c>
    </row>
    <row r="2229" spans="1:6" x14ac:dyDescent="0.2">
      <c r="A2229" s="155" t="s">
        <v>8257</v>
      </c>
      <c r="B2229" s="155" t="s">
        <v>8258</v>
      </c>
      <c r="C2229" s="155" t="s">
        <v>10690</v>
      </c>
      <c r="D2229" s="157" t="s">
        <v>8259</v>
      </c>
      <c r="E2229" s="157" t="s">
        <v>8259</v>
      </c>
      <c r="F2229" s="157" t="s">
        <v>8259</v>
      </c>
    </row>
    <row r="2230" spans="1:6" x14ac:dyDescent="0.2">
      <c r="A2230" s="155" t="s">
        <v>8257</v>
      </c>
      <c r="B2230" s="155" t="s">
        <v>8258</v>
      </c>
      <c r="C2230" s="155" t="s">
        <v>10690</v>
      </c>
      <c r="D2230" s="157" t="s">
        <v>8259</v>
      </c>
      <c r="E2230" s="157" t="s">
        <v>8259</v>
      </c>
      <c r="F2230" s="157" t="s">
        <v>8259</v>
      </c>
    </row>
    <row r="2231" spans="1:6" x14ac:dyDescent="0.2">
      <c r="A2231" s="155" t="s">
        <v>8260</v>
      </c>
      <c r="B2231" s="155" t="s">
        <v>12364</v>
      </c>
      <c r="C2231" s="156">
        <v>37621</v>
      </c>
      <c r="D2231" s="157">
        <v>0</v>
      </c>
      <c r="E2231" s="157">
        <v>0</v>
      </c>
      <c r="F2231" s="157">
        <v>0</v>
      </c>
    </row>
    <row r="2232" spans="1:6" x14ac:dyDescent="0.2">
      <c r="A2232" s="155" t="s">
        <v>8261</v>
      </c>
      <c r="B2232" s="155"/>
      <c r="C2232" s="156">
        <v>37621</v>
      </c>
      <c r="D2232" s="157">
        <v>0</v>
      </c>
      <c r="E2232" s="157">
        <v>0</v>
      </c>
      <c r="F2232" s="157">
        <v>0</v>
      </c>
    </row>
    <row r="2233" spans="1:6" x14ac:dyDescent="0.2">
      <c r="A2233" s="155" t="s">
        <v>8257</v>
      </c>
      <c r="B2233" s="155" t="s">
        <v>8258</v>
      </c>
      <c r="C2233" s="155" t="s">
        <v>10690</v>
      </c>
      <c r="D2233" s="157" t="s">
        <v>8259</v>
      </c>
      <c r="E2233" s="157" t="s">
        <v>8259</v>
      </c>
      <c r="F2233" s="157" t="s">
        <v>8259</v>
      </c>
    </row>
    <row r="2234" spans="1:6" x14ac:dyDescent="0.2">
      <c r="A2234" s="155" t="s">
        <v>8257</v>
      </c>
      <c r="B2234" s="155" t="s">
        <v>8258</v>
      </c>
      <c r="C2234" s="155" t="s">
        <v>10690</v>
      </c>
      <c r="D2234" s="157" t="s">
        <v>8259</v>
      </c>
      <c r="E2234" s="157" t="s">
        <v>8259</v>
      </c>
      <c r="F2234" s="157" t="s">
        <v>8259</v>
      </c>
    </row>
    <row r="2235" spans="1:6" x14ac:dyDescent="0.2">
      <c r="A2235" s="155" t="s">
        <v>8260</v>
      </c>
      <c r="B2235" s="155" t="s">
        <v>12364</v>
      </c>
      <c r="C2235" s="156">
        <v>37621</v>
      </c>
      <c r="D2235" s="157">
        <v>0</v>
      </c>
      <c r="E2235" s="157">
        <v>0</v>
      </c>
      <c r="F2235" s="157">
        <v>0</v>
      </c>
    </row>
    <row r="2236" spans="1:6" x14ac:dyDescent="0.2">
      <c r="A2236" s="155" t="s">
        <v>8261</v>
      </c>
      <c r="B2236" s="155"/>
      <c r="C2236" s="156">
        <v>37621</v>
      </c>
      <c r="D2236" s="157">
        <v>0</v>
      </c>
      <c r="E2236" s="157">
        <v>0</v>
      </c>
      <c r="F2236" s="157">
        <v>0</v>
      </c>
    </row>
    <row r="2237" spans="1:6" x14ac:dyDescent="0.2">
      <c r="A2237" s="155" t="s">
        <v>8257</v>
      </c>
      <c r="B2237" s="155" t="s">
        <v>8258</v>
      </c>
      <c r="C2237" s="155" t="s">
        <v>10690</v>
      </c>
      <c r="D2237" s="157" t="s">
        <v>8259</v>
      </c>
      <c r="E2237" s="157" t="s">
        <v>8259</v>
      </c>
      <c r="F2237" s="157" t="s">
        <v>8259</v>
      </c>
    </row>
    <row r="2238" spans="1:6" x14ac:dyDescent="0.2">
      <c r="A2238" s="155" t="s">
        <v>2274</v>
      </c>
      <c r="B2238" s="155" t="s">
        <v>8390</v>
      </c>
      <c r="C2238" s="155"/>
      <c r="D2238" s="155"/>
      <c r="E2238" s="155"/>
      <c r="F2238" s="155"/>
    </row>
    <row r="2239" spans="1:6" x14ac:dyDescent="0.2">
      <c r="A2239" s="155"/>
      <c r="B2239" s="155"/>
      <c r="C2239" s="155" t="s">
        <v>10691</v>
      </c>
      <c r="D2239" s="155"/>
      <c r="E2239" s="157">
        <v>0</v>
      </c>
      <c r="F2239" s="155"/>
    </row>
    <row r="2240" spans="1:6" x14ac:dyDescent="0.2">
      <c r="A2240" s="155" t="s">
        <v>8268</v>
      </c>
      <c r="B2240" s="155"/>
      <c r="C2240" s="155"/>
      <c r="D2240" s="155"/>
      <c r="E2240" s="155"/>
      <c r="F2240" s="155"/>
    </row>
    <row r="2241" spans="1:6" x14ac:dyDescent="0.2">
      <c r="A2241" s="155" t="s">
        <v>8254</v>
      </c>
      <c r="B2241" s="155" t="s">
        <v>8255</v>
      </c>
      <c r="C2241" s="155"/>
      <c r="D2241" s="155"/>
      <c r="E2241" s="155"/>
      <c r="F2241" s="155"/>
    </row>
    <row r="2242" spans="1:6" x14ac:dyDescent="0.2">
      <c r="A2242" s="155"/>
      <c r="B2242" s="155"/>
      <c r="C2242" s="155" t="s">
        <v>10689</v>
      </c>
      <c r="D2242" s="157" t="s">
        <v>8255</v>
      </c>
      <c r="E2242" s="155"/>
      <c r="F2242" s="155"/>
    </row>
    <row r="2244" spans="1:6" x14ac:dyDescent="0.2">
      <c r="A2244" s="155" t="s">
        <v>8264</v>
      </c>
      <c r="B2244" s="155"/>
      <c r="C2244" s="156">
        <v>37590</v>
      </c>
      <c r="D2244" s="157">
        <v>117367</v>
      </c>
      <c r="E2244" s="157">
        <v>103415.4</v>
      </c>
      <c r="F2244" s="157">
        <v>13951.6</v>
      </c>
    </row>
    <row r="2245" spans="1:6" x14ac:dyDescent="0.2">
      <c r="A2245" s="155" t="s">
        <v>8257</v>
      </c>
      <c r="B2245" s="155" t="s">
        <v>8258</v>
      </c>
      <c r="C2245" s="155" t="s">
        <v>10690</v>
      </c>
      <c r="D2245" s="157" t="s">
        <v>8259</v>
      </c>
      <c r="E2245" s="157" t="s">
        <v>8259</v>
      </c>
      <c r="F2245" s="157" t="s">
        <v>8259</v>
      </c>
    </row>
    <row r="2247" spans="1:6" x14ac:dyDescent="0.2">
      <c r="A2247" s="155" t="s">
        <v>8265</v>
      </c>
      <c r="B2247" s="155" t="s">
        <v>8266</v>
      </c>
      <c r="C2247" s="155" t="s">
        <v>158</v>
      </c>
      <c r="D2247" s="157" t="s">
        <v>3</v>
      </c>
      <c r="E2247" s="157" t="s">
        <v>4</v>
      </c>
      <c r="F2247" s="157" t="s">
        <v>1020</v>
      </c>
    </row>
    <row r="2248" spans="1:6" x14ac:dyDescent="0.2">
      <c r="A2248" s="155" t="s">
        <v>8257</v>
      </c>
      <c r="B2248" s="155" t="s">
        <v>8258</v>
      </c>
      <c r="C2248" s="155" t="s">
        <v>10690</v>
      </c>
      <c r="D2248" s="157" t="s">
        <v>8259</v>
      </c>
      <c r="E2248" s="157" t="s">
        <v>8259</v>
      </c>
      <c r="F2248" s="157" t="s">
        <v>8259</v>
      </c>
    </row>
    <row r="2249" spans="1:6" x14ac:dyDescent="0.2">
      <c r="A2249" s="156">
        <v>45644</v>
      </c>
      <c r="B2249" s="155" t="s">
        <v>11024</v>
      </c>
      <c r="C2249" s="155" t="s">
        <v>11025</v>
      </c>
      <c r="D2249" s="155"/>
      <c r="E2249" s="157">
        <v>3984.9</v>
      </c>
      <c r="F2249" s="157">
        <v>9966.7000000000007</v>
      </c>
    </row>
    <row r="2250" spans="1:6" x14ac:dyDescent="0.2">
      <c r="A2250" s="156">
        <v>45644</v>
      </c>
      <c r="B2250" s="155">
        <v>5624567524</v>
      </c>
      <c r="C2250" s="155" t="s">
        <v>11026</v>
      </c>
      <c r="D2250" s="157">
        <v>5284.2</v>
      </c>
      <c r="E2250" s="155"/>
      <c r="F2250" s="157">
        <v>15250.9</v>
      </c>
    </row>
    <row r="2251" spans="1:6" x14ac:dyDescent="0.2">
      <c r="A2251" s="156">
        <v>45653</v>
      </c>
      <c r="B2251" s="155">
        <v>5624567640</v>
      </c>
      <c r="C2251" s="155" t="s">
        <v>11027</v>
      </c>
      <c r="D2251" s="157">
        <v>3984.9</v>
      </c>
      <c r="E2251" s="155"/>
      <c r="F2251" s="157">
        <v>19235.8</v>
      </c>
    </row>
    <row r="2252" spans="1:6" x14ac:dyDescent="0.2">
      <c r="A2252" s="156">
        <v>45657</v>
      </c>
      <c r="B2252" s="155" t="s">
        <v>12402</v>
      </c>
      <c r="C2252" s="155" t="s">
        <v>12403</v>
      </c>
      <c r="D2252" s="155"/>
      <c r="E2252" s="157">
        <v>5613.5</v>
      </c>
      <c r="F2252" s="157">
        <v>13622.3</v>
      </c>
    </row>
    <row r="2253" spans="1:6" x14ac:dyDescent="0.2">
      <c r="A2253" s="155" t="s">
        <v>8257</v>
      </c>
      <c r="B2253" s="155" t="s">
        <v>8258</v>
      </c>
      <c r="C2253" s="155" t="s">
        <v>10690</v>
      </c>
      <c r="D2253" s="157" t="s">
        <v>8259</v>
      </c>
      <c r="E2253" s="157" t="s">
        <v>8259</v>
      </c>
      <c r="F2253" s="157" t="s">
        <v>8259</v>
      </c>
    </row>
    <row r="2254" spans="1:6" x14ac:dyDescent="0.2">
      <c r="A2254" s="155" t="s">
        <v>8260</v>
      </c>
      <c r="B2254" s="155" t="s">
        <v>12364</v>
      </c>
      <c r="C2254" s="156">
        <v>37621</v>
      </c>
      <c r="D2254" s="157">
        <v>9269.1</v>
      </c>
      <c r="E2254" s="157">
        <v>9598.4</v>
      </c>
      <c r="F2254" s="157">
        <v>-329.3</v>
      </c>
    </row>
    <row r="2255" spans="1:6" x14ac:dyDescent="0.2">
      <c r="A2255" s="155" t="s">
        <v>8261</v>
      </c>
      <c r="B2255" s="155"/>
      <c r="C2255" s="156">
        <v>37621</v>
      </c>
      <c r="D2255" s="157">
        <v>126636.1</v>
      </c>
      <c r="E2255" s="157">
        <v>113013.8</v>
      </c>
      <c r="F2255" s="157">
        <v>13622.3</v>
      </c>
    </row>
    <row r="2256" spans="1:6" x14ac:dyDescent="0.2">
      <c r="A2256" s="155" t="s">
        <v>8257</v>
      </c>
      <c r="B2256" s="155" t="s">
        <v>8258</v>
      </c>
      <c r="C2256" s="155" t="s">
        <v>10690</v>
      </c>
      <c r="D2256" s="157" t="s">
        <v>8259</v>
      </c>
      <c r="E2256" s="157" t="s">
        <v>8259</v>
      </c>
      <c r="F2256" s="157" t="s">
        <v>8259</v>
      </c>
    </row>
    <row r="2257" spans="1:6" x14ac:dyDescent="0.2">
      <c r="A2257" s="155" t="s">
        <v>8257</v>
      </c>
      <c r="B2257" s="155" t="s">
        <v>8258</v>
      </c>
      <c r="C2257" s="155" t="s">
        <v>10690</v>
      </c>
      <c r="D2257" s="157" t="s">
        <v>8259</v>
      </c>
      <c r="E2257" s="157" t="s">
        <v>8259</v>
      </c>
      <c r="F2257" s="157" t="s">
        <v>8259</v>
      </c>
    </row>
    <row r="2258" spans="1:6" x14ac:dyDescent="0.2">
      <c r="A2258" s="155" t="s">
        <v>8260</v>
      </c>
      <c r="B2258" s="155" t="s">
        <v>12364</v>
      </c>
      <c r="C2258" s="156">
        <v>37621</v>
      </c>
      <c r="D2258" s="157">
        <v>0</v>
      </c>
      <c r="E2258" s="157">
        <v>0</v>
      </c>
      <c r="F2258" s="157">
        <v>0</v>
      </c>
    </row>
    <row r="2259" spans="1:6" x14ac:dyDescent="0.2">
      <c r="A2259" s="155" t="s">
        <v>8261</v>
      </c>
      <c r="B2259" s="155"/>
      <c r="C2259" s="156">
        <v>37621</v>
      </c>
      <c r="D2259" s="157">
        <v>0</v>
      </c>
      <c r="E2259" s="157">
        <v>0</v>
      </c>
      <c r="F2259" s="157">
        <v>0</v>
      </c>
    </row>
    <row r="2260" spans="1:6" x14ac:dyDescent="0.2">
      <c r="A2260" s="155" t="s">
        <v>8257</v>
      </c>
      <c r="B2260" s="155" t="s">
        <v>8258</v>
      </c>
      <c r="C2260" s="155" t="s">
        <v>10690</v>
      </c>
      <c r="D2260" s="157" t="s">
        <v>8259</v>
      </c>
      <c r="E2260" s="157" t="s">
        <v>8259</v>
      </c>
      <c r="F2260" s="157" t="s">
        <v>8259</v>
      </c>
    </row>
    <row r="2261" spans="1:6" x14ac:dyDescent="0.2">
      <c r="A2261" s="155" t="s">
        <v>8257</v>
      </c>
      <c r="B2261" s="155" t="s">
        <v>8258</v>
      </c>
      <c r="C2261" s="155" t="s">
        <v>10690</v>
      </c>
      <c r="D2261" s="157" t="s">
        <v>8259</v>
      </c>
      <c r="E2261" s="157" t="s">
        <v>8259</v>
      </c>
      <c r="F2261" s="157" t="s">
        <v>8259</v>
      </c>
    </row>
    <row r="2262" spans="1:6" x14ac:dyDescent="0.2">
      <c r="A2262" s="155" t="s">
        <v>8260</v>
      </c>
      <c r="B2262" s="155" t="s">
        <v>12364</v>
      </c>
      <c r="C2262" s="156">
        <v>37621</v>
      </c>
      <c r="D2262" s="157">
        <v>0</v>
      </c>
      <c r="E2262" s="157">
        <v>0</v>
      </c>
      <c r="F2262" s="157">
        <v>0</v>
      </c>
    </row>
    <row r="2263" spans="1:6" x14ac:dyDescent="0.2">
      <c r="A2263" s="155" t="s">
        <v>8261</v>
      </c>
      <c r="B2263" s="155"/>
      <c r="C2263" s="156">
        <v>37621</v>
      </c>
      <c r="D2263" s="157">
        <v>0</v>
      </c>
      <c r="E2263" s="157">
        <v>0</v>
      </c>
      <c r="F2263" s="157">
        <v>0</v>
      </c>
    </row>
    <row r="2264" spans="1:6" x14ac:dyDescent="0.2">
      <c r="A2264" s="155" t="s">
        <v>8257</v>
      </c>
      <c r="B2264" s="155" t="s">
        <v>8258</v>
      </c>
      <c r="C2264" s="155" t="s">
        <v>10690</v>
      </c>
      <c r="D2264" s="157" t="s">
        <v>8259</v>
      </c>
      <c r="E2264" s="157" t="s">
        <v>8259</v>
      </c>
      <c r="F2264" s="157" t="s">
        <v>8259</v>
      </c>
    </row>
    <row r="2265" spans="1:6" x14ac:dyDescent="0.2">
      <c r="A2265" s="155" t="s">
        <v>8257</v>
      </c>
      <c r="B2265" s="155" t="s">
        <v>8258</v>
      </c>
      <c r="C2265" s="155" t="s">
        <v>10690</v>
      </c>
      <c r="D2265" s="157" t="s">
        <v>8259</v>
      </c>
      <c r="E2265" s="157" t="s">
        <v>8259</v>
      </c>
      <c r="F2265" s="157" t="s">
        <v>8259</v>
      </c>
    </row>
    <row r="2266" spans="1:6" x14ac:dyDescent="0.2">
      <c r="A2266" s="155" t="s">
        <v>8260</v>
      </c>
      <c r="B2266" s="155" t="s">
        <v>12364</v>
      </c>
      <c r="C2266" s="156">
        <v>37621</v>
      </c>
      <c r="D2266" s="157">
        <v>0</v>
      </c>
      <c r="E2266" s="157">
        <v>0</v>
      </c>
      <c r="F2266" s="157">
        <v>0</v>
      </c>
    </row>
    <row r="2267" spans="1:6" x14ac:dyDescent="0.2">
      <c r="A2267" s="155" t="s">
        <v>8261</v>
      </c>
      <c r="B2267" s="155"/>
      <c r="C2267" s="156">
        <v>37621</v>
      </c>
      <c r="D2267" s="157">
        <v>0</v>
      </c>
      <c r="E2267" s="157">
        <v>0</v>
      </c>
      <c r="F2267" s="157">
        <v>0</v>
      </c>
    </row>
    <row r="2268" spans="1:6" x14ac:dyDescent="0.2">
      <c r="A2268" s="155" t="s">
        <v>8257</v>
      </c>
      <c r="B2268" s="155" t="s">
        <v>8258</v>
      </c>
      <c r="C2268" s="155" t="s">
        <v>10690</v>
      </c>
      <c r="D2268" s="157" t="s">
        <v>8259</v>
      </c>
      <c r="E2268" s="157" t="s">
        <v>8259</v>
      </c>
      <c r="F2268" s="157" t="s">
        <v>8259</v>
      </c>
    </row>
    <row r="2269" spans="1:6" x14ac:dyDescent="0.2">
      <c r="A2269" s="155" t="s">
        <v>8257</v>
      </c>
      <c r="B2269" s="155" t="s">
        <v>8258</v>
      </c>
      <c r="C2269" s="155" t="s">
        <v>10690</v>
      </c>
      <c r="D2269" s="157" t="s">
        <v>8259</v>
      </c>
      <c r="E2269" s="157" t="s">
        <v>8259</v>
      </c>
      <c r="F2269" s="157" t="s">
        <v>8259</v>
      </c>
    </row>
    <row r="2270" spans="1:6" x14ac:dyDescent="0.2">
      <c r="A2270" s="155" t="s">
        <v>8260</v>
      </c>
      <c r="B2270" s="155" t="s">
        <v>12364</v>
      </c>
      <c r="C2270" s="156">
        <v>37621</v>
      </c>
      <c r="D2270" s="157">
        <v>0</v>
      </c>
      <c r="E2270" s="157">
        <v>0</v>
      </c>
      <c r="F2270" s="157">
        <v>0</v>
      </c>
    </row>
    <row r="2271" spans="1:6" x14ac:dyDescent="0.2">
      <c r="A2271" s="155" t="s">
        <v>8261</v>
      </c>
      <c r="B2271" s="155"/>
      <c r="C2271" s="156">
        <v>37621</v>
      </c>
      <c r="D2271" s="157">
        <v>0</v>
      </c>
      <c r="E2271" s="157">
        <v>0</v>
      </c>
      <c r="F2271" s="157">
        <v>0</v>
      </c>
    </row>
    <row r="2272" spans="1:6" x14ac:dyDescent="0.2">
      <c r="A2272" s="155" t="s">
        <v>8257</v>
      </c>
      <c r="B2272" s="155" t="s">
        <v>8258</v>
      </c>
      <c r="C2272" s="155" t="s">
        <v>10690</v>
      </c>
      <c r="D2272" s="157" t="s">
        <v>8259</v>
      </c>
      <c r="E2272" s="157" t="s">
        <v>8259</v>
      </c>
      <c r="F2272" s="157" t="s">
        <v>8259</v>
      </c>
    </row>
    <row r="2273" spans="1:6" x14ac:dyDescent="0.2">
      <c r="A2273" s="155" t="s">
        <v>21</v>
      </c>
      <c r="B2273" s="155" t="s">
        <v>9590</v>
      </c>
      <c r="C2273" s="155" t="s">
        <v>8278</v>
      </c>
      <c r="D2273" s="155"/>
      <c r="E2273" s="155"/>
      <c r="F2273" s="155"/>
    </row>
    <row r="2274" spans="1:6" x14ac:dyDescent="0.2">
      <c r="A2274" s="155"/>
      <c r="B2274" s="155"/>
      <c r="C2274" s="155" t="s">
        <v>10691</v>
      </c>
      <c r="D2274" s="155"/>
      <c r="E2274" s="157">
        <v>0</v>
      </c>
      <c r="F2274" s="155"/>
    </row>
    <row r="2275" spans="1:6" x14ac:dyDescent="0.2">
      <c r="A2275" s="155" t="s">
        <v>8264</v>
      </c>
      <c r="B2275" s="155"/>
      <c r="C2275" s="156">
        <v>37590</v>
      </c>
      <c r="D2275" s="157">
        <v>28855.315999999999</v>
      </c>
      <c r="E2275" s="157">
        <v>35336.141000000003</v>
      </c>
      <c r="F2275" s="157">
        <v>-6480.8249999999998</v>
      </c>
    </row>
    <row r="2276" spans="1:6" x14ac:dyDescent="0.2">
      <c r="A2276" s="155" t="s">
        <v>8257</v>
      </c>
      <c r="B2276" s="155" t="s">
        <v>8258</v>
      </c>
      <c r="C2276" s="155" t="s">
        <v>10690</v>
      </c>
      <c r="D2276" s="157" t="s">
        <v>8259</v>
      </c>
      <c r="E2276" s="157" t="s">
        <v>8259</v>
      </c>
      <c r="F2276" s="157" t="s">
        <v>8259</v>
      </c>
    </row>
    <row r="2277" spans="1:6" x14ac:dyDescent="0.2">
      <c r="A2277" s="156">
        <v>45636</v>
      </c>
      <c r="B2277" s="155" t="s">
        <v>11036</v>
      </c>
      <c r="C2277" s="155" t="s">
        <v>11037</v>
      </c>
      <c r="D2277" s="155"/>
      <c r="E2277" s="157">
        <v>2102.54</v>
      </c>
      <c r="F2277" s="157">
        <v>-8583.3649999999998</v>
      </c>
    </row>
    <row r="2278" spans="1:6" x14ac:dyDescent="0.2">
      <c r="A2278" s="156">
        <v>45646</v>
      </c>
      <c r="B2278" s="155" t="s">
        <v>11038</v>
      </c>
      <c r="C2278" s="155" t="s">
        <v>11039</v>
      </c>
      <c r="D2278" s="155"/>
      <c r="E2278" s="157">
        <v>4546.8</v>
      </c>
      <c r="F2278" s="157">
        <v>-13130.165000000001</v>
      </c>
    </row>
    <row r="2279" spans="1:6" x14ac:dyDescent="0.2">
      <c r="A2279" s="156">
        <v>45653</v>
      </c>
      <c r="B2279" s="155">
        <v>5624566385</v>
      </c>
      <c r="C2279" s="155" t="s">
        <v>11040</v>
      </c>
      <c r="D2279" s="157">
        <v>3303.25</v>
      </c>
      <c r="E2279" s="155"/>
      <c r="F2279" s="157">
        <v>-9826.9150000000009</v>
      </c>
    </row>
    <row r="2280" spans="1:6" x14ac:dyDescent="0.2">
      <c r="A2280" s="156">
        <v>45653</v>
      </c>
      <c r="B2280" s="155">
        <v>5624566386</v>
      </c>
      <c r="C2280" s="155" t="s">
        <v>11041</v>
      </c>
      <c r="D2280" s="157">
        <v>814.96</v>
      </c>
      <c r="E2280" s="155"/>
      <c r="F2280" s="157">
        <v>-9011.9549999999999</v>
      </c>
    </row>
    <row r="2281" spans="1:6" x14ac:dyDescent="0.2">
      <c r="A2281" s="156">
        <v>45657</v>
      </c>
      <c r="B2281" s="155" t="s">
        <v>11042</v>
      </c>
      <c r="C2281" s="155" t="s">
        <v>11043</v>
      </c>
      <c r="D2281" s="155"/>
      <c r="E2281" s="157">
        <v>313.85199999999998</v>
      </c>
      <c r="F2281" s="157">
        <v>-9325.8070000000007</v>
      </c>
    </row>
    <row r="2282" spans="1:6" x14ac:dyDescent="0.2">
      <c r="A2282" s="155" t="s">
        <v>8257</v>
      </c>
      <c r="B2282" s="155" t="s">
        <v>8258</v>
      </c>
      <c r="C2282" s="155" t="s">
        <v>10690</v>
      </c>
      <c r="D2282" s="157" t="s">
        <v>8259</v>
      </c>
      <c r="E2282" s="157" t="s">
        <v>8259</v>
      </c>
      <c r="F2282" s="157" t="s">
        <v>8259</v>
      </c>
    </row>
    <row r="2283" spans="1:6" x14ac:dyDescent="0.2">
      <c r="A2283" s="155" t="s">
        <v>8260</v>
      </c>
      <c r="B2283" s="155" t="s">
        <v>12364</v>
      </c>
      <c r="C2283" s="156">
        <v>37621</v>
      </c>
      <c r="D2283" s="157">
        <v>4118.21</v>
      </c>
      <c r="E2283" s="157">
        <v>6963.192</v>
      </c>
      <c r="F2283" s="157">
        <v>-2844.982</v>
      </c>
    </row>
    <row r="2284" spans="1:6" x14ac:dyDescent="0.2">
      <c r="A2284" s="155" t="s">
        <v>8261</v>
      </c>
      <c r="B2284" s="155"/>
      <c r="C2284" s="156">
        <v>37621</v>
      </c>
      <c r="D2284" s="157">
        <v>32973.525999999998</v>
      </c>
      <c r="E2284" s="157">
        <v>42299.332999999999</v>
      </c>
      <c r="F2284" s="157">
        <v>-9325.8070000000007</v>
      </c>
    </row>
    <row r="2285" spans="1:6" x14ac:dyDescent="0.2">
      <c r="A2285" s="155" t="s">
        <v>8257</v>
      </c>
      <c r="B2285" s="155" t="s">
        <v>8258</v>
      </c>
      <c r="C2285" s="155" t="s">
        <v>10690</v>
      </c>
      <c r="D2285" s="157" t="s">
        <v>8259</v>
      </c>
      <c r="E2285" s="157" t="s">
        <v>8259</v>
      </c>
      <c r="F2285" s="157" t="s">
        <v>8259</v>
      </c>
    </row>
    <row r="2286" spans="1:6" x14ac:dyDescent="0.2">
      <c r="A2286" s="155" t="s">
        <v>8257</v>
      </c>
      <c r="B2286" s="155" t="s">
        <v>8258</v>
      </c>
      <c r="C2286" s="155" t="s">
        <v>10690</v>
      </c>
      <c r="D2286" s="157" t="s">
        <v>8259</v>
      </c>
      <c r="E2286" s="157" t="s">
        <v>8259</v>
      </c>
      <c r="F2286" s="157" t="s">
        <v>8259</v>
      </c>
    </row>
    <row r="2287" spans="1:6" x14ac:dyDescent="0.2">
      <c r="A2287" s="155" t="s">
        <v>8260</v>
      </c>
      <c r="B2287" s="155" t="s">
        <v>12364</v>
      </c>
      <c r="C2287" s="156">
        <v>37621</v>
      </c>
      <c r="D2287" s="157">
        <v>0</v>
      </c>
      <c r="E2287" s="157">
        <v>0</v>
      </c>
      <c r="F2287" s="157">
        <v>0</v>
      </c>
    </row>
    <row r="2288" spans="1:6" x14ac:dyDescent="0.2">
      <c r="A2288" s="155" t="s">
        <v>8261</v>
      </c>
      <c r="B2288" s="155"/>
      <c r="C2288" s="156">
        <v>37621</v>
      </c>
      <c r="D2288" s="157">
        <v>0</v>
      </c>
      <c r="E2288" s="157">
        <v>0</v>
      </c>
      <c r="F2288" s="157">
        <v>0</v>
      </c>
    </row>
    <row r="2289" spans="1:6" x14ac:dyDescent="0.2">
      <c r="A2289" s="155" t="s">
        <v>8257</v>
      </c>
      <c r="B2289" s="155" t="s">
        <v>8258</v>
      </c>
      <c r="C2289" s="155" t="s">
        <v>10690</v>
      </c>
      <c r="D2289" s="157" t="s">
        <v>8259</v>
      </c>
      <c r="E2289" s="157" t="s">
        <v>8259</v>
      </c>
      <c r="F2289" s="157" t="s">
        <v>8259</v>
      </c>
    </row>
    <row r="2290" spans="1:6" x14ac:dyDescent="0.2">
      <c r="A2290" s="155" t="s">
        <v>8257</v>
      </c>
      <c r="B2290" s="155" t="s">
        <v>8258</v>
      </c>
      <c r="C2290" s="155" t="s">
        <v>10690</v>
      </c>
      <c r="D2290" s="157" t="s">
        <v>8259</v>
      </c>
      <c r="E2290" s="157" t="s">
        <v>8259</v>
      </c>
      <c r="F2290" s="157" t="s">
        <v>8259</v>
      </c>
    </row>
    <row r="2291" spans="1:6" x14ac:dyDescent="0.2">
      <c r="A2291" s="155" t="s">
        <v>8260</v>
      </c>
      <c r="B2291" s="155" t="s">
        <v>12364</v>
      </c>
      <c r="C2291" s="156">
        <v>37621</v>
      </c>
      <c r="D2291" s="157">
        <v>0</v>
      </c>
      <c r="E2291" s="157">
        <v>0</v>
      </c>
      <c r="F2291" s="157">
        <v>0</v>
      </c>
    </row>
    <row r="2292" spans="1:6" x14ac:dyDescent="0.2">
      <c r="A2292" s="155" t="s">
        <v>8261</v>
      </c>
      <c r="B2292" s="155"/>
      <c r="C2292" s="156">
        <v>37621</v>
      </c>
      <c r="D2292" s="157">
        <v>0</v>
      </c>
      <c r="E2292" s="157">
        <v>0</v>
      </c>
      <c r="F2292" s="157">
        <v>0</v>
      </c>
    </row>
    <row r="2293" spans="1:6" x14ac:dyDescent="0.2">
      <c r="A2293" s="155" t="s">
        <v>8257</v>
      </c>
      <c r="B2293" s="155" t="s">
        <v>8258</v>
      </c>
      <c r="C2293" s="155" t="s">
        <v>10690</v>
      </c>
      <c r="D2293" s="157" t="s">
        <v>8259</v>
      </c>
      <c r="E2293" s="157" t="s">
        <v>8259</v>
      </c>
      <c r="F2293" s="157" t="s">
        <v>8259</v>
      </c>
    </row>
    <row r="2294" spans="1:6" x14ac:dyDescent="0.2">
      <c r="A2294" s="155" t="s">
        <v>8257</v>
      </c>
      <c r="B2294" s="155" t="s">
        <v>8258</v>
      </c>
      <c r="C2294" s="155" t="s">
        <v>10690</v>
      </c>
      <c r="D2294" s="157" t="s">
        <v>8259</v>
      </c>
      <c r="E2294" s="157" t="s">
        <v>8259</v>
      </c>
      <c r="F2294" s="157" t="s">
        <v>8259</v>
      </c>
    </row>
    <row r="2295" spans="1:6" x14ac:dyDescent="0.2">
      <c r="A2295" s="155" t="s">
        <v>8260</v>
      </c>
      <c r="B2295" s="155" t="s">
        <v>12364</v>
      </c>
      <c r="C2295" s="156">
        <v>37621</v>
      </c>
      <c r="D2295" s="157">
        <v>0</v>
      </c>
      <c r="E2295" s="157">
        <v>0</v>
      </c>
      <c r="F2295" s="157">
        <v>0</v>
      </c>
    </row>
    <row r="2296" spans="1:6" x14ac:dyDescent="0.2">
      <c r="A2296" s="155" t="s">
        <v>8268</v>
      </c>
      <c r="B2296" s="155"/>
      <c r="C2296" s="155"/>
      <c r="D2296" s="155"/>
      <c r="E2296" s="155"/>
      <c r="F2296" s="155"/>
    </row>
    <row r="2297" spans="1:6" x14ac:dyDescent="0.2">
      <c r="A2297" s="155" t="s">
        <v>8254</v>
      </c>
      <c r="B2297" s="155" t="s">
        <v>8255</v>
      </c>
      <c r="C2297" s="155"/>
      <c r="D2297" s="155"/>
      <c r="E2297" s="155"/>
      <c r="F2297" s="155"/>
    </row>
    <row r="2298" spans="1:6" x14ac:dyDescent="0.2">
      <c r="A2298" s="155"/>
      <c r="B2298" s="155"/>
      <c r="C2298" s="155" t="s">
        <v>10689</v>
      </c>
      <c r="D2298" s="157" t="s">
        <v>8255</v>
      </c>
      <c r="E2298" s="155"/>
      <c r="F2298" s="155"/>
    </row>
    <row r="2300" spans="1:6" x14ac:dyDescent="0.2">
      <c r="A2300" s="155" t="s">
        <v>8261</v>
      </c>
      <c r="B2300" s="155"/>
      <c r="C2300" s="156">
        <v>37621</v>
      </c>
      <c r="D2300" s="157">
        <v>0</v>
      </c>
      <c r="E2300" s="157">
        <v>0</v>
      </c>
      <c r="F2300" s="157">
        <v>0</v>
      </c>
    </row>
    <row r="2301" spans="1:6" x14ac:dyDescent="0.2">
      <c r="A2301" s="155" t="s">
        <v>8257</v>
      </c>
      <c r="B2301" s="155" t="s">
        <v>8258</v>
      </c>
      <c r="C2301" s="155" t="s">
        <v>10690</v>
      </c>
      <c r="D2301" s="157" t="s">
        <v>8259</v>
      </c>
      <c r="E2301" s="157" t="s">
        <v>8259</v>
      </c>
      <c r="F2301" s="157" t="s">
        <v>8259</v>
      </c>
    </row>
    <row r="2302" spans="1:6" x14ac:dyDescent="0.2">
      <c r="A2302" s="155" t="s">
        <v>8257</v>
      </c>
      <c r="B2302" s="155" t="s">
        <v>8258</v>
      </c>
      <c r="C2302" s="155" t="s">
        <v>10690</v>
      </c>
      <c r="D2302" s="157" t="s">
        <v>8259</v>
      </c>
      <c r="E2302" s="157" t="s">
        <v>8259</v>
      </c>
      <c r="F2302" s="157" t="s">
        <v>8259</v>
      </c>
    </row>
    <row r="2303" spans="1:6" x14ac:dyDescent="0.2">
      <c r="A2303" s="155" t="s">
        <v>8260</v>
      </c>
      <c r="B2303" s="155" t="s">
        <v>12364</v>
      </c>
      <c r="C2303" s="156">
        <v>37621</v>
      </c>
      <c r="D2303" s="157">
        <v>0</v>
      </c>
      <c r="E2303" s="157">
        <v>0</v>
      </c>
      <c r="F2303" s="157">
        <v>0</v>
      </c>
    </row>
    <row r="2304" spans="1:6" x14ac:dyDescent="0.2">
      <c r="A2304" s="155" t="s">
        <v>8261</v>
      </c>
      <c r="B2304" s="155"/>
      <c r="C2304" s="156">
        <v>37621</v>
      </c>
      <c r="D2304" s="157">
        <v>0</v>
      </c>
      <c r="E2304" s="157">
        <v>0</v>
      </c>
      <c r="F2304" s="157">
        <v>0</v>
      </c>
    </row>
    <row r="2305" spans="1:6" x14ac:dyDescent="0.2">
      <c r="A2305" s="155" t="s">
        <v>8257</v>
      </c>
      <c r="B2305" s="155" t="s">
        <v>8258</v>
      </c>
      <c r="C2305" s="155" t="s">
        <v>10690</v>
      </c>
      <c r="D2305" s="157" t="s">
        <v>8259</v>
      </c>
      <c r="E2305" s="157" t="s">
        <v>8259</v>
      </c>
      <c r="F2305" s="157" t="s">
        <v>8259</v>
      </c>
    </row>
    <row r="2306" spans="1:6" x14ac:dyDescent="0.2">
      <c r="A2306" s="155" t="s">
        <v>8257</v>
      </c>
      <c r="B2306" s="155" t="s">
        <v>8258</v>
      </c>
      <c r="C2306" s="155" t="s">
        <v>10690</v>
      </c>
      <c r="D2306" s="157" t="s">
        <v>8259</v>
      </c>
      <c r="E2306" s="157" t="s">
        <v>8259</v>
      </c>
      <c r="F2306" s="157" t="s">
        <v>8259</v>
      </c>
    </row>
    <row r="2307" spans="1:6" x14ac:dyDescent="0.2">
      <c r="A2307" s="155" t="s">
        <v>8260</v>
      </c>
      <c r="B2307" s="155" t="s">
        <v>12364</v>
      </c>
      <c r="C2307" s="156">
        <v>37621</v>
      </c>
      <c r="D2307" s="157">
        <v>0</v>
      </c>
      <c r="E2307" s="157">
        <v>0</v>
      </c>
      <c r="F2307" s="157">
        <v>0</v>
      </c>
    </row>
    <row r="2308" spans="1:6" x14ac:dyDescent="0.2">
      <c r="A2308" s="155" t="s">
        <v>8261</v>
      </c>
      <c r="B2308" s="155"/>
      <c r="C2308" s="156">
        <v>37621</v>
      </c>
      <c r="D2308" s="157">
        <v>0</v>
      </c>
      <c r="E2308" s="157">
        <v>0</v>
      </c>
      <c r="F2308" s="157">
        <v>0</v>
      </c>
    </row>
    <row r="2309" spans="1:6" x14ac:dyDescent="0.2">
      <c r="A2309" s="155" t="s">
        <v>8257</v>
      </c>
      <c r="B2309" s="155" t="s">
        <v>8258</v>
      </c>
      <c r="C2309" s="155" t="s">
        <v>10690</v>
      </c>
      <c r="D2309" s="157" t="s">
        <v>8259</v>
      </c>
      <c r="E2309" s="157" t="s">
        <v>8259</v>
      </c>
      <c r="F2309" s="157" t="s">
        <v>8259</v>
      </c>
    </row>
    <row r="2310" spans="1:6" x14ac:dyDescent="0.2">
      <c r="A2310" s="155" t="s">
        <v>8257</v>
      </c>
      <c r="B2310" s="155" t="s">
        <v>8258</v>
      </c>
      <c r="C2310" s="155" t="s">
        <v>10690</v>
      </c>
      <c r="D2310" s="157" t="s">
        <v>8259</v>
      </c>
      <c r="E2310" s="157" t="s">
        <v>8259</v>
      </c>
      <c r="F2310" s="157" t="s">
        <v>8259</v>
      </c>
    </row>
    <row r="2311" spans="1:6" x14ac:dyDescent="0.2">
      <c r="A2311" s="155" t="s">
        <v>8260</v>
      </c>
      <c r="B2311" s="155" t="s">
        <v>12364</v>
      </c>
      <c r="C2311" s="156">
        <v>37621</v>
      </c>
      <c r="D2311" s="157">
        <v>0</v>
      </c>
      <c r="E2311" s="157">
        <v>0</v>
      </c>
      <c r="F2311" s="157">
        <v>0</v>
      </c>
    </row>
    <row r="2312" spans="1:6" x14ac:dyDescent="0.2">
      <c r="A2312" s="155" t="s">
        <v>8261</v>
      </c>
      <c r="B2312" s="155"/>
      <c r="C2312" s="156">
        <v>37621</v>
      </c>
      <c r="D2312" s="157">
        <v>0</v>
      </c>
      <c r="E2312" s="157">
        <v>0</v>
      </c>
      <c r="F2312" s="157">
        <v>0</v>
      </c>
    </row>
    <row r="2313" spans="1:6" x14ac:dyDescent="0.2">
      <c r="A2313" s="155" t="s">
        <v>8257</v>
      </c>
      <c r="B2313" s="155" t="s">
        <v>8258</v>
      </c>
      <c r="C2313" s="155" t="s">
        <v>10690</v>
      </c>
      <c r="D2313" s="157" t="s">
        <v>8259</v>
      </c>
      <c r="E2313" s="157" t="s">
        <v>8259</v>
      </c>
      <c r="F2313" s="157" t="s">
        <v>8259</v>
      </c>
    </row>
    <row r="2314" spans="1:6" x14ac:dyDescent="0.2">
      <c r="A2314" s="155" t="s">
        <v>8257</v>
      </c>
      <c r="B2314" s="155" t="s">
        <v>8258</v>
      </c>
      <c r="C2314" s="155" t="s">
        <v>10690</v>
      </c>
      <c r="D2314" s="157" t="s">
        <v>8259</v>
      </c>
      <c r="E2314" s="157" t="s">
        <v>8259</v>
      </c>
      <c r="F2314" s="157" t="s">
        <v>8259</v>
      </c>
    </row>
    <row r="2315" spans="1:6" x14ac:dyDescent="0.2">
      <c r="A2315" s="155" t="s">
        <v>8260</v>
      </c>
      <c r="B2315" s="155" t="s">
        <v>12364</v>
      </c>
      <c r="C2315" s="156">
        <v>37621</v>
      </c>
      <c r="D2315" s="157">
        <v>0</v>
      </c>
      <c r="E2315" s="157">
        <v>0</v>
      </c>
      <c r="F2315" s="157">
        <v>0</v>
      </c>
    </row>
    <row r="2316" spans="1:6" x14ac:dyDescent="0.2">
      <c r="A2316" s="155" t="s">
        <v>8261</v>
      </c>
      <c r="B2316" s="155"/>
      <c r="C2316" s="156">
        <v>37621</v>
      </c>
      <c r="D2316" s="157">
        <v>0</v>
      </c>
      <c r="E2316" s="157">
        <v>0</v>
      </c>
      <c r="F2316" s="157">
        <v>0</v>
      </c>
    </row>
    <row r="2317" spans="1:6" x14ac:dyDescent="0.2">
      <c r="A2317" s="155" t="s">
        <v>8257</v>
      </c>
      <c r="B2317" s="155" t="s">
        <v>8258</v>
      </c>
      <c r="C2317" s="155" t="s">
        <v>10690</v>
      </c>
      <c r="D2317" s="157" t="s">
        <v>8259</v>
      </c>
      <c r="E2317" s="157" t="s">
        <v>8259</v>
      </c>
      <c r="F2317" s="157" t="s">
        <v>8259</v>
      </c>
    </row>
    <row r="2318" spans="1:6" x14ac:dyDescent="0.2">
      <c r="A2318" s="155" t="s">
        <v>8257</v>
      </c>
      <c r="B2318" s="155" t="s">
        <v>8258</v>
      </c>
      <c r="C2318" s="155" t="s">
        <v>10690</v>
      </c>
      <c r="D2318" s="157" t="s">
        <v>8259</v>
      </c>
      <c r="E2318" s="157" t="s">
        <v>8259</v>
      </c>
      <c r="F2318" s="157" t="s">
        <v>8259</v>
      </c>
    </row>
    <row r="2319" spans="1:6" x14ac:dyDescent="0.2">
      <c r="A2319" s="155" t="s">
        <v>8260</v>
      </c>
      <c r="B2319" s="155" t="s">
        <v>12364</v>
      </c>
      <c r="C2319" s="156">
        <v>37621</v>
      </c>
      <c r="D2319" s="157">
        <v>0</v>
      </c>
      <c r="E2319" s="157">
        <v>0</v>
      </c>
      <c r="F2319" s="157">
        <v>0</v>
      </c>
    </row>
    <row r="2320" spans="1:6" x14ac:dyDescent="0.2">
      <c r="A2320" s="155" t="s">
        <v>8261</v>
      </c>
      <c r="B2320" s="155"/>
      <c r="C2320" s="156">
        <v>37621</v>
      </c>
      <c r="D2320" s="157">
        <v>0</v>
      </c>
      <c r="E2320" s="157">
        <v>0</v>
      </c>
      <c r="F2320" s="157">
        <v>0</v>
      </c>
    </row>
    <row r="2321" spans="1:6" x14ac:dyDescent="0.2">
      <c r="A2321" s="155" t="s">
        <v>8257</v>
      </c>
      <c r="B2321" s="155" t="s">
        <v>8258</v>
      </c>
      <c r="C2321" s="155" t="s">
        <v>10690</v>
      </c>
      <c r="D2321" s="157" t="s">
        <v>8259</v>
      </c>
      <c r="E2321" s="157" t="s">
        <v>8259</v>
      </c>
      <c r="F2321" s="157" t="s">
        <v>8259</v>
      </c>
    </row>
    <row r="2322" spans="1:6" x14ac:dyDescent="0.2">
      <c r="A2322" s="155" t="s">
        <v>8257</v>
      </c>
      <c r="B2322" s="155" t="s">
        <v>8258</v>
      </c>
      <c r="C2322" s="155" t="s">
        <v>10690</v>
      </c>
      <c r="D2322" s="157" t="s">
        <v>8259</v>
      </c>
      <c r="E2322" s="157" t="s">
        <v>8259</v>
      </c>
      <c r="F2322" s="157" t="s">
        <v>8259</v>
      </c>
    </row>
    <row r="2323" spans="1:6" x14ac:dyDescent="0.2">
      <c r="A2323" s="155" t="s">
        <v>8260</v>
      </c>
      <c r="B2323" s="155" t="s">
        <v>12364</v>
      </c>
      <c r="C2323" s="156">
        <v>37621</v>
      </c>
      <c r="D2323" s="157">
        <v>0</v>
      </c>
      <c r="E2323" s="157">
        <v>0</v>
      </c>
      <c r="F2323" s="157">
        <v>0</v>
      </c>
    </row>
    <row r="2324" spans="1:6" x14ac:dyDescent="0.2">
      <c r="A2324" s="155" t="s">
        <v>8261</v>
      </c>
      <c r="B2324" s="155"/>
      <c r="C2324" s="156">
        <v>37621</v>
      </c>
      <c r="D2324" s="157">
        <v>0</v>
      </c>
      <c r="E2324" s="157">
        <v>0</v>
      </c>
      <c r="F2324" s="157">
        <v>0</v>
      </c>
    </row>
    <row r="2325" spans="1:6" x14ac:dyDescent="0.2">
      <c r="A2325" s="155" t="s">
        <v>8257</v>
      </c>
      <c r="B2325" s="155" t="s">
        <v>8258</v>
      </c>
      <c r="C2325" s="155" t="s">
        <v>10690</v>
      </c>
      <c r="D2325" s="157" t="s">
        <v>8259</v>
      </c>
      <c r="E2325" s="157" t="s">
        <v>8259</v>
      </c>
      <c r="F2325" s="157" t="s">
        <v>8259</v>
      </c>
    </row>
    <row r="2326" spans="1:6" x14ac:dyDescent="0.2">
      <c r="A2326" s="155" t="s">
        <v>8257</v>
      </c>
      <c r="B2326" s="155" t="s">
        <v>8258</v>
      </c>
      <c r="C2326" s="155" t="s">
        <v>10690</v>
      </c>
      <c r="D2326" s="157" t="s">
        <v>8259</v>
      </c>
      <c r="E2326" s="157" t="s">
        <v>8259</v>
      </c>
      <c r="F2326" s="157" t="s">
        <v>8259</v>
      </c>
    </row>
    <row r="2327" spans="1:6" x14ac:dyDescent="0.2">
      <c r="A2327" s="155" t="s">
        <v>8260</v>
      </c>
      <c r="B2327" s="155" t="s">
        <v>12364</v>
      </c>
      <c r="C2327" s="156">
        <v>37621</v>
      </c>
      <c r="D2327" s="157">
        <v>0</v>
      </c>
      <c r="E2327" s="157">
        <v>0</v>
      </c>
      <c r="F2327" s="157">
        <v>0</v>
      </c>
    </row>
    <row r="2328" spans="1:6" x14ac:dyDescent="0.2">
      <c r="A2328" s="155" t="s">
        <v>8261</v>
      </c>
      <c r="B2328" s="155"/>
      <c r="C2328" s="156">
        <v>37621</v>
      </c>
      <c r="D2328" s="157">
        <v>0</v>
      </c>
      <c r="E2328" s="157">
        <v>0</v>
      </c>
      <c r="F2328" s="157">
        <v>0</v>
      </c>
    </row>
    <row r="2329" spans="1:6" x14ac:dyDescent="0.2">
      <c r="A2329" s="155" t="s">
        <v>8257</v>
      </c>
      <c r="B2329" s="155" t="s">
        <v>8258</v>
      </c>
      <c r="C2329" s="155" t="s">
        <v>10690</v>
      </c>
      <c r="D2329" s="157" t="s">
        <v>8259</v>
      </c>
      <c r="E2329" s="157" t="s">
        <v>8259</v>
      </c>
      <c r="F2329" s="157" t="s">
        <v>8259</v>
      </c>
    </row>
    <row r="2330" spans="1:6" x14ac:dyDescent="0.2">
      <c r="A2330" s="155" t="s">
        <v>8257</v>
      </c>
      <c r="B2330" s="155" t="s">
        <v>8258</v>
      </c>
      <c r="C2330" s="155" t="s">
        <v>10690</v>
      </c>
      <c r="D2330" s="157" t="s">
        <v>8259</v>
      </c>
      <c r="E2330" s="157" t="s">
        <v>8259</v>
      </c>
      <c r="F2330" s="157" t="s">
        <v>8259</v>
      </c>
    </row>
    <row r="2331" spans="1:6" x14ac:dyDescent="0.2">
      <c r="A2331" s="155" t="s">
        <v>8260</v>
      </c>
      <c r="B2331" s="155" t="s">
        <v>12364</v>
      </c>
      <c r="C2331" s="156">
        <v>37621</v>
      </c>
      <c r="D2331" s="157">
        <v>0</v>
      </c>
      <c r="E2331" s="157">
        <v>0</v>
      </c>
      <c r="F2331" s="157">
        <v>0</v>
      </c>
    </row>
    <row r="2332" spans="1:6" x14ac:dyDescent="0.2">
      <c r="A2332" s="155" t="s">
        <v>8261</v>
      </c>
      <c r="B2332" s="155"/>
      <c r="C2332" s="156">
        <v>37621</v>
      </c>
      <c r="D2332" s="157">
        <v>0</v>
      </c>
      <c r="E2332" s="157">
        <v>0</v>
      </c>
      <c r="F2332" s="157">
        <v>0</v>
      </c>
    </row>
    <row r="2333" spans="1:6" x14ac:dyDescent="0.2">
      <c r="A2333" s="155" t="s">
        <v>8257</v>
      </c>
      <c r="B2333" s="155" t="s">
        <v>8258</v>
      </c>
      <c r="C2333" s="155" t="s">
        <v>10690</v>
      </c>
      <c r="D2333" s="157" t="s">
        <v>8259</v>
      </c>
      <c r="E2333" s="157" t="s">
        <v>8259</v>
      </c>
      <c r="F2333" s="157" t="s">
        <v>8259</v>
      </c>
    </row>
    <row r="2334" spans="1:6" x14ac:dyDescent="0.2">
      <c r="A2334" s="155" t="s">
        <v>8257</v>
      </c>
      <c r="B2334" s="155" t="s">
        <v>8258</v>
      </c>
      <c r="C2334" s="155" t="s">
        <v>10690</v>
      </c>
      <c r="D2334" s="157" t="s">
        <v>8259</v>
      </c>
      <c r="E2334" s="157" t="s">
        <v>8259</v>
      </c>
      <c r="F2334" s="157" t="s">
        <v>8259</v>
      </c>
    </row>
    <row r="2335" spans="1:6" x14ac:dyDescent="0.2">
      <c r="A2335" s="155" t="s">
        <v>8260</v>
      </c>
      <c r="B2335" s="155" t="s">
        <v>12364</v>
      </c>
      <c r="C2335" s="156">
        <v>37621</v>
      </c>
      <c r="D2335" s="157">
        <v>0</v>
      </c>
      <c r="E2335" s="157">
        <v>0</v>
      </c>
      <c r="F2335" s="157">
        <v>0</v>
      </c>
    </row>
    <row r="2336" spans="1:6" x14ac:dyDescent="0.2">
      <c r="A2336" s="155" t="s">
        <v>8261</v>
      </c>
      <c r="B2336" s="155"/>
      <c r="C2336" s="156">
        <v>37621</v>
      </c>
      <c r="D2336" s="157">
        <v>0</v>
      </c>
      <c r="E2336" s="157">
        <v>0</v>
      </c>
      <c r="F2336" s="157">
        <v>0</v>
      </c>
    </row>
    <row r="2337" spans="1:6" x14ac:dyDescent="0.2">
      <c r="A2337" s="155" t="s">
        <v>8257</v>
      </c>
      <c r="B2337" s="155" t="s">
        <v>8258</v>
      </c>
      <c r="C2337" s="155" t="s">
        <v>10690</v>
      </c>
      <c r="D2337" s="157" t="s">
        <v>8259</v>
      </c>
      <c r="E2337" s="157" t="s">
        <v>8259</v>
      </c>
      <c r="F2337" s="157" t="s">
        <v>8259</v>
      </c>
    </row>
    <row r="2338" spans="1:6" x14ac:dyDescent="0.2">
      <c r="A2338" s="155" t="s">
        <v>8257</v>
      </c>
      <c r="B2338" s="155" t="s">
        <v>8258</v>
      </c>
      <c r="C2338" s="155" t="s">
        <v>10690</v>
      </c>
      <c r="D2338" s="157" t="s">
        <v>8259</v>
      </c>
      <c r="E2338" s="157" t="s">
        <v>8259</v>
      </c>
      <c r="F2338" s="157" t="s">
        <v>8259</v>
      </c>
    </row>
    <row r="2339" spans="1:6" x14ac:dyDescent="0.2">
      <c r="A2339" s="155" t="s">
        <v>8260</v>
      </c>
      <c r="B2339" s="155" t="s">
        <v>12364</v>
      </c>
      <c r="C2339" s="156">
        <v>37621</v>
      </c>
      <c r="D2339" s="157">
        <v>0</v>
      </c>
      <c r="E2339" s="157">
        <v>0</v>
      </c>
      <c r="F2339" s="157">
        <v>0</v>
      </c>
    </row>
    <row r="2340" spans="1:6" x14ac:dyDescent="0.2">
      <c r="A2340" s="155" t="s">
        <v>8261</v>
      </c>
      <c r="B2340" s="155"/>
      <c r="C2340" s="156">
        <v>37621</v>
      </c>
      <c r="D2340" s="157">
        <v>0</v>
      </c>
      <c r="E2340" s="157">
        <v>0</v>
      </c>
      <c r="F2340" s="157">
        <v>0</v>
      </c>
    </row>
    <row r="2341" spans="1:6" x14ac:dyDescent="0.2">
      <c r="A2341" s="155" t="s">
        <v>8257</v>
      </c>
      <c r="B2341" s="155" t="s">
        <v>8258</v>
      </c>
      <c r="C2341" s="155" t="s">
        <v>10690</v>
      </c>
      <c r="D2341" s="157" t="s">
        <v>8259</v>
      </c>
      <c r="E2341" s="157" t="s">
        <v>8259</v>
      </c>
      <c r="F2341" s="157" t="s">
        <v>8259</v>
      </c>
    </row>
    <row r="2342" spans="1:6" x14ac:dyDescent="0.2">
      <c r="A2342" s="155" t="s">
        <v>8257</v>
      </c>
      <c r="B2342" s="155" t="s">
        <v>8258</v>
      </c>
      <c r="C2342" s="155" t="s">
        <v>10690</v>
      </c>
      <c r="D2342" s="157" t="s">
        <v>8259</v>
      </c>
      <c r="E2342" s="157" t="s">
        <v>8259</v>
      </c>
      <c r="F2342" s="157" t="s">
        <v>8259</v>
      </c>
    </row>
    <row r="2343" spans="1:6" x14ac:dyDescent="0.2">
      <c r="A2343" s="155" t="s">
        <v>8260</v>
      </c>
      <c r="B2343" s="155" t="s">
        <v>12364</v>
      </c>
      <c r="C2343" s="156">
        <v>37621</v>
      </c>
      <c r="D2343" s="157">
        <v>0</v>
      </c>
      <c r="E2343" s="157">
        <v>0</v>
      </c>
      <c r="F2343" s="157">
        <v>0</v>
      </c>
    </row>
    <row r="2344" spans="1:6" x14ac:dyDescent="0.2">
      <c r="A2344" s="155" t="s">
        <v>8261</v>
      </c>
      <c r="B2344" s="155"/>
      <c r="C2344" s="156">
        <v>37621</v>
      </c>
      <c r="D2344" s="157">
        <v>0</v>
      </c>
      <c r="E2344" s="157">
        <v>0</v>
      </c>
      <c r="F2344" s="157">
        <v>0</v>
      </c>
    </row>
    <row r="2345" spans="1:6" x14ac:dyDescent="0.2">
      <c r="A2345" s="155" t="s">
        <v>8257</v>
      </c>
      <c r="B2345" s="155" t="s">
        <v>8258</v>
      </c>
      <c r="C2345" s="155" t="s">
        <v>10690</v>
      </c>
      <c r="D2345" s="157" t="s">
        <v>8259</v>
      </c>
      <c r="E2345" s="157" t="s">
        <v>8259</v>
      </c>
      <c r="F2345" s="157" t="s">
        <v>8259</v>
      </c>
    </row>
    <row r="2346" spans="1:6" x14ac:dyDescent="0.2">
      <c r="A2346" s="155" t="s">
        <v>8257</v>
      </c>
      <c r="B2346" s="155" t="s">
        <v>8258</v>
      </c>
      <c r="C2346" s="155" t="s">
        <v>10690</v>
      </c>
      <c r="D2346" s="157" t="s">
        <v>8259</v>
      </c>
      <c r="E2346" s="157" t="s">
        <v>8259</v>
      </c>
      <c r="F2346" s="157" t="s">
        <v>8259</v>
      </c>
    </row>
    <row r="2347" spans="1:6" x14ac:dyDescent="0.2">
      <c r="A2347" s="155" t="s">
        <v>8260</v>
      </c>
      <c r="B2347" s="155" t="s">
        <v>12364</v>
      </c>
      <c r="C2347" s="156">
        <v>37621</v>
      </c>
      <c r="D2347" s="157">
        <v>0</v>
      </c>
      <c r="E2347" s="157">
        <v>0</v>
      </c>
      <c r="F2347" s="157">
        <v>0</v>
      </c>
    </row>
    <row r="2348" spans="1:6" x14ac:dyDescent="0.2">
      <c r="A2348" s="155" t="s">
        <v>8261</v>
      </c>
      <c r="B2348" s="155"/>
      <c r="C2348" s="156">
        <v>37621</v>
      </c>
      <c r="D2348" s="157">
        <v>0</v>
      </c>
      <c r="E2348" s="157">
        <v>0</v>
      </c>
      <c r="F2348" s="157">
        <v>0</v>
      </c>
    </row>
    <row r="2349" spans="1:6" x14ac:dyDescent="0.2">
      <c r="A2349" s="155" t="s">
        <v>8257</v>
      </c>
      <c r="B2349" s="155" t="s">
        <v>8258</v>
      </c>
      <c r="C2349" s="155" t="s">
        <v>10690</v>
      </c>
      <c r="D2349" s="157" t="s">
        <v>8259</v>
      </c>
      <c r="E2349" s="157" t="s">
        <v>8259</v>
      </c>
      <c r="F2349" s="157" t="s">
        <v>8259</v>
      </c>
    </row>
    <row r="2350" spans="1:6" x14ac:dyDescent="0.2">
      <c r="A2350" s="155" t="s">
        <v>5601</v>
      </c>
      <c r="B2350" s="155" t="s">
        <v>8391</v>
      </c>
      <c r="C2350" s="155"/>
      <c r="D2350" s="155"/>
      <c r="E2350" s="155"/>
      <c r="F2350" s="155"/>
    </row>
    <row r="2351" spans="1:6" x14ac:dyDescent="0.2">
      <c r="A2351" s="155"/>
      <c r="B2351" s="155"/>
      <c r="C2351" s="155" t="s">
        <v>10691</v>
      </c>
      <c r="D2351" s="155"/>
      <c r="E2351" s="157">
        <v>0</v>
      </c>
      <c r="F2351" s="155"/>
    </row>
    <row r="2352" spans="1:6" x14ac:dyDescent="0.2">
      <c r="A2352" s="155" t="s">
        <v>8268</v>
      </c>
      <c r="B2352" s="155"/>
      <c r="C2352" s="155"/>
      <c r="D2352" s="155"/>
      <c r="E2352" s="155"/>
      <c r="F2352" s="155"/>
    </row>
    <row r="2353" spans="1:6" x14ac:dyDescent="0.2">
      <c r="A2353" s="155" t="s">
        <v>8254</v>
      </c>
      <c r="B2353" s="155" t="s">
        <v>8255</v>
      </c>
      <c r="C2353" s="155"/>
      <c r="D2353" s="155"/>
      <c r="E2353" s="155"/>
      <c r="F2353" s="155"/>
    </row>
    <row r="2354" spans="1:6" x14ac:dyDescent="0.2">
      <c r="A2354" s="155"/>
      <c r="B2354" s="155"/>
      <c r="C2354" s="155" t="s">
        <v>10689</v>
      </c>
      <c r="D2354" s="157" t="s">
        <v>8255</v>
      </c>
      <c r="E2354" s="155"/>
      <c r="F2354" s="155"/>
    </row>
    <row r="2356" spans="1:6" x14ac:dyDescent="0.2">
      <c r="A2356" s="155" t="s">
        <v>8264</v>
      </c>
      <c r="B2356" s="155"/>
      <c r="C2356" s="156">
        <v>37590</v>
      </c>
      <c r="D2356" s="157">
        <v>78218.377999999997</v>
      </c>
      <c r="E2356" s="157">
        <v>74352.542000000001</v>
      </c>
      <c r="F2356" s="157">
        <v>3865.8359999999998</v>
      </c>
    </row>
    <row r="2357" spans="1:6" x14ac:dyDescent="0.2">
      <c r="A2357" s="155" t="s">
        <v>8257</v>
      </c>
      <c r="B2357" s="155" t="s">
        <v>8258</v>
      </c>
      <c r="C2357" s="155" t="s">
        <v>10690</v>
      </c>
      <c r="D2357" s="157" t="s">
        <v>8259</v>
      </c>
      <c r="E2357" s="157" t="s">
        <v>8259</v>
      </c>
      <c r="F2357" s="157" t="s">
        <v>8259</v>
      </c>
    </row>
    <row r="2359" spans="1:6" x14ac:dyDescent="0.2">
      <c r="A2359" s="155" t="s">
        <v>8265</v>
      </c>
      <c r="B2359" s="155" t="s">
        <v>8266</v>
      </c>
      <c r="C2359" s="155" t="s">
        <v>158</v>
      </c>
      <c r="D2359" s="157" t="s">
        <v>3</v>
      </c>
      <c r="E2359" s="157" t="s">
        <v>4</v>
      </c>
      <c r="F2359" s="157" t="s">
        <v>1020</v>
      </c>
    </row>
    <row r="2360" spans="1:6" x14ac:dyDescent="0.2">
      <c r="A2360" s="155" t="s">
        <v>8257</v>
      </c>
      <c r="B2360" s="155" t="s">
        <v>8258</v>
      </c>
      <c r="C2360" s="155" t="s">
        <v>10690</v>
      </c>
      <c r="D2360" s="157" t="s">
        <v>8259</v>
      </c>
      <c r="E2360" s="157" t="s">
        <v>8259</v>
      </c>
      <c r="F2360" s="157" t="s">
        <v>8259</v>
      </c>
    </row>
    <row r="2361" spans="1:6" x14ac:dyDescent="0.2">
      <c r="A2361" s="156">
        <v>45636</v>
      </c>
      <c r="B2361" s="155" t="s">
        <v>11044</v>
      </c>
      <c r="C2361" s="155" t="s">
        <v>11045</v>
      </c>
      <c r="D2361" s="155"/>
      <c r="E2361" s="157">
        <v>5707.7640000000001</v>
      </c>
      <c r="F2361" s="157">
        <v>-1841.9280000000001</v>
      </c>
    </row>
    <row r="2362" spans="1:6" x14ac:dyDescent="0.2">
      <c r="A2362" s="156">
        <v>45650</v>
      </c>
      <c r="B2362" s="155">
        <v>5624567570</v>
      </c>
      <c r="C2362" s="155" t="s">
        <v>11046</v>
      </c>
      <c r="D2362" s="157">
        <v>8809.3799999999992</v>
      </c>
      <c r="E2362" s="155"/>
      <c r="F2362" s="157">
        <v>6967.4520000000002</v>
      </c>
    </row>
    <row r="2363" spans="1:6" x14ac:dyDescent="0.2">
      <c r="A2363" s="155" t="s">
        <v>8257</v>
      </c>
      <c r="B2363" s="155" t="s">
        <v>8258</v>
      </c>
      <c r="C2363" s="155" t="s">
        <v>10690</v>
      </c>
      <c r="D2363" s="157" t="s">
        <v>8259</v>
      </c>
      <c r="E2363" s="157" t="s">
        <v>8259</v>
      </c>
      <c r="F2363" s="157" t="s">
        <v>8259</v>
      </c>
    </row>
    <row r="2364" spans="1:6" x14ac:dyDescent="0.2">
      <c r="A2364" s="155" t="s">
        <v>8260</v>
      </c>
      <c r="B2364" s="155" t="s">
        <v>12364</v>
      </c>
      <c r="C2364" s="156">
        <v>37621</v>
      </c>
      <c r="D2364" s="157">
        <v>8809.3799999999992</v>
      </c>
      <c r="E2364" s="157">
        <v>5707.7640000000001</v>
      </c>
      <c r="F2364" s="157">
        <v>3101.616</v>
      </c>
    </row>
    <row r="2365" spans="1:6" x14ac:dyDescent="0.2">
      <c r="A2365" s="155" t="s">
        <v>8261</v>
      </c>
      <c r="B2365" s="155"/>
      <c r="C2365" s="156">
        <v>37621</v>
      </c>
      <c r="D2365" s="157">
        <v>87027.758000000002</v>
      </c>
      <c r="E2365" s="157">
        <v>80060.305999999997</v>
      </c>
      <c r="F2365" s="157">
        <v>6967.4520000000002</v>
      </c>
    </row>
    <row r="2366" spans="1:6" x14ac:dyDescent="0.2">
      <c r="A2366" s="155" t="s">
        <v>8257</v>
      </c>
      <c r="B2366" s="155" t="s">
        <v>8258</v>
      </c>
      <c r="C2366" s="155" t="s">
        <v>10690</v>
      </c>
      <c r="D2366" s="157" t="s">
        <v>8259</v>
      </c>
      <c r="E2366" s="157" t="s">
        <v>8259</v>
      </c>
      <c r="F2366" s="157" t="s">
        <v>8259</v>
      </c>
    </row>
    <row r="2367" spans="1:6" x14ac:dyDescent="0.2">
      <c r="A2367" s="155" t="s">
        <v>4999</v>
      </c>
      <c r="B2367" s="155" t="s">
        <v>11047</v>
      </c>
      <c r="C2367" s="155"/>
      <c r="D2367" s="155"/>
      <c r="E2367" s="155"/>
      <c r="F2367" s="155"/>
    </row>
    <row r="2368" spans="1:6" x14ac:dyDescent="0.2">
      <c r="A2368" s="155"/>
      <c r="B2368" s="155"/>
      <c r="C2368" s="155" t="s">
        <v>10691</v>
      </c>
      <c r="D2368" s="155"/>
      <c r="E2368" s="157">
        <v>0</v>
      </c>
      <c r="F2368" s="155"/>
    </row>
    <row r="2369" spans="1:6" x14ac:dyDescent="0.2">
      <c r="A2369" s="155" t="s">
        <v>8264</v>
      </c>
      <c r="B2369" s="155"/>
      <c r="C2369" s="156">
        <v>37590</v>
      </c>
      <c r="D2369" s="157">
        <v>0</v>
      </c>
      <c r="E2369" s="157">
        <v>0</v>
      </c>
      <c r="F2369" s="157">
        <v>0</v>
      </c>
    </row>
    <row r="2370" spans="1:6" x14ac:dyDescent="0.2">
      <c r="A2370" s="155" t="s">
        <v>8257</v>
      </c>
      <c r="B2370" s="155" t="s">
        <v>8258</v>
      </c>
      <c r="C2370" s="155" t="s">
        <v>10690</v>
      </c>
      <c r="D2370" s="157" t="s">
        <v>8259</v>
      </c>
      <c r="E2370" s="157" t="s">
        <v>8259</v>
      </c>
      <c r="F2370" s="157" t="s">
        <v>8259</v>
      </c>
    </row>
    <row r="2371" spans="1:6" x14ac:dyDescent="0.2">
      <c r="A2371" s="156">
        <v>45636</v>
      </c>
      <c r="B2371" s="155">
        <v>5624568315</v>
      </c>
      <c r="C2371" s="155" t="s">
        <v>11048</v>
      </c>
      <c r="D2371" s="157">
        <v>404040.40299999999</v>
      </c>
      <c r="E2371" s="155"/>
      <c r="F2371" s="157">
        <v>404040.40299999999</v>
      </c>
    </row>
    <row r="2372" spans="1:6" x14ac:dyDescent="0.2">
      <c r="A2372" s="156">
        <v>45648</v>
      </c>
      <c r="B2372" s="155">
        <v>5624568329</v>
      </c>
      <c r="C2372" s="155" t="s">
        <v>11049</v>
      </c>
      <c r="D2372" s="157">
        <v>380894.408</v>
      </c>
      <c r="E2372" s="155"/>
      <c r="F2372" s="157">
        <v>784934.81099999999</v>
      </c>
    </row>
    <row r="2373" spans="1:6" x14ac:dyDescent="0.2">
      <c r="A2373" s="156">
        <v>45657</v>
      </c>
      <c r="B2373" s="155" t="s">
        <v>11050</v>
      </c>
      <c r="C2373" s="155" t="s">
        <v>11051</v>
      </c>
      <c r="D2373" s="155"/>
      <c r="E2373" s="157">
        <v>95029.468999999997</v>
      </c>
      <c r="F2373" s="157">
        <v>689905.34199999995</v>
      </c>
    </row>
    <row r="2374" spans="1:6" x14ac:dyDescent="0.2">
      <c r="A2374" s="156">
        <v>45657</v>
      </c>
      <c r="B2374" s="155" t="s">
        <v>11052</v>
      </c>
      <c r="C2374" s="155" t="s">
        <v>11053</v>
      </c>
      <c r="D2374" s="155"/>
      <c r="E2374" s="157">
        <v>65811.926999999996</v>
      </c>
      <c r="F2374" s="157">
        <v>624093.41500000004</v>
      </c>
    </row>
    <row r="2375" spans="1:6" x14ac:dyDescent="0.2">
      <c r="A2375" s="155" t="s">
        <v>8257</v>
      </c>
      <c r="B2375" s="155" t="s">
        <v>8258</v>
      </c>
      <c r="C2375" s="155" t="s">
        <v>10690</v>
      </c>
      <c r="D2375" s="157" t="s">
        <v>8259</v>
      </c>
      <c r="E2375" s="157" t="s">
        <v>8259</v>
      </c>
      <c r="F2375" s="157" t="s">
        <v>8259</v>
      </c>
    </row>
    <row r="2376" spans="1:6" x14ac:dyDescent="0.2">
      <c r="A2376" s="155" t="s">
        <v>8260</v>
      </c>
      <c r="B2376" s="155" t="s">
        <v>12364</v>
      </c>
      <c r="C2376" s="156">
        <v>37621</v>
      </c>
      <c r="D2376" s="157">
        <v>784934.81099999999</v>
      </c>
      <c r="E2376" s="157">
        <v>160841.39600000001</v>
      </c>
      <c r="F2376" s="157">
        <v>624093.41500000004</v>
      </c>
    </row>
    <row r="2377" spans="1:6" x14ac:dyDescent="0.2">
      <c r="A2377" s="155" t="s">
        <v>8261</v>
      </c>
      <c r="B2377" s="155"/>
      <c r="C2377" s="156">
        <v>37621</v>
      </c>
      <c r="D2377" s="157">
        <v>784934.81099999999</v>
      </c>
      <c r="E2377" s="157">
        <v>160841.39600000001</v>
      </c>
      <c r="F2377" s="157">
        <v>624093.41500000004</v>
      </c>
    </row>
    <row r="2378" spans="1:6" x14ac:dyDescent="0.2">
      <c r="A2378" s="155" t="s">
        <v>8257</v>
      </c>
      <c r="B2378" s="155" t="s">
        <v>8258</v>
      </c>
      <c r="C2378" s="155" t="s">
        <v>10690</v>
      </c>
      <c r="D2378" s="157" t="s">
        <v>8259</v>
      </c>
      <c r="E2378" s="157" t="s">
        <v>8259</v>
      </c>
      <c r="F2378" s="157" t="s">
        <v>8259</v>
      </c>
    </row>
    <row r="2379" spans="1:6" x14ac:dyDescent="0.2">
      <c r="A2379" s="155" t="s">
        <v>8257</v>
      </c>
      <c r="B2379" s="155" t="s">
        <v>8258</v>
      </c>
      <c r="C2379" s="155" t="s">
        <v>10690</v>
      </c>
      <c r="D2379" s="157" t="s">
        <v>8259</v>
      </c>
      <c r="E2379" s="157" t="s">
        <v>8259</v>
      </c>
      <c r="F2379" s="157" t="s">
        <v>8259</v>
      </c>
    </row>
    <row r="2380" spans="1:6" x14ac:dyDescent="0.2">
      <c r="A2380" s="155" t="s">
        <v>8260</v>
      </c>
      <c r="B2380" s="155" t="s">
        <v>12364</v>
      </c>
      <c r="C2380" s="156">
        <v>37621</v>
      </c>
      <c r="D2380" s="157">
        <v>0</v>
      </c>
      <c r="E2380" s="157">
        <v>0</v>
      </c>
      <c r="F2380" s="157">
        <v>0</v>
      </c>
    </row>
    <row r="2381" spans="1:6" x14ac:dyDescent="0.2">
      <c r="A2381" s="155" t="s">
        <v>8261</v>
      </c>
      <c r="B2381" s="155"/>
      <c r="C2381" s="156">
        <v>37621</v>
      </c>
      <c r="D2381" s="157">
        <v>0</v>
      </c>
      <c r="E2381" s="157">
        <v>0</v>
      </c>
      <c r="F2381" s="157">
        <v>0</v>
      </c>
    </row>
    <row r="2382" spans="1:6" x14ac:dyDescent="0.2">
      <c r="A2382" s="155" t="s">
        <v>8257</v>
      </c>
      <c r="B2382" s="155" t="s">
        <v>8258</v>
      </c>
      <c r="C2382" s="155" t="s">
        <v>10690</v>
      </c>
      <c r="D2382" s="157" t="s">
        <v>8259</v>
      </c>
      <c r="E2382" s="157" t="s">
        <v>8259</v>
      </c>
      <c r="F2382" s="157" t="s">
        <v>8259</v>
      </c>
    </row>
    <row r="2383" spans="1:6" x14ac:dyDescent="0.2">
      <c r="A2383" s="155" t="s">
        <v>8623</v>
      </c>
      <c r="B2383" s="155" t="s">
        <v>8687</v>
      </c>
      <c r="C2383" s="155"/>
      <c r="D2383" s="155"/>
      <c r="E2383" s="155"/>
      <c r="F2383" s="155"/>
    </row>
    <row r="2384" spans="1:6" x14ac:dyDescent="0.2">
      <c r="A2384" s="155"/>
      <c r="B2384" s="155"/>
      <c r="C2384" s="155" t="s">
        <v>10691</v>
      </c>
      <c r="D2384" s="155"/>
      <c r="E2384" s="157">
        <v>0</v>
      </c>
      <c r="F2384" s="155"/>
    </row>
    <row r="2385" spans="1:6" x14ac:dyDescent="0.2">
      <c r="A2385" s="155" t="s">
        <v>8264</v>
      </c>
      <c r="B2385" s="155"/>
      <c r="C2385" s="156">
        <v>37590</v>
      </c>
      <c r="D2385" s="157">
        <v>3932.8789999999999</v>
      </c>
      <c r="E2385" s="157">
        <v>3932.8789999999999</v>
      </c>
      <c r="F2385" s="157">
        <v>0</v>
      </c>
    </row>
    <row r="2386" spans="1:6" x14ac:dyDescent="0.2">
      <c r="A2386" s="155" t="s">
        <v>8257</v>
      </c>
      <c r="B2386" s="155" t="s">
        <v>8258</v>
      </c>
      <c r="C2386" s="155" t="s">
        <v>10690</v>
      </c>
      <c r="D2386" s="157" t="s">
        <v>8259</v>
      </c>
      <c r="E2386" s="157" t="s">
        <v>8259</v>
      </c>
      <c r="F2386" s="157" t="s">
        <v>8259</v>
      </c>
    </row>
    <row r="2387" spans="1:6" x14ac:dyDescent="0.2">
      <c r="A2387" s="155" t="s">
        <v>8257</v>
      </c>
      <c r="B2387" s="155" t="s">
        <v>8258</v>
      </c>
      <c r="C2387" s="155" t="s">
        <v>10690</v>
      </c>
      <c r="D2387" s="157" t="s">
        <v>8259</v>
      </c>
      <c r="E2387" s="157" t="s">
        <v>8259</v>
      </c>
      <c r="F2387" s="157" t="s">
        <v>8259</v>
      </c>
    </row>
    <row r="2388" spans="1:6" x14ac:dyDescent="0.2">
      <c r="A2388" s="155" t="s">
        <v>8260</v>
      </c>
      <c r="B2388" s="155" t="s">
        <v>12364</v>
      </c>
      <c r="C2388" s="156">
        <v>37621</v>
      </c>
      <c r="D2388" s="157">
        <v>0</v>
      </c>
      <c r="E2388" s="157">
        <v>0</v>
      </c>
      <c r="F2388" s="157">
        <v>0</v>
      </c>
    </row>
    <row r="2389" spans="1:6" x14ac:dyDescent="0.2">
      <c r="A2389" s="155" t="s">
        <v>8261</v>
      </c>
      <c r="B2389" s="155"/>
      <c r="C2389" s="156">
        <v>37621</v>
      </c>
      <c r="D2389" s="157">
        <v>3932.8789999999999</v>
      </c>
      <c r="E2389" s="157">
        <v>3932.8789999999999</v>
      </c>
      <c r="F2389" s="157">
        <v>0</v>
      </c>
    </row>
    <row r="2390" spans="1:6" x14ac:dyDescent="0.2">
      <c r="A2390" s="155" t="s">
        <v>8257</v>
      </c>
      <c r="B2390" s="155" t="s">
        <v>8258</v>
      </c>
      <c r="C2390" s="155" t="s">
        <v>10690</v>
      </c>
      <c r="D2390" s="157" t="s">
        <v>8259</v>
      </c>
      <c r="E2390" s="157" t="s">
        <v>8259</v>
      </c>
      <c r="F2390" s="157" t="s">
        <v>8259</v>
      </c>
    </row>
    <row r="2391" spans="1:6" x14ac:dyDescent="0.2">
      <c r="A2391" s="155" t="s">
        <v>8257</v>
      </c>
      <c r="B2391" s="155" t="s">
        <v>8258</v>
      </c>
      <c r="C2391" s="155" t="s">
        <v>10690</v>
      </c>
      <c r="D2391" s="157" t="s">
        <v>8259</v>
      </c>
      <c r="E2391" s="157" t="s">
        <v>8259</v>
      </c>
      <c r="F2391" s="157" t="s">
        <v>8259</v>
      </c>
    </row>
    <row r="2392" spans="1:6" x14ac:dyDescent="0.2">
      <c r="A2392" s="155" t="s">
        <v>8260</v>
      </c>
      <c r="B2392" s="155" t="s">
        <v>12364</v>
      </c>
      <c r="C2392" s="156">
        <v>37621</v>
      </c>
      <c r="D2392" s="157">
        <v>0</v>
      </c>
      <c r="E2392" s="157">
        <v>0</v>
      </c>
      <c r="F2392" s="157">
        <v>0</v>
      </c>
    </row>
    <row r="2393" spans="1:6" x14ac:dyDescent="0.2">
      <c r="A2393" s="155" t="s">
        <v>8261</v>
      </c>
      <c r="B2393" s="155"/>
      <c r="C2393" s="156">
        <v>37621</v>
      </c>
      <c r="D2393" s="157">
        <v>0</v>
      </c>
      <c r="E2393" s="157">
        <v>0</v>
      </c>
      <c r="F2393" s="157">
        <v>0</v>
      </c>
    </row>
    <row r="2394" spans="1:6" x14ac:dyDescent="0.2">
      <c r="A2394" s="155" t="s">
        <v>8257</v>
      </c>
      <c r="B2394" s="155" t="s">
        <v>8258</v>
      </c>
      <c r="C2394" s="155" t="s">
        <v>10690</v>
      </c>
      <c r="D2394" s="157" t="s">
        <v>8259</v>
      </c>
      <c r="E2394" s="157" t="s">
        <v>8259</v>
      </c>
      <c r="F2394" s="157" t="s">
        <v>8259</v>
      </c>
    </row>
    <row r="2395" spans="1:6" x14ac:dyDescent="0.2">
      <c r="A2395" s="155" t="s">
        <v>8257</v>
      </c>
      <c r="B2395" s="155" t="s">
        <v>8258</v>
      </c>
      <c r="C2395" s="155" t="s">
        <v>10690</v>
      </c>
      <c r="D2395" s="157" t="s">
        <v>8259</v>
      </c>
      <c r="E2395" s="157" t="s">
        <v>8259</v>
      </c>
      <c r="F2395" s="157" t="s">
        <v>8259</v>
      </c>
    </row>
    <row r="2396" spans="1:6" x14ac:dyDescent="0.2">
      <c r="A2396" s="155" t="s">
        <v>8260</v>
      </c>
      <c r="B2396" s="155" t="s">
        <v>12364</v>
      </c>
      <c r="C2396" s="156">
        <v>37621</v>
      </c>
      <c r="D2396" s="157">
        <v>0</v>
      </c>
      <c r="E2396" s="157">
        <v>0</v>
      </c>
      <c r="F2396" s="157">
        <v>0</v>
      </c>
    </row>
    <row r="2397" spans="1:6" x14ac:dyDescent="0.2">
      <c r="A2397" s="155" t="s">
        <v>8261</v>
      </c>
      <c r="B2397" s="155"/>
      <c r="C2397" s="156">
        <v>37621</v>
      </c>
      <c r="D2397" s="157">
        <v>0</v>
      </c>
      <c r="E2397" s="157">
        <v>0</v>
      </c>
      <c r="F2397" s="157">
        <v>0</v>
      </c>
    </row>
    <row r="2398" spans="1:6" x14ac:dyDescent="0.2">
      <c r="A2398" s="155" t="s">
        <v>8257</v>
      </c>
      <c r="B2398" s="155" t="s">
        <v>8258</v>
      </c>
      <c r="C2398" s="155" t="s">
        <v>10690</v>
      </c>
      <c r="D2398" s="157" t="s">
        <v>8259</v>
      </c>
      <c r="E2398" s="157" t="s">
        <v>8259</v>
      </c>
      <c r="F2398" s="157" t="s">
        <v>8259</v>
      </c>
    </row>
    <row r="2399" spans="1:6" x14ac:dyDescent="0.2">
      <c r="A2399" s="155" t="s">
        <v>9342</v>
      </c>
      <c r="B2399" s="155" t="s">
        <v>9595</v>
      </c>
      <c r="C2399" s="155" t="s">
        <v>9596</v>
      </c>
      <c r="D2399" s="155"/>
      <c r="E2399" s="155"/>
      <c r="F2399" s="155"/>
    </row>
    <row r="2400" spans="1:6" x14ac:dyDescent="0.2">
      <c r="A2400" s="155"/>
      <c r="B2400" s="155"/>
      <c r="C2400" s="155" t="s">
        <v>10691</v>
      </c>
      <c r="D2400" s="155"/>
      <c r="E2400" s="157">
        <v>0</v>
      </c>
      <c r="F2400" s="155"/>
    </row>
    <row r="2401" spans="1:6" x14ac:dyDescent="0.2">
      <c r="A2401" s="155" t="s">
        <v>8264</v>
      </c>
      <c r="B2401" s="155"/>
      <c r="C2401" s="156">
        <v>37590</v>
      </c>
      <c r="D2401" s="157">
        <v>0</v>
      </c>
      <c r="E2401" s="157">
        <v>2001</v>
      </c>
      <c r="F2401" s="157">
        <v>-2001</v>
      </c>
    </row>
    <row r="2402" spans="1:6" x14ac:dyDescent="0.2">
      <c r="A2402" s="155" t="s">
        <v>8257</v>
      </c>
      <c r="B2402" s="155" t="s">
        <v>8258</v>
      </c>
      <c r="C2402" s="155" t="s">
        <v>10690</v>
      </c>
      <c r="D2402" s="157" t="s">
        <v>8259</v>
      </c>
      <c r="E2402" s="157" t="s">
        <v>8259</v>
      </c>
      <c r="F2402" s="157" t="s">
        <v>8259</v>
      </c>
    </row>
    <row r="2403" spans="1:6" x14ac:dyDescent="0.2">
      <c r="A2403" s="156">
        <v>45636</v>
      </c>
      <c r="B2403" s="155">
        <v>5624567502</v>
      </c>
      <c r="C2403" s="155" t="s">
        <v>11054</v>
      </c>
      <c r="D2403" s="157">
        <v>2001</v>
      </c>
      <c r="E2403" s="155"/>
      <c r="F2403" s="157">
        <v>0</v>
      </c>
    </row>
    <row r="2404" spans="1:6" x14ac:dyDescent="0.2">
      <c r="A2404" s="156">
        <v>45653</v>
      </c>
      <c r="B2404" s="155">
        <v>5624567639</v>
      </c>
      <c r="C2404" s="155" t="s">
        <v>11055</v>
      </c>
      <c r="D2404" s="157">
        <v>33629.4</v>
      </c>
      <c r="E2404" s="155"/>
      <c r="F2404" s="157">
        <v>33629.4</v>
      </c>
    </row>
    <row r="2405" spans="1:6" x14ac:dyDescent="0.2">
      <c r="A2405" s="156">
        <v>45657</v>
      </c>
      <c r="B2405" s="155" t="s">
        <v>11056</v>
      </c>
      <c r="C2405" s="155" t="s">
        <v>11057</v>
      </c>
      <c r="D2405" s="155"/>
      <c r="E2405" s="157">
        <v>126498</v>
      </c>
      <c r="F2405" s="157">
        <v>-92868.6</v>
      </c>
    </row>
    <row r="2406" spans="1:6" x14ac:dyDescent="0.2">
      <c r="A2406" s="155" t="s">
        <v>8257</v>
      </c>
      <c r="B2406" s="155" t="s">
        <v>8258</v>
      </c>
      <c r="C2406" s="155" t="s">
        <v>10690</v>
      </c>
      <c r="D2406" s="157" t="s">
        <v>8259</v>
      </c>
      <c r="E2406" s="157" t="s">
        <v>8259</v>
      </c>
      <c r="F2406" s="157" t="s">
        <v>8259</v>
      </c>
    </row>
    <row r="2407" spans="1:6" x14ac:dyDescent="0.2">
      <c r="A2407" s="155" t="s">
        <v>8260</v>
      </c>
      <c r="B2407" s="155" t="s">
        <v>12364</v>
      </c>
      <c r="C2407" s="156">
        <v>37621</v>
      </c>
      <c r="D2407" s="157">
        <v>35630.400000000001</v>
      </c>
      <c r="E2407" s="157">
        <v>126498</v>
      </c>
      <c r="F2407" s="157">
        <v>-90867.6</v>
      </c>
    </row>
    <row r="2408" spans="1:6" x14ac:dyDescent="0.2">
      <c r="A2408" s="155" t="s">
        <v>8268</v>
      </c>
      <c r="B2408" s="155"/>
      <c r="C2408" s="155"/>
      <c r="D2408" s="155"/>
      <c r="E2408" s="155"/>
      <c r="F2408" s="155"/>
    </row>
    <row r="2409" spans="1:6" x14ac:dyDescent="0.2">
      <c r="A2409" s="155" t="s">
        <v>8254</v>
      </c>
      <c r="B2409" s="155" t="s">
        <v>8255</v>
      </c>
      <c r="C2409" s="155"/>
      <c r="D2409" s="155"/>
      <c r="E2409" s="155"/>
      <c r="F2409" s="155"/>
    </row>
    <row r="2410" spans="1:6" x14ac:dyDescent="0.2">
      <c r="A2410" s="155"/>
      <c r="B2410" s="155"/>
      <c r="C2410" s="155" t="s">
        <v>10689</v>
      </c>
      <c r="D2410" s="157" t="s">
        <v>8255</v>
      </c>
      <c r="E2410" s="155"/>
      <c r="F2410" s="155"/>
    </row>
    <row r="2412" spans="1:6" x14ac:dyDescent="0.2">
      <c r="A2412" s="155" t="s">
        <v>8261</v>
      </c>
      <c r="B2412" s="155"/>
      <c r="C2412" s="156">
        <v>37621</v>
      </c>
      <c r="D2412" s="157">
        <v>35630.400000000001</v>
      </c>
      <c r="E2412" s="157">
        <v>128499</v>
      </c>
      <c r="F2412" s="157">
        <v>-92868.6</v>
      </c>
    </row>
    <row r="2413" spans="1:6" x14ac:dyDescent="0.2">
      <c r="A2413" s="155" t="s">
        <v>8257</v>
      </c>
      <c r="B2413" s="155" t="s">
        <v>8258</v>
      </c>
      <c r="C2413" s="155" t="s">
        <v>10690</v>
      </c>
      <c r="D2413" s="157" t="s">
        <v>8259</v>
      </c>
      <c r="E2413" s="157" t="s">
        <v>8259</v>
      </c>
      <c r="F2413" s="157" t="s">
        <v>8259</v>
      </c>
    </row>
    <row r="2414" spans="1:6" x14ac:dyDescent="0.2">
      <c r="A2414" s="155" t="s">
        <v>8257</v>
      </c>
      <c r="B2414" s="155" t="s">
        <v>8258</v>
      </c>
      <c r="C2414" s="155" t="s">
        <v>10690</v>
      </c>
      <c r="D2414" s="157" t="s">
        <v>8259</v>
      </c>
      <c r="E2414" s="157" t="s">
        <v>8259</v>
      </c>
      <c r="F2414" s="157" t="s">
        <v>8259</v>
      </c>
    </row>
    <row r="2415" spans="1:6" x14ac:dyDescent="0.2">
      <c r="A2415" s="155" t="s">
        <v>8260</v>
      </c>
      <c r="B2415" s="155" t="s">
        <v>12364</v>
      </c>
      <c r="C2415" s="156">
        <v>37621</v>
      </c>
      <c r="D2415" s="157">
        <v>0</v>
      </c>
      <c r="E2415" s="157">
        <v>0</v>
      </c>
      <c r="F2415" s="157">
        <v>0</v>
      </c>
    </row>
    <row r="2416" spans="1:6" x14ac:dyDescent="0.2">
      <c r="A2416" s="155" t="s">
        <v>8261</v>
      </c>
      <c r="B2416" s="155"/>
      <c r="C2416" s="156">
        <v>37621</v>
      </c>
      <c r="D2416" s="157">
        <v>0</v>
      </c>
      <c r="E2416" s="157">
        <v>0</v>
      </c>
      <c r="F2416" s="157">
        <v>0</v>
      </c>
    </row>
    <row r="2417" spans="1:6" x14ac:dyDescent="0.2">
      <c r="A2417" s="155" t="s">
        <v>8257</v>
      </c>
      <c r="B2417" s="155" t="s">
        <v>8258</v>
      </c>
      <c r="C2417" s="155" t="s">
        <v>10690</v>
      </c>
      <c r="D2417" s="157" t="s">
        <v>8259</v>
      </c>
      <c r="E2417" s="157" t="s">
        <v>8259</v>
      </c>
      <c r="F2417" s="157" t="s">
        <v>8259</v>
      </c>
    </row>
    <row r="2418" spans="1:6" x14ac:dyDescent="0.2">
      <c r="A2418" s="155" t="s">
        <v>22</v>
      </c>
      <c r="B2418" s="155" t="s">
        <v>8895</v>
      </c>
      <c r="C2418" s="155"/>
      <c r="D2418" s="155"/>
      <c r="E2418" s="155"/>
      <c r="F2418" s="155"/>
    </row>
    <row r="2419" spans="1:6" x14ac:dyDescent="0.2">
      <c r="A2419" s="155"/>
      <c r="B2419" s="155"/>
      <c r="C2419" s="155" t="s">
        <v>10691</v>
      </c>
      <c r="D2419" s="155"/>
      <c r="E2419" s="157">
        <v>0</v>
      </c>
      <c r="F2419" s="155"/>
    </row>
    <row r="2420" spans="1:6" x14ac:dyDescent="0.2">
      <c r="A2420" s="155" t="s">
        <v>8264</v>
      </c>
      <c r="B2420" s="155"/>
      <c r="C2420" s="156">
        <v>37590</v>
      </c>
      <c r="D2420" s="157">
        <v>268434.34100000001</v>
      </c>
      <c r="E2420" s="157">
        <v>56569.701000000001</v>
      </c>
      <c r="F2420" s="157">
        <v>211864.64</v>
      </c>
    </row>
    <row r="2421" spans="1:6" x14ac:dyDescent="0.2">
      <c r="A2421" s="155" t="s">
        <v>8257</v>
      </c>
      <c r="B2421" s="155" t="s">
        <v>8258</v>
      </c>
      <c r="C2421" s="155" t="s">
        <v>10690</v>
      </c>
      <c r="D2421" s="157" t="s">
        <v>8259</v>
      </c>
      <c r="E2421" s="157" t="s">
        <v>8259</v>
      </c>
      <c r="F2421" s="157" t="s">
        <v>8259</v>
      </c>
    </row>
    <row r="2423" spans="1:6" x14ac:dyDescent="0.2">
      <c r="A2423" s="155" t="s">
        <v>8265</v>
      </c>
      <c r="B2423" s="155" t="s">
        <v>8266</v>
      </c>
      <c r="C2423" s="155" t="s">
        <v>158</v>
      </c>
      <c r="D2423" s="157" t="s">
        <v>3</v>
      </c>
      <c r="E2423" s="157" t="s">
        <v>4</v>
      </c>
      <c r="F2423" s="157" t="s">
        <v>1020</v>
      </c>
    </row>
    <row r="2424" spans="1:6" x14ac:dyDescent="0.2">
      <c r="A2424" s="155" t="s">
        <v>8257</v>
      </c>
      <c r="B2424" s="155" t="s">
        <v>8258</v>
      </c>
      <c r="C2424" s="155" t="s">
        <v>10690</v>
      </c>
      <c r="D2424" s="157" t="s">
        <v>8259</v>
      </c>
      <c r="E2424" s="157" t="s">
        <v>8259</v>
      </c>
      <c r="F2424" s="157" t="s">
        <v>8259</v>
      </c>
    </row>
    <row r="2425" spans="1:6" x14ac:dyDescent="0.2">
      <c r="A2425" s="156">
        <v>45628</v>
      </c>
      <c r="B2425" s="155" t="s">
        <v>11060</v>
      </c>
      <c r="C2425" s="155" t="s">
        <v>11061</v>
      </c>
      <c r="D2425" s="155"/>
      <c r="E2425" s="157">
        <v>5332.2</v>
      </c>
      <c r="F2425" s="157">
        <v>206532.44</v>
      </c>
    </row>
    <row r="2426" spans="1:6" x14ac:dyDescent="0.2">
      <c r="A2426" s="156">
        <v>45628</v>
      </c>
      <c r="B2426" s="155" t="s">
        <v>11062</v>
      </c>
      <c r="C2426" s="155" t="s">
        <v>11063</v>
      </c>
      <c r="D2426" s="155"/>
      <c r="E2426" s="157">
        <v>6784</v>
      </c>
      <c r="F2426" s="157">
        <v>199748.44</v>
      </c>
    </row>
    <row r="2427" spans="1:6" x14ac:dyDescent="0.2">
      <c r="A2427" s="156">
        <v>45646</v>
      </c>
      <c r="B2427" s="155">
        <v>5624568320</v>
      </c>
      <c r="C2427" s="155" t="s">
        <v>11064</v>
      </c>
      <c r="D2427" s="157">
        <v>35353.535000000003</v>
      </c>
      <c r="E2427" s="155"/>
      <c r="F2427" s="157">
        <v>235101.97500000001</v>
      </c>
    </row>
    <row r="2428" spans="1:6" x14ac:dyDescent="0.2">
      <c r="A2428" s="156">
        <v>45653</v>
      </c>
      <c r="B2428" s="155">
        <v>5624568347</v>
      </c>
      <c r="C2428" s="155" t="s">
        <v>11065</v>
      </c>
      <c r="D2428" s="157">
        <v>5050.5050000000001</v>
      </c>
      <c r="E2428" s="155"/>
      <c r="F2428" s="157">
        <v>240152.48</v>
      </c>
    </row>
    <row r="2429" spans="1:6" x14ac:dyDescent="0.2">
      <c r="A2429" s="155" t="s">
        <v>8257</v>
      </c>
      <c r="B2429" s="155" t="s">
        <v>8258</v>
      </c>
      <c r="C2429" s="155" t="s">
        <v>10690</v>
      </c>
      <c r="D2429" s="157" t="s">
        <v>8259</v>
      </c>
      <c r="E2429" s="157" t="s">
        <v>8259</v>
      </c>
      <c r="F2429" s="157" t="s">
        <v>8259</v>
      </c>
    </row>
    <row r="2430" spans="1:6" x14ac:dyDescent="0.2">
      <c r="A2430" s="155" t="s">
        <v>8260</v>
      </c>
      <c r="B2430" s="155" t="s">
        <v>12364</v>
      </c>
      <c r="C2430" s="156">
        <v>37621</v>
      </c>
      <c r="D2430" s="157">
        <v>40404.04</v>
      </c>
      <c r="E2430" s="157">
        <v>12116.2</v>
      </c>
      <c r="F2430" s="157">
        <v>28287.84</v>
      </c>
    </row>
    <row r="2431" spans="1:6" x14ac:dyDescent="0.2">
      <c r="A2431" s="155" t="s">
        <v>8261</v>
      </c>
      <c r="B2431" s="155"/>
      <c r="C2431" s="156">
        <v>37621</v>
      </c>
      <c r="D2431" s="157">
        <v>308838.38099999999</v>
      </c>
      <c r="E2431" s="157">
        <v>68685.900999999998</v>
      </c>
      <c r="F2431" s="157">
        <v>240152.48</v>
      </c>
    </row>
    <row r="2432" spans="1:6" x14ac:dyDescent="0.2">
      <c r="A2432" s="155" t="s">
        <v>8257</v>
      </c>
      <c r="B2432" s="155" t="s">
        <v>8258</v>
      </c>
      <c r="C2432" s="155" t="s">
        <v>10690</v>
      </c>
      <c r="D2432" s="157" t="s">
        <v>8259</v>
      </c>
      <c r="E2432" s="157" t="s">
        <v>8259</v>
      </c>
      <c r="F2432" s="157" t="s">
        <v>8259</v>
      </c>
    </row>
    <row r="2433" spans="1:6" x14ac:dyDescent="0.2">
      <c r="A2433" s="155" t="s">
        <v>8257</v>
      </c>
      <c r="B2433" s="155" t="s">
        <v>8258</v>
      </c>
      <c r="C2433" s="155" t="s">
        <v>10690</v>
      </c>
      <c r="D2433" s="157" t="s">
        <v>8259</v>
      </c>
      <c r="E2433" s="157" t="s">
        <v>8259</v>
      </c>
      <c r="F2433" s="157" t="s">
        <v>8259</v>
      </c>
    </row>
    <row r="2434" spans="1:6" x14ac:dyDescent="0.2">
      <c r="A2434" s="155" t="s">
        <v>8260</v>
      </c>
      <c r="B2434" s="155" t="s">
        <v>12364</v>
      </c>
      <c r="C2434" s="156">
        <v>37621</v>
      </c>
      <c r="D2434" s="157">
        <v>0</v>
      </c>
      <c r="E2434" s="157">
        <v>0</v>
      </c>
      <c r="F2434" s="157">
        <v>0</v>
      </c>
    </row>
    <row r="2435" spans="1:6" x14ac:dyDescent="0.2">
      <c r="A2435" s="155" t="s">
        <v>8261</v>
      </c>
      <c r="B2435" s="155"/>
      <c r="C2435" s="156">
        <v>37621</v>
      </c>
      <c r="D2435" s="157">
        <v>0</v>
      </c>
      <c r="E2435" s="157">
        <v>0</v>
      </c>
      <c r="F2435" s="157">
        <v>0</v>
      </c>
    </row>
    <row r="2436" spans="1:6" x14ac:dyDescent="0.2">
      <c r="A2436" s="155" t="s">
        <v>8257</v>
      </c>
      <c r="B2436" s="155" t="s">
        <v>8258</v>
      </c>
      <c r="C2436" s="155" t="s">
        <v>10690</v>
      </c>
      <c r="D2436" s="157" t="s">
        <v>8259</v>
      </c>
      <c r="E2436" s="157" t="s">
        <v>8259</v>
      </c>
      <c r="F2436" s="157" t="s">
        <v>8259</v>
      </c>
    </row>
    <row r="2437" spans="1:6" x14ac:dyDescent="0.2">
      <c r="A2437" s="155" t="s">
        <v>8257</v>
      </c>
      <c r="B2437" s="155" t="s">
        <v>8258</v>
      </c>
      <c r="C2437" s="155" t="s">
        <v>10690</v>
      </c>
      <c r="D2437" s="157" t="s">
        <v>8259</v>
      </c>
      <c r="E2437" s="157" t="s">
        <v>8259</v>
      </c>
      <c r="F2437" s="157" t="s">
        <v>8259</v>
      </c>
    </row>
    <row r="2438" spans="1:6" x14ac:dyDescent="0.2">
      <c r="A2438" s="155" t="s">
        <v>8260</v>
      </c>
      <c r="B2438" s="155" t="s">
        <v>12364</v>
      </c>
      <c r="C2438" s="156">
        <v>37621</v>
      </c>
      <c r="D2438" s="157">
        <v>0</v>
      </c>
      <c r="E2438" s="157">
        <v>0</v>
      </c>
      <c r="F2438" s="157">
        <v>0</v>
      </c>
    </row>
    <row r="2439" spans="1:6" x14ac:dyDescent="0.2">
      <c r="A2439" s="155" t="s">
        <v>8261</v>
      </c>
      <c r="B2439" s="155"/>
      <c r="C2439" s="156">
        <v>37621</v>
      </c>
      <c r="D2439" s="157">
        <v>0</v>
      </c>
      <c r="E2439" s="157">
        <v>0</v>
      </c>
      <c r="F2439" s="157">
        <v>0</v>
      </c>
    </row>
    <row r="2440" spans="1:6" x14ac:dyDescent="0.2">
      <c r="A2440" s="155" t="s">
        <v>8257</v>
      </c>
      <c r="B2440" s="155" t="s">
        <v>8258</v>
      </c>
      <c r="C2440" s="155" t="s">
        <v>10690</v>
      </c>
      <c r="D2440" s="157" t="s">
        <v>8259</v>
      </c>
      <c r="E2440" s="157" t="s">
        <v>8259</v>
      </c>
      <c r="F2440" s="157" t="s">
        <v>8259</v>
      </c>
    </row>
    <row r="2441" spans="1:6" x14ac:dyDescent="0.2">
      <c r="A2441" s="155" t="s">
        <v>8257</v>
      </c>
      <c r="B2441" s="155" t="s">
        <v>8258</v>
      </c>
      <c r="C2441" s="155" t="s">
        <v>10690</v>
      </c>
      <c r="D2441" s="157" t="s">
        <v>8259</v>
      </c>
      <c r="E2441" s="157" t="s">
        <v>8259</v>
      </c>
      <c r="F2441" s="157" t="s">
        <v>8259</v>
      </c>
    </row>
    <row r="2442" spans="1:6" x14ac:dyDescent="0.2">
      <c r="A2442" s="155" t="s">
        <v>8260</v>
      </c>
      <c r="B2442" s="155" t="s">
        <v>12364</v>
      </c>
      <c r="C2442" s="156">
        <v>37621</v>
      </c>
      <c r="D2442" s="157">
        <v>0</v>
      </c>
      <c r="E2442" s="157">
        <v>0</v>
      </c>
      <c r="F2442" s="157">
        <v>0</v>
      </c>
    </row>
    <row r="2443" spans="1:6" x14ac:dyDescent="0.2">
      <c r="A2443" s="155" t="s">
        <v>8261</v>
      </c>
      <c r="B2443" s="155"/>
      <c r="C2443" s="156">
        <v>37621</v>
      </c>
      <c r="D2443" s="157">
        <v>0</v>
      </c>
      <c r="E2443" s="157">
        <v>0</v>
      </c>
      <c r="F2443" s="157">
        <v>0</v>
      </c>
    </row>
    <row r="2444" spans="1:6" x14ac:dyDescent="0.2">
      <c r="A2444" s="155" t="s">
        <v>8257</v>
      </c>
      <c r="B2444" s="155" t="s">
        <v>8258</v>
      </c>
      <c r="C2444" s="155" t="s">
        <v>10690</v>
      </c>
      <c r="D2444" s="157" t="s">
        <v>8259</v>
      </c>
      <c r="E2444" s="157" t="s">
        <v>8259</v>
      </c>
      <c r="F2444" s="157" t="s">
        <v>8259</v>
      </c>
    </row>
    <row r="2445" spans="1:6" x14ac:dyDescent="0.2">
      <c r="A2445" s="155" t="s">
        <v>8257</v>
      </c>
      <c r="B2445" s="155" t="s">
        <v>8258</v>
      </c>
      <c r="C2445" s="155" t="s">
        <v>10690</v>
      </c>
      <c r="D2445" s="157" t="s">
        <v>8259</v>
      </c>
      <c r="E2445" s="157" t="s">
        <v>8259</v>
      </c>
      <c r="F2445" s="157" t="s">
        <v>8259</v>
      </c>
    </row>
    <row r="2446" spans="1:6" x14ac:dyDescent="0.2">
      <c r="A2446" s="155" t="s">
        <v>8260</v>
      </c>
      <c r="B2446" s="155" t="s">
        <v>12364</v>
      </c>
      <c r="C2446" s="156">
        <v>37621</v>
      </c>
      <c r="D2446" s="157">
        <v>0</v>
      </c>
      <c r="E2446" s="157">
        <v>0</v>
      </c>
      <c r="F2446" s="157">
        <v>0</v>
      </c>
    </row>
    <row r="2447" spans="1:6" x14ac:dyDescent="0.2">
      <c r="A2447" s="155" t="s">
        <v>8261</v>
      </c>
      <c r="B2447" s="155"/>
      <c r="C2447" s="156">
        <v>37621</v>
      </c>
      <c r="D2447" s="157">
        <v>0</v>
      </c>
      <c r="E2447" s="157">
        <v>0</v>
      </c>
      <c r="F2447" s="157">
        <v>0</v>
      </c>
    </row>
    <row r="2448" spans="1:6" x14ac:dyDescent="0.2">
      <c r="A2448" s="155" t="s">
        <v>8257</v>
      </c>
      <c r="B2448" s="155" t="s">
        <v>8258</v>
      </c>
      <c r="C2448" s="155" t="s">
        <v>10690</v>
      </c>
      <c r="D2448" s="157" t="s">
        <v>8259</v>
      </c>
      <c r="E2448" s="157" t="s">
        <v>8259</v>
      </c>
      <c r="F2448" s="157" t="s">
        <v>8259</v>
      </c>
    </row>
    <row r="2449" spans="1:6" x14ac:dyDescent="0.2">
      <c r="A2449" s="155" t="s">
        <v>8257</v>
      </c>
      <c r="B2449" s="155" t="s">
        <v>8258</v>
      </c>
      <c r="C2449" s="155" t="s">
        <v>10690</v>
      </c>
      <c r="D2449" s="157" t="s">
        <v>8259</v>
      </c>
      <c r="E2449" s="157" t="s">
        <v>8259</v>
      </c>
      <c r="F2449" s="157" t="s">
        <v>8259</v>
      </c>
    </row>
    <row r="2450" spans="1:6" x14ac:dyDescent="0.2">
      <c r="A2450" s="155" t="s">
        <v>8260</v>
      </c>
      <c r="B2450" s="155" t="s">
        <v>12364</v>
      </c>
      <c r="C2450" s="156">
        <v>37621</v>
      </c>
      <c r="D2450" s="157">
        <v>0</v>
      </c>
      <c r="E2450" s="157">
        <v>0</v>
      </c>
      <c r="F2450" s="157">
        <v>0</v>
      </c>
    </row>
    <row r="2451" spans="1:6" x14ac:dyDescent="0.2">
      <c r="A2451" s="155" t="s">
        <v>8261</v>
      </c>
      <c r="B2451" s="155"/>
      <c r="C2451" s="156">
        <v>37621</v>
      </c>
      <c r="D2451" s="157">
        <v>0</v>
      </c>
      <c r="E2451" s="157">
        <v>0</v>
      </c>
      <c r="F2451" s="157">
        <v>0</v>
      </c>
    </row>
    <row r="2452" spans="1:6" x14ac:dyDescent="0.2">
      <c r="A2452" s="155" t="s">
        <v>8257</v>
      </c>
      <c r="B2452" s="155" t="s">
        <v>8258</v>
      </c>
      <c r="C2452" s="155" t="s">
        <v>10690</v>
      </c>
      <c r="D2452" s="157" t="s">
        <v>8259</v>
      </c>
      <c r="E2452" s="157" t="s">
        <v>8259</v>
      </c>
      <c r="F2452" s="157" t="s">
        <v>8259</v>
      </c>
    </row>
    <row r="2453" spans="1:6" x14ac:dyDescent="0.2">
      <c r="A2453" s="155" t="s">
        <v>8257</v>
      </c>
      <c r="B2453" s="155" t="s">
        <v>8258</v>
      </c>
      <c r="C2453" s="155" t="s">
        <v>10690</v>
      </c>
      <c r="D2453" s="157" t="s">
        <v>8259</v>
      </c>
      <c r="E2453" s="157" t="s">
        <v>8259</v>
      </c>
      <c r="F2453" s="157" t="s">
        <v>8259</v>
      </c>
    </row>
    <row r="2454" spans="1:6" x14ac:dyDescent="0.2">
      <c r="A2454" s="155" t="s">
        <v>8260</v>
      </c>
      <c r="B2454" s="155" t="s">
        <v>12364</v>
      </c>
      <c r="C2454" s="156">
        <v>37621</v>
      </c>
      <c r="D2454" s="157">
        <v>0</v>
      </c>
      <c r="E2454" s="157">
        <v>0</v>
      </c>
      <c r="F2454" s="157">
        <v>0</v>
      </c>
    </row>
    <row r="2455" spans="1:6" x14ac:dyDescent="0.2">
      <c r="A2455" s="155" t="s">
        <v>8261</v>
      </c>
      <c r="B2455" s="155"/>
      <c r="C2455" s="156">
        <v>37621</v>
      </c>
      <c r="D2455" s="157">
        <v>0</v>
      </c>
      <c r="E2455" s="157">
        <v>0</v>
      </c>
      <c r="F2455" s="157">
        <v>0</v>
      </c>
    </row>
    <row r="2456" spans="1:6" x14ac:dyDescent="0.2">
      <c r="A2456" s="155" t="s">
        <v>8257</v>
      </c>
      <c r="B2456" s="155" t="s">
        <v>8258</v>
      </c>
      <c r="C2456" s="155" t="s">
        <v>10690</v>
      </c>
      <c r="D2456" s="157" t="s">
        <v>8259</v>
      </c>
      <c r="E2456" s="157" t="s">
        <v>8259</v>
      </c>
      <c r="F2456" s="157" t="s">
        <v>8259</v>
      </c>
    </row>
    <row r="2457" spans="1:6" x14ac:dyDescent="0.2">
      <c r="A2457" s="155" t="s">
        <v>8257</v>
      </c>
      <c r="B2457" s="155" t="s">
        <v>8258</v>
      </c>
      <c r="C2457" s="155" t="s">
        <v>10690</v>
      </c>
      <c r="D2457" s="157" t="s">
        <v>8259</v>
      </c>
      <c r="E2457" s="157" t="s">
        <v>8259</v>
      </c>
      <c r="F2457" s="157" t="s">
        <v>8259</v>
      </c>
    </row>
    <row r="2458" spans="1:6" x14ac:dyDescent="0.2">
      <c r="A2458" s="155" t="s">
        <v>8260</v>
      </c>
      <c r="B2458" s="155" t="s">
        <v>12364</v>
      </c>
      <c r="C2458" s="156">
        <v>37621</v>
      </c>
      <c r="D2458" s="157">
        <v>0</v>
      </c>
      <c r="E2458" s="157">
        <v>0</v>
      </c>
      <c r="F2458" s="157">
        <v>0</v>
      </c>
    </row>
    <row r="2459" spans="1:6" x14ac:dyDescent="0.2">
      <c r="A2459" s="155" t="s">
        <v>8261</v>
      </c>
      <c r="B2459" s="155"/>
      <c r="C2459" s="156">
        <v>37621</v>
      </c>
      <c r="D2459" s="157">
        <v>0</v>
      </c>
      <c r="E2459" s="157">
        <v>0</v>
      </c>
      <c r="F2459" s="157">
        <v>0</v>
      </c>
    </row>
    <row r="2460" spans="1:6" x14ac:dyDescent="0.2">
      <c r="A2460" s="155" t="s">
        <v>8257</v>
      </c>
      <c r="B2460" s="155" t="s">
        <v>8258</v>
      </c>
      <c r="C2460" s="155" t="s">
        <v>10690</v>
      </c>
      <c r="D2460" s="157" t="s">
        <v>8259</v>
      </c>
      <c r="E2460" s="157" t="s">
        <v>8259</v>
      </c>
      <c r="F2460" s="157" t="s">
        <v>8259</v>
      </c>
    </row>
    <row r="2461" spans="1:6" x14ac:dyDescent="0.2">
      <c r="A2461" s="155" t="s">
        <v>8257</v>
      </c>
      <c r="B2461" s="155" t="s">
        <v>8258</v>
      </c>
      <c r="C2461" s="155" t="s">
        <v>10690</v>
      </c>
      <c r="D2461" s="157" t="s">
        <v>8259</v>
      </c>
      <c r="E2461" s="157" t="s">
        <v>8259</v>
      </c>
      <c r="F2461" s="157" t="s">
        <v>8259</v>
      </c>
    </row>
    <row r="2462" spans="1:6" x14ac:dyDescent="0.2">
      <c r="A2462" s="155" t="s">
        <v>8260</v>
      </c>
      <c r="B2462" s="155" t="s">
        <v>12364</v>
      </c>
      <c r="C2462" s="156">
        <v>37621</v>
      </c>
      <c r="D2462" s="157">
        <v>0</v>
      </c>
      <c r="E2462" s="157">
        <v>0</v>
      </c>
      <c r="F2462" s="157">
        <v>0</v>
      </c>
    </row>
    <row r="2463" spans="1:6" x14ac:dyDescent="0.2">
      <c r="A2463" s="155" t="s">
        <v>8261</v>
      </c>
      <c r="B2463" s="155"/>
      <c r="C2463" s="156">
        <v>37621</v>
      </c>
      <c r="D2463" s="157">
        <v>0</v>
      </c>
      <c r="E2463" s="157">
        <v>0</v>
      </c>
      <c r="F2463" s="157">
        <v>0</v>
      </c>
    </row>
    <row r="2464" spans="1:6" x14ac:dyDescent="0.2">
      <c r="A2464" s="155" t="s">
        <v>8268</v>
      </c>
      <c r="B2464" s="155"/>
      <c r="C2464" s="155"/>
      <c r="D2464" s="155"/>
      <c r="E2464" s="155"/>
      <c r="F2464" s="155"/>
    </row>
    <row r="2465" spans="1:6" x14ac:dyDescent="0.2">
      <c r="A2465" s="155" t="s">
        <v>8254</v>
      </c>
      <c r="B2465" s="155" t="s">
        <v>8255</v>
      </c>
      <c r="C2465" s="155"/>
      <c r="D2465" s="155"/>
      <c r="E2465" s="155"/>
      <c r="F2465" s="155"/>
    </row>
    <row r="2466" spans="1:6" x14ac:dyDescent="0.2">
      <c r="A2466" s="155"/>
      <c r="B2466" s="155"/>
      <c r="C2466" s="155" t="s">
        <v>10689</v>
      </c>
      <c r="D2466" s="157" t="s">
        <v>8255</v>
      </c>
      <c r="E2466" s="155"/>
      <c r="F2466" s="155"/>
    </row>
    <row r="2468" spans="1:6" x14ac:dyDescent="0.2">
      <c r="A2468" s="155" t="s">
        <v>8257</v>
      </c>
      <c r="B2468" s="155" t="s">
        <v>8258</v>
      </c>
      <c r="C2468" s="155" t="s">
        <v>10690</v>
      </c>
      <c r="D2468" s="157" t="s">
        <v>8259</v>
      </c>
      <c r="E2468" s="157" t="s">
        <v>8259</v>
      </c>
      <c r="F2468" s="157" t="s">
        <v>8259</v>
      </c>
    </row>
    <row r="2469" spans="1:6" x14ac:dyDescent="0.2">
      <c r="A2469" s="155" t="s">
        <v>7361</v>
      </c>
      <c r="B2469" s="155" t="s">
        <v>9602</v>
      </c>
      <c r="C2469" s="155"/>
      <c r="D2469" s="155"/>
      <c r="E2469" s="155"/>
      <c r="F2469" s="155"/>
    </row>
    <row r="2470" spans="1:6" x14ac:dyDescent="0.2">
      <c r="A2470" s="155"/>
      <c r="B2470" s="155"/>
      <c r="C2470" s="155" t="s">
        <v>10691</v>
      </c>
      <c r="D2470" s="155"/>
      <c r="E2470" s="157">
        <v>0</v>
      </c>
      <c r="F2470" s="155"/>
    </row>
    <row r="2471" spans="1:6" x14ac:dyDescent="0.2">
      <c r="A2471" s="155" t="s">
        <v>8264</v>
      </c>
      <c r="B2471" s="155"/>
      <c r="C2471" s="156">
        <v>37590</v>
      </c>
      <c r="D2471" s="157">
        <v>3574.07</v>
      </c>
      <c r="E2471" s="157">
        <v>6830.41</v>
      </c>
      <c r="F2471" s="157">
        <v>-3256.34</v>
      </c>
    </row>
    <row r="2472" spans="1:6" x14ac:dyDescent="0.2">
      <c r="A2472" s="155" t="s">
        <v>8257</v>
      </c>
      <c r="B2472" s="155" t="s">
        <v>8258</v>
      </c>
      <c r="C2472" s="155" t="s">
        <v>10690</v>
      </c>
      <c r="D2472" s="157" t="s">
        <v>8259</v>
      </c>
      <c r="E2472" s="157" t="s">
        <v>8259</v>
      </c>
      <c r="F2472" s="157" t="s">
        <v>8259</v>
      </c>
    </row>
    <row r="2473" spans="1:6" x14ac:dyDescent="0.2">
      <c r="A2473" s="155" t="s">
        <v>8257</v>
      </c>
      <c r="B2473" s="155" t="s">
        <v>8258</v>
      </c>
      <c r="C2473" s="155" t="s">
        <v>10690</v>
      </c>
      <c r="D2473" s="157" t="s">
        <v>8259</v>
      </c>
      <c r="E2473" s="157" t="s">
        <v>8259</v>
      </c>
      <c r="F2473" s="157" t="s">
        <v>8259</v>
      </c>
    </row>
    <row r="2474" spans="1:6" x14ac:dyDescent="0.2">
      <c r="A2474" s="155" t="s">
        <v>8260</v>
      </c>
      <c r="B2474" s="155" t="s">
        <v>12364</v>
      </c>
      <c r="C2474" s="156">
        <v>37621</v>
      </c>
      <c r="D2474" s="157">
        <v>0</v>
      </c>
      <c r="E2474" s="157">
        <v>0</v>
      </c>
      <c r="F2474" s="157">
        <v>0</v>
      </c>
    </row>
    <row r="2475" spans="1:6" x14ac:dyDescent="0.2">
      <c r="A2475" s="155" t="s">
        <v>8261</v>
      </c>
      <c r="B2475" s="155"/>
      <c r="C2475" s="156">
        <v>37621</v>
      </c>
      <c r="D2475" s="157">
        <v>3574.07</v>
      </c>
      <c r="E2475" s="157">
        <v>6830.41</v>
      </c>
      <c r="F2475" s="157">
        <v>-3256.34</v>
      </c>
    </row>
    <row r="2476" spans="1:6" x14ac:dyDescent="0.2">
      <c r="A2476" s="155" t="s">
        <v>8257</v>
      </c>
      <c r="B2476" s="155" t="s">
        <v>8258</v>
      </c>
      <c r="C2476" s="155" t="s">
        <v>10690</v>
      </c>
      <c r="D2476" s="157" t="s">
        <v>8259</v>
      </c>
      <c r="E2476" s="157" t="s">
        <v>8259</v>
      </c>
      <c r="F2476" s="157" t="s">
        <v>8259</v>
      </c>
    </row>
    <row r="2477" spans="1:6" x14ac:dyDescent="0.2">
      <c r="A2477" s="155" t="s">
        <v>8257</v>
      </c>
      <c r="B2477" s="155" t="s">
        <v>8258</v>
      </c>
      <c r="C2477" s="155" t="s">
        <v>10690</v>
      </c>
      <c r="D2477" s="157" t="s">
        <v>8259</v>
      </c>
      <c r="E2477" s="157" t="s">
        <v>8259</v>
      </c>
      <c r="F2477" s="157" t="s">
        <v>8259</v>
      </c>
    </row>
    <row r="2478" spans="1:6" x14ac:dyDescent="0.2">
      <c r="A2478" s="155" t="s">
        <v>8260</v>
      </c>
      <c r="B2478" s="155" t="s">
        <v>12364</v>
      </c>
      <c r="C2478" s="156">
        <v>37621</v>
      </c>
      <c r="D2478" s="157">
        <v>0</v>
      </c>
      <c r="E2478" s="157">
        <v>0</v>
      </c>
      <c r="F2478" s="157">
        <v>0</v>
      </c>
    </row>
    <row r="2479" spans="1:6" x14ac:dyDescent="0.2">
      <c r="A2479" s="155" t="s">
        <v>8261</v>
      </c>
      <c r="B2479" s="155"/>
      <c r="C2479" s="156">
        <v>37621</v>
      </c>
      <c r="D2479" s="157">
        <v>0</v>
      </c>
      <c r="E2479" s="157">
        <v>0</v>
      </c>
      <c r="F2479" s="157">
        <v>0</v>
      </c>
    </row>
    <row r="2480" spans="1:6" x14ac:dyDescent="0.2">
      <c r="A2480" s="155" t="s">
        <v>8257</v>
      </c>
      <c r="B2480" s="155" t="s">
        <v>8258</v>
      </c>
      <c r="C2480" s="155" t="s">
        <v>10690</v>
      </c>
      <c r="D2480" s="157" t="s">
        <v>8259</v>
      </c>
      <c r="E2480" s="157" t="s">
        <v>8259</v>
      </c>
      <c r="F2480" s="157" t="s">
        <v>8259</v>
      </c>
    </row>
    <row r="2481" spans="1:6" x14ac:dyDescent="0.2">
      <c r="A2481" s="155" t="s">
        <v>8257</v>
      </c>
      <c r="B2481" s="155" t="s">
        <v>8258</v>
      </c>
      <c r="C2481" s="155" t="s">
        <v>10690</v>
      </c>
      <c r="D2481" s="157" t="s">
        <v>8259</v>
      </c>
      <c r="E2481" s="157" t="s">
        <v>8259</v>
      </c>
      <c r="F2481" s="157" t="s">
        <v>8259</v>
      </c>
    </row>
    <row r="2482" spans="1:6" x14ac:dyDescent="0.2">
      <c r="A2482" s="155" t="s">
        <v>8260</v>
      </c>
      <c r="B2482" s="155" t="s">
        <v>12364</v>
      </c>
      <c r="C2482" s="156">
        <v>37621</v>
      </c>
      <c r="D2482" s="157">
        <v>0</v>
      </c>
      <c r="E2482" s="157">
        <v>0</v>
      </c>
      <c r="F2482" s="157">
        <v>0</v>
      </c>
    </row>
    <row r="2483" spans="1:6" x14ac:dyDescent="0.2">
      <c r="A2483" s="155" t="s">
        <v>8261</v>
      </c>
      <c r="B2483" s="155"/>
      <c r="C2483" s="156">
        <v>37621</v>
      </c>
      <c r="D2483" s="157">
        <v>0</v>
      </c>
      <c r="E2483" s="157">
        <v>0</v>
      </c>
      <c r="F2483" s="157">
        <v>0</v>
      </c>
    </row>
    <row r="2484" spans="1:6" x14ac:dyDescent="0.2">
      <c r="A2484" s="155" t="s">
        <v>8257</v>
      </c>
      <c r="B2484" s="155" t="s">
        <v>8258</v>
      </c>
      <c r="C2484" s="155" t="s">
        <v>10690</v>
      </c>
      <c r="D2484" s="157" t="s">
        <v>8259</v>
      </c>
      <c r="E2484" s="157" t="s">
        <v>8259</v>
      </c>
      <c r="F2484" s="157" t="s">
        <v>8259</v>
      </c>
    </row>
    <row r="2485" spans="1:6" x14ac:dyDescent="0.2">
      <c r="A2485" s="155" t="s">
        <v>8257</v>
      </c>
      <c r="B2485" s="155" t="s">
        <v>8258</v>
      </c>
      <c r="C2485" s="155" t="s">
        <v>10690</v>
      </c>
      <c r="D2485" s="157" t="s">
        <v>8259</v>
      </c>
      <c r="E2485" s="157" t="s">
        <v>8259</v>
      </c>
      <c r="F2485" s="157" t="s">
        <v>8259</v>
      </c>
    </row>
    <row r="2486" spans="1:6" x14ac:dyDescent="0.2">
      <c r="A2486" s="155" t="s">
        <v>8260</v>
      </c>
      <c r="B2486" s="155" t="s">
        <v>12364</v>
      </c>
      <c r="C2486" s="156">
        <v>37621</v>
      </c>
      <c r="D2486" s="157">
        <v>0</v>
      </c>
      <c r="E2486" s="157">
        <v>0</v>
      </c>
      <c r="F2486" s="157">
        <v>0</v>
      </c>
    </row>
    <row r="2487" spans="1:6" x14ac:dyDescent="0.2">
      <c r="A2487" s="155" t="s">
        <v>8261</v>
      </c>
      <c r="B2487" s="155"/>
      <c r="C2487" s="156">
        <v>37621</v>
      </c>
      <c r="D2487" s="157">
        <v>0</v>
      </c>
      <c r="E2487" s="157">
        <v>0</v>
      </c>
      <c r="F2487" s="157">
        <v>0</v>
      </c>
    </row>
    <row r="2488" spans="1:6" x14ac:dyDescent="0.2">
      <c r="A2488" s="155" t="s">
        <v>8257</v>
      </c>
      <c r="B2488" s="155" t="s">
        <v>8258</v>
      </c>
      <c r="C2488" s="155" t="s">
        <v>10690</v>
      </c>
      <c r="D2488" s="157" t="s">
        <v>8259</v>
      </c>
      <c r="E2488" s="157" t="s">
        <v>8259</v>
      </c>
      <c r="F2488" s="157" t="s">
        <v>8259</v>
      </c>
    </row>
    <row r="2489" spans="1:6" x14ac:dyDescent="0.2">
      <c r="A2489" s="155" t="s">
        <v>8257</v>
      </c>
      <c r="B2489" s="155" t="s">
        <v>8258</v>
      </c>
      <c r="C2489" s="155" t="s">
        <v>10690</v>
      </c>
      <c r="D2489" s="157" t="s">
        <v>8259</v>
      </c>
      <c r="E2489" s="157" t="s">
        <v>8259</v>
      </c>
      <c r="F2489" s="157" t="s">
        <v>8259</v>
      </c>
    </row>
    <row r="2490" spans="1:6" x14ac:dyDescent="0.2">
      <c r="A2490" s="155" t="s">
        <v>8260</v>
      </c>
      <c r="B2490" s="155" t="s">
        <v>12364</v>
      </c>
      <c r="C2490" s="156">
        <v>37621</v>
      </c>
      <c r="D2490" s="157">
        <v>0</v>
      </c>
      <c r="E2490" s="157">
        <v>0</v>
      </c>
      <c r="F2490" s="157">
        <v>0</v>
      </c>
    </row>
    <row r="2491" spans="1:6" x14ac:dyDescent="0.2">
      <c r="A2491" s="155" t="s">
        <v>8261</v>
      </c>
      <c r="B2491" s="155"/>
      <c r="C2491" s="156">
        <v>37621</v>
      </c>
      <c r="D2491" s="157">
        <v>0</v>
      </c>
      <c r="E2491" s="157">
        <v>0</v>
      </c>
      <c r="F2491" s="157">
        <v>0</v>
      </c>
    </row>
    <row r="2492" spans="1:6" x14ac:dyDescent="0.2">
      <c r="A2492" s="155" t="s">
        <v>8257</v>
      </c>
      <c r="B2492" s="155" t="s">
        <v>8258</v>
      </c>
      <c r="C2492" s="155" t="s">
        <v>10690</v>
      </c>
      <c r="D2492" s="157" t="s">
        <v>8259</v>
      </c>
      <c r="E2492" s="157" t="s">
        <v>8259</v>
      </c>
      <c r="F2492" s="157" t="s">
        <v>8259</v>
      </c>
    </row>
    <row r="2493" spans="1:6" x14ac:dyDescent="0.2">
      <c r="A2493" s="155" t="s">
        <v>8257</v>
      </c>
      <c r="B2493" s="155" t="s">
        <v>8258</v>
      </c>
      <c r="C2493" s="155" t="s">
        <v>10690</v>
      </c>
      <c r="D2493" s="157" t="s">
        <v>8259</v>
      </c>
      <c r="E2493" s="157" t="s">
        <v>8259</v>
      </c>
      <c r="F2493" s="157" t="s">
        <v>8259</v>
      </c>
    </row>
    <row r="2494" spans="1:6" x14ac:dyDescent="0.2">
      <c r="A2494" s="155" t="s">
        <v>8260</v>
      </c>
      <c r="B2494" s="155" t="s">
        <v>12364</v>
      </c>
      <c r="C2494" s="156">
        <v>37621</v>
      </c>
      <c r="D2494" s="157">
        <v>0</v>
      </c>
      <c r="E2494" s="157">
        <v>0</v>
      </c>
      <c r="F2494" s="157">
        <v>0</v>
      </c>
    </row>
    <row r="2495" spans="1:6" x14ac:dyDescent="0.2">
      <c r="A2495" s="155" t="s">
        <v>8261</v>
      </c>
      <c r="B2495" s="155"/>
      <c r="C2495" s="156">
        <v>37621</v>
      </c>
      <c r="D2495" s="157">
        <v>0</v>
      </c>
      <c r="E2495" s="157">
        <v>0</v>
      </c>
      <c r="F2495" s="157">
        <v>0</v>
      </c>
    </row>
    <row r="2496" spans="1:6" x14ac:dyDescent="0.2">
      <c r="A2496" s="155" t="s">
        <v>8257</v>
      </c>
      <c r="B2496" s="155" t="s">
        <v>8258</v>
      </c>
      <c r="C2496" s="155" t="s">
        <v>10690</v>
      </c>
      <c r="D2496" s="157" t="s">
        <v>8259</v>
      </c>
      <c r="E2496" s="157" t="s">
        <v>8259</v>
      </c>
      <c r="F2496" s="157" t="s">
        <v>8259</v>
      </c>
    </row>
    <row r="2497" spans="1:6" x14ac:dyDescent="0.2">
      <c r="A2497" s="155" t="s">
        <v>8257</v>
      </c>
      <c r="B2497" s="155" t="s">
        <v>8258</v>
      </c>
      <c r="C2497" s="155" t="s">
        <v>10690</v>
      </c>
      <c r="D2497" s="157" t="s">
        <v>8259</v>
      </c>
      <c r="E2497" s="157" t="s">
        <v>8259</v>
      </c>
      <c r="F2497" s="157" t="s">
        <v>8259</v>
      </c>
    </row>
    <row r="2498" spans="1:6" x14ac:dyDescent="0.2">
      <c r="A2498" s="155" t="s">
        <v>8260</v>
      </c>
      <c r="B2498" s="155" t="s">
        <v>12364</v>
      </c>
      <c r="C2498" s="156">
        <v>37621</v>
      </c>
      <c r="D2498" s="157">
        <v>0</v>
      </c>
      <c r="E2498" s="157">
        <v>0</v>
      </c>
      <c r="F2498" s="157">
        <v>0</v>
      </c>
    </row>
    <row r="2499" spans="1:6" x14ac:dyDescent="0.2">
      <c r="A2499" s="155" t="s">
        <v>8261</v>
      </c>
      <c r="B2499" s="155"/>
      <c r="C2499" s="156">
        <v>37621</v>
      </c>
      <c r="D2499" s="157">
        <v>0</v>
      </c>
      <c r="E2499" s="157">
        <v>0</v>
      </c>
      <c r="F2499" s="157">
        <v>0</v>
      </c>
    </row>
    <row r="2500" spans="1:6" x14ac:dyDescent="0.2">
      <c r="A2500" s="155" t="s">
        <v>8257</v>
      </c>
      <c r="B2500" s="155" t="s">
        <v>8258</v>
      </c>
      <c r="C2500" s="155" t="s">
        <v>10690</v>
      </c>
      <c r="D2500" s="157" t="s">
        <v>8259</v>
      </c>
      <c r="E2500" s="157" t="s">
        <v>8259</v>
      </c>
      <c r="F2500" s="157" t="s">
        <v>8259</v>
      </c>
    </row>
    <row r="2501" spans="1:6" x14ac:dyDescent="0.2">
      <c r="A2501" s="155" t="s">
        <v>8257</v>
      </c>
      <c r="B2501" s="155" t="s">
        <v>8258</v>
      </c>
      <c r="C2501" s="155" t="s">
        <v>10690</v>
      </c>
      <c r="D2501" s="157" t="s">
        <v>8259</v>
      </c>
      <c r="E2501" s="157" t="s">
        <v>8259</v>
      </c>
      <c r="F2501" s="157" t="s">
        <v>8259</v>
      </c>
    </row>
    <row r="2502" spans="1:6" x14ac:dyDescent="0.2">
      <c r="A2502" s="155" t="s">
        <v>8260</v>
      </c>
      <c r="B2502" s="155" t="s">
        <v>12364</v>
      </c>
      <c r="C2502" s="156">
        <v>37621</v>
      </c>
      <c r="D2502" s="157">
        <v>0</v>
      </c>
      <c r="E2502" s="157">
        <v>0</v>
      </c>
      <c r="F2502" s="157">
        <v>0</v>
      </c>
    </row>
    <row r="2503" spans="1:6" x14ac:dyDescent="0.2">
      <c r="A2503" s="155" t="s">
        <v>8261</v>
      </c>
      <c r="B2503" s="155"/>
      <c r="C2503" s="156">
        <v>37621</v>
      </c>
      <c r="D2503" s="157">
        <v>0</v>
      </c>
      <c r="E2503" s="157">
        <v>0</v>
      </c>
      <c r="F2503" s="157">
        <v>0</v>
      </c>
    </row>
    <row r="2504" spans="1:6" x14ac:dyDescent="0.2">
      <c r="A2504" s="155" t="s">
        <v>8257</v>
      </c>
      <c r="B2504" s="155" t="s">
        <v>8258</v>
      </c>
      <c r="C2504" s="155" t="s">
        <v>10690</v>
      </c>
      <c r="D2504" s="157" t="s">
        <v>8259</v>
      </c>
      <c r="E2504" s="157" t="s">
        <v>8259</v>
      </c>
      <c r="F2504" s="157" t="s">
        <v>8259</v>
      </c>
    </row>
    <row r="2505" spans="1:6" x14ac:dyDescent="0.2">
      <c r="A2505" s="155" t="s">
        <v>8257</v>
      </c>
      <c r="B2505" s="155" t="s">
        <v>8258</v>
      </c>
      <c r="C2505" s="155" t="s">
        <v>10690</v>
      </c>
      <c r="D2505" s="157" t="s">
        <v>8259</v>
      </c>
      <c r="E2505" s="157" t="s">
        <v>8259</v>
      </c>
      <c r="F2505" s="157" t="s">
        <v>8259</v>
      </c>
    </row>
    <row r="2506" spans="1:6" x14ac:dyDescent="0.2">
      <c r="A2506" s="155" t="s">
        <v>8260</v>
      </c>
      <c r="B2506" s="155" t="s">
        <v>12364</v>
      </c>
      <c r="C2506" s="156">
        <v>37621</v>
      </c>
      <c r="D2506" s="157">
        <v>0</v>
      </c>
      <c r="E2506" s="157">
        <v>0</v>
      </c>
      <c r="F2506" s="157">
        <v>0</v>
      </c>
    </row>
    <row r="2507" spans="1:6" x14ac:dyDescent="0.2">
      <c r="A2507" s="155" t="s">
        <v>8261</v>
      </c>
      <c r="B2507" s="155"/>
      <c r="C2507" s="156">
        <v>37621</v>
      </c>
      <c r="D2507" s="157">
        <v>0</v>
      </c>
      <c r="E2507" s="157">
        <v>0</v>
      </c>
      <c r="F2507" s="157">
        <v>0</v>
      </c>
    </row>
    <row r="2508" spans="1:6" x14ac:dyDescent="0.2">
      <c r="A2508" s="155" t="s">
        <v>8257</v>
      </c>
      <c r="B2508" s="155" t="s">
        <v>8258</v>
      </c>
      <c r="C2508" s="155" t="s">
        <v>10690</v>
      </c>
      <c r="D2508" s="157" t="s">
        <v>8259</v>
      </c>
      <c r="E2508" s="157" t="s">
        <v>8259</v>
      </c>
      <c r="F2508" s="157" t="s">
        <v>8259</v>
      </c>
    </row>
    <row r="2509" spans="1:6" x14ac:dyDescent="0.2">
      <c r="A2509" s="155" t="s">
        <v>8257</v>
      </c>
      <c r="B2509" s="155" t="s">
        <v>8258</v>
      </c>
      <c r="C2509" s="155" t="s">
        <v>10690</v>
      </c>
      <c r="D2509" s="157" t="s">
        <v>8259</v>
      </c>
      <c r="E2509" s="157" t="s">
        <v>8259</v>
      </c>
      <c r="F2509" s="157" t="s">
        <v>8259</v>
      </c>
    </row>
    <row r="2510" spans="1:6" x14ac:dyDescent="0.2">
      <c r="A2510" s="155" t="s">
        <v>8260</v>
      </c>
      <c r="B2510" s="155" t="s">
        <v>12364</v>
      </c>
      <c r="C2510" s="156">
        <v>37621</v>
      </c>
      <c r="D2510" s="157">
        <v>0</v>
      </c>
      <c r="E2510" s="157">
        <v>0</v>
      </c>
      <c r="F2510" s="157">
        <v>0</v>
      </c>
    </row>
    <row r="2511" spans="1:6" x14ac:dyDescent="0.2">
      <c r="A2511" s="155" t="s">
        <v>8261</v>
      </c>
      <c r="B2511" s="155"/>
      <c r="C2511" s="156">
        <v>37621</v>
      </c>
      <c r="D2511" s="157">
        <v>0</v>
      </c>
      <c r="E2511" s="157">
        <v>0</v>
      </c>
      <c r="F2511" s="157">
        <v>0</v>
      </c>
    </row>
    <row r="2512" spans="1:6" x14ac:dyDescent="0.2">
      <c r="A2512" s="155" t="s">
        <v>8257</v>
      </c>
      <c r="B2512" s="155" t="s">
        <v>8258</v>
      </c>
      <c r="C2512" s="155" t="s">
        <v>10690</v>
      </c>
      <c r="D2512" s="157" t="s">
        <v>8259</v>
      </c>
      <c r="E2512" s="157" t="s">
        <v>8259</v>
      </c>
      <c r="F2512" s="157" t="s">
        <v>8259</v>
      </c>
    </row>
    <row r="2513" spans="1:6" x14ac:dyDescent="0.2">
      <c r="A2513" s="155" t="s">
        <v>8257</v>
      </c>
      <c r="B2513" s="155" t="s">
        <v>8258</v>
      </c>
      <c r="C2513" s="155" t="s">
        <v>10690</v>
      </c>
      <c r="D2513" s="157" t="s">
        <v>8259</v>
      </c>
      <c r="E2513" s="157" t="s">
        <v>8259</v>
      </c>
      <c r="F2513" s="157" t="s">
        <v>8259</v>
      </c>
    </row>
    <row r="2514" spans="1:6" x14ac:dyDescent="0.2">
      <c r="A2514" s="155" t="s">
        <v>8260</v>
      </c>
      <c r="B2514" s="155" t="s">
        <v>12364</v>
      </c>
      <c r="C2514" s="156">
        <v>37621</v>
      </c>
      <c r="D2514" s="157">
        <v>0</v>
      </c>
      <c r="E2514" s="157">
        <v>0</v>
      </c>
      <c r="F2514" s="157">
        <v>0</v>
      </c>
    </row>
    <row r="2515" spans="1:6" x14ac:dyDescent="0.2">
      <c r="A2515" s="155" t="s">
        <v>8261</v>
      </c>
      <c r="B2515" s="155"/>
      <c r="C2515" s="156">
        <v>37621</v>
      </c>
      <c r="D2515" s="157">
        <v>0</v>
      </c>
      <c r="E2515" s="157">
        <v>0</v>
      </c>
      <c r="F2515" s="157">
        <v>0</v>
      </c>
    </row>
    <row r="2516" spans="1:6" x14ac:dyDescent="0.2">
      <c r="A2516" s="155" t="s">
        <v>8257</v>
      </c>
      <c r="B2516" s="155" t="s">
        <v>8258</v>
      </c>
      <c r="C2516" s="155" t="s">
        <v>10690</v>
      </c>
      <c r="D2516" s="157" t="s">
        <v>8259</v>
      </c>
      <c r="E2516" s="157" t="s">
        <v>8259</v>
      </c>
      <c r="F2516" s="157" t="s">
        <v>8259</v>
      </c>
    </row>
    <row r="2517" spans="1:6" x14ac:dyDescent="0.2">
      <c r="A2517" s="155" t="s">
        <v>8257</v>
      </c>
      <c r="B2517" s="155" t="s">
        <v>8258</v>
      </c>
      <c r="C2517" s="155" t="s">
        <v>10690</v>
      </c>
      <c r="D2517" s="157" t="s">
        <v>8259</v>
      </c>
      <c r="E2517" s="157" t="s">
        <v>8259</v>
      </c>
      <c r="F2517" s="157" t="s">
        <v>8259</v>
      </c>
    </row>
    <row r="2518" spans="1:6" x14ac:dyDescent="0.2">
      <c r="A2518" s="155" t="s">
        <v>8260</v>
      </c>
      <c r="B2518" s="155" t="s">
        <v>12364</v>
      </c>
      <c r="C2518" s="156">
        <v>37621</v>
      </c>
      <c r="D2518" s="157">
        <v>0</v>
      </c>
      <c r="E2518" s="157">
        <v>0</v>
      </c>
      <c r="F2518" s="157">
        <v>0</v>
      </c>
    </row>
    <row r="2519" spans="1:6" x14ac:dyDescent="0.2">
      <c r="A2519" s="155" t="s">
        <v>8261</v>
      </c>
      <c r="B2519" s="155"/>
      <c r="C2519" s="156">
        <v>37621</v>
      </c>
      <c r="D2519" s="157">
        <v>0</v>
      </c>
      <c r="E2519" s="157">
        <v>0</v>
      </c>
      <c r="F2519" s="157">
        <v>0</v>
      </c>
    </row>
    <row r="2520" spans="1:6" x14ac:dyDescent="0.2">
      <c r="A2520" s="155" t="s">
        <v>8268</v>
      </c>
      <c r="B2520" s="155"/>
      <c r="C2520" s="155"/>
      <c r="D2520" s="155"/>
      <c r="E2520" s="155"/>
      <c r="F2520" s="155"/>
    </row>
    <row r="2521" spans="1:6" x14ac:dyDescent="0.2">
      <c r="A2521" s="155" t="s">
        <v>8254</v>
      </c>
      <c r="B2521" s="155" t="s">
        <v>8255</v>
      </c>
      <c r="C2521" s="155"/>
      <c r="D2521" s="155"/>
      <c r="E2521" s="155"/>
      <c r="F2521" s="155"/>
    </row>
    <row r="2522" spans="1:6" x14ac:dyDescent="0.2">
      <c r="A2522" s="155"/>
      <c r="B2522" s="155"/>
      <c r="C2522" s="155" t="s">
        <v>10689</v>
      </c>
      <c r="D2522" s="157" t="s">
        <v>8255</v>
      </c>
      <c r="E2522" s="155"/>
      <c r="F2522" s="155"/>
    </row>
    <row r="2524" spans="1:6" x14ac:dyDescent="0.2">
      <c r="A2524" s="155" t="s">
        <v>8257</v>
      </c>
      <c r="B2524" s="155" t="s">
        <v>8258</v>
      </c>
      <c r="C2524" s="155" t="s">
        <v>10690</v>
      </c>
      <c r="D2524" s="157" t="s">
        <v>8259</v>
      </c>
      <c r="E2524" s="157" t="s">
        <v>8259</v>
      </c>
      <c r="F2524" s="157" t="s">
        <v>8259</v>
      </c>
    </row>
    <row r="2525" spans="1:6" x14ac:dyDescent="0.2">
      <c r="A2525" s="155" t="s">
        <v>8257</v>
      </c>
      <c r="B2525" s="155" t="s">
        <v>8258</v>
      </c>
      <c r="C2525" s="155" t="s">
        <v>10690</v>
      </c>
      <c r="D2525" s="157" t="s">
        <v>8259</v>
      </c>
      <c r="E2525" s="157" t="s">
        <v>8259</v>
      </c>
      <c r="F2525" s="157" t="s">
        <v>8259</v>
      </c>
    </row>
    <row r="2526" spans="1:6" x14ac:dyDescent="0.2">
      <c r="A2526" s="155" t="s">
        <v>8260</v>
      </c>
      <c r="B2526" s="155" t="s">
        <v>12364</v>
      </c>
      <c r="C2526" s="156">
        <v>37621</v>
      </c>
      <c r="D2526" s="157">
        <v>0</v>
      </c>
      <c r="E2526" s="157">
        <v>0</v>
      </c>
      <c r="F2526" s="157">
        <v>0</v>
      </c>
    </row>
    <row r="2527" spans="1:6" x14ac:dyDescent="0.2">
      <c r="A2527" s="155" t="s">
        <v>8261</v>
      </c>
      <c r="B2527" s="155"/>
      <c r="C2527" s="156">
        <v>37621</v>
      </c>
      <c r="D2527" s="157">
        <v>0</v>
      </c>
      <c r="E2527" s="157">
        <v>0</v>
      </c>
      <c r="F2527" s="157">
        <v>0</v>
      </c>
    </row>
    <row r="2528" spans="1:6" x14ac:dyDescent="0.2">
      <c r="A2528" s="155" t="s">
        <v>8257</v>
      </c>
      <c r="B2528" s="155" t="s">
        <v>8258</v>
      </c>
      <c r="C2528" s="155" t="s">
        <v>10690</v>
      </c>
      <c r="D2528" s="157" t="s">
        <v>8259</v>
      </c>
      <c r="E2528" s="157" t="s">
        <v>8259</v>
      </c>
      <c r="F2528" s="157" t="s">
        <v>8259</v>
      </c>
    </row>
    <row r="2529" spans="1:6" x14ac:dyDescent="0.2">
      <c r="A2529" s="155" t="s">
        <v>8257</v>
      </c>
      <c r="B2529" s="155" t="s">
        <v>8258</v>
      </c>
      <c r="C2529" s="155" t="s">
        <v>10690</v>
      </c>
      <c r="D2529" s="157" t="s">
        <v>8259</v>
      </c>
      <c r="E2529" s="157" t="s">
        <v>8259</v>
      </c>
      <c r="F2529" s="157" t="s">
        <v>8259</v>
      </c>
    </row>
    <row r="2530" spans="1:6" x14ac:dyDescent="0.2">
      <c r="A2530" s="155" t="s">
        <v>8260</v>
      </c>
      <c r="B2530" s="155" t="s">
        <v>12364</v>
      </c>
      <c r="C2530" s="156">
        <v>37621</v>
      </c>
      <c r="D2530" s="157">
        <v>0</v>
      </c>
      <c r="E2530" s="157">
        <v>0</v>
      </c>
      <c r="F2530" s="157">
        <v>0</v>
      </c>
    </row>
    <row r="2531" spans="1:6" x14ac:dyDescent="0.2">
      <c r="A2531" s="155" t="s">
        <v>8261</v>
      </c>
      <c r="B2531" s="155"/>
      <c r="C2531" s="156">
        <v>37621</v>
      </c>
      <c r="D2531" s="157">
        <v>0</v>
      </c>
      <c r="E2531" s="157">
        <v>0</v>
      </c>
      <c r="F2531" s="157">
        <v>0</v>
      </c>
    </row>
    <row r="2532" spans="1:6" x14ac:dyDescent="0.2">
      <c r="A2532" s="155" t="s">
        <v>8257</v>
      </c>
      <c r="B2532" s="155" t="s">
        <v>8258</v>
      </c>
      <c r="C2532" s="155" t="s">
        <v>10690</v>
      </c>
      <c r="D2532" s="157" t="s">
        <v>8259</v>
      </c>
      <c r="E2532" s="157" t="s">
        <v>8259</v>
      </c>
      <c r="F2532" s="157" t="s">
        <v>8259</v>
      </c>
    </row>
    <row r="2533" spans="1:6" x14ac:dyDescent="0.2">
      <c r="A2533" s="155" t="s">
        <v>8257</v>
      </c>
      <c r="B2533" s="155" t="s">
        <v>8258</v>
      </c>
      <c r="C2533" s="155" t="s">
        <v>10690</v>
      </c>
      <c r="D2533" s="157" t="s">
        <v>8259</v>
      </c>
      <c r="E2533" s="157" t="s">
        <v>8259</v>
      </c>
      <c r="F2533" s="157" t="s">
        <v>8259</v>
      </c>
    </row>
    <row r="2534" spans="1:6" x14ac:dyDescent="0.2">
      <c r="A2534" s="155" t="s">
        <v>8260</v>
      </c>
      <c r="B2534" s="155" t="s">
        <v>12364</v>
      </c>
      <c r="C2534" s="156">
        <v>37621</v>
      </c>
      <c r="D2534" s="157">
        <v>0</v>
      </c>
      <c r="E2534" s="157">
        <v>0</v>
      </c>
      <c r="F2534" s="157">
        <v>0</v>
      </c>
    </row>
    <row r="2535" spans="1:6" x14ac:dyDescent="0.2">
      <c r="A2535" s="155" t="s">
        <v>8261</v>
      </c>
      <c r="B2535" s="155"/>
      <c r="C2535" s="156">
        <v>37621</v>
      </c>
      <c r="D2535" s="157">
        <v>0</v>
      </c>
      <c r="E2535" s="157">
        <v>0</v>
      </c>
      <c r="F2535" s="157">
        <v>0</v>
      </c>
    </row>
    <row r="2536" spans="1:6" x14ac:dyDescent="0.2">
      <c r="A2536" s="155" t="s">
        <v>8257</v>
      </c>
      <c r="B2536" s="155" t="s">
        <v>8258</v>
      </c>
      <c r="C2536" s="155" t="s">
        <v>10690</v>
      </c>
      <c r="D2536" s="157" t="s">
        <v>8259</v>
      </c>
      <c r="E2536" s="157" t="s">
        <v>8259</v>
      </c>
      <c r="F2536" s="157" t="s">
        <v>8259</v>
      </c>
    </row>
    <row r="2537" spans="1:6" x14ac:dyDescent="0.2">
      <c r="A2537" s="155" t="s">
        <v>8257</v>
      </c>
      <c r="B2537" s="155" t="s">
        <v>8258</v>
      </c>
      <c r="C2537" s="155" t="s">
        <v>10690</v>
      </c>
      <c r="D2537" s="157" t="s">
        <v>8259</v>
      </c>
      <c r="E2537" s="157" t="s">
        <v>8259</v>
      </c>
      <c r="F2537" s="157" t="s">
        <v>8259</v>
      </c>
    </row>
    <row r="2538" spans="1:6" x14ac:dyDescent="0.2">
      <c r="A2538" s="155" t="s">
        <v>8260</v>
      </c>
      <c r="B2538" s="155" t="s">
        <v>12364</v>
      </c>
      <c r="C2538" s="156">
        <v>37621</v>
      </c>
      <c r="D2538" s="157">
        <v>0</v>
      </c>
      <c r="E2538" s="157">
        <v>0</v>
      </c>
      <c r="F2538" s="157">
        <v>0</v>
      </c>
    </row>
    <row r="2539" spans="1:6" x14ac:dyDescent="0.2">
      <c r="A2539" s="155" t="s">
        <v>8261</v>
      </c>
      <c r="B2539" s="155"/>
      <c r="C2539" s="156">
        <v>37621</v>
      </c>
      <c r="D2539" s="157">
        <v>0</v>
      </c>
      <c r="E2539" s="157">
        <v>0</v>
      </c>
      <c r="F2539" s="157">
        <v>0</v>
      </c>
    </row>
    <row r="2540" spans="1:6" x14ac:dyDescent="0.2">
      <c r="A2540" s="155" t="s">
        <v>8257</v>
      </c>
      <c r="B2540" s="155" t="s">
        <v>8258</v>
      </c>
      <c r="C2540" s="155" t="s">
        <v>10690</v>
      </c>
      <c r="D2540" s="157" t="s">
        <v>8259</v>
      </c>
      <c r="E2540" s="157" t="s">
        <v>8259</v>
      </c>
      <c r="F2540" s="157" t="s">
        <v>8259</v>
      </c>
    </row>
    <row r="2541" spans="1:6" x14ac:dyDescent="0.2">
      <c r="A2541" s="155" t="s">
        <v>8257</v>
      </c>
      <c r="B2541" s="155" t="s">
        <v>8258</v>
      </c>
      <c r="C2541" s="155" t="s">
        <v>10690</v>
      </c>
      <c r="D2541" s="157" t="s">
        <v>8259</v>
      </c>
      <c r="E2541" s="157" t="s">
        <v>8259</v>
      </c>
      <c r="F2541" s="157" t="s">
        <v>8259</v>
      </c>
    </row>
    <row r="2542" spans="1:6" x14ac:dyDescent="0.2">
      <c r="A2542" s="155" t="s">
        <v>8260</v>
      </c>
      <c r="B2542" s="155" t="s">
        <v>12364</v>
      </c>
      <c r="C2542" s="156">
        <v>37621</v>
      </c>
      <c r="D2542" s="157">
        <v>0</v>
      </c>
      <c r="E2542" s="157">
        <v>0</v>
      </c>
      <c r="F2542" s="157">
        <v>0</v>
      </c>
    </row>
    <row r="2543" spans="1:6" x14ac:dyDescent="0.2">
      <c r="A2543" s="155" t="s">
        <v>8261</v>
      </c>
      <c r="B2543" s="155"/>
      <c r="C2543" s="156">
        <v>37621</v>
      </c>
      <c r="D2543" s="157">
        <v>0</v>
      </c>
      <c r="E2543" s="157">
        <v>0</v>
      </c>
      <c r="F2543" s="157">
        <v>0</v>
      </c>
    </row>
    <row r="2544" spans="1:6" x14ac:dyDescent="0.2">
      <c r="A2544" s="155" t="s">
        <v>8257</v>
      </c>
      <c r="B2544" s="155" t="s">
        <v>8258</v>
      </c>
      <c r="C2544" s="155" t="s">
        <v>10690</v>
      </c>
      <c r="D2544" s="157" t="s">
        <v>8259</v>
      </c>
      <c r="E2544" s="157" t="s">
        <v>8259</v>
      </c>
      <c r="F2544" s="157" t="s">
        <v>8259</v>
      </c>
    </row>
    <row r="2545" spans="1:6" x14ac:dyDescent="0.2">
      <c r="A2545" s="155" t="s">
        <v>8257</v>
      </c>
      <c r="B2545" s="155" t="s">
        <v>8258</v>
      </c>
      <c r="C2545" s="155" t="s">
        <v>10690</v>
      </c>
      <c r="D2545" s="157" t="s">
        <v>8259</v>
      </c>
      <c r="E2545" s="157" t="s">
        <v>8259</v>
      </c>
      <c r="F2545" s="157" t="s">
        <v>8259</v>
      </c>
    </row>
    <row r="2546" spans="1:6" x14ac:dyDescent="0.2">
      <c r="A2546" s="155" t="s">
        <v>8260</v>
      </c>
      <c r="B2546" s="155" t="s">
        <v>12364</v>
      </c>
      <c r="C2546" s="156">
        <v>37621</v>
      </c>
      <c r="D2546" s="157">
        <v>0</v>
      </c>
      <c r="E2546" s="157">
        <v>0</v>
      </c>
      <c r="F2546" s="157">
        <v>0</v>
      </c>
    </row>
    <row r="2547" spans="1:6" x14ac:dyDescent="0.2">
      <c r="A2547" s="155" t="s">
        <v>8261</v>
      </c>
      <c r="B2547" s="155"/>
      <c r="C2547" s="156">
        <v>37621</v>
      </c>
      <c r="D2547" s="157">
        <v>0</v>
      </c>
      <c r="E2547" s="157">
        <v>0</v>
      </c>
      <c r="F2547" s="157">
        <v>0</v>
      </c>
    </row>
    <row r="2548" spans="1:6" x14ac:dyDescent="0.2">
      <c r="A2548" s="155" t="s">
        <v>8257</v>
      </c>
      <c r="B2548" s="155" t="s">
        <v>8258</v>
      </c>
      <c r="C2548" s="155" t="s">
        <v>10690</v>
      </c>
      <c r="D2548" s="157" t="s">
        <v>8259</v>
      </c>
      <c r="E2548" s="157" t="s">
        <v>8259</v>
      </c>
      <c r="F2548" s="157" t="s">
        <v>8259</v>
      </c>
    </row>
    <row r="2549" spans="1:6" x14ac:dyDescent="0.2">
      <c r="A2549" s="155" t="s">
        <v>8257</v>
      </c>
      <c r="B2549" s="155" t="s">
        <v>8258</v>
      </c>
      <c r="C2549" s="155" t="s">
        <v>10690</v>
      </c>
      <c r="D2549" s="157" t="s">
        <v>8259</v>
      </c>
      <c r="E2549" s="157" t="s">
        <v>8259</v>
      </c>
      <c r="F2549" s="157" t="s">
        <v>8259</v>
      </c>
    </row>
    <row r="2550" spans="1:6" x14ac:dyDescent="0.2">
      <c r="A2550" s="155" t="s">
        <v>8260</v>
      </c>
      <c r="B2550" s="155" t="s">
        <v>12364</v>
      </c>
      <c r="C2550" s="156">
        <v>37621</v>
      </c>
      <c r="D2550" s="157">
        <v>0</v>
      </c>
      <c r="E2550" s="157">
        <v>0</v>
      </c>
      <c r="F2550" s="157">
        <v>0</v>
      </c>
    </row>
    <row r="2551" spans="1:6" x14ac:dyDescent="0.2">
      <c r="A2551" s="155" t="s">
        <v>8261</v>
      </c>
      <c r="B2551" s="155"/>
      <c r="C2551" s="156">
        <v>37621</v>
      </c>
      <c r="D2551" s="157">
        <v>0</v>
      </c>
      <c r="E2551" s="157">
        <v>0</v>
      </c>
      <c r="F2551" s="157">
        <v>0</v>
      </c>
    </row>
    <row r="2552" spans="1:6" x14ac:dyDescent="0.2">
      <c r="A2552" s="155" t="s">
        <v>8257</v>
      </c>
      <c r="B2552" s="155" t="s">
        <v>8258</v>
      </c>
      <c r="C2552" s="155" t="s">
        <v>10690</v>
      </c>
      <c r="D2552" s="157" t="s">
        <v>8259</v>
      </c>
      <c r="E2552" s="157" t="s">
        <v>8259</v>
      </c>
      <c r="F2552" s="157" t="s">
        <v>8259</v>
      </c>
    </row>
    <row r="2553" spans="1:6" x14ac:dyDescent="0.2">
      <c r="A2553" s="155" t="s">
        <v>8257</v>
      </c>
      <c r="B2553" s="155" t="s">
        <v>8258</v>
      </c>
      <c r="C2553" s="155" t="s">
        <v>10690</v>
      </c>
      <c r="D2553" s="157" t="s">
        <v>8259</v>
      </c>
      <c r="E2553" s="157" t="s">
        <v>8259</v>
      </c>
      <c r="F2553" s="157" t="s">
        <v>8259</v>
      </c>
    </row>
    <row r="2554" spans="1:6" x14ac:dyDescent="0.2">
      <c r="A2554" s="155" t="s">
        <v>8260</v>
      </c>
      <c r="B2554" s="155" t="s">
        <v>12364</v>
      </c>
      <c r="C2554" s="156">
        <v>37621</v>
      </c>
      <c r="D2554" s="157">
        <v>0</v>
      </c>
      <c r="E2554" s="157">
        <v>0</v>
      </c>
      <c r="F2554" s="157">
        <v>0</v>
      </c>
    </row>
    <row r="2555" spans="1:6" x14ac:dyDescent="0.2">
      <c r="A2555" s="155" t="s">
        <v>8261</v>
      </c>
      <c r="B2555" s="155"/>
      <c r="C2555" s="156">
        <v>37621</v>
      </c>
      <c r="D2555" s="157">
        <v>0</v>
      </c>
      <c r="E2555" s="157">
        <v>0</v>
      </c>
      <c r="F2555" s="157">
        <v>0</v>
      </c>
    </row>
    <row r="2556" spans="1:6" x14ac:dyDescent="0.2">
      <c r="A2556" s="155" t="s">
        <v>8257</v>
      </c>
      <c r="B2556" s="155" t="s">
        <v>8258</v>
      </c>
      <c r="C2556" s="155" t="s">
        <v>10690</v>
      </c>
      <c r="D2556" s="157" t="s">
        <v>8259</v>
      </c>
      <c r="E2556" s="157" t="s">
        <v>8259</v>
      </c>
      <c r="F2556" s="157" t="s">
        <v>8259</v>
      </c>
    </row>
    <row r="2557" spans="1:6" x14ac:dyDescent="0.2">
      <c r="A2557" s="155" t="s">
        <v>8257</v>
      </c>
      <c r="B2557" s="155" t="s">
        <v>8258</v>
      </c>
      <c r="C2557" s="155" t="s">
        <v>10690</v>
      </c>
      <c r="D2557" s="157" t="s">
        <v>8259</v>
      </c>
      <c r="E2557" s="157" t="s">
        <v>8259</v>
      </c>
      <c r="F2557" s="157" t="s">
        <v>8259</v>
      </c>
    </row>
    <row r="2558" spans="1:6" x14ac:dyDescent="0.2">
      <c r="A2558" s="155" t="s">
        <v>8260</v>
      </c>
      <c r="B2558" s="155" t="s">
        <v>12364</v>
      </c>
      <c r="C2558" s="156">
        <v>37621</v>
      </c>
      <c r="D2558" s="157">
        <v>0</v>
      </c>
      <c r="E2558" s="157">
        <v>0</v>
      </c>
      <c r="F2558" s="157">
        <v>0</v>
      </c>
    </row>
    <row r="2559" spans="1:6" x14ac:dyDescent="0.2">
      <c r="A2559" s="155" t="s">
        <v>8261</v>
      </c>
      <c r="B2559" s="155"/>
      <c r="C2559" s="156">
        <v>37621</v>
      </c>
      <c r="D2559" s="157">
        <v>0</v>
      </c>
      <c r="E2559" s="157">
        <v>0</v>
      </c>
      <c r="F2559" s="157">
        <v>0</v>
      </c>
    </row>
    <row r="2560" spans="1:6" x14ac:dyDescent="0.2">
      <c r="A2560" s="155" t="s">
        <v>8257</v>
      </c>
      <c r="B2560" s="155" t="s">
        <v>8258</v>
      </c>
      <c r="C2560" s="155" t="s">
        <v>10690</v>
      </c>
      <c r="D2560" s="157" t="s">
        <v>8259</v>
      </c>
      <c r="E2560" s="157" t="s">
        <v>8259</v>
      </c>
      <c r="F2560" s="157" t="s">
        <v>8259</v>
      </c>
    </row>
    <row r="2561" spans="1:6" x14ac:dyDescent="0.2">
      <c r="A2561" s="155" t="s">
        <v>8257</v>
      </c>
      <c r="B2561" s="155" t="s">
        <v>8258</v>
      </c>
      <c r="C2561" s="155" t="s">
        <v>10690</v>
      </c>
      <c r="D2561" s="157" t="s">
        <v>8259</v>
      </c>
      <c r="E2561" s="157" t="s">
        <v>8259</v>
      </c>
      <c r="F2561" s="157" t="s">
        <v>8259</v>
      </c>
    </row>
    <row r="2562" spans="1:6" x14ac:dyDescent="0.2">
      <c r="A2562" s="155" t="s">
        <v>8260</v>
      </c>
      <c r="B2562" s="155" t="s">
        <v>12364</v>
      </c>
      <c r="C2562" s="156">
        <v>37621</v>
      </c>
      <c r="D2562" s="157">
        <v>0</v>
      </c>
      <c r="E2562" s="157">
        <v>0</v>
      </c>
      <c r="F2562" s="157">
        <v>0</v>
      </c>
    </row>
    <row r="2563" spans="1:6" x14ac:dyDescent="0.2">
      <c r="A2563" s="155" t="s">
        <v>8261</v>
      </c>
      <c r="B2563" s="155"/>
      <c r="C2563" s="156">
        <v>37621</v>
      </c>
      <c r="D2563" s="157">
        <v>0</v>
      </c>
      <c r="E2563" s="157">
        <v>0</v>
      </c>
      <c r="F2563" s="157">
        <v>0</v>
      </c>
    </row>
    <row r="2564" spans="1:6" x14ac:dyDescent="0.2">
      <c r="A2564" s="155" t="s">
        <v>8257</v>
      </c>
      <c r="B2564" s="155" t="s">
        <v>8258</v>
      </c>
      <c r="C2564" s="155" t="s">
        <v>10690</v>
      </c>
      <c r="D2564" s="157" t="s">
        <v>8259</v>
      </c>
      <c r="E2564" s="157" t="s">
        <v>8259</v>
      </c>
      <c r="F2564" s="157" t="s">
        <v>8259</v>
      </c>
    </row>
    <row r="2565" spans="1:6" x14ac:dyDescent="0.2">
      <c r="A2565" s="155" t="s">
        <v>8257</v>
      </c>
      <c r="B2565" s="155" t="s">
        <v>8258</v>
      </c>
      <c r="C2565" s="155" t="s">
        <v>10690</v>
      </c>
      <c r="D2565" s="157" t="s">
        <v>8259</v>
      </c>
      <c r="E2565" s="157" t="s">
        <v>8259</v>
      </c>
      <c r="F2565" s="157" t="s">
        <v>8259</v>
      </c>
    </row>
    <row r="2566" spans="1:6" x14ac:dyDescent="0.2">
      <c r="A2566" s="155" t="s">
        <v>8260</v>
      </c>
      <c r="B2566" s="155" t="s">
        <v>12364</v>
      </c>
      <c r="C2566" s="156">
        <v>37621</v>
      </c>
      <c r="D2566" s="157">
        <v>0</v>
      </c>
      <c r="E2566" s="157">
        <v>0</v>
      </c>
      <c r="F2566" s="157">
        <v>0</v>
      </c>
    </row>
    <row r="2567" spans="1:6" x14ac:dyDescent="0.2">
      <c r="A2567" s="155" t="s">
        <v>8261</v>
      </c>
      <c r="B2567" s="155"/>
      <c r="C2567" s="156">
        <v>37621</v>
      </c>
      <c r="D2567" s="157">
        <v>0</v>
      </c>
      <c r="E2567" s="157">
        <v>0</v>
      </c>
      <c r="F2567" s="157">
        <v>0</v>
      </c>
    </row>
    <row r="2568" spans="1:6" x14ac:dyDescent="0.2">
      <c r="A2568" s="155" t="s">
        <v>8257</v>
      </c>
      <c r="B2568" s="155" t="s">
        <v>8258</v>
      </c>
      <c r="C2568" s="155" t="s">
        <v>10690</v>
      </c>
      <c r="D2568" s="157" t="s">
        <v>8259</v>
      </c>
      <c r="E2568" s="157" t="s">
        <v>8259</v>
      </c>
      <c r="F2568" s="157" t="s">
        <v>8259</v>
      </c>
    </row>
    <row r="2569" spans="1:6" x14ac:dyDescent="0.2">
      <c r="A2569" s="155" t="s">
        <v>8257</v>
      </c>
      <c r="B2569" s="155" t="s">
        <v>8258</v>
      </c>
      <c r="C2569" s="155" t="s">
        <v>10690</v>
      </c>
      <c r="D2569" s="157" t="s">
        <v>8259</v>
      </c>
      <c r="E2569" s="157" t="s">
        <v>8259</v>
      </c>
      <c r="F2569" s="157" t="s">
        <v>8259</v>
      </c>
    </row>
    <row r="2570" spans="1:6" x14ac:dyDescent="0.2">
      <c r="A2570" s="155" t="s">
        <v>8260</v>
      </c>
      <c r="B2570" s="155" t="s">
        <v>12364</v>
      </c>
      <c r="C2570" s="156">
        <v>37621</v>
      </c>
      <c r="D2570" s="157">
        <v>0</v>
      </c>
      <c r="E2570" s="157">
        <v>0</v>
      </c>
      <c r="F2570" s="157">
        <v>0</v>
      </c>
    </row>
    <row r="2571" spans="1:6" x14ac:dyDescent="0.2">
      <c r="A2571" s="155" t="s">
        <v>8261</v>
      </c>
      <c r="B2571" s="155"/>
      <c r="C2571" s="156">
        <v>37621</v>
      </c>
      <c r="D2571" s="157">
        <v>0</v>
      </c>
      <c r="E2571" s="157">
        <v>0</v>
      </c>
      <c r="F2571" s="157">
        <v>0</v>
      </c>
    </row>
    <row r="2572" spans="1:6" x14ac:dyDescent="0.2">
      <c r="A2572" s="155" t="s">
        <v>8257</v>
      </c>
      <c r="B2572" s="155" t="s">
        <v>8258</v>
      </c>
      <c r="C2572" s="155" t="s">
        <v>10690</v>
      </c>
      <c r="D2572" s="157" t="s">
        <v>8259</v>
      </c>
      <c r="E2572" s="157" t="s">
        <v>8259</v>
      </c>
      <c r="F2572" s="157" t="s">
        <v>8259</v>
      </c>
    </row>
    <row r="2573" spans="1:6" x14ac:dyDescent="0.2">
      <c r="A2573" s="155" t="s">
        <v>8257</v>
      </c>
      <c r="B2573" s="155" t="s">
        <v>8258</v>
      </c>
      <c r="C2573" s="155" t="s">
        <v>10690</v>
      </c>
      <c r="D2573" s="157" t="s">
        <v>8259</v>
      </c>
      <c r="E2573" s="157" t="s">
        <v>8259</v>
      </c>
      <c r="F2573" s="157" t="s">
        <v>8259</v>
      </c>
    </row>
    <row r="2574" spans="1:6" x14ac:dyDescent="0.2">
      <c r="A2574" s="155" t="s">
        <v>8260</v>
      </c>
      <c r="B2574" s="155" t="s">
        <v>12364</v>
      </c>
      <c r="C2574" s="156">
        <v>37621</v>
      </c>
      <c r="D2574" s="157">
        <v>0</v>
      </c>
      <c r="E2574" s="157">
        <v>0</v>
      </c>
      <c r="F2574" s="157">
        <v>0</v>
      </c>
    </row>
    <row r="2575" spans="1:6" x14ac:dyDescent="0.2">
      <c r="A2575" s="155" t="s">
        <v>8261</v>
      </c>
      <c r="B2575" s="155"/>
      <c r="C2575" s="156">
        <v>37621</v>
      </c>
      <c r="D2575" s="157">
        <v>0</v>
      </c>
      <c r="E2575" s="157">
        <v>0</v>
      </c>
      <c r="F2575" s="157">
        <v>0</v>
      </c>
    </row>
    <row r="2576" spans="1:6" x14ac:dyDescent="0.2">
      <c r="A2576" s="155" t="s">
        <v>8268</v>
      </c>
      <c r="B2576" s="155"/>
      <c r="C2576" s="155"/>
      <c r="D2576" s="155"/>
      <c r="E2576" s="155"/>
      <c r="F2576" s="155"/>
    </row>
    <row r="2577" spans="1:6" x14ac:dyDescent="0.2">
      <c r="A2577" s="155" t="s">
        <v>8254</v>
      </c>
      <c r="B2577" s="155" t="s">
        <v>8255</v>
      </c>
      <c r="C2577" s="155"/>
      <c r="D2577" s="155"/>
      <c r="E2577" s="155"/>
      <c r="F2577" s="155"/>
    </row>
    <row r="2578" spans="1:6" x14ac:dyDescent="0.2">
      <c r="A2578" s="155"/>
      <c r="B2578" s="155"/>
      <c r="C2578" s="155" t="s">
        <v>10689</v>
      </c>
      <c r="D2578" s="157" t="s">
        <v>8255</v>
      </c>
      <c r="E2578" s="155"/>
      <c r="F2578" s="155"/>
    </row>
    <row r="2580" spans="1:6" x14ac:dyDescent="0.2">
      <c r="A2580" s="155" t="s">
        <v>8257</v>
      </c>
      <c r="B2580" s="155" t="s">
        <v>8258</v>
      </c>
      <c r="C2580" s="155" t="s">
        <v>10690</v>
      </c>
      <c r="D2580" s="157" t="s">
        <v>8259</v>
      </c>
      <c r="E2580" s="157" t="s">
        <v>8259</v>
      </c>
      <c r="F2580" s="157" t="s">
        <v>8259</v>
      </c>
    </row>
    <row r="2581" spans="1:6" x14ac:dyDescent="0.2">
      <c r="A2581" s="155" t="s">
        <v>8257</v>
      </c>
      <c r="B2581" s="155" t="s">
        <v>8258</v>
      </c>
      <c r="C2581" s="155" t="s">
        <v>10690</v>
      </c>
      <c r="D2581" s="157" t="s">
        <v>8259</v>
      </c>
      <c r="E2581" s="157" t="s">
        <v>8259</v>
      </c>
      <c r="F2581" s="157" t="s">
        <v>8259</v>
      </c>
    </row>
    <row r="2582" spans="1:6" x14ac:dyDescent="0.2">
      <c r="A2582" s="155" t="s">
        <v>8260</v>
      </c>
      <c r="B2582" s="155" t="s">
        <v>12364</v>
      </c>
      <c r="C2582" s="156">
        <v>37621</v>
      </c>
      <c r="D2582" s="157">
        <v>0</v>
      </c>
      <c r="E2582" s="157">
        <v>0</v>
      </c>
      <c r="F2582" s="157">
        <v>0</v>
      </c>
    </row>
    <row r="2583" spans="1:6" x14ac:dyDescent="0.2">
      <c r="A2583" s="155" t="s">
        <v>8261</v>
      </c>
      <c r="B2583" s="155"/>
      <c r="C2583" s="156">
        <v>37621</v>
      </c>
      <c r="D2583" s="157">
        <v>0</v>
      </c>
      <c r="E2583" s="157">
        <v>0</v>
      </c>
      <c r="F2583" s="157">
        <v>0</v>
      </c>
    </row>
    <row r="2584" spans="1:6" x14ac:dyDescent="0.2">
      <c r="A2584" s="155" t="s">
        <v>8257</v>
      </c>
      <c r="B2584" s="155" t="s">
        <v>8258</v>
      </c>
      <c r="C2584" s="155" t="s">
        <v>10690</v>
      </c>
      <c r="D2584" s="157" t="s">
        <v>8259</v>
      </c>
      <c r="E2584" s="157" t="s">
        <v>8259</v>
      </c>
      <c r="F2584" s="157" t="s">
        <v>8259</v>
      </c>
    </row>
    <row r="2585" spans="1:6" x14ac:dyDescent="0.2">
      <c r="A2585" s="155" t="s">
        <v>8257</v>
      </c>
      <c r="B2585" s="155" t="s">
        <v>8258</v>
      </c>
      <c r="C2585" s="155" t="s">
        <v>10690</v>
      </c>
      <c r="D2585" s="157" t="s">
        <v>8259</v>
      </c>
      <c r="E2585" s="157" t="s">
        <v>8259</v>
      </c>
      <c r="F2585" s="157" t="s">
        <v>8259</v>
      </c>
    </row>
    <row r="2586" spans="1:6" x14ac:dyDescent="0.2">
      <c r="A2586" s="155" t="s">
        <v>8260</v>
      </c>
      <c r="B2586" s="155" t="s">
        <v>12364</v>
      </c>
      <c r="C2586" s="156">
        <v>37621</v>
      </c>
      <c r="D2586" s="157">
        <v>0</v>
      </c>
      <c r="E2586" s="157">
        <v>0</v>
      </c>
      <c r="F2586" s="157">
        <v>0</v>
      </c>
    </row>
    <row r="2587" spans="1:6" x14ac:dyDescent="0.2">
      <c r="A2587" s="155" t="s">
        <v>8261</v>
      </c>
      <c r="B2587" s="155"/>
      <c r="C2587" s="156">
        <v>37621</v>
      </c>
      <c r="D2587" s="157">
        <v>0</v>
      </c>
      <c r="E2587" s="157">
        <v>0</v>
      </c>
      <c r="F2587" s="157">
        <v>0</v>
      </c>
    </row>
    <row r="2588" spans="1:6" x14ac:dyDescent="0.2">
      <c r="A2588" s="155" t="s">
        <v>8257</v>
      </c>
      <c r="B2588" s="155" t="s">
        <v>8258</v>
      </c>
      <c r="C2588" s="155" t="s">
        <v>10690</v>
      </c>
      <c r="D2588" s="157" t="s">
        <v>8259</v>
      </c>
      <c r="E2588" s="157" t="s">
        <v>8259</v>
      </c>
      <c r="F2588" s="157" t="s">
        <v>8259</v>
      </c>
    </row>
    <row r="2589" spans="1:6" x14ac:dyDescent="0.2">
      <c r="A2589" s="155" t="s">
        <v>8257</v>
      </c>
      <c r="B2589" s="155" t="s">
        <v>8258</v>
      </c>
      <c r="C2589" s="155" t="s">
        <v>10690</v>
      </c>
      <c r="D2589" s="157" t="s">
        <v>8259</v>
      </c>
      <c r="E2589" s="157" t="s">
        <v>8259</v>
      </c>
      <c r="F2589" s="157" t="s">
        <v>8259</v>
      </c>
    </row>
    <row r="2590" spans="1:6" x14ac:dyDescent="0.2">
      <c r="A2590" s="155" t="s">
        <v>8260</v>
      </c>
      <c r="B2590" s="155" t="s">
        <v>12364</v>
      </c>
      <c r="C2590" s="156">
        <v>37621</v>
      </c>
      <c r="D2590" s="157">
        <v>0</v>
      </c>
      <c r="E2590" s="157">
        <v>0</v>
      </c>
      <c r="F2590" s="157">
        <v>0</v>
      </c>
    </row>
    <row r="2591" spans="1:6" x14ac:dyDescent="0.2">
      <c r="A2591" s="155" t="s">
        <v>8261</v>
      </c>
      <c r="B2591" s="155"/>
      <c r="C2591" s="156">
        <v>37621</v>
      </c>
      <c r="D2591" s="157">
        <v>0</v>
      </c>
      <c r="E2591" s="157">
        <v>0</v>
      </c>
      <c r="F2591" s="157">
        <v>0</v>
      </c>
    </row>
    <row r="2592" spans="1:6" x14ac:dyDescent="0.2">
      <c r="A2592" s="155" t="s">
        <v>8257</v>
      </c>
      <c r="B2592" s="155" t="s">
        <v>8258</v>
      </c>
      <c r="C2592" s="155" t="s">
        <v>10690</v>
      </c>
      <c r="D2592" s="157" t="s">
        <v>8259</v>
      </c>
      <c r="E2592" s="157" t="s">
        <v>8259</v>
      </c>
      <c r="F2592" s="157" t="s">
        <v>8259</v>
      </c>
    </row>
    <row r="2593" spans="1:6" x14ac:dyDescent="0.2">
      <c r="A2593" s="155" t="s">
        <v>8257</v>
      </c>
      <c r="B2593" s="155" t="s">
        <v>8258</v>
      </c>
      <c r="C2593" s="155" t="s">
        <v>10690</v>
      </c>
      <c r="D2593" s="157" t="s">
        <v>8259</v>
      </c>
      <c r="E2593" s="157" t="s">
        <v>8259</v>
      </c>
      <c r="F2593" s="157" t="s">
        <v>8259</v>
      </c>
    </row>
    <row r="2594" spans="1:6" x14ac:dyDescent="0.2">
      <c r="A2594" s="155" t="s">
        <v>8260</v>
      </c>
      <c r="B2594" s="155" t="s">
        <v>12364</v>
      </c>
      <c r="C2594" s="156">
        <v>37621</v>
      </c>
      <c r="D2594" s="157">
        <v>0</v>
      </c>
      <c r="E2594" s="157">
        <v>0</v>
      </c>
      <c r="F2594" s="157">
        <v>0</v>
      </c>
    </row>
    <row r="2595" spans="1:6" x14ac:dyDescent="0.2">
      <c r="A2595" s="155" t="s">
        <v>8261</v>
      </c>
      <c r="B2595" s="155"/>
      <c r="C2595" s="156">
        <v>37621</v>
      </c>
      <c r="D2595" s="157">
        <v>0</v>
      </c>
      <c r="E2595" s="157">
        <v>0</v>
      </c>
      <c r="F2595" s="157">
        <v>0</v>
      </c>
    </row>
    <row r="2596" spans="1:6" x14ac:dyDescent="0.2">
      <c r="A2596" s="155" t="s">
        <v>8257</v>
      </c>
      <c r="B2596" s="155" t="s">
        <v>8258</v>
      </c>
      <c r="C2596" s="155" t="s">
        <v>10690</v>
      </c>
      <c r="D2596" s="157" t="s">
        <v>8259</v>
      </c>
      <c r="E2596" s="157" t="s">
        <v>8259</v>
      </c>
      <c r="F2596" s="157" t="s">
        <v>8259</v>
      </c>
    </row>
    <row r="2597" spans="1:6" x14ac:dyDescent="0.2">
      <c r="A2597" s="155" t="s">
        <v>8257</v>
      </c>
      <c r="B2597" s="155" t="s">
        <v>8258</v>
      </c>
      <c r="C2597" s="155" t="s">
        <v>10690</v>
      </c>
      <c r="D2597" s="157" t="s">
        <v>8259</v>
      </c>
      <c r="E2597" s="157" t="s">
        <v>8259</v>
      </c>
      <c r="F2597" s="157" t="s">
        <v>8259</v>
      </c>
    </row>
    <row r="2598" spans="1:6" x14ac:dyDescent="0.2">
      <c r="A2598" s="155" t="s">
        <v>8260</v>
      </c>
      <c r="B2598" s="155" t="s">
        <v>12364</v>
      </c>
      <c r="C2598" s="156">
        <v>37621</v>
      </c>
      <c r="D2598" s="157">
        <v>0</v>
      </c>
      <c r="E2598" s="157">
        <v>0</v>
      </c>
      <c r="F2598" s="157">
        <v>0</v>
      </c>
    </row>
    <row r="2599" spans="1:6" x14ac:dyDescent="0.2">
      <c r="A2599" s="155" t="s">
        <v>8261</v>
      </c>
      <c r="B2599" s="155"/>
      <c r="C2599" s="156">
        <v>37621</v>
      </c>
      <c r="D2599" s="157">
        <v>0</v>
      </c>
      <c r="E2599" s="157">
        <v>0</v>
      </c>
      <c r="F2599" s="157">
        <v>0</v>
      </c>
    </row>
    <row r="2600" spans="1:6" x14ac:dyDescent="0.2">
      <c r="A2600" s="155" t="s">
        <v>8257</v>
      </c>
      <c r="B2600" s="155" t="s">
        <v>8258</v>
      </c>
      <c r="C2600" s="155" t="s">
        <v>10690</v>
      </c>
      <c r="D2600" s="157" t="s">
        <v>8259</v>
      </c>
      <c r="E2600" s="157" t="s">
        <v>8259</v>
      </c>
      <c r="F2600" s="157" t="s">
        <v>8259</v>
      </c>
    </row>
    <row r="2601" spans="1:6" x14ac:dyDescent="0.2">
      <c r="A2601" s="155" t="s">
        <v>8257</v>
      </c>
      <c r="B2601" s="155" t="s">
        <v>8258</v>
      </c>
      <c r="C2601" s="155" t="s">
        <v>10690</v>
      </c>
      <c r="D2601" s="157" t="s">
        <v>8259</v>
      </c>
      <c r="E2601" s="157" t="s">
        <v>8259</v>
      </c>
      <c r="F2601" s="157" t="s">
        <v>8259</v>
      </c>
    </row>
    <row r="2602" spans="1:6" x14ac:dyDescent="0.2">
      <c r="A2602" s="155" t="s">
        <v>8260</v>
      </c>
      <c r="B2602" s="155" t="s">
        <v>12364</v>
      </c>
      <c r="C2602" s="156">
        <v>37621</v>
      </c>
      <c r="D2602" s="157">
        <v>0</v>
      </c>
      <c r="E2602" s="157">
        <v>0</v>
      </c>
      <c r="F2602" s="157">
        <v>0</v>
      </c>
    </row>
    <row r="2603" spans="1:6" x14ac:dyDescent="0.2">
      <c r="A2603" s="155" t="s">
        <v>8261</v>
      </c>
      <c r="B2603" s="155"/>
      <c r="C2603" s="156">
        <v>37621</v>
      </c>
      <c r="D2603" s="157">
        <v>0</v>
      </c>
      <c r="E2603" s="157">
        <v>0</v>
      </c>
      <c r="F2603" s="157">
        <v>0</v>
      </c>
    </row>
    <row r="2604" spans="1:6" x14ac:dyDescent="0.2">
      <c r="A2604" s="155" t="s">
        <v>8257</v>
      </c>
      <c r="B2604" s="155" t="s">
        <v>8258</v>
      </c>
      <c r="C2604" s="155" t="s">
        <v>10690</v>
      </c>
      <c r="D2604" s="157" t="s">
        <v>8259</v>
      </c>
      <c r="E2604" s="157" t="s">
        <v>8259</v>
      </c>
      <c r="F2604" s="157" t="s">
        <v>8259</v>
      </c>
    </row>
    <row r="2605" spans="1:6" x14ac:dyDescent="0.2">
      <c r="A2605" s="155" t="s">
        <v>8257</v>
      </c>
      <c r="B2605" s="155" t="s">
        <v>8258</v>
      </c>
      <c r="C2605" s="155" t="s">
        <v>10690</v>
      </c>
      <c r="D2605" s="157" t="s">
        <v>8259</v>
      </c>
      <c r="E2605" s="157" t="s">
        <v>8259</v>
      </c>
      <c r="F2605" s="157" t="s">
        <v>8259</v>
      </c>
    </row>
    <row r="2606" spans="1:6" x14ac:dyDescent="0.2">
      <c r="A2606" s="155" t="s">
        <v>8260</v>
      </c>
      <c r="B2606" s="155" t="s">
        <v>12364</v>
      </c>
      <c r="C2606" s="156">
        <v>37621</v>
      </c>
      <c r="D2606" s="157">
        <v>0</v>
      </c>
      <c r="E2606" s="157">
        <v>0</v>
      </c>
      <c r="F2606" s="157">
        <v>0</v>
      </c>
    </row>
    <row r="2607" spans="1:6" x14ac:dyDescent="0.2">
      <c r="A2607" s="155" t="s">
        <v>8261</v>
      </c>
      <c r="B2607" s="155"/>
      <c r="C2607" s="156">
        <v>37621</v>
      </c>
      <c r="D2607" s="157">
        <v>0</v>
      </c>
      <c r="E2607" s="157">
        <v>0</v>
      </c>
      <c r="F2607" s="157">
        <v>0</v>
      </c>
    </row>
    <row r="2608" spans="1:6" x14ac:dyDescent="0.2">
      <c r="A2608" s="155" t="s">
        <v>8257</v>
      </c>
      <c r="B2608" s="155" t="s">
        <v>8258</v>
      </c>
      <c r="C2608" s="155" t="s">
        <v>10690</v>
      </c>
      <c r="D2608" s="157" t="s">
        <v>8259</v>
      </c>
      <c r="E2608" s="157" t="s">
        <v>8259</v>
      </c>
      <c r="F2608" s="157" t="s">
        <v>8259</v>
      </c>
    </row>
    <row r="2609" spans="1:6" x14ac:dyDescent="0.2">
      <c r="A2609" s="155" t="s">
        <v>8257</v>
      </c>
      <c r="B2609" s="155" t="s">
        <v>8258</v>
      </c>
      <c r="C2609" s="155" t="s">
        <v>10690</v>
      </c>
      <c r="D2609" s="157" t="s">
        <v>8259</v>
      </c>
      <c r="E2609" s="157" t="s">
        <v>8259</v>
      </c>
      <c r="F2609" s="157" t="s">
        <v>8259</v>
      </c>
    </row>
    <row r="2610" spans="1:6" x14ac:dyDescent="0.2">
      <c r="A2610" s="155" t="s">
        <v>8260</v>
      </c>
      <c r="B2610" s="155" t="s">
        <v>12364</v>
      </c>
      <c r="C2610" s="156">
        <v>37621</v>
      </c>
      <c r="D2610" s="157">
        <v>0</v>
      </c>
      <c r="E2610" s="157">
        <v>0</v>
      </c>
      <c r="F2610" s="157">
        <v>0</v>
      </c>
    </row>
    <row r="2611" spans="1:6" x14ac:dyDescent="0.2">
      <c r="A2611" s="155" t="s">
        <v>8261</v>
      </c>
      <c r="B2611" s="155"/>
      <c r="C2611" s="156">
        <v>37621</v>
      </c>
      <c r="D2611" s="157">
        <v>0</v>
      </c>
      <c r="E2611" s="157">
        <v>0</v>
      </c>
      <c r="F2611" s="157">
        <v>0</v>
      </c>
    </row>
    <row r="2612" spans="1:6" x14ac:dyDescent="0.2">
      <c r="A2612" s="155" t="s">
        <v>8257</v>
      </c>
      <c r="B2612" s="155" t="s">
        <v>8258</v>
      </c>
      <c r="C2612" s="155" t="s">
        <v>10690</v>
      </c>
      <c r="D2612" s="157" t="s">
        <v>8259</v>
      </c>
      <c r="E2612" s="157" t="s">
        <v>8259</v>
      </c>
      <c r="F2612" s="157" t="s">
        <v>8259</v>
      </c>
    </row>
    <row r="2613" spans="1:6" x14ac:dyDescent="0.2">
      <c r="A2613" s="155" t="s">
        <v>8257</v>
      </c>
      <c r="B2613" s="155" t="s">
        <v>8258</v>
      </c>
      <c r="C2613" s="155" t="s">
        <v>10690</v>
      </c>
      <c r="D2613" s="157" t="s">
        <v>8259</v>
      </c>
      <c r="E2613" s="157" t="s">
        <v>8259</v>
      </c>
      <c r="F2613" s="157" t="s">
        <v>8259</v>
      </c>
    </row>
    <row r="2614" spans="1:6" x14ac:dyDescent="0.2">
      <c r="A2614" s="155" t="s">
        <v>8260</v>
      </c>
      <c r="B2614" s="155" t="s">
        <v>12364</v>
      </c>
      <c r="C2614" s="156">
        <v>37621</v>
      </c>
      <c r="D2614" s="157">
        <v>0</v>
      </c>
      <c r="E2614" s="157">
        <v>0</v>
      </c>
      <c r="F2614" s="157">
        <v>0</v>
      </c>
    </row>
    <row r="2615" spans="1:6" x14ac:dyDescent="0.2">
      <c r="A2615" s="155" t="s">
        <v>8261</v>
      </c>
      <c r="B2615" s="155"/>
      <c r="C2615" s="156">
        <v>37621</v>
      </c>
      <c r="D2615" s="157">
        <v>0</v>
      </c>
      <c r="E2615" s="157">
        <v>0</v>
      </c>
      <c r="F2615" s="157">
        <v>0</v>
      </c>
    </row>
    <row r="2616" spans="1:6" x14ac:dyDescent="0.2">
      <c r="A2616" s="155" t="s">
        <v>8257</v>
      </c>
      <c r="B2616" s="155" t="s">
        <v>8258</v>
      </c>
      <c r="C2616" s="155" t="s">
        <v>10690</v>
      </c>
      <c r="D2616" s="157" t="s">
        <v>8259</v>
      </c>
      <c r="E2616" s="157" t="s">
        <v>8259</v>
      </c>
      <c r="F2616" s="157" t="s">
        <v>8259</v>
      </c>
    </row>
    <row r="2617" spans="1:6" x14ac:dyDescent="0.2">
      <c r="A2617" s="155" t="s">
        <v>8257</v>
      </c>
      <c r="B2617" s="155" t="s">
        <v>8258</v>
      </c>
      <c r="C2617" s="155" t="s">
        <v>10690</v>
      </c>
      <c r="D2617" s="157" t="s">
        <v>8259</v>
      </c>
      <c r="E2617" s="157" t="s">
        <v>8259</v>
      </c>
      <c r="F2617" s="157" t="s">
        <v>8259</v>
      </c>
    </row>
    <row r="2618" spans="1:6" x14ac:dyDescent="0.2">
      <c r="A2618" s="155" t="s">
        <v>8260</v>
      </c>
      <c r="B2618" s="155" t="s">
        <v>12364</v>
      </c>
      <c r="C2618" s="156">
        <v>37621</v>
      </c>
      <c r="D2618" s="157">
        <v>0</v>
      </c>
      <c r="E2618" s="157">
        <v>0</v>
      </c>
      <c r="F2618" s="157">
        <v>0</v>
      </c>
    </row>
    <row r="2619" spans="1:6" x14ac:dyDescent="0.2">
      <c r="A2619" s="155" t="s">
        <v>8261</v>
      </c>
      <c r="B2619" s="155"/>
      <c r="C2619" s="156">
        <v>37621</v>
      </c>
      <c r="D2619" s="157">
        <v>0</v>
      </c>
      <c r="E2619" s="157">
        <v>0</v>
      </c>
      <c r="F2619" s="157">
        <v>0</v>
      </c>
    </row>
    <row r="2620" spans="1:6" x14ac:dyDescent="0.2">
      <c r="A2620" s="155" t="s">
        <v>8257</v>
      </c>
      <c r="B2620" s="155" t="s">
        <v>8258</v>
      </c>
      <c r="C2620" s="155" t="s">
        <v>10690</v>
      </c>
      <c r="D2620" s="157" t="s">
        <v>8259</v>
      </c>
      <c r="E2620" s="157" t="s">
        <v>8259</v>
      </c>
      <c r="F2620" s="157" t="s">
        <v>8259</v>
      </c>
    </row>
    <row r="2621" spans="1:6" x14ac:dyDescent="0.2">
      <c r="A2621" s="155" t="s">
        <v>8257</v>
      </c>
      <c r="B2621" s="155" t="s">
        <v>8258</v>
      </c>
      <c r="C2621" s="155" t="s">
        <v>10690</v>
      </c>
      <c r="D2621" s="157" t="s">
        <v>8259</v>
      </c>
      <c r="E2621" s="157" t="s">
        <v>8259</v>
      </c>
      <c r="F2621" s="157" t="s">
        <v>8259</v>
      </c>
    </row>
    <row r="2622" spans="1:6" x14ac:dyDescent="0.2">
      <c r="A2622" s="155" t="s">
        <v>8260</v>
      </c>
      <c r="B2622" s="155" t="s">
        <v>12364</v>
      </c>
      <c r="C2622" s="156">
        <v>37621</v>
      </c>
      <c r="D2622" s="157">
        <v>0</v>
      </c>
      <c r="E2622" s="157">
        <v>0</v>
      </c>
      <c r="F2622" s="157">
        <v>0</v>
      </c>
    </row>
    <row r="2623" spans="1:6" x14ac:dyDescent="0.2">
      <c r="A2623" s="155" t="s">
        <v>8261</v>
      </c>
      <c r="B2623" s="155"/>
      <c r="C2623" s="156">
        <v>37621</v>
      </c>
      <c r="D2623" s="157">
        <v>0</v>
      </c>
      <c r="E2623" s="157">
        <v>0</v>
      </c>
      <c r="F2623" s="157">
        <v>0</v>
      </c>
    </row>
    <row r="2624" spans="1:6" x14ac:dyDescent="0.2">
      <c r="A2624" s="155" t="s">
        <v>8257</v>
      </c>
      <c r="B2624" s="155" t="s">
        <v>8258</v>
      </c>
      <c r="C2624" s="155" t="s">
        <v>10690</v>
      </c>
      <c r="D2624" s="157" t="s">
        <v>8259</v>
      </c>
      <c r="E2624" s="157" t="s">
        <v>8259</v>
      </c>
      <c r="F2624" s="157" t="s">
        <v>8259</v>
      </c>
    </row>
    <row r="2625" spans="1:6" x14ac:dyDescent="0.2">
      <c r="A2625" s="155" t="s">
        <v>8257</v>
      </c>
      <c r="B2625" s="155" t="s">
        <v>8258</v>
      </c>
      <c r="C2625" s="155" t="s">
        <v>10690</v>
      </c>
      <c r="D2625" s="157" t="s">
        <v>8259</v>
      </c>
      <c r="E2625" s="157" t="s">
        <v>8259</v>
      </c>
      <c r="F2625" s="157" t="s">
        <v>8259</v>
      </c>
    </row>
    <row r="2626" spans="1:6" x14ac:dyDescent="0.2">
      <c r="A2626" s="155" t="s">
        <v>8260</v>
      </c>
      <c r="B2626" s="155" t="s">
        <v>12364</v>
      </c>
      <c r="C2626" s="156">
        <v>37621</v>
      </c>
      <c r="D2626" s="157">
        <v>0</v>
      </c>
      <c r="E2626" s="157">
        <v>0</v>
      </c>
      <c r="F2626" s="157">
        <v>0</v>
      </c>
    </row>
    <row r="2627" spans="1:6" x14ac:dyDescent="0.2">
      <c r="A2627" s="155" t="s">
        <v>8261</v>
      </c>
      <c r="B2627" s="155"/>
      <c r="C2627" s="156">
        <v>37621</v>
      </c>
      <c r="D2627" s="157">
        <v>0</v>
      </c>
      <c r="E2627" s="157">
        <v>0</v>
      </c>
      <c r="F2627" s="157">
        <v>0</v>
      </c>
    </row>
    <row r="2628" spans="1:6" x14ac:dyDescent="0.2">
      <c r="A2628" s="155" t="s">
        <v>8257</v>
      </c>
      <c r="B2628" s="155" t="s">
        <v>8258</v>
      </c>
      <c r="C2628" s="155" t="s">
        <v>10690</v>
      </c>
      <c r="D2628" s="157" t="s">
        <v>8259</v>
      </c>
      <c r="E2628" s="157" t="s">
        <v>8259</v>
      </c>
      <c r="F2628" s="157" t="s">
        <v>8259</v>
      </c>
    </row>
    <row r="2629" spans="1:6" x14ac:dyDescent="0.2">
      <c r="A2629" s="155" t="s">
        <v>8257</v>
      </c>
      <c r="B2629" s="155" t="s">
        <v>8258</v>
      </c>
      <c r="C2629" s="155" t="s">
        <v>10690</v>
      </c>
      <c r="D2629" s="157" t="s">
        <v>8259</v>
      </c>
      <c r="E2629" s="157" t="s">
        <v>8259</v>
      </c>
      <c r="F2629" s="157" t="s">
        <v>8259</v>
      </c>
    </row>
    <row r="2630" spans="1:6" x14ac:dyDescent="0.2">
      <c r="A2630" s="155" t="s">
        <v>8260</v>
      </c>
      <c r="B2630" s="155" t="s">
        <v>12364</v>
      </c>
      <c r="C2630" s="156">
        <v>37621</v>
      </c>
      <c r="D2630" s="157">
        <v>0</v>
      </c>
      <c r="E2630" s="157">
        <v>0</v>
      </c>
      <c r="F2630" s="157">
        <v>0</v>
      </c>
    </row>
    <row r="2631" spans="1:6" x14ac:dyDescent="0.2">
      <c r="A2631" s="155" t="s">
        <v>8261</v>
      </c>
      <c r="B2631" s="155"/>
      <c r="C2631" s="156">
        <v>37621</v>
      </c>
      <c r="D2631" s="157">
        <v>0</v>
      </c>
      <c r="E2631" s="157">
        <v>0</v>
      </c>
      <c r="F2631" s="157">
        <v>0</v>
      </c>
    </row>
    <row r="2632" spans="1:6" x14ac:dyDescent="0.2">
      <c r="A2632" s="155" t="s">
        <v>8268</v>
      </c>
      <c r="B2632" s="155"/>
      <c r="C2632" s="155"/>
      <c r="D2632" s="155"/>
      <c r="E2632" s="155"/>
      <c r="F2632" s="155"/>
    </row>
    <row r="2633" spans="1:6" x14ac:dyDescent="0.2">
      <c r="A2633" s="155" t="s">
        <v>8254</v>
      </c>
      <c r="B2633" s="155" t="s">
        <v>8255</v>
      </c>
      <c r="C2633" s="155"/>
      <c r="D2633" s="155"/>
      <c r="E2633" s="155"/>
      <c r="F2633" s="155"/>
    </row>
    <row r="2634" spans="1:6" x14ac:dyDescent="0.2">
      <c r="A2634" s="155"/>
      <c r="B2634" s="155"/>
      <c r="C2634" s="155" t="s">
        <v>10689</v>
      </c>
      <c r="D2634" s="157" t="s">
        <v>8255</v>
      </c>
      <c r="E2634" s="155"/>
      <c r="F2634" s="155"/>
    </row>
    <row r="2636" spans="1:6" x14ac:dyDescent="0.2">
      <c r="A2636" s="155" t="s">
        <v>8257</v>
      </c>
      <c r="B2636" s="155" t="s">
        <v>8258</v>
      </c>
      <c r="C2636" s="155" t="s">
        <v>10690</v>
      </c>
      <c r="D2636" s="157" t="s">
        <v>8259</v>
      </c>
      <c r="E2636" s="157" t="s">
        <v>8259</v>
      </c>
      <c r="F2636" s="157" t="s">
        <v>8259</v>
      </c>
    </row>
    <row r="2637" spans="1:6" x14ac:dyDescent="0.2">
      <c r="A2637" s="155" t="s">
        <v>8257</v>
      </c>
      <c r="B2637" s="155" t="s">
        <v>8258</v>
      </c>
      <c r="C2637" s="155" t="s">
        <v>10690</v>
      </c>
      <c r="D2637" s="157" t="s">
        <v>8259</v>
      </c>
      <c r="E2637" s="157" t="s">
        <v>8259</v>
      </c>
      <c r="F2637" s="157" t="s">
        <v>8259</v>
      </c>
    </row>
    <row r="2638" spans="1:6" x14ac:dyDescent="0.2">
      <c r="A2638" s="155" t="s">
        <v>8260</v>
      </c>
      <c r="B2638" s="155" t="s">
        <v>12364</v>
      </c>
      <c r="C2638" s="156">
        <v>37621</v>
      </c>
      <c r="D2638" s="157">
        <v>0</v>
      </c>
      <c r="E2638" s="157">
        <v>0</v>
      </c>
      <c r="F2638" s="157">
        <v>0</v>
      </c>
    </row>
    <row r="2639" spans="1:6" x14ac:dyDescent="0.2">
      <c r="A2639" s="155" t="s">
        <v>8261</v>
      </c>
      <c r="B2639" s="155"/>
      <c r="C2639" s="156">
        <v>37621</v>
      </c>
      <c r="D2639" s="157">
        <v>0</v>
      </c>
      <c r="E2639" s="157">
        <v>0</v>
      </c>
      <c r="F2639" s="157">
        <v>0</v>
      </c>
    </row>
    <row r="2640" spans="1:6" x14ac:dyDescent="0.2">
      <c r="A2640" s="155" t="s">
        <v>8257</v>
      </c>
      <c r="B2640" s="155" t="s">
        <v>8258</v>
      </c>
      <c r="C2640" s="155" t="s">
        <v>10690</v>
      </c>
      <c r="D2640" s="157" t="s">
        <v>8259</v>
      </c>
      <c r="E2640" s="157" t="s">
        <v>8259</v>
      </c>
      <c r="F2640" s="157" t="s">
        <v>8259</v>
      </c>
    </row>
    <row r="2641" spans="1:6" x14ac:dyDescent="0.2">
      <c r="A2641" s="155" t="s">
        <v>8257</v>
      </c>
      <c r="B2641" s="155" t="s">
        <v>8258</v>
      </c>
      <c r="C2641" s="155" t="s">
        <v>10690</v>
      </c>
      <c r="D2641" s="157" t="s">
        <v>8259</v>
      </c>
      <c r="E2641" s="157" t="s">
        <v>8259</v>
      </c>
      <c r="F2641" s="157" t="s">
        <v>8259</v>
      </c>
    </row>
    <row r="2642" spans="1:6" x14ac:dyDescent="0.2">
      <c r="A2642" s="155" t="s">
        <v>8260</v>
      </c>
      <c r="B2642" s="155" t="s">
        <v>12364</v>
      </c>
      <c r="C2642" s="156">
        <v>37621</v>
      </c>
      <c r="D2642" s="157">
        <v>0</v>
      </c>
      <c r="E2642" s="157">
        <v>0</v>
      </c>
      <c r="F2642" s="157">
        <v>0</v>
      </c>
    </row>
    <row r="2643" spans="1:6" x14ac:dyDescent="0.2">
      <c r="A2643" s="155" t="s">
        <v>8261</v>
      </c>
      <c r="B2643" s="155"/>
      <c r="C2643" s="156">
        <v>37621</v>
      </c>
      <c r="D2643" s="157">
        <v>0</v>
      </c>
      <c r="E2643" s="157">
        <v>0</v>
      </c>
      <c r="F2643" s="157">
        <v>0</v>
      </c>
    </row>
    <row r="2644" spans="1:6" x14ac:dyDescent="0.2">
      <c r="A2644" s="155" t="s">
        <v>8257</v>
      </c>
      <c r="B2644" s="155" t="s">
        <v>8258</v>
      </c>
      <c r="C2644" s="155" t="s">
        <v>10690</v>
      </c>
      <c r="D2644" s="157" t="s">
        <v>8259</v>
      </c>
      <c r="E2644" s="157" t="s">
        <v>8259</v>
      </c>
      <c r="F2644" s="157" t="s">
        <v>8259</v>
      </c>
    </row>
    <row r="2645" spans="1:6" x14ac:dyDescent="0.2">
      <c r="A2645" s="155" t="s">
        <v>8257</v>
      </c>
      <c r="B2645" s="155" t="s">
        <v>8258</v>
      </c>
      <c r="C2645" s="155" t="s">
        <v>10690</v>
      </c>
      <c r="D2645" s="157" t="s">
        <v>8259</v>
      </c>
      <c r="E2645" s="157" t="s">
        <v>8259</v>
      </c>
      <c r="F2645" s="157" t="s">
        <v>8259</v>
      </c>
    </row>
    <row r="2646" spans="1:6" x14ac:dyDescent="0.2">
      <c r="A2646" s="155" t="s">
        <v>8260</v>
      </c>
      <c r="B2646" s="155" t="s">
        <v>12364</v>
      </c>
      <c r="C2646" s="156">
        <v>37621</v>
      </c>
      <c r="D2646" s="157">
        <v>0</v>
      </c>
      <c r="E2646" s="157">
        <v>0</v>
      </c>
      <c r="F2646" s="157">
        <v>0</v>
      </c>
    </row>
    <row r="2647" spans="1:6" x14ac:dyDescent="0.2">
      <c r="A2647" s="155" t="s">
        <v>8261</v>
      </c>
      <c r="B2647" s="155"/>
      <c r="C2647" s="156">
        <v>37621</v>
      </c>
      <c r="D2647" s="157">
        <v>0</v>
      </c>
      <c r="E2647" s="157">
        <v>0</v>
      </c>
      <c r="F2647" s="157">
        <v>0</v>
      </c>
    </row>
    <row r="2648" spans="1:6" x14ac:dyDescent="0.2">
      <c r="A2648" s="155" t="s">
        <v>8257</v>
      </c>
      <c r="B2648" s="155" t="s">
        <v>8258</v>
      </c>
      <c r="C2648" s="155" t="s">
        <v>10690</v>
      </c>
      <c r="D2648" s="157" t="s">
        <v>8259</v>
      </c>
      <c r="E2648" s="157" t="s">
        <v>8259</v>
      </c>
      <c r="F2648" s="157" t="s">
        <v>8259</v>
      </c>
    </row>
    <row r="2649" spans="1:6" x14ac:dyDescent="0.2">
      <c r="A2649" s="155" t="s">
        <v>8257</v>
      </c>
      <c r="B2649" s="155" t="s">
        <v>8258</v>
      </c>
      <c r="C2649" s="155" t="s">
        <v>10690</v>
      </c>
      <c r="D2649" s="157" t="s">
        <v>8259</v>
      </c>
      <c r="E2649" s="157" t="s">
        <v>8259</v>
      </c>
      <c r="F2649" s="157" t="s">
        <v>8259</v>
      </c>
    </row>
    <row r="2650" spans="1:6" x14ac:dyDescent="0.2">
      <c r="A2650" s="155" t="s">
        <v>8260</v>
      </c>
      <c r="B2650" s="155" t="s">
        <v>12364</v>
      </c>
      <c r="C2650" s="156">
        <v>37621</v>
      </c>
      <c r="D2650" s="157">
        <v>0</v>
      </c>
      <c r="E2650" s="157">
        <v>0</v>
      </c>
      <c r="F2650" s="157">
        <v>0</v>
      </c>
    </row>
    <row r="2651" spans="1:6" x14ac:dyDescent="0.2">
      <c r="A2651" s="155" t="s">
        <v>8261</v>
      </c>
      <c r="B2651" s="155"/>
      <c r="C2651" s="156">
        <v>37621</v>
      </c>
      <c r="D2651" s="157">
        <v>0</v>
      </c>
      <c r="E2651" s="157">
        <v>0</v>
      </c>
      <c r="F2651" s="157">
        <v>0</v>
      </c>
    </row>
    <row r="2652" spans="1:6" x14ac:dyDescent="0.2">
      <c r="A2652" s="155" t="s">
        <v>8257</v>
      </c>
      <c r="B2652" s="155" t="s">
        <v>8258</v>
      </c>
      <c r="C2652" s="155" t="s">
        <v>10690</v>
      </c>
      <c r="D2652" s="157" t="s">
        <v>8259</v>
      </c>
      <c r="E2652" s="157" t="s">
        <v>8259</v>
      </c>
      <c r="F2652" s="157" t="s">
        <v>8259</v>
      </c>
    </row>
    <row r="2653" spans="1:6" x14ac:dyDescent="0.2">
      <c r="A2653" s="155" t="s">
        <v>8257</v>
      </c>
      <c r="B2653" s="155" t="s">
        <v>8258</v>
      </c>
      <c r="C2653" s="155" t="s">
        <v>10690</v>
      </c>
      <c r="D2653" s="157" t="s">
        <v>8259</v>
      </c>
      <c r="E2653" s="157" t="s">
        <v>8259</v>
      </c>
      <c r="F2653" s="157" t="s">
        <v>8259</v>
      </c>
    </row>
    <row r="2654" spans="1:6" x14ac:dyDescent="0.2">
      <c r="A2654" s="155" t="s">
        <v>8260</v>
      </c>
      <c r="B2654" s="155" t="s">
        <v>12364</v>
      </c>
      <c r="C2654" s="156">
        <v>37621</v>
      </c>
      <c r="D2654" s="157">
        <v>0</v>
      </c>
      <c r="E2654" s="157">
        <v>0</v>
      </c>
      <c r="F2654" s="157">
        <v>0</v>
      </c>
    </row>
    <row r="2655" spans="1:6" x14ac:dyDescent="0.2">
      <c r="A2655" s="155" t="s">
        <v>8261</v>
      </c>
      <c r="B2655" s="155"/>
      <c r="C2655" s="156">
        <v>37621</v>
      </c>
      <c r="D2655" s="157">
        <v>0</v>
      </c>
      <c r="E2655" s="157">
        <v>0</v>
      </c>
      <c r="F2655" s="157">
        <v>0</v>
      </c>
    </row>
    <row r="2656" spans="1:6" x14ac:dyDescent="0.2">
      <c r="A2656" s="155" t="s">
        <v>8257</v>
      </c>
      <c r="B2656" s="155" t="s">
        <v>8258</v>
      </c>
      <c r="C2656" s="155" t="s">
        <v>10690</v>
      </c>
      <c r="D2656" s="157" t="s">
        <v>8259</v>
      </c>
      <c r="E2656" s="157" t="s">
        <v>8259</v>
      </c>
      <c r="F2656" s="157" t="s">
        <v>8259</v>
      </c>
    </row>
    <row r="2657" spans="1:6" x14ac:dyDescent="0.2">
      <c r="A2657" s="155" t="s">
        <v>8257</v>
      </c>
      <c r="B2657" s="155" t="s">
        <v>8258</v>
      </c>
      <c r="C2657" s="155" t="s">
        <v>10690</v>
      </c>
      <c r="D2657" s="157" t="s">
        <v>8259</v>
      </c>
      <c r="E2657" s="157" t="s">
        <v>8259</v>
      </c>
      <c r="F2657" s="157" t="s">
        <v>8259</v>
      </c>
    </row>
    <row r="2658" spans="1:6" x14ac:dyDescent="0.2">
      <c r="A2658" s="155" t="s">
        <v>8260</v>
      </c>
      <c r="B2658" s="155" t="s">
        <v>12364</v>
      </c>
      <c r="C2658" s="156">
        <v>37621</v>
      </c>
      <c r="D2658" s="157">
        <v>0</v>
      </c>
      <c r="E2658" s="157">
        <v>0</v>
      </c>
      <c r="F2658" s="157">
        <v>0</v>
      </c>
    </row>
    <row r="2659" spans="1:6" x14ac:dyDescent="0.2">
      <c r="A2659" s="155" t="s">
        <v>8261</v>
      </c>
      <c r="B2659" s="155"/>
      <c r="C2659" s="156">
        <v>37621</v>
      </c>
      <c r="D2659" s="157">
        <v>0</v>
      </c>
      <c r="E2659" s="157">
        <v>0</v>
      </c>
      <c r="F2659" s="157">
        <v>0</v>
      </c>
    </row>
    <row r="2660" spans="1:6" x14ac:dyDescent="0.2">
      <c r="A2660" s="155" t="s">
        <v>8257</v>
      </c>
      <c r="B2660" s="155" t="s">
        <v>8258</v>
      </c>
      <c r="C2660" s="155" t="s">
        <v>10690</v>
      </c>
      <c r="D2660" s="157" t="s">
        <v>8259</v>
      </c>
      <c r="E2660" s="157" t="s">
        <v>8259</v>
      </c>
      <c r="F2660" s="157" t="s">
        <v>8259</v>
      </c>
    </row>
    <row r="2661" spans="1:6" x14ac:dyDescent="0.2">
      <c r="A2661" s="155" t="s">
        <v>8257</v>
      </c>
      <c r="B2661" s="155" t="s">
        <v>8258</v>
      </c>
      <c r="C2661" s="155" t="s">
        <v>10690</v>
      </c>
      <c r="D2661" s="157" t="s">
        <v>8259</v>
      </c>
      <c r="E2661" s="157" t="s">
        <v>8259</v>
      </c>
      <c r="F2661" s="157" t="s">
        <v>8259</v>
      </c>
    </row>
    <row r="2662" spans="1:6" x14ac:dyDescent="0.2">
      <c r="A2662" s="155" t="s">
        <v>8260</v>
      </c>
      <c r="B2662" s="155" t="s">
        <v>12364</v>
      </c>
      <c r="C2662" s="156">
        <v>37621</v>
      </c>
      <c r="D2662" s="157">
        <v>0</v>
      </c>
      <c r="E2662" s="157">
        <v>0</v>
      </c>
      <c r="F2662" s="157">
        <v>0</v>
      </c>
    </row>
    <row r="2663" spans="1:6" x14ac:dyDescent="0.2">
      <c r="A2663" s="155" t="s">
        <v>8261</v>
      </c>
      <c r="B2663" s="155"/>
      <c r="C2663" s="156">
        <v>37621</v>
      </c>
      <c r="D2663" s="157">
        <v>0</v>
      </c>
      <c r="E2663" s="157">
        <v>0</v>
      </c>
      <c r="F2663" s="157">
        <v>0</v>
      </c>
    </row>
    <row r="2664" spans="1:6" x14ac:dyDescent="0.2">
      <c r="A2664" s="155" t="s">
        <v>8257</v>
      </c>
      <c r="B2664" s="155" t="s">
        <v>8258</v>
      </c>
      <c r="C2664" s="155" t="s">
        <v>10690</v>
      </c>
      <c r="D2664" s="157" t="s">
        <v>8259</v>
      </c>
      <c r="E2664" s="157" t="s">
        <v>8259</v>
      </c>
      <c r="F2664" s="157" t="s">
        <v>8259</v>
      </c>
    </row>
    <row r="2665" spans="1:6" x14ac:dyDescent="0.2">
      <c r="A2665" s="155" t="s">
        <v>8257</v>
      </c>
      <c r="B2665" s="155" t="s">
        <v>8258</v>
      </c>
      <c r="C2665" s="155" t="s">
        <v>10690</v>
      </c>
      <c r="D2665" s="157" t="s">
        <v>8259</v>
      </c>
      <c r="E2665" s="157" t="s">
        <v>8259</v>
      </c>
      <c r="F2665" s="157" t="s">
        <v>8259</v>
      </c>
    </row>
    <row r="2666" spans="1:6" x14ac:dyDescent="0.2">
      <c r="A2666" s="155" t="s">
        <v>8260</v>
      </c>
      <c r="B2666" s="155" t="s">
        <v>12364</v>
      </c>
      <c r="C2666" s="156">
        <v>37621</v>
      </c>
      <c r="D2666" s="157">
        <v>0</v>
      </c>
      <c r="E2666" s="157">
        <v>0</v>
      </c>
      <c r="F2666" s="157">
        <v>0</v>
      </c>
    </row>
    <row r="2667" spans="1:6" x14ac:dyDescent="0.2">
      <c r="A2667" s="155" t="s">
        <v>8261</v>
      </c>
      <c r="B2667" s="155"/>
      <c r="C2667" s="156">
        <v>37621</v>
      </c>
      <c r="D2667" s="157">
        <v>0</v>
      </c>
      <c r="E2667" s="157">
        <v>0</v>
      </c>
      <c r="F2667" s="157">
        <v>0</v>
      </c>
    </row>
    <row r="2668" spans="1:6" x14ac:dyDescent="0.2">
      <c r="A2668" s="155" t="s">
        <v>8257</v>
      </c>
      <c r="B2668" s="155" t="s">
        <v>8258</v>
      </c>
      <c r="C2668" s="155" t="s">
        <v>10690</v>
      </c>
      <c r="D2668" s="157" t="s">
        <v>8259</v>
      </c>
      <c r="E2668" s="157" t="s">
        <v>8259</v>
      </c>
      <c r="F2668" s="157" t="s">
        <v>8259</v>
      </c>
    </row>
    <row r="2669" spans="1:6" x14ac:dyDescent="0.2">
      <c r="A2669" s="155" t="s">
        <v>8257</v>
      </c>
      <c r="B2669" s="155" t="s">
        <v>8258</v>
      </c>
      <c r="C2669" s="155" t="s">
        <v>10690</v>
      </c>
      <c r="D2669" s="157" t="s">
        <v>8259</v>
      </c>
      <c r="E2669" s="157" t="s">
        <v>8259</v>
      </c>
      <c r="F2669" s="157" t="s">
        <v>8259</v>
      </c>
    </row>
    <row r="2670" spans="1:6" x14ac:dyDescent="0.2">
      <c r="A2670" s="155" t="s">
        <v>8260</v>
      </c>
      <c r="B2670" s="155" t="s">
        <v>12364</v>
      </c>
      <c r="C2670" s="156">
        <v>37621</v>
      </c>
      <c r="D2670" s="157">
        <v>0</v>
      </c>
      <c r="E2670" s="157">
        <v>0</v>
      </c>
      <c r="F2670" s="157">
        <v>0</v>
      </c>
    </row>
    <row r="2671" spans="1:6" x14ac:dyDescent="0.2">
      <c r="A2671" s="155" t="s">
        <v>8261</v>
      </c>
      <c r="B2671" s="155"/>
      <c r="C2671" s="156">
        <v>37621</v>
      </c>
      <c r="D2671" s="157">
        <v>0</v>
      </c>
      <c r="E2671" s="157">
        <v>0</v>
      </c>
      <c r="F2671" s="157">
        <v>0</v>
      </c>
    </row>
    <row r="2672" spans="1:6" x14ac:dyDescent="0.2">
      <c r="A2672" s="155" t="s">
        <v>8257</v>
      </c>
      <c r="B2672" s="155" t="s">
        <v>8258</v>
      </c>
      <c r="C2672" s="155" t="s">
        <v>10690</v>
      </c>
      <c r="D2672" s="157" t="s">
        <v>8259</v>
      </c>
      <c r="E2672" s="157" t="s">
        <v>8259</v>
      </c>
      <c r="F2672" s="157" t="s">
        <v>8259</v>
      </c>
    </row>
    <row r="2673" spans="1:6" x14ac:dyDescent="0.2">
      <c r="A2673" s="155" t="s">
        <v>8257</v>
      </c>
      <c r="B2673" s="155" t="s">
        <v>8258</v>
      </c>
      <c r="C2673" s="155" t="s">
        <v>10690</v>
      </c>
      <c r="D2673" s="157" t="s">
        <v>8259</v>
      </c>
      <c r="E2673" s="157" t="s">
        <v>8259</v>
      </c>
      <c r="F2673" s="157" t="s">
        <v>8259</v>
      </c>
    </row>
    <row r="2674" spans="1:6" x14ac:dyDescent="0.2">
      <c r="A2674" s="155" t="s">
        <v>8260</v>
      </c>
      <c r="B2674" s="155" t="s">
        <v>12364</v>
      </c>
      <c r="C2674" s="156">
        <v>37621</v>
      </c>
      <c r="D2674" s="157">
        <v>0</v>
      </c>
      <c r="E2674" s="157">
        <v>0</v>
      </c>
      <c r="F2674" s="157">
        <v>0</v>
      </c>
    </row>
    <row r="2675" spans="1:6" x14ac:dyDescent="0.2">
      <c r="A2675" s="155" t="s">
        <v>8261</v>
      </c>
      <c r="B2675" s="155"/>
      <c r="C2675" s="156">
        <v>37621</v>
      </c>
      <c r="D2675" s="157">
        <v>0</v>
      </c>
      <c r="E2675" s="157">
        <v>0</v>
      </c>
      <c r="F2675" s="157">
        <v>0</v>
      </c>
    </row>
    <row r="2676" spans="1:6" x14ac:dyDescent="0.2">
      <c r="A2676" s="155" t="s">
        <v>8257</v>
      </c>
      <c r="B2676" s="155" t="s">
        <v>8258</v>
      </c>
      <c r="C2676" s="155" t="s">
        <v>10690</v>
      </c>
      <c r="D2676" s="157" t="s">
        <v>8259</v>
      </c>
      <c r="E2676" s="157" t="s">
        <v>8259</v>
      </c>
      <c r="F2676" s="157" t="s">
        <v>8259</v>
      </c>
    </row>
    <row r="2677" spans="1:6" x14ac:dyDescent="0.2">
      <c r="A2677" s="155" t="s">
        <v>8257</v>
      </c>
      <c r="B2677" s="155" t="s">
        <v>8258</v>
      </c>
      <c r="C2677" s="155" t="s">
        <v>10690</v>
      </c>
      <c r="D2677" s="157" t="s">
        <v>8259</v>
      </c>
      <c r="E2677" s="157" t="s">
        <v>8259</v>
      </c>
      <c r="F2677" s="157" t="s">
        <v>8259</v>
      </c>
    </row>
    <row r="2678" spans="1:6" x14ac:dyDescent="0.2">
      <c r="A2678" s="155" t="s">
        <v>8260</v>
      </c>
      <c r="B2678" s="155" t="s">
        <v>12364</v>
      </c>
      <c r="C2678" s="156">
        <v>37621</v>
      </c>
      <c r="D2678" s="157">
        <v>0</v>
      </c>
      <c r="E2678" s="157">
        <v>0</v>
      </c>
      <c r="F2678" s="157">
        <v>0</v>
      </c>
    </row>
    <row r="2679" spans="1:6" x14ac:dyDescent="0.2">
      <c r="A2679" s="155" t="s">
        <v>8261</v>
      </c>
      <c r="B2679" s="155"/>
      <c r="C2679" s="156">
        <v>37621</v>
      </c>
      <c r="D2679" s="157">
        <v>0</v>
      </c>
      <c r="E2679" s="157">
        <v>0</v>
      </c>
      <c r="F2679" s="157">
        <v>0</v>
      </c>
    </row>
    <row r="2680" spans="1:6" x14ac:dyDescent="0.2">
      <c r="A2680" s="155" t="s">
        <v>8257</v>
      </c>
      <c r="B2680" s="155" t="s">
        <v>8258</v>
      </c>
      <c r="C2680" s="155" t="s">
        <v>10690</v>
      </c>
      <c r="D2680" s="157" t="s">
        <v>8259</v>
      </c>
      <c r="E2680" s="157" t="s">
        <v>8259</v>
      </c>
      <c r="F2680" s="157" t="s">
        <v>8259</v>
      </c>
    </row>
    <row r="2681" spans="1:6" x14ac:dyDescent="0.2">
      <c r="A2681" s="155" t="s">
        <v>8257</v>
      </c>
      <c r="B2681" s="155" t="s">
        <v>8258</v>
      </c>
      <c r="C2681" s="155" t="s">
        <v>10690</v>
      </c>
      <c r="D2681" s="157" t="s">
        <v>8259</v>
      </c>
      <c r="E2681" s="157" t="s">
        <v>8259</v>
      </c>
      <c r="F2681" s="157" t="s">
        <v>8259</v>
      </c>
    </row>
    <row r="2682" spans="1:6" x14ac:dyDescent="0.2">
      <c r="A2682" s="155" t="s">
        <v>8260</v>
      </c>
      <c r="B2682" s="155" t="s">
        <v>12364</v>
      </c>
      <c r="C2682" s="156">
        <v>37621</v>
      </c>
      <c r="D2682" s="157">
        <v>0</v>
      </c>
      <c r="E2682" s="157">
        <v>0</v>
      </c>
      <c r="F2682" s="157">
        <v>0</v>
      </c>
    </row>
    <row r="2683" spans="1:6" x14ac:dyDescent="0.2">
      <c r="A2683" s="155" t="s">
        <v>8261</v>
      </c>
      <c r="B2683" s="155"/>
      <c r="C2683" s="156">
        <v>37621</v>
      </c>
      <c r="D2683" s="157">
        <v>0</v>
      </c>
      <c r="E2683" s="157">
        <v>0</v>
      </c>
      <c r="F2683" s="157">
        <v>0</v>
      </c>
    </row>
    <row r="2684" spans="1:6" x14ac:dyDescent="0.2">
      <c r="A2684" s="155" t="s">
        <v>8257</v>
      </c>
      <c r="B2684" s="155" t="s">
        <v>8258</v>
      </c>
      <c r="C2684" s="155" t="s">
        <v>10690</v>
      </c>
      <c r="D2684" s="157" t="s">
        <v>8259</v>
      </c>
      <c r="E2684" s="157" t="s">
        <v>8259</v>
      </c>
      <c r="F2684" s="157" t="s">
        <v>8259</v>
      </c>
    </row>
    <row r="2685" spans="1:6" x14ac:dyDescent="0.2">
      <c r="A2685" s="155" t="s">
        <v>24</v>
      </c>
      <c r="B2685" s="155" t="s">
        <v>9603</v>
      </c>
      <c r="C2685" s="155"/>
      <c r="D2685" s="155"/>
      <c r="E2685" s="155"/>
      <c r="F2685" s="155"/>
    </row>
    <row r="2686" spans="1:6" x14ac:dyDescent="0.2">
      <c r="A2686" s="155"/>
      <c r="B2686" s="155"/>
      <c r="C2686" s="155" t="s">
        <v>10691</v>
      </c>
      <c r="D2686" s="155"/>
      <c r="E2686" s="157">
        <v>0</v>
      </c>
      <c r="F2686" s="155"/>
    </row>
    <row r="2687" spans="1:6" x14ac:dyDescent="0.2">
      <c r="A2687" s="155" t="s">
        <v>8264</v>
      </c>
      <c r="B2687" s="155"/>
      <c r="C2687" s="156">
        <v>37590</v>
      </c>
      <c r="D2687" s="157">
        <v>100062.48</v>
      </c>
      <c r="E2687" s="157">
        <v>87841.892000000007</v>
      </c>
      <c r="F2687" s="157">
        <v>12220.588</v>
      </c>
    </row>
    <row r="2688" spans="1:6" x14ac:dyDescent="0.2">
      <c r="A2688" s="155" t="s">
        <v>8268</v>
      </c>
      <c r="B2688" s="155"/>
      <c r="C2688" s="155"/>
      <c r="D2688" s="155"/>
      <c r="E2688" s="155"/>
      <c r="F2688" s="155"/>
    </row>
    <row r="2689" spans="1:6" x14ac:dyDescent="0.2">
      <c r="A2689" s="155" t="s">
        <v>8254</v>
      </c>
      <c r="B2689" s="155" t="s">
        <v>8255</v>
      </c>
      <c r="C2689" s="155"/>
      <c r="D2689" s="155"/>
      <c r="E2689" s="155"/>
      <c r="F2689" s="155"/>
    </row>
    <row r="2690" spans="1:6" x14ac:dyDescent="0.2">
      <c r="A2690" s="155"/>
      <c r="B2690" s="155"/>
      <c r="C2690" s="155" t="s">
        <v>10689</v>
      </c>
      <c r="D2690" s="157" t="s">
        <v>8255</v>
      </c>
      <c r="E2690" s="155"/>
      <c r="F2690" s="155"/>
    </row>
    <row r="2692" spans="1:6" x14ac:dyDescent="0.2">
      <c r="A2692" s="155" t="s">
        <v>8257</v>
      </c>
      <c r="B2692" s="155" t="s">
        <v>8258</v>
      </c>
      <c r="C2692" s="155" t="s">
        <v>10690</v>
      </c>
      <c r="D2692" s="157" t="s">
        <v>8259</v>
      </c>
      <c r="E2692" s="157" t="s">
        <v>8259</v>
      </c>
      <c r="F2692" s="157" t="s">
        <v>8259</v>
      </c>
    </row>
    <row r="2694" spans="1:6" x14ac:dyDescent="0.2">
      <c r="A2694" s="155" t="s">
        <v>8265</v>
      </c>
      <c r="B2694" s="155" t="s">
        <v>8266</v>
      </c>
      <c r="C2694" s="155" t="s">
        <v>158</v>
      </c>
      <c r="D2694" s="157" t="s">
        <v>3</v>
      </c>
      <c r="E2694" s="157" t="s">
        <v>4</v>
      </c>
      <c r="F2694" s="157" t="s">
        <v>1020</v>
      </c>
    </row>
    <row r="2695" spans="1:6" x14ac:dyDescent="0.2">
      <c r="A2695" s="155" t="s">
        <v>8257</v>
      </c>
      <c r="B2695" s="155" t="s">
        <v>8258</v>
      </c>
      <c r="C2695" s="155" t="s">
        <v>10690</v>
      </c>
      <c r="D2695" s="157" t="s">
        <v>8259</v>
      </c>
      <c r="E2695" s="157" t="s">
        <v>8259</v>
      </c>
      <c r="F2695" s="157" t="s">
        <v>8259</v>
      </c>
    </row>
    <row r="2696" spans="1:6" x14ac:dyDescent="0.2">
      <c r="A2696" s="156">
        <v>45653</v>
      </c>
      <c r="B2696" s="155">
        <v>5624567635</v>
      </c>
      <c r="C2696" s="155" t="s">
        <v>11066</v>
      </c>
      <c r="D2696" s="157">
        <v>3455.375</v>
      </c>
      <c r="E2696" s="155"/>
      <c r="F2696" s="157">
        <v>15675.963</v>
      </c>
    </row>
    <row r="2697" spans="1:6" x14ac:dyDescent="0.2">
      <c r="A2697" s="156">
        <v>45657</v>
      </c>
      <c r="B2697" s="155" t="s">
        <v>11067</v>
      </c>
      <c r="C2697" s="155" t="s">
        <v>11068</v>
      </c>
      <c r="D2697" s="155"/>
      <c r="E2697" s="157">
        <v>3751.0250000000001</v>
      </c>
      <c r="F2697" s="157">
        <v>11924.938</v>
      </c>
    </row>
    <row r="2698" spans="1:6" x14ac:dyDescent="0.2">
      <c r="A2698" s="155" t="s">
        <v>8257</v>
      </c>
      <c r="B2698" s="155" t="s">
        <v>8258</v>
      </c>
      <c r="C2698" s="155" t="s">
        <v>10690</v>
      </c>
      <c r="D2698" s="157" t="s">
        <v>8259</v>
      </c>
      <c r="E2698" s="157" t="s">
        <v>8259</v>
      </c>
      <c r="F2698" s="157" t="s">
        <v>8259</v>
      </c>
    </row>
    <row r="2699" spans="1:6" x14ac:dyDescent="0.2">
      <c r="A2699" s="155" t="s">
        <v>8260</v>
      </c>
      <c r="B2699" s="155" t="s">
        <v>12364</v>
      </c>
      <c r="C2699" s="156">
        <v>37621</v>
      </c>
      <c r="D2699" s="157">
        <v>3455.375</v>
      </c>
      <c r="E2699" s="157">
        <v>3751.0250000000001</v>
      </c>
      <c r="F2699" s="157">
        <v>-295.64999999999998</v>
      </c>
    </row>
    <row r="2700" spans="1:6" x14ac:dyDescent="0.2">
      <c r="A2700" s="155" t="s">
        <v>8261</v>
      </c>
      <c r="B2700" s="155"/>
      <c r="C2700" s="156">
        <v>37621</v>
      </c>
      <c r="D2700" s="157">
        <v>103517.855</v>
      </c>
      <c r="E2700" s="157">
        <v>91592.917000000001</v>
      </c>
      <c r="F2700" s="157">
        <v>11924.938</v>
      </c>
    </row>
    <row r="2701" spans="1:6" x14ac:dyDescent="0.2">
      <c r="A2701" s="155" t="s">
        <v>8257</v>
      </c>
      <c r="B2701" s="155" t="s">
        <v>8258</v>
      </c>
      <c r="C2701" s="155" t="s">
        <v>10690</v>
      </c>
      <c r="D2701" s="157" t="s">
        <v>8259</v>
      </c>
      <c r="E2701" s="157" t="s">
        <v>8259</v>
      </c>
      <c r="F2701" s="157" t="s">
        <v>8259</v>
      </c>
    </row>
    <row r="2702" spans="1:6" x14ac:dyDescent="0.2">
      <c r="A2702" s="155" t="s">
        <v>8257</v>
      </c>
      <c r="B2702" s="155" t="s">
        <v>8258</v>
      </c>
      <c r="C2702" s="155" t="s">
        <v>10690</v>
      </c>
      <c r="D2702" s="157" t="s">
        <v>8259</v>
      </c>
      <c r="E2702" s="157" t="s">
        <v>8259</v>
      </c>
      <c r="F2702" s="157" t="s">
        <v>8259</v>
      </c>
    </row>
    <row r="2703" spans="1:6" x14ac:dyDescent="0.2">
      <c r="A2703" s="155" t="s">
        <v>8260</v>
      </c>
      <c r="B2703" s="155" t="s">
        <v>12364</v>
      </c>
      <c r="C2703" s="156">
        <v>37621</v>
      </c>
      <c r="D2703" s="157">
        <v>0</v>
      </c>
      <c r="E2703" s="157">
        <v>0</v>
      </c>
      <c r="F2703" s="157">
        <v>0</v>
      </c>
    </row>
    <row r="2704" spans="1:6" x14ac:dyDescent="0.2">
      <c r="A2704" s="155" t="s">
        <v>8261</v>
      </c>
      <c r="B2704" s="155"/>
      <c r="C2704" s="156">
        <v>37621</v>
      </c>
      <c r="D2704" s="157">
        <v>0</v>
      </c>
      <c r="E2704" s="157">
        <v>0</v>
      </c>
      <c r="F2704" s="157">
        <v>0</v>
      </c>
    </row>
    <row r="2705" spans="1:6" x14ac:dyDescent="0.2">
      <c r="A2705" s="155" t="s">
        <v>8257</v>
      </c>
      <c r="B2705" s="155" t="s">
        <v>8258</v>
      </c>
      <c r="C2705" s="155" t="s">
        <v>10690</v>
      </c>
      <c r="D2705" s="157" t="s">
        <v>8259</v>
      </c>
      <c r="E2705" s="157" t="s">
        <v>8259</v>
      </c>
      <c r="F2705" s="157" t="s">
        <v>8259</v>
      </c>
    </row>
    <row r="2706" spans="1:6" x14ac:dyDescent="0.2">
      <c r="A2706" s="155" t="s">
        <v>8257</v>
      </c>
      <c r="B2706" s="155" t="s">
        <v>8258</v>
      </c>
      <c r="C2706" s="155" t="s">
        <v>10690</v>
      </c>
      <c r="D2706" s="157" t="s">
        <v>8259</v>
      </c>
      <c r="E2706" s="157" t="s">
        <v>8259</v>
      </c>
      <c r="F2706" s="157" t="s">
        <v>8259</v>
      </c>
    </row>
    <row r="2707" spans="1:6" x14ac:dyDescent="0.2">
      <c r="A2707" s="155" t="s">
        <v>8260</v>
      </c>
      <c r="B2707" s="155" t="s">
        <v>12364</v>
      </c>
      <c r="C2707" s="156">
        <v>37621</v>
      </c>
      <c r="D2707" s="157">
        <v>0</v>
      </c>
      <c r="E2707" s="157">
        <v>0</v>
      </c>
      <c r="F2707" s="157">
        <v>0</v>
      </c>
    </row>
    <row r="2708" spans="1:6" x14ac:dyDescent="0.2">
      <c r="A2708" s="155" t="s">
        <v>8261</v>
      </c>
      <c r="B2708" s="155"/>
      <c r="C2708" s="156">
        <v>37621</v>
      </c>
      <c r="D2708" s="157">
        <v>0</v>
      </c>
      <c r="E2708" s="157">
        <v>0</v>
      </c>
      <c r="F2708" s="157">
        <v>0</v>
      </c>
    </row>
    <row r="2709" spans="1:6" x14ac:dyDescent="0.2">
      <c r="A2709" s="155" t="s">
        <v>8257</v>
      </c>
      <c r="B2709" s="155" t="s">
        <v>8258</v>
      </c>
      <c r="C2709" s="155" t="s">
        <v>10690</v>
      </c>
      <c r="D2709" s="157" t="s">
        <v>8259</v>
      </c>
      <c r="E2709" s="157" t="s">
        <v>8259</v>
      </c>
      <c r="F2709" s="157" t="s">
        <v>8259</v>
      </c>
    </row>
    <row r="2710" spans="1:6" x14ac:dyDescent="0.2">
      <c r="A2710" s="155" t="s">
        <v>8257</v>
      </c>
      <c r="B2710" s="155" t="s">
        <v>8258</v>
      </c>
      <c r="C2710" s="155" t="s">
        <v>10690</v>
      </c>
      <c r="D2710" s="157" t="s">
        <v>8259</v>
      </c>
      <c r="E2710" s="157" t="s">
        <v>8259</v>
      </c>
      <c r="F2710" s="157" t="s">
        <v>8259</v>
      </c>
    </row>
    <row r="2711" spans="1:6" x14ac:dyDescent="0.2">
      <c r="A2711" s="155" t="s">
        <v>8260</v>
      </c>
      <c r="B2711" s="155" t="s">
        <v>12364</v>
      </c>
      <c r="C2711" s="156">
        <v>37621</v>
      </c>
      <c r="D2711" s="157">
        <v>0</v>
      </c>
      <c r="E2711" s="157">
        <v>0</v>
      </c>
      <c r="F2711" s="157">
        <v>0</v>
      </c>
    </row>
    <row r="2712" spans="1:6" x14ac:dyDescent="0.2">
      <c r="A2712" s="155" t="s">
        <v>8261</v>
      </c>
      <c r="B2712" s="155"/>
      <c r="C2712" s="156">
        <v>37621</v>
      </c>
      <c r="D2712" s="157">
        <v>0</v>
      </c>
      <c r="E2712" s="157">
        <v>0</v>
      </c>
      <c r="F2712" s="157">
        <v>0</v>
      </c>
    </row>
    <row r="2713" spans="1:6" x14ac:dyDescent="0.2">
      <c r="A2713" s="155" t="s">
        <v>8257</v>
      </c>
      <c r="B2713" s="155" t="s">
        <v>8258</v>
      </c>
      <c r="C2713" s="155" t="s">
        <v>10690</v>
      </c>
      <c r="D2713" s="157" t="s">
        <v>8259</v>
      </c>
      <c r="E2713" s="157" t="s">
        <v>8259</v>
      </c>
      <c r="F2713" s="157" t="s">
        <v>8259</v>
      </c>
    </row>
    <row r="2714" spans="1:6" x14ac:dyDescent="0.2">
      <c r="A2714" s="155" t="s">
        <v>8257</v>
      </c>
      <c r="B2714" s="155" t="s">
        <v>8258</v>
      </c>
      <c r="C2714" s="155" t="s">
        <v>10690</v>
      </c>
      <c r="D2714" s="157" t="s">
        <v>8259</v>
      </c>
      <c r="E2714" s="157" t="s">
        <v>8259</v>
      </c>
      <c r="F2714" s="157" t="s">
        <v>8259</v>
      </c>
    </row>
    <row r="2715" spans="1:6" x14ac:dyDescent="0.2">
      <c r="A2715" s="155" t="s">
        <v>8260</v>
      </c>
      <c r="B2715" s="155" t="s">
        <v>12364</v>
      </c>
      <c r="C2715" s="156">
        <v>37621</v>
      </c>
      <c r="D2715" s="157">
        <v>0</v>
      </c>
      <c r="E2715" s="157">
        <v>0</v>
      </c>
      <c r="F2715" s="157">
        <v>0</v>
      </c>
    </row>
    <row r="2716" spans="1:6" x14ac:dyDescent="0.2">
      <c r="A2716" s="155" t="s">
        <v>8261</v>
      </c>
      <c r="B2716" s="155"/>
      <c r="C2716" s="156">
        <v>37621</v>
      </c>
      <c r="D2716" s="157">
        <v>0</v>
      </c>
      <c r="E2716" s="157">
        <v>0</v>
      </c>
      <c r="F2716" s="157">
        <v>0</v>
      </c>
    </row>
    <row r="2717" spans="1:6" x14ac:dyDescent="0.2">
      <c r="A2717" s="155" t="s">
        <v>8257</v>
      </c>
      <c r="B2717" s="155" t="s">
        <v>8258</v>
      </c>
      <c r="C2717" s="155" t="s">
        <v>10690</v>
      </c>
      <c r="D2717" s="157" t="s">
        <v>8259</v>
      </c>
      <c r="E2717" s="157" t="s">
        <v>8259</v>
      </c>
      <c r="F2717" s="157" t="s">
        <v>8259</v>
      </c>
    </row>
    <row r="2718" spans="1:6" x14ac:dyDescent="0.2">
      <c r="A2718" s="155" t="s">
        <v>8257</v>
      </c>
      <c r="B2718" s="155" t="s">
        <v>8258</v>
      </c>
      <c r="C2718" s="155" t="s">
        <v>10690</v>
      </c>
      <c r="D2718" s="157" t="s">
        <v>8259</v>
      </c>
      <c r="E2718" s="157" t="s">
        <v>8259</v>
      </c>
      <c r="F2718" s="157" t="s">
        <v>8259</v>
      </c>
    </row>
    <row r="2719" spans="1:6" x14ac:dyDescent="0.2">
      <c r="A2719" s="155" t="s">
        <v>8260</v>
      </c>
      <c r="B2719" s="155" t="s">
        <v>12364</v>
      </c>
      <c r="C2719" s="156">
        <v>37621</v>
      </c>
      <c r="D2719" s="157">
        <v>0</v>
      </c>
      <c r="E2719" s="157">
        <v>0</v>
      </c>
      <c r="F2719" s="157">
        <v>0</v>
      </c>
    </row>
    <row r="2720" spans="1:6" x14ac:dyDescent="0.2">
      <c r="A2720" s="155" t="s">
        <v>8261</v>
      </c>
      <c r="B2720" s="155"/>
      <c r="C2720" s="156">
        <v>37621</v>
      </c>
      <c r="D2720" s="157">
        <v>0</v>
      </c>
      <c r="E2720" s="157">
        <v>0</v>
      </c>
      <c r="F2720" s="157">
        <v>0</v>
      </c>
    </row>
    <row r="2721" spans="1:6" x14ac:dyDescent="0.2">
      <c r="A2721" s="155" t="s">
        <v>8257</v>
      </c>
      <c r="B2721" s="155" t="s">
        <v>8258</v>
      </c>
      <c r="C2721" s="155" t="s">
        <v>10690</v>
      </c>
      <c r="D2721" s="157" t="s">
        <v>8259</v>
      </c>
      <c r="E2721" s="157" t="s">
        <v>8259</v>
      </c>
      <c r="F2721" s="157" t="s">
        <v>8259</v>
      </c>
    </row>
    <row r="2722" spans="1:6" x14ac:dyDescent="0.2">
      <c r="A2722" s="155" t="s">
        <v>8257</v>
      </c>
      <c r="B2722" s="155" t="s">
        <v>8258</v>
      </c>
      <c r="C2722" s="155" t="s">
        <v>10690</v>
      </c>
      <c r="D2722" s="157" t="s">
        <v>8259</v>
      </c>
      <c r="E2722" s="157" t="s">
        <v>8259</v>
      </c>
      <c r="F2722" s="157" t="s">
        <v>8259</v>
      </c>
    </row>
    <row r="2723" spans="1:6" x14ac:dyDescent="0.2">
      <c r="A2723" s="155" t="s">
        <v>8260</v>
      </c>
      <c r="B2723" s="155" t="s">
        <v>12364</v>
      </c>
      <c r="C2723" s="156">
        <v>37621</v>
      </c>
      <c r="D2723" s="157">
        <v>0</v>
      </c>
      <c r="E2723" s="157">
        <v>0</v>
      </c>
      <c r="F2723" s="157">
        <v>0</v>
      </c>
    </row>
    <row r="2724" spans="1:6" x14ac:dyDescent="0.2">
      <c r="A2724" s="155" t="s">
        <v>8261</v>
      </c>
      <c r="B2724" s="155"/>
      <c r="C2724" s="156">
        <v>37621</v>
      </c>
      <c r="D2724" s="157">
        <v>0</v>
      </c>
      <c r="E2724" s="157">
        <v>0</v>
      </c>
      <c r="F2724" s="157">
        <v>0</v>
      </c>
    </row>
    <row r="2725" spans="1:6" x14ac:dyDescent="0.2">
      <c r="A2725" s="155" t="s">
        <v>8257</v>
      </c>
      <c r="B2725" s="155" t="s">
        <v>8258</v>
      </c>
      <c r="C2725" s="155" t="s">
        <v>10690</v>
      </c>
      <c r="D2725" s="157" t="s">
        <v>8259</v>
      </c>
      <c r="E2725" s="157" t="s">
        <v>8259</v>
      </c>
      <c r="F2725" s="157" t="s">
        <v>8259</v>
      </c>
    </row>
    <row r="2726" spans="1:6" x14ac:dyDescent="0.2">
      <c r="A2726" s="155" t="s">
        <v>8257</v>
      </c>
      <c r="B2726" s="155" t="s">
        <v>8258</v>
      </c>
      <c r="C2726" s="155" t="s">
        <v>10690</v>
      </c>
      <c r="D2726" s="157" t="s">
        <v>8259</v>
      </c>
      <c r="E2726" s="157" t="s">
        <v>8259</v>
      </c>
      <c r="F2726" s="157" t="s">
        <v>8259</v>
      </c>
    </row>
    <row r="2727" spans="1:6" x14ac:dyDescent="0.2">
      <c r="A2727" s="155" t="s">
        <v>8260</v>
      </c>
      <c r="B2727" s="155" t="s">
        <v>12364</v>
      </c>
      <c r="C2727" s="156">
        <v>37621</v>
      </c>
      <c r="D2727" s="157">
        <v>0</v>
      </c>
      <c r="E2727" s="157">
        <v>0</v>
      </c>
      <c r="F2727" s="157">
        <v>0</v>
      </c>
    </row>
    <row r="2728" spans="1:6" x14ac:dyDescent="0.2">
      <c r="A2728" s="155" t="s">
        <v>8261</v>
      </c>
      <c r="B2728" s="155"/>
      <c r="C2728" s="156">
        <v>37621</v>
      </c>
      <c r="D2728" s="157">
        <v>0</v>
      </c>
      <c r="E2728" s="157">
        <v>0</v>
      </c>
      <c r="F2728" s="157">
        <v>0</v>
      </c>
    </row>
    <row r="2729" spans="1:6" x14ac:dyDescent="0.2">
      <c r="A2729" s="155" t="s">
        <v>8257</v>
      </c>
      <c r="B2729" s="155" t="s">
        <v>8258</v>
      </c>
      <c r="C2729" s="155" t="s">
        <v>10690</v>
      </c>
      <c r="D2729" s="157" t="s">
        <v>8259</v>
      </c>
      <c r="E2729" s="157" t="s">
        <v>8259</v>
      </c>
      <c r="F2729" s="157" t="s">
        <v>8259</v>
      </c>
    </row>
    <row r="2730" spans="1:6" x14ac:dyDescent="0.2">
      <c r="A2730" s="155" t="s">
        <v>8257</v>
      </c>
      <c r="B2730" s="155" t="s">
        <v>8258</v>
      </c>
      <c r="C2730" s="155" t="s">
        <v>10690</v>
      </c>
      <c r="D2730" s="157" t="s">
        <v>8259</v>
      </c>
      <c r="E2730" s="157" t="s">
        <v>8259</v>
      </c>
      <c r="F2730" s="157" t="s">
        <v>8259</v>
      </c>
    </row>
    <row r="2731" spans="1:6" x14ac:dyDescent="0.2">
      <c r="A2731" s="155" t="s">
        <v>8260</v>
      </c>
      <c r="B2731" s="155" t="s">
        <v>12364</v>
      </c>
      <c r="C2731" s="156">
        <v>37621</v>
      </c>
      <c r="D2731" s="157">
        <v>0</v>
      </c>
      <c r="E2731" s="157">
        <v>0</v>
      </c>
      <c r="F2731" s="157">
        <v>0</v>
      </c>
    </row>
    <row r="2732" spans="1:6" x14ac:dyDescent="0.2">
      <c r="A2732" s="155" t="s">
        <v>8261</v>
      </c>
      <c r="B2732" s="155"/>
      <c r="C2732" s="156">
        <v>37621</v>
      </c>
      <c r="D2732" s="157">
        <v>0</v>
      </c>
      <c r="E2732" s="157">
        <v>0</v>
      </c>
      <c r="F2732" s="157">
        <v>0</v>
      </c>
    </row>
    <row r="2733" spans="1:6" x14ac:dyDescent="0.2">
      <c r="A2733" s="155" t="s">
        <v>8257</v>
      </c>
      <c r="B2733" s="155" t="s">
        <v>8258</v>
      </c>
      <c r="C2733" s="155" t="s">
        <v>10690</v>
      </c>
      <c r="D2733" s="157" t="s">
        <v>8259</v>
      </c>
      <c r="E2733" s="157" t="s">
        <v>8259</v>
      </c>
      <c r="F2733" s="157" t="s">
        <v>8259</v>
      </c>
    </row>
    <row r="2734" spans="1:6" x14ac:dyDescent="0.2">
      <c r="A2734" s="155" t="s">
        <v>8257</v>
      </c>
      <c r="B2734" s="155" t="s">
        <v>8258</v>
      </c>
      <c r="C2734" s="155" t="s">
        <v>10690</v>
      </c>
      <c r="D2734" s="157" t="s">
        <v>8259</v>
      </c>
      <c r="E2734" s="157" t="s">
        <v>8259</v>
      </c>
      <c r="F2734" s="157" t="s">
        <v>8259</v>
      </c>
    </row>
    <row r="2735" spans="1:6" x14ac:dyDescent="0.2">
      <c r="A2735" s="155" t="s">
        <v>8260</v>
      </c>
      <c r="B2735" s="155" t="s">
        <v>12364</v>
      </c>
      <c r="C2735" s="156">
        <v>37621</v>
      </c>
      <c r="D2735" s="157">
        <v>0</v>
      </c>
      <c r="E2735" s="157">
        <v>0</v>
      </c>
      <c r="F2735" s="157">
        <v>0</v>
      </c>
    </row>
    <row r="2736" spans="1:6" x14ac:dyDescent="0.2">
      <c r="A2736" s="155" t="s">
        <v>8261</v>
      </c>
      <c r="B2736" s="155"/>
      <c r="C2736" s="156">
        <v>37621</v>
      </c>
      <c r="D2736" s="157">
        <v>0</v>
      </c>
      <c r="E2736" s="157">
        <v>0</v>
      </c>
      <c r="F2736" s="157">
        <v>0</v>
      </c>
    </row>
    <row r="2737" spans="1:6" x14ac:dyDescent="0.2">
      <c r="A2737" s="155" t="s">
        <v>8257</v>
      </c>
      <c r="B2737" s="155" t="s">
        <v>8258</v>
      </c>
      <c r="C2737" s="155" t="s">
        <v>10690</v>
      </c>
      <c r="D2737" s="157" t="s">
        <v>8259</v>
      </c>
      <c r="E2737" s="157" t="s">
        <v>8259</v>
      </c>
      <c r="F2737" s="157" t="s">
        <v>8259</v>
      </c>
    </row>
    <row r="2738" spans="1:6" x14ac:dyDescent="0.2">
      <c r="A2738" s="155" t="s">
        <v>8257</v>
      </c>
      <c r="B2738" s="155" t="s">
        <v>8258</v>
      </c>
      <c r="C2738" s="155" t="s">
        <v>10690</v>
      </c>
      <c r="D2738" s="157" t="s">
        <v>8259</v>
      </c>
      <c r="E2738" s="157" t="s">
        <v>8259</v>
      </c>
      <c r="F2738" s="157" t="s">
        <v>8259</v>
      </c>
    </row>
    <row r="2739" spans="1:6" x14ac:dyDescent="0.2">
      <c r="A2739" s="155" t="s">
        <v>8260</v>
      </c>
      <c r="B2739" s="155" t="s">
        <v>12364</v>
      </c>
      <c r="C2739" s="156">
        <v>37621</v>
      </c>
      <c r="D2739" s="157">
        <v>0</v>
      </c>
      <c r="E2739" s="157">
        <v>0</v>
      </c>
      <c r="F2739" s="157">
        <v>0</v>
      </c>
    </row>
    <row r="2740" spans="1:6" x14ac:dyDescent="0.2">
      <c r="A2740" s="155" t="s">
        <v>8261</v>
      </c>
      <c r="B2740" s="155"/>
      <c r="C2740" s="156">
        <v>37621</v>
      </c>
      <c r="D2740" s="157">
        <v>0</v>
      </c>
      <c r="E2740" s="157">
        <v>0</v>
      </c>
      <c r="F2740" s="157">
        <v>0</v>
      </c>
    </row>
    <row r="2741" spans="1:6" x14ac:dyDescent="0.2">
      <c r="A2741" s="155" t="s">
        <v>8257</v>
      </c>
      <c r="B2741" s="155" t="s">
        <v>8258</v>
      </c>
      <c r="C2741" s="155" t="s">
        <v>10690</v>
      </c>
      <c r="D2741" s="157" t="s">
        <v>8259</v>
      </c>
      <c r="E2741" s="157" t="s">
        <v>8259</v>
      </c>
      <c r="F2741" s="157" t="s">
        <v>8259</v>
      </c>
    </row>
    <row r="2742" spans="1:6" x14ac:dyDescent="0.2">
      <c r="A2742" s="155" t="s">
        <v>8257</v>
      </c>
      <c r="B2742" s="155" t="s">
        <v>8258</v>
      </c>
      <c r="C2742" s="155" t="s">
        <v>10690</v>
      </c>
      <c r="D2742" s="157" t="s">
        <v>8259</v>
      </c>
      <c r="E2742" s="157" t="s">
        <v>8259</v>
      </c>
      <c r="F2742" s="157" t="s">
        <v>8259</v>
      </c>
    </row>
    <row r="2743" spans="1:6" x14ac:dyDescent="0.2">
      <c r="A2743" s="155" t="s">
        <v>8260</v>
      </c>
      <c r="B2743" s="155" t="s">
        <v>12364</v>
      </c>
      <c r="C2743" s="156">
        <v>37621</v>
      </c>
      <c r="D2743" s="157">
        <v>0</v>
      </c>
      <c r="E2743" s="157">
        <v>0</v>
      </c>
      <c r="F2743" s="157">
        <v>0</v>
      </c>
    </row>
    <row r="2744" spans="1:6" x14ac:dyDescent="0.2">
      <c r="A2744" s="155" t="s">
        <v>8268</v>
      </c>
      <c r="B2744" s="155"/>
      <c r="C2744" s="155"/>
      <c r="D2744" s="155"/>
      <c r="E2744" s="155"/>
      <c r="F2744" s="155"/>
    </row>
    <row r="2745" spans="1:6" x14ac:dyDescent="0.2">
      <c r="A2745" s="155" t="s">
        <v>8254</v>
      </c>
      <c r="B2745" s="155" t="s">
        <v>8255</v>
      </c>
      <c r="C2745" s="155"/>
      <c r="D2745" s="155"/>
      <c r="E2745" s="155"/>
      <c r="F2745" s="155"/>
    </row>
    <row r="2746" spans="1:6" x14ac:dyDescent="0.2">
      <c r="A2746" s="155"/>
      <c r="B2746" s="155"/>
      <c r="C2746" s="155" t="s">
        <v>10689</v>
      </c>
      <c r="D2746" s="157" t="s">
        <v>8255</v>
      </c>
      <c r="E2746" s="155"/>
      <c r="F2746" s="155"/>
    </row>
    <row r="2748" spans="1:6" x14ac:dyDescent="0.2">
      <c r="A2748" s="155" t="s">
        <v>8261</v>
      </c>
      <c r="B2748" s="155"/>
      <c r="C2748" s="156">
        <v>37621</v>
      </c>
      <c r="D2748" s="157">
        <v>0</v>
      </c>
      <c r="E2748" s="157">
        <v>0</v>
      </c>
      <c r="F2748" s="157">
        <v>0</v>
      </c>
    </row>
    <row r="2749" spans="1:6" x14ac:dyDescent="0.2">
      <c r="A2749" s="155" t="s">
        <v>8257</v>
      </c>
      <c r="B2749" s="155" t="s">
        <v>8258</v>
      </c>
      <c r="C2749" s="155" t="s">
        <v>10690</v>
      </c>
      <c r="D2749" s="157" t="s">
        <v>8259</v>
      </c>
      <c r="E2749" s="157" t="s">
        <v>8259</v>
      </c>
      <c r="F2749" s="157" t="s">
        <v>8259</v>
      </c>
    </row>
    <row r="2750" spans="1:6" x14ac:dyDescent="0.2">
      <c r="A2750" s="155" t="s">
        <v>8257</v>
      </c>
      <c r="B2750" s="155" t="s">
        <v>8258</v>
      </c>
      <c r="C2750" s="155" t="s">
        <v>10690</v>
      </c>
      <c r="D2750" s="157" t="s">
        <v>8259</v>
      </c>
      <c r="E2750" s="157" t="s">
        <v>8259</v>
      </c>
      <c r="F2750" s="157" t="s">
        <v>8259</v>
      </c>
    </row>
    <row r="2751" spans="1:6" x14ac:dyDescent="0.2">
      <c r="A2751" s="155" t="s">
        <v>8260</v>
      </c>
      <c r="B2751" s="155" t="s">
        <v>12364</v>
      </c>
      <c r="C2751" s="156">
        <v>37621</v>
      </c>
      <c r="D2751" s="157">
        <v>0</v>
      </c>
      <c r="E2751" s="157">
        <v>0</v>
      </c>
      <c r="F2751" s="157">
        <v>0</v>
      </c>
    </row>
    <row r="2752" spans="1:6" x14ac:dyDescent="0.2">
      <c r="A2752" s="155" t="s">
        <v>8261</v>
      </c>
      <c r="B2752" s="155"/>
      <c r="C2752" s="156">
        <v>37621</v>
      </c>
      <c r="D2752" s="157">
        <v>0</v>
      </c>
      <c r="E2752" s="157">
        <v>0</v>
      </c>
      <c r="F2752" s="157">
        <v>0</v>
      </c>
    </row>
    <row r="2753" spans="1:6" x14ac:dyDescent="0.2">
      <c r="A2753" s="155" t="s">
        <v>8257</v>
      </c>
      <c r="B2753" s="155" t="s">
        <v>8258</v>
      </c>
      <c r="C2753" s="155" t="s">
        <v>10690</v>
      </c>
      <c r="D2753" s="157" t="s">
        <v>8259</v>
      </c>
      <c r="E2753" s="157" t="s">
        <v>8259</v>
      </c>
      <c r="F2753" s="157" t="s">
        <v>8259</v>
      </c>
    </row>
    <row r="2754" spans="1:6" x14ac:dyDescent="0.2">
      <c r="A2754" s="155" t="s">
        <v>8257</v>
      </c>
      <c r="B2754" s="155" t="s">
        <v>8258</v>
      </c>
      <c r="C2754" s="155" t="s">
        <v>10690</v>
      </c>
      <c r="D2754" s="157" t="s">
        <v>8259</v>
      </c>
      <c r="E2754" s="157" t="s">
        <v>8259</v>
      </c>
      <c r="F2754" s="157" t="s">
        <v>8259</v>
      </c>
    </row>
    <row r="2755" spans="1:6" x14ac:dyDescent="0.2">
      <c r="A2755" s="155" t="s">
        <v>8260</v>
      </c>
      <c r="B2755" s="155" t="s">
        <v>12364</v>
      </c>
      <c r="C2755" s="156">
        <v>37621</v>
      </c>
      <c r="D2755" s="157">
        <v>0</v>
      </c>
      <c r="E2755" s="157">
        <v>0</v>
      </c>
      <c r="F2755" s="157">
        <v>0</v>
      </c>
    </row>
    <row r="2756" spans="1:6" x14ac:dyDescent="0.2">
      <c r="A2756" s="155" t="s">
        <v>8261</v>
      </c>
      <c r="B2756" s="155"/>
      <c r="C2756" s="156">
        <v>37621</v>
      </c>
      <c r="D2756" s="157">
        <v>0</v>
      </c>
      <c r="E2756" s="157">
        <v>0</v>
      </c>
      <c r="F2756" s="157">
        <v>0</v>
      </c>
    </row>
    <row r="2757" spans="1:6" x14ac:dyDescent="0.2">
      <c r="A2757" s="155" t="s">
        <v>8257</v>
      </c>
      <c r="B2757" s="155" t="s">
        <v>8258</v>
      </c>
      <c r="C2757" s="155" t="s">
        <v>10690</v>
      </c>
      <c r="D2757" s="157" t="s">
        <v>8259</v>
      </c>
      <c r="E2757" s="157" t="s">
        <v>8259</v>
      </c>
      <c r="F2757" s="157" t="s">
        <v>8259</v>
      </c>
    </row>
    <row r="2758" spans="1:6" x14ac:dyDescent="0.2">
      <c r="A2758" s="155" t="s">
        <v>8257</v>
      </c>
      <c r="B2758" s="155" t="s">
        <v>8258</v>
      </c>
      <c r="C2758" s="155" t="s">
        <v>10690</v>
      </c>
      <c r="D2758" s="157" t="s">
        <v>8259</v>
      </c>
      <c r="E2758" s="157" t="s">
        <v>8259</v>
      </c>
      <c r="F2758" s="157" t="s">
        <v>8259</v>
      </c>
    </row>
    <row r="2759" spans="1:6" x14ac:dyDescent="0.2">
      <c r="A2759" s="155" t="s">
        <v>8260</v>
      </c>
      <c r="B2759" s="155" t="s">
        <v>12364</v>
      </c>
      <c r="C2759" s="156">
        <v>37621</v>
      </c>
      <c r="D2759" s="157">
        <v>0</v>
      </c>
      <c r="E2759" s="157">
        <v>0</v>
      </c>
      <c r="F2759" s="157">
        <v>0</v>
      </c>
    </row>
    <row r="2760" spans="1:6" x14ac:dyDescent="0.2">
      <c r="A2760" s="155" t="s">
        <v>8261</v>
      </c>
      <c r="B2760" s="155"/>
      <c r="C2760" s="156">
        <v>37621</v>
      </c>
      <c r="D2760" s="157">
        <v>0</v>
      </c>
      <c r="E2760" s="157">
        <v>0</v>
      </c>
      <c r="F2760" s="157">
        <v>0</v>
      </c>
    </row>
    <row r="2761" spans="1:6" x14ac:dyDescent="0.2">
      <c r="A2761" s="155" t="s">
        <v>8257</v>
      </c>
      <c r="B2761" s="155" t="s">
        <v>8258</v>
      </c>
      <c r="C2761" s="155" t="s">
        <v>10690</v>
      </c>
      <c r="D2761" s="157" t="s">
        <v>8259</v>
      </c>
      <c r="E2761" s="157" t="s">
        <v>8259</v>
      </c>
      <c r="F2761" s="157" t="s">
        <v>8259</v>
      </c>
    </row>
    <row r="2762" spans="1:6" x14ac:dyDescent="0.2">
      <c r="A2762" s="155" t="s">
        <v>8257</v>
      </c>
      <c r="B2762" s="155" t="s">
        <v>8258</v>
      </c>
      <c r="C2762" s="155" t="s">
        <v>10690</v>
      </c>
      <c r="D2762" s="157" t="s">
        <v>8259</v>
      </c>
      <c r="E2762" s="157" t="s">
        <v>8259</v>
      </c>
      <c r="F2762" s="157" t="s">
        <v>8259</v>
      </c>
    </row>
    <row r="2763" spans="1:6" x14ac:dyDescent="0.2">
      <c r="A2763" s="155" t="s">
        <v>8260</v>
      </c>
      <c r="B2763" s="155" t="s">
        <v>12364</v>
      </c>
      <c r="C2763" s="156">
        <v>37621</v>
      </c>
      <c r="D2763" s="157">
        <v>0</v>
      </c>
      <c r="E2763" s="157">
        <v>0</v>
      </c>
      <c r="F2763" s="157">
        <v>0</v>
      </c>
    </row>
    <row r="2764" spans="1:6" x14ac:dyDescent="0.2">
      <c r="A2764" s="155" t="s">
        <v>8261</v>
      </c>
      <c r="B2764" s="155"/>
      <c r="C2764" s="156">
        <v>37621</v>
      </c>
      <c r="D2764" s="157">
        <v>0</v>
      </c>
      <c r="E2764" s="157">
        <v>0</v>
      </c>
      <c r="F2764" s="157">
        <v>0</v>
      </c>
    </row>
    <row r="2765" spans="1:6" x14ac:dyDescent="0.2">
      <c r="A2765" s="155" t="s">
        <v>8257</v>
      </c>
      <c r="B2765" s="155" t="s">
        <v>8258</v>
      </c>
      <c r="C2765" s="155" t="s">
        <v>10690</v>
      </c>
      <c r="D2765" s="157" t="s">
        <v>8259</v>
      </c>
      <c r="E2765" s="157" t="s">
        <v>8259</v>
      </c>
      <c r="F2765" s="157" t="s">
        <v>8259</v>
      </c>
    </row>
    <row r="2766" spans="1:6" x14ac:dyDescent="0.2">
      <c r="A2766" s="155" t="s">
        <v>8257</v>
      </c>
      <c r="B2766" s="155" t="s">
        <v>8258</v>
      </c>
      <c r="C2766" s="155" t="s">
        <v>10690</v>
      </c>
      <c r="D2766" s="157" t="s">
        <v>8259</v>
      </c>
      <c r="E2766" s="157" t="s">
        <v>8259</v>
      </c>
      <c r="F2766" s="157" t="s">
        <v>8259</v>
      </c>
    </row>
    <row r="2767" spans="1:6" x14ac:dyDescent="0.2">
      <c r="A2767" s="155" t="s">
        <v>8260</v>
      </c>
      <c r="B2767" s="155" t="s">
        <v>12364</v>
      </c>
      <c r="C2767" s="156">
        <v>37621</v>
      </c>
      <c r="D2767" s="157">
        <v>0</v>
      </c>
      <c r="E2767" s="157">
        <v>0</v>
      </c>
      <c r="F2767" s="157">
        <v>0</v>
      </c>
    </row>
    <row r="2768" spans="1:6" x14ac:dyDescent="0.2">
      <c r="A2768" s="155" t="s">
        <v>8261</v>
      </c>
      <c r="B2768" s="155"/>
      <c r="C2768" s="156">
        <v>37621</v>
      </c>
      <c r="D2768" s="157">
        <v>0</v>
      </c>
      <c r="E2768" s="157">
        <v>0</v>
      </c>
      <c r="F2768" s="157">
        <v>0</v>
      </c>
    </row>
    <row r="2769" spans="1:6" x14ac:dyDescent="0.2">
      <c r="A2769" s="155" t="s">
        <v>8257</v>
      </c>
      <c r="B2769" s="155" t="s">
        <v>8258</v>
      </c>
      <c r="C2769" s="155" t="s">
        <v>10690</v>
      </c>
      <c r="D2769" s="157" t="s">
        <v>8259</v>
      </c>
      <c r="E2769" s="157" t="s">
        <v>8259</v>
      </c>
      <c r="F2769" s="157" t="s">
        <v>8259</v>
      </c>
    </row>
    <row r="2770" spans="1:6" x14ac:dyDescent="0.2">
      <c r="A2770" s="155" t="s">
        <v>8257</v>
      </c>
      <c r="B2770" s="155" t="s">
        <v>8258</v>
      </c>
      <c r="C2770" s="155" t="s">
        <v>10690</v>
      </c>
      <c r="D2770" s="157" t="s">
        <v>8259</v>
      </c>
      <c r="E2770" s="157" t="s">
        <v>8259</v>
      </c>
      <c r="F2770" s="157" t="s">
        <v>8259</v>
      </c>
    </row>
    <row r="2771" spans="1:6" x14ac:dyDescent="0.2">
      <c r="A2771" s="155" t="s">
        <v>8260</v>
      </c>
      <c r="B2771" s="155" t="s">
        <v>12364</v>
      </c>
      <c r="C2771" s="156">
        <v>37621</v>
      </c>
      <c r="D2771" s="157">
        <v>0</v>
      </c>
      <c r="E2771" s="157">
        <v>0</v>
      </c>
      <c r="F2771" s="157">
        <v>0</v>
      </c>
    </row>
    <row r="2772" spans="1:6" x14ac:dyDescent="0.2">
      <c r="A2772" s="155" t="s">
        <v>8261</v>
      </c>
      <c r="B2772" s="155"/>
      <c r="C2772" s="156">
        <v>37621</v>
      </c>
      <c r="D2772" s="157">
        <v>0</v>
      </c>
      <c r="E2772" s="157">
        <v>0</v>
      </c>
      <c r="F2772" s="157">
        <v>0</v>
      </c>
    </row>
    <row r="2773" spans="1:6" x14ac:dyDescent="0.2">
      <c r="A2773" s="155" t="s">
        <v>8257</v>
      </c>
      <c r="B2773" s="155" t="s">
        <v>8258</v>
      </c>
      <c r="C2773" s="155" t="s">
        <v>10690</v>
      </c>
      <c r="D2773" s="157" t="s">
        <v>8259</v>
      </c>
      <c r="E2773" s="157" t="s">
        <v>8259</v>
      </c>
      <c r="F2773" s="157" t="s">
        <v>8259</v>
      </c>
    </row>
    <row r="2774" spans="1:6" x14ac:dyDescent="0.2">
      <c r="A2774" s="155" t="s">
        <v>8257</v>
      </c>
      <c r="B2774" s="155" t="s">
        <v>8258</v>
      </c>
      <c r="C2774" s="155" t="s">
        <v>10690</v>
      </c>
      <c r="D2774" s="157" t="s">
        <v>8259</v>
      </c>
      <c r="E2774" s="157" t="s">
        <v>8259</v>
      </c>
      <c r="F2774" s="157" t="s">
        <v>8259</v>
      </c>
    </row>
    <row r="2775" spans="1:6" x14ac:dyDescent="0.2">
      <c r="A2775" s="155" t="s">
        <v>8260</v>
      </c>
      <c r="B2775" s="155" t="s">
        <v>12364</v>
      </c>
      <c r="C2775" s="156">
        <v>37621</v>
      </c>
      <c r="D2775" s="157">
        <v>0</v>
      </c>
      <c r="E2775" s="157">
        <v>0</v>
      </c>
      <c r="F2775" s="157">
        <v>0</v>
      </c>
    </row>
    <row r="2776" spans="1:6" x14ac:dyDescent="0.2">
      <c r="A2776" s="155" t="s">
        <v>8261</v>
      </c>
      <c r="B2776" s="155"/>
      <c r="C2776" s="156">
        <v>37621</v>
      </c>
      <c r="D2776" s="157">
        <v>0</v>
      </c>
      <c r="E2776" s="157">
        <v>0</v>
      </c>
      <c r="F2776" s="157">
        <v>0</v>
      </c>
    </row>
    <row r="2777" spans="1:6" x14ac:dyDescent="0.2">
      <c r="A2777" s="155" t="s">
        <v>8257</v>
      </c>
      <c r="B2777" s="155" t="s">
        <v>8258</v>
      </c>
      <c r="C2777" s="155" t="s">
        <v>10690</v>
      </c>
      <c r="D2777" s="157" t="s">
        <v>8259</v>
      </c>
      <c r="E2777" s="157" t="s">
        <v>8259</v>
      </c>
      <c r="F2777" s="157" t="s">
        <v>8259</v>
      </c>
    </row>
    <row r="2778" spans="1:6" x14ac:dyDescent="0.2">
      <c r="A2778" s="155" t="s">
        <v>8257</v>
      </c>
      <c r="B2778" s="155" t="s">
        <v>8258</v>
      </c>
      <c r="C2778" s="155" t="s">
        <v>10690</v>
      </c>
      <c r="D2778" s="157" t="s">
        <v>8259</v>
      </c>
      <c r="E2778" s="157" t="s">
        <v>8259</v>
      </c>
      <c r="F2778" s="157" t="s">
        <v>8259</v>
      </c>
    </row>
    <row r="2779" spans="1:6" x14ac:dyDescent="0.2">
      <c r="A2779" s="155" t="s">
        <v>8260</v>
      </c>
      <c r="B2779" s="155" t="s">
        <v>12364</v>
      </c>
      <c r="C2779" s="156">
        <v>37621</v>
      </c>
      <c r="D2779" s="157">
        <v>0</v>
      </c>
      <c r="E2779" s="157">
        <v>0</v>
      </c>
      <c r="F2779" s="157">
        <v>0</v>
      </c>
    </row>
    <row r="2780" spans="1:6" x14ac:dyDescent="0.2">
      <c r="A2780" s="155" t="s">
        <v>8261</v>
      </c>
      <c r="B2780" s="155"/>
      <c r="C2780" s="156">
        <v>37621</v>
      </c>
      <c r="D2780" s="157">
        <v>0</v>
      </c>
      <c r="E2780" s="157">
        <v>0</v>
      </c>
      <c r="F2780" s="157">
        <v>0</v>
      </c>
    </row>
    <row r="2781" spans="1:6" x14ac:dyDescent="0.2">
      <c r="A2781" s="155" t="s">
        <v>8257</v>
      </c>
      <c r="B2781" s="155" t="s">
        <v>8258</v>
      </c>
      <c r="C2781" s="155" t="s">
        <v>10690</v>
      </c>
      <c r="D2781" s="157" t="s">
        <v>8259</v>
      </c>
      <c r="E2781" s="157" t="s">
        <v>8259</v>
      </c>
      <c r="F2781" s="157" t="s">
        <v>8259</v>
      </c>
    </row>
    <row r="2782" spans="1:6" x14ac:dyDescent="0.2">
      <c r="A2782" s="155" t="s">
        <v>8257</v>
      </c>
      <c r="B2782" s="155" t="s">
        <v>8258</v>
      </c>
      <c r="C2782" s="155" t="s">
        <v>10690</v>
      </c>
      <c r="D2782" s="157" t="s">
        <v>8259</v>
      </c>
      <c r="E2782" s="157" t="s">
        <v>8259</v>
      </c>
      <c r="F2782" s="157" t="s">
        <v>8259</v>
      </c>
    </row>
    <row r="2783" spans="1:6" x14ac:dyDescent="0.2">
      <c r="A2783" s="155" t="s">
        <v>8260</v>
      </c>
      <c r="B2783" s="155" t="s">
        <v>12364</v>
      </c>
      <c r="C2783" s="156">
        <v>37621</v>
      </c>
      <c r="D2783" s="157">
        <v>0</v>
      </c>
      <c r="E2783" s="157">
        <v>0</v>
      </c>
      <c r="F2783" s="157">
        <v>0</v>
      </c>
    </row>
    <row r="2784" spans="1:6" x14ac:dyDescent="0.2">
      <c r="A2784" s="155" t="s">
        <v>8261</v>
      </c>
      <c r="B2784" s="155"/>
      <c r="C2784" s="156">
        <v>37621</v>
      </c>
      <c r="D2784" s="157">
        <v>0</v>
      </c>
      <c r="E2784" s="157">
        <v>0</v>
      </c>
      <c r="F2784" s="157">
        <v>0</v>
      </c>
    </row>
    <row r="2785" spans="1:6" x14ac:dyDescent="0.2">
      <c r="A2785" s="155" t="s">
        <v>8257</v>
      </c>
      <c r="B2785" s="155" t="s">
        <v>8258</v>
      </c>
      <c r="C2785" s="155" t="s">
        <v>10690</v>
      </c>
      <c r="D2785" s="157" t="s">
        <v>8259</v>
      </c>
      <c r="E2785" s="157" t="s">
        <v>8259</v>
      </c>
      <c r="F2785" s="157" t="s">
        <v>8259</v>
      </c>
    </row>
    <row r="2786" spans="1:6" x14ac:dyDescent="0.2">
      <c r="A2786" s="155" t="s">
        <v>8257</v>
      </c>
      <c r="B2786" s="155" t="s">
        <v>8258</v>
      </c>
      <c r="C2786" s="155" t="s">
        <v>10690</v>
      </c>
      <c r="D2786" s="157" t="s">
        <v>8259</v>
      </c>
      <c r="E2786" s="157" t="s">
        <v>8259</v>
      </c>
      <c r="F2786" s="157" t="s">
        <v>8259</v>
      </c>
    </row>
    <row r="2787" spans="1:6" x14ac:dyDescent="0.2">
      <c r="A2787" s="155" t="s">
        <v>8260</v>
      </c>
      <c r="B2787" s="155" t="s">
        <v>12364</v>
      </c>
      <c r="C2787" s="156">
        <v>37621</v>
      </c>
      <c r="D2787" s="157">
        <v>0</v>
      </c>
      <c r="E2787" s="157">
        <v>0</v>
      </c>
      <c r="F2787" s="157">
        <v>0</v>
      </c>
    </row>
    <row r="2788" spans="1:6" x14ac:dyDescent="0.2">
      <c r="A2788" s="155" t="s">
        <v>8261</v>
      </c>
      <c r="B2788" s="155"/>
      <c r="C2788" s="156">
        <v>37621</v>
      </c>
      <c r="D2788" s="157">
        <v>0</v>
      </c>
      <c r="E2788" s="157">
        <v>0</v>
      </c>
      <c r="F2788" s="157">
        <v>0</v>
      </c>
    </row>
    <row r="2789" spans="1:6" x14ac:dyDescent="0.2">
      <c r="A2789" s="155" t="s">
        <v>8257</v>
      </c>
      <c r="B2789" s="155" t="s">
        <v>8258</v>
      </c>
      <c r="C2789" s="155" t="s">
        <v>10690</v>
      </c>
      <c r="D2789" s="157" t="s">
        <v>8259</v>
      </c>
      <c r="E2789" s="157" t="s">
        <v>8259</v>
      </c>
      <c r="F2789" s="157" t="s">
        <v>8259</v>
      </c>
    </row>
    <row r="2790" spans="1:6" x14ac:dyDescent="0.2">
      <c r="A2790" s="155" t="s">
        <v>8257</v>
      </c>
      <c r="B2790" s="155" t="s">
        <v>8258</v>
      </c>
      <c r="C2790" s="155" t="s">
        <v>10690</v>
      </c>
      <c r="D2790" s="157" t="s">
        <v>8259</v>
      </c>
      <c r="E2790" s="157" t="s">
        <v>8259</v>
      </c>
      <c r="F2790" s="157" t="s">
        <v>8259</v>
      </c>
    </row>
    <row r="2791" spans="1:6" x14ac:dyDescent="0.2">
      <c r="A2791" s="155" t="s">
        <v>8260</v>
      </c>
      <c r="B2791" s="155" t="s">
        <v>12364</v>
      </c>
      <c r="C2791" s="156">
        <v>37621</v>
      </c>
      <c r="D2791" s="157">
        <v>0</v>
      </c>
      <c r="E2791" s="157">
        <v>0</v>
      </c>
      <c r="F2791" s="157">
        <v>0</v>
      </c>
    </row>
    <row r="2792" spans="1:6" x14ac:dyDescent="0.2">
      <c r="A2792" s="155" t="s">
        <v>8261</v>
      </c>
      <c r="B2792" s="155"/>
      <c r="C2792" s="156">
        <v>37621</v>
      </c>
      <c r="D2792" s="157">
        <v>0</v>
      </c>
      <c r="E2792" s="157">
        <v>0</v>
      </c>
      <c r="F2792" s="157">
        <v>0</v>
      </c>
    </row>
    <row r="2793" spans="1:6" x14ac:dyDescent="0.2">
      <c r="A2793" s="155" t="s">
        <v>8257</v>
      </c>
      <c r="B2793" s="155" t="s">
        <v>8258</v>
      </c>
      <c r="C2793" s="155" t="s">
        <v>10690</v>
      </c>
      <c r="D2793" s="157" t="s">
        <v>8259</v>
      </c>
      <c r="E2793" s="157" t="s">
        <v>8259</v>
      </c>
      <c r="F2793" s="157" t="s">
        <v>8259</v>
      </c>
    </row>
    <row r="2794" spans="1:6" x14ac:dyDescent="0.2">
      <c r="A2794" s="155" t="s">
        <v>8257</v>
      </c>
      <c r="B2794" s="155" t="s">
        <v>8258</v>
      </c>
      <c r="C2794" s="155" t="s">
        <v>10690</v>
      </c>
      <c r="D2794" s="157" t="s">
        <v>8259</v>
      </c>
      <c r="E2794" s="157" t="s">
        <v>8259</v>
      </c>
      <c r="F2794" s="157" t="s">
        <v>8259</v>
      </c>
    </row>
    <row r="2795" spans="1:6" x14ac:dyDescent="0.2">
      <c r="A2795" s="155" t="s">
        <v>8260</v>
      </c>
      <c r="B2795" s="155" t="s">
        <v>12364</v>
      </c>
      <c r="C2795" s="156">
        <v>37621</v>
      </c>
      <c r="D2795" s="157">
        <v>0</v>
      </c>
      <c r="E2795" s="157">
        <v>0</v>
      </c>
      <c r="F2795" s="157">
        <v>0</v>
      </c>
    </row>
    <row r="2796" spans="1:6" x14ac:dyDescent="0.2">
      <c r="A2796" s="155" t="s">
        <v>8261</v>
      </c>
      <c r="B2796" s="155"/>
      <c r="C2796" s="156">
        <v>37621</v>
      </c>
      <c r="D2796" s="157">
        <v>0</v>
      </c>
      <c r="E2796" s="157">
        <v>0</v>
      </c>
      <c r="F2796" s="157">
        <v>0</v>
      </c>
    </row>
    <row r="2797" spans="1:6" x14ac:dyDescent="0.2">
      <c r="A2797" s="155" t="s">
        <v>8257</v>
      </c>
      <c r="B2797" s="155" t="s">
        <v>8258</v>
      </c>
      <c r="C2797" s="155" t="s">
        <v>10690</v>
      </c>
      <c r="D2797" s="157" t="s">
        <v>8259</v>
      </c>
      <c r="E2797" s="157" t="s">
        <v>8259</v>
      </c>
      <c r="F2797" s="157" t="s">
        <v>8259</v>
      </c>
    </row>
    <row r="2798" spans="1:6" x14ac:dyDescent="0.2">
      <c r="A2798" s="155" t="s">
        <v>8257</v>
      </c>
      <c r="B2798" s="155" t="s">
        <v>8258</v>
      </c>
      <c r="C2798" s="155" t="s">
        <v>10690</v>
      </c>
      <c r="D2798" s="157" t="s">
        <v>8259</v>
      </c>
      <c r="E2798" s="157" t="s">
        <v>8259</v>
      </c>
      <c r="F2798" s="157" t="s">
        <v>8259</v>
      </c>
    </row>
    <row r="2799" spans="1:6" x14ac:dyDescent="0.2">
      <c r="A2799" s="155" t="s">
        <v>8260</v>
      </c>
      <c r="B2799" s="155" t="s">
        <v>12364</v>
      </c>
      <c r="C2799" s="156">
        <v>37621</v>
      </c>
      <c r="D2799" s="157">
        <v>0</v>
      </c>
      <c r="E2799" s="157">
        <v>0</v>
      </c>
      <c r="F2799" s="157">
        <v>0</v>
      </c>
    </row>
    <row r="2800" spans="1:6" x14ac:dyDescent="0.2">
      <c r="A2800" s="155" t="s">
        <v>8268</v>
      </c>
      <c r="B2800" s="155"/>
      <c r="C2800" s="155"/>
      <c r="D2800" s="155"/>
      <c r="E2800" s="155"/>
      <c r="F2800" s="155"/>
    </row>
    <row r="2801" spans="1:6" x14ac:dyDescent="0.2">
      <c r="A2801" s="155" t="s">
        <v>8254</v>
      </c>
      <c r="B2801" s="155" t="s">
        <v>8255</v>
      </c>
      <c r="C2801" s="155"/>
      <c r="D2801" s="155"/>
      <c r="E2801" s="155"/>
      <c r="F2801" s="155"/>
    </row>
    <row r="2802" spans="1:6" x14ac:dyDescent="0.2">
      <c r="A2802" s="155"/>
      <c r="B2802" s="155"/>
      <c r="C2802" s="155" t="s">
        <v>10689</v>
      </c>
      <c r="D2802" s="157" t="s">
        <v>8255</v>
      </c>
      <c r="E2802" s="155"/>
      <c r="F2802" s="155"/>
    </row>
    <row r="2804" spans="1:6" x14ac:dyDescent="0.2">
      <c r="A2804" s="155" t="s">
        <v>8261</v>
      </c>
      <c r="B2804" s="155"/>
      <c r="C2804" s="156">
        <v>37621</v>
      </c>
      <c r="D2804" s="157">
        <v>0</v>
      </c>
      <c r="E2804" s="157">
        <v>0</v>
      </c>
      <c r="F2804" s="157">
        <v>0</v>
      </c>
    </row>
    <row r="2805" spans="1:6" x14ac:dyDescent="0.2">
      <c r="A2805" s="155" t="s">
        <v>8257</v>
      </c>
      <c r="B2805" s="155" t="s">
        <v>8258</v>
      </c>
      <c r="C2805" s="155" t="s">
        <v>10690</v>
      </c>
      <c r="D2805" s="157" t="s">
        <v>8259</v>
      </c>
      <c r="E2805" s="157" t="s">
        <v>8259</v>
      </c>
      <c r="F2805" s="157" t="s">
        <v>8259</v>
      </c>
    </row>
    <row r="2806" spans="1:6" x14ac:dyDescent="0.2">
      <c r="A2806" s="155" t="s">
        <v>8257</v>
      </c>
      <c r="B2806" s="155" t="s">
        <v>8258</v>
      </c>
      <c r="C2806" s="155" t="s">
        <v>10690</v>
      </c>
      <c r="D2806" s="157" t="s">
        <v>8259</v>
      </c>
      <c r="E2806" s="157" t="s">
        <v>8259</v>
      </c>
      <c r="F2806" s="157" t="s">
        <v>8259</v>
      </c>
    </row>
    <row r="2807" spans="1:6" x14ac:dyDescent="0.2">
      <c r="A2807" s="155" t="s">
        <v>8260</v>
      </c>
      <c r="B2807" s="155" t="s">
        <v>12364</v>
      </c>
      <c r="C2807" s="156">
        <v>37621</v>
      </c>
      <c r="D2807" s="157">
        <v>0</v>
      </c>
      <c r="E2807" s="157">
        <v>0</v>
      </c>
      <c r="F2807" s="157">
        <v>0</v>
      </c>
    </row>
    <row r="2808" spans="1:6" x14ac:dyDescent="0.2">
      <c r="A2808" s="155" t="s">
        <v>8261</v>
      </c>
      <c r="B2808" s="155"/>
      <c r="C2808" s="156">
        <v>37621</v>
      </c>
      <c r="D2808" s="157">
        <v>0</v>
      </c>
      <c r="E2808" s="157">
        <v>0</v>
      </c>
      <c r="F2808" s="157">
        <v>0</v>
      </c>
    </row>
    <row r="2809" spans="1:6" x14ac:dyDescent="0.2">
      <c r="A2809" s="155" t="s">
        <v>8257</v>
      </c>
      <c r="B2809" s="155" t="s">
        <v>8258</v>
      </c>
      <c r="C2809" s="155" t="s">
        <v>10690</v>
      </c>
      <c r="D2809" s="157" t="s">
        <v>8259</v>
      </c>
      <c r="E2809" s="157" t="s">
        <v>8259</v>
      </c>
      <c r="F2809" s="157" t="s">
        <v>8259</v>
      </c>
    </row>
    <row r="2810" spans="1:6" x14ac:dyDescent="0.2">
      <c r="A2810" s="155" t="s">
        <v>8257</v>
      </c>
      <c r="B2810" s="155" t="s">
        <v>8258</v>
      </c>
      <c r="C2810" s="155" t="s">
        <v>10690</v>
      </c>
      <c r="D2810" s="157" t="s">
        <v>8259</v>
      </c>
      <c r="E2810" s="157" t="s">
        <v>8259</v>
      </c>
      <c r="F2810" s="157" t="s">
        <v>8259</v>
      </c>
    </row>
    <row r="2811" spans="1:6" x14ac:dyDescent="0.2">
      <c r="A2811" s="155" t="s">
        <v>8260</v>
      </c>
      <c r="B2811" s="155" t="s">
        <v>12364</v>
      </c>
      <c r="C2811" s="156">
        <v>37621</v>
      </c>
      <c r="D2811" s="157">
        <v>0</v>
      </c>
      <c r="E2811" s="157">
        <v>0</v>
      </c>
      <c r="F2811" s="157">
        <v>0</v>
      </c>
    </row>
    <row r="2812" spans="1:6" x14ac:dyDescent="0.2">
      <c r="A2812" s="155" t="s">
        <v>8261</v>
      </c>
      <c r="B2812" s="155"/>
      <c r="C2812" s="156">
        <v>37621</v>
      </c>
      <c r="D2812" s="157">
        <v>0</v>
      </c>
      <c r="E2812" s="157">
        <v>0</v>
      </c>
      <c r="F2812" s="157">
        <v>0</v>
      </c>
    </row>
    <row r="2813" spans="1:6" x14ac:dyDescent="0.2">
      <c r="A2813" s="155" t="s">
        <v>8257</v>
      </c>
      <c r="B2813" s="155" t="s">
        <v>8258</v>
      </c>
      <c r="C2813" s="155" t="s">
        <v>10690</v>
      </c>
      <c r="D2813" s="157" t="s">
        <v>8259</v>
      </c>
      <c r="E2813" s="157" t="s">
        <v>8259</v>
      </c>
      <c r="F2813" s="157" t="s">
        <v>8259</v>
      </c>
    </row>
    <row r="2814" spans="1:6" x14ac:dyDescent="0.2">
      <c r="A2814" s="155" t="s">
        <v>8257</v>
      </c>
      <c r="B2814" s="155" t="s">
        <v>8258</v>
      </c>
      <c r="C2814" s="155" t="s">
        <v>10690</v>
      </c>
      <c r="D2814" s="157" t="s">
        <v>8259</v>
      </c>
      <c r="E2814" s="157" t="s">
        <v>8259</v>
      </c>
      <c r="F2814" s="157" t="s">
        <v>8259</v>
      </c>
    </row>
    <row r="2815" spans="1:6" x14ac:dyDescent="0.2">
      <c r="A2815" s="155" t="s">
        <v>8260</v>
      </c>
      <c r="B2815" s="155" t="s">
        <v>12364</v>
      </c>
      <c r="C2815" s="156">
        <v>37621</v>
      </c>
      <c r="D2815" s="157">
        <v>0</v>
      </c>
      <c r="E2815" s="157">
        <v>0</v>
      </c>
      <c r="F2815" s="157">
        <v>0</v>
      </c>
    </row>
    <row r="2816" spans="1:6" x14ac:dyDescent="0.2">
      <c r="A2816" s="155" t="s">
        <v>8261</v>
      </c>
      <c r="B2816" s="155"/>
      <c r="C2816" s="156">
        <v>37621</v>
      </c>
      <c r="D2816" s="157">
        <v>0</v>
      </c>
      <c r="E2816" s="157">
        <v>0</v>
      </c>
      <c r="F2816" s="157">
        <v>0</v>
      </c>
    </row>
    <row r="2817" spans="1:6" x14ac:dyDescent="0.2">
      <c r="A2817" s="155" t="s">
        <v>8257</v>
      </c>
      <c r="B2817" s="155" t="s">
        <v>8258</v>
      </c>
      <c r="C2817" s="155" t="s">
        <v>10690</v>
      </c>
      <c r="D2817" s="157" t="s">
        <v>8259</v>
      </c>
      <c r="E2817" s="157" t="s">
        <v>8259</v>
      </c>
      <c r="F2817" s="157" t="s">
        <v>8259</v>
      </c>
    </row>
    <row r="2818" spans="1:6" x14ac:dyDescent="0.2">
      <c r="A2818" s="155" t="s">
        <v>8257</v>
      </c>
      <c r="B2818" s="155" t="s">
        <v>8258</v>
      </c>
      <c r="C2818" s="155" t="s">
        <v>10690</v>
      </c>
      <c r="D2818" s="157" t="s">
        <v>8259</v>
      </c>
      <c r="E2818" s="157" t="s">
        <v>8259</v>
      </c>
      <c r="F2818" s="157" t="s">
        <v>8259</v>
      </c>
    </row>
    <row r="2819" spans="1:6" x14ac:dyDescent="0.2">
      <c r="A2819" s="155" t="s">
        <v>8260</v>
      </c>
      <c r="B2819" s="155" t="s">
        <v>12364</v>
      </c>
      <c r="C2819" s="156">
        <v>37621</v>
      </c>
      <c r="D2819" s="157">
        <v>0</v>
      </c>
      <c r="E2819" s="157">
        <v>0</v>
      </c>
      <c r="F2819" s="157">
        <v>0</v>
      </c>
    </row>
    <row r="2820" spans="1:6" x14ac:dyDescent="0.2">
      <c r="A2820" s="155" t="s">
        <v>8261</v>
      </c>
      <c r="B2820" s="155"/>
      <c r="C2820" s="156">
        <v>37621</v>
      </c>
      <c r="D2820" s="157">
        <v>0</v>
      </c>
      <c r="E2820" s="157">
        <v>0</v>
      </c>
      <c r="F2820" s="157">
        <v>0</v>
      </c>
    </row>
    <row r="2821" spans="1:6" x14ac:dyDescent="0.2">
      <c r="A2821" s="155" t="s">
        <v>8257</v>
      </c>
      <c r="B2821" s="155" t="s">
        <v>8258</v>
      </c>
      <c r="C2821" s="155" t="s">
        <v>10690</v>
      </c>
      <c r="D2821" s="157" t="s">
        <v>8259</v>
      </c>
      <c r="E2821" s="157" t="s">
        <v>8259</v>
      </c>
      <c r="F2821" s="157" t="s">
        <v>8259</v>
      </c>
    </row>
    <row r="2822" spans="1:6" x14ac:dyDescent="0.2">
      <c r="A2822" s="155" t="s">
        <v>8257</v>
      </c>
      <c r="B2822" s="155" t="s">
        <v>8258</v>
      </c>
      <c r="C2822" s="155" t="s">
        <v>10690</v>
      </c>
      <c r="D2822" s="157" t="s">
        <v>8259</v>
      </c>
      <c r="E2822" s="157" t="s">
        <v>8259</v>
      </c>
      <c r="F2822" s="157" t="s">
        <v>8259</v>
      </c>
    </row>
    <row r="2823" spans="1:6" x14ac:dyDescent="0.2">
      <c r="A2823" s="155" t="s">
        <v>8260</v>
      </c>
      <c r="B2823" s="155" t="s">
        <v>12364</v>
      </c>
      <c r="C2823" s="156">
        <v>37621</v>
      </c>
      <c r="D2823" s="157">
        <v>0</v>
      </c>
      <c r="E2823" s="157">
        <v>0</v>
      </c>
      <c r="F2823" s="157">
        <v>0</v>
      </c>
    </row>
    <row r="2824" spans="1:6" x14ac:dyDescent="0.2">
      <c r="A2824" s="155" t="s">
        <v>8261</v>
      </c>
      <c r="B2824" s="155"/>
      <c r="C2824" s="156">
        <v>37621</v>
      </c>
      <c r="D2824" s="157">
        <v>0</v>
      </c>
      <c r="E2824" s="157">
        <v>0</v>
      </c>
      <c r="F2824" s="157">
        <v>0</v>
      </c>
    </row>
    <row r="2825" spans="1:6" x14ac:dyDescent="0.2">
      <c r="A2825" s="155" t="s">
        <v>8257</v>
      </c>
      <c r="B2825" s="155" t="s">
        <v>8258</v>
      </c>
      <c r="C2825" s="155" t="s">
        <v>10690</v>
      </c>
      <c r="D2825" s="157" t="s">
        <v>8259</v>
      </c>
      <c r="E2825" s="157" t="s">
        <v>8259</v>
      </c>
      <c r="F2825" s="157" t="s">
        <v>8259</v>
      </c>
    </row>
    <row r="2826" spans="1:6" x14ac:dyDescent="0.2">
      <c r="A2826" s="155" t="s">
        <v>8257</v>
      </c>
      <c r="B2826" s="155" t="s">
        <v>8258</v>
      </c>
      <c r="C2826" s="155" t="s">
        <v>10690</v>
      </c>
      <c r="D2826" s="157" t="s">
        <v>8259</v>
      </c>
      <c r="E2826" s="157" t="s">
        <v>8259</v>
      </c>
      <c r="F2826" s="157" t="s">
        <v>8259</v>
      </c>
    </row>
    <row r="2827" spans="1:6" x14ac:dyDescent="0.2">
      <c r="A2827" s="155" t="s">
        <v>8260</v>
      </c>
      <c r="B2827" s="155" t="s">
        <v>12364</v>
      </c>
      <c r="C2827" s="156">
        <v>37621</v>
      </c>
      <c r="D2827" s="157">
        <v>0</v>
      </c>
      <c r="E2827" s="157">
        <v>0</v>
      </c>
      <c r="F2827" s="157">
        <v>0</v>
      </c>
    </row>
    <row r="2828" spans="1:6" x14ac:dyDescent="0.2">
      <c r="A2828" s="155" t="s">
        <v>8261</v>
      </c>
      <c r="B2828" s="155"/>
      <c r="C2828" s="156">
        <v>37621</v>
      </c>
      <c r="D2828" s="157">
        <v>0</v>
      </c>
      <c r="E2828" s="157">
        <v>0</v>
      </c>
      <c r="F2828" s="157">
        <v>0</v>
      </c>
    </row>
    <row r="2829" spans="1:6" x14ac:dyDescent="0.2">
      <c r="A2829" s="155" t="s">
        <v>8257</v>
      </c>
      <c r="B2829" s="155" t="s">
        <v>8258</v>
      </c>
      <c r="C2829" s="155" t="s">
        <v>10690</v>
      </c>
      <c r="D2829" s="157" t="s">
        <v>8259</v>
      </c>
      <c r="E2829" s="157" t="s">
        <v>8259</v>
      </c>
      <c r="F2829" s="157" t="s">
        <v>8259</v>
      </c>
    </row>
    <row r="2830" spans="1:6" x14ac:dyDescent="0.2">
      <c r="A2830" s="155" t="s">
        <v>8257</v>
      </c>
      <c r="B2830" s="155" t="s">
        <v>8258</v>
      </c>
      <c r="C2830" s="155" t="s">
        <v>10690</v>
      </c>
      <c r="D2830" s="157" t="s">
        <v>8259</v>
      </c>
      <c r="E2830" s="157" t="s">
        <v>8259</v>
      </c>
      <c r="F2830" s="157" t="s">
        <v>8259</v>
      </c>
    </row>
    <row r="2831" spans="1:6" x14ac:dyDescent="0.2">
      <c r="A2831" s="155" t="s">
        <v>8260</v>
      </c>
      <c r="B2831" s="155" t="s">
        <v>12364</v>
      </c>
      <c r="C2831" s="156">
        <v>37621</v>
      </c>
      <c r="D2831" s="157">
        <v>0</v>
      </c>
      <c r="E2831" s="157">
        <v>0</v>
      </c>
      <c r="F2831" s="157">
        <v>0</v>
      </c>
    </row>
    <row r="2832" spans="1:6" x14ac:dyDescent="0.2">
      <c r="A2832" s="155" t="s">
        <v>8261</v>
      </c>
      <c r="B2832" s="155"/>
      <c r="C2832" s="156">
        <v>37621</v>
      </c>
      <c r="D2832" s="157">
        <v>0</v>
      </c>
      <c r="E2832" s="157">
        <v>0</v>
      </c>
      <c r="F2832" s="157">
        <v>0</v>
      </c>
    </row>
    <row r="2833" spans="1:6" x14ac:dyDescent="0.2">
      <c r="A2833" s="155" t="s">
        <v>8257</v>
      </c>
      <c r="B2833" s="155" t="s">
        <v>8258</v>
      </c>
      <c r="C2833" s="155" t="s">
        <v>10690</v>
      </c>
      <c r="D2833" s="157" t="s">
        <v>8259</v>
      </c>
      <c r="E2833" s="157" t="s">
        <v>8259</v>
      </c>
      <c r="F2833" s="157" t="s">
        <v>8259</v>
      </c>
    </row>
    <row r="2834" spans="1:6" x14ac:dyDescent="0.2">
      <c r="A2834" s="155" t="s">
        <v>8257</v>
      </c>
      <c r="B2834" s="155" t="s">
        <v>8258</v>
      </c>
      <c r="C2834" s="155" t="s">
        <v>10690</v>
      </c>
      <c r="D2834" s="157" t="s">
        <v>8259</v>
      </c>
      <c r="E2834" s="157" t="s">
        <v>8259</v>
      </c>
      <c r="F2834" s="157" t="s">
        <v>8259</v>
      </c>
    </row>
    <row r="2835" spans="1:6" x14ac:dyDescent="0.2">
      <c r="A2835" s="155" t="s">
        <v>8260</v>
      </c>
      <c r="B2835" s="155" t="s">
        <v>12364</v>
      </c>
      <c r="C2835" s="156">
        <v>37621</v>
      </c>
      <c r="D2835" s="157">
        <v>0</v>
      </c>
      <c r="E2835" s="157">
        <v>0</v>
      </c>
      <c r="F2835" s="157">
        <v>0</v>
      </c>
    </row>
    <row r="2836" spans="1:6" x14ac:dyDescent="0.2">
      <c r="A2836" s="155" t="s">
        <v>8261</v>
      </c>
      <c r="B2836" s="155"/>
      <c r="C2836" s="156">
        <v>37621</v>
      </c>
      <c r="D2836" s="157">
        <v>0</v>
      </c>
      <c r="E2836" s="157">
        <v>0</v>
      </c>
      <c r="F2836" s="157">
        <v>0</v>
      </c>
    </row>
    <row r="2837" spans="1:6" x14ac:dyDescent="0.2">
      <c r="A2837" s="155" t="s">
        <v>8257</v>
      </c>
      <c r="B2837" s="155" t="s">
        <v>8258</v>
      </c>
      <c r="C2837" s="155" t="s">
        <v>10690</v>
      </c>
      <c r="D2837" s="157" t="s">
        <v>8259</v>
      </c>
      <c r="E2837" s="157" t="s">
        <v>8259</v>
      </c>
      <c r="F2837" s="157" t="s">
        <v>8259</v>
      </c>
    </row>
    <row r="2838" spans="1:6" x14ac:dyDescent="0.2">
      <c r="A2838" s="155" t="s">
        <v>8257</v>
      </c>
      <c r="B2838" s="155" t="s">
        <v>8258</v>
      </c>
      <c r="C2838" s="155" t="s">
        <v>10690</v>
      </c>
      <c r="D2838" s="157" t="s">
        <v>8259</v>
      </c>
      <c r="E2838" s="157" t="s">
        <v>8259</v>
      </c>
      <c r="F2838" s="157" t="s">
        <v>8259</v>
      </c>
    </row>
    <row r="2839" spans="1:6" x14ac:dyDescent="0.2">
      <c r="A2839" s="155" t="s">
        <v>8260</v>
      </c>
      <c r="B2839" s="155" t="s">
        <v>12364</v>
      </c>
      <c r="C2839" s="156">
        <v>37621</v>
      </c>
      <c r="D2839" s="157">
        <v>0</v>
      </c>
      <c r="E2839" s="157">
        <v>0</v>
      </c>
      <c r="F2839" s="157">
        <v>0</v>
      </c>
    </row>
    <row r="2840" spans="1:6" x14ac:dyDescent="0.2">
      <c r="A2840" s="155" t="s">
        <v>8261</v>
      </c>
      <c r="B2840" s="155"/>
      <c r="C2840" s="156">
        <v>37621</v>
      </c>
      <c r="D2840" s="157">
        <v>0</v>
      </c>
      <c r="E2840" s="157">
        <v>0</v>
      </c>
      <c r="F2840" s="157">
        <v>0</v>
      </c>
    </row>
    <row r="2841" spans="1:6" x14ac:dyDescent="0.2">
      <c r="A2841" s="155" t="s">
        <v>8257</v>
      </c>
      <c r="B2841" s="155" t="s">
        <v>8258</v>
      </c>
      <c r="C2841" s="155" t="s">
        <v>10690</v>
      </c>
      <c r="D2841" s="157" t="s">
        <v>8259</v>
      </c>
      <c r="E2841" s="157" t="s">
        <v>8259</v>
      </c>
      <c r="F2841" s="157" t="s">
        <v>8259</v>
      </c>
    </row>
    <row r="2842" spans="1:6" x14ac:dyDescent="0.2">
      <c r="A2842" s="155" t="s">
        <v>8257</v>
      </c>
      <c r="B2842" s="155" t="s">
        <v>8258</v>
      </c>
      <c r="C2842" s="155" t="s">
        <v>10690</v>
      </c>
      <c r="D2842" s="157" t="s">
        <v>8259</v>
      </c>
      <c r="E2842" s="157" t="s">
        <v>8259</v>
      </c>
      <c r="F2842" s="157" t="s">
        <v>8259</v>
      </c>
    </row>
    <row r="2843" spans="1:6" x14ac:dyDescent="0.2">
      <c r="A2843" s="155" t="s">
        <v>8260</v>
      </c>
      <c r="B2843" s="155" t="s">
        <v>12364</v>
      </c>
      <c r="C2843" s="156">
        <v>37621</v>
      </c>
      <c r="D2843" s="157">
        <v>0</v>
      </c>
      <c r="E2843" s="157">
        <v>0</v>
      </c>
      <c r="F2843" s="157">
        <v>0</v>
      </c>
    </row>
    <row r="2844" spans="1:6" x14ac:dyDescent="0.2">
      <c r="A2844" s="155" t="s">
        <v>8261</v>
      </c>
      <c r="B2844" s="155"/>
      <c r="C2844" s="156">
        <v>37621</v>
      </c>
      <c r="D2844" s="157">
        <v>0</v>
      </c>
      <c r="E2844" s="157">
        <v>0</v>
      </c>
      <c r="F2844" s="157">
        <v>0</v>
      </c>
    </row>
    <row r="2845" spans="1:6" x14ac:dyDescent="0.2">
      <c r="A2845" s="155" t="s">
        <v>8257</v>
      </c>
      <c r="B2845" s="155" t="s">
        <v>8258</v>
      </c>
      <c r="C2845" s="155" t="s">
        <v>10690</v>
      </c>
      <c r="D2845" s="157" t="s">
        <v>8259</v>
      </c>
      <c r="E2845" s="157" t="s">
        <v>8259</v>
      </c>
      <c r="F2845" s="157" t="s">
        <v>8259</v>
      </c>
    </row>
    <row r="2846" spans="1:6" x14ac:dyDescent="0.2">
      <c r="A2846" s="155" t="s">
        <v>5632</v>
      </c>
      <c r="B2846" s="155" t="s">
        <v>9604</v>
      </c>
      <c r="C2846" s="155"/>
      <c r="D2846" s="155"/>
      <c r="E2846" s="155"/>
      <c r="F2846" s="155"/>
    </row>
    <row r="2847" spans="1:6" x14ac:dyDescent="0.2">
      <c r="A2847" s="155"/>
      <c r="B2847" s="155"/>
      <c r="C2847" s="155" t="s">
        <v>10691</v>
      </c>
      <c r="D2847" s="155"/>
      <c r="E2847" s="157">
        <v>0</v>
      </c>
      <c r="F2847" s="155"/>
    </row>
    <row r="2848" spans="1:6" x14ac:dyDescent="0.2">
      <c r="A2848" s="155" t="s">
        <v>8264</v>
      </c>
      <c r="B2848" s="155"/>
      <c r="C2848" s="156">
        <v>37590</v>
      </c>
      <c r="D2848" s="157">
        <v>2048.2570000000001</v>
      </c>
      <c r="E2848" s="157">
        <v>0</v>
      </c>
      <c r="F2848" s="157">
        <v>2048.2570000000001</v>
      </c>
    </row>
    <row r="2849" spans="1:6" x14ac:dyDescent="0.2">
      <c r="A2849" s="155" t="s">
        <v>8257</v>
      </c>
      <c r="B2849" s="155" t="s">
        <v>8258</v>
      </c>
      <c r="C2849" s="155" t="s">
        <v>10690</v>
      </c>
      <c r="D2849" s="157" t="s">
        <v>8259</v>
      </c>
      <c r="E2849" s="157" t="s">
        <v>8259</v>
      </c>
      <c r="F2849" s="157" t="s">
        <v>8259</v>
      </c>
    </row>
    <row r="2850" spans="1:6" x14ac:dyDescent="0.2">
      <c r="A2850" s="155" t="s">
        <v>8257</v>
      </c>
      <c r="B2850" s="155" t="s">
        <v>8258</v>
      </c>
      <c r="C2850" s="155" t="s">
        <v>10690</v>
      </c>
      <c r="D2850" s="157" t="s">
        <v>8259</v>
      </c>
      <c r="E2850" s="157" t="s">
        <v>8259</v>
      </c>
      <c r="F2850" s="157" t="s">
        <v>8259</v>
      </c>
    </row>
    <row r="2851" spans="1:6" x14ac:dyDescent="0.2">
      <c r="A2851" s="155" t="s">
        <v>8260</v>
      </c>
      <c r="B2851" s="155" t="s">
        <v>12364</v>
      </c>
      <c r="C2851" s="156">
        <v>37621</v>
      </c>
      <c r="D2851" s="157">
        <v>0</v>
      </c>
      <c r="E2851" s="157">
        <v>0</v>
      </c>
      <c r="F2851" s="157">
        <v>0</v>
      </c>
    </row>
    <row r="2852" spans="1:6" x14ac:dyDescent="0.2">
      <c r="A2852" s="155" t="s">
        <v>8261</v>
      </c>
      <c r="B2852" s="155"/>
      <c r="C2852" s="156">
        <v>37621</v>
      </c>
      <c r="D2852" s="157">
        <v>2048.2570000000001</v>
      </c>
      <c r="E2852" s="157">
        <v>0</v>
      </c>
      <c r="F2852" s="157">
        <v>2048.2570000000001</v>
      </c>
    </row>
    <row r="2853" spans="1:6" x14ac:dyDescent="0.2">
      <c r="A2853" s="155" t="s">
        <v>8257</v>
      </c>
      <c r="B2853" s="155" t="s">
        <v>8258</v>
      </c>
      <c r="C2853" s="155" t="s">
        <v>10690</v>
      </c>
      <c r="D2853" s="157" t="s">
        <v>8259</v>
      </c>
      <c r="E2853" s="157" t="s">
        <v>8259</v>
      </c>
      <c r="F2853" s="157" t="s">
        <v>8259</v>
      </c>
    </row>
    <row r="2854" spans="1:6" x14ac:dyDescent="0.2">
      <c r="A2854" s="155" t="s">
        <v>8257</v>
      </c>
      <c r="B2854" s="155" t="s">
        <v>8258</v>
      </c>
      <c r="C2854" s="155" t="s">
        <v>10690</v>
      </c>
      <c r="D2854" s="157" t="s">
        <v>8259</v>
      </c>
      <c r="E2854" s="157" t="s">
        <v>8259</v>
      </c>
      <c r="F2854" s="157" t="s">
        <v>8259</v>
      </c>
    </row>
    <row r="2855" spans="1:6" x14ac:dyDescent="0.2">
      <c r="A2855" s="155" t="s">
        <v>8260</v>
      </c>
      <c r="B2855" s="155" t="s">
        <v>12364</v>
      </c>
      <c r="C2855" s="156">
        <v>37621</v>
      </c>
      <c r="D2855" s="157">
        <v>0</v>
      </c>
      <c r="E2855" s="157">
        <v>0</v>
      </c>
      <c r="F2855" s="157">
        <v>0</v>
      </c>
    </row>
    <row r="2856" spans="1:6" x14ac:dyDescent="0.2">
      <c r="A2856" s="155" t="s">
        <v>8268</v>
      </c>
      <c r="B2856" s="155"/>
      <c r="C2856" s="155"/>
      <c r="D2856" s="155"/>
      <c r="E2856" s="155"/>
      <c r="F2856" s="155"/>
    </row>
    <row r="2857" spans="1:6" x14ac:dyDescent="0.2">
      <c r="A2857" s="155" t="s">
        <v>8254</v>
      </c>
      <c r="B2857" s="155" t="s">
        <v>8255</v>
      </c>
      <c r="C2857" s="155"/>
      <c r="D2857" s="155"/>
      <c r="E2857" s="155"/>
      <c r="F2857" s="155"/>
    </row>
    <row r="2858" spans="1:6" x14ac:dyDescent="0.2">
      <c r="A2858" s="155"/>
      <c r="B2858" s="155"/>
      <c r="C2858" s="155" t="s">
        <v>10689</v>
      </c>
      <c r="D2858" s="157" t="s">
        <v>8255</v>
      </c>
      <c r="E2858" s="155"/>
      <c r="F2858" s="155"/>
    </row>
    <row r="2860" spans="1:6" x14ac:dyDescent="0.2">
      <c r="A2860" s="155" t="s">
        <v>8261</v>
      </c>
      <c r="B2860" s="155"/>
      <c r="C2860" s="156">
        <v>37621</v>
      </c>
      <c r="D2860" s="157">
        <v>0</v>
      </c>
      <c r="E2860" s="157">
        <v>0</v>
      </c>
      <c r="F2860" s="157">
        <v>0</v>
      </c>
    </row>
    <row r="2861" spans="1:6" x14ac:dyDescent="0.2">
      <c r="A2861" s="155" t="s">
        <v>8257</v>
      </c>
      <c r="B2861" s="155" t="s">
        <v>8258</v>
      </c>
      <c r="C2861" s="155" t="s">
        <v>10690</v>
      </c>
      <c r="D2861" s="157" t="s">
        <v>8259</v>
      </c>
      <c r="E2861" s="157" t="s">
        <v>8259</v>
      </c>
      <c r="F2861" s="157" t="s">
        <v>8259</v>
      </c>
    </row>
    <row r="2862" spans="1:6" x14ac:dyDescent="0.2">
      <c r="A2862" s="155" t="s">
        <v>8257</v>
      </c>
      <c r="B2862" s="155" t="s">
        <v>8258</v>
      </c>
      <c r="C2862" s="155" t="s">
        <v>10690</v>
      </c>
      <c r="D2862" s="157" t="s">
        <v>8259</v>
      </c>
      <c r="E2862" s="157" t="s">
        <v>8259</v>
      </c>
      <c r="F2862" s="157" t="s">
        <v>8259</v>
      </c>
    </row>
    <row r="2863" spans="1:6" x14ac:dyDescent="0.2">
      <c r="A2863" s="155" t="s">
        <v>8260</v>
      </c>
      <c r="B2863" s="155" t="s">
        <v>12364</v>
      </c>
      <c r="C2863" s="156">
        <v>37621</v>
      </c>
      <c r="D2863" s="157">
        <v>0</v>
      </c>
      <c r="E2863" s="157">
        <v>0</v>
      </c>
      <c r="F2863" s="157">
        <v>0</v>
      </c>
    </row>
    <row r="2864" spans="1:6" x14ac:dyDescent="0.2">
      <c r="A2864" s="155" t="s">
        <v>8261</v>
      </c>
      <c r="B2864" s="155"/>
      <c r="C2864" s="156">
        <v>37621</v>
      </c>
      <c r="D2864" s="157">
        <v>0</v>
      </c>
      <c r="E2864" s="157">
        <v>0</v>
      </c>
      <c r="F2864" s="157">
        <v>0</v>
      </c>
    </row>
    <row r="2865" spans="1:6" x14ac:dyDescent="0.2">
      <c r="A2865" s="155" t="s">
        <v>8257</v>
      </c>
      <c r="B2865" s="155" t="s">
        <v>8258</v>
      </c>
      <c r="C2865" s="155" t="s">
        <v>10690</v>
      </c>
      <c r="D2865" s="157" t="s">
        <v>8259</v>
      </c>
      <c r="E2865" s="157" t="s">
        <v>8259</v>
      </c>
      <c r="F2865" s="157" t="s">
        <v>8259</v>
      </c>
    </row>
    <row r="2866" spans="1:6" x14ac:dyDescent="0.2">
      <c r="A2866" s="155" t="s">
        <v>8257</v>
      </c>
      <c r="B2866" s="155" t="s">
        <v>8258</v>
      </c>
      <c r="C2866" s="155" t="s">
        <v>10690</v>
      </c>
      <c r="D2866" s="157" t="s">
        <v>8259</v>
      </c>
      <c r="E2866" s="157" t="s">
        <v>8259</v>
      </c>
      <c r="F2866" s="157" t="s">
        <v>8259</v>
      </c>
    </row>
    <row r="2867" spans="1:6" x14ac:dyDescent="0.2">
      <c r="A2867" s="155" t="s">
        <v>8260</v>
      </c>
      <c r="B2867" s="155" t="s">
        <v>12364</v>
      </c>
      <c r="C2867" s="156">
        <v>37621</v>
      </c>
      <c r="D2867" s="157">
        <v>0</v>
      </c>
      <c r="E2867" s="157">
        <v>0</v>
      </c>
      <c r="F2867" s="157">
        <v>0</v>
      </c>
    </row>
    <row r="2868" spans="1:6" x14ac:dyDescent="0.2">
      <c r="A2868" s="155" t="s">
        <v>8261</v>
      </c>
      <c r="B2868" s="155"/>
      <c r="C2868" s="156">
        <v>37621</v>
      </c>
      <c r="D2868" s="157">
        <v>0</v>
      </c>
      <c r="E2868" s="157">
        <v>0</v>
      </c>
      <c r="F2868" s="157">
        <v>0</v>
      </c>
    </row>
    <row r="2869" spans="1:6" x14ac:dyDescent="0.2">
      <c r="A2869" s="155" t="s">
        <v>8257</v>
      </c>
      <c r="B2869" s="155" t="s">
        <v>8258</v>
      </c>
      <c r="C2869" s="155" t="s">
        <v>10690</v>
      </c>
      <c r="D2869" s="157" t="s">
        <v>8259</v>
      </c>
      <c r="E2869" s="157" t="s">
        <v>8259</v>
      </c>
      <c r="F2869" s="157" t="s">
        <v>8259</v>
      </c>
    </row>
    <row r="2870" spans="1:6" x14ac:dyDescent="0.2">
      <c r="A2870" s="155" t="s">
        <v>8257</v>
      </c>
      <c r="B2870" s="155" t="s">
        <v>8258</v>
      </c>
      <c r="C2870" s="155" t="s">
        <v>10690</v>
      </c>
      <c r="D2870" s="157" t="s">
        <v>8259</v>
      </c>
      <c r="E2870" s="157" t="s">
        <v>8259</v>
      </c>
      <c r="F2870" s="157" t="s">
        <v>8259</v>
      </c>
    </row>
    <row r="2871" spans="1:6" x14ac:dyDescent="0.2">
      <c r="A2871" s="155" t="s">
        <v>8260</v>
      </c>
      <c r="B2871" s="155" t="s">
        <v>12364</v>
      </c>
      <c r="C2871" s="156">
        <v>37621</v>
      </c>
      <c r="D2871" s="157">
        <v>0</v>
      </c>
      <c r="E2871" s="157">
        <v>0</v>
      </c>
      <c r="F2871" s="157">
        <v>0</v>
      </c>
    </row>
    <row r="2872" spans="1:6" x14ac:dyDescent="0.2">
      <c r="A2872" s="155" t="s">
        <v>8261</v>
      </c>
      <c r="B2872" s="155"/>
      <c r="C2872" s="156">
        <v>37621</v>
      </c>
      <c r="D2872" s="157">
        <v>0</v>
      </c>
      <c r="E2872" s="157">
        <v>0</v>
      </c>
      <c r="F2872" s="157">
        <v>0</v>
      </c>
    </row>
    <row r="2873" spans="1:6" x14ac:dyDescent="0.2">
      <c r="A2873" s="155" t="s">
        <v>8257</v>
      </c>
      <c r="B2873" s="155" t="s">
        <v>8258</v>
      </c>
      <c r="C2873" s="155" t="s">
        <v>10690</v>
      </c>
      <c r="D2873" s="157" t="s">
        <v>8259</v>
      </c>
      <c r="E2873" s="157" t="s">
        <v>8259</v>
      </c>
      <c r="F2873" s="157" t="s">
        <v>8259</v>
      </c>
    </row>
    <row r="2874" spans="1:6" x14ac:dyDescent="0.2">
      <c r="A2874" s="155" t="s">
        <v>8257</v>
      </c>
      <c r="B2874" s="155" t="s">
        <v>8258</v>
      </c>
      <c r="C2874" s="155" t="s">
        <v>10690</v>
      </c>
      <c r="D2874" s="157" t="s">
        <v>8259</v>
      </c>
      <c r="E2874" s="157" t="s">
        <v>8259</v>
      </c>
      <c r="F2874" s="157" t="s">
        <v>8259</v>
      </c>
    </row>
    <row r="2875" spans="1:6" x14ac:dyDescent="0.2">
      <c r="A2875" s="155" t="s">
        <v>8260</v>
      </c>
      <c r="B2875" s="155" t="s">
        <v>12364</v>
      </c>
      <c r="C2875" s="156">
        <v>37621</v>
      </c>
      <c r="D2875" s="157">
        <v>0</v>
      </c>
      <c r="E2875" s="157">
        <v>0</v>
      </c>
      <c r="F2875" s="157">
        <v>0</v>
      </c>
    </row>
    <row r="2876" spans="1:6" x14ac:dyDescent="0.2">
      <c r="A2876" s="155" t="s">
        <v>8261</v>
      </c>
      <c r="B2876" s="155"/>
      <c r="C2876" s="156">
        <v>37621</v>
      </c>
      <c r="D2876" s="157">
        <v>0</v>
      </c>
      <c r="E2876" s="157">
        <v>0</v>
      </c>
      <c r="F2876" s="157">
        <v>0</v>
      </c>
    </row>
    <row r="2877" spans="1:6" x14ac:dyDescent="0.2">
      <c r="A2877" s="155" t="s">
        <v>8257</v>
      </c>
      <c r="B2877" s="155" t="s">
        <v>8258</v>
      </c>
      <c r="C2877" s="155" t="s">
        <v>10690</v>
      </c>
      <c r="D2877" s="157" t="s">
        <v>8259</v>
      </c>
      <c r="E2877" s="157" t="s">
        <v>8259</v>
      </c>
      <c r="F2877" s="157" t="s">
        <v>8259</v>
      </c>
    </row>
    <row r="2878" spans="1:6" x14ac:dyDescent="0.2">
      <c r="A2878" s="155" t="s">
        <v>8257</v>
      </c>
      <c r="B2878" s="155" t="s">
        <v>8258</v>
      </c>
      <c r="C2878" s="155" t="s">
        <v>10690</v>
      </c>
      <c r="D2878" s="157" t="s">
        <v>8259</v>
      </c>
      <c r="E2878" s="157" t="s">
        <v>8259</v>
      </c>
      <c r="F2878" s="157" t="s">
        <v>8259</v>
      </c>
    </row>
    <row r="2879" spans="1:6" x14ac:dyDescent="0.2">
      <c r="A2879" s="155" t="s">
        <v>8260</v>
      </c>
      <c r="B2879" s="155" t="s">
        <v>12364</v>
      </c>
      <c r="C2879" s="156">
        <v>37621</v>
      </c>
      <c r="D2879" s="157">
        <v>0</v>
      </c>
      <c r="E2879" s="157">
        <v>0</v>
      </c>
      <c r="F2879" s="157">
        <v>0</v>
      </c>
    </row>
    <row r="2880" spans="1:6" x14ac:dyDescent="0.2">
      <c r="A2880" s="155" t="s">
        <v>8261</v>
      </c>
      <c r="B2880" s="155"/>
      <c r="C2880" s="156">
        <v>37621</v>
      </c>
      <c r="D2880" s="157">
        <v>0</v>
      </c>
      <c r="E2880" s="157">
        <v>0</v>
      </c>
      <c r="F2880" s="157">
        <v>0</v>
      </c>
    </row>
    <row r="2881" spans="1:6" x14ac:dyDescent="0.2">
      <c r="A2881" s="155" t="s">
        <v>8257</v>
      </c>
      <c r="B2881" s="155" t="s">
        <v>8258</v>
      </c>
      <c r="C2881" s="155" t="s">
        <v>10690</v>
      </c>
      <c r="D2881" s="157" t="s">
        <v>8259</v>
      </c>
      <c r="E2881" s="157" t="s">
        <v>8259</v>
      </c>
      <c r="F2881" s="157" t="s">
        <v>8259</v>
      </c>
    </row>
    <row r="2882" spans="1:6" x14ac:dyDescent="0.2">
      <c r="A2882" s="155" t="s">
        <v>8257</v>
      </c>
      <c r="B2882" s="155" t="s">
        <v>8258</v>
      </c>
      <c r="C2882" s="155" t="s">
        <v>10690</v>
      </c>
      <c r="D2882" s="157" t="s">
        <v>8259</v>
      </c>
      <c r="E2882" s="157" t="s">
        <v>8259</v>
      </c>
      <c r="F2882" s="157" t="s">
        <v>8259</v>
      </c>
    </row>
    <row r="2883" spans="1:6" x14ac:dyDescent="0.2">
      <c r="A2883" s="155" t="s">
        <v>8260</v>
      </c>
      <c r="B2883" s="155" t="s">
        <v>12364</v>
      </c>
      <c r="C2883" s="156">
        <v>37621</v>
      </c>
      <c r="D2883" s="157">
        <v>0</v>
      </c>
      <c r="E2883" s="157">
        <v>0</v>
      </c>
      <c r="F2883" s="157">
        <v>0</v>
      </c>
    </row>
    <row r="2884" spans="1:6" x14ac:dyDescent="0.2">
      <c r="A2884" s="155" t="s">
        <v>8261</v>
      </c>
      <c r="B2884" s="155"/>
      <c r="C2884" s="156">
        <v>37621</v>
      </c>
      <c r="D2884" s="157">
        <v>0</v>
      </c>
      <c r="E2884" s="157">
        <v>0</v>
      </c>
      <c r="F2884" s="157">
        <v>0</v>
      </c>
    </row>
    <row r="2885" spans="1:6" x14ac:dyDescent="0.2">
      <c r="A2885" s="155" t="s">
        <v>8257</v>
      </c>
      <c r="B2885" s="155" t="s">
        <v>8258</v>
      </c>
      <c r="C2885" s="155" t="s">
        <v>10690</v>
      </c>
      <c r="D2885" s="157" t="s">
        <v>8259</v>
      </c>
      <c r="E2885" s="157" t="s">
        <v>8259</v>
      </c>
      <c r="F2885" s="157" t="s">
        <v>8259</v>
      </c>
    </row>
    <row r="2886" spans="1:6" x14ac:dyDescent="0.2">
      <c r="A2886" s="155" t="s">
        <v>8257</v>
      </c>
      <c r="B2886" s="155" t="s">
        <v>8258</v>
      </c>
      <c r="C2886" s="155" t="s">
        <v>10690</v>
      </c>
      <c r="D2886" s="157" t="s">
        <v>8259</v>
      </c>
      <c r="E2886" s="157" t="s">
        <v>8259</v>
      </c>
      <c r="F2886" s="157" t="s">
        <v>8259</v>
      </c>
    </row>
    <row r="2887" spans="1:6" x14ac:dyDescent="0.2">
      <c r="A2887" s="155" t="s">
        <v>8260</v>
      </c>
      <c r="B2887" s="155" t="s">
        <v>12364</v>
      </c>
      <c r="C2887" s="156">
        <v>37621</v>
      </c>
      <c r="D2887" s="157">
        <v>0</v>
      </c>
      <c r="E2887" s="157">
        <v>0</v>
      </c>
      <c r="F2887" s="157">
        <v>0</v>
      </c>
    </row>
    <row r="2888" spans="1:6" x14ac:dyDescent="0.2">
      <c r="A2888" s="155" t="s">
        <v>8261</v>
      </c>
      <c r="B2888" s="155"/>
      <c r="C2888" s="156">
        <v>37621</v>
      </c>
      <c r="D2888" s="157">
        <v>0</v>
      </c>
      <c r="E2888" s="157">
        <v>0</v>
      </c>
      <c r="F2888" s="157">
        <v>0</v>
      </c>
    </row>
    <row r="2889" spans="1:6" x14ac:dyDescent="0.2">
      <c r="A2889" s="155" t="s">
        <v>8257</v>
      </c>
      <c r="B2889" s="155" t="s">
        <v>8258</v>
      </c>
      <c r="C2889" s="155" t="s">
        <v>10690</v>
      </c>
      <c r="D2889" s="157" t="s">
        <v>8259</v>
      </c>
      <c r="E2889" s="157" t="s">
        <v>8259</v>
      </c>
      <c r="F2889" s="157" t="s">
        <v>8259</v>
      </c>
    </row>
    <row r="2890" spans="1:6" x14ac:dyDescent="0.2">
      <c r="A2890" s="155" t="s">
        <v>8257</v>
      </c>
      <c r="B2890" s="155" t="s">
        <v>8258</v>
      </c>
      <c r="C2890" s="155" t="s">
        <v>10690</v>
      </c>
      <c r="D2890" s="157" t="s">
        <v>8259</v>
      </c>
      <c r="E2890" s="157" t="s">
        <v>8259</v>
      </c>
      <c r="F2890" s="157" t="s">
        <v>8259</v>
      </c>
    </row>
    <row r="2891" spans="1:6" x14ac:dyDescent="0.2">
      <c r="A2891" s="155" t="s">
        <v>8260</v>
      </c>
      <c r="B2891" s="155" t="s">
        <v>12364</v>
      </c>
      <c r="C2891" s="156">
        <v>37621</v>
      </c>
      <c r="D2891" s="157">
        <v>0</v>
      </c>
      <c r="E2891" s="157">
        <v>0</v>
      </c>
      <c r="F2891" s="157">
        <v>0</v>
      </c>
    </row>
    <row r="2892" spans="1:6" x14ac:dyDescent="0.2">
      <c r="A2892" s="155" t="s">
        <v>8261</v>
      </c>
      <c r="B2892" s="155"/>
      <c r="C2892" s="156">
        <v>37621</v>
      </c>
      <c r="D2892" s="157">
        <v>0</v>
      </c>
      <c r="E2892" s="157">
        <v>0</v>
      </c>
      <c r="F2892" s="157">
        <v>0</v>
      </c>
    </row>
    <row r="2893" spans="1:6" x14ac:dyDescent="0.2">
      <c r="A2893" s="155" t="s">
        <v>8257</v>
      </c>
      <c r="B2893" s="155" t="s">
        <v>8258</v>
      </c>
      <c r="C2893" s="155" t="s">
        <v>10690</v>
      </c>
      <c r="D2893" s="157" t="s">
        <v>8259</v>
      </c>
      <c r="E2893" s="157" t="s">
        <v>8259</v>
      </c>
      <c r="F2893" s="157" t="s">
        <v>8259</v>
      </c>
    </row>
    <row r="2894" spans="1:6" x14ac:dyDescent="0.2">
      <c r="A2894" s="155" t="s">
        <v>8257</v>
      </c>
      <c r="B2894" s="155" t="s">
        <v>8258</v>
      </c>
      <c r="C2894" s="155" t="s">
        <v>10690</v>
      </c>
      <c r="D2894" s="157" t="s">
        <v>8259</v>
      </c>
      <c r="E2894" s="157" t="s">
        <v>8259</v>
      </c>
      <c r="F2894" s="157" t="s">
        <v>8259</v>
      </c>
    </row>
    <row r="2895" spans="1:6" x14ac:dyDescent="0.2">
      <c r="A2895" s="155" t="s">
        <v>8260</v>
      </c>
      <c r="B2895" s="155" t="s">
        <v>12364</v>
      </c>
      <c r="C2895" s="156">
        <v>37621</v>
      </c>
      <c r="D2895" s="157">
        <v>0</v>
      </c>
      <c r="E2895" s="157">
        <v>0</v>
      </c>
      <c r="F2895" s="157">
        <v>0</v>
      </c>
    </row>
    <row r="2896" spans="1:6" x14ac:dyDescent="0.2">
      <c r="A2896" s="155" t="s">
        <v>8261</v>
      </c>
      <c r="B2896" s="155"/>
      <c r="C2896" s="156">
        <v>37621</v>
      </c>
      <c r="D2896" s="157">
        <v>0</v>
      </c>
      <c r="E2896" s="157">
        <v>0</v>
      </c>
      <c r="F2896" s="157">
        <v>0</v>
      </c>
    </row>
    <row r="2897" spans="1:6" x14ac:dyDescent="0.2">
      <c r="A2897" s="155" t="s">
        <v>8257</v>
      </c>
      <c r="B2897" s="155" t="s">
        <v>8258</v>
      </c>
      <c r="C2897" s="155" t="s">
        <v>10690</v>
      </c>
      <c r="D2897" s="157" t="s">
        <v>8259</v>
      </c>
      <c r="E2897" s="157" t="s">
        <v>8259</v>
      </c>
      <c r="F2897" s="157" t="s">
        <v>8259</v>
      </c>
    </row>
    <row r="2898" spans="1:6" x14ac:dyDescent="0.2">
      <c r="A2898" s="155" t="s">
        <v>8257</v>
      </c>
      <c r="B2898" s="155" t="s">
        <v>8258</v>
      </c>
      <c r="C2898" s="155" t="s">
        <v>10690</v>
      </c>
      <c r="D2898" s="157" t="s">
        <v>8259</v>
      </c>
      <c r="E2898" s="157" t="s">
        <v>8259</v>
      </c>
      <c r="F2898" s="157" t="s">
        <v>8259</v>
      </c>
    </row>
    <row r="2899" spans="1:6" x14ac:dyDescent="0.2">
      <c r="A2899" s="155" t="s">
        <v>8260</v>
      </c>
      <c r="B2899" s="155" t="s">
        <v>12364</v>
      </c>
      <c r="C2899" s="156">
        <v>37621</v>
      </c>
      <c r="D2899" s="157">
        <v>0</v>
      </c>
      <c r="E2899" s="157">
        <v>0</v>
      </c>
      <c r="F2899" s="157">
        <v>0</v>
      </c>
    </row>
    <row r="2900" spans="1:6" x14ac:dyDescent="0.2">
      <c r="A2900" s="155" t="s">
        <v>8261</v>
      </c>
      <c r="B2900" s="155"/>
      <c r="C2900" s="156">
        <v>37621</v>
      </c>
      <c r="D2900" s="157">
        <v>0</v>
      </c>
      <c r="E2900" s="157">
        <v>0</v>
      </c>
      <c r="F2900" s="157">
        <v>0</v>
      </c>
    </row>
    <row r="2901" spans="1:6" x14ac:dyDescent="0.2">
      <c r="A2901" s="155" t="s">
        <v>8257</v>
      </c>
      <c r="B2901" s="155" t="s">
        <v>8258</v>
      </c>
      <c r="C2901" s="155" t="s">
        <v>10690</v>
      </c>
      <c r="D2901" s="157" t="s">
        <v>8259</v>
      </c>
      <c r="E2901" s="157" t="s">
        <v>8259</v>
      </c>
      <c r="F2901" s="157" t="s">
        <v>8259</v>
      </c>
    </row>
    <row r="2902" spans="1:6" x14ac:dyDescent="0.2">
      <c r="A2902" s="155" t="s">
        <v>8257</v>
      </c>
      <c r="B2902" s="155" t="s">
        <v>8258</v>
      </c>
      <c r="C2902" s="155" t="s">
        <v>10690</v>
      </c>
      <c r="D2902" s="157" t="s">
        <v>8259</v>
      </c>
      <c r="E2902" s="157" t="s">
        <v>8259</v>
      </c>
      <c r="F2902" s="157" t="s">
        <v>8259</v>
      </c>
    </row>
    <row r="2903" spans="1:6" x14ac:dyDescent="0.2">
      <c r="A2903" s="155" t="s">
        <v>8260</v>
      </c>
      <c r="B2903" s="155" t="s">
        <v>12364</v>
      </c>
      <c r="C2903" s="156">
        <v>37621</v>
      </c>
      <c r="D2903" s="157">
        <v>0</v>
      </c>
      <c r="E2903" s="157">
        <v>0</v>
      </c>
      <c r="F2903" s="157">
        <v>0</v>
      </c>
    </row>
    <row r="2904" spans="1:6" x14ac:dyDescent="0.2">
      <c r="A2904" s="155" t="s">
        <v>8261</v>
      </c>
      <c r="B2904" s="155"/>
      <c r="C2904" s="156">
        <v>37621</v>
      </c>
      <c r="D2904" s="157">
        <v>0</v>
      </c>
      <c r="E2904" s="157">
        <v>0</v>
      </c>
      <c r="F2904" s="157">
        <v>0</v>
      </c>
    </row>
    <row r="2905" spans="1:6" x14ac:dyDescent="0.2">
      <c r="A2905" s="155" t="s">
        <v>8257</v>
      </c>
      <c r="B2905" s="155" t="s">
        <v>8258</v>
      </c>
      <c r="C2905" s="155" t="s">
        <v>10690</v>
      </c>
      <c r="D2905" s="157" t="s">
        <v>8259</v>
      </c>
      <c r="E2905" s="157" t="s">
        <v>8259</v>
      </c>
      <c r="F2905" s="157" t="s">
        <v>8259</v>
      </c>
    </row>
    <row r="2906" spans="1:6" x14ac:dyDescent="0.2">
      <c r="A2906" s="155" t="s">
        <v>8257</v>
      </c>
      <c r="B2906" s="155" t="s">
        <v>8258</v>
      </c>
      <c r="C2906" s="155" t="s">
        <v>10690</v>
      </c>
      <c r="D2906" s="157" t="s">
        <v>8259</v>
      </c>
      <c r="E2906" s="157" t="s">
        <v>8259</v>
      </c>
      <c r="F2906" s="157" t="s">
        <v>8259</v>
      </c>
    </row>
    <row r="2907" spans="1:6" x14ac:dyDescent="0.2">
      <c r="A2907" s="155" t="s">
        <v>8260</v>
      </c>
      <c r="B2907" s="155" t="s">
        <v>12364</v>
      </c>
      <c r="C2907" s="156">
        <v>37621</v>
      </c>
      <c r="D2907" s="157">
        <v>0</v>
      </c>
      <c r="E2907" s="157">
        <v>0</v>
      </c>
      <c r="F2907" s="157">
        <v>0</v>
      </c>
    </row>
    <row r="2908" spans="1:6" x14ac:dyDescent="0.2">
      <c r="A2908" s="155" t="s">
        <v>8261</v>
      </c>
      <c r="B2908" s="155"/>
      <c r="C2908" s="156">
        <v>37621</v>
      </c>
      <c r="D2908" s="157">
        <v>0</v>
      </c>
      <c r="E2908" s="157">
        <v>0</v>
      </c>
      <c r="F2908" s="157">
        <v>0</v>
      </c>
    </row>
    <row r="2909" spans="1:6" x14ac:dyDescent="0.2">
      <c r="A2909" s="155" t="s">
        <v>8257</v>
      </c>
      <c r="B2909" s="155" t="s">
        <v>8258</v>
      </c>
      <c r="C2909" s="155" t="s">
        <v>10690</v>
      </c>
      <c r="D2909" s="157" t="s">
        <v>8259</v>
      </c>
      <c r="E2909" s="157" t="s">
        <v>8259</v>
      </c>
      <c r="F2909" s="157" t="s">
        <v>8259</v>
      </c>
    </row>
    <row r="2910" spans="1:6" x14ac:dyDescent="0.2">
      <c r="A2910" s="155" t="s">
        <v>8257</v>
      </c>
      <c r="B2910" s="155" t="s">
        <v>8258</v>
      </c>
      <c r="C2910" s="155" t="s">
        <v>10690</v>
      </c>
      <c r="D2910" s="157" t="s">
        <v>8259</v>
      </c>
      <c r="E2910" s="157" t="s">
        <v>8259</v>
      </c>
      <c r="F2910" s="157" t="s">
        <v>8259</v>
      </c>
    </row>
    <row r="2911" spans="1:6" x14ac:dyDescent="0.2">
      <c r="A2911" s="155" t="s">
        <v>8260</v>
      </c>
      <c r="B2911" s="155" t="s">
        <v>12364</v>
      </c>
      <c r="C2911" s="156">
        <v>37621</v>
      </c>
      <c r="D2911" s="157">
        <v>0</v>
      </c>
      <c r="E2911" s="157">
        <v>0</v>
      </c>
      <c r="F2911" s="157">
        <v>0</v>
      </c>
    </row>
    <row r="2912" spans="1:6" x14ac:dyDescent="0.2">
      <c r="A2912" s="155" t="s">
        <v>8268</v>
      </c>
      <c r="B2912" s="155"/>
      <c r="C2912" s="155"/>
      <c r="D2912" s="155"/>
      <c r="E2912" s="155"/>
      <c r="F2912" s="155"/>
    </row>
    <row r="2913" spans="1:6" x14ac:dyDescent="0.2">
      <c r="A2913" s="155" t="s">
        <v>8254</v>
      </c>
      <c r="B2913" s="155" t="s">
        <v>8255</v>
      </c>
      <c r="C2913" s="155"/>
      <c r="D2913" s="155"/>
      <c r="E2913" s="155"/>
      <c r="F2913" s="155"/>
    </row>
    <row r="2914" spans="1:6" x14ac:dyDescent="0.2">
      <c r="A2914" s="155"/>
      <c r="B2914" s="155"/>
      <c r="C2914" s="155" t="s">
        <v>10689</v>
      </c>
      <c r="D2914" s="157" t="s">
        <v>8255</v>
      </c>
      <c r="E2914" s="155"/>
      <c r="F2914" s="155"/>
    </row>
    <row r="2916" spans="1:6" x14ac:dyDescent="0.2">
      <c r="A2916" s="155" t="s">
        <v>8261</v>
      </c>
      <c r="B2916" s="155"/>
      <c r="C2916" s="156">
        <v>37621</v>
      </c>
      <c r="D2916" s="157">
        <v>0</v>
      </c>
      <c r="E2916" s="157">
        <v>0</v>
      </c>
      <c r="F2916" s="157">
        <v>0</v>
      </c>
    </row>
    <row r="2917" spans="1:6" x14ac:dyDescent="0.2">
      <c r="A2917" s="155" t="s">
        <v>8257</v>
      </c>
      <c r="B2917" s="155" t="s">
        <v>8258</v>
      </c>
      <c r="C2917" s="155" t="s">
        <v>10690</v>
      </c>
      <c r="D2917" s="157" t="s">
        <v>8259</v>
      </c>
      <c r="E2917" s="157" t="s">
        <v>8259</v>
      </c>
      <c r="F2917" s="157" t="s">
        <v>8259</v>
      </c>
    </row>
    <row r="2918" spans="1:6" x14ac:dyDescent="0.2">
      <c r="A2918" s="155" t="s">
        <v>8257</v>
      </c>
      <c r="B2918" s="155" t="s">
        <v>8258</v>
      </c>
      <c r="C2918" s="155" t="s">
        <v>10690</v>
      </c>
      <c r="D2918" s="157" t="s">
        <v>8259</v>
      </c>
      <c r="E2918" s="157" t="s">
        <v>8259</v>
      </c>
      <c r="F2918" s="157" t="s">
        <v>8259</v>
      </c>
    </row>
    <row r="2919" spans="1:6" x14ac:dyDescent="0.2">
      <c r="A2919" s="155" t="s">
        <v>8260</v>
      </c>
      <c r="B2919" s="155" t="s">
        <v>12364</v>
      </c>
      <c r="C2919" s="156">
        <v>37621</v>
      </c>
      <c r="D2919" s="157">
        <v>0</v>
      </c>
      <c r="E2919" s="157">
        <v>0</v>
      </c>
      <c r="F2919" s="157">
        <v>0</v>
      </c>
    </row>
    <row r="2920" spans="1:6" x14ac:dyDescent="0.2">
      <c r="A2920" s="155" t="s">
        <v>8261</v>
      </c>
      <c r="B2920" s="155"/>
      <c r="C2920" s="156">
        <v>37621</v>
      </c>
      <c r="D2920" s="157">
        <v>0</v>
      </c>
      <c r="E2920" s="157">
        <v>0</v>
      </c>
      <c r="F2920" s="157">
        <v>0</v>
      </c>
    </row>
    <row r="2921" spans="1:6" x14ac:dyDescent="0.2">
      <c r="A2921" s="155" t="s">
        <v>8257</v>
      </c>
      <c r="B2921" s="155" t="s">
        <v>8258</v>
      </c>
      <c r="C2921" s="155" t="s">
        <v>10690</v>
      </c>
      <c r="D2921" s="157" t="s">
        <v>8259</v>
      </c>
      <c r="E2921" s="157" t="s">
        <v>8259</v>
      </c>
      <c r="F2921" s="157" t="s">
        <v>8259</v>
      </c>
    </row>
    <row r="2922" spans="1:6" x14ac:dyDescent="0.2">
      <c r="A2922" s="155" t="s">
        <v>8257</v>
      </c>
      <c r="B2922" s="155" t="s">
        <v>8258</v>
      </c>
      <c r="C2922" s="155" t="s">
        <v>10690</v>
      </c>
      <c r="D2922" s="157" t="s">
        <v>8259</v>
      </c>
      <c r="E2922" s="157" t="s">
        <v>8259</v>
      </c>
      <c r="F2922" s="157" t="s">
        <v>8259</v>
      </c>
    </row>
    <row r="2923" spans="1:6" x14ac:dyDescent="0.2">
      <c r="A2923" s="155" t="s">
        <v>8260</v>
      </c>
      <c r="B2923" s="155" t="s">
        <v>12364</v>
      </c>
      <c r="C2923" s="156">
        <v>37621</v>
      </c>
      <c r="D2923" s="157">
        <v>0</v>
      </c>
      <c r="E2923" s="157">
        <v>0</v>
      </c>
      <c r="F2923" s="157">
        <v>0</v>
      </c>
    </row>
    <row r="2924" spans="1:6" x14ac:dyDescent="0.2">
      <c r="A2924" s="155" t="s">
        <v>8261</v>
      </c>
      <c r="B2924" s="155"/>
      <c r="C2924" s="156">
        <v>37621</v>
      </c>
      <c r="D2924" s="157">
        <v>0</v>
      </c>
      <c r="E2924" s="157">
        <v>0</v>
      </c>
      <c r="F2924" s="157">
        <v>0</v>
      </c>
    </row>
    <row r="2925" spans="1:6" x14ac:dyDescent="0.2">
      <c r="A2925" s="155" t="s">
        <v>8257</v>
      </c>
      <c r="B2925" s="155" t="s">
        <v>8258</v>
      </c>
      <c r="C2925" s="155" t="s">
        <v>10690</v>
      </c>
      <c r="D2925" s="157" t="s">
        <v>8259</v>
      </c>
      <c r="E2925" s="157" t="s">
        <v>8259</v>
      </c>
      <c r="F2925" s="157" t="s">
        <v>8259</v>
      </c>
    </row>
    <row r="2926" spans="1:6" x14ac:dyDescent="0.2">
      <c r="A2926" s="155" t="s">
        <v>8257</v>
      </c>
      <c r="B2926" s="155" t="s">
        <v>8258</v>
      </c>
      <c r="C2926" s="155" t="s">
        <v>10690</v>
      </c>
      <c r="D2926" s="157" t="s">
        <v>8259</v>
      </c>
      <c r="E2926" s="157" t="s">
        <v>8259</v>
      </c>
      <c r="F2926" s="157" t="s">
        <v>8259</v>
      </c>
    </row>
    <row r="2927" spans="1:6" x14ac:dyDescent="0.2">
      <c r="A2927" s="155" t="s">
        <v>8260</v>
      </c>
      <c r="B2927" s="155" t="s">
        <v>12364</v>
      </c>
      <c r="C2927" s="156">
        <v>37621</v>
      </c>
      <c r="D2927" s="157">
        <v>0</v>
      </c>
      <c r="E2927" s="157">
        <v>0</v>
      </c>
      <c r="F2927" s="157">
        <v>0</v>
      </c>
    </row>
    <row r="2928" spans="1:6" x14ac:dyDescent="0.2">
      <c r="A2928" s="155" t="s">
        <v>8261</v>
      </c>
      <c r="B2928" s="155"/>
      <c r="C2928" s="156">
        <v>37621</v>
      </c>
      <c r="D2928" s="157">
        <v>0</v>
      </c>
      <c r="E2928" s="157">
        <v>0</v>
      </c>
      <c r="F2928" s="157">
        <v>0</v>
      </c>
    </row>
    <row r="2929" spans="1:6" x14ac:dyDescent="0.2">
      <c r="A2929" s="155" t="s">
        <v>8257</v>
      </c>
      <c r="B2929" s="155" t="s">
        <v>8258</v>
      </c>
      <c r="C2929" s="155" t="s">
        <v>10690</v>
      </c>
      <c r="D2929" s="157" t="s">
        <v>8259</v>
      </c>
      <c r="E2929" s="157" t="s">
        <v>8259</v>
      </c>
      <c r="F2929" s="157" t="s">
        <v>8259</v>
      </c>
    </row>
    <row r="2930" spans="1:6" x14ac:dyDescent="0.2">
      <c r="A2930" s="155" t="s">
        <v>5637</v>
      </c>
      <c r="B2930" s="155" t="s">
        <v>8392</v>
      </c>
      <c r="C2930" s="155"/>
      <c r="D2930" s="155"/>
      <c r="E2930" s="155"/>
      <c r="F2930" s="155"/>
    </row>
    <row r="2931" spans="1:6" x14ac:dyDescent="0.2">
      <c r="A2931" s="155"/>
      <c r="B2931" s="155"/>
      <c r="C2931" s="155" t="s">
        <v>10691</v>
      </c>
      <c r="D2931" s="155"/>
      <c r="E2931" s="157">
        <v>0</v>
      </c>
      <c r="F2931" s="155"/>
    </row>
    <row r="2932" spans="1:6" x14ac:dyDescent="0.2">
      <c r="A2932" s="155" t="s">
        <v>8264</v>
      </c>
      <c r="B2932" s="155"/>
      <c r="C2932" s="156">
        <v>37590</v>
      </c>
      <c r="D2932" s="157">
        <v>364.8</v>
      </c>
      <c r="E2932" s="157">
        <v>453.18299999999999</v>
      </c>
      <c r="F2932" s="157">
        <v>-88.382999999999996</v>
      </c>
    </row>
    <row r="2933" spans="1:6" x14ac:dyDescent="0.2">
      <c r="A2933" s="155" t="s">
        <v>8257</v>
      </c>
      <c r="B2933" s="155" t="s">
        <v>8258</v>
      </c>
      <c r="C2933" s="155" t="s">
        <v>10690</v>
      </c>
      <c r="D2933" s="157" t="s">
        <v>8259</v>
      </c>
      <c r="E2933" s="157" t="s">
        <v>8259</v>
      </c>
      <c r="F2933" s="157" t="s">
        <v>8259</v>
      </c>
    </row>
    <row r="2934" spans="1:6" x14ac:dyDescent="0.2">
      <c r="A2934" s="155" t="s">
        <v>8257</v>
      </c>
      <c r="B2934" s="155" t="s">
        <v>8258</v>
      </c>
      <c r="C2934" s="155" t="s">
        <v>10690</v>
      </c>
      <c r="D2934" s="157" t="s">
        <v>8259</v>
      </c>
      <c r="E2934" s="157" t="s">
        <v>8259</v>
      </c>
      <c r="F2934" s="157" t="s">
        <v>8259</v>
      </c>
    </row>
    <row r="2935" spans="1:6" x14ac:dyDescent="0.2">
      <c r="A2935" s="155" t="s">
        <v>8260</v>
      </c>
      <c r="B2935" s="155" t="s">
        <v>12364</v>
      </c>
      <c r="C2935" s="156">
        <v>37621</v>
      </c>
      <c r="D2935" s="157">
        <v>0</v>
      </c>
      <c r="E2935" s="157">
        <v>0</v>
      </c>
      <c r="F2935" s="157">
        <v>0</v>
      </c>
    </row>
    <row r="2936" spans="1:6" x14ac:dyDescent="0.2">
      <c r="A2936" s="155" t="s">
        <v>8261</v>
      </c>
      <c r="B2936" s="155"/>
      <c r="C2936" s="156">
        <v>37621</v>
      </c>
      <c r="D2936" s="157">
        <v>364.8</v>
      </c>
      <c r="E2936" s="157">
        <v>453.18299999999999</v>
      </c>
      <c r="F2936" s="157">
        <v>-88.382999999999996</v>
      </c>
    </row>
    <row r="2937" spans="1:6" x14ac:dyDescent="0.2">
      <c r="A2937" s="155" t="s">
        <v>8257</v>
      </c>
      <c r="B2937" s="155" t="s">
        <v>8258</v>
      </c>
      <c r="C2937" s="155" t="s">
        <v>10690</v>
      </c>
      <c r="D2937" s="157" t="s">
        <v>8259</v>
      </c>
      <c r="E2937" s="157" t="s">
        <v>8259</v>
      </c>
      <c r="F2937" s="157" t="s">
        <v>8259</v>
      </c>
    </row>
    <row r="2938" spans="1:6" x14ac:dyDescent="0.2">
      <c r="A2938" s="155" t="s">
        <v>8257</v>
      </c>
      <c r="B2938" s="155" t="s">
        <v>8258</v>
      </c>
      <c r="C2938" s="155" t="s">
        <v>10690</v>
      </c>
      <c r="D2938" s="157" t="s">
        <v>8259</v>
      </c>
      <c r="E2938" s="157" t="s">
        <v>8259</v>
      </c>
      <c r="F2938" s="157" t="s">
        <v>8259</v>
      </c>
    </row>
    <row r="2939" spans="1:6" x14ac:dyDescent="0.2">
      <c r="A2939" s="155" t="s">
        <v>8260</v>
      </c>
      <c r="B2939" s="155" t="s">
        <v>12364</v>
      </c>
      <c r="C2939" s="156">
        <v>37621</v>
      </c>
      <c r="D2939" s="157">
        <v>0</v>
      </c>
      <c r="E2939" s="157">
        <v>0</v>
      </c>
      <c r="F2939" s="157">
        <v>0</v>
      </c>
    </row>
    <row r="2940" spans="1:6" x14ac:dyDescent="0.2">
      <c r="A2940" s="155" t="s">
        <v>8261</v>
      </c>
      <c r="B2940" s="155"/>
      <c r="C2940" s="156">
        <v>37621</v>
      </c>
      <c r="D2940" s="157">
        <v>0</v>
      </c>
      <c r="E2940" s="157">
        <v>0</v>
      </c>
      <c r="F2940" s="157">
        <v>0</v>
      </c>
    </row>
    <row r="2941" spans="1:6" x14ac:dyDescent="0.2">
      <c r="A2941" s="155" t="s">
        <v>8257</v>
      </c>
      <c r="B2941" s="155" t="s">
        <v>8258</v>
      </c>
      <c r="C2941" s="155" t="s">
        <v>10690</v>
      </c>
      <c r="D2941" s="157" t="s">
        <v>8259</v>
      </c>
      <c r="E2941" s="157" t="s">
        <v>8259</v>
      </c>
      <c r="F2941" s="157" t="s">
        <v>8259</v>
      </c>
    </row>
    <row r="2942" spans="1:6" x14ac:dyDescent="0.2">
      <c r="A2942" s="155" t="s">
        <v>8257</v>
      </c>
      <c r="B2942" s="155" t="s">
        <v>8258</v>
      </c>
      <c r="C2942" s="155" t="s">
        <v>10690</v>
      </c>
      <c r="D2942" s="157" t="s">
        <v>8259</v>
      </c>
      <c r="E2942" s="157" t="s">
        <v>8259</v>
      </c>
      <c r="F2942" s="157" t="s">
        <v>8259</v>
      </c>
    </row>
    <row r="2943" spans="1:6" x14ac:dyDescent="0.2">
      <c r="A2943" s="155" t="s">
        <v>8260</v>
      </c>
      <c r="B2943" s="155" t="s">
        <v>12364</v>
      </c>
      <c r="C2943" s="156">
        <v>37621</v>
      </c>
      <c r="D2943" s="157">
        <v>0</v>
      </c>
      <c r="E2943" s="157">
        <v>0</v>
      </c>
      <c r="F2943" s="157">
        <v>0</v>
      </c>
    </row>
    <row r="2944" spans="1:6" x14ac:dyDescent="0.2">
      <c r="A2944" s="155" t="s">
        <v>8261</v>
      </c>
      <c r="B2944" s="155"/>
      <c r="C2944" s="156">
        <v>37621</v>
      </c>
      <c r="D2944" s="157">
        <v>0</v>
      </c>
      <c r="E2944" s="157">
        <v>0</v>
      </c>
      <c r="F2944" s="157">
        <v>0</v>
      </c>
    </row>
    <row r="2945" spans="1:6" x14ac:dyDescent="0.2">
      <c r="A2945" s="155" t="s">
        <v>8257</v>
      </c>
      <c r="B2945" s="155" t="s">
        <v>8258</v>
      </c>
      <c r="C2945" s="155" t="s">
        <v>10690</v>
      </c>
      <c r="D2945" s="157" t="s">
        <v>8259</v>
      </c>
      <c r="E2945" s="157" t="s">
        <v>8259</v>
      </c>
      <c r="F2945" s="157" t="s">
        <v>8259</v>
      </c>
    </row>
    <row r="2946" spans="1:6" x14ac:dyDescent="0.2">
      <c r="A2946" s="155" t="s">
        <v>8257</v>
      </c>
      <c r="B2946" s="155" t="s">
        <v>8258</v>
      </c>
      <c r="C2946" s="155" t="s">
        <v>10690</v>
      </c>
      <c r="D2946" s="157" t="s">
        <v>8259</v>
      </c>
      <c r="E2946" s="157" t="s">
        <v>8259</v>
      </c>
      <c r="F2946" s="157" t="s">
        <v>8259</v>
      </c>
    </row>
    <row r="2947" spans="1:6" x14ac:dyDescent="0.2">
      <c r="A2947" s="155" t="s">
        <v>8260</v>
      </c>
      <c r="B2947" s="155" t="s">
        <v>12364</v>
      </c>
      <c r="C2947" s="156">
        <v>37621</v>
      </c>
      <c r="D2947" s="157">
        <v>0</v>
      </c>
      <c r="E2947" s="157">
        <v>0</v>
      </c>
      <c r="F2947" s="157">
        <v>0</v>
      </c>
    </row>
    <row r="2948" spans="1:6" x14ac:dyDescent="0.2">
      <c r="A2948" s="155" t="s">
        <v>8261</v>
      </c>
      <c r="B2948" s="155"/>
      <c r="C2948" s="156">
        <v>37621</v>
      </c>
      <c r="D2948" s="157">
        <v>0</v>
      </c>
      <c r="E2948" s="157">
        <v>0</v>
      </c>
      <c r="F2948" s="157">
        <v>0</v>
      </c>
    </row>
    <row r="2949" spans="1:6" x14ac:dyDescent="0.2">
      <c r="A2949" s="155" t="s">
        <v>8257</v>
      </c>
      <c r="B2949" s="155" t="s">
        <v>8258</v>
      </c>
      <c r="C2949" s="155" t="s">
        <v>10690</v>
      </c>
      <c r="D2949" s="157" t="s">
        <v>8259</v>
      </c>
      <c r="E2949" s="157" t="s">
        <v>8259</v>
      </c>
      <c r="F2949" s="157" t="s">
        <v>8259</v>
      </c>
    </row>
    <row r="2950" spans="1:6" x14ac:dyDescent="0.2">
      <c r="A2950" s="155" t="s">
        <v>8257</v>
      </c>
      <c r="B2950" s="155" t="s">
        <v>8258</v>
      </c>
      <c r="C2950" s="155" t="s">
        <v>10690</v>
      </c>
      <c r="D2950" s="157" t="s">
        <v>8259</v>
      </c>
      <c r="E2950" s="157" t="s">
        <v>8259</v>
      </c>
      <c r="F2950" s="157" t="s">
        <v>8259</v>
      </c>
    </row>
    <row r="2951" spans="1:6" x14ac:dyDescent="0.2">
      <c r="A2951" s="155" t="s">
        <v>8260</v>
      </c>
      <c r="B2951" s="155" t="s">
        <v>12364</v>
      </c>
      <c r="C2951" s="156">
        <v>37621</v>
      </c>
      <c r="D2951" s="157">
        <v>0</v>
      </c>
      <c r="E2951" s="157">
        <v>0</v>
      </c>
      <c r="F2951" s="157">
        <v>0</v>
      </c>
    </row>
    <row r="2952" spans="1:6" x14ac:dyDescent="0.2">
      <c r="A2952" s="155" t="s">
        <v>8261</v>
      </c>
      <c r="B2952" s="155"/>
      <c r="C2952" s="156">
        <v>37621</v>
      </c>
      <c r="D2952" s="157">
        <v>0</v>
      </c>
      <c r="E2952" s="157">
        <v>0</v>
      </c>
      <c r="F2952" s="157">
        <v>0</v>
      </c>
    </row>
    <row r="2953" spans="1:6" x14ac:dyDescent="0.2">
      <c r="A2953" s="155" t="s">
        <v>8257</v>
      </c>
      <c r="B2953" s="155" t="s">
        <v>8258</v>
      </c>
      <c r="C2953" s="155" t="s">
        <v>10690</v>
      </c>
      <c r="D2953" s="157" t="s">
        <v>8259</v>
      </c>
      <c r="E2953" s="157" t="s">
        <v>8259</v>
      </c>
      <c r="F2953" s="157" t="s">
        <v>8259</v>
      </c>
    </row>
    <row r="2954" spans="1:6" x14ac:dyDescent="0.2">
      <c r="A2954" s="155" t="s">
        <v>8257</v>
      </c>
      <c r="B2954" s="155" t="s">
        <v>8258</v>
      </c>
      <c r="C2954" s="155" t="s">
        <v>10690</v>
      </c>
      <c r="D2954" s="157" t="s">
        <v>8259</v>
      </c>
      <c r="E2954" s="157" t="s">
        <v>8259</v>
      </c>
      <c r="F2954" s="157" t="s">
        <v>8259</v>
      </c>
    </row>
    <row r="2955" spans="1:6" x14ac:dyDescent="0.2">
      <c r="A2955" s="155" t="s">
        <v>8260</v>
      </c>
      <c r="B2955" s="155" t="s">
        <v>12364</v>
      </c>
      <c r="C2955" s="156">
        <v>37621</v>
      </c>
      <c r="D2955" s="157">
        <v>0</v>
      </c>
      <c r="E2955" s="157">
        <v>0</v>
      </c>
      <c r="F2955" s="157">
        <v>0</v>
      </c>
    </row>
    <row r="2956" spans="1:6" x14ac:dyDescent="0.2">
      <c r="A2956" s="155" t="s">
        <v>8261</v>
      </c>
      <c r="B2956" s="155"/>
      <c r="C2956" s="156">
        <v>37621</v>
      </c>
      <c r="D2956" s="157">
        <v>0</v>
      </c>
      <c r="E2956" s="157">
        <v>0</v>
      </c>
      <c r="F2956" s="157">
        <v>0</v>
      </c>
    </row>
    <row r="2957" spans="1:6" x14ac:dyDescent="0.2">
      <c r="A2957" s="155" t="s">
        <v>8257</v>
      </c>
      <c r="B2957" s="155" t="s">
        <v>8258</v>
      </c>
      <c r="C2957" s="155" t="s">
        <v>10690</v>
      </c>
      <c r="D2957" s="157" t="s">
        <v>8259</v>
      </c>
      <c r="E2957" s="157" t="s">
        <v>8259</v>
      </c>
      <c r="F2957" s="157" t="s">
        <v>8259</v>
      </c>
    </row>
    <row r="2958" spans="1:6" x14ac:dyDescent="0.2">
      <c r="A2958" s="155" t="s">
        <v>8257</v>
      </c>
      <c r="B2958" s="155" t="s">
        <v>8258</v>
      </c>
      <c r="C2958" s="155" t="s">
        <v>10690</v>
      </c>
      <c r="D2958" s="157" t="s">
        <v>8259</v>
      </c>
      <c r="E2958" s="157" t="s">
        <v>8259</v>
      </c>
      <c r="F2958" s="157" t="s">
        <v>8259</v>
      </c>
    </row>
    <row r="2959" spans="1:6" x14ac:dyDescent="0.2">
      <c r="A2959" s="155" t="s">
        <v>8260</v>
      </c>
      <c r="B2959" s="155" t="s">
        <v>12364</v>
      </c>
      <c r="C2959" s="156">
        <v>37621</v>
      </c>
      <c r="D2959" s="157">
        <v>0</v>
      </c>
      <c r="E2959" s="157">
        <v>0</v>
      </c>
      <c r="F2959" s="157">
        <v>0</v>
      </c>
    </row>
    <row r="2960" spans="1:6" x14ac:dyDescent="0.2">
      <c r="A2960" s="155" t="s">
        <v>8261</v>
      </c>
      <c r="B2960" s="155"/>
      <c r="C2960" s="156">
        <v>37621</v>
      </c>
      <c r="D2960" s="157">
        <v>0</v>
      </c>
      <c r="E2960" s="157">
        <v>0</v>
      </c>
      <c r="F2960" s="157">
        <v>0</v>
      </c>
    </row>
    <row r="2961" spans="1:6" x14ac:dyDescent="0.2">
      <c r="A2961" s="155" t="s">
        <v>8257</v>
      </c>
      <c r="B2961" s="155" t="s">
        <v>8258</v>
      </c>
      <c r="C2961" s="155" t="s">
        <v>10690</v>
      </c>
      <c r="D2961" s="157" t="s">
        <v>8259</v>
      </c>
      <c r="E2961" s="157" t="s">
        <v>8259</v>
      </c>
      <c r="F2961" s="157" t="s">
        <v>8259</v>
      </c>
    </row>
    <row r="2962" spans="1:6" x14ac:dyDescent="0.2">
      <c r="A2962" s="155" t="s">
        <v>8257</v>
      </c>
      <c r="B2962" s="155" t="s">
        <v>8258</v>
      </c>
      <c r="C2962" s="155" t="s">
        <v>10690</v>
      </c>
      <c r="D2962" s="157" t="s">
        <v>8259</v>
      </c>
      <c r="E2962" s="157" t="s">
        <v>8259</v>
      </c>
      <c r="F2962" s="157" t="s">
        <v>8259</v>
      </c>
    </row>
    <row r="2963" spans="1:6" x14ac:dyDescent="0.2">
      <c r="A2963" s="155" t="s">
        <v>8260</v>
      </c>
      <c r="B2963" s="155" t="s">
        <v>12364</v>
      </c>
      <c r="C2963" s="156">
        <v>37621</v>
      </c>
      <c r="D2963" s="157">
        <v>0</v>
      </c>
      <c r="E2963" s="157">
        <v>0</v>
      </c>
      <c r="F2963" s="157">
        <v>0</v>
      </c>
    </row>
    <row r="2964" spans="1:6" x14ac:dyDescent="0.2">
      <c r="A2964" s="155" t="s">
        <v>8261</v>
      </c>
      <c r="B2964" s="155"/>
      <c r="C2964" s="156">
        <v>37621</v>
      </c>
      <c r="D2964" s="157">
        <v>0</v>
      </c>
      <c r="E2964" s="157">
        <v>0</v>
      </c>
      <c r="F2964" s="157">
        <v>0</v>
      </c>
    </row>
    <row r="2965" spans="1:6" x14ac:dyDescent="0.2">
      <c r="A2965" s="155" t="s">
        <v>8257</v>
      </c>
      <c r="B2965" s="155" t="s">
        <v>8258</v>
      </c>
      <c r="C2965" s="155" t="s">
        <v>10690</v>
      </c>
      <c r="D2965" s="157" t="s">
        <v>8259</v>
      </c>
      <c r="E2965" s="157" t="s">
        <v>8259</v>
      </c>
      <c r="F2965" s="157" t="s">
        <v>8259</v>
      </c>
    </row>
    <row r="2966" spans="1:6" x14ac:dyDescent="0.2">
      <c r="A2966" s="155" t="s">
        <v>8257</v>
      </c>
      <c r="B2966" s="155" t="s">
        <v>8258</v>
      </c>
      <c r="C2966" s="155" t="s">
        <v>10690</v>
      </c>
      <c r="D2966" s="157" t="s">
        <v>8259</v>
      </c>
      <c r="E2966" s="157" t="s">
        <v>8259</v>
      </c>
      <c r="F2966" s="157" t="s">
        <v>8259</v>
      </c>
    </row>
    <row r="2967" spans="1:6" x14ac:dyDescent="0.2">
      <c r="A2967" s="155" t="s">
        <v>8260</v>
      </c>
      <c r="B2967" s="155" t="s">
        <v>12364</v>
      </c>
      <c r="C2967" s="156">
        <v>37621</v>
      </c>
      <c r="D2967" s="157">
        <v>0</v>
      </c>
      <c r="E2967" s="157">
        <v>0</v>
      </c>
      <c r="F2967" s="157">
        <v>0</v>
      </c>
    </row>
    <row r="2968" spans="1:6" x14ac:dyDescent="0.2">
      <c r="A2968" s="155" t="s">
        <v>8268</v>
      </c>
      <c r="B2968" s="155"/>
      <c r="C2968" s="155"/>
      <c r="D2968" s="155"/>
      <c r="E2968" s="155"/>
      <c r="F2968" s="155"/>
    </row>
    <row r="2969" spans="1:6" x14ac:dyDescent="0.2">
      <c r="A2969" s="155" t="s">
        <v>8254</v>
      </c>
      <c r="B2969" s="155" t="s">
        <v>8255</v>
      </c>
      <c r="C2969" s="155"/>
      <c r="D2969" s="155"/>
      <c r="E2969" s="155"/>
      <c r="F2969" s="155"/>
    </row>
    <row r="2970" spans="1:6" x14ac:dyDescent="0.2">
      <c r="A2970" s="155"/>
      <c r="B2970" s="155"/>
      <c r="C2970" s="155" t="s">
        <v>10689</v>
      </c>
      <c r="D2970" s="157" t="s">
        <v>8255</v>
      </c>
      <c r="E2970" s="155"/>
      <c r="F2970" s="155"/>
    </row>
    <row r="2972" spans="1:6" x14ac:dyDescent="0.2">
      <c r="A2972" s="155" t="s">
        <v>8261</v>
      </c>
      <c r="B2972" s="155"/>
      <c r="C2972" s="156">
        <v>37621</v>
      </c>
      <c r="D2972" s="157">
        <v>0</v>
      </c>
      <c r="E2972" s="157">
        <v>0</v>
      </c>
      <c r="F2972" s="157">
        <v>0</v>
      </c>
    </row>
    <row r="2973" spans="1:6" x14ac:dyDescent="0.2">
      <c r="A2973" s="155" t="s">
        <v>8257</v>
      </c>
      <c r="B2973" s="155" t="s">
        <v>8258</v>
      </c>
      <c r="C2973" s="155" t="s">
        <v>10690</v>
      </c>
      <c r="D2973" s="157" t="s">
        <v>8259</v>
      </c>
      <c r="E2973" s="157" t="s">
        <v>8259</v>
      </c>
      <c r="F2973" s="157" t="s">
        <v>8259</v>
      </c>
    </row>
    <row r="2974" spans="1:6" x14ac:dyDescent="0.2">
      <c r="A2974" s="155" t="s">
        <v>8257</v>
      </c>
      <c r="B2974" s="155" t="s">
        <v>8258</v>
      </c>
      <c r="C2974" s="155" t="s">
        <v>10690</v>
      </c>
      <c r="D2974" s="157" t="s">
        <v>8259</v>
      </c>
      <c r="E2974" s="157" t="s">
        <v>8259</v>
      </c>
      <c r="F2974" s="157" t="s">
        <v>8259</v>
      </c>
    </row>
    <row r="2975" spans="1:6" x14ac:dyDescent="0.2">
      <c r="A2975" s="155" t="s">
        <v>8260</v>
      </c>
      <c r="B2975" s="155" t="s">
        <v>12364</v>
      </c>
      <c r="C2975" s="156">
        <v>37621</v>
      </c>
      <c r="D2975" s="157">
        <v>0</v>
      </c>
      <c r="E2975" s="157">
        <v>0</v>
      </c>
      <c r="F2975" s="157">
        <v>0</v>
      </c>
    </row>
    <row r="2976" spans="1:6" x14ac:dyDescent="0.2">
      <c r="A2976" s="155" t="s">
        <v>8261</v>
      </c>
      <c r="B2976" s="155"/>
      <c r="C2976" s="156">
        <v>37621</v>
      </c>
      <c r="D2976" s="157">
        <v>0</v>
      </c>
      <c r="E2976" s="157">
        <v>0</v>
      </c>
      <c r="F2976" s="157">
        <v>0</v>
      </c>
    </row>
    <row r="2977" spans="1:6" x14ac:dyDescent="0.2">
      <c r="A2977" s="155" t="s">
        <v>8257</v>
      </c>
      <c r="B2977" s="155" t="s">
        <v>8258</v>
      </c>
      <c r="C2977" s="155" t="s">
        <v>10690</v>
      </c>
      <c r="D2977" s="157" t="s">
        <v>8259</v>
      </c>
      <c r="E2977" s="157" t="s">
        <v>8259</v>
      </c>
      <c r="F2977" s="157" t="s">
        <v>8259</v>
      </c>
    </row>
    <row r="2978" spans="1:6" x14ac:dyDescent="0.2">
      <c r="A2978" s="155" t="s">
        <v>8257</v>
      </c>
      <c r="B2978" s="155" t="s">
        <v>8258</v>
      </c>
      <c r="C2978" s="155" t="s">
        <v>10690</v>
      </c>
      <c r="D2978" s="157" t="s">
        <v>8259</v>
      </c>
      <c r="E2978" s="157" t="s">
        <v>8259</v>
      </c>
      <c r="F2978" s="157" t="s">
        <v>8259</v>
      </c>
    </row>
    <row r="2979" spans="1:6" x14ac:dyDescent="0.2">
      <c r="A2979" s="155" t="s">
        <v>8260</v>
      </c>
      <c r="B2979" s="155" t="s">
        <v>12364</v>
      </c>
      <c r="C2979" s="156">
        <v>37621</v>
      </c>
      <c r="D2979" s="157">
        <v>0</v>
      </c>
      <c r="E2979" s="157">
        <v>0</v>
      </c>
      <c r="F2979" s="157">
        <v>0</v>
      </c>
    </row>
    <row r="2980" spans="1:6" x14ac:dyDescent="0.2">
      <c r="A2980" s="155" t="s">
        <v>8261</v>
      </c>
      <c r="B2980" s="155"/>
      <c r="C2980" s="156">
        <v>37621</v>
      </c>
      <c r="D2980" s="157">
        <v>0</v>
      </c>
      <c r="E2980" s="157">
        <v>0</v>
      </c>
      <c r="F2980" s="157">
        <v>0</v>
      </c>
    </row>
    <row r="2981" spans="1:6" x14ac:dyDescent="0.2">
      <c r="A2981" s="155" t="s">
        <v>8257</v>
      </c>
      <c r="B2981" s="155" t="s">
        <v>8258</v>
      </c>
      <c r="C2981" s="155" t="s">
        <v>10690</v>
      </c>
      <c r="D2981" s="157" t="s">
        <v>8259</v>
      </c>
      <c r="E2981" s="157" t="s">
        <v>8259</v>
      </c>
      <c r="F2981" s="157" t="s">
        <v>8259</v>
      </c>
    </row>
    <row r="2982" spans="1:6" x14ac:dyDescent="0.2">
      <c r="A2982" s="155" t="s">
        <v>8257</v>
      </c>
      <c r="B2982" s="155" t="s">
        <v>8258</v>
      </c>
      <c r="C2982" s="155" t="s">
        <v>10690</v>
      </c>
      <c r="D2982" s="157" t="s">
        <v>8259</v>
      </c>
      <c r="E2982" s="157" t="s">
        <v>8259</v>
      </c>
      <c r="F2982" s="157" t="s">
        <v>8259</v>
      </c>
    </row>
    <row r="2983" spans="1:6" x14ac:dyDescent="0.2">
      <c r="A2983" s="155" t="s">
        <v>8260</v>
      </c>
      <c r="B2983" s="155" t="s">
        <v>12364</v>
      </c>
      <c r="C2983" s="156">
        <v>37621</v>
      </c>
      <c r="D2983" s="157">
        <v>0</v>
      </c>
      <c r="E2983" s="157">
        <v>0</v>
      </c>
      <c r="F2983" s="157">
        <v>0</v>
      </c>
    </row>
    <row r="2984" spans="1:6" x14ac:dyDescent="0.2">
      <c r="A2984" s="155" t="s">
        <v>8261</v>
      </c>
      <c r="B2984" s="155"/>
      <c r="C2984" s="156">
        <v>37621</v>
      </c>
      <c r="D2984" s="157">
        <v>0</v>
      </c>
      <c r="E2984" s="157">
        <v>0</v>
      </c>
      <c r="F2984" s="157">
        <v>0</v>
      </c>
    </row>
    <row r="2985" spans="1:6" x14ac:dyDescent="0.2">
      <c r="A2985" s="155" t="s">
        <v>8257</v>
      </c>
      <c r="B2985" s="155" t="s">
        <v>8258</v>
      </c>
      <c r="C2985" s="155" t="s">
        <v>10690</v>
      </c>
      <c r="D2985" s="157" t="s">
        <v>8259</v>
      </c>
      <c r="E2985" s="157" t="s">
        <v>8259</v>
      </c>
      <c r="F2985" s="157" t="s">
        <v>8259</v>
      </c>
    </row>
    <row r="2986" spans="1:6" x14ac:dyDescent="0.2">
      <c r="A2986" s="155" t="s">
        <v>8257</v>
      </c>
      <c r="B2986" s="155" t="s">
        <v>8258</v>
      </c>
      <c r="C2986" s="155" t="s">
        <v>10690</v>
      </c>
      <c r="D2986" s="157" t="s">
        <v>8259</v>
      </c>
      <c r="E2986" s="157" t="s">
        <v>8259</v>
      </c>
      <c r="F2986" s="157" t="s">
        <v>8259</v>
      </c>
    </row>
    <row r="2987" spans="1:6" x14ac:dyDescent="0.2">
      <c r="A2987" s="155" t="s">
        <v>8260</v>
      </c>
      <c r="B2987" s="155" t="s">
        <v>12364</v>
      </c>
      <c r="C2987" s="156">
        <v>37621</v>
      </c>
      <c r="D2987" s="157">
        <v>0</v>
      </c>
      <c r="E2987" s="157">
        <v>0</v>
      </c>
      <c r="F2987" s="157">
        <v>0</v>
      </c>
    </row>
    <row r="2988" spans="1:6" x14ac:dyDescent="0.2">
      <c r="A2988" s="155" t="s">
        <v>8261</v>
      </c>
      <c r="B2988" s="155"/>
      <c r="C2988" s="156">
        <v>37621</v>
      </c>
      <c r="D2988" s="157">
        <v>0</v>
      </c>
      <c r="E2988" s="157">
        <v>0</v>
      </c>
      <c r="F2988" s="157">
        <v>0</v>
      </c>
    </row>
    <row r="2989" spans="1:6" x14ac:dyDescent="0.2">
      <c r="A2989" s="155" t="s">
        <v>8257</v>
      </c>
      <c r="B2989" s="155" t="s">
        <v>8258</v>
      </c>
      <c r="C2989" s="155" t="s">
        <v>10690</v>
      </c>
      <c r="D2989" s="157" t="s">
        <v>8259</v>
      </c>
      <c r="E2989" s="157" t="s">
        <v>8259</v>
      </c>
      <c r="F2989" s="157" t="s">
        <v>8259</v>
      </c>
    </row>
    <row r="2990" spans="1:6" x14ac:dyDescent="0.2">
      <c r="A2990" s="155" t="s">
        <v>8257</v>
      </c>
      <c r="B2990" s="155" t="s">
        <v>8258</v>
      </c>
      <c r="C2990" s="155" t="s">
        <v>10690</v>
      </c>
      <c r="D2990" s="157" t="s">
        <v>8259</v>
      </c>
      <c r="E2990" s="157" t="s">
        <v>8259</v>
      </c>
      <c r="F2990" s="157" t="s">
        <v>8259</v>
      </c>
    </row>
    <row r="2991" spans="1:6" x14ac:dyDescent="0.2">
      <c r="A2991" s="155" t="s">
        <v>8260</v>
      </c>
      <c r="B2991" s="155" t="s">
        <v>12364</v>
      </c>
      <c r="C2991" s="156">
        <v>37621</v>
      </c>
      <c r="D2991" s="157">
        <v>0</v>
      </c>
      <c r="E2991" s="157">
        <v>0</v>
      </c>
      <c r="F2991" s="157">
        <v>0</v>
      </c>
    </row>
    <row r="2992" spans="1:6" x14ac:dyDescent="0.2">
      <c r="A2992" s="155" t="s">
        <v>8261</v>
      </c>
      <c r="B2992" s="155"/>
      <c r="C2992" s="156">
        <v>37621</v>
      </c>
      <c r="D2992" s="157">
        <v>0</v>
      </c>
      <c r="E2992" s="157">
        <v>0</v>
      </c>
      <c r="F2992" s="157">
        <v>0</v>
      </c>
    </row>
    <row r="2993" spans="1:6" x14ac:dyDescent="0.2">
      <c r="A2993" s="155" t="s">
        <v>8257</v>
      </c>
      <c r="B2993" s="155" t="s">
        <v>8258</v>
      </c>
      <c r="C2993" s="155" t="s">
        <v>10690</v>
      </c>
      <c r="D2993" s="157" t="s">
        <v>8259</v>
      </c>
      <c r="E2993" s="157" t="s">
        <v>8259</v>
      </c>
      <c r="F2993" s="157" t="s">
        <v>8259</v>
      </c>
    </row>
    <row r="2994" spans="1:6" x14ac:dyDescent="0.2">
      <c r="A2994" s="155" t="s">
        <v>8257</v>
      </c>
      <c r="B2994" s="155" t="s">
        <v>8258</v>
      </c>
      <c r="C2994" s="155" t="s">
        <v>10690</v>
      </c>
      <c r="D2994" s="157" t="s">
        <v>8259</v>
      </c>
      <c r="E2994" s="157" t="s">
        <v>8259</v>
      </c>
      <c r="F2994" s="157" t="s">
        <v>8259</v>
      </c>
    </row>
    <row r="2995" spans="1:6" x14ac:dyDescent="0.2">
      <c r="A2995" s="155" t="s">
        <v>8260</v>
      </c>
      <c r="B2995" s="155" t="s">
        <v>12364</v>
      </c>
      <c r="C2995" s="156">
        <v>37621</v>
      </c>
      <c r="D2995" s="157">
        <v>0</v>
      </c>
      <c r="E2995" s="157">
        <v>0</v>
      </c>
      <c r="F2995" s="157">
        <v>0</v>
      </c>
    </row>
    <row r="2996" spans="1:6" x14ac:dyDescent="0.2">
      <c r="A2996" s="155" t="s">
        <v>8261</v>
      </c>
      <c r="B2996" s="155"/>
      <c r="C2996" s="156">
        <v>37621</v>
      </c>
      <c r="D2996" s="157">
        <v>0</v>
      </c>
      <c r="E2996" s="157">
        <v>0</v>
      </c>
      <c r="F2996" s="157">
        <v>0</v>
      </c>
    </row>
    <row r="2997" spans="1:6" x14ac:dyDescent="0.2">
      <c r="A2997" s="155" t="s">
        <v>8257</v>
      </c>
      <c r="B2997" s="155" t="s">
        <v>8258</v>
      </c>
      <c r="C2997" s="155" t="s">
        <v>10690</v>
      </c>
      <c r="D2997" s="157" t="s">
        <v>8259</v>
      </c>
      <c r="E2997" s="157" t="s">
        <v>8259</v>
      </c>
      <c r="F2997" s="157" t="s">
        <v>8259</v>
      </c>
    </row>
    <row r="2998" spans="1:6" x14ac:dyDescent="0.2">
      <c r="A2998" s="155" t="s">
        <v>8257</v>
      </c>
      <c r="B2998" s="155" t="s">
        <v>8258</v>
      </c>
      <c r="C2998" s="155" t="s">
        <v>10690</v>
      </c>
      <c r="D2998" s="157" t="s">
        <v>8259</v>
      </c>
      <c r="E2998" s="157" t="s">
        <v>8259</v>
      </c>
      <c r="F2998" s="157" t="s">
        <v>8259</v>
      </c>
    </row>
    <row r="2999" spans="1:6" x14ac:dyDescent="0.2">
      <c r="A2999" s="155" t="s">
        <v>8260</v>
      </c>
      <c r="B2999" s="155" t="s">
        <v>12364</v>
      </c>
      <c r="C2999" s="156">
        <v>37621</v>
      </c>
      <c r="D2999" s="157">
        <v>0</v>
      </c>
      <c r="E2999" s="157">
        <v>0</v>
      </c>
      <c r="F2999" s="157">
        <v>0</v>
      </c>
    </row>
    <row r="3000" spans="1:6" x14ac:dyDescent="0.2">
      <c r="A3000" s="155" t="s">
        <v>8261</v>
      </c>
      <c r="B3000" s="155"/>
      <c r="C3000" s="156">
        <v>37621</v>
      </c>
      <c r="D3000" s="157">
        <v>0</v>
      </c>
      <c r="E3000" s="157">
        <v>0</v>
      </c>
      <c r="F3000" s="157">
        <v>0</v>
      </c>
    </row>
    <row r="3001" spans="1:6" x14ac:dyDescent="0.2">
      <c r="A3001" s="155" t="s">
        <v>8257</v>
      </c>
      <c r="B3001" s="155" t="s">
        <v>8258</v>
      </c>
      <c r="C3001" s="155" t="s">
        <v>10690</v>
      </c>
      <c r="D3001" s="157" t="s">
        <v>8259</v>
      </c>
      <c r="E3001" s="157" t="s">
        <v>8259</v>
      </c>
      <c r="F3001" s="157" t="s">
        <v>8259</v>
      </c>
    </row>
    <row r="3002" spans="1:6" x14ac:dyDescent="0.2">
      <c r="A3002" s="155" t="s">
        <v>8257</v>
      </c>
      <c r="B3002" s="155" t="s">
        <v>8258</v>
      </c>
      <c r="C3002" s="155" t="s">
        <v>10690</v>
      </c>
      <c r="D3002" s="157" t="s">
        <v>8259</v>
      </c>
      <c r="E3002" s="157" t="s">
        <v>8259</v>
      </c>
      <c r="F3002" s="157" t="s">
        <v>8259</v>
      </c>
    </row>
    <row r="3003" spans="1:6" x14ac:dyDescent="0.2">
      <c r="A3003" s="155" t="s">
        <v>8260</v>
      </c>
      <c r="B3003" s="155" t="s">
        <v>12364</v>
      </c>
      <c r="C3003" s="156">
        <v>37621</v>
      </c>
      <c r="D3003" s="157">
        <v>0</v>
      </c>
      <c r="E3003" s="157">
        <v>0</v>
      </c>
      <c r="F3003" s="157">
        <v>0</v>
      </c>
    </row>
    <row r="3004" spans="1:6" x14ac:dyDescent="0.2">
      <c r="A3004" s="155" t="s">
        <v>8261</v>
      </c>
      <c r="B3004" s="155"/>
      <c r="C3004" s="156">
        <v>37621</v>
      </c>
      <c r="D3004" s="157">
        <v>0</v>
      </c>
      <c r="E3004" s="157">
        <v>0</v>
      </c>
      <c r="F3004" s="157">
        <v>0</v>
      </c>
    </row>
    <row r="3005" spans="1:6" x14ac:dyDescent="0.2">
      <c r="A3005" s="155" t="s">
        <v>8257</v>
      </c>
      <c r="B3005" s="155" t="s">
        <v>8258</v>
      </c>
      <c r="C3005" s="155" t="s">
        <v>10690</v>
      </c>
      <c r="D3005" s="157" t="s">
        <v>8259</v>
      </c>
      <c r="E3005" s="157" t="s">
        <v>8259</v>
      </c>
      <c r="F3005" s="157" t="s">
        <v>8259</v>
      </c>
    </row>
    <row r="3006" spans="1:6" x14ac:dyDescent="0.2">
      <c r="A3006" s="155" t="s">
        <v>5648</v>
      </c>
      <c r="B3006" s="155" t="s">
        <v>9609</v>
      </c>
      <c r="C3006" s="155" t="s">
        <v>9610</v>
      </c>
      <c r="D3006" s="155"/>
      <c r="E3006" s="155"/>
      <c r="F3006" s="155"/>
    </row>
    <row r="3007" spans="1:6" x14ac:dyDescent="0.2">
      <c r="A3007" s="155"/>
      <c r="B3007" s="155"/>
      <c r="C3007" s="155" t="s">
        <v>10691</v>
      </c>
      <c r="D3007" s="155"/>
      <c r="E3007" s="157">
        <v>0</v>
      </c>
      <c r="F3007" s="155"/>
    </row>
    <row r="3008" spans="1:6" x14ac:dyDescent="0.2">
      <c r="A3008" s="155" t="s">
        <v>8264</v>
      </c>
      <c r="B3008" s="155"/>
      <c r="C3008" s="156">
        <v>37590</v>
      </c>
      <c r="D3008" s="157">
        <v>1653.72</v>
      </c>
      <c r="E3008" s="157">
        <v>1653.72</v>
      </c>
      <c r="F3008" s="157">
        <v>0</v>
      </c>
    </row>
    <row r="3009" spans="1:6" x14ac:dyDescent="0.2">
      <c r="A3009" s="155" t="s">
        <v>8257</v>
      </c>
      <c r="B3009" s="155" t="s">
        <v>8258</v>
      </c>
      <c r="C3009" s="155" t="s">
        <v>10690</v>
      </c>
      <c r="D3009" s="157" t="s">
        <v>8259</v>
      </c>
      <c r="E3009" s="157" t="s">
        <v>8259</v>
      </c>
      <c r="F3009" s="157" t="s">
        <v>8259</v>
      </c>
    </row>
    <row r="3010" spans="1:6" x14ac:dyDescent="0.2">
      <c r="A3010" s="155" t="s">
        <v>8257</v>
      </c>
      <c r="B3010" s="155" t="s">
        <v>8258</v>
      </c>
      <c r="C3010" s="155" t="s">
        <v>10690</v>
      </c>
      <c r="D3010" s="157" t="s">
        <v>8259</v>
      </c>
      <c r="E3010" s="157" t="s">
        <v>8259</v>
      </c>
      <c r="F3010" s="157" t="s">
        <v>8259</v>
      </c>
    </row>
    <row r="3011" spans="1:6" x14ac:dyDescent="0.2">
      <c r="A3011" s="155" t="s">
        <v>8260</v>
      </c>
      <c r="B3011" s="155" t="s">
        <v>12364</v>
      </c>
      <c r="C3011" s="156">
        <v>37621</v>
      </c>
      <c r="D3011" s="157">
        <v>0</v>
      </c>
      <c r="E3011" s="157">
        <v>0</v>
      </c>
      <c r="F3011" s="157">
        <v>0</v>
      </c>
    </row>
    <row r="3012" spans="1:6" x14ac:dyDescent="0.2">
      <c r="A3012" s="155" t="s">
        <v>8261</v>
      </c>
      <c r="B3012" s="155"/>
      <c r="C3012" s="156">
        <v>37621</v>
      </c>
      <c r="D3012" s="157">
        <v>1653.72</v>
      </c>
      <c r="E3012" s="157">
        <v>1653.72</v>
      </c>
      <c r="F3012" s="157">
        <v>0</v>
      </c>
    </row>
    <row r="3013" spans="1:6" x14ac:dyDescent="0.2">
      <c r="A3013" s="155" t="s">
        <v>8257</v>
      </c>
      <c r="B3013" s="155" t="s">
        <v>8258</v>
      </c>
      <c r="C3013" s="155" t="s">
        <v>10690</v>
      </c>
      <c r="D3013" s="157" t="s">
        <v>8259</v>
      </c>
      <c r="E3013" s="157" t="s">
        <v>8259</v>
      </c>
      <c r="F3013" s="157" t="s">
        <v>8259</v>
      </c>
    </row>
    <row r="3014" spans="1:6" x14ac:dyDescent="0.2">
      <c r="A3014" s="155" t="s">
        <v>8257</v>
      </c>
      <c r="B3014" s="155" t="s">
        <v>8258</v>
      </c>
      <c r="C3014" s="155" t="s">
        <v>10690</v>
      </c>
      <c r="D3014" s="157" t="s">
        <v>8259</v>
      </c>
      <c r="E3014" s="157" t="s">
        <v>8259</v>
      </c>
      <c r="F3014" s="157" t="s">
        <v>8259</v>
      </c>
    </row>
    <row r="3015" spans="1:6" x14ac:dyDescent="0.2">
      <c r="A3015" s="155" t="s">
        <v>8260</v>
      </c>
      <c r="B3015" s="155" t="s">
        <v>12364</v>
      </c>
      <c r="C3015" s="156">
        <v>37621</v>
      </c>
      <c r="D3015" s="157">
        <v>0</v>
      </c>
      <c r="E3015" s="157">
        <v>0</v>
      </c>
      <c r="F3015" s="157">
        <v>0</v>
      </c>
    </row>
    <row r="3016" spans="1:6" x14ac:dyDescent="0.2">
      <c r="A3016" s="155" t="s">
        <v>8261</v>
      </c>
      <c r="B3016" s="155"/>
      <c r="C3016" s="156">
        <v>37621</v>
      </c>
      <c r="D3016" s="157">
        <v>0</v>
      </c>
      <c r="E3016" s="157">
        <v>0</v>
      </c>
      <c r="F3016" s="157">
        <v>0</v>
      </c>
    </row>
    <row r="3017" spans="1:6" x14ac:dyDescent="0.2">
      <c r="A3017" s="155" t="s">
        <v>8257</v>
      </c>
      <c r="B3017" s="155" t="s">
        <v>8258</v>
      </c>
      <c r="C3017" s="155" t="s">
        <v>10690</v>
      </c>
      <c r="D3017" s="157" t="s">
        <v>8259</v>
      </c>
      <c r="E3017" s="157" t="s">
        <v>8259</v>
      </c>
      <c r="F3017" s="157" t="s">
        <v>8259</v>
      </c>
    </row>
    <row r="3018" spans="1:6" x14ac:dyDescent="0.2">
      <c r="A3018" s="155" t="s">
        <v>8257</v>
      </c>
      <c r="B3018" s="155" t="s">
        <v>8258</v>
      </c>
      <c r="C3018" s="155" t="s">
        <v>10690</v>
      </c>
      <c r="D3018" s="157" t="s">
        <v>8259</v>
      </c>
      <c r="E3018" s="157" t="s">
        <v>8259</v>
      </c>
      <c r="F3018" s="157" t="s">
        <v>8259</v>
      </c>
    </row>
    <row r="3019" spans="1:6" x14ac:dyDescent="0.2">
      <c r="A3019" s="155" t="s">
        <v>8260</v>
      </c>
      <c r="B3019" s="155" t="s">
        <v>12364</v>
      </c>
      <c r="C3019" s="156">
        <v>37621</v>
      </c>
      <c r="D3019" s="157">
        <v>0</v>
      </c>
      <c r="E3019" s="157">
        <v>0</v>
      </c>
      <c r="F3019" s="157">
        <v>0</v>
      </c>
    </row>
    <row r="3020" spans="1:6" x14ac:dyDescent="0.2">
      <c r="A3020" s="155" t="s">
        <v>8261</v>
      </c>
      <c r="B3020" s="155"/>
      <c r="C3020" s="156">
        <v>37621</v>
      </c>
      <c r="D3020" s="157">
        <v>0</v>
      </c>
      <c r="E3020" s="157">
        <v>0</v>
      </c>
      <c r="F3020" s="157">
        <v>0</v>
      </c>
    </row>
    <row r="3021" spans="1:6" x14ac:dyDescent="0.2">
      <c r="A3021" s="155" t="s">
        <v>8257</v>
      </c>
      <c r="B3021" s="155" t="s">
        <v>8258</v>
      </c>
      <c r="C3021" s="155" t="s">
        <v>10690</v>
      </c>
      <c r="D3021" s="157" t="s">
        <v>8259</v>
      </c>
      <c r="E3021" s="157" t="s">
        <v>8259</v>
      </c>
      <c r="F3021" s="157" t="s">
        <v>8259</v>
      </c>
    </row>
    <row r="3022" spans="1:6" x14ac:dyDescent="0.2">
      <c r="A3022" s="155" t="s">
        <v>8257</v>
      </c>
      <c r="B3022" s="155" t="s">
        <v>8258</v>
      </c>
      <c r="C3022" s="155" t="s">
        <v>10690</v>
      </c>
      <c r="D3022" s="157" t="s">
        <v>8259</v>
      </c>
      <c r="E3022" s="157" t="s">
        <v>8259</v>
      </c>
      <c r="F3022" s="157" t="s">
        <v>8259</v>
      </c>
    </row>
    <row r="3023" spans="1:6" x14ac:dyDescent="0.2">
      <c r="A3023" s="155" t="s">
        <v>8260</v>
      </c>
      <c r="B3023" s="155" t="s">
        <v>12364</v>
      </c>
      <c r="C3023" s="156">
        <v>37621</v>
      </c>
      <c r="D3023" s="157">
        <v>0</v>
      </c>
      <c r="E3023" s="157">
        <v>0</v>
      </c>
      <c r="F3023" s="157">
        <v>0</v>
      </c>
    </row>
    <row r="3024" spans="1:6" x14ac:dyDescent="0.2">
      <c r="A3024" s="155" t="s">
        <v>8268</v>
      </c>
      <c r="B3024" s="155"/>
      <c r="C3024" s="155"/>
      <c r="D3024" s="155"/>
      <c r="E3024" s="155"/>
      <c r="F3024" s="155"/>
    </row>
    <row r="3025" spans="1:6" x14ac:dyDescent="0.2">
      <c r="A3025" s="155" t="s">
        <v>8254</v>
      </c>
      <c r="B3025" s="155" t="s">
        <v>8255</v>
      </c>
      <c r="C3025" s="155"/>
      <c r="D3025" s="155"/>
      <c r="E3025" s="155"/>
      <c r="F3025" s="155"/>
    </row>
    <row r="3026" spans="1:6" x14ac:dyDescent="0.2">
      <c r="A3026" s="155"/>
      <c r="B3026" s="155"/>
      <c r="C3026" s="155" t="s">
        <v>10689</v>
      </c>
      <c r="D3026" s="157" t="s">
        <v>8255</v>
      </c>
      <c r="E3026" s="155"/>
      <c r="F3026" s="155"/>
    </row>
    <row r="3028" spans="1:6" x14ac:dyDescent="0.2">
      <c r="A3028" s="155" t="s">
        <v>8261</v>
      </c>
      <c r="B3028" s="155"/>
      <c r="C3028" s="156">
        <v>37621</v>
      </c>
      <c r="D3028" s="157">
        <v>0</v>
      </c>
      <c r="E3028" s="157">
        <v>0</v>
      </c>
      <c r="F3028" s="157">
        <v>0</v>
      </c>
    </row>
    <row r="3029" spans="1:6" x14ac:dyDescent="0.2">
      <c r="A3029" s="155" t="s">
        <v>8257</v>
      </c>
      <c r="B3029" s="155" t="s">
        <v>8258</v>
      </c>
      <c r="C3029" s="155" t="s">
        <v>10690</v>
      </c>
      <c r="D3029" s="157" t="s">
        <v>8259</v>
      </c>
      <c r="E3029" s="157" t="s">
        <v>8259</v>
      </c>
      <c r="F3029" s="157" t="s">
        <v>8259</v>
      </c>
    </row>
    <row r="3030" spans="1:6" x14ac:dyDescent="0.2">
      <c r="A3030" s="155" t="s">
        <v>8257</v>
      </c>
      <c r="B3030" s="155" t="s">
        <v>8258</v>
      </c>
      <c r="C3030" s="155" t="s">
        <v>10690</v>
      </c>
      <c r="D3030" s="157" t="s">
        <v>8259</v>
      </c>
      <c r="E3030" s="157" t="s">
        <v>8259</v>
      </c>
      <c r="F3030" s="157" t="s">
        <v>8259</v>
      </c>
    </row>
    <row r="3031" spans="1:6" x14ac:dyDescent="0.2">
      <c r="A3031" s="155" t="s">
        <v>8260</v>
      </c>
      <c r="B3031" s="155" t="s">
        <v>12364</v>
      </c>
      <c r="C3031" s="156">
        <v>37621</v>
      </c>
      <c r="D3031" s="157">
        <v>0</v>
      </c>
      <c r="E3031" s="157">
        <v>0</v>
      </c>
      <c r="F3031" s="157">
        <v>0</v>
      </c>
    </row>
    <row r="3032" spans="1:6" x14ac:dyDescent="0.2">
      <c r="A3032" s="155" t="s">
        <v>8261</v>
      </c>
      <c r="B3032" s="155"/>
      <c r="C3032" s="156">
        <v>37621</v>
      </c>
      <c r="D3032" s="157">
        <v>0</v>
      </c>
      <c r="E3032" s="157">
        <v>0</v>
      </c>
      <c r="F3032" s="157">
        <v>0</v>
      </c>
    </row>
    <row r="3033" spans="1:6" x14ac:dyDescent="0.2">
      <c r="A3033" s="155" t="s">
        <v>8257</v>
      </c>
      <c r="B3033" s="155" t="s">
        <v>8258</v>
      </c>
      <c r="C3033" s="155" t="s">
        <v>10690</v>
      </c>
      <c r="D3033" s="157" t="s">
        <v>8259</v>
      </c>
      <c r="E3033" s="157" t="s">
        <v>8259</v>
      </c>
      <c r="F3033" s="157" t="s">
        <v>8259</v>
      </c>
    </row>
    <row r="3034" spans="1:6" x14ac:dyDescent="0.2">
      <c r="A3034" s="155" t="s">
        <v>8257</v>
      </c>
      <c r="B3034" s="155" t="s">
        <v>8258</v>
      </c>
      <c r="C3034" s="155" t="s">
        <v>10690</v>
      </c>
      <c r="D3034" s="157" t="s">
        <v>8259</v>
      </c>
      <c r="E3034" s="157" t="s">
        <v>8259</v>
      </c>
      <c r="F3034" s="157" t="s">
        <v>8259</v>
      </c>
    </row>
    <row r="3035" spans="1:6" x14ac:dyDescent="0.2">
      <c r="A3035" s="155" t="s">
        <v>8260</v>
      </c>
      <c r="B3035" s="155" t="s">
        <v>12364</v>
      </c>
      <c r="C3035" s="156">
        <v>37621</v>
      </c>
      <c r="D3035" s="157">
        <v>0</v>
      </c>
      <c r="E3035" s="157">
        <v>0</v>
      </c>
      <c r="F3035" s="157">
        <v>0</v>
      </c>
    </row>
    <row r="3036" spans="1:6" x14ac:dyDescent="0.2">
      <c r="A3036" s="155" t="s">
        <v>8261</v>
      </c>
      <c r="B3036" s="155"/>
      <c r="C3036" s="156">
        <v>37621</v>
      </c>
      <c r="D3036" s="157">
        <v>0</v>
      </c>
      <c r="E3036" s="157">
        <v>0</v>
      </c>
      <c r="F3036" s="157">
        <v>0</v>
      </c>
    </row>
    <row r="3037" spans="1:6" x14ac:dyDescent="0.2">
      <c r="A3037" s="155" t="s">
        <v>8257</v>
      </c>
      <c r="B3037" s="155" t="s">
        <v>8258</v>
      </c>
      <c r="C3037" s="155" t="s">
        <v>10690</v>
      </c>
      <c r="D3037" s="157" t="s">
        <v>8259</v>
      </c>
      <c r="E3037" s="157" t="s">
        <v>8259</v>
      </c>
      <c r="F3037" s="157" t="s">
        <v>8259</v>
      </c>
    </row>
    <row r="3038" spans="1:6" x14ac:dyDescent="0.2">
      <c r="A3038" s="155" t="s">
        <v>8257</v>
      </c>
      <c r="B3038" s="155" t="s">
        <v>8258</v>
      </c>
      <c r="C3038" s="155" t="s">
        <v>10690</v>
      </c>
      <c r="D3038" s="157" t="s">
        <v>8259</v>
      </c>
      <c r="E3038" s="157" t="s">
        <v>8259</v>
      </c>
      <c r="F3038" s="157" t="s">
        <v>8259</v>
      </c>
    </row>
    <row r="3039" spans="1:6" x14ac:dyDescent="0.2">
      <c r="A3039" s="155" t="s">
        <v>8260</v>
      </c>
      <c r="B3039" s="155" t="s">
        <v>12364</v>
      </c>
      <c r="C3039" s="156">
        <v>37621</v>
      </c>
      <c r="D3039" s="157">
        <v>0</v>
      </c>
      <c r="E3039" s="157">
        <v>0</v>
      </c>
      <c r="F3039" s="157">
        <v>0</v>
      </c>
    </row>
    <row r="3040" spans="1:6" x14ac:dyDescent="0.2">
      <c r="A3040" s="155" t="s">
        <v>8261</v>
      </c>
      <c r="B3040" s="155"/>
      <c r="C3040" s="156">
        <v>37621</v>
      </c>
      <c r="D3040" s="157">
        <v>0</v>
      </c>
      <c r="E3040" s="157">
        <v>0</v>
      </c>
      <c r="F3040" s="157">
        <v>0</v>
      </c>
    </row>
    <row r="3041" spans="1:6" x14ac:dyDescent="0.2">
      <c r="A3041" s="155" t="s">
        <v>8257</v>
      </c>
      <c r="B3041" s="155" t="s">
        <v>8258</v>
      </c>
      <c r="C3041" s="155" t="s">
        <v>10690</v>
      </c>
      <c r="D3041" s="157" t="s">
        <v>8259</v>
      </c>
      <c r="E3041" s="157" t="s">
        <v>8259</v>
      </c>
      <c r="F3041" s="157" t="s">
        <v>8259</v>
      </c>
    </row>
    <row r="3042" spans="1:6" x14ac:dyDescent="0.2">
      <c r="A3042" s="155" t="s">
        <v>8257</v>
      </c>
      <c r="B3042" s="155" t="s">
        <v>8258</v>
      </c>
      <c r="C3042" s="155" t="s">
        <v>10690</v>
      </c>
      <c r="D3042" s="157" t="s">
        <v>8259</v>
      </c>
      <c r="E3042" s="157" t="s">
        <v>8259</v>
      </c>
      <c r="F3042" s="157" t="s">
        <v>8259</v>
      </c>
    </row>
    <row r="3043" spans="1:6" x14ac:dyDescent="0.2">
      <c r="A3043" s="155" t="s">
        <v>8260</v>
      </c>
      <c r="B3043" s="155" t="s">
        <v>12364</v>
      </c>
      <c r="C3043" s="156">
        <v>37621</v>
      </c>
      <c r="D3043" s="157">
        <v>0</v>
      </c>
      <c r="E3043" s="157">
        <v>0</v>
      </c>
      <c r="F3043" s="157">
        <v>0</v>
      </c>
    </row>
    <row r="3044" spans="1:6" x14ac:dyDescent="0.2">
      <c r="A3044" s="155" t="s">
        <v>8261</v>
      </c>
      <c r="B3044" s="155"/>
      <c r="C3044" s="156">
        <v>37621</v>
      </c>
      <c r="D3044" s="157">
        <v>0</v>
      </c>
      <c r="E3044" s="157">
        <v>0</v>
      </c>
      <c r="F3044" s="157">
        <v>0</v>
      </c>
    </row>
    <row r="3045" spans="1:6" x14ac:dyDescent="0.2">
      <c r="A3045" s="155" t="s">
        <v>8257</v>
      </c>
      <c r="B3045" s="155" t="s">
        <v>8258</v>
      </c>
      <c r="C3045" s="155" t="s">
        <v>10690</v>
      </c>
      <c r="D3045" s="157" t="s">
        <v>8259</v>
      </c>
      <c r="E3045" s="157" t="s">
        <v>8259</v>
      </c>
      <c r="F3045" s="157" t="s">
        <v>8259</v>
      </c>
    </row>
    <row r="3046" spans="1:6" x14ac:dyDescent="0.2">
      <c r="A3046" s="155" t="s">
        <v>8257</v>
      </c>
      <c r="B3046" s="155" t="s">
        <v>8258</v>
      </c>
      <c r="C3046" s="155" t="s">
        <v>10690</v>
      </c>
      <c r="D3046" s="157" t="s">
        <v>8259</v>
      </c>
      <c r="E3046" s="157" t="s">
        <v>8259</v>
      </c>
      <c r="F3046" s="157" t="s">
        <v>8259</v>
      </c>
    </row>
    <row r="3047" spans="1:6" x14ac:dyDescent="0.2">
      <c r="A3047" s="155" t="s">
        <v>8260</v>
      </c>
      <c r="B3047" s="155" t="s">
        <v>12364</v>
      </c>
      <c r="C3047" s="156">
        <v>37621</v>
      </c>
      <c r="D3047" s="157">
        <v>0</v>
      </c>
      <c r="E3047" s="157">
        <v>0</v>
      </c>
      <c r="F3047" s="157">
        <v>0</v>
      </c>
    </row>
    <row r="3048" spans="1:6" x14ac:dyDescent="0.2">
      <c r="A3048" s="155" t="s">
        <v>8261</v>
      </c>
      <c r="B3048" s="155"/>
      <c r="C3048" s="156">
        <v>37621</v>
      </c>
      <c r="D3048" s="157">
        <v>0</v>
      </c>
      <c r="E3048" s="157">
        <v>0</v>
      </c>
      <c r="F3048" s="157">
        <v>0</v>
      </c>
    </row>
    <row r="3049" spans="1:6" x14ac:dyDescent="0.2">
      <c r="A3049" s="155" t="s">
        <v>8257</v>
      </c>
      <c r="B3049" s="155" t="s">
        <v>8258</v>
      </c>
      <c r="C3049" s="155" t="s">
        <v>10690</v>
      </c>
      <c r="D3049" s="157" t="s">
        <v>8259</v>
      </c>
      <c r="E3049" s="157" t="s">
        <v>8259</v>
      </c>
      <c r="F3049" s="157" t="s">
        <v>8259</v>
      </c>
    </row>
    <row r="3050" spans="1:6" x14ac:dyDescent="0.2">
      <c r="A3050" s="155" t="s">
        <v>8257</v>
      </c>
      <c r="B3050" s="155" t="s">
        <v>8258</v>
      </c>
      <c r="C3050" s="155" t="s">
        <v>10690</v>
      </c>
      <c r="D3050" s="157" t="s">
        <v>8259</v>
      </c>
      <c r="E3050" s="157" t="s">
        <v>8259</v>
      </c>
      <c r="F3050" s="157" t="s">
        <v>8259</v>
      </c>
    </row>
    <row r="3051" spans="1:6" x14ac:dyDescent="0.2">
      <c r="A3051" s="155" t="s">
        <v>8260</v>
      </c>
      <c r="B3051" s="155" t="s">
        <v>12364</v>
      </c>
      <c r="C3051" s="156">
        <v>37621</v>
      </c>
      <c r="D3051" s="157">
        <v>0</v>
      </c>
      <c r="E3051" s="157">
        <v>0</v>
      </c>
      <c r="F3051" s="157">
        <v>0</v>
      </c>
    </row>
    <row r="3052" spans="1:6" x14ac:dyDescent="0.2">
      <c r="A3052" s="155" t="s">
        <v>8261</v>
      </c>
      <c r="B3052" s="155"/>
      <c r="C3052" s="156">
        <v>37621</v>
      </c>
      <c r="D3052" s="157">
        <v>0</v>
      </c>
      <c r="E3052" s="157">
        <v>0</v>
      </c>
      <c r="F3052" s="157">
        <v>0</v>
      </c>
    </row>
    <row r="3053" spans="1:6" x14ac:dyDescent="0.2">
      <c r="A3053" s="155" t="s">
        <v>8257</v>
      </c>
      <c r="B3053" s="155" t="s">
        <v>8258</v>
      </c>
      <c r="C3053" s="155" t="s">
        <v>10690</v>
      </c>
      <c r="D3053" s="157" t="s">
        <v>8259</v>
      </c>
      <c r="E3053" s="157" t="s">
        <v>8259</v>
      </c>
      <c r="F3053" s="157" t="s">
        <v>8259</v>
      </c>
    </row>
    <row r="3054" spans="1:6" x14ac:dyDescent="0.2">
      <c r="A3054" s="155" t="s">
        <v>8257</v>
      </c>
      <c r="B3054" s="155" t="s">
        <v>8258</v>
      </c>
      <c r="C3054" s="155" t="s">
        <v>10690</v>
      </c>
      <c r="D3054" s="157" t="s">
        <v>8259</v>
      </c>
      <c r="E3054" s="157" t="s">
        <v>8259</v>
      </c>
      <c r="F3054" s="157" t="s">
        <v>8259</v>
      </c>
    </row>
    <row r="3055" spans="1:6" x14ac:dyDescent="0.2">
      <c r="A3055" s="155" t="s">
        <v>8260</v>
      </c>
      <c r="B3055" s="155" t="s">
        <v>12364</v>
      </c>
      <c r="C3055" s="156">
        <v>37621</v>
      </c>
      <c r="D3055" s="157">
        <v>0</v>
      </c>
      <c r="E3055" s="157">
        <v>0</v>
      </c>
      <c r="F3055" s="157">
        <v>0</v>
      </c>
    </row>
    <row r="3056" spans="1:6" x14ac:dyDescent="0.2">
      <c r="A3056" s="155" t="s">
        <v>8261</v>
      </c>
      <c r="B3056" s="155"/>
      <c r="C3056" s="156">
        <v>37621</v>
      </c>
      <c r="D3056" s="157">
        <v>0</v>
      </c>
      <c r="E3056" s="157">
        <v>0</v>
      </c>
      <c r="F3056" s="157">
        <v>0</v>
      </c>
    </row>
    <row r="3057" spans="1:6" x14ac:dyDescent="0.2">
      <c r="A3057" s="155" t="s">
        <v>8257</v>
      </c>
      <c r="B3057" s="155" t="s">
        <v>8258</v>
      </c>
      <c r="C3057" s="155" t="s">
        <v>10690</v>
      </c>
      <c r="D3057" s="157" t="s">
        <v>8259</v>
      </c>
      <c r="E3057" s="157" t="s">
        <v>8259</v>
      </c>
      <c r="F3057" s="157" t="s">
        <v>8259</v>
      </c>
    </row>
    <row r="3058" spans="1:6" x14ac:dyDescent="0.2">
      <c r="A3058" s="155" t="s">
        <v>8257</v>
      </c>
      <c r="B3058" s="155" t="s">
        <v>8258</v>
      </c>
      <c r="C3058" s="155" t="s">
        <v>10690</v>
      </c>
      <c r="D3058" s="157" t="s">
        <v>8259</v>
      </c>
      <c r="E3058" s="157" t="s">
        <v>8259</v>
      </c>
      <c r="F3058" s="157" t="s">
        <v>8259</v>
      </c>
    </row>
    <row r="3059" spans="1:6" x14ac:dyDescent="0.2">
      <c r="A3059" s="155" t="s">
        <v>8260</v>
      </c>
      <c r="B3059" s="155" t="s">
        <v>12364</v>
      </c>
      <c r="C3059" s="156">
        <v>37621</v>
      </c>
      <c r="D3059" s="157">
        <v>0</v>
      </c>
      <c r="E3059" s="157">
        <v>0</v>
      </c>
      <c r="F3059" s="157">
        <v>0</v>
      </c>
    </row>
    <row r="3060" spans="1:6" x14ac:dyDescent="0.2">
      <c r="A3060" s="155" t="s">
        <v>8261</v>
      </c>
      <c r="B3060" s="155"/>
      <c r="C3060" s="156">
        <v>37621</v>
      </c>
      <c r="D3060" s="157">
        <v>0</v>
      </c>
      <c r="E3060" s="157">
        <v>0</v>
      </c>
      <c r="F3060" s="157">
        <v>0</v>
      </c>
    </row>
    <row r="3061" spans="1:6" x14ac:dyDescent="0.2">
      <c r="A3061" s="155" t="s">
        <v>8257</v>
      </c>
      <c r="B3061" s="155" t="s">
        <v>8258</v>
      </c>
      <c r="C3061" s="155" t="s">
        <v>10690</v>
      </c>
      <c r="D3061" s="157" t="s">
        <v>8259</v>
      </c>
      <c r="E3061" s="157" t="s">
        <v>8259</v>
      </c>
      <c r="F3061" s="157" t="s">
        <v>8259</v>
      </c>
    </row>
    <row r="3062" spans="1:6" x14ac:dyDescent="0.2">
      <c r="A3062" s="155" t="s">
        <v>8257</v>
      </c>
      <c r="B3062" s="155" t="s">
        <v>8258</v>
      </c>
      <c r="C3062" s="155" t="s">
        <v>10690</v>
      </c>
      <c r="D3062" s="157" t="s">
        <v>8259</v>
      </c>
      <c r="E3062" s="157" t="s">
        <v>8259</v>
      </c>
      <c r="F3062" s="157" t="s">
        <v>8259</v>
      </c>
    </row>
    <row r="3063" spans="1:6" x14ac:dyDescent="0.2">
      <c r="A3063" s="155" t="s">
        <v>8260</v>
      </c>
      <c r="B3063" s="155" t="s">
        <v>12364</v>
      </c>
      <c r="C3063" s="156">
        <v>37621</v>
      </c>
      <c r="D3063" s="157">
        <v>0</v>
      </c>
      <c r="E3063" s="157">
        <v>0</v>
      </c>
      <c r="F3063" s="157">
        <v>0</v>
      </c>
    </row>
    <row r="3064" spans="1:6" x14ac:dyDescent="0.2">
      <c r="A3064" s="155" t="s">
        <v>8261</v>
      </c>
      <c r="B3064" s="155"/>
      <c r="C3064" s="156">
        <v>37621</v>
      </c>
      <c r="D3064" s="157">
        <v>0</v>
      </c>
      <c r="E3064" s="157">
        <v>0</v>
      </c>
      <c r="F3064" s="157">
        <v>0</v>
      </c>
    </row>
    <row r="3065" spans="1:6" x14ac:dyDescent="0.2">
      <c r="A3065" s="155" t="s">
        <v>8257</v>
      </c>
      <c r="B3065" s="155" t="s">
        <v>8258</v>
      </c>
      <c r="C3065" s="155" t="s">
        <v>10690</v>
      </c>
      <c r="D3065" s="157" t="s">
        <v>8259</v>
      </c>
      <c r="E3065" s="157" t="s">
        <v>8259</v>
      </c>
      <c r="F3065" s="157" t="s">
        <v>8259</v>
      </c>
    </row>
    <row r="3066" spans="1:6" x14ac:dyDescent="0.2">
      <c r="A3066" s="155" t="s">
        <v>8257</v>
      </c>
      <c r="B3066" s="155" t="s">
        <v>8258</v>
      </c>
      <c r="C3066" s="155" t="s">
        <v>10690</v>
      </c>
      <c r="D3066" s="157" t="s">
        <v>8259</v>
      </c>
      <c r="E3066" s="157" t="s">
        <v>8259</v>
      </c>
      <c r="F3066" s="157" t="s">
        <v>8259</v>
      </c>
    </row>
    <row r="3067" spans="1:6" x14ac:dyDescent="0.2">
      <c r="A3067" s="155" t="s">
        <v>8260</v>
      </c>
      <c r="B3067" s="155" t="s">
        <v>12364</v>
      </c>
      <c r="C3067" s="156">
        <v>37621</v>
      </c>
      <c r="D3067" s="157">
        <v>0</v>
      </c>
      <c r="E3067" s="157">
        <v>0</v>
      </c>
      <c r="F3067" s="157">
        <v>0</v>
      </c>
    </row>
    <row r="3068" spans="1:6" x14ac:dyDescent="0.2">
      <c r="A3068" s="155" t="s">
        <v>8261</v>
      </c>
      <c r="B3068" s="155"/>
      <c r="C3068" s="156">
        <v>37621</v>
      </c>
      <c r="D3068" s="157">
        <v>0</v>
      </c>
      <c r="E3068" s="157">
        <v>0</v>
      </c>
      <c r="F3068" s="157">
        <v>0</v>
      </c>
    </row>
    <row r="3069" spans="1:6" x14ac:dyDescent="0.2">
      <c r="A3069" s="155" t="s">
        <v>8257</v>
      </c>
      <c r="B3069" s="155" t="s">
        <v>8258</v>
      </c>
      <c r="C3069" s="155" t="s">
        <v>10690</v>
      </c>
      <c r="D3069" s="157" t="s">
        <v>8259</v>
      </c>
      <c r="E3069" s="157" t="s">
        <v>8259</v>
      </c>
      <c r="F3069" s="157" t="s">
        <v>8259</v>
      </c>
    </row>
    <row r="3070" spans="1:6" x14ac:dyDescent="0.2">
      <c r="A3070" s="155" t="s">
        <v>8257</v>
      </c>
      <c r="B3070" s="155" t="s">
        <v>8258</v>
      </c>
      <c r="C3070" s="155" t="s">
        <v>10690</v>
      </c>
      <c r="D3070" s="157" t="s">
        <v>8259</v>
      </c>
      <c r="E3070" s="157" t="s">
        <v>8259</v>
      </c>
      <c r="F3070" s="157" t="s">
        <v>8259</v>
      </c>
    </row>
    <row r="3071" spans="1:6" x14ac:dyDescent="0.2">
      <c r="A3071" s="155" t="s">
        <v>8260</v>
      </c>
      <c r="B3071" s="155" t="s">
        <v>12364</v>
      </c>
      <c r="C3071" s="156">
        <v>37621</v>
      </c>
      <c r="D3071" s="157">
        <v>0</v>
      </c>
      <c r="E3071" s="157">
        <v>0</v>
      </c>
      <c r="F3071" s="157">
        <v>0</v>
      </c>
    </row>
    <row r="3072" spans="1:6" x14ac:dyDescent="0.2">
      <c r="A3072" s="155" t="s">
        <v>8261</v>
      </c>
      <c r="B3072" s="155"/>
      <c r="C3072" s="156">
        <v>37621</v>
      </c>
      <c r="D3072" s="157">
        <v>0</v>
      </c>
      <c r="E3072" s="157">
        <v>0</v>
      </c>
      <c r="F3072" s="157">
        <v>0</v>
      </c>
    </row>
    <row r="3073" spans="1:6" x14ac:dyDescent="0.2">
      <c r="A3073" s="155" t="s">
        <v>8257</v>
      </c>
      <c r="B3073" s="155" t="s">
        <v>8258</v>
      </c>
      <c r="C3073" s="155" t="s">
        <v>10690</v>
      </c>
      <c r="D3073" s="157" t="s">
        <v>8259</v>
      </c>
      <c r="E3073" s="157" t="s">
        <v>8259</v>
      </c>
      <c r="F3073" s="157" t="s">
        <v>8259</v>
      </c>
    </row>
    <row r="3074" spans="1:6" x14ac:dyDescent="0.2">
      <c r="A3074" s="155" t="s">
        <v>8257</v>
      </c>
      <c r="B3074" s="155" t="s">
        <v>8258</v>
      </c>
      <c r="C3074" s="155" t="s">
        <v>10690</v>
      </c>
      <c r="D3074" s="157" t="s">
        <v>8259</v>
      </c>
      <c r="E3074" s="157" t="s">
        <v>8259</v>
      </c>
      <c r="F3074" s="157" t="s">
        <v>8259</v>
      </c>
    </row>
    <row r="3075" spans="1:6" x14ac:dyDescent="0.2">
      <c r="A3075" s="155" t="s">
        <v>8260</v>
      </c>
      <c r="B3075" s="155" t="s">
        <v>12364</v>
      </c>
      <c r="C3075" s="156">
        <v>37621</v>
      </c>
      <c r="D3075" s="157">
        <v>0</v>
      </c>
      <c r="E3075" s="157">
        <v>0</v>
      </c>
      <c r="F3075" s="157">
        <v>0</v>
      </c>
    </row>
    <row r="3076" spans="1:6" x14ac:dyDescent="0.2">
      <c r="A3076" s="155" t="s">
        <v>8261</v>
      </c>
      <c r="B3076" s="155"/>
      <c r="C3076" s="156">
        <v>37621</v>
      </c>
      <c r="D3076" s="157">
        <v>0</v>
      </c>
      <c r="E3076" s="157">
        <v>0</v>
      </c>
      <c r="F3076" s="157">
        <v>0</v>
      </c>
    </row>
    <row r="3077" spans="1:6" x14ac:dyDescent="0.2">
      <c r="A3077" s="155" t="s">
        <v>8257</v>
      </c>
      <c r="B3077" s="155" t="s">
        <v>8258</v>
      </c>
      <c r="C3077" s="155" t="s">
        <v>10690</v>
      </c>
      <c r="D3077" s="157" t="s">
        <v>8259</v>
      </c>
      <c r="E3077" s="157" t="s">
        <v>8259</v>
      </c>
      <c r="F3077" s="157" t="s">
        <v>8259</v>
      </c>
    </row>
    <row r="3078" spans="1:6" x14ac:dyDescent="0.2">
      <c r="A3078" s="155" t="s">
        <v>8257</v>
      </c>
      <c r="B3078" s="155" t="s">
        <v>8258</v>
      </c>
      <c r="C3078" s="155" t="s">
        <v>10690</v>
      </c>
      <c r="D3078" s="157" t="s">
        <v>8259</v>
      </c>
      <c r="E3078" s="157" t="s">
        <v>8259</v>
      </c>
      <c r="F3078" s="157" t="s">
        <v>8259</v>
      </c>
    </row>
    <row r="3079" spans="1:6" x14ac:dyDescent="0.2">
      <c r="A3079" s="155" t="s">
        <v>8260</v>
      </c>
      <c r="B3079" s="155" t="s">
        <v>12364</v>
      </c>
      <c r="C3079" s="156">
        <v>37621</v>
      </c>
      <c r="D3079" s="157">
        <v>0</v>
      </c>
      <c r="E3079" s="157">
        <v>0</v>
      </c>
      <c r="F3079" s="157">
        <v>0</v>
      </c>
    </row>
    <row r="3080" spans="1:6" x14ac:dyDescent="0.2">
      <c r="A3080" s="155" t="s">
        <v>8268</v>
      </c>
      <c r="B3080" s="155"/>
      <c r="C3080" s="155"/>
      <c r="D3080" s="155"/>
      <c r="E3080" s="155"/>
      <c r="F3080" s="155"/>
    </row>
    <row r="3081" spans="1:6" x14ac:dyDescent="0.2">
      <c r="A3081" s="155" t="s">
        <v>8254</v>
      </c>
      <c r="B3081" s="155" t="s">
        <v>8255</v>
      </c>
      <c r="C3081" s="155"/>
      <c r="D3081" s="155"/>
      <c r="E3081" s="155"/>
      <c r="F3081" s="155"/>
    </row>
    <row r="3082" spans="1:6" x14ac:dyDescent="0.2">
      <c r="A3082" s="155"/>
      <c r="B3082" s="155"/>
      <c r="C3082" s="155" t="s">
        <v>10689</v>
      </c>
      <c r="D3082" s="157" t="s">
        <v>8255</v>
      </c>
      <c r="E3082" s="155"/>
      <c r="F3082" s="155"/>
    </row>
    <row r="3084" spans="1:6" x14ac:dyDescent="0.2">
      <c r="A3084" s="155" t="s">
        <v>8261</v>
      </c>
      <c r="B3084" s="155"/>
      <c r="C3084" s="156">
        <v>37621</v>
      </c>
      <c r="D3084" s="157">
        <v>0</v>
      </c>
      <c r="E3084" s="157">
        <v>0</v>
      </c>
      <c r="F3084" s="157">
        <v>0</v>
      </c>
    </row>
    <row r="3085" spans="1:6" x14ac:dyDescent="0.2">
      <c r="A3085" s="155" t="s">
        <v>8257</v>
      </c>
      <c r="B3085" s="155" t="s">
        <v>8258</v>
      </c>
      <c r="C3085" s="155" t="s">
        <v>10690</v>
      </c>
      <c r="D3085" s="157" t="s">
        <v>8259</v>
      </c>
      <c r="E3085" s="157" t="s">
        <v>8259</v>
      </c>
      <c r="F3085" s="157" t="s">
        <v>8259</v>
      </c>
    </row>
    <row r="3086" spans="1:6" x14ac:dyDescent="0.2">
      <c r="A3086" s="155" t="s">
        <v>8257</v>
      </c>
      <c r="B3086" s="155" t="s">
        <v>8258</v>
      </c>
      <c r="C3086" s="155" t="s">
        <v>10690</v>
      </c>
      <c r="D3086" s="157" t="s">
        <v>8259</v>
      </c>
      <c r="E3086" s="157" t="s">
        <v>8259</v>
      </c>
      <c r="F3086" s="157" t="s">
        <v>8259</v>
      </c>
    </row>
    <row r="3087" spans="1:6" x14ac:dyDescent="0.2">
      <c r="A3087" s="155" t="s">
        <v>8260</v>
      </c>
      <c r="B3087" s="155" t="s">
        <v>12364</v>
      </c>
      <c r="C3087" s="156">
        <v>37621</v>
      </c>
      <c r="D3087" s="157">
        <v>0</v>
      </c>
      <c r="E3087" s="157">
        <v>0</v>
      </c>
      <c r="F3087" s="157">
        <v>0</v>
      </c>
    </row>
    <row r="3088" spans="1:6" x14ac:dyDescent="0.2">
      <c r="A3088" s="155" t="s">
        <v>8261</v>
      </c>
      <c r="B3088" s="155"/>
      <c r="C3088" s="156">
        <v>37621</v>
      </c>
      <c r="D3088" s="157">
        <v>0</v>
      </c>
      <c r="E3088" s="157">
        <v>0</v>
      </c>
      <c r="F3088" s="157">
        <v>0</v>
      </c>
    </row>
    <row r="3089" spans="1:6" x14ac:dyDescent="0.2">
      <c r="A3089" s="155" t="s">
        <v>8257</v>
      </c>
      <c r="B3089" s="155" t="s">
        <v>8258</v>
      </c>
      <c r="C3089" s="155" t="s">
        <v>10690</v>
      </c>
      <c r="D3089" s="157" t="s">
        <v>8259</v>
      </c>
      <c r="E3089" s="157" t="s">
        <v>8259</v>
      </c>
      <c r="F3089" s="157" t="s">
        <v>8259</v>
      </c>
    </row>
    <row r="3090" spans="1:6" x14ac:dyDescent="0.2">
      <c r="A3090" s="155" t="s">
        <v>8257</v>
      </c>
      <c r="B3090" s="155" t="s">
        <v>8258</v>
      </c>
      <c r="C3090" s="155" t="s">
        <v>10690</v>
      </c>
      <c r="D3090" s="157" t="s">
        <v>8259</v>
      </c>
      <c r="E3090" s="157" t="s">
        <v>8259</v>
      </c>
      <c r="F3090" s="157" t="s">
        <v>8259</v>
      </c>
    </row>
    <row r="3091" spans="1:6" x14ac:dyDescent="0.2">
      <c r="A3091" s="155" t="s">
        <v>8260</v>
      </c>
      <c r="B3091" s="155" t="s">
        <v>12364</v>
      </c>
      <c r="C3091" s="156">
        <v>37621</v>
      </c>
      <c r="D3091" s="157">
        <v>0</v>
      </c>
      <c r="E3091" s="157">
        <v>0</v>
      </c>
      <c r="F3091" s="157">
        <v>0</v>
      </c>
    </row>
    <row r="3092" spans="1:6" x14ac:dyDescent="0.2">
      <c r="A3092" s="155" t="s">
        <v>8261</v>
      </c>
      <c r="B3092" s="155"/>
      <c r="C3092" s="156">
        <v>37621</v>
      </c>
      <c r="D3092" s="157">
        <v>0</v>
      </c>
      <c r="E3092" s="157">
        <v>0</v>
      </c>
      <c r="F3092" s="157">
        <v>0</v>
      </c>
    </row>
    <row r="3093" spans="1:6" x14ac:dyDescent="0.2">
      <c r="A3093" s="155" t="s">
        <v>8257</v>
      </c>
      <c r="B3093" s="155" t="s">
        <v>8258</v>
      </c>
      <c r="C3093" s="155" t="s">
        <v>10690</v>
      </c>
      <c r="D3093" s="157" t="s">
        <v>8259</v>
      </c>
      <c r="E3093" s="157" t="s">
        <v>8259</v>
      </c>
      <c r="F3093" s="157" t="s">
        <v>8259</v>
      </c>
    </row>
    <row r="3094" spans="1:6" x14ac:dyDescent="0.2">
      <c r="A3094" s="155" t="s">
        <v>8257</v>
      </c>
      <c r="B3094" s="155" t="s">
        <v>8258</v>
      </c>
      <c r="C3094" s="155" t="s">
        <v>10690</v>
      </c>
      <c r="D3094" s="157" t="s">
        <v>8259</v>
      </c>
      <c r="E3094" s="157" t="s">
        <v>8259</v>
      </c>
      <c r="F3094" s="157" t="s">
        <v>8259</v>
      </c>
    </row>
    <row r="3095" spans="1:6" x14ac:dyDescent="0.2">
      <c r="A3095" s="155" t="s">
        <v>8260</v>
      </c>
      <c r="B3095" s="155" t="s">
        <v>12364</v>
      </c>
      <c r="C3095" s="156">
        <v>37621</v>
      </c>
      <c r="D3095" s="157">
        <v>0</v>
      </c>
      <c r="E3095" s="157">
        <v>0</v>
      </c>
      <c r="F3095" s="157">
        <v>0</v>
      </c>
    </row>
    <row r="3096" spans="1:6" x14ac:dyDescent="0.2">
      <c r="A3096" s="155" t="s">
        <v>8261</v>
      </c>
      <c r="B3096" s="155"/>
      <c r="C3096" s="156">
        <v>37621</v>
      </c>
      <c r="D3096" s="157">
        <v>0</v>
      </c>
      <c r="E3096" s="157">
        <v>0</v>
      </c>
      <c r="F3096" s="157">
        <v>0</v>
      </c>
    </row>
    <row r="3097" spans="1:6" x14ac:dyDescent="0.2">
      <c r="A3097" s="155" t="s">
        <v>8257</v>
      </c>
      <c r="B3097" s="155" t="s">
        <v>8258</v>
      </c>
      <c r="C3097" s="155" t="s">
        <v>10690</v>
      </c>
      <c r="D3097" s="157" t="s">
        <v>8259</v>
      </c>
      <c r="E3097" s="157" t="s">
        <v>8259</v>
      </c>
      <c r="F3097" s="157" t="s">
        <v>8259</v>
      </c>
    </row>
    <row r="3098" spans="1:6" x14ac:dyDescent="0.2">
      <c r="A3098" s="155" t="s">
        <v>8257</v>
      </c>
      <c r="B3098" s="155" t="s">
        <v>8258</v>
      </c>
      <c r="C3098" s="155" t="s">
        <v>10690</v>
      </c>
      <c r="D3098" s="157" t="s">
        <v>8259</v>
      </c>
      <c r="E3098" s="157" t="s">
        <v>8259</v>
      </c>
      <c r="F3098" s="157" t="s">
        <v>8259</v>
      </c>
    </row>
    <row r="3099" spans="1:6" x14ac:dyDescent="0.2">
      <c r="A3099" s="155" t="s">
        <v>8260</v>
      </c>
      <c r="B3099" s="155" t="s">
        <v>12364</v>
      </c>
      <c r="C3099" s="156">
        <v>37621</v>
      </c>
      <c r="D3099" s="157">
        <v>0</v>
      </c>
      <c r="E3099" s="157">
        <v>0</v>
      </c>
      <c r="F3099" s="157">
        <v>0</v>
      </c>
    </row>
    <row r="3100" spans="1:6" x14ac:dyDescent="0.2">
      <c r="A3100" s="155" t="s">
        <v>8261</v>
      </c>
      <c r="B3100" s="155"/>
      <c r="C3100" s="156">
        <v>37621</v>
      </c>
      <c r="D3100" s="157">
        <v>0</v>
      </c>
      <c r="E3100" s="157">
        <v>0</v>
      </c>
      <c r="F3100" s="157">
        <v>0</v>
      </c>
    </row>
    <row r="3101" spans="1:6" x14ac:dyDescent="0.2">
      <c r="A3101" s="155" t="s">
        <v>8257</v>
      </c>
      <c r="B3101" s="155" t="s">
        <v>8258</v>
      </c>
      <c r="C3101" s="155" t="s">
        <v>10690</v>
      </c>
      <c r="D3101" s="157" t="s">
        <v>8259</v>
      </c>
      <c r="E3101" s="157" t="s">
        <v>8259</v>
      </c>
      <c r="F3101" s="157" t="s">
        <v>8259</v>
      </c>
    </row>
    <row r="3102" spans="1:6" x14ac:dyDescent="0.2">
      <c r="A3102" s="155" t="s">
        <v>8257</v>
      </c>
      <c r="B3102" s="155" t="s">
        <v>8258</v>
      </c>
      <c r="C3102" s="155" t="s">
        <v>10690</v>
      </c>
      <c r="D3102" s="157" t="s">
        <v>8259</v>
      </c>
      <c r="E3102" s="157" t="s">
        <v>8259</v>
      </c>
      <c r="F3102" s="157" t="s">
        <v>8259</v>
      </c>
    </row>
    <row r="3103" spans="1:6" x14ac:dyDescent="0.2">
      <c r="A3103" s="155" t="s">
        <v>8260</v>
      </c>
      <c r="B3103" s="155" t="s">
        <v>12364</v>
      </c>
      <c r="C3103" s="156">
        <v>37621</v>
      </c>
      <c r="D3103" s="157">
        <v>0</v>
      </c>
      <c r="E3103" s="157">
        <v>0</v>
      </c>
      <c r="F3103" s="157">
        <v>0</v>
      </c>
    </row>
    <row r="3104" spans="1:6" x14ac:dyDescent="0.2">
      <c r="A3104" s="155" t="s">
        <v>8261</v>
      </c>
      <c r="B3104" s="155"/>
      <c r="C3104" s="156">
        <v>37621</v>
      </c>
      <c r="D3104" s="157">
        <v>0</v>
      </c>
      <c r="E3104" s="157">
        <v>0</v>
      </c>
      <c r="F3104" s="157">
        <v>0</v>
      </c>
    </row>
    <row r="3105" spans="1:6" x14ac:dyDescent="0.2">
      <c r="A3105" s="155" t="s">
        <v>8257</v>
      </c>
      <c r="B3105" s="155" t="s">
        <v>8258</v>
      </c>
      <c r="C3105" s="155" t="s">
        <v>10690</v>
      </c>
      <c r="D3105" s="157" t="s">
        <v>8259</v>
      </c>
      <c r="E3105" s="157" t="s">
        <v>8259</v>
      </c>
      <c r="F3105" s="157" t="s">
        <v>8259</v>
      </c>
    </row>
    <row r="3106" spans="1:6" x14ac:dyDescent="0.2">
      <c r="A3106" s="155" t="s">
        <v>8257</v>
      </c>
      <c r="B3106" s="155" t="s">
        <v>8258</v>
      </c>
      <c r="C3106" s="155" t="s">
        <v>10690</v>
      </c>
      <c r="D3106" s="157" t="s">
        <v>8259</v>
      </c>
      <c r="E3106" s="157" t="s">
        <v>8259</v>
      </c>
      <c r="F3106" s="157" t="s">
        <v>8259</v>
      </c>
    </row>
    <row r="3107" spans="1:6" x14ac:dyDescent="0.2">
      <c r="A3107" s="155" t="s">
        <v>8260</v>
      </c>
      <c r="B3107" s="155" t="s">
        <v>12364</v>
      </c>
      <c r="C3107" s="156">
        <v>37621</v>
      </c>
      <c r="D3107" s="157">
        <v>0</v>
      </c>
      <c r="E3107" s="157">
        <v>0</v>
      </c>
      <c r="F3107" s="157">
        <v>0</v>
      </c>
    </row>
    <row r="3108" spans="1:6" x14ac:dyDescent="0.2">
      <c r="A3108" s="155" t="s">
        <v>8261</v>
      </c>
      <c r="B3108" s="155"/>
      <c r="C3108" s="156">
        <v>37621</v>
      </c>
      <c r="D3108" s="157">
        <v>0</v>
      </c>
      <c r="E3108" s="157">
        <v>0</v>
      </c>
      <c r="F3108" s="157">
        <v>0</v>
      </c>
    </row>
    <row r="3109" spans="1:6" x14ac:dyDescent="0.2">
      <c r="A3109" s="155" t="s">
        <v>8257</v>
      </c>
      <c r="B3109" s="155" t="s">
        <v>8258</v>
      </c>
      <c r="C3109" s="155" t="s">
        <v>10690</v>
      </c>
      <c r="D3109" s="157" t="s">
        <v>8259</v>
      </c>
      <c r="E3109" s="157" t="s">
        <v>8259</v>
      </c>
      <c r="F3109" s="157" t="s">
        <v>8259</v>
      </c>
    </row>
    <row r="3110" spans="1:6" x14ac:dyDescent="0.2">
      <c r="A3110" s="155" t="s">
        <v>8257</v>
      </c>
      <c r="B3110" s="155" t="s">
        <v>8258</v>
      </c>
      <c r="C3110" s="155" t="s">
        <v>10690</v>
      </c>
      <c r="D3110" s="157" t="s">
        <v>8259</v>
      </c>
      <c r="E3110" s="157" t="s">
        <v>8259</v>
      </c>
      <c r="F3110" s="157" t="s">
        <v>8259</v>
      </c>
    </row>
    <row r="3111" spans="1:6" x14ac:dyDescent="0.2">
      <c r="A3111" s="155" t="s">
        <v>8260</v>
      </c>
      <c r="B3111" s="155" t="s">
        <v>12364</v>
      </c>
      <c r="C3111" s="156">
        <v>37621</v>
      </c>
      <c r="D3111" s="157">
        <v>0</v>
      </c>
      <c r="E3111" s="157">
        <v>0</v>
      </c>
      <c r="F3111" s="157">
        <v>0</v>
      </c>
    </row>
    <row r="3112" spans="1:6" x14ac:dyDescent="0.2">
      <c r="A3112" s="155" t="s">
        <v>8261</v>
      </c>
      <c r="B3112" s="155"/>
      <c r="C3112" s="156">
        <v>37621</v>
      </c>
      <c r="D3112" s="157">
        <v>0</v>
      </c>
      <c r="E3112" s="157">
        <v>0</v>
      </c>
      <c r="F3112" s="157">
        <v>0</v>
      </c>
    </row>
    <row r="3113" spans="1:6" x14ac:dyDescent="0.2">
      <c r="A3113" s="155" t="s">
        <v>8257</v>
      </c>
      <c r="B3113" s="155" t="s">
        <v>8258</v>
      </c>
      <c r="C3113" s="155" t="s">
        <v>10690</v>
      </c>
      <c r="D3113" s="157" t="s">
        <v>8259</v>
      </c>
      <c r="E3113" s="157" t="s">
        <v>8259</v>
      </c>
      <c r="F3113" s="157" t="s">
        <v>8259</v>
      </c>
    </row>
    <row r="3114" spans="1:6" x14ac:dyDescent="0.2">
      <c r="A3114" s="155" t="s">
        <v>8257</v>
      </c>
      <c r="B3114" s="155" t="s">
        <v>8258</v>
      </c>
      <c r="C3114" s="155" t="s">
        <v>10690</v>
      </c>
      <c r="D3114" s="157" t="s">
        <v>8259</v>
      </c>
      <c r="E3114" s="157" t="s">
        <v>8259</v>
      </c>
      <c r="F3114" s="157" t="s">
        <v>8259</v>
      </c>
    </row>
    <row r="3115" spans="1:6" x14ac:dyDescent="0.2">
      <c r="A3115" s="155" t="s">
        <v>8260</v>
      </c>
      <c r="B3115" s="155" t="s">
        <v>12364</v>
      </c>
      <c r="C3115" s="156">
        <v>37621</v>
      </c>
      <c r="D3115" s="157">
        <v>0</v>
      </c>
      <c r="E3115" s="157">
        <v>0</v>
      </c>
      <c r="F3115" s="157">
        <v>0</v>
      </c>
    </row>
    <row r="3116" spans="1:6" x14ac:dyDescent="0.2">
      <c r="A3116" s="155" t="s">
        <v>8261</v>
      </c>
      <c r="B3116" s="155"/>
      <c r="C3116" s="156">
        <v>37621</v>
      </c>
      <c r="D3116" s="157">
        <v>0</v>
      </c>
      <c r="E3116" s="157">
        <v>0</v>
      </c>
      <c r="F3116" s="157">
        <v>0</v>
      </c>
    </row>
    <row r="3117" spans="1:6" x14ac:dyDescent="0.2">
      <c r="A3117" s="155" t="s">
        <v>8257</v>
      </c>
      <c r="B3117" s="155" t="s">
        <v>8258</v>
      </c>
      <c r="C3117" s="155" t="s">
        <v>10690</v>
      </c>
      <c r="D3117" s="157" t="s">
        <v>8259</v>
      </c>
      <c r="E3117" s="157" t="s">
        <v>8259</v>
      </c>
      <c r="F3117" s="157" t="s">
        <v>8259</v>
      </c>
    </row>
    <row r="3118" spans="1:6" x14ac:dyDescent="0.2">
      <c r="A3118" s="155" t="s">
        <v>8257</v>
      </c>
      <c r="B3118" s="155" t="s">
        <v>8258</v>
      </c>
      <c r="C3118" s="155" t="s">
        <v>10690</v>
      </c>
      <c r="D3118" s="157" t="s">
        <v>8259</v>
      </c>
      <c r="E3118" s="157" t="s">
        <v>8259</v>
      </c>
      <c r="F3118" s="157" t="s">
        <v>8259</v>
      </c>
    </row>
    <row r="3119" spans="1:6" x14ac:dyDescent="0.2">
      <c r="A3119" s="155" t="s">
        <v>8260</v>
      </c>
      <c r="B3119" s="155" t="s">
        <v>12364</v>
      </c>
      <c r="C3119" s="156">
        <v>37621</v>
      </c>
      <c r="D3119" s="157">
        <v>0</v>
      </c>
      <c r="E3119" s="157">
        <v>0</v>
      </c>
      <c r="F3119" s="157">
        <v>0</v>
      </c>
    </row>
    <row r="3120" spans="1:6" x14ac:dyDescent="0.2">
      <c r="A3120" s="155" t="s">
        <v>8261</v>
      </c>
      <c r="B3120" s="155"/>
      <c r="C3120" s="156">
        <v>37621</v>
      </c>
      <c r="D3120" s="157">
        <v>0</v>
      </c>
      <c r="E3120" s="157">
        <v>0</v>
      </c>
      <c r="F3120" s="157">
        <v>0</v>
      </c>
    </row>
    <row r="3121" spans="1:6" x14ac:dyDescent="0.2">
      <c r="A3121" s="155" t="s">
        <v>8257</v>
      </c>
      <c r="B3121" s="155" t="s">
        <v>8258</v>
      </c>
      <c r="C3121" s="155" t="s">
        <v>10690</v>
      </c>
      <c r="D3121" s="157" t="s">
        <v>8259</v>
      </c>
      <c r="E3121" s="157" t="s">
        <v>8259</v>
      </c>
      <c r="F3121" s="157" t="s">
        <v>8259</v>
      </c>
    </row>
    <row r="3122" spans="1:6" x14ac:dyDescent="0.2">
      <c r="A3122" s="155" t="s">
        <v>8257</v>
      </c>
      <c r="B3122" s="155" t="s">
        <v>8258</v>
      </c>
      <c r="C3122" s="155" t="s">
        <v>10690</v>
      </c>
      <c r="D3122" s="157" t="s">
        <v>8259</v>
      </c>
      <c r="E3122" s="157" t="s">
        <v>8259</v>
      </c>
      <c r="F3122" s="157" t="s">
        <v>8259</v>
      </c>
    </row>
    <row r="3123" spans="1:6" x14ac:dyDescent="0.2">
      <c r="A3123" s="155" t="s">
        <v>8260</v>
      </c>
      <c r="B3123" s="155" t="s">
        <v>12364</v>
      </c>
      <c r="C3123" s="156">
        <v>37621</v>
      </c>
      <c r="D3123" s="157">
        <v>0</v>
      </c>
      <c r="E3123" s="157">
        <v>0</v>
      </c>
      <c r="F3123" s="157">
        <v>0</v>
      </c>
    </row>
    <row r="3124" spans="1:6" x14ac:dyDescent="0.2">
      <c r="A3124" s="155" t="s">
        <v>8261</v>
      </c>
      <c r="B3124" s="155"/>
      <c r="C3124" s="156">
        <v>37621</v>
      </c>
      <c r="D3124" s="157">
        <v>0</v>
      </c>
      <c r="E3124" s="157">
        <v>0</v>
      </c>
      <c r="F3124" s="157">
        <v>0</v>
      </c>
    </row>
    <row r="3125" spans="1:6" x14ac:dyDescent="0.2">
      <c r="A3125" s="155" t="s">
        <v>8257</v>
      </c>
      <c r="B3125" s="155" t="s">
        <v>8258</v>
      </c>
      <c r="C3125" s="155" t="s">
        <v>10690</v>
      </c>
      <c r="D3125" s="157" t="s">
        <v>8259</v>
      </c>
      <c r="E3125" s="157" t="s">
        <v>8259</v>
      </c>
      <c r="F3125" s="157" t="s">
        <v>8259</v>
      </c>
    </row>
    <row r="3126" spans="1:6" x14ac:dyDescent="0.2">
      <c r="A3126" s="155" t="s">
        <v>8257</v>
      </c>
      <c r="B3126" s="155" t="s">
        <v>8258</v>
      </c>
      <c r="C3126" s="155" t="s">
        <v>10690</v>
      </c>
      <c r="D3126" s="157" t="s">
        <v>8259</v>
      </c>
      <c r="E3126" s="157" t="s">
        <v>8259</v>
      </c>
      <c r="F3126" s="157" t="s">
        <v>8259</v>
      </c>
    </row>
    <row r="3127" spans="1:6" x14ac:dyDescent="0.2">
      <c r="A3127" s="155" t="s">
        <v>8260</v>
      </c>
      <c r="B3127" s="155" t="s">
        <v>12364</v>
      </c>
      <c r="C3127" s="156">
        <v>37621</v>
      </c>
      <c r="D3127" s="157">
        <v>0</v>
      </c>
      <c r="E3127" s="157">
        <v>0</v>
      </c>
      <c r="F3127" s="157">
        <v>0</v>
      </c>
    </row>
    <row r="3128" spans="1:6" x14ac:dyDescent="0.2">
      <c r="A3128" s="155" t="s">
        <v>8261</v>
      </c>
      <c r="B3128" s="155"/>
      <c r="C3128" s="156">
        <v>37621</v>
      </c>
      <c r="D3128" s="157">
        <v>0</v>
      </c>
      <c r="E3128" s="157">
        <v>0</v>
      </c>
      <c r="F3128" s="157">
        <v>0</v>
      </c>
    </row>
    <row r="3129" spans="1:6" x14ac:dyDescent="0.2">
      <c r="A3129" s="155" t="s">
        <v>8257</v>
      </c>
      <c r="B3129" s="155" t="s">
        <v>8258</v>
      </c>
      <c r="C3129" s="155" t="s">
        <v>10690</v>
      </c>
      <c r="D3129" s="157" t="s">
        <v>8259</v>
      </c>
      <c r="E3129" s="157" t="s">
        <v>8259</v>
      </c>
      <c r="F3129" s="157" t="s">
        <v>8259</v>
      </c>
    </row>
    <row r="3130" spans="1:6" x14ac:dyDescent="0.2">
      <c r="A3130" s="155" t="s">
        <v>8257</v>
      </c>
      <c r="B3130" s="155" t="s">
        <v>8258</v>
      </c>
      <c r="C3130" s="155" t="s">
        <v>10690</v>
      </c>
      <c r="D3130" s="157" t="s">
        <v>8259</v>
      </c>
      <c r="E3130" s="157" t="s">
        <v>8259</v>
      </c>
      <c r="F3130" s="157" t="s">
        <v>8259</v>
      </c>
    </row>
    <row r="3131" spans="1:6" x14ac:dyDescent="0.2">
      <c r="A3131" s="155" t="s">
        <v>8260</v>
      </c>
      <c r="B3131" s="155" t="s">
        <v>12364</v>
      </c>
      <c r="C3131" s="156">
        <v>37621</v>
      </c>
      <c r="D3131" s="157">
        <v>0</v>
      </c>
      <c r="E3131" s="157">
        <v>0</v>
      </c>
      <c r="F3131" s="157">
        <v>0</v>
      </c>
    </row>
    <row r="3132" spans="1:6" x14ac:dyDescent="0.2">
      <c r="A3132" s="155" t="s">
        <v>8261</v>
      </c>
      <c r="B3132" s="155"/>
      <c r="C3132" s="156">
        <v>37621</v>
      </c>
      <c r="D3132" s="157">
        <v>0</v>
      </c>
      <c r="E3132" s="157">
        <v>0</v>
      </c>
      <c r="F3132" s="157">
        <v>0</v>
      </c>
    </row>
    <row r="3133" spans="1:6" x14ac:dyDescent="0.2">
      <c r="A3133" s="155" t="s">
        <v>8257</v>
      </c>
      <c r="B3133" s="155" t="s">
        <v>8258</v>
      </c>
      <c r="C3133" s="155" t="s">
        <v>10690</v>
      </c>
      <c r="D3133" s="157" t="s">
        <v>8259</v>
      </c>
      <c r="E3133" s="157" t="s">
        <v>8259</v>
      </c>
      <c r="F3133" s="157" t="s">
        <v>8259</v>
      </c>
    </row>
    <row r="3134" spans="1:6" x14ac:dyDescent="0.2">
      <c r="A3134" s="155" t="s">
        <v>8257</v>
      </c>
      <c r="B3134" s="155" t="s">
        <v>8258</v>
      </c>
      <c r="C3134" s="155" t="s">
        <v>10690</v>
      </c>
      <c r="D3134" s="157" t="s">
        <v>8259</v>
      </c>
      <c r="E3134" s="157" t="s">
        <v>8259</v>
      </c>
      <c r="F3134" s="157" t="s">
        <v>8259</v>
      </c>
    </row>
    <row r="3135" spans="1:6" x14ac:dyDescent="0.2">
      <c r="A3135" s="155" t="s">
        <v>8260</v>
      </c>
      <c r="B3135" s="155" t="s">
        <v>12364</v>
      </c>
      <c r="C3135" s="156">
        <v>37621</v>
      </c>
      <c r="D3135" s="157">
        <v>0</v>
      </c>
      <c r="E3135" s="157">
        <v>0</v>
      </c>
      <c r="F3135" s="157">
        <v>0</v>
      </c>
    </row>
    <row r="3136" spans="1:6" x14ac:dyDescent="0.2">
      <c r="A3136" s="155" t="s">
        <v>8268</v>
      </c>
      <c r="B3136" s="155"/>
      <c r="C3136" s="155"/>
      <c r="D3136" s="155"/>
      <c r="E3136" s="155"/>
      <c r="F3136" s="155"/>
    </row>
    <row r="3137" spans="1:6" x14ac:dyDescent="0.2">
      <c r="A3137" s="155" t="s">
        <v>8254</v>
      </c>
      <c r="B3137" s="155" t="s">
        <v>8255</v>
      </c>
      <c r="C3137" s="155"/>
      <c r="D3137" s="155"/>
      <c r="E3137" s="155"/>
      <c r="F3137" s="155"/>
    </row>
    <row r="3138" spans="1:6" x14ac:dyDescent="0.2">
      <c r="A3138" s="155"/>
      <c r="B3138" s="155"/>
      <c r="C3138" s="155" t="s">
        <v>10689</v>
      </c>
      <c r="D3138" s="157" t="s">
        <v>8255</v>
      </c>
      <c r="E3138" s="155"/>
      <c r="F3138" s="155"/>
    </row>
    <row r="3140" spans="1:6" x14ac:dyDescent="0.2">
      <c r="A3140" s="155" t="s">
        <v>8261</v>
      </c>
      <c r="B3140" s="155"/>
      <c r="C3140" s="156">
        <v>37621</v>
      </c>
      <c r="D3140" s="157">
        <v>0</v>
      </c>
      <c r="E3140" s="157">
        <v>0</v>
      </c>
      <c r="F3140" s="157">
        <v>0</v>
      </c>
    </row>
    <row r="3141" spans="1:6" x14ac:dyDescent="0.2">
      <c r="A3141" s="155" t="s">
        <v>8257</v>
      </c>
      <c r="B3141" s="155" t="s">
        <v>8258</v>
      </c>
      <c r="C3141" s="155" t="s">
        <v>10690</v>
      </c>
      <c r="D3141" s="157" t="s">
        <v>8259</v>
      </c>
      <c r="E3141" s="157" t="s">
        <v>8259</v>
      </c>
      <c r="F3141" s="157" t="s">
        <v>8259</v>
      </c>
    </row>
    <row r="3142" spans="1:6" x14ac:dyDescent="0.2">
      <c r="A3142" s="155" t="s">
        <v>8257</v>
      </c>
      <c r="B3142" s="155" t="s">
        <v>8258</v>
      </c>
      <c r="C3142" s="155" t="s">
        <v>10690</v>
      </c>
      <c r="D3142" s="157" t="s">
        <v>8259</v>
      </c>
      <c r="E3142" s="157" t="s">
        <v>8259</v>
      </c>
      <c r="F3142" s="157" t="s">
        <v>8259</v>
      </c>
    </row>
    <row r="3143" spans="1:6" x14ac:dyDescent="0.2">
      <c r="A3143" s="155" t="s">
        <v>8260</v>
      </c>
      <c r="B3143" s="155" t="s">
        <v>12364</v>
      </c>
      <c r="C3143" s="156">
        <v>37621</v>
      </c>
      <c r="D3143" s="157">
        <v>0</v>
      </c>
      <c r="E3143" s="157">
        <v>0</v>
      </c>
      <c r="F3143" s="157">
        <v>0</v>
      </c>
    </row>
    <row r="3144" spans="1:6" x14ac:dyDescent="0.2">
      <c r="A3144" s="155" t="s">
        <v>8261</v>
      </c>
      <c r="B3144" s="155"/>
      <c r="C3144" s="156">
        <v>37621</v>
      </c>
      <c r="D3144" s="157">
        <v>0</v>
      </c>
      <c r="E3144" s="157">
        <v>0</v>
      </c>
      <c r="F3144" s="157">
        <v>0</v>
      </c>
    </row>
    <row r="3145" spans="1:6" x14ac:dyDescent="0.2">
      <c r="A3145" s="155" t="s">
        <v>8257</v>
      </c>
      <c r="B3145" s="155" t="s">
        <v>8258</v>
      </c>
      <c r="C3145" s="155" t="s">
        <v>10690</v>
      </c>
      <c r="D3145" s="157" t="s">
        <v>8259</v>
      </c>
      <c r="E3145" s="157" t="s">
        <v>8259</v>
      </c>
      <c r="F3145" s="157" t="s">
        <v>8259</v>
      </c>
    </row>
    <row r="3146" spans="1:6" x14ac:dyDescent="0.2">
      <c r="A3146" s="155" t="s">
        <v>8257</v>
      </c>
      <c r="B3146" s="155" t="s">
        <v>8258</v>
      </c>
      <c r="C3146" s="155" t="s">
        <v>10690</v>
      </c>
      <c r="D3146" s="157" t="s">
        <v>8259</v>
      </c>
      <c r="E3146" s="157" t="s">
        <v>8259</v>
      </c>
      <c r="F3146" s="157" t="s">
        <v>8259</v>
      </c>
    </row>
    <row r="3147" spans="1:6" x14ac:dyDescent="0.2">
      <c r="A3147" s="155" t="s">
        <v>8260</v>
      </c>
      <c r="B3147" s="155" t="s">
        <v>12364</v>
      </c>
      <c r="C3147" s="156">
        <v>37621</v>
      </c>
      <c r="D3147" s="157">
        <v>0</v>
      </c>
      <c r="E3147" s="157">
        <v>0</v>
      </c>
      <c r="F3147" s="157">
        <v>0</v>
      </c>
    </row>
    <row r="3148" spans="1:6" x14ac:dyDescent="0.2">
      <c r="A3148" s="155" t="s">
        <v>8261</v>
      </c>
      <c r="B3148" s="155"/>
      <c r="C3148" s="156">
        <v>37621</v>
      </c>
      <c r="D3148" s="157">
        <v>0</v>
      </c>
      <c r="E3148" s="157">
        <v>0</v>
      </c>
      <c r="F3148" s="157">
        <v>0</v>
      </c>
    </row>
    <row r="3149" spans="1:6" x14ac:dyDescent="0.2">
      <c r="A3149" s="155" t="s">
        <v>8257</v>
      </c>
      <c r="B3149" s="155" t="s">
        <v>8258</v>
      </c>
      <c r="C3149" s="155" t="s">
        <v>10690</v>
      </c>
      <c r="D3149" s="157" t="s">
        <v>8259</v>
      </c>
      <c r="E3149" s="157" t="s">
        <v>8259</v>
      </c>
      <c r="F3149" s="157" t="s">
        <v>8259</v>
      </c>
    </row>
    <row r="3150" spans="1:6" x14ac:dyDescent="0.2">
      <c r="A3150" s="155" t="s">
        <v>8257</v>
      </c>
      <c r="B3150" s="155" t="s">
        <v>8258</v>
      </c>
      <c r="C3150" s="155" t="s">
        <v>10690</v>
      </c>
      <c r="D3150" s="157" t="s">
        <v>8259</v>
      </c>
      <c r="E3150" s="157" t="s">
        <v>8259</v>
      </c>
      <c r="F3150" s="157" t="s">
        <v>8259</v>
      </c>
    </row>
    <row r="3151" spans="1:6" x14ac:dyDescent="0.2">
      <c r="A3151" s="155" t="s">
        <v>8260</v>
      </c>
      <c r="B3151" s="155" t="s">
        <v>12364</v>
      </c>
      <c r="C3151" s="156">
        <v>37621</v>
      </c>
      <c r="D3151" s="157">
        <v>0</v>
      </c>
      <c r="E3151" s="157">
        <v>0</v>
      </c>
      <c r="F3151" s="157">
        <v>0</v>
      </c>
    </row>
    <row r="3152" spans="1:6" x14ac:dyDescent="0.2">
      <c r="A3152" s="155" t="s">
        <v>8261</v>
      </c>
      <c r="B3152" s="155"/>
      <c r="C3152" s="156">
        <v>37621</v>
      </c>
      <c r="D3152" s="157">
        <v>0</v>
      </c>
      <c r="E3152" s="157">
        <v>0</v>
      </c>
      <c r="F3152" s="157">
        <v>0</v>
      </c>
    </row>
    <row r="3153" spans="1:6" x14ac:dyDescent="0.2">
      <c r="A3153" s="155" t="s">
        <v>8257</v>
      </c>
      <c r="B3153" s="155" t="s">
        <v>8258</v>
      </c>
      <c r="C3153" s="155" t="s">
        <v>10690</v>
      </c>
      <c r="D3153" s="157" t="s">
        <v>8259</v>
      </c>
      <c r="E3153" s="157" t="s">
        <v>8259</v>
      </c>
      <c r="F3153" s="157" t="s">
        <v>8259</v>
      </c>
    </row>
    <row r="3154" spans="1:6" x14ac:dyDescent="0.2">
      <c r="A3154" s="155" t="s">
        <v>8257</v>
      </c>
      <c r="B3154" s="155" t="s">
        <v>8258</v>
      </c>
      <c r="C3154" s="155" t="s">
        <v>10690</v>
      </c>
      <c r="D3154" s="157" t="s">
        <v>8259</v>
      </c>
      <c r="E3154" s="157" t="s">
        <v>8259</v>
      </c>
      <c r="F3154" s="157" t="s">
        <v>8259</v>
      </c>
    </row>
    <row r="3155" spans="1:6" x14ac:dyDescent="0.2">
      <c r="A3155" s="155" t="s">
        <v>8260</v>
      </c>
      <c r="B3155" s="155" t="s">
        <v>12364</v>
      </c>
      <c r="C3155" s="156">
        <v>37621</v>
      </c>
      <c r="D3155" s="157">
        <v>0</v>
      </c>
      <c r="E3155" s="157">
        <v>0</v>
      </c>
      <c r="F3155" s="157">
        <v>0</v>
      </c>
    </row>
    <row r="3156" spans="1:6" x14ac:dyDescent="0.2">
      <c r="A3156" s="155" t="s">
        <v>8261</v>
      </c>
      <c r="B3156" s="155"/>
      <c r="C3156" s="156">
        <v>37621</v>
      </c>
      <c r="D3156" s="157">
        <v>0</v>
      </c>
      <c r="E3156" s="157">
        <v>0</v>
      </c>
      <c r="F3156" s="157">
        <v>0</v>
      </c>
    </row>
    <row r="3157" spans="1:6" x14ac:dyDescent="0.2">
      <c r="A3157" s="155" t="s">
        <v>8257</v>
      </c>
      <c r="B3157" s="155" t="s">
        <v>8258</v>
      </c>
      <c r="C3157" s="155" t="s">
        <v>10690</v>
      </c>
      <c r="D3157" s="157" t="s">
        <v>8259</v>
      </c>
      <c r="E3157" s="157" t="s">
        <v>8259</v>
      </c>
      <c r="F3157" s="157" t="s">
        <v>8259</v>
      </c>
    </row>
    <row r="3158" spans="1:6" x14ac:dyDescent="0.2">
      <c r="A3158" s="155" t="s">
        <v>8257</v>
      </c>
      <c r="B3158" s="155" t="s">
        <v>8258</v>
      </c>
      <c r="C3158" s="155" t="s">
        <v>10690</v>
      </c>
      <c r="D3158" s="157" t="s">
        <v>8259</v>
      </c>
      <c r="E3158" s="157" t="s">
        <v>8259</v>
      </c>
      <c r="F3158" s="157" t="s">
        <v>8259</v>
      </c>
    </row>
    <row r="3159" spans="1:6" x14ac:dyDescent="0.2">
      <c r="A3159" s="155" t="s">
        <v>8260</v>
      </c>
      <c r="B3159" s="155" t="s">
        <v>12364</v>
      </c>
      <c r="C3159" s="156">
        <v>37621</v>
      </c>
      <c r="D3159" s="157">
        <v>0</v>
      </c>
      <c r="E3159" s="157">
        <v>0</v>
      </c>
      <c r="F3159" s="157">
        <v>0</v>
      </c>
    </row>
    <row r="3160" spans="1:6" x14ac:dyDescent="0.2">
      <c r="A3160" s="155" t="s">
        <v>8261</v>
      </c>
      <c r="B3160" s="155"/>
      <c r="C3160" s="156">
        <v>37621</v>
      </c>
      <c r="D3160" s="157">
        <v>0</v>
      </c>
      <c r="E3160" s="157">
        <v>0</v>
      </c>
      <c r="F3160" s="157">
        <v>0</v>
      </c>
    </row>
    <row r="3161" spans="1:6" x14ac:dyDescent="0.2">
      <c r="A3161" s="155" t="s">
        <v>8257</v>
      </c>
      <c r="B3161" s="155" t="s">
        <v>8258</v>
      </c>
      <c r="C3161" s="155" t="s">
        <v>10690</v>
      </c>
      <c r="D3161" s="157" t="s">
        <v>8259</v>
      </c>
      <c r="E3161" s="157" t="s">
        <v>8259</v>
      </c>
      <c r="F3161" s="157" t="s">
        <v>8259</v>
      </c>
    </row>
    <row r="3162" spans="1:6" x14ac:dyDescent="0.2">
      <c r="A3162" s="155" t="s">
        <v>8257</v>
      </c>
      <c r="B3162" s="155" t="s">
        <v>8258</v>
      </c>
      <c r="C3162" s="155" t="s">
        <v>10690</v>
      </c>
      <c r="D3162" s="157" t="s">
        <v>8259</v>
      </c>
      <c r="E3162" s="157" t="s">
        <v>8259</v>
      </c>
      <c r="F3162" s="157" t="s">
        <v>8259</v>
      </c>
    </row>
    <row r="3163" spans="1:6" x14ac:dyDescent="0.2">
      <c r="A3163" s="155" t="s">
        <v>8260</v>
      </c>
      <c r="B3163" s="155" t="s">
        <v>12364</v>
      </c>
      <c r="C3163" s="156">
        <v>37621</v>
      </c>
      <c r="D3163" s="157">
        <v>0</v>
      </c>
      <c r="E3163" s="157">
        <v>0</v>
      </c>
      <c r="F3163" s="157">
        <v>0</v>
      </c>
    </row>
    <row r="3164" spans="1:6" x14ac:dyDescent="0.2">
      <c r="A3164" s="155" t="s">
        <v>8261</v>
      </c>
      <c r="B3164" s="155"/>
      <c r="C3164" s="156">
        <v>37621</v>
      </c>
      <c r="D3164" s="157">
        <v>0</v>
      </c>
      <c r="E3164" s="157">
        <v>0</v>
      </c>
      <c r="F3164" s="157">
        <v>0</v>
      </c>
    </row>
    <row r="3165" spans="1:6" x14ac:dyDescent="0.2">
      <c r="A3165" s="155" t="s">
        <v>8257</v>
      </c>
      <c r="B3165" s="155" t="s">
        <v>8258</v>
      </c>
      <c r="C3165" s="155" t="s">
        <v>10690</v>
      </c>
      <c r="D3165" s="157" t="s">
        <v>8259</v>
      </c>
      <c r="E3165" s="157" t="s">
        <v>8259</v>
      </c>
      <c r="F3165" s="157" t="s">
        <v>8259</v>
      </c>
    </row>
    <row r="3166" spans="1:6" x14ac:dyDescent="0.2">
      <c r="A3166" s="155" t="s">
        <v>8257</v>
      </c>
      <c r="B3166" s="155" t="s">
        <v>8258</v>
      </c>
      <c r="C3166" s="155" t="s">
        <v>10690</v>
      </c>
      <c r="D3166" s="157" t="s">
        <v>8259</v>
      </c>
      <c r="E3166" s="157" t="s">
        <v>8259</v>
      </c>
      <c r="F3166" s="157" t="s">
        <v>8259</v>
      </c>
    </row>
    <row r="3167" spans="1:6" x14ac:dyDescent="0.2">
      <c r="A3167" s="155" t="s">
        <v>8260</v>
      </c>
      <c r="B3167" s="155" t="s">
        <v>12364</v>
      </c>
      <c r="C3167" s="156">
        <v>37621</v>
      </c>
      <c r="D3167" s="157">
        <v>0</v>
      </c>
      <c r="E3167" s="157">
        <v>0</v>
      </c>
      <c r="F3167" s="157">
        <v>0</v>
      </c>
    </row>
    <row r="3168" spans="1:6" x14ac:dyDescent="0.2">
      <c r="A3168" s="155" t="s">
        <v>8261</v>
      </c>
      <c r="B3168" s="155"/>
      <c r="C3168" s="156">
        <v>37621</v>
      </c>
      <c r="D3168" s="157">
        <v>0</v>
      </c>
      <c r="E3168" s="157">
        <v>0</v>
      </c>
      <c r="F3168" s="157">
        <v>0</v>
      </c>
    </row>
    <row r="3169" spans="1:6" x14ac:dyDescent="0.2">
      <c r="A3169" s="155" t="s">
        <v>8257</v>
      </c>
      <c r="B3169" s="155" t="s">
        <v>8258</v>
      </c>
      <c r="C3169" s="155" t="s">
        <v>10690</v>
      </c>
      <c r="D3169" s="157" t="s">
        <v>8259</v>
      </c>
      <c r="E3169" s="157" t="s">
        <v>8259</v>
      </c>
      <c r="F3169" s="157" t="s">
        <v>8259</v>
      </c>
    </row>
    <row r="3170" spans="1:6" x14ac:dyDescent="0.2">
      <c r="A3170" s="155" t="s">
        <v>8257</v>
      </c>
      <c r="B3170" s="155" t="s">
        <v>8258</v>
      </c>
      <c r="C3170" s="155" t="s">
        <v>10690</v>
      </c>
      <c r="D3170" s="157" t="s">
        <v>8259</v>
      </c>
      <c r="E3170" s="157" t="s">
        <v>8259</v>
      </c>
      <c r="F3170" s="157" t="s">
        <v>8259</v>
      </c>
    </row>
    <row r="3171" spans="1:6" x14ac:dyDescent="0.2">
      <c r="A3171" s="155" t="s">
        <v>8260</v>
      </c>
      <c r="B3171" s="155" t="s">
        <v>12364</v>
      </c>
      <c r="C3171" s="156">
        <v>37621</v>
      </c>
      <c r="D3171" s="157">
        <v>0</v>
      </c>
      <c r="E3171" s="157">
        <v>0</v>
      </c>
      <c r="F3171" s="157">
        <v>0</v>
      </c>
    </row>
    <row r="3172" spans="1:6" x14ac:dyDescent="0.2">
      <c r="A3172" s="155" t="s">
        <v>8261</v>
      </c>
      <c r="B3172" s="155"/>
      <c r="C3172" s="156">
        <v>37621</v>
      </c>
      <c r="D3172" s="157">
        <v>0</v>
      </c>
      <c r="E3172" s="157">
        <v>0</v>
      </c>
      <c r="F3172" s="157">
        <v>0</v>
      </c>
    </row>
    <row r="3173" spans="1:6" x14ac:dyDescent="0.2">
      <c r="A3173" s="155" t="s">
        <v>8257</v>
      </c>
      <c r="B3173" s="155" t="s">
        <v>8258</v>
      </c>
      <c r="C3173" s="155" t="s">
        <v>10690</v>
      </c>
      <c r="D3173" s="157" t="s">
        <v>8259</v>
      </c>
      <c r="E3173" s="157" t="s">
        <v>8259</v>
      </c>
      <c r="F3173" s="157" t="s">
        <v>8259</v>
      </c>
    </row>
    <row r="3174" spans="1:6" x14ac:dyDescent="0.2">
      <c r="A3174" s="155" t="s">
        <v>8257</v>
      </c>
      <c r="B3174" s="155" t="s">
        <v>8258</v>
      </c>
      <c r="C3174" s="155" t="s">
        <v>10690</v>
      </c>
      <c r="D3174" s="157" t="s">
        <v>8259</v>
      </c>
      <c r="E3174" s="157" t="s">
        <v>8259</v>
      </c>
      <c r="F3174" s="157" t="s">
        <v>8259</v>
      </c>
    </row>
    <row r="3175" spans="1:6" x14ac:dyDescent="0.2">
      <c r="A3175" s="155" t="s">
        <v>8260</v>
      </c>
      <c r="B3175" s="155" t="s">
        <v>12364</v>
      </c>
      <c r="C3175" s="156">
        <v>37621</v>
      </c>
      <c r="D3175" s="157">
        <v>0</v>
      </c>
      <c r="E3175" s="157">
        <v>0</v>
      </c>
      <c r="F3175" s="157">
        <v>0</v>
      </c>
    </row>
    <row r="3176" spans="1:6" x14ac:dyDescent="0.2">
      <c r="A3176" s="155" t="s">
        <v>8261</v>
      </c>
      <c r="B3176" s="155"/>
      <c r="C3176" s="156">
        <v>37621</v>
      </c>
      <c r="D3176" s="157">
        <v>0</v>
      </c>
      <c r="E3176" s="157">
        <v>0</v>
      </c>
      <c r="F3176" s="157">
        <v>0</v>
      </c>
    </row>
    <row r="3177" spans="1:6" x14ac:dyDescent="0.2">
      <c r="A3177" s="155" t="s">
        <v>8257</v>
      </c>
      <c r="B3177" s="155" t="s">
        <v>8258</v>
      </c>
      <c r="C3177" s="155" t="s">
        <v>10690</v>
      </c>
      <c r="D3177" s="157" t="s">
        <v>8259</v>
      </c>
      <c r="E3177" s="157" t="s">
        <v>8259</v>
      </c>
      <c r="F3177" s="157" t="s">
        <v>8259</v>
      </c>
    </row>
    <row r="3178" spans="1:6" x14ac:dyDescent="0.2">
      <c r="A3178" s="155" t="s">
        <v>8257</v>
      </c>
      <c r="B3178" s="155" t="s">
        <v>8258</v>
      </c>
      <c r="C3178" s="155" t="s">
        <v>10690</v>
      </c>
      <c r="D3178" s="157" t="s">
        <v>8259</v>
      </c>
      <c r="E3178" s="157" t="s">
        <v>8259</v>
      </c>
      <c r="F3178" s="157" t="s">
        <v>8259</v>
      </c>
    </row>
    <row r="3179" spans="1:6" x14ac:dyDescent="0.2">
      <c r="A3179" s="155" t="s">
        <v>8260</v>
      </c>
      <c r="B3179" s="155" t="s">
        <v>12364</v>
      </c>
      <c r="C3179" s="156">
        <v>37621</v>
      </c>
      <c r="D3179" s="157">
        <v>0</v>
      </c>
      <c r="E3179" s="157">
        <v>0</v>
      </c>
      <c r="F3179" s="157">
        <v>0</v>
      </c>
    </row>
    <row r="3180" spans="1:6" x14ac:dyDescent="0.2">
      <c r="A3180" s="155" t="s">
        <v>8261</v>
      </c>
      <c r="B3180" s="155"/>
      <c r="C3180" s="156">
        <v>37621</v>
      </c>
      <c r="D3180" s="157">
        <v>0</v>
      </c>
      <c r="E3180" s="157">
        <v>0</v>
      </c>
      <c r="F3180" s="157">
        <v>0</v>
      </c>
    </row>
    <row r="3181" spans="1:6" x14ac:dyDescent="0.2">
      <c r="A3181" s="155" t="s">
        <v>8257</v>
      </c>
      <c r="B3181" s="155" t="s">
        <v>8258</v>
      </c>
      <c r="C3181" s="155" t="s">
        <v>10690</v>
      </c>
      <c r="D3181" s="157" t="s">
        <v>8259</v>
      </c>
      <c r="E3181" s="157" t="s">
        <v>8259</v>
      </c>
      <c r="F3181" s="157" t="s">
        <v>8259</v>
      </c>
    </row>
    <row r="3182" spans="1:6" x14ac:dyDescent="0.2">
      <c r="A3182" s="155" t="s">
        <v>8257</v>
      </c>
      <c r="B3182" s="155" t="s">
        <v>8258</v>
      </c>
      <c r="C3182" s="155" t="s">
        <v>10690</v>
      </c>
      <c r="D3182" s="157" t="s">
        <v>8259</v>
      </c>
      <c r="E3182" s="157" t="s">
        <v>8259</v>
      </c>
      <c r="F3182" s="157" t="s">
        <v>8259</v>
      </c>
    </row>
    <row r="3183" spans="1:6" x14ac:dyDescent="0.2">
      <c r="A3183" s="155" t="s">
        <v>8260</v>
      </c>
      <c r="B3183" s="155" t="s">
        <v>12364</v>
      </c>
      <c r="C3183" s="156">
        <v>37621</v>
      </c>
      <c r="D3183" s="157">
        <v>0</v>
      </c>
      <c r="E3183" s="157">
        <v>0</v>
      </c>
      <c r="F3183" s="157">
        <v>0</v>
      </c>
    </row>
    <row r="3184" spans="1:6" x14ac:dyDescent="0.2">
      <c r="A3184" s="155" t="s">
        <v>8261</v>
      </c>
      <c r="B3184" s="155"/>
      <c r="C3184" s="156">
        <v>37621</v>
      </c>
      <c r="D3184" s="157">
        <v>0</v>
      </c>
      <c r="E3184" s="157">
        <v>0</v>
      </c>
      <c r="F3184" s="157">
        <v>0</v>
      </c>
    </row>
    <row r="3185" spans="1:6" x14ac:dyDescent="0.2">
      <c r="A3185" s="155" t="s">
        <v>8257</v>
      </c>
      <c r="B3185" s="155" t="s">
        <v>8258</v>
      </c>
      <c r="C3185" s="155" t="s">
        <v>10690</v>
      </c>
      <c r="D3185" s="157" t="s">
        <v>8259</v>
      </c>
      <c r="E3185" s="157" t="s">
        <v>8259</v>
      </c>
      <c r="F3185" s="157" t="s">
        <v>8259</v>
      </c>
    </row>
    <row r="3186" spans="1:6" x14ac:dyDescent="0.2">
      <c r="A3186" s="155" t="s">
        <v>8257</v>
      </c>
      <c r="B3186" s="155" t="s">
        <v>8258</v>
      </c>
      <c r="C3186" s="155" t="s">
        <v>10690</v>
      </c>
      <c r="D3186" s="157" t="s">
        <v>8259</v>
      </c>
      <c r="E3186" s="157" t="s">
        <v>8259</v>
      </c>
      <c r="F3186" s="157" t="s">
        <v>8259</v>
      </c>
    </row>
    <row r="3187" spans="1:6" x14ac:dyDescent="0.2">
      <c r="A3187" s="155" t="s">
        <v>8260</v>
      </c>
      <c r="B3187" s="155" t="s">
        <v>12364</v>
      </c>
      <c r="C3187" s="156">
        <v>37621</v>
      </c>
      <c r="D3187" s="157">
        <v>0</v>
      </c>
      <c r="E3187" s="157">
        <v>0</v>
      </c>
      <c r="F3187" s="157">
        <v>0</v>
      </c>
    </row>
    <row r="3188" spans="1:6" x14ac:dyDescent="0.2">
      <c r="A3188" s="155" t="s">
        <v>8261</v>
      </c>
      <c r="B3188" s="155"/>
      <c r="C3188" s="156">
        <v>37621</v>
      </c>
      <c r="D3188" s="157">
        <v>0</v>
      </c>
      <c r="E3188" s="157">
        <v>0</v>
      </c>
      <c r="F3188" s="157">
        <v>0</v>
      </c>
    </row>
    <row r="3189" spans="1:6" x14ac:dyDescent="0.2">
      <c r="A3189" s="155" t="s">
        <v>8257</v>
      </c>
      <c r="B3189" s="155" t="s">
        <v>8258</v>
      </c>
      <c r="C3189" s="155" t="s">
        <v>10690</v>
      </c>
      <c r="D3189" s="157" t="s">
        <v>8259</v>
      </c>
      <c r="E3189" s="157" t="s">
        <v>8259</v>
      </c>
      <c r="F3189" s="157" t="s">
        <v>8259</v>
      </c>
    </row>
    <row r="3190" spans="1:6" x14ac:dyDescent="0.2">
      <c r="A3190" s="155" t="s">
        <v>8257</v>
      </c>
      <c r="B3190" s="155" t="s">
        <v>8258</v>
      </c>
      <c r="C3190" s="155" t="s">
        <v>10690</v>
      </c>
      <c r="D3190" s="157" t="s">
        <v>8259</v>
      </c>
      <c r="E3190" s="157" t="s">
        <v>8259</v>
      </c>
      <c r="F3190" s="157" t="s">
        <v>8259</v>
      </c>
    </row>
    <row r="3191" spans="1:6" x14ac:dyDescent="0.2">
      <c r="A3191" s="155" t="s">
        <v>8260</v>
      </c>
      <c r="B3191" s="155" t="s">
        <v>12364</v>
      </c>
      <c r="C3191" s="156">
        <v>37621</v>
      </c>
      <c r="D3191" s="157">
        <v>0</v>
      </c>
      <c r="E3191" s="157">
        <v>0</v>
      </c>
      <c r="F3191" s="157">
        <v>0</v>
      </c>
    </row>
    <row r="3192" spans="1:6" x14ac:dyDescent="0.2">
      <c r="A3192" s="155" t="s">
        <v>8268</v>
      </c>
      <c r="B3192" s="155"/>
      <c r="C3192" s="155"/>
      <c r="D3192" s="155"/>
      <c r="E3192" s="155"/>
      <c r="F3192" s="155"/>
    </row>
    <row r="3193" spans="1:6" x14ac:dyDescent="0.2">
      <c r="A3193" s="155" t="s">
        <v>8254</v>
      </c>
      <c r="B3193" s="155" t="s">
        <v>8255</v>
      </c>
      <c r="C3193" s="155"/>
      <c r="D3193" s="155"/>
      <c r="E3193" s="155"/>
      <c r="F3193" s="155"/>
    </row>
    <row r="3194" spans="1:6" x14ac:dyDescent="0.2">
      <c r="A3194" s="155"/>
      <c r="B3194" s="155"/>
      <c r="C3194" s="155" t="s">
        <v>10689</v>
      </c>
      <c r="D3194" s="157" t="s">
        <v>8255</v>
      </c>
      <c r="E3194" s="155"/>
      <c r="F3194" s="155"/>
    </row>
    <row r="3196" spans="1:6" x14ac:dyDescent="0.2">
      <c r="A3196" s="155" t="s">
        <v>8261</v>
      </c>
      <c r="B3196" s="155"/>
      <c r="C3196" s="156">
        <v>37621</v>
      </c>
      <c r="D3196" s="157">
        <v>0</v>
      </c>
      <c r="E3196" s="157">
        <v>0</v>
      </c>
      <c r="F3196" s="157">
        <v>0</v>
      </c>
    </row>
    <row r="3197" spans="1:6" x14ac:dyDescent="0.2">
      <c r="A3197" s="155" t="s">
        <v>8257</v>
      </c>
      <c r="B3197" s="155" t="s">
        <v>8258</v>
      </c>
      <c r="C3197" s="155" t="s">
        <v>10690</v>
      </c>
      <c r="D3197" s="157" t="s">
        <v>8259</v>
      </c>
      <c r="E3197" s="157" t="s">
        <v>8259</v>
      </c>
      <c r="F3197" s="157" t="s">
        <v>8259</v>
      </c>
    </row>
    <row r="3198" spans="1:6" x14ac:dyDescent="0.2">
      <c r="A3198" s="155" t="s">
        <v>8257</v>
      </c>
      <c r="B3198" s="155" t="s">
        <v>8258</v>
      </c>
      <c r="C3198" s="155" t="s">
        <v>10690</v>
      </c>
      <c r="D3198" s="157" t="s">
        <v>8259</v>
      </c>
      <c r="E3198" s="157" t="s">
        <v>8259</v>
      </c>
      <c r="F3198" s="157" t="s">
        <v>8259</v>
      </c>
    </row>
    <row r="3199" spans="1:6" x14ac:dyDescent="0.2">
      <c r="A3199" s="155" t="s">
        <v>8260</v>
      </c>
      <c r="B3199" s="155" t="s">
        <v>12364</v>
      </c>
      <c r="C3199" s="156">
        <v>37621</v>
      </c>
      <c r="D3199" s="157">
        <v>0</v>
      </c>
      <c r="E3199" s="157">
        <v>0</v>
      </c>
      <c r="F3199" s="157">
        <v>0</v>
      </c>
    </row>
    <row r="3200" spans="1:6" x14ac:dyDescent="0.2">
      <c r="A3200" s="155" t="s">
        <v>8261</v>
      </c>
      <c r="B3200" s="155"/>
      <c r="C3200" s="156">
        <v>37621</v>
      </c>
      <c r="D3200" s="157">
        <v>0</v>
      </c>
      <c r="E3200" s="157">
        <v>0</v>
      </c>
      <c r="F3200" s="157">
        <v>0</v>
      </c>
    </row>
    <row r="3201" spans="1:6" x14ac:dyDescent="0.2">
      <c r="A3201" s="155" t="s">
        <v>8257</v>
      </c>
      <c r="B3201" s="155" t="s">
        <v>8258</v>
      </c>
      <c r="C3201" s="155" t="s">
        <v>10690</v>
      </c>
      <c r="D3201" s="157" t="s">
        <v>8259</v>
      </c>
      <c r="E3201" s="157" t="s">
        <v>8259</v>
      </c>
      <c r="F3201" s="157" t="s">
        <v>8259</v>
      </c>
    </row>
    <row r="3202" spans="1:6" x14ac:dyDescent="0.2">
      <c r="A3202" s="155" t="s">
        <v>8257</v>
      </c>
      <c r="B3202" s="155" t="s">
        <v>8258</v>
      </c>
      <c r="C3202" s="155" t="s">
        <v>10690</v>
      </c>
      <c r="D3202" s="157" t="s">
        <v>8259</v>
      </c>
      <c r="E3202" s="157" t="s">
        <v>8259</v>
      </c>
      <c r="F3202" s="157" t="s">
        <v>8259</v>
      </c>
    </row>
    <row r="3203" spans="1:6" x14ac:dyDescent="0.2">
      <c r="A3203" s="155" t="s">
        <v>8260</v>
      </c>
      <c r="B3203" s="155" t="s">
        <v>12364</v>
      </c>
      <c r="C3203" s="156">
        <v>37621</v>
      </c>
      <c r="D3203" s="157">
        <v>0</v>
      </c>
      <c r="E3203" s="157">
        <v>0</v>
      </c>
      <c r="F3203" s="157">
        <v>0</v>
      </c>
    </row>
    <row r="3204" spans="1:6" x14ac:dyDescent="0.2">
      <c r="A3204" s="155" t="s">
        <v>8261</v>
      </c>
      <c r="B3204" s="155"/>
      <c r="C3204" s="156">
        <v>37621</v>
      </c>
      <c r="D3204" s="157">
        <v>0</v>
      </c>
      <c r="E3204" s="157">
        <v>0</v>
      </c>
      <c r="F3204" s="157">
        <v>0</v>
      </c>
    </row>
    <row r="3205" spans="1:6" x14ac:dyDescent="0.2">
      <c r="A3205" s="155" t="s">
        <v>8257</v>
      </c>
      <c r="B3205" s="155" t="s">
        <v>8258</v>
      </c>
      <c r="C3205" s="155" t="s">
        <v>10690</v>
      </c>
      <c r="D3205" s="157" t="s">
        <v>8259</v>
      </c>
      <c r="E3205" s="157" t="s">
        <v>8259</v>
      </c>
      <c r="F3205" s="157" t="s">
        <v>8259</v>
      </c>
    </row>
    <row r="3206" spans="1:6" x14ac:dyDescent="0.2">
      <c r="A3206" s="155" t="s">
        <v>8257</v>
      </c>
      <c r="B3206" s="155" t="s">
        <v>8258</v>
      </c>
      <c r="C3206" s="155" t="s">
        <v>10690</v>
      </c>
      <c r="D3206" s="157" t="s">
        <v>8259</v>
      </c>
      <c r="E3206" s="157" t="s">
        <v>8259</v>
      </c>
      <c r="F3206" s="157" t="s">
        <v>8259</v>
      </c>
    </row>
    <row r="3207" spans="1:6" x14ac:dyDescent="0.2">
      <c r="A3207" s="155" t="s">
        <v>8260</v>
      </c>
      <c r="B3207" s="155" t="s">
        <v>12364</v>
      </c>
      <c r="C3207" s="156">
        <v>37621</v>
      </c>
      <c r="D3207" s="157">
        <v>0</v>
      </c>
      <c r="E3207" s="157">
        <v>0</v>
      </c>
      <c r="F3207" s="157">
        <v>0</v>
      </c>
    </row>
    <row r="3208" spans="1:6" x14ac:dyDescent="0.2">
      <c r="A3208" s="155" t="s">
        <v>8261</v>
      </c>
      <c r="B3208" s="155"/>
      <c r="C3208" s="156">
        <v>37621</v>
      </c>
      <c r="D3208" s="157">
        <v>0</v>
      </c>
      <c r="E3208" s="157">
        <v>0</v>
      </c>
      <c r="F3208" s="157">
        <v>0</v>
      </c>
    </row>
    <row r="3209" spans="1:6" x14ac:dyDescent="0.2">
      <c r="A3209" s="155" t="s">
        <v>8257</v>
      </c>
      <c r="B3209" s="155" t="s">
        <v>8258</v>
      </c>
      <c r="C3209" s="155" t="s">
        <v>10690</v>
      </c>
      <c r="D3209" s="157" t="s">
        <v>8259</v>
      </c>
      <c r="E3209" s="157" t="s">
        <v>8259</v>
      </c>
      <c r="F3209" s="157" t="s">
        <v>8259</v>
      </c>
    </row>
    <row r="3210" spans="1:6" x14ac:dyDescent="0.2">
      <c r="A3210" s="155" t="s">
        <v>8257</v>
      </c>
      <c r="B3210" s="155" t="s">
        <v>8258</v>
      </c>
      <c r="C3210" s="155" t="s">
        <v>10690</v>
      </c>
      <c r="D3210" s="157" t="s">
        <v>8259</v>
      </c>
      <c r="E3210" s="157" t="s">
        <v>8259</v>
      </c>
      <c r="F3210" s="157" t="s">
        <v>8259</v>
      </c>
    </row>
    <row r="3211" spans="1:6" x14ac:dyDescent="0.2">
      <c r="A3211" s="155" t="s">
        <v>8260</v>
      </c>
      <c r="B3211" s="155" t="s">
        <v>12364</v>
      </c>
      <c r="C3211" s="156">
        <v>37621</v>
      </c>
      <c r="D3211" s="157">
        <v>0</v>
      </c>
      <c r="E3211" s="157">
        <v>0</v>
      </c>
      <c r="F3211" s="157">
        <v>0</v>
      </c>
    </row>
    <row r="3212" spans="1:6" x14ac:dyDescent="0.2">
      <c r="A3212" s="155" t="s">
        <v>8261</v>
      </c>
      <c r="B3212" s="155"/>
      <c r="C3212" s="156">
        <v>37621</v>
      </c>
      <c r="D3212" s="157">
        <v>0</v>
      </c>
      <c r="E3212" s="157">
        <v>0</v>
      </c>
      <c r="F3212" s="157">
        <v>0</v>
      </c>
    </row>
    <row r="3213" spans="1:6" x14ac:dyDescent="0.2">
      <c r="A3213" s="155" t="s">
        <v>8257</v>
      </c>
      <c r="B3213" s="155" t="s">
        <v>8258</v>
      </c>
      <c r="C3213" s="155" t="s">
        <v>10690</v>
      </c>
      <c r="D3213" s="157" t="s">
        <v>8259</v>
      </c>
      <c r="E3213" s="157" t="s">
        <v>8259</v>
      </c>
      <c r="F3213" s="157" t="s">
        <v>8259</v>
      </c>
    </row>
    <row r="3214" spans="1:6" x14ac:dyDescent="0.2">
      <c r="A3214" s="155" t="s">
        <v>8257</v>
      </c>
      <c r="B3214" s="155" t="s">
        <v>8258</v>
      </c>
      <c r="C3214" s="155" t="s">
        <v>10690</v>
      </c>
      <c r="D3214" s="157" t="s">
        <v>8259</v>
      </c>
      <c r="E3214" s="157" t="s">
        <v>8259</v>
      </c>
      <c r="F3214" s="157" t="s">
        <v>8259</v>
      </c>
    </row>
    <row r="3215" spans="1:6" x14ac:dyDescent="0.2">
      <c r="A3215" s="155" t="s">
        <v>8260</v>
      </c>
      <c r="B3215" s="155" t="s">
        <v>12364</v>
      </c>
      <c r="C3215" s="156">
        <v>37621</v>
      </c>
      <c r="D3215" s="157">
        <v>0</v>
      </c>
      <c r="E3215" s="157">
        <v>0</v>
      </c>
      <c r="F3215" s="157">
        <v>0</v>
      </c>
    </row>
    <row r="3216" spans="1:6" x14ac:dyDescent="0.2">
      <c r="A3216" s="155" t="s">
        <v>8261</v>
      </c>
      <c r="B3216" s="155"/>
      <c r="C3216" s="156">
        <v>37621</v>
      </c>
      <c r="D3216" s="157">
        <v>0</v>
      </c>
      <c r="E3216" s="157">
        <v>0</v>
      </c>
      <c r="F3216" s="157">
        <v>0</v>
      </c>
    </row>
    <row r="3217" spans="1:6" x14ac:dyDescent="0.2">
      <c r="A3217" s="155" t="s">
        <v>8257</v>
      </c>
      <c r="B3217" s="155" t="s">
        <v>8258</v>
      </c>
      <c r="C3217" s="155" t="s">
        <v>10690</v>
      </c>
      <c r="D3217" s="157" t="s">
        <v>8259</v>
      </c>
      <c r="E3217" s="157" t="s">
        <v>8259</v>
      </c>
      <c r="F3217" s="157" t="s">
        <v>8259</v>
      </c>
    </row>
    <row r="3218" spans="1:6" x14ac:dyDescent="0.2">
      <c r="A3218" s="155" t="s">
        <v>8257</v>
      </c>
      <c r="B3218" s="155" t="s">
        <v>8258</v>
      </c>
      <c r="C3218" s="155" t="s">
        <v>10690</v>
      </c>
      <c r="D3218" s="157" t="s">
        <v>8259</v>
      </c>
      <c r="E3218" s="157" t="s">
        <v>8259</v>
      </c>
      <c r="F3218" s="157" t="s">
        <v>8259</v>
      </c>
    </row>
    <row r="3219" spans="1:6" x14ac:dyDescent="0.2">
      <c r="A3219" s="155" t="s">
        <v>8260</v>
      </c>
      <c r="B3219" s="155" t="s">
        <v>12364</v>
      </c>
      <c r="C3219" s="156">
        <v>37621</v>
      </c>
      <c r="D3219" s="157">
        <v>0</v>
      </c>
      <c r="E3219" s="157">
        <v>0</v>
      </c>
      <c r="F3219" s="157">
        <v>0</v>
      </c>
    </row>
    <row r="3220" spans="1:6" x14ac:dyDescent="0.2">
      <c r="A3220" s="155" t="s">
        <v>8261</v>
      </c>
      <c r="B3220" s="155"/>
      <c r="C3220" s="156">
        <v>37621</v>
      </c>
      <c r="D3220" s="157">
        <v>0</v>
      </c>
      <c r="E3220" s="157">
        <v>0</v>
      </c>
      <c r="F3220" s="157">
        <v>0</v>
      </c>
    </row>
    <row r="3221" spans="1:6" x14ac:dyDescent="0.2">
      <c r="A3221" s="155" t="s">
        <v>8257</v>
      </c>
      <c r="B3221" s="155" t="s">
        <v>8258</v>
      </c>
      <c r="C3221" s="155" t="s">
        <v>10690</v>
      </c>
      <c r="D3221" s="157" t="s">
        <v>8259</v>
      </c>
      <c r="E3221" s="157" t="s">
        <v>8259</v>
      </c>
      <c r="F3221" s="157" t="s">
        <v>8259</v>
      </c>
    </row>
    <row r="3222" spans="1:6" x14ac:dyDescent="0.2">
      <c r="A3222" s="155" t="s">
        <v>8257</v>
      </c>
      <c r="B3222" s="155" t="s">
        <v>8258</v>
      </c>
      <c r="C3222" s="155" t="s">
        <v>10690</v>
      </c>
      <c r="D3222" s="157" t="s">
        <v>8259</v>
      </c>
      <c r="E3222" s="157" t="s">
        <v>8259</v>
      </c>
      <c r="F3222" s="157" t="s">
        <v>8259</v>
      </c>
    </row>
    <row r="3223" spans="1:6" x14ac:dyDescent="0.2">
      <c r="A3223" s="155" t="s">
        <v>8260</v>
      </c>
      <c r="B3223" s="155" t="s">
        <v>12364</v>
      </c>
      <c r="C3223" s="156">
        <v>37621</v>
      </c>
      <c r="D3223" s="157">
        <v>0</v>
      </c>
      <c r="E3223" s="157">
        <v>0</v>
      </c>
      <c r="F3223" s="157">
        <v>0</v>
      </c>
    </row>
    <row r="3224" spans="1:6" x14ac:dyDescent="0.2">
      <c r="A3224" s="155" t="s">
        <v>8261</v>
      </c>
      <c r="B3224" s="155"/>
      <c r="C3224" s="156">
        <v>37621</v>
      </c>
      <c r="D3224" s="157">
        <v>0</v>
      </c>
      <c r="E3224" s="157">
        <v>0</v>
      </c>
      <c r="F3224" s="157">
        <v>0</v>
      </c>
    </row>
    <row r="3225" spans="1:6" x14ac:dyDescent="0.2">
      <c r="A3225" s="155" t="s">
        <v>8257</v>
      </c>
      <c r="B3225" s="155" t="s">
        <v>8258</v>
      </c>
      <c r="C3225" s="155" t="s">
        <v>10690</v>
      </c>
      <c r="D3225" s="157" t="s">
        <v>8259</v>
      </c>
      <c r="E3225" s="157" t="s">
        <v>8259</v>
      </c>
      <c r="F3225" s="157" t="s">
        <v>8259</v>
      </c>
    </row>
    <row r="3226" spans="1:6" x14ac:dyDescent="0.2">
      <c r="A3226" s="155" t="s">
        <v>8257</v>
      </c>
      <c r="B3226" s="155" t="s">
        <v>8258</v>
      </c>
      <c r="C3226" s="155" t="s">
        <v>10690</v>
      </c>
      <c r="D3226" s="157" t="s">
        <v>8259</v>
      </c>
      <c r="E3226" s="157" t="s">
        <v>8259</v>
      </c>
      <c r="F3226" s="157" t="s">
        <v>8259</v>
      </c>
    </row>
    <row r="3227" spans="1:6" x14ac:dyDescent="0.2">
      <c r="A3227" s="155" t="s">
        <v>8260</v>
      </c>
      <c r="B3227" s="155" t="s">
        <v>12364</v>
      </c>
      <c r="C3227" s="156">
        <v>37621</v>
      </c>
      <c r="D3227" s="157">
        <v>0</v>
      </c>
      <c r="E3227" s="157">
        <v>0</v>
      </c>
      <c r="F3227" s="157">
        <v>0</v>
      </c>
    </row>
    <row r="3228" spans="1:6" x14ac:dyDescent="0.2">
      <c r="A3228" s="155" t="s">
        <v>8261</v>
      </c>
      <c r="B3228" s="155"/>
      <c r="C3228" s="156">
        <v>37621</v>
      </c>
      <c r="D3228" s="157">
        <v>0</v>
      </c>
      <c r="E3228" s="157">
        <v>0</v>
      </c>
      <c r="F3228" s="157">
        <v>0</v>
      </c>
    </row>
    <row r="3229" spans="1:6" x14ac:dyDescent="0.2">
      <c r="A3229" s="155" t="s">
        <v>8257</v>
      </c>
      <c r="B3229" s="155" t="s">
        <v>8258</v>
      </c>
      <c r="C3229" s="155" t="s">
        <v>10690</v>
      </c>
      <c r="D3229" s="157" t="s">
        <v>8259</v>
      </c>
      <c r="E3229" s="157" t="s">
        <v>8259</v>
      </c>
      <c r="F3229" s="157" t="s">
        <v>8259</v>
      </c>
    </row>
    <row r="3230" spans="1:6" x14ac:dyDescent="0.2">
      <c r="A3230" s="155" t="s">
        <v>8257</v>
      </c>
      <c r="B3230" s="155" t="s">
        <v>8258</v>
      </c>
      <c r="C3230" s="155" t="s">
        <v>10690</v>
      </c>
      <c r="D3230" s="157" t="s">
        <v>8259</v>
      </c>
      <c r="E3230" s="157" t="s">
        <v>8259</v>
      </c>
      <c r="F3230" s="157" t="s">
        <v>8259</v>
      </c>
    </row>
    <row r="3231" spans="1:6" x14ac:dyDescent="0.2">
      <c r="A3231" s="155" t="s">
        <v>8260</v>
      </c>
      <c r="B3231" s="155" t="s">
        <v>12364</v>
      </c>
      <c r="C3231" s="156">
        <v>37621</v>
      </c>
      <c r="D3231" s="157">
        <v>0</v>
      </c>
      <c r="E3231" s="157">
        <v>0</v>
      </c>
      <c r="F3231" s="157">
        <v>0</v>
      </c>
    </row>
    <row r="3232" spans="1:6" x14ac:dyDescent="0.2">
      <c r="A3232" s="155" t="s">
        <v>8261</v>
      </c>
      <c r="B3232" s="155"/>
      <c r="C3232" s="156">
        <v>37621</v>
      </c>
      <c r="D3232" s="157">
        <v>0</v>
      </c>
      <c r="E3232" s="157">
        <v>0</v>
      </c>
      <c r="F3232" s="157">
        <v>0</v>
      </c>
    </row>
    <row r="3233" spans="1:6" x14ac:dyDescent="0.2">
      <c r="A3233" s="155" t="s">
        <v>8257</v>
      </c>
      <c r="B3233" s="155" t="s">
        <v>8258</v>
      </c>
      <c r="C3233" s="155" t="s">
        <v>10690</v>
      </c>
      <c r="D3233" s="157" t="s">
        <v>8259</v>
      </c>
      <c r="E3233" s="157" t="s">
        <v>8259</v>
      </c>
      <c r="F3233" s="157" t="s">
        <v>8259</v>
      </c>
    </row>
    <row r="3234" spans="1:6" x14ac:dyDescent="0.2">
      <c r="A3234" s="155" t="s">
        <v>8257</v>
      </c>
      <c r="B3234" s="155" t="s">
        <v>8258</v>
      </c>
      <c r="C3234" s="155" t="s">
        <v>10690</v>
      </c>
      <c r="D3234" s="157" t="s">
        <v>8259</v>
      </c>
      <c r="E3234" s="157" t="s">
        <v>8259</v>
      </c>
      <c r="F3234" s="157" t="s">
        <v>8259</v>
      </c>
    </row>
    <row r="3235" spans="1:6" x14ac:dyDescent="0.2">
      <c r="A3235" s="155" t="s">
        <v>8260</v>
      </c>
      <c r="B3235" s="155" t="s">
        <v>12364</v>
      </c>
      <c r="C3235" s="156">
        <v>37621</v>
      </c>
      <c r="D3235" s="157">
        <v>0</v>
      </c>
      <c r="E3235" s="157">
        <v>0</v>
      </c>
      <c r="F3235" s="157">
        <v>0</v>
      </c>
    </row>
    <row r="3236" spans="1:6" x14ac:dyDescent="0.2">
      <c r="A3236" s="155" t="s">
        <v>8261</v>
      </c>
      <c r="B3236" s="155"/>
      <c r="C3236" s="156">
        <v>37621</v>
      </c>
      <c r="D3236" s="157">
        <v>0</v>
      </c>
      <c r="E3236" s="157">
        <v>0</v>
      </c>
      <c r="F3236" s="157">
        <v>0</v>
      </c>
    </row>
    <row r="3237" spans="1:6" x14ac:dyDescent="0.2">
      <c r="A3237" s="155" t="s">
        <v>8257</v>
      </c>
      <c r="B3237" s="155" t="s">
        <v>8258</v>
      </c>
      <c r="C3237" s="155" t="s">
        <v>10690</v>
      </c>
      <c r="D3237" s="157" t="s">
        <v>8259</v>
      </c>
      <c r="E3237" s="157" t="s">
        <v>8259</v>
      </c>
      <c r="F3237" s="157" t="s">
        <v>8259</v>
      </c>
    </row>
    <row r="3238" spans="1:6" x14ac:dyDescent="0.2">
      <c r="A3238" s="155" t="s">
        <v>8257</v>
      </c>
      <c r="B3238" s="155" t="s">
        <v>8258</v>
      </c>
      <c r="C3238" s="155" t="s">
        <v>10690</v>
      </c>
      <c r="D3238" s="157" t="s">
        <v>8259</v>
      </c>
      <c r="E3238" s="157" t="s">
        <v>8259</v>
      </c>
      <c r="F3238" s="157" t="s">
        <v>8259</v>
      </c>
    </row>
    <row r="3239" spans="1:6" x14ac:dyDescent="0.2">
      <c r="A3239" s="155" t="s">
        <v>8260</v>
      </c>
      <c r="B3239" s="155" t="s">
        <v>12364</v>
      </c>
      <c r="C3239" s="156">
        <v>37621</v>
      </c>
      <c r="D3239" s="157">
        <v>0</v>
      </c>
      <c r="E3239" s="157">
        <v>0</v>
      </c>
      <c r="F3239" s="157">
        <v>0</v>
      </c>
    </row>
    <row r="3240" spans="1:6" x14ac:dyDescent="0.2">
      <c r="A3240" s="155" t="s">
        <v>8261</v>
      </c>
      <c r="B3240" s="155"/>
      <c r="C3240" s="156">
        <v>37621</v>
      </c>
      <c r="D3240" s="157">
        <v>0</v>
      </c>
      <c r="E3240" s="157">
        <v>0</v>
      </c>
      <c r="F3240" s="157">
        <v>0</v>
      </c>
    </row>
    <row r="3241" spans="1:6" x14ac:dyDescent="0.2">
      <c r="A3241" s="155" t="s">
        <v>8257</v>
      </c>
      <c r="B3241" s="155" t="s">
        <v>8258</v>
      </c>
      <c r="C3241" s="155" t="s">
        <v>10690</v>
      </c>
      <c r="D3241" s="157" t="s">
        <v>8259</v>
      </c>
      <c r="E3241" s="157" t="s">
        <v>8259</v>
      </c>
      <c r="F3241" s="157" t="s">
        <v>8259</v>
      </c>
    </row>
    <row r="3242" spans="1:6" x14ac:dyDescent="0.2">
      <c r="A3242" s="155" t="s">
        <v>8257</v>
      </c>
      <c r="B3242" s="155" t="s">
        <v>8258</v>
      </c>
      <c r="C3242" s="155" t="s">
        <v>10690</v>
      </c>
      <c r="D3242" s="157" t="s">
        <v>8259</v>
      </c>
      <c r="E3242" s="157" t="s">
        <v>8259</v>
      </c>
      <c r="F3242" s="157" t="s">
        <v>8259</v>
      </c>
    </row>
    <row r="3243" spans="1:6" x14ac:dyDescent="0.2">
      <c r="A3243" s="155" t="s">
        <v>8260</v>
      </c>
      <c r="B3243" s="155" t="s">
        <v>12364</v>
      </c>
      <c r="C3243" s="156">
        <v>37621</v>
      </c>
      <c r="D3243" s="157">
        <v>0</v>
      </c>
      <c r="E3243" s="157">
        <v>0</v>
      </c>
      <c r="F3243" s="157">
        <v>0</v>
      </c>
    </row>
    <row r="3244" spans="1:6" x14ac:dyDescent="0.2">
      <c r="A3244" s="155" t="s">
        <v>8261</v>
      </c>
      <c r="B3244" s="155"/>
      <c r="C3244" s="156">
        <v>37621</v>
      </c>
      <c r="D3244" s="157">
        <v>0</v>
      </c>
      <c r="E3244" s="157">
        <v>0</v>
      </c>
      <c r="F3244" s="157">
        <v>0</v>
      </c>
    </row>
    <row r="3245" spans="1:6" x14ac:dyDescent="0.2">
      <c r="A3245" s="155" t="s">
        <v>8257</v>
      </c>
      <c r="B3245" s="155" t="s">
        <v>8258</v>
      </c>
      <c r="C3245" s="155" t="s">
        <v>10690</v>
      </c>
      <c r="D3245" s="157" t="s">
        <v>8259</v>
      </c>
      <c r="E3245" s="157" t="s">
        <v>8259</v>
      </c>
      <c r="F3245" s="157" t="s">
        <v>8259</v>
      </c>
    </row>
    <row r="3246" spans="1:6" x14ac:dyDescent="0.2">
      <c r="A3246" s="155" t="s">
        <v>26</v>
      </c>
      <c r="B3246" s="155" t="s">
        <v>8394</v>
      </c>
      <c r="C3246" s="155"/>
      <c r="D3246" s="155"/>
      <c r="E3246" s="155"/>
      <c r="F3246" s="155"/>
    </row>
    <row r="3247" spans="1:6" x14ac:dyDescent="0.2">
      <c r="A3247" s="155"/>
      <c r="B3247" s="155"/>
      <c r="C3247" s="155" t="s">
        <v>10691</v>
      </c>
      <c r="D3247" s="155"/>
      <c r="E3247" s="157">
        <v>0</v>
      </c>
      <c r="F3247" s="155"/>
    </row>
    <row r="3248" spans="1:6" x14ac:dyDescent="0.2">
      <c r="A3248" s="155" t="s">
        <v>8268</v>
      </c>
      <c r="B3248" s="155"/>
      <c r="C3248" s="155"/>
      <c r="D3248" s="155"/>
      <c r="E3248" s="155"/>
      <c r="F3248" s="155"/>
    </row>
    <row r="3249" spans="1:6" x14ac:dyDescent="0.2">
      <c r="A3249" s="155" t="s">
        <v>8254</v>
      </c>
      <c r="B3249" s="155" t="s">
        <v>8255</v>
      </c>
      <c r="C3249" s="155"/>
      <c r="D3249" s="155"/>
      <c r="E3249" s="155"/>
      <c r="F3249" s="155"/>
    </row>
    <row r="3250" spans="1:6" x14ac:dyDescent="0.2">
      <c r="A3250" s="155"/>
      <c r="B3250" s="155"/>
      <c r="C3250" s="155" t="s">
        <v>10689</v>
      </c>
      <c r="D3250" s="157" t="s">
        <v>8255</v>
      </c>
      <c r="E3250" s="155"/>
      <c r="F3250" s="155"/>
    </row>
    <row r="3252" spans="1:6" x14ac:dyDescent="0.2">
      <c r="A3252" s="155" t="s">
        <v>8264</v>
      </c>
      <c r="B3252" s="155"/>
      <c r="C3252" s="156">
        <v>37590</v>
      </c>
      <c r="D3252" s="157">
        <v>11379.772999999999</v>
      </c>
      <c r="E3252" s="157">
        <v>10703.305</v>
      </c>
      <c r="F3252" s="157">
        <v>676.46799999999996</v>
      </c>
    </row>
    <row r="3253" spans="1:6" x14ac:dyDescent="0.2">
      <c r="A3253" s="155" t="s">
        <v>8257</v>
      </c>
      <c r="B3253" s="155" t="s">
        <v>8258</v>
      </c>
      <c r="C3253" s="155" t="s">
        <v>10690</v>
      </c>
      <c r="D3253" s="157" t="s">
        <v>8259</v>
      </c>
      <c r="E3253" s="157" t="s">
        <v>8259</v>
      </c>
      <c r="F3253" s="157" t="s">
        <v>8259</v>
      </c>
    </row>
    <row r="3255" spans="1:6" x14ac:dyDescent="0.2">
      <c r="A3255" s="155" t="s">
        <v>8265</v>
      </c>
      <c r="B3255" s="155" t="s">
        <v>8266</v>
      </c>
      <c r="C3255" s="155" t="s">
        <v>158</v>
      </c>
      <c r="D3255" s="157" t="s">
        <v>3</v>
      </c>
      <c r="E3255" s="157" t="s">
        <v>4</v>
      </c>
      <c r="F3255" s="157" t="s">
        <v>1020</v>
      </c>
    </row>
    <row r="3256" spans="1:6" x14ac:dyDescent="0.2">
      <c r="A3256" s="155" t="s">
        <v>8257</v>
      </c>
      <c r="B3256" s="155" t="s">
        <v>8258</v>
      </c>
      <c r="C3256" s="155" t="s">
        <v>10690</v>
      </c>
      <c r="D3256" s="157" t="s">
        <v>8259</v>
      </c>
      <c r="E3256" s="157" t="s">
        <v>8259</v>
      </c>
      <c r="F3256" s="157" t="s">
        <v>8259</v>
      </c>
    </row>
    <row r="3257" spans="1:6" x14ac:dyDescent="0.2">
      <c r="A3257" s="156">
        <v>45652</v>
      </c>
      <c r="B3257" s="155" t="s">
        <v>11069</v>
      </c>
      <c r="C3257" s="155" t="s">
        <v>11070</v>
      </c>
      <c r="D3257" s="155"/>
      <c r="E3257" s="157">
        <v>2271.39</v>
      </c>
      <c r="F3257" s="157">
        <v>-1594.922</v>
      </c>
    </row>
    <row r="3258" spans="1:6" x14ac:dyDescent="0.2">
      <c r="A3258" s="156">
        <v>45654</v>
      </c>
      <c r="B3258" s="155" t="s">
        <v>11071</v>
      </c>
      <c r="C3258" s="155" t="s">
        <v>11072</v>
      </c>
      <c r="D3258" s="155"/>
      <c r="E3258" s="157">
        <v>1610.3440000000001</v>
      </c>
      <c r="F3258" s="157">
        <v>-3205.2660000000001</v>
      </c>
    </row>
    <row r="3259" spans="1:6" x14ac:dyDescent="0.2">
      <c r="A3259" s="156">
        <v>45656</v>
      </c>
      <c r="B3259" s="155" t="s">
        <v>11073</v>
      </c>
      <c r="C3259" s="155" t="s">
        <v>11074</v>
      </c>
      <c r="D3259" s="155"/>
      <c r="E3259" s="157">
        <v>1069.489</v>
      </c>
      <c r="F3259" s="157">
        <v>-4274.7550000000001</v>
      </c>
    </row>
    <row r="3260" spans="1:6" x14ac:dyDescent="0.2">
      <c r="A3260" s="155" t="s">
        <v>8257</v>
      </c>
      <c r="B3260" s="155" t="s">
        <v>8258</v>
      </c>
      <c r="C3260" s="155" t="s">
        <v>10690</v>
      </c>
      <c r="D3260" s="157" t="s">
        <v>8259</v>
      </c>
      <c r="E3260" s="157" t="s">
        <v>8259</v>
      </c>
      <c r="F3260" s="157" t="s">
        <v>8259</v>
      </c>
    </row>
    <row r="3261" spans="1:6" x14ac:dyDescent="0.2">
      <c r="A3261" s="155" t="s">
        <v>8260</v>
      </c>
      <c r="B3261" s="155" t="s">
        <v>12364</v>
      </c>
      <c r="C3261" s="156">
        <v>37621</v>
      </c>
      <c r="D3261" s="157">
        <v>0</v>
      </c>
      <c r="E3261" s="157">
        <v>4951.223</v>
      </c>
      <c r="F3261" s="157">
        <v>-4951.223</v>
      </c>
    </row>
    <row r="3262" spans="1:6" x14ac:dyDescent="0.2">
      <c r="A3262" s="155" t="s">
        <v>8261</v>
      </c>
      <c r="B3262" s="155"/>
      <c r="C3262" s="156">
        <v>37621</v>
      </c>
      <c r="D3262" s="157">
        <v>11379.772999999999</v>
      </c>
      <c r="E3262" s="157">
        <v>15654.528</v>
      </c>
      <c r="F3262" s="157">
        <v>-4274.7550000000001</v>
      </c>
    </row>
    <row r="3263" spans="1:6" x14ac:dyDescent="0.2">
      <c r="A3263" s="155" t="s">
        <v>8257</v>
      </c>
      <c r="B3263" s="155" t="s">
        <v>8258</v>
      </c>
      <c r="C3263" s="155" t="s">
        <v>10690</v>
      </c>
      <c r="D3263" s="157" t="s">
        <v>8259</v>
      </c>
      <c r="E3263" s="157" t="s">
        <v>8259</v>
      </c>
      <c r="F3263" s="157" t="s">
        <v>8259</v>
      </c>
    </row>
    <row r="3264" spans="1:6" x14ac:dyDescent="0.2">
      <c r="A3264" s="155" t="s">
        <v>8257</v>
      </c>
      <c r="B3264" s="155" t="s">
        <v>8258</v>
      </c>
      <c r="C3264" s="155" t="s">
        <v>10690</v>
      </c>
      <c r="D3264" s="157" t="s">
        <v>8259</v>
      </c>
      <c r="E3264" s="157" t="s">
        <v>8259</v>
      </c>
      <c r="F3264" s="157" t="s">
        <v>8259</v>
      </c>
    </row>
    <row r="3265" spans="1:6" x14ac:dyDescent="0.2">
      <c r="A3265" s="155" t="s">
        <v>8260</v>
      </c>
      <c r="B3265" s="155" t="s">
        <v>12364</v>
      </c>
      <c r="C3265" s="156">
        <v>37621</v>
      </c>
      <c r="D3265" s="157">
        <v>0</v>
      </c>
      <c r="E3265" s="157">
        <v>0</v>
      </c>
      <c r="F3265" s="157">
        <v>0</v>
      </c>
    </row>
    <row r="3266" spans="1:6" x14ac:dyDescent="0.2">
      <c r="A3266" s="155" t="s">
        <v>8261</v>
      </c>
      <c r="B3266" s="155"/>
      <c r="C3266" s="156">
        <v>37621</v>
      </c>
      <c r="D3266" s="157">
        <v>0</v>
      </c>
      <c r="E3266" s="157">
        <v>0</v>
      </c>
      <c r="F3266" s="157">
        <v>0</v>
      </c>
    </row>
    <row r="3267" spans="1:6" x14ac:dyDescent="0.2">
      <c r="A3267" s="155" t="s">
        <v>8257</v>
      </c>
      <c r="B3267" s="155" t="s">
        <v>8258</v>
      </c>
      <c r="C3267" s="155" t="s">
        <v>10690</v>
      </c>
      <c r="D3267" s="157" t="s">
        <v>8259</v>
      </c>
      <c r="E3267" s="157" t="s">
        <v>8259</v>
      </c>
      <c r="F3267" s="157" t="s">
        <v>8259</v>
      </c>
    </row>
    <row r="3268" spans="1:6" x14ac:dyDescent="0.2">
      <c r="A3268" s="155" t="s">
        <v>8257</v>
      </c>
      <c r="B3268" s="155" t="s">
        <v>8258</v>
      </c>
      <c r="C3268" s="155" t="s">
        <v>10690</v>
      </c>
      <c r="D3268" s="157" t="s">
        <v>8259</v>
      </c>
      <c r="E3268" s="157" t="s">
        <v>8259</v>
      </c>
      <c r="F3268" s="157" t="s">
        <v>8259</v>
      </c>
    </row>
    <row r="3269" spans="1:6" x14ac:dyDescent="0.2">
      <c r="A3269" s="155" t="s">
        <v>8260</v>
      </c>
      <c r="B3269" s="155" t="s">
        <v>12364</v>
      </c>
      <c r="C3269" s="156">
        <v>37621</v>
      </c>
      <c r="D3269" s="157">
        <v>0</v>
      </c>
      <c r="E3269" s="157">
        <v>0</v>
      </c>
      <c r="F3269" s="157">
        <v>0</v>
      </c>
    </row>
    <row r="3270" spans="1:6" x14ac:dyDescent="0.2">
      <c r="A3270" s="155" t="s">
        <v>8261</v>
      </c>
      <c r="B3270" s="155"/>
      <c r="C3270" s="156">
        <v>37621</v>
      </c>
      <c r="D3270" s="157">
        <v>0</v>
      </c>
      <c r="E3270" s="157">
        <v>0</v>
      </c>
      <c r="F3270" s="157">
        <v>0</v>
      </c>
    </row>
    <row r="3271" spans="1:6" x14ac:dyDescent="0.2">
      <c r="A3271" s="155" t="s">
        <v>8257</v>
      </c>
      <c r="B3271" s="155" t="s">
        <v>8258</v>
      </c>
      <c r="C3271" s="155" t="s">
        <v>10690</v>
      </c>
      <c r="D3271" s="157" t="s">
        <v>8259</v>
      </c>
      <c r="E3271" s="157" t="s">
        <v>8259</v>
      </c>
      <c r="F3271" s="157" t="s">
        <v>8259</v>
      </c>
    </row>
    <row r="3272" spans="1:6" x14ac:dyDescent="0.2">
      <c r="A3272" s="155" t="s">
        <v>8257</v>
      </c>
      <c r="B3272" s="155" t="s">
        <v>8258</v>
      </c>
      <c r="C3272" s="155" t="s">
        <v>10690</v>
      </c>
      <c r="D3272" s="157" t="s">
        <v>8259</v>
      </c>
      <c r="E3272" s="157" t="s">
        <v>8259</v>
      </c>
      <c r="F3272" s="157" t="s">
        <v>8259</v>
      </c>
    </row>
    <row r="3273" spans="1:6" x14ac:dyDescent="0.2">
      <c r="A3273" s="155" t="s">
        <v>8260</v>
      </c>
      <c r="B3273" s="155" t="s">
        <v>12364</v>
      </c>
      <c r="C3273" s="156">
        <v>37621</v>
      </c>
      <c r="D3273" s="157">
        <v>0</v>
      </c>
      <c r="E3273" s="157">
        <v>0</v>
      </c>
      <c r="F3273" s="157">
        <v>0</v>
      </c>
    </row>
    <row r="3274" spans="1:6" x14ac:dyDescent="0.2">
      <c r="A3274" s="155" t="s">
        <v>8261</v>
      </c>
      <c r="B3274" s="155"/>
      <c r="C3274" s="156">
        <v>37621</v>
      </c>
      <c r="D3274" s="157">
        <v>0</v>
      </c>
      <c r="E3274" s="157">
        <v>0</v>
      </c>
      <c r="F3274" s="157">
        <v>0</v>
      </c>
    </row>
    <row r="3275" spans="1:6" x14ac:dyDescent="0.2">
      <c r="A3275" s="155" t="s">
        <v>8257</v>
      </c>
      <c r="B3275" s="155" t="s">
        <v>8258</v>
      </c>
      <c r="C3275" s="155" t="s">
        <v>10690</v>
      </c>
      <c r="D3275" s="157" t="s">
        <v>8259</v>
      </c>
      <c r="E3275" s="157" t="s">
        <v>8259</v>
      </c>
      <c r="F3275" s="157" t="s">
        <v>8259</v>
      </c>
    </row>
    <row r="3276" spans="1:6" x14ac:dyDescent="0.2">
      <c r="A3276" s="155" t="s">
        <v>8257</v>
      </c>
      <c r="B3276" s="155" t="s">
        <v>8258</v>
      </c>
      <c r="C3276" s="155" t="s">
        <v>10690</v>
      </c>
      <c r="D3276" s="157" t="s">
        <v>8259</v>
      </c>
      <c r="E3276" s="157" t="s">
        <v>8259</v>
      </c>
      <c r="F3276" s="157" t="s">
        <v>8259</v>
      </c>
    </row>
    <row r="3277" spans="1:6" x14ac:dyDescent="0.2">
      <c r="A3277" s="155" t="s">
        <v>8260</v>
      </c>
      <c r="B3277" s="155" t="s">
        <v>12364</v>
      </c>
      <c r="C3277" s="156">
        <v>37621</v>
      </c>
      <c r="D3277" s="157">
        <v>0</v>
      </c>
      <c r="E3277" s="157">
        <v>0</v>
      </c>
      <c r="F3277" s="157">
        <v>0</v>
      </c>
    </row>
    <row r="3278" spans="1:6" x14ac:dyDescent="0.2">
      <c r="A3278" s="155" t="s">
        <v>8261</v>
      </c>
      <c r="B3278" s="155"/>
      <c r="C3278" s="156">
        <v>37621</v>
      </c>
      <c r="D3278" s="157">
        <v>0</v>
      </c>
      <c r="E3278" s="157">
        <v>0</v>
      </c>
      <c r="F3278" s="157">
        <v>0</v>
      </c>
    </row>
    <row r="3279" spans="1:6" x14ac:dyDescent="0.2">
      <c r="A3279" s="155" t="s">
        <v>8257</v>
      </c>
      <c r="B3279" s="155" t="s">
        <v>8258</v>
      </c>
      <c r="C3279" s="155" t="s">
        <v>10690</v>
      </c>
      <c r="D3279" s="157" t="s">
        <v>8259</v>
      </c>
      <c r="E3279" s="157" t="s">
        <v>8259</v>
      </c>
      <c r="F3279" s="157" t="s">
        <v>8259</v>
      </c>
    </row>
    <row r="3280" spans="1:6" x14ac:dyDescent="0.2">
      <c r="A3280" s="155" t="s">
        <v>8257</v>
      </c>
      <c r="B3280" s="155" t="s">
        <v>8258</v>
      </c>
      <c r="C3280" s="155" t="s">
        <v>10690</v>
      </c>
      <c r="D3280" s="157" t="s">
        <v>8259</v>
      </c>
      <c r="E3280" s="157" t="s">
        <v>8259</v>
      </c>
      <c r="F3280" s="157" t="s">
        <v>8259</v>
      </c>
    </row>
    <row r="3281" spans="1:6" x14ac:dyDescent="0.2">
      <c r="A3281" s="155" t="s">
        <v>8260</v>
      </c>
      <c r="B3281" s="155" t="s">
        <v>12364</v>
      </c>
      <c r="C3281" s="156">
        <v>37621</v>
      </c>
      <c r="D3281" s="157">
        <v>0</v>
      </c>
      <c r="E3281" s="157">
        <v>0</v>
      </c>
      <c r="F3281" s="157">
        <v>0</v>
      </c>
    </row>
    <row r="3282" spans="1:6" x14ac:dyDescent="0.2">
      <c r="A3282" s="155" t="s">
        <v>8261</v>
      </c>
      <c r="B3282" s="155"/>
      <c r="C3282" s="156">
        <v>37621</v>
      </c>
      <c r="D3282" s="157">
        <v>0</v>
      </c>
      <c r="E3282" s="157">
        <v>0</v>
      </c>
      <c r="F3282" s="157">
        <v>0</v>
      </c>
    </row>
    <row r="3283" spans="1:6" x14ac:dyDescent="0.2">
      <c r="A3283" s="155" t="s">
        <v>8257</v>
      </c>
      <c r="B3283" s="155" t="s">
        <v>8258</v>
      </c>
      <c r="C3283" s="155" t="s">
        <v>10690</v>
      </c>
      <c r="D3283" s="157" t="s">
        <v>8259</v>
      </c>
      <c r="E3283" s="157" t="s">
        <v>8259</v>
      </c>
      <c r="F3283" s="157" t="s">
        <v>8259</v>
      </c>
    </row>
    <row r="3284" spans="1:6" x14ac:dyDescent="0.2">
      <c r="A3284" s="155" t="s">
        <v>8257</v>
      </c>
      <c r="B3284" s="155" t="s">
        <v>8258</v>
      </c>
      <c r="C3284" s="155" t="s">
        <v>10690</v>
      </c>
      <c r="D3284" s="157" t="s">
        <v>8259</v>
      </c>
      <c r="E3284" s="157" t="s">
        <v>8259</v>
      </c>
      <c r="F3284" s="157" t="s">
        <v>8259</v>
      </c>
    </row>
    <row r="3285" spans="1:6" x14ac:dyDescent="0.2">
      <c r="A3285" s="155" t="s">
        <v>8260</v>
      </c>
      <c r="B3285" s="155" t="s">
        <v>12364</v>
      </c>
      <c r="C3285" s="156">
        <v>37621</v>
      </c>
      <c r="D3285" s="157">
        <v>0</v>
      </c>
      <c r="E3285" s="157">
        <v>0</v>
      </c>
      <c r="F3285" s="157">
        <v>0</v>
      </c>
    </row>
    <row r="3286" spans="1:6" x14ac:dyDescent="0.2">
      <c r="A3286" s="155" t="s">
        <v>8261</v>
      </c>
      <c r="B3286" s="155"/>
      <c r="C3286" s="156">
        <v>37621</v>
      </c>
      <c r="D3286" s="157">
        <v>0</v>
      </c>
      <c r="E3286" s="157">
        <v>0</v>
      </c>
      <c r="F3286" s="157">
        <v>0</v>
      </c>
    </row>
    <row r="3287" spans="1:6" x14ac:dyDescent="0.2">
      <c r="A3287" s="155" t="s">
        <v>8257</v>
      </c>
      <c r="B3287" s="155" t="s">
        <v>8258</v>
      </c>
      <c r="C3287" s="155" t="s">
        <v>10690</v>
      </c>
      <c r="D3287" s="157" t="s">
        <v>8259</v>
      </c>
      <c r="E3287" s="157" t="s">
        <v>8259</v>
      </c>
      <c r="F3287" s="157" t="s">
        <v>8259</v>
      </c>
    </row>
    <row r="3288" spans="1:6" x14ac:dyDescent="0.2">
      <c r="A3288" s="155" t="s">
        <v>8257</v>
      </c>
      <c r="B3288" s="155" t="s">
        <v>8258</v>
      </c>
      <c r="C3288" s="155" t="s">
        <v>10690</v>
      </c>
      <c r="D3288" s="157" t="s">
        <v>8259</v>
      </c>
      <c r="E3288" s="157" t="s">
        <v>8259</v>
      </c>
      <c r="F3288" s="157" t="s">
        <v>8259</v>
      </c>
    </row>
    <row r="3289" spans="1:6" x14ac:dyDescent="0.2">
      <c r="A3289" s="155" t="s">
        <v>8260</v>
      </c>
      <c r="B3289" s="155" t="s">
        <v>12364</v>
      </c>
      <c r="C3289" s="156">
        <v>37621</v>
      </c>
      <c r="D3289" s="157">
        <v>0</v>
      </c>
      <c r="E3289" s="157">
        <v>0</v>
      </c>
      <c r="F3289" s="157">
        <v>0</v>
      </c>
    </row>
    <row r="3290" spans="1:6" x14ac:dyDescent="0.2">
      <c r="A3290" s="155" t="s">
        <v>8261</v>
      </c>
      <c r="B3290" s="155"/>
      <c r="C3290" s="156">
        <v>37621</v>
      </c>
      <c r="D3290" s="157">
        <v>0</v>
      </c>
      <c r="E3290" s="157">
        <v>0</v>
      </c>
      <c r="F3290" s="157">
        <v>0</v>
      </c>
    </row>
    <row r="3291" spans="1:6" x14ac:dyDescent="0.2">
      <c r="A3291" s="155" t="s">
        <v>8257</v>
      </c>
      <c r="B3291" s="155" t="s">
        <v>8258</v>
      </c>
      <c r="C3291" s="155" t="s">
        <v>10690</v>
      </c>
      <c r="D3291" s="157" t="s">
        <v>8259</v>
      </c>
      <c r="E3291" s="157" t="s">
        <v>8259</v>
      </c>
      <c r="F3291" s="157" t="s">
        <v>8259</v>
      </c>
    </row>
    <row r="3292" spans="1:6" x14ac:dyDescent="0.2">
      <c r="A3292" s="155" t="s">
        <v>8257</v>
      </c>
      <c r="B3292" s="155" t="s">
        <v>8258</v>
      </c>
      <c r="C3292" s="155" t="s">
        <v>10690</v>
      </c>
      <c r="D3292" s="157" t="s">
        <v>8259</v>
      </c>
      <c r="E3292" s="157" t="s">
        <v>8259</v>
      </c>
      <c r="F3292" s="157" t="s">
        <v>8259</v>
      </c>
    </row>
    <row r="3293" spans="1:6" x14ac:dyDescent="0.2">
      <c r="A3293" s="155" t="s">
        <v>8260</v>
      </c>
      <c r="B3293" s="155" t="s">
        <v>12364</v>
      </c>
      <c r="C3293" s="156">
        <v>37621</v>
      </c>
      <c r="D3293" s="157">
        <v>0</v>
      </c>
      <c r="E3293" s="157">
        <v>0</v>
      </c>
      <c r="F3293" s="157">
        <v>0</v>
      </c>
    </row>
    <row r="3294" spans="1:6" x14ac:dyDescent="0.2">
      <c r="A3294" s="155" t="s">
        <v>8261</v>
      </c>
      <c r="B3294" s="155"/>
      <c r="C3294" s="156">
        <v>37621</v>
      </c>
      <c r="D3294" s="157">
        <v>0</v>
      </c>
      <c r="E3294" s="157">
        <v>0</v>
      </c>
      <c r="F3294" s="157">
        <v>0</v>
      </c>
    </row>
    <row r="3295" spans="1:6" x14ac:dyDescent="0.2">
      <c r="A3295" s="155" t="s">
        <v>8257</v>
      </c>
      <c r="B3295" s="155" t="s">
        <v>8258</v>
      </c>
      <c r="C3295" s="155" t="s">
        <v>10690</v>
      </c>
      <c r="D3295" s="157" t="s">
        <v>8259</v>
      </c>
      <c r="E3295" s="157" t="s">
        <v>8259</v>
      </c>
      <c r="F3295" s="157" t="s">
        <v>8259</v>
      </c>
    </row>
    <row r="3296" spans="1:6" x14ac:dyDescent="0.2">
      <c r="A3296" s="155" t="s">
        <v>8257</v>
      </c>
      <c r="B3296" s="155" t="s">
        <v>8258</v>
      </c>
      <c r="C3296" s="155" t="s">
        <v>10690</v>
      </c>
      <c r="D3296" s="157" t="s">
        <v>8259</v>
      </c>
      <c r="E3296" s="157" t="s">
        <v>8259</v>
      </c>
      <c r="F3296" s="157" t="s">
        <v>8259</v>
      </c>
    </row>
    <row r="3297" spans="1:6" x14ac:dyDescent="0.2">
      <c r="A3297" s="155" t="s">
        <v>8260</v>
      </c>
      <c r="B3297" s="155" t="s">
        <v>12364</v>
      </c>
      <c r="C3297" s="156">
        <v>37621</v>
      </c>
      <c r="D3297" s="157">
        <v>0</v>
      </c>
      <c r="E3297" s="157">
        <v>0</v>
      </c>
      <c r="F3297" s="157">
        <v>0</v>
      </c>
    </row>
    <row r="3298" spans="1:6" x14ac:dyDescent="0.2">
      <c r="A3298" s="155" t="s">
        <v>8261</v>
      </c>
      <c r="B3298" s="155"/>
      <c r="C3298" s="156">
        <v>37621</v>
      </c>
      <c r="D3298" s="157">
        <v>0</v>
      </c>
      <c r="E3298" s="157">
        <v>0</v>
      </c>
      <c r="F3298" s="157">
        <v>0</v>
      </c>
    </row>
    <row r="3299" spans="1:6" x14ac:dyDescent="0.2">
      <c r="A3299" s="155" t="s">
        <v>8257</v>
      </c>
      <c r="B3299" s="155" t="s">
        <v>8258</v>
      </c>
      <c r="C3299" s="155" t="s">
        <v>10690</v>
      </c>
      <c r="D3299" s="157" t="s">
        <v>8259</v>
      </c>
      <c r="E3299" s="157" t="s">
        <v>8259</v>
      </c>
      <c r="F3299" s="157" t="s">
        <v>8259</v>
      </c>
    </row>
    <row r="3300" spans="1:6" x14ac:dyDescent="0.2">
      <c r="A3300" s="155" t="s">
        <v>8257</v>
      </c>
      <c r="B3300" s="155" t="s">
        <v>8258</v>
      </c>
      <c r="C3300" s="155" t="s">
        <v>10690</v>
      </c>
      <c r="D3300" s="157" t="s">
        <v>8259</v>
      </c>
      <c r="E3300" s="157" t="s">
        <v>8259</v>
      </c>
      <c r="F3300" s="157" t="s">
        <v>8259</v>
      </c>
    </row>
    <row r="3301" spans="1:6" x14ac:dyDescent="0.2">
      <c r="A3301" s="155" t="s">
        <v>8260</v>
      </c>
      <c r="B3301" s="155" t="s">
        <v>12364</v>
      </c>
      <c r="C3301" s="156">
        <v>37621</v>
      </c>
      <c r="D3301" s="157">
        <v>0</v>
      </c>
      <c r="E3301" s="157">
        <v>0</v>
      </c>
      <c r="F3301" s="157">
        <v>0</v>
      </c>
    </row>
    <row r="3302" spans="1:6" x14ac:dyDescent="0.2">
      <c r="A3302" s="155" t="s">
        <v>8261</v>
      </c>
      <c r="B3302" s="155"/>
      <c r="C3302" s="156">
        <v>37621</v>
      </c>
      <c r="D3302" s="157">
        <v>0</v>
      </c>
      <c r="E3302" s="157">
        <v>0</v>
      </c>
      <c r="F3302" s="157">
        <v>0</v>
      </c>
    </row>
    <row r="3303" spans="1:6" x14ac:dyDescent="0.2">
      <c r="A3303" s="155" t="s">
        <v>8257</v>
      </c>
      <c r="B3303" s="155" t="s">
        <v>8258</v>
      </c>
      <c r="C3303" s="155" t="s">
        <v>10690</v>
      </c>
      <c r="D3303" s="157" t="s">
        <v>8259</v>
      </c>
      <c r="E3303" s="157" t="s">
        <v>8259</v>
      </c>
      <c r="F3303" s="157" t="s">
        <v>8259</v>
      </c>
    </row>
    <row r="3304" spans="1:6" x14ac:dyDescent="0.2">
      <c r="A3304" s="155" t="s">
        <v>8268</v>
      </c>
      <c r="B3304" s="155"/>
      <c r="C3304" s="155"/>
      <c r="D3304" s="155"/>
      <c r="E3304" s="155"/>
      <c r="F3304" s="155"/>
    </row>
    <row r="3305" spans="1:6" x14ac:dyDescent="0.2">
      <c r="A3305" s="155" t="s">
        <v>8254</v>
      </c>
      <c r="B3305" s="155" t="s">
        <v>8255</v>
      </c>
      <c r="C3305" s="155"/>
      <c r="D3305" s="155"/>
      <c r="E3305" s="155"/>
      <c r="F3305" s="155"/>
    </row>
    <row r="3306" spans="1:6" x14ac:dyDescent="0.2">
      <c r="A3306" s="155"/>
      <c r="B3306" s="155"/>
      <c r="C3306" s="155" t="s">
        <v>10689</v>
      </c>
      <c r="D3306" s="157" t="s">
        <v>8255</v>
      </c>
      <c r="E3306" s="155"/>
      <c r="F3306" s="155"/>
    </row>
    <row r="3308" spans="1:6" x14ac:dyDescent="0.2">
      <c r="A3308" s="155" t="s">
        <v>8257</v>
      </c>
      <c r="B3308" s="155" t="s">
        <v>8258</v>
      </c>
      <c r="C3308" s="155" t="s">
        <v>10690</v>
      </c>
      <c r="D3308" s="157" t="s">
        <v>8259</v>
      </c>
      <c r="E3308" s="157" t="s">
        <v>8259</v>
      </c>
      <c r="F3308" s="157" t="s">
        <v>8259</v>
      </c>
    </row>
    <row r="3309" spans="1:6" x14ac:dyDescent="0.2">
      <c r="A3309" s="155" t="s">
        <v>8260</v>
      </c>
      <c r="B3309" s="155" t="s">
        <v>12364</v>
      </c>
      <c r="C3309" s="156">
        <v>37621</v>
      </c>
      <c r="D3309" s="157">
        <v>0</v>
      </c>
      <c r="E3309" s="157">
        <v>0</v>
      </c>
      <c r="F3309" s="157">
        <v>0</v>
      </c>
    </row>
    <row r="3310" spans="1:6" x14ac:dyDescent="0.2">
      <c r="A3310" s="155" t="s">
        <v>8261</v>
      </c>
      <c r="B3310" s="155"/>
      <c r="C3310" s="156">
        <v>37621</v>
      </c>
      <c r="D3310" s="157">
        <v>0</v>
      </c>
      <c r="E3310" s="157">
        <v>0</v>
      </c>
      <c r="F3310" s="157">
        <v>0</v>
      </c>
    </row>
    <row r="3311" spans="1:6" x14ac:dyDescent="0.2">
      <c r="A3311" s="155" t="s">
        <v>8257</v>
      </c>
      <c r="B3311" s="155" t="s">
        <v>8258</v>
      </c>
      <c r="C3311" s="155" t="s">
        <v>10690</v>
      </c>
      <c r="D3311" s="157" t="s">
        <v>8259</v>
      </c>
      <c r="E3311" s="157" t="s">
        <v>8259</v>
      </c>
      <c r="F3311" s="157" t="s">
        <v>8259</v>
      </c>
    </row>
    <row r="3312" spans="1:6" x14ac:dyDescent="0.2">
      <c r="A3312" s="155" t="s">
        <v>8257</v>
      </c>
      <c r="B3312" s="155" t="s">
        <v>8258</v>
      </c>
      <c r="C3312" s="155" t="s">
        <v>10690</v>
      </c>
      <c r="D3312" s="157" t="s">
        <v>8259</v>
      </c>
      <c r="E3312" s="157" t="s">
        <v>8259</v>
      </c>
      <c r="F3312" s="157" t="s">
        <v>8259</v>
      </c>
    </row>
    <row r="3313" spans="1:6" x14ac:dyDescent="0.2">
      <c r="A3313" s="155" t="s">
        <v>8260</v>
      </c>
      <c r="B3313" s="155" t="s">
        <v>12364</v>
      </c>
      <c r="C3313" s="156">
        <v>37621</v>
      </c>
      <c r="D3313" s="157">
        <v>0</v>
      </c>
      <c r="E3313" s="157">
        <v>0</v>
      </c>
      <c r="F3313" s="157">
        <v>0</v>
      </c>
    </row>
    <row r="3314" spans="1:6" x14ac:dyDescent="0.2">
      <c r="A3314" s="155" t="s">
        <v>8261</v>
      </c>
      <c r="B3314" s="155"/>
      <c r="C3314" s="156">
        <v>37621</v>
      </c>
      <c r="D3314" s="157">
        <v>0</v>
      </c>
      <c r="E3314" s="157">
        <v>0</v>
      </c>
      <c r="F3314" s="157">
        <v>0</v>
      </c>
    </row>
    <row r="3315" spans="1:6" x14ac:dyDescent="0.2">
      <c r="A3315" s="155" t="s">
        <v>8257</v>
      </c>
      <c r="B3315" s="155" t="s">
        <v>8258</v>
      </c>
      <c r="C3315" s="155" t="s">
        <v>10690</v>
      </c>
      <c r="D3315" s="157" t="s">
        <v>8259</v>
      </c>
      <c r="E3315" s="157" t="s">
        <v>8259</v>
      </c>
      <c r="F3315" s="157" t="s">
        <v>8259</v>
      </c>
    </row>
    <row r="3316" spans="1:6" x14ac:dyDescent="0.2">
      <c r="A3316" s="155" t="s">
        <v>8257</v>
      </c>
      <c r="B3316" s="155" t="s">
        <v>8258</v>
      </c>
      <c r="C3316" s="155" t="s">
        <v>10690</v>
      </c>
      <c r="D3316" s="157" t="s">
        <v>8259</v>
      </c>
      <c r="E3316" s="157" t="s">
        <v>8259</v>
      </c>
      <c r="F3316" s="157" t="s">
        <v>8259</v>
      </c>
    </row>
    <row r="3317" spans="1:6" x14ac:dyDescent="0.2">
      <c r="A3317" s="155" t="s">
        <v>8260</v>
      </c>
      <c r="B3317" s="155" t="s">
        <v>12364</v>
      </c>
      <c r="C3317" s="156">
        <v>37621</v>
      </c>
      <c r="D3317" s="157">
        <v>0</v>
      </c>
      <c r="E3317" s="157">
        <v>0</v>
      </c>
      <c r="F3317" s="157">
        <v>0</v>
      </c>
    </row>
    <row r="3318" spans="1:6" x14ac:dyDescent="0.2">
      <c r="A3318" s="155" t="s">
        <v>8261</v>
      </c>
      <c r="B3318" s="155"/>
      <c r="C3318" s="156">
        <v>37621</v>
      </c>
      <c r="D3318" s="157">
        <v>0</v>
      </c>
      <c r="E3318" s="157">
        <v>0</v>
      </c>
      <c r="F3318" s="157">
        <v>0</v>
      </c>
    </row>
    <row r="3319" spans="1:6" x14ac:dyDescent="0.2">
      <c r="A3319" s="155" t="s">
        <v>8257</v>
      </c>
      <c r="B3319" s="155" t="s">
        <v>8258</v>
      </c>
      <c r="C3319" s="155" t="s">
        <v>10690</v>
      </c>
      <c r="D3319" s="157" t="s">
        <v>8259</v>
      </c>
      <c r="E3319" s="157" t="s">
        <v>8259</v>
      </c>
      <c r="F3319" s="157" t="s">
        <v>8259</v>
      </c>
    </row>
    <row r="3320" spans="1:6" x14ac:dyDescent="0.2">
      <c r="A3320" s="155" t="s">
        <v>8257</v>
      </c>
      <c r="B3320" s="155" t="s">
        <v>8258</v>
      </c>
      <c r="C3320" s="155" t="s">
        <v>10690</v>
      </c>
      <c r="D3320" s="157" t="s">
        <v>8259</v>
      </c>
      <c r="E3320" s="157" t="s">
        <v>8259</v>
      </c>
      <c r="F3320" s="157" t="s">
        <v>8259</v>
      </c>
    </row>
    <row r="3321" spans="1:6" x14ac:dyDescent="0.2">
      <c r="A3321" s="155" t="s">
        <v>8260</v>
      </c>
      <c r="B3321" s="155" t="s">
        <v>12364</v>
      </c>
      <c r="C3321" s="156">
        <v>37621</v>
      </c>
      <c r="D3321" s="157">
        <v>0</v>
      </c>
      <c r="E3321" s="157">
        <v>0</v>
      </c>
      <c r="F3321" s="157">
        <v>0</v>
      </c>
    </row>
    <row r="3322" spans="1:6" x14ac:dyDescent="0.2">
      <c r="A3322" s="155" t="s">
        <v>8261</v>
      </c>
      <c r="B3322" s="155"/>
      <c r="C3322" s="156">
        <v>37621</v>
      </c>
      <c r="D3322" s="157">
        <v>0</v>
      </c>
      <c r="E3322" s="157">
        <v>0</v>
      </c>
      <c r="F3322" s="157">
        <v>0</v>
      </c>
    </row>
    <row r="3323" spans="1:6" x14ac:dyDescent="0.2">
      <c r="A3323" s="155" t="s">
        <v>8257</v>
      </c>
      <c r="B3323" s="155" t="s">
        <v>8258</v>
      </c>
      <c r="C3323" s="155" t="s">
        <v>10690</v>
      </c>
      <c r="D3323" s="157" t="s">
        <v>8259</v>
      </c>
      <c r="E3323" s="157" t="s">
        <v>8259</v>
      </c>
      <c r="F3323" s="157" t="s">
        <v>8259</v>
      </c>
    </row>
    <row r="3324" spans="1:6" x14ac:dyDescent="0.2">
      <c r="A3324" s="155" t="s">
        <v>8257</v>
      </c>
      <c r="B3324" s="155" t="s">
        <v>8258</v>
      </c>
      <c r="C3324" s="155" t="s">
        <v>10690</v>
      </c>
      <c r="D3324" s="157" t="s">
        <v>8259</v>
      </c>
      <c r="E3324" s="157" t="s">
        <v>8259</v>
      </c>
      <c r="F3324" s="157" t="s">
        <v>8259</v>
      </c>
    </row>
    <row r="3325" spans="1:6" x14ac:dyDescent="0.2">
      <c r="A3325" s="155" t="s">
        <v>8260</v>
      </c>
      <c r="B3325" s="155" t="s">
        <v>12364</v>
      </c>
      <c r="C3325" s="156">
        <v>37621</v>
      </c>
      <c r="D3325" s="157">
        <v>0</v>
      </c>
      <c r="E3325" s="157">
        <v>0</v>
      </c>
      <c r="F3325" s="157">
        <v>0</v>
      </c>
    </row>
    <row r="3326" spans="1:6" x14ac:dyDescent="0.2">
      <c r="A3326" s="155" t="s">
        <v>8261</v>
      </c>
      <c r="B3326" s="155"/>
      <c r="C3326" s="156">
        <v>37621</v>
      </c>
      <c r="D3326" s="157">
        <v>0</v>
      </c>
      <c r="E3326" s="157">
        <v>0</v>
      </c>
      <c r="F3326" s="157">
        <v>0</v>
      </c>
    </row>
    <row r="3327" spans="1:6" x14ac:dyDescent="0.2">
      <c r="A3327" s="155" t="s">
        <v>8257</v>
      </c>
      <c r="B3327" s="155" t="s">
        <v>8258</v>
      </c>
      <c r="C3327" s="155" t="s">
        <v>10690</v>
      </c>
      <c r="D3327" s="157" t="s">
        <v>8259</v>
      </c>
      <c r="E3327" s="157" t="s">
        <v>8259</v>
      </c>
      <c r="F3327" s="157" t="s">
        <v>8259</v>
      </c>
    </row>
    <row r="3328" spans="1:6" x14ac:dyDescent="0.2">
      <c r="A3328" s="155" t="s">
        <v>8257</v>
      </c>
      <c r="B3328" s="155" t="s">
        <v>8258</v>
      </c>
      <c r="C3328" s="155" t="s">
        <v>10690</v>
      </c>
      <c r="D3328" s="157" t="s">
        <v>8259</v>
      </c>
      <c r="E3328" s="157" t="s">
        <v>8259</v>
      </c>
      <c r="F3328" s="157" t="s">
        <v>8259</v>
      </c>
    </row>
    <row r="3329" spans="1:6" x14ac:dyDescent="0.2">
      <c r="A3329" s="155" t="s">
        <v>8260</v>
      </c>
      <c r="B3329" s="155" t="s">
        <v>12364</v>
      </c>
      <c r="C3329" s="156">
        <v>37621</v>
      </c>
      <c r="D3329" s="157">
        <v>0</v>
      </c>
      <c r="E3329" s="157">
        <v>0</v>
      </c>
      <c r="F3329" s="157">
        <v>0</v>
      </c>
    </row>
    <row r="3330" spans="1:6" x14ac:dyDescent="0.2">
      <c r="A3330" s="155" t="s">
        <v>8261</v>
      </c>
      <c r="B3330" s="155"/>
      <c r="C3330" s="156">
        <v>37621</v>
      </c>
      <c r="D3330" s="157">
        <v>0</v>
      </c>
      <c r="E3330" s="157">
        <v>0</v>
      </c>
      <c r="F3330" s="157">
        <v>0</v>
      </c>
    </row>
    <row r="3331" spans="1:6" x14ac:dyDescent="0.2">
      <c r="A3331" s="155" t="s">
        <v>8257</v>
      </c>
      <c r="B3331" s="155" t="s">
        <v>8258</v>
      </c>
      <c r="C3331" s="155" t="s">
        <v>10690</v>
      </c>
      <c r="D3331" s="157" t="s">
        <v>8259</v>
      </c>
      <c r="E3331" s="157" t="s">
        <v>8259</v>
      </c>
      <c r="F3331" s="157" t="s">
        <v>8259</v>
      </c>
    </row>
    <row r="3332" spans="1:6" x14ac:dyDescent="0.2">
      <c r="A3332" s="155" t="s">
        <v>8257</v>
      </c>
      <c r="B3332" s="155" t="s">
        <v>8258</v>
      </c>
      <c r="C3332" s="155" t="s">
        <v>10690</v>
      </c>
      <c r="D3332" s="157" t="s">
        <v>8259</v>
      </c>
      <c r="E3332" s="157" t="s">
        <v>8259</v>
      </c>
      <c r="F3332" s="157" t="s">
        <v>8259</v>
      </c>
    </row>
    <row r="3333" spans="1:6" x14ac:dyDescent="0.2">
      <c r="A3333" s="155" t="s">
        <v>8260</v>
      </c>
      <c r="B3333" s="155" t="s">
        <v>12364</v>
      </c>
      <c r="C3333" s="156">
        <v>37621</v>
      </c>
      <c r="D3333" s="157">
        <v>0</v>
      </c>
      <c r="E3333" s="157">
        <v>0</v>
      </c>
      <c r="F3333" s="157">
        <v>0</v>
      </c>
    </row>
    <row r="3334" spans="1:6" x14ac:dyDescent="0.2">
      <c r="A3334" s="155" t="s">
        <v>8261</v>
      </c>
      <c r="B3334" s="155"/>
      <c r="C3334" s="156">
        <v>37621</v>
      </c>
      <c r="D3334" s="157">
        <v>0</v>
      </c>
      <c r="E3334" s="157">
        <v>0</v>
      </c>
      <c r="F3334" s="157">
        <v>0</v>
      </c>
    </row>
    <row r="3335" spans="1:6" x14ac:dyDescent="0.2">
      <c r="A3335" s="155" t="s">
        <v>8257</v>
      </c>
      <c r="B3335" s="155" t="s">
        <v>8258</v>
      </c>
      <c r="C3335" s="155" t="s">
        <v>10690</v>
      </c>
      <c r="D3335" s="157" t="s">
        <v>8259</v>
      </c>
      <c r="E3335" s="157" t="s">
        <v>8259</v>
      </c>
      <c r="F3335" s="157" t="s">
        <v>8259</v>
      </c>
    </row>
    <row r="3336" spans="1:6" x14ac:dyDescent="0.2">
      <c r="A3336" s="155" t="s">
        <v>8257</v>
      </c>
      <c r="B3336" s="155" t="s">
        <v>8258</v>
      </c>
      <c r="C3336" s="155" t="s">
        <v>10690</v>
      </c>
      <c r="D3336" s="157" t="s">
        <v>8259</v>
      </c>
      <c r="E3336" s="157" t="s">
        <v>8259</v>
      </c>
      <c r="F3336" s="157" t="s">
        <v>8259</v>
      </c>
    </row>
    <row r="3337" spans="1:6" x14ac:dyDescent="0.2">
      <c r="A3337" s="155" t="s">
        <v>8260</v>
      </c>
      <c r="B3337" s="155" t="s">
        <v>12364</v>
      </c>
      <c r="C3337" s="156">
        <v>37621</v>
      </c>
      <c r="D3337" s="157">
        <v>0</v>
      </c>
      <c r="E3337" s="157">
        <v>0</v>
      </c>
      <c r="F3337" s="157">
        <v>0</v>
      </c>
    </row>
    <row r="3338" spans="1:6" x14ac:dyDescent="0.2">
      <c r="A3338" s="155" t="s">
        <v>8261</v>
      </c>
      <c r="B3338" s="155"/>
      <c r="C3338" s="156">
        <v>37621</v>
      </c>
      <c r="D3338" s="157">
        <v>0</v>
      </c>
      <c r="E3338" s="157">
        <v>0</v>
      </c>
      <c r="F3338" s="157">
        <v>0</v>
      </c>
    </row>
    <row r="3339" spans="1:6" x14ac:dyDescent="0.2">
      <c r="A3339" s="155" t="s">
        <v>8257</v>
      </c>
      <c r="B3339" s="155" t="s">
        <v>8258</v>
      </c>
      <c r="C3339" s="155" t="s">
        <v>10690</v>
      </c>
      <c r="D3339" s="157" t="s">
        <v>8259</v>
      </c>
      <c r="E3339" s="157" t="s">
        <v>8259</v>
      </c>
      <c r="F3339" s="157" t="s">
        <v>8259</v>
      </c>
    </row>
    <row r="3340" spans="1:6" x14ac:dyDescent="0.2">
      <c r="A3340" s="155" t="s">
        <v>8257</v>
      </c>
      <c r="B3340" s="155" t="s">
        <v>8258</v>
      </c>
      <c r="C3340" s="155" t="s">
        <v>10690</v>
      </c>
      <c r="D3340" s="157" t="s">
        <v>8259</v>
      </c>
      <c r="E3340" s="157" t="s">
        <v>8259</v>
      </c>
      <c r="F3340" s="157" t="s">
        <v>8259</v>
      </c>
    </row>
    <row r="3341" spans="1:6" x14ac:dyDescent="0.2">
      <c r="A3341" s="155" t="s">
        <v>8260</v>
      </c>
      <c r="B3341" s="155" t="s">
        <v>12364</v>
      </c>
      <c r="C3341" s="156">
        <v>37621</v>
      </c>
      <c r="D3341" s="157">
        <v>0</v>
      </c>
      <c r="E3341" s="157">
        <v>0</v>
      </c>
      <c r="F3341" s="157">
        <v>0</v>
      </c>
    </row>
    <row r="3342" spans="1:6" x14ac:dyDescent="0.2">
      <c r="A3342" s="155" t="s">
        <v>8261</v>
      </c>
      <c r="B3342" s="155"/>
      <c r="C3342" s="156">
        <v>37621</v>
      </c>
      <c r="D3342" s="157">
        <v>0</v>
      </c>
      <c r="E3342" s="157">
        <v>0</v>
      </c>
      <c r="F3342" s="157">
        <v>0</v>
      </c>
    </row>
    <row r="3343" spans="1:6" x14ac:dyDescent="0.2">
      <c r="A3343" s="155" t="s">
        <v>8257</v>
      </c>
      <c r="B3343" s="155" t="s">
        <v>8258</v>
      </c>
      <c r="C3343" s="155" t="s">
        <v>10690</v>
      </c>
      <c r="D3343" s="157" t="s">
        <v>8259</v>
      </c>
      <c r="E3343" s="157" t="s">
        <v>8259</v>
      </c>
      <c r="F3343" s="157" t="s">
        <v>8259</v>
      </c>
    </row>
    <row r="3344" spans="1:6" x14ac:dyDescent="0.2">
      <c r="A3344" s="155" t="s">
        <v>8257</v>
      </c>
      <c r="B3344" s="155" t="s">
        <v>8258</v>
      </c>
      <c r="C3344" s="155" t="s">
        <v>10690</v>
      </c>
      <c r="D3344" s="157" t="s">
        <v>8259</v>
      </c>
      <c r="E3344" s="157" t="s">
        <v>8259</v>
      </c>
      <c r="F3344" s="157" t="s">
        <v>8259</v>
      </c>
    </row>
    <row r="3345" spans="1:6" x14ac:dyDescent="0.2">
      <c r="A3345" s="155" t="s">
        <v>8260</v>
      </c>
      <c r="B3345" s="155" t="s">
        <v>12364</v>
      </c>
      <c r="C3345" s="156">
        <v>37621</v>
      </c>
      <c r="D3345" s="157">
        <v>0</v>
      </c>
      <c r="E3345" s="157">
        <v>0</v>
      </c>
      <c r="F3345" s="157">
        <v>0</v>
      </c>
    </row>
    <row r="3346" spans="1:6" x14ac:dyDescent="0.2">
      <c r="A3346" s="155" t="s">
        <v>8261</v>
      </c>
      <c r="B3346" s="155"/>
      <c r="C3346" s="156">
        <v>37621</v>
      </c>
      <c r="D3346" s="157">
        <v>0</v>
      </c>
      <c r="E3346" s="157">
        <v>0</v>
      </c>
      <c r="F3346" s="157">
        <v>0</v>
      </c>
    </row>
    <row r="3347" spans="1:6" x14ac:dyDescent="0.2">
      <c r="A3347" s="155" t="s">
        <v>8257</v>
      </c>
      <c r="B3347" s="155" t="s">
        <v>8258</v>
      </c>
      <c r="C3347" s="155" t="s">
        <v>10690</v>
      </c>
      <c r="D3347" s="157" t="s">
        <v>8259</v>
      </c>
      <c r="E3347" s="157" t="s">
        <v>8259</v>
      </c>
      <c r="F3347" s="157" t="s">
        <v>8259</v>
      </c>
    </row>
    <row r="3348" spans="1:6" x14ac:dyDescent="0.2">
      <c r="A3348" s="155" t="s">
        <v>5700</v>
      </c>
      <c r="B3348" s="155" t="s">
        <v>8395</v>
      </c>
      <c r="C3348" s="155"/>
      <c r="D3348" s="155"/>
      <c r="E3348" s="155"/>
      <c r="F3348" s="155"/>
    </row>
    <row r="3349" spans="1:6" x14ac:dyDescent="0.2">
      <c r="A3349" s="155"/>
      <c r="B3349" s="155"/>
      <c r="C3349" s="155" t="s">
        <v>10691</v>
      </c>
      <c r="D3349" s="155"/>
      <c r="E3349" s="157">
        <v>0</v>
      </c>
      <c r="F3349" s="155"/>
    </row>
    <row r="3350" spans="1:6" x14ac:dyDescent="0.2">
      <c r="A3350" s="155" t="s">
        <v>8264</v>
      </c>
      <c r="B3350" s="155"/>
      <c r="C3350" s="156">
        <v>37590</v>
      </c>
      <c r="D3350" s="157">
        <v>655.5</v>
      </c>
      <c r="E3350" s="157">
        <v>0</v>
      </c>
      <c r="F3350" s="157">
        <v>655.5</v>
      </c>
    </row>
    <row r="3351" spans="1:6" x14ac:dyDescent="0.2">
      <c r="A3351" s="155" t="s">
        <v>8257</v>
      </c>
      <c r="B3351" s="155" t="s">
        <v>8258</v>
      </c>
      <c r="C3351" s="155" t="s">
        <v>10690</v>
      </c>
      <c r="D3351" s="157" t="s">
        <v>8259</v>
      </c>
      <c r="E3351" s="157" t="s">
        <v>8259</v>
      </c>
      <c r="F3351" s="157" t="s">
        <v>8259</v>
      </c>
    </row>
    <row r="3352" spans="1:6" x14ac:dyDescent="0.2">
      <c r="A3352" s="155" t="s">
        <v>8257</v>
      </c>
      <c r="B3352" s="155" t="s">
        <v>8258</v>
      </c>
      <c r="C3352" s="155" t="s">
        <v>10690</v>
      </c>
      <c r="D3352" s="157" t="s">
        <v>8259</v>
      </c>
      <c r="E3352" s="157" t="s">
        <v>8259</v>
      </c>
      <c r="F3352" s="157" t="s">
        <v>8259</v>
      </c>
    </row>
    <row r="3353" spans="1:6" x14ac:dyDescent="0.2">
      <c r="A3353" s="155" t="s">
        <v>8260</v>
      </c>
      <c r="B3353" s="155" t="s">
        <v>12364</v>
      </c>
      <c r="C3353" s="156">
        <v>37621</v>
      </c>
      <c r="D3353" s="157">
        <v>0</v>
      </c>
      <c r="E3353" s="157">
        <v>0</v>
      </c>
      <c r="F3353" s="157">
        <v>0</v>
      </c>
    </row>
    <row r="3354" spans="1:6" x14ac:dyDescent="0.2">
      <c r="A3354" s="155" t="s">
        <v>8261</v>
      </c>
      <c r="B3354" s="155"/>
      <c r="C3354" s="156">
        <v>37621</v>
      </c>
      <c r="D3354" s="157">
        <v>655.5</v>
      </c>
      <c r="E3354" s="157">
        <v>0</v>
      </c>
      <c r="F3354" s="157">
        <v>655.5</v>
      </c>
    </row>
    <row r="3355" spans="1:6" x14ac:dyDescent="0.2">
      <c r="A3355" s="155" t="s">
        <v>8257</v>
      </c>
      <c r="B3355" s="155" t="s">
        <v>8258</v>
      </c>
      <c r="C3355" s="155" t="s">
        <v>10690</v>
      </c>
      <c r="D3355" s="157" t="s">
        <v>8259</v>
      </c>
      <c r="E3355" s="157" t="s">
        <v>8259</v>
      </c>
      <c r="F3355" s="157" t="s">
        <v>8259</v>
      </c>
    </row>
    <row r="3356" spans="1:6" x14ac:dyDescent="0.2">
      <c r="A3356" s="155" t="s">
        <v>5702</v>
      </c>
      <c r="B3356" s="155" t="s">
        <v>9611</v>
      </c>
      <c r="C3356" s="155" t="s">
        <v>9612</v>
      </c>
      <c r="D3356" s="155"/>
      <c r="E3356" s="155"/>
      <c r="F3356" s="155"/>
    </row>
    <row r="3357" spans="1:6" x14ac:dyDescent="0.2">
      <c r="A3357" s="155"/>
      <c r="B3357" s="155"/>
      <c r="C3357" s="155" t="s">
        <v>10691</v>
      </c>
      <c r="D3357" s="155"/>
      <c r="E3357" s="157">
        <v>0</v>
      </c>
      <c r="F3357" s="155"/>
    </row>
    <row r="3358" spans="1:6" x14ac:dyDescent="0.2">
      <c r="A3358" s="155" t="s">
        <v>8264</v>
      </c>
      <c r="B3358" s="155"/>
      <c r="C3358" s="156">
        <v>37590</v>
      </c>
      <c r="D3358" s="157">
        <v>33762.673000000003</v>
      </c>
      <c r="E3358" s="157">
        <v>36655.269</v>
      </c>
      <c r="F3358" s="157">
        <v>-2892.596</v>
      </c>
    </row>
    <row r="3359" spans="1:6" x14ac:dyDescent="0.2">
      <c r="A3359" s="155" t="s">
        <v>8257</v>
      </c>
      <c r="B3359" s="155" t="s">
        <v>8258</v>
      </c>
      <c r="C3359" s="155" t="s">
        <v>10690</v>
      </c>
      <c r="D3359" s="157" t="s">
        <v>8259</v>
      </c>
      <c r="E3359" s="157" t="s">
        <v>8259</v>
      </c>
      <c r="F3359" s="157" t="s">
        <v>8259</v>
      </c>
    </row>
    <row r="3360" spans="1:6" x14ac:dyDescent="0.2">
      <c r="A3360" s="155" t="s">
        <v>8268</v>
      </c>
      <c r="B3360" s="155"/>
      <c r="C3360" s="155"/>
      <c r="D3360" s="155"/>
      <c r="E3360" s="155"/>
      <c r="F3360" s="155"/>
    </row>
    <row r="3361" spans="1:6" x14ac:dyDescent="0.2">
      <c r="A3361" s="155" t="s">
        <v>8254</v>
      </c>
      <c r="B3361" s="155" t="s">
        <v>8255</v>
      </c>
      <c r="C3361" s="155"/>
      <c r="D3361" s="155"/>
      <c r="E3361" s="155"/>
      <c r="F3361" s="155"/>
    </row>
    <row r="3362" spans="1:6" x14ac:dyDescent="0.2">
      <c r="A3362" s="155"/>
      <c r="B3362" s="155"/>
      <c r="C3362" s="155" t="s">
        <v>10689</v>
      </c>
      <c r="D3362" s="157" t="s">
        <v>8255</v>
      </c>
      <c r="E3362" s="155"/>
      <c r="F3362" s="155"/>
    </row>
    <row r="3365" spans="1:6" x14ac:dyDescent="0.2">
      <c r="A3365" s="155" t="s">
        <v>8265</v>
      </c>
      <c r="B3365" s="155" t="s">
        <v>8266</v>
      </c>
      <c r="C3365" s="155" t="s">
        <v>158</v>
      </c>
      <c r="D3365" s="157" t="s">
        <v>3</v>
      </c>
      <c r="E3365" s="157" t="s">
        <v>4</v>
      </c>
      <c r="F3365" s="157" t="s">
        <v>1020</v>
      </c>
    </row>
    <row r="3366" spans="1:6" x14ac:dyDescent="0.2">
      <c r="A3366" s="155" t="s">
        <v>8257</v>
      </c>
      <c r="B3366" s="155" t="s">
        <v>8258</v>
      </c>
      <c r="C3366" s="155" t="s">
        <v>10690</v>
      </c>
      <c r="D3366" s="157" t="s">
        <v>8259</v>
      </c>
      <c r="E3366" s="157" t="s">
        <v>8259</v>
      </c>
      <c r="F3366" s="157" t="s">
        <v>8259</v>
      </c>
    </row>
    <row r="3367" spans="1:6" x14ac:dyDescent="0.2">
      <c r="A3367" s="156">
        <v>45627</v>
      </c>
      <c r="B3367" s="155" t="s">
        <v>11075</v>
      </c>
      <c r="C3367" s="155" t="s">
        <v>11076</v>
      </c>
      <c r="D3367" s="155"/>
      <c r="E3367" s="157">
        <v>15252.938</v>
      </c>
      <c r="F3367" s="157">
        <v>-18145.534</v>
      </c>
    </row>
    <row r="3368" spans="1:6" x14ac:dyDescent="0.2">
      <c r="A3368" s="156">
        <v>45636</v>
      </c>
      <c r="B3368" s="155">
        <v>5624567508</v>
      </c>
      <c r="C3368" s="155" t="s">
        <v>11077</v>
      </c>
      <c r="D3368" s="157">
        <v>2522.3670000000002</v>
      </c>
      <c r="E3368" s="155"/>
      <c r="F3368" s="157">
        <v>-15623.166999999999</v>
      </c>
    </row>
    <row r="3369" spans="1:6" x14ac:dyDescent="0.2">
      <c r="A3369" s="156">
        <v>45639</v>
      </c>
      <c r="B3369" s="155" t="s">
        <v>11078</v>
      </c>
      <c r="C3369" s="155" t="s">
        <v>11079</v>
      </c>
      <c r="D3369" s="157">
        <v>59.999000000000002</v>
      </c>
      <c r="E3369" s="155"/>
      <c r="F3369" s="157">
        <v>-15563.168</v>
      </c>
    </row>
    <row r="3370" spans="1:6" x14ac:dyDescent="0.2">
      <c r="A3370" s="156">
        <v>45639</v>
      </c>
      <c r="B3370" s="155" t="s">
        <v>11080</v>
      </c>
      <c r="C3370" s="155" t="s">
        <v>11081</v>
      </c>
      <c r="D3370" s="155"/>
      <c r="E3370" s="157">
        <v>60.999000000000002</v>
      </c>
      <c r="F3370" s="157">
        <v>-15624.166999999999</v>
      </c>
    </row>
    <row r="3371" spans="1:6" x14ac:dyDescent="0.2">
      <c r="A3371" s="156">
        <v>45649</v>
      </c>
      <c r="B3371" s="155">
        <v>5624567562</v>
      </c>
      <c r="C3371" s="155" t="s">
        <v>11082</v>
      </c>
      <c r="D3371" s="157">
        <v>371.22899999999998</v>
      </c>
      <c r="E3371" s="155"/>
      <c r="F3371" s="157">
        <v>-15252.938</v>
      </c>
    </row>
    <row r="3372" spans="1:6" x14ac:dyDescent="0.2">
      <c r="A3372" s="156">
        <v>45650</v>
      </c>
      <c r="B3372" s="155">
        <v>5624567577</v>
      </c>
      <c r="C3372" s="155" t="s">
        <v>11083</v>
      </c>
      <c r="D3372" s="157">
        <v>15252.938</v>
      </c>
      <c r="E3372" s="155"/>
      <c r="F3372" s="157">
        <v>0</v>
      </c>
    </row>
    <row r="3373" spans="1:6" x14ac:dyDescent="0.2">
      <c r="A3373" s="156">
        <v>45656</v>
      </c>
      <c r="B3373" s="155" t="s">
        <v>11084</v>
      </c>
      <c r="C3373" s="155" t="s">
        <v>11085</v>
      </c>
      <c r="D3373" s="155"/>
      <c r="E3373" s="157">
        <v>410.34500000000003</v>
      </c>
      <c r="F3373" s="157">
        <v>-410.34500000000003</v>
      </c>
    </row>
    <row r="3374" spans="1:6" x14ac:dyDescent="0.2">
      <c r="A3374" s="155" t="s">
        <v>8257</v>
      </c>
      <c r="B3374" s="155" t="s">
        <v>8258</v>
      </c>
      <c r="C3374" s="155" t="s">
        <v>10690</v>
      </c>
      <c r="D3374" s="157" t="s">
        <v>8259</v>
      </c>
      <c r="E3374" s="157" t="s">
        <v>8259</v>
      </c>
      <c r="F3374" s="157" t="s">
        <v>8259</v>
      </c>
    </row>
    <row r="3375" spans="1:6" x14ac:dyDescent="0.2">
      <c r="A3375" s="155" t="s">
        <v>8260</v>
      </c>
      <c r="B3375" s="155" t="s">
        <v>12364</v>
      </c>
      <c r="C3375" s="156">
        <v>37621</v>
      </c>
      <c r="D3375" s="157">
        <v>18206.532999999999</v>
      </c>
      <c r="E3375" s="157">
        <v>15724.281999999999</v>
      </c>
      <c r="F3375" s="157">
        <v>2482.2510000000002</v>
      </c>
    </row>
    <row r="3376" spans="1:6" x14ac:dyDescent="0.2">
      <c r="A3376" s="155" t="s">
        <v>8261</v>
      </c>
      <c r="B3376" s="155"/>
      <c r="C3376" s="156">
        <v>37621</v>
      </c>
      <c r="D3376" s="157">
        <v>51969.205999999998</v>
      </c>
      <c r="E3376" s="157">
        <v>52379.550999999999</v>
      </c>
      <c r="F3376" s="157">
        <v>-410.34500000000003</v>
      </c>
    </row>
    <row r="3377" spans="1:6" x14ac:dyDescent="0.2">
      <c r="A3377" s="155" t="s">
        <v>8257</v>
      </c>
      <c r="B3377" s="155" t="s">
        <v>8258</v>
      </c>
      <c r="C3377" s="155" t="s">
        <v>10690</v>
      </c>
      <c r="D3377" s="157" t="s">
        <v>8259</v>
      </c>
      <c r="E3377" s="157" t="s">
        <v>8259</v>
      </c>
      <c r="F3377" s="157" t="s">
        <v>8259</v>
      </c>
    </row>
    <row r="3378" spans="1:6" x14ac:dyDescent="0.2">
      <c r="A3378" s="155" t="s">
        <v>8257</v>
      </c>
      <c r="B3378" s="155" t="s">
        <v>8258</v>
      </c>
      <c r="C3378" s="155" t="s">
        <v>10690</v>
      </c>
      <c r="D3378" s="157" t="s">
        <v>8259</v>
      </c>
      <c r="E3378" s="157" t="s">
        <v>8259</v>
      </c>
      <c r="F3378" s="157" t="s">
        <v>8259</v>
      </c>
    </row>
    <row r="3379" spans="1:6" x14ac:dyDescent="0.2">
      <c r="A3379" s="155" t="s">
        <v>8260</v>
      </c>
      <c r="B3379" s="155" t="s">
        <v>12364</v>
      </c>
      <c r="C3379" s="156">
        <v>37621</v>
      </c>
      <c r="D3379" s="157">
        <v>0</v>
      </c>
      <c r="E3379" s="157">
        <v>0</v>
      </c>
      <c r="F3379" s="157">
        <v>0</v>
      </c>
    </row>
    <row r="3380" spans="1:6" x14ac:dyDescent="0.2">
      <c r="A3380" s="155" t="s">
        <v>8261</v>
      </c>
      <c r="B3380" s="155"/>
      <c r="C3380" s="156">
        <v>37621</v>
      </c>
      <c r="D3380" s="157">
        <v>0</v>
      </c>
      <c r="E3380" s="157">
        <v>0</v>
      </c>
      <c r="F3380" s="157">
        <v>0</v>
      </c>
    </row>
    <row r="3381" spans="1:6" x14ac:dyDescent="0.2">
      <c r="A3381" s="155" t="s">
        <v>8257</v>
      </c>
      <c r="B3381" s="155" t="s">
        <v>8258</v>
      </c>
      <c r="C3381" s="155" t="s">
        <v>10690</v>
      </c>
      <c r="D3381" s="157" t="s">
        <v>8259</v>
      </c>
      <c r="E3381" s="157" t="s">
        <v>8259</v>
      </c>
      <c r="F3381" s="157" t="s">
        <v>8259</v>
      </c>
    </row>
    <row r="3382" spans="1:6" x14ac:dyDescent="0.2">
      <c r="A3382" s="155" t="s">
        <v>8257</v>
      </c>
      <c r="B3382" s="155" t="s">
        <v>8258</v>
      </c>
      <c r="C3382" s="155" t="s">
        <v>10690</v>
      </c>
      <c r="D3382" s="157" t="s">
        <v>8259</v>
      </c>
      <c r="E3382" s="157" t="s">
        <v>8259</v>
      </c>
      <c r="F3382" s="157" t="s">
        <v>8259</v>
      </c>
    </row>
    <row r="3383" spans="1:6" x14ac:dyDescent="0.2">
      <c r="A3383" s="155" t="s">
        <v>8260</v>
      </c>
      <c r="B3383" s="155" t="s">
        <v>12364</v>
      </c>
      <c r="C3383" s="156">
        <v>37621</v>
      </c>
      <c r="D3383" s="157">
        <v>0</v>
      </c>
      <c r="E3383" s="157">
        <v>0</v>
      </c>
      <c r="F3383" s="157">
        <v>0</v>
      </c>
    </row>
    <row r="3384" spans="1:6" x14ac:dyDescent="0.2">
      <c r="A3384" s="155" t="s">
        <v>8261</v>
      </c>
      <c r="B3384" s="155"/>
      <c r="C3384" s="156">
        <v>37621</v>
      </c>
      <c r="D3384" s="157">
        <v>0</v>
      </c>
      <c r="E3384" s="157">
        <v>0</v>
      </c>
      <c r="F3384" s="157">
        <v>0</v>
      </c>
    </row>
    <row r="3385" spans="1:6" x14ac:dyDescent="0.2">
      <c r="A3385" s="155" t="s">
        <v>8257</v>
      </c>
      <c r="B3385" s="155" t="s">
        <v>8258</v>
      </c>
      <c r="C3385" s="155" t="s">
        <v>10690</v>
      </c>
      <c r="D3385" s="157" t="s">
        <v>8259</v>
      </c>
      <c r="E3385" s="157" t="s">
        <v>8259</v>
      </c>
      <c r="F3385" s="157" t="s">
        <v>8259</v>
      </c>
    </row>
    <row r="3386" spans="1:6" x14ac:dyDescent="0.2">
      <c r="A3386" s="155" t="s">
        <v>8257</v>
      </c>
      <c r="B3386" s="155" t="s">
        <v>8258</v>
      </c>
      <c r="C3386" s="155" t="s">
        <v>10690</v>
      </c>
      <c r="D3386" s="157" t="s">
        <v>8259</v>
      </c>
      <c r="E3386" s="157" t="s">
        <v>8259</v>
      </c>
      <c r="F3386" s="157" t="s">
        <v>8259</v>
      </c>
    </row>
    <row r="3387" spans="1:6" x14ac:dyDescent="0.2">
      <c r="A3387" s="155" t="s">
        <v>8260</v>
      </c>
      <c r="B3387" s="155" t="s">
        <v>12364</v>
      </c>
      <c r="C3387" s="156">
        <v>37621</v>
      </c>
      <c r="D3387" s="157">
        <v>0</v>
      </c>
      <c r="E3387" s="157">
        <v>0</v>
      </c>
      <c r="F3387" s="157">
        <v>0</v>
      </c>
    </row>
    <row r="3388" spans="1:6" x14ac:dyDescent="0.2">
      <c r="A3388" s="155" t="s">
        <v>8261</v>
      </c>
      <c r="B3388" s="155"/>
      <c r="C3388" s="156">
        <v>37621</v>
      </c>
      <c r="D3388" s="157">
        <v>0</v>
      </c>
      <c r="E3388" s="157">
        <v>0</v>
      </c>
      <c r="F3388" s="157">
        <v>0</v>
      </c>
    </row>
    <row r="3389" spans="1:6" x14ac:dyDescent="0.2">
      <c r="A3389" s="155" t="s">
        <v>8257</v>
      </c>
      <c r="B3389" s="155" t="s">
        <v>8258</v>
      </c>
      <c r="C3389" s="155" t="s">
        <v>10690</v>
      </c>
      <c r="D3389" s="157" t="s">
        <v>8259</v>
      </c>
      <c r="E3389" s="157" t="s">
        <v>8259</v>
      </c>
      <c r="F3389" s="157" t="s">
        <v>8259</v>
      </c>
    </row>
    <row r="3390" spans="1:6" x14ac:dyDescent="0.2">
      <c r="A3390" s="155" t="s">
        <v>8257</v>
      </c>
      <c r="B3390" s="155" t="s">
        <v>8258</v>
      </c>
      <c r="C3390" s="155" t="s">
        <v>10690</v>
      </c>
      <c r="D3390" s="157" t="s">
        <v>8259</v>
      </c>
      <c r="E3390" s="157" t="s">
        <v>8259</v>
      </c>
      <c r="F3390" s="157" t="s">
        <v>8259</v>
      </c>
    </row>
    <row r="3391" spans="1:6" x14ac:dyDescent="0.2">
      <c r="A3391" s="155" t="s">
        <v>8260</v>
      </c>
      <c r="B3391" s="155" t="s">
        <v>12364</v>
      </c>
      <c r="C3391" s="156">
        <v>37621</v>
      </c>
      <c r="D3391" s="157">
        <v>0</v>
      </c>
      <c r="E3391" s="157">
        <v>0</v>
      </c>
      <c r="F3391" s="157">
        <v>0</v>
      </c>
    </row>
    <row r="3392" spans="1:6" x14ac:dyDescent="0.2">
      <c r="A3392" s="155" t="s">
        <v>8261</v>
      </c>
      <c r="B3392" s="155"/>
      <c r="C3392" s="156">
        <v>37621</v>
      </c>
      <c r="D3392" s="157">
        <v>0</v>
      </c>
      <c r="E3392" s="157">
        <v>0</v>
      </c>
      <c r="F3392" s="157">
        <v>0</v>
      </c>
    </row>
    <row r="3393" spans="1:6" x14ac:dyDescent="0.2">
      <c r="A3393" s="155" t="s">
        <v>8257</v>
      </c>
      <c r="B3393" s="155" t="s">
        <v>8258</v>
      </c>
      <c r="C3393" s="155" t="s">
        <v>10690</v>
      </c>
      <c r="D3393" s="157" t="s">
        <v>8259</v>
      </c>
      <c r="E3393" s="157" t="s">
        <v>8259</v>
      </c>
      <c r="F3393" s="157" t="s">
        <v>8259</v>
      </c>
    </row>
    <row r="3394" spans="1:6" x14ac:dyDescent="0.2">
      <c r="A3394" s="155" t="s">
        <v>8257</v>
      </c>
      <c r="B3394" s="155" t="s">
        <v>8258</v>
      </c>
      <c r="C3394" s="155" t="s">
        <v>10690</v>
      </c>
      <c r="D3394" s="157" t="s">
        <v>8259</v>
      </c>
      <c r="E3394" s="157" t="s">
        <v>8259</v>
      </c>
      <c r="F3394" s="157" t="s">
        <v>8259</v>
      </c>
    </row>
    <row r="3395" spans="1:6" x14ac:dyDescent="0.2">
      <c r="A3395" s="155" t="s">
        <v>8260</v>
      </c>
      <c r="B3395" s="155" t="s">
        <v>12364</v>
      </c>
      <c r="C3395" s="156">
        <v>37621</v>
      </c>
      <c r="D3395" s="157">
        <v>0</v>
      </c>
      <c r="E3395" s="157">
        <v>0</v>
      </c>
      <c r="F3395" s="157">
        <v>0</v>
      </c>
    </row>
    <row r="3396" spans="1:6" x14ac:dyDescent="0.2">
      <c r="A3396" s="155" t="s">
        <v>8261</v>
      </c>
      <c r="B3396" s="155"/>
      <c r="C3396" s="156">
        <v>37621</v>
      </c>
      <c r="D3396" s="157">
        <v>0</v>
      </c>
      <c r="E3396" s="157">
        <v>0</v>
      </c>
      <c r="F3396" s="157">
        <v>0</v>
      </c>
    </row>
    <row r="3397" spans="1:6" x14ac:dyDescent="0.2">
      <c r="A3397" s="155" t="s">
        <v>8257</v>
      </c>
      <c r="B3397" s="155" t="s">
        <v>8258</v>
      </c>
      <c r="C3397" s="155" t="s">
        <v>10690</v>
      </c>
      <c r="D3397" s="157" t="s">
        <v>8259</v>
      </c>
      <c r="E3397" s="157" t="s">
        <v>8259</v>
      </c>
      <c r="F3397" s="157" t="s">
        <v>8259</v>
      </c>
    </row>
    <row r="3398" spans="1:6" x14ac:dyDescent="0.2">
      <c r="A3398" s="155" t="s">
        <v>8257</v>
      </c>
      <c r="B3398" s="155" t="s">
        <v>8258</v>
      </c>
      <c r="C3398" s="155" t="s">
        <v>10690</v>
      </c>
      <c r="D3398" s="157" t="s">
        <v>8259</v>
      </c>
      <c r="E3398" s="157" t="s">
        <v>8259</v>
      </c>
      <c r="F3398" s="157" t="s">
        <v>8259</v>
      </c>
    </row>
    <row r="3399" spans="1:6" x14ac:dyDescent="0.2">
      <c r="A3399" s="155" t="s">
        <v>8260</v>
      </c>
      <c r="B3399" s="155" t="s">
        <v>12364</v>
      </c>
      <c r="C3399" s="156">
        <v>37621</v>
      </c>
      <c r="D3399" s="157">
        <v>0</v>
      </c>
      <c r="E3399" s="157">
        <v>0</v>
      </c>
      <c r="F3399" s="157">
        <v>0</v>
      </c>
    </row>
    <row r="3400" spans="1:6" x14ac:dyDescent="0.2">
      <c r="A3400" s="155" t="s">
        <v>8261</v>
      </c>
      <c r="B3400" s="155"/>
      <c r="C3400" s="156">
        <v>37621</v>
      </c>
      <c r="D3400" s="157">
        <v>0</v>
      </c>
      <c r="E3400" s="157">
        <v>0</v>
      </c>
      <c r="F3400" s="157">
        <v>0</v>
      </c>
    </row>
    <row r="3401" spans="1:6" x14ac:dyDescent="0.2">
      <c r="A3401" s="155" t="s">
        <v>8257</v>
      </c>
      <c r="B3401" s="155" t="s">
        <v>8258</v>
      </c>
      <c r="C3401" s="155" t="s">
        <v>10690</v>
      </c>
      <c r="D3401" s="157" t="s">
        <v>8259</v>
      </c>
      <c r="E3401" s="157" t="s">
        <v>8259</v>
      </c>
      <c r="F3401" s="157" t="s">
        <v>8259</v>
      </c>
    </row>
    <row r="3402" spans="1:6" x14ac:dyDescent="0.2">
      <c r="A3402" s="155" t="s">
        <v>5711</v>
      </c>
      <c r="B3402" s="155" t="s">
        <v>8396</v>
      </c>
      <c r="C3402" s="155"/>
      <c r="D3402" s="155"/>
      <c r="E3402" s="155"/>
      <c r="F3402" s="155"/>
    </row>
    <row r="3403" spans="1:6" x14ac:dyDescent="0.2">
      <c r="A3403" s="155"/>
      <c r="B3403" s="155"/>
      <c r="C3403" s="155" t="s">
        <v>10691</v>
      </c>
      <c r="D3403" s="155"/>
      <c r="E3403" s="157">
        <v>0</v>
      </c>
      <c r="F3403" s="155"/>
    </row>
    <row r="3404" spans="1:6" x14ac:dyDescent="0.2">
      <c r="A3404" s="155" t="s">
        <v>8264</v>
      </c>
      <c r="B3404" s="155"/>
      <c r="C3404" s="156">
        <v>37590</v>
      </c>
      <c r="D3404" s="157">
        <v>5144.2619999999997</v>
      </c>
      <c r="E3404" s="157">
        <v>424.59699999999998</v>
      </c>
      <c r="F3404" s="157">
        <v>4719.665</v>
      </c>
    </row>
    <row r="3405" spans="1:6" x14ac:dyDescent="0.2">
      <c r="A3405" s="155" t="s">
        <v>8257</v>
      </c>
      <c r="B3405" s="155" t="s">
        <v>8258</v>
      </c>
      <c r="C3405" s="155" t="s">
        <v>10690</v>
      </c>
      <c r="D3405" s="157" t="s">
        <v>8259</v>
      </c>
      <c r="E3405" s="157" t="s">
        <v>8259</v>
      </c>
      <c r="F3405" s="157" t="s">
        <v>8259</v>
      </c>
    </row>
    <row r="3406" spans="1:6" x14ac:dyDescent="0.2">
      <c r="A3406" s="155" t="s">
        <v>8257</v>
      </c>
      <c r="B3406" s="155" t="s">
        <v>8258</v>
      </c>
      <c r="C3406" s="155" t="s">
        <v>10690</v>
      </c>
      <c r="D3406" s="157" t="s">
        <v>8259</v>
      </c>
      <c r="E3406" s="157" t="s">
        <v>8259</v>
      </c>
      <c r="F3406" s="157" t="s">
        <v>8259</v>
      </c>
    </row>
    <row r="3407" spans="1:6" x14ac:dyDescent="0.2">
      <c r="A3407" s="155" t="s">
        <v>8260</v>
      </c>
      <c r="B3407" s="155" t="s">
        <v>12364</v>
      </c>
      <c r="C3407" s="156">
        <v>37621</v>
      </c>
      <c r="D3407" s="157">
        <v>0</v>
      </c>
      <c r="E3407" s="157">
        <v>0</v>
      </c>
      <c r="F3407" s="157">
        <v>0</v>
      </c>
    </row>
    <row r="3408" spans="1:6" x14ac:dyDescent="0.2">
      <c r="A3408" s="155" t="s">
        <v>8261</v>
      </c>
      <c r="B3408" s="155"/>
      <c r="C3408" s="156">
        <v>37621</v>
      </c>
      <c r="D3408" s="157">
        <v>5144.2619999999997</v>
      </c>
      <c r="E3408" s="157">
        <v>424.59699999999998</v>
      </c>
      <c r="F3408" s="157">
        <v>4719.665</v>
      </c>
    </row>
    <row r="3409" spans="1:6" x14ac:dyDescent="0.2">
      <c r="A3409" s="155" t="s">
        <v>8257</v>
      </c>
      <c r="B3409" s="155" t="s">
        <v>8258</v>
      </c>
      <c r="C3409" s="155" t="s">
        <v>10690</v>
      </c>
      <c r="D3409" s="157" t="s">
        <v>8259</v>
      </c>
      <c r="E3409" s="157" t="s">
        <v>8259</v>
      </c>
      <c r="F3409" s="157" t="s">
        <v>8259</v>
      </c>
    </row>
    <row r="3410" spans="1:6" x14ac:dyDescent="0.2">
      <c r="A3410" s="155" t="s">
        <v>27</v>
      </c>
      <c r="B3410" s="155" t="s">
        <v>8398</v>
      </c>
      <c r="C3410" s="155"/>
      <c r="D3410" s="155"/>
      <c r="E3410" s="155"/>
      <c r="F3410" s="155"/>
    </row>
    <row r="3411" spans="1:6" x14ac:dyDescent="0.2">
      <c r="A3411" s="155"/>
      <c r="B3411" s="155"/>
      <c r="C3411" s="155" t="s">
        <v>10691</v>
      </c>
      <c r="D3411" s="155"/>
      <c r="E3411" s="157">
        <v>0</v>
      </c>
      <c r="F3411" s="155"/>
    </row>
    <row r="3412" spans="1:6" x14ac:dyDescent="0.2">
      <c r="A3412" s="155" t="s">
        <v>8264</v>
      </c>
      <c r="B3412" s="155"/>
      <c r="C3412" s="156">
        <v>37590</v>
      </c>
      <c r="D3412" s="157">
        <v>4446.7839999999997</v>
      </c>
      <c r="E3412" s="157">
        <v>5433.6120000000001</v>
      </c>
      <c r="F3412" s="157">
        <v>-986.82799999999997</v>
      </c>
    </row>
    <row r="3413" spans="1:6" x14ac:dyDescent="0.2">
      <c r="A3413" s="155" t="s">
        <v>8257</v>
      </c>
      <c r="B3413" s="155" t="s">
        <v>8258</v>
      </c>
      <c r="C3413" s="155" t="s">
        <v>10690</v>
      </c>
      <c r="D3413" s="157" t="s">
        <v>8259</v>
      </c>
      <c r="E3413" s="157" t="s">
        <v>8259</v>
      </c>
      <c r="F3413" s="157" t="s">
        <v>8259</v>
      </c>
    </row>
    <row r="3414" spans="1:6" x14ac:dyDescent="0.2">
      <c r="A3414" s="155" t="s">
        <v>8257</v>
      </c>
      <c r="B3414" s="155" t="s">
        <v>8258</v>
      </c>
      <c r="C3414" s="155" t="s">
        <v>10690</v>
      </c>
      <c r="D3414" s="157" t="s">
        <v>8259</v>
      </c>
      <c r="E3414" s="157" t="s">
        <v>8259</v>
      </c>
      <c r="F3414" s="157" t="s">
        <v>8259</v>
      </c>
    </row>
    <row r="3415" spans="1:6" x14ac:dyDescent="0.2">
      <c r="A3415" s="155" t="s">
        <v>8260</v>
      </c>
      <c r="B3415" s="155" t="s">
        <v>12364</v>
      </c>
      <c r="C3415" s="156">
        <v>37621</v>
      </c>
      <c r="D3415" s="157">
        <v>0</v>
      </c>
      <c r="E3415" s="157">
        <v>0</v>
      </c>
      <c r="F3415" s="157">
        <v>0</v>
      </c>
    </row>
    <row r="3416" spans="1:6" x14ac:dyDescent="0.2">
      <c r="A3416" s="155" t="s">
        <v>8268</v>
      </c>
      <c r="B3416" s="155"/>
      <c r="C3416" s="155"/>
      <c r="D3416" s="155"/>
      <c r="E3416" s="155"/>
      <c r="F3416" s="155"/>
    </row>
    <row r="3417" spans="1:6" x14ac:dyDescent="0.2">
      <c r="A3417" s="155" t="s">
        <v>8254</v>
      </c>
      <c r="B3417" s="155" t="s">
        <v>8255</v>
      </c>
      <c r="C3417" s="155"/>
      <c r="D3417" s="155"/>
      <c r="E3417" s="155"/>
      <c r="F3417" s="155"/>
    </row>
    <row r="3418" spans="1:6" x14ac:dyDescent="0.2">
      <c r="A3418" s="155"/>
      <c r="B3418" s="155"/>
      <c r="C3418" s="155" t="s">
        <v>10689</v>
      </c>
      <c r="D3418" s="157" t="s">
        <v>8255</v>
      </c>
      <c r="E3418" s="155"/>
      <c r="F3418" s="155"/>
    </row>
    <row r="3420" spans="1:6" x14ac:dyDescent="0.2">
      <c r="A3420" s="155" t="s">
        <v>8261</v>
      </c>
      <c r="B3420" s="155"/>
      <c r="C3420" s="156">
        <v>37621</v>
      </c>
      <c r="D3420" s="157">
        <v>4446.7839999999997</v>
      </c>
      <c r="E3420" s="157">
        <v>5433.6120000000001</v>
      </c>
      <c r="F3420" s="157">
        <v>-986.82799999999997</v>
      </c>
    </row>
    <row r="3421" spans="1:6" x14ac:dyDescent="0.2">
      <c r="A3421" s="155" t="s">
        <v>8257</v>
      </c>
      <c r="B3421" s="155" t="s">
        <v>8258</v>
      </c>
      <c r="C3421" s="155" t="s">
        <v>10690</v>
      </c>
      <c r="D3421" s="157" t="s">
        <v>8259</v>
      </c>
      <c r="E3421" s="157" t="s">
        <v>8259</v>
      </c>
      <c r="F3421" s="157" t="s">
        <v>8259</v>
      </c>
    </row>
    <row r="3422" spans="1:6" x14ac:dyDescent="0.2">
      <c r="A3422" s="155" t="s">
        <v>8257</v>
      </c>
      <c r="B3422" s="155" t="s">
        <v>8258</v>
      </c>
      <c r="C3422" s="155" t="s">
        <v>10690</v>
      </c>
      <c r="D3422" s="157" t="s">
        <v>8259</v>
      </c>
      <c r="E3422" s="157" t="s">
        <v>8259</v>
      </c>
      <c r="F3422" s="157" t="s">
        <v>8259</v>
      </c>
    </row>
    <row r="3423" spans="1:6" x14ac:dyDescent="0.2">
      <c r="A3423" s="155" t="s">
        <v>8260</v>
      </c>
      <c r="B3423" s="155" t="s">
        <v>12364</v>
      </c>
      <c r="C3423" s="156">
        <v>37621</v>
      </c>
      <c r="D3423" s="157">
        <v>0</v>
      </c>
      <c r="E3423" s="157">
        <v>0</v>
      </c>
      <c r="F3423" s="157">
        <v>0</v>
      </c>
    </row>
    <row r="3424" spans="1:6" x14ac:dyDescent="0.2">
      <c r="A3424" s="155" t="s">
        <v>8261</v>
      </c>
      <c r="B3424" s="155"/>
      <c r="C3424" s="156">
        <v>37621</v>
      </c>
      <c r="D3424" s="157">
        <v>0</v>
      </c>
      <c r="E3424" s="157">
        <v>0</v>
      </c>
      <c r="F3424" s="157">
        <v>0</v>
      </c>
    </row>
    <row r="3425" spans="1:6" x14ac:dyDescent="0.2">
      <c r="A3425" s="155" t="s">
        <v>8257</v>
      </c>
      <c r="B3425" s="155" t="s">
        <v>8258</v>
      </c>
      <c r="C3425" s="155" t="s">
        <v>10690</v>
      </c>
      <c r="D3425" s="157" t="s">
        <v>8259</v>
      </c>
      <c r="E3425" s="157" t="s">
        <v>8259</v>
      </c>
      <c r="F3425" s="157" t="s">
        <v>8259</v>
      </c>
    </row>
    <row r="3426" spans="1:6" x14ac:dyDescent="0.2">
      <c r="A3426" s="155" t="s">
        <v>8257</v>
      </c>
      <c r="B3426" s="155" t="s">
        <v>8258</v>
      </c>
      <c r="C3426" s="155" t="s">
        <v>10690</v>
      </c>
      <c r="D3426" s="157" t="s">
        <v>8259</v>
      </c>
      <c r="E3426" s="157" t="s">
        <v>8259</v>
      </c>
      <c r="F3426" s="157" t="s">
        <v>8259</v>
      </c>
    </row>
    <row r="3427" spans="1:6" x14ac:dyDescent="0.2">
      <c r="A3427" s="155" t="s">
        <v>8260</v>
      </c>
      <c r="B3427" s="155" t="s">
        <v>12364</v>
      </c>
      <c r="C3427" s="156">
        <v>37621</v>
      </c>
      <c r="D3427" s="157">
        <v>0</v>
      </c>
      <c r="E3427" s="157">
        <v>0</v>
      </c>
      <c r="F3427" s="157">
        <v>0</v>
      </c>
    </row>
    <row r="3428" spans="1:6" x14ac:dyDescent="0.2">
      <c r="A3428" s="155" t="s">
        <v>8261</v>
      </c>
      <c r="B3428" s="155"/>
      <c r="C3428" s="156">
        <v>37621</v>
      </c>
      <c r="D3428" s="157">
        <v>0</v>
      </c>
      <c r="E3428" s="157">
        <v>0</v>
      </c>
      <c r="F3428" s="157">
        <v>0</v>
      </c>
    </row>
    <row r="3429" spans="1:6" x14ac:dyDescent="0.2">
      <c r="A3429" s="155" t="s">
        <v>8257</v>
      </c>
      <c r="B3429" s="155" t="s">
        <v>8258</v>
      </c>
      <c r="C3429" s="155" t="s">
        <v>10690</v>
      </c>
      <c r="D3429" s="157" t="s">
        <v>8259</v>
      </c>
      <c r="E3429" s="157" t="s">
        <v>8259</v>
      </c>
      <c r="F3429" s="157" t="s">
        <v>8259</v>
      </c>
    </row>
    <row r="3430" spans="1:6" x14ac:dyDescent="0.2">
      <c r="A3430" s="155" t="s">
        <v>8257</v>
      </c>
      <c r="B3430" s="155" t="s">
        <v>8258</v>
      </c>
      <c r="C3430" s="155" t="s">
        <v>10690</v>
      </c>
      <c r="D3430" s="157" t="s">
        <v>8259</v>
      </c>
      <c r="E3430" s="157" t="s">
        <v>8259</v>
      </c>
      <c r="F3430" s="157" t="s">
        <v>8259</v>
      </c>
    </row>
    <row r="3431" spans="1:6" x14ac:dyDescent="0.2">
      <c r="A3431" s="155" t="s">
        <v>8260</v>
      </c>
      <c r="B3431" s="155" t="s">
        <v>12364</v>
      </c>
      <c r="C3431" s="156">
        <v>37621</v>
      </c>
      <c r="D3431" s="157">
        <v>0</v>
      </c>
      <c r="E3431" s="157">
        <v>0</v>
      </c>
      <c r="F3431" s="157">
        <v>0</v>
      </c>
    </row>
    <row r="3432" spans="1:6" x14ac:dyDescent="0.2">
      <c r="A3432" s="155" t="s">
        <v>8261</v>
      </c>
      <c r="B3432" s="155"/>
      <c r="C3432" s="156">
        <v>37621</v>
      </c>
      <c r="D3432" s="157">
        <v>0</v>
      </c>
      <c r="E3432" s="157">
        <v>0</v>
      </c>
      <c r="F3432" s="157">
        <v>0</v>
      </c>
    </row>
    <row r="3433" spans="1:6" x14ac:dyDescent="0.2">
      <c r="A3433" s="155" t="s">
        <v>8257</v>
      </c>
      <c r="B3433" s="155" t="s">
        <v>8258</v>
      </c>
      <c r="C3433" s="155" t="s">
        <v>10690</v>
      </c>
      <c r="D3433" s="157" t="s">
        <v>8259</v>
      </c>
      <c r="E3433" s="157" t="s">
        <v>8259</v>
      </c>
      <c r="F3433" s="157" t="s">
        <v>8259</v>
      </c>
    </row>
    <row r="3434" spans="1:6" x14ac:dyDescent="0.2">
      <c r="A3434" s="155" t="s">
        <v>8257</v>
      </c>
      <c r="B3434" s="155" t="s">
        <v>8258</v>
      </c>
      <c r="C3434" s="155" t="s">
        <v>10690</v>
      </c>
      <c r="D3434" s="157" t="s">
        <v>8259</v>
      </c>
      <c r="E3434" s="157" t="s">
        <v>8259</v>
      </c>
      <c r="F3434" s="157" t="s">
        <v>8259</v>
      </c>
    </row>
    <row r="3435" spans="1:6" x14ac:dyDescent="0.2">
      <c r="A3435" s="155" t="s">
        <v>8260</v>
      </c>
      <c r="B3435" s="155" t="s">
        <v>12364</v>
      </c>
      <c r="C3435" s="156">
        <v>37621</v>
      </c>
      <c r="D3435" s="157">
        <v>0</v>
      </c>
      <c r="E3435" s="157">
        <v>0</v>
      </c>
      <c r="F3435" s="157">
        <v>0</v>
      </c>
    </row>
    <row r="3436" spans="1:6" x14ac:dyDescent="0.2">
      <c r="A3436" s="155" t="s">
        <v>8261</v>
      </c>
      <c r="B3436" s="155"/>
      <c r="C3436" s="156">
        <v>37621</v>
      </c>
      <c r="D3436" s="157">
        <v>0</v>
      </c>
      <c r="E3436" s="157">
        <v>0</v>
      </c>
      <c r="F3436" s="157">
        <v>0</v>
      </c>
    </row>
    <row r="3437" spans="1:6" x14ac:dyDescent="0.2">
      <c r="A3437" s="155" t="s">
        <v>8257</v>
      </c>
      <c r="B3437" s="155" t="s">
        <v>8258</v>
      </c>
      <c r="C3437" s="155" t="s">
        <v>10690</v>
      </c>
      <c r="D3437" s="157" t="s">
        <v>8259</v>
      </c>
      <c r="E3437" s="157" t="s">
        <v>8259</v>
      </c>
      <c r="F3437" s="157" t="s">
        <v>8259</v>
      </c>
    </row>
    <row r="3438" spans="1:6" x14ac:dyDescent="0.2">
      <c r="A3438" s="155" t="s">
        <v>8257</v>
      </c>
      <c r="B3438" s="155" t="s">
        <v>8258</v>
      </c>
      <c r="C3438" s="155" t="s">
        <v>10690</v>
      </c>
      <c r="D3438" s="157" t="s">
        <v>8259</v>
      </c>
      <c r="E3438" s="157" t="s">
        <v>8259</v>
      </c>
      <c r="F3438" s="157" t="s">
        <v>8259</v>
      </c>
    </row>
    <row r="3439" spans="1:6" x14ac:dyDescent="0.2">
      <c r="A3439" s="155" t="s">
        <v>8260</v>
      </c>
      <c r="B3439" s="155" t="s">
        <v>12364</v>
      </c>
      <c r="C3439" s="156">
        <v>37621</v>
      </c>
      <c r="D3439" s="157">
        <v>0</v>
      </c>
      <c r="E3439" s="157">
        <v>0</v>
      </c>
      <c r="F3439" s="157">
        <v>0</v>
      </c>
    </row>
    <row r="3440" spans="1:6" x14ac:dyDescent="0.2">
      <c r="A3440" s="155" t="s">
        <v>8261</v>
      </c>
      <c r="B3440" s="155"/>
      <c r="C3440" s="156">
        <v>37621</v>
      </c>
      <c r="D3440" s="157">
        <v>0</v>
      </c>
      <c r="E3440" s="157">
        <v>0</v>
      </c>
      <c r="F3440" s="157">
        <v>0</v>
      </c>
    </row>
    <row r="3441" spans="1:6" x14ac:dyDescent="0.2">
      <c r="A3441" s="155" t="s">
        <v>8257</v>
      </c>
      <c r="B3441" s="155" t="s">
        <v>8258</v>
      </c>
      <c r="C3441" s="155" t="s">
        <v>10690</v>
      </c>
      <c r="D3441" s="157" t="s">
        <v>8259</v>
      </c>
      <c r="E3441" s="157" t="s">
        <v>8259</v>
      </c>
      <c r="F3441" s="157" t="s">
        <v>8259</v>
      </c>
    </row>
    <row r="3442" spans="1:6" x14ac:dyDescent="0.2">
      <c r="A3442" s="155" t="s">
        <v>8257</v>
      </c>
      <c r="B3442" s="155" t="s">
        <v>8258</v>
      </c>
      <c r="C3442" s="155" t="s">
        <v>10690</v>
      </c>
      <c r="D3442" s="157" t="s">
        <v>8259</v>
      </c>
      <c r="E3442" s="157" t="s">
        <v>8259</v>
      </c>
      <c r="F3442" s="157" t="s">
        <v>8259</v>
      </c>
    </row>
    <row r="3443" spans="1:6" x14ac:dyDescent="0.2">
      <c r="A3443" s="155" t="s">
        <v>8260</v>
      </c>
      <c r="B3443" s="155" t="s">
        <v>12364</v>
      </c>
      <c r="C3443" s="156">
        <v>37621</v>
      </c>
      <c r="D3443" s="157">
        <v>0</v>
      </c>
      <c r="E3443" s="157">
        <v>0</v>
      </c>
      <c r="F3443" s="157">
        <v>0</v>
      </c>
    </row>
    <row r="3444" spans="1:6" x14ac:dyDescent="0.2">
      <c r="A3444" s="155" t="s">
        <v>8261</v>
      </c>
      <c r="B3444" s="155"/>
      <c r="C3444" s="156">
        <v>37621</v>
      </c>
      <c r="D3444" s="157">
        <v>0</v>
      </c>
      <c r="E3444" s="157">
        <v>0</v>
      </c>
      <c r="F3444" s="157">
        <v>0</v>
      </c>
    </row>
    <row r="3445" spans="1:6" x14ac:dyDescent="0.2">
      <c r="A3445" s="155" t="s">
        <v>8257</v>
      </c>
      <c r="B3445" s="155" t="s">
        <v>8258</v>
      </c>
      <c r="C3445" s="155" t="s">
        <v>10690</v>
      </c>
      <c r="D3445" s="157" t="s">
        <v>8259</v>
      </c>
      <c r="E3445" s="157" t="s">
        <v>8259</v>
      </c>
      <c r="F3445" s="157" t="s">
        <v>8259</v>
      </c>
    </row>
    <row r="3446" spans="1:6" x14ac:dyDescent="0.2">
      <c r="A3446" s="155" t="s">
        <v>28</v>
      </c>
      <c r="B3446" s="155" t="s">
        <v>8399</v>
      </c>
      <c r="C3446" s="155"/>
      <c r="D3446" s="155"/>
      <c r="E3446" s="155"/>
      <c r="F3446" s="155"/>
    </row>
    <row r="3447" spans="1:6" x14ac:dyDescent="0.2">
      <c r="A3447" s="155"/>
      <c r="B3447" s="155"/>
      <c r="C3447" s="155" t="s">
        <v>10691</v>
      </c>
      <c r="D3447" s="155"/>
      <c r="E3447" s="157">
        <v>0</v>
      </c>
      <c r="F3447" s="155"/>
    </row>
    <row r="3448" spans="1:6" x14ac:dyDescent="0.2">
      <c r="A3448" s="155" t="s">
        <v>8264</v>
      </c>
      <c r="B3448" s="155"/>
      <c r="C3448" s="156">
        <v>37590</v>
      </c>
      <c r="D3448" s="157">
        <v>38557.101000000002</v>
      </c>
      <c r="E3448" s="157">
        <v>41749.03</v>
      </c>
      <c r="F3448" s="157">
        <v>-3191.9290000000001</v>
      </c>
    </row>
    <row r="3449" spans="1:6" x14ac:dyDescent="0.2">
      <c r="A3449" s="155" t="s">
        <v>8257</v>
      </c>
      <c r="B3449" s="155" t="s">
        <v>8258</v>
      </c>
      <c r="C3449" s="155" t="s">
        <v>10690</v>
      </c>
      <c r="D3449" s="157" t="s">
        <v>8259</v>
      </c>
      <c r="E3449" s="157" t="s">
        <v>8259</v>
      </c>
      <c r="F3449" s="157" t="s">
        <v>8259</v>
      </c>
    </row>
    <row r="3451" spans="1:6" x14ac:dyDescent="0.2">
      <c r="A3451" s="155" t="s">
        <v>8265</v>
      </c>
      <c r="B3451" s="155" t="s">
        <v>8266</v>
      </c>
      <c r="C3451" s="155" t="s">
        <v>158</v>
      </c>
      <c r="D3451" s="157" t="s">
        <v>3</v>
      </c>
      <c r="E3451" s="157" t="s">
        <v>4</v>
      </c>
      <c r="F3451" s="157" t="s">
        <v>1020</v>
      </c>
    </row>
    <row r="3452" spans="1:6" x14ac:dyDescent="0.2">
      <c r="A3452" s="155" t="s">
        <v>8257</v>
      </c>
      <c r="B3452" s="155" t="s">
        <v>8258</v>
      </c>
      <c r="C3452" s="155" t="s">
        <v>10690</v>
      </c>
      <c r="D3452" s="157" t="s">
        <v>8259</v>
      </c>
      <c r="E3452" s="157" t="s">
        <v>8259</v>
      </c>
      <c r="F3452" s="157" t="s">
        <v>8259</v>
      </c>
    </row>
    <row r="3453" spans="1:6" x14ac:dyDescent="0.2">
      <c r="A3453" s="156">
        <v>45639</v>
      </c>
      <c r="B3453" s="155" t="s">
        <v>11104</v>
      </c>
      <c r="C3453" s="155" t="s">
        <v>11105</v>
      </c>
      <c r="D3453" s="155"/>
      <c r="E3453" s="157">
        <v>376.45299999999997</v>
      </c>
      <c r="F3453" s="157">
        <v>-3568.3820000000001</v>
      </c>
    </row>
    <row r="3454" spans="1:6" x14ac:dyDescent="0.2">
      <c r="A3454" s="156">
        <v>45639</v>
      </c>
      <c r="B3454" s="155" t="s">
        <v>11106</v>
      </c>
      <c r="C3454" s="155" t="s">
        <v>11107</v>
      </c>
      <c r="D3454" s="155"/>
      <c r="E3454" s="157">
        <v>254.232</v>
      </c>
      <c r="F3454" s="157">
        <v>-3822.614</v>
      </c>
    </row>
    <row r="3455" spans="1:6" x14ac:dyDescent="0.2">
      <c r="A3455" s="156">
        <v>45644</v>
      </c>
      <c r="B3455" s="155" t="s">
        <v>11108</v>
      </c>
      <c r="C3455" s="155" t="s">
        <v>11109</v>
      </c>
      <c r="D3455" s="155"/>
      <c r="E3455" s="157">
        <v>214.05</v>
      </c>
      <c r="F3455" s="157">
        <v>-4036.6640000000002</v>
      </c>
    </row>
    <row r="3456" spans="1:6" x14ac:dyDescent="0.2">
      <c r="A3456" s="156">
        <v>45657</v>
      </c>
      <c r="B3456" s="155" t="s">
        <v>11110</v>
      </c>
      <c r="C3456" s="155" t="s">
        <v>11111</v>
      </c>
      <c r="D3456" s="155"/>
      <c r="E3456" s="157">
        <v>260.77699999999999</v>
      </c>
      <c r="F3456" s="157">
        <v>-4297.4409999999998</v>
      </c>
    </row>
    <row r="3457" spans="1:6" x14ac:dyDescent="0.2">
      <c r="A3457" s="156">
        <v>45657</v>
      </c>
      <c r="B3457" s="155" t="s">
        <v>11112</v>
      </c>
      <c r="C3457" s="155" t="s">
        <v>11113</v>
      </c>
      <c r="D3457" s="155"/>
      <c r="E3457" s="157">
        <v>358.85899999999998</v>
      </c>
      <c r="F3457" s="157">
        <v>-4656.3</v>
      </c>
    </row>
    <row r="3458" spans="1:6" x14ac:dyDescent="0.2">
      <c r="A3458" s="156">
        <v>45657</v>
      </c>
      <c r="B3458" s="155" t="s">
        <v>11114</v>
      </c>
      <c r="C3458" s="155" t="s">
        <v>11115</v>
      </c>
      <c r="D3458" s="157">
        <v>66.45</v>
      </c>
      <c r="E3458" s="155"/>
      <c r="F3458" s="157">
        <v>-4589.8500000000004</v>
      </c>
    </row>
    <row r="3459" spans="1:6" x14ac:dyDescent="0.2">
      <c r="A3459" s="156">
        <v>45657</v>
      </c>
      <c r="B3459" s="155" t="s">
        <v>11116</v>
      </c>
      <c r="C3459" s="155" t="s">
        <v>11117</v>
      </c>
      <c r="D3459" s="155"/>
      <c r="E3459" s="157">
        <v>303.02199999999999</v>
      </c>
      <c r="F3459" s="157">
        <v>-4892.8720000000003</v>
      </c>
    </row>
    <row r="3460" spans="1:6" x14ac:dyDescent="0.2">
      <c r="A3460" s="156">
        <v>45657</v>
      </c>
      <c r="B3460" s="155" t="s">
        <v>11118</v>
      </c>
      <c r="C3460" s="155" t="s">
        <v>11119</v>
      </c>
      <c r="D3460" s="155"/>
      <c r="E3460" s="157">
        <v>234.24</v>
      </c>
      <c r="F3460" s="157">
        <v>-5127.1120000000001</v>
      </c>
    </row>
    <row r="3461" spans="1:6" x14ac:dyDescent="0.2">
      <c r="A3461" s="155" t="s">
        <v>8257</v>
      </c>
      <c r="B3461" s="155" t="s">
        <v>8258</v>
      </c>
      <c r="C3461" s="155" t="s">
        <v>10690</v>
      </c>
      <c r="D3461" s="157" t="s">
        <v>8259</v>
      </c>
      <c r="E3461" s="157" t="s">
        <v>8259</v>
      </c>
      <c r="F3461" s="157" t="s">
        <v>8259</v>
      </c>
    </row>
    <row r="3462" spans="1:6" x14ac:dyDescent="0.2">
      <c r="A3462" s="155" t="s">
        <v>8260</v>
      </c>
      <c r="B3462" s="155" t="s">
        <v>12364</v>
      </c>
      <c r="C3462" s="156">
        <v>37621</v>
      </c>
      <c r="D3462" s="157">
        <v>66.45</v>
      </c>
      <c r="E3462" s="157">
        <v>2001.633</v>
      </c>
      <c r="F3462" s="157">
        <v>-1935.183</v>
      </c>
    </row>
    <row r="3463" spans="1:6" x14ac:dyDescent="0.2">
      <c r="A3463" s="155" t="s">
        <v>8261</v>
      </c>
      <c r="B3463" s="155"/>
      <c r="C3463" s="156">
        <v>37621</v>
      </c>
      <c r="D3463" s="157">
        <v>38623.550999999999</v>
      </c>
      <c r="E3463" s="157">
        <v>43750.663</v>
      </c>
      <c r="F3463" s="157">
        <v>-5127.1120000000001</v>
      </c>
    </row>
    <row r="3464" spans="1:6" x14ac:dyDescent="0.2">
      <c r="A3464" s="155" t="s">
        <v>8257</v>
      </c>
      <c r="B3464" s="155" t="s">
        <v>8258</v>
      </c>
      <c r="C3464" s="155" t="s">
        <v>10690</v>
      </c>
      <c r="D3464" s="157" t="s">
        <v>8259</v>
      </c>
      <c r="E3464" s="157" t="s">
        <v>8259</v>
      </c>
      <c r="F3464" s="157" t="s">
        <v>8259</v>
      </c>
    </row>
    <row r="3465" spans="1:6" x14ac:dyDescent="0.2">
      <c r="A3465" s="155" t="s">
        <v>10341</v>
      </c>
      <c r="B3465" s="155" t="s">
        <v>11120</v>
      </c>
      <c r="C3465" s="155"/>
      <c r="D3465" s="155"/>
      <c r="E3465" s="155"/>
      <c r="F3465" s="155"/>
    </row>
    <row r="3466" spans="1:6" x14ac:dyDescent="0.2">
      <c r="A3466" s="155"/>
      <c r="B3466" s="155"/>
      <c r="C3466" s="155" t="s">
        <v>10691</v>
      </c>
      <c r="D3466" s="155"/>
      <c r="E3466" s="157">
        <v>0</v>
      </c>
      <c r="F3466" s="155"/>
    </row>
    <row r="3467" spans="1:6" x14ac:dyDescent="0.2">
      <c r="A3467" s="155" t="s">
        <v>8264</v>
      </c>
      <c r="B3467" s="155"/>
      <c r="C3467" s="156">
        <v>37590</v>
      </c>
      <c r="D3467" s="157">
        <v>0</v>
      </c>
      <c r="E3467" s="157">
        <v>721.29</v>
      </c>
      <c r="F3467" s="157">
        <v>-721.29</v>
      </c>
    </row>
    <row r="3468" spans="1:6" x14ac:dyDescent="0.2">
      <c r="A3468" s="155" t="s">
        <v>8257</v>
      </c>
      <c r="B3468" s="155" t="s">
        <v>8258</v>
      </c>
      <c r="C3468" s="155" t="s">
        <v>10690</v>
      </c>
      <c r="D3468" s="157" t="s">
        <v>8259</v>
      </c>
      <c r="E3468" s="157" t="s">
        <v>8259</v>
      </c>
      <c r="F3468" s="157" t="s">
        <v>8259</v>
      </c>
    </row>
    <row r="3469" spans="1:6" x14ac:dyDescent="0.2">
      <c r="A3469" s="155" t="s">
        <v>8257</v>
      </c>
      <c r="B3469" s="155" t="s">
        <v>8258</v>
      </c>
      <c r="C3469" s="155" t="s">
        <v>10690</v>
      </c>
      <c r="D3469" s="157" t="s">
        <v>8259</v>
      </c>
      <c r="E3469" s="157" t="s">
        <v>8259</v>
      </c>
      <c r="F3469" s="157" t="s">
        <v>8259</v>
      </c>
    </row>
    <row r="3470" spans="1:6" x14ac:dyDescent="0.2">
      <c r="A3470" s="155" t="s">
        <v>8260</v>
      </c>
      <c r="B3470" s="155" t="s">
        <v>12364</v>
      </c>
      <c r="C3470" s="156">
        <v>37621</v>
      </c>
      <c r="D3470" s="157">
        <v>0</v>
      </c>
      <c r="E3470" s="157">
        <v>0</v>
      </c>
      <c r="F3470" s="157">
        <v>0</v>
      </c>
    </row>
    <row r="3471" spans="1:6" x14ac:dyDescent="0.2">
      <c r="A3471" s="155" t="s">
        <v>8261</v>
      </c>
      <c r="B3471" s="155"/>
      <c r="C3471" s="156">
        <v>37621</v>
      </c>
      <c r="D3471" s="157">
        <v>0</v>
      </c>
      <c r="E3471" s="157">
        <v>721.29</v>
      </c>
      <c r="F3471" s="157">
        <v>-721.29</v>
      </c>
    </row>
    <row r="3472" spans="1:6" x14ac:dyDescent="0.2">
      <c r="A3472" s="155" t="s">
        <v>8268</v>
      </c>
      <c r="B3472" s="155"/>
      <c r="C3472" s="155"/>
      <c r="D3472" s="155"/>
      <c r="E3472" s="155"/>
      <c r="F3472" s="155"/>
    </row>
    <row r="3473" spans="1:6" x14ac:dyDescent="0.2">
      <c r="A3473" s="155" t="s">
        <v>8254</v>
      </c>
      <c r="B3473" s="155" t="s">
        <v>8255</v>
      </c>
      <c r="C3473" s="155"/>
      <c r="D3473" s="155"/>
      <c r="E3473" s="155"/>
      <c r="F3473" s="155"/>
    </row>
    <row r="3474" spans="1:6" x14ac:dyDescent="0.2">
      <c r="A3474" s="155"/>
      <c r="B3474" s="155"/>
      <c r="C3474" s="155" t="s">
        <v>10689</v>
      </c>
      <c r="D3474" s="157" t="s">
        <v>8255</v>
      </c>
      <c r="E3474" s="155"/>
      <c r="F3474" s="155"/>
    </row>
    <row r="3476" spans="1:6" x14ac:dyDescent="0.2">
      <c r="A3476" s="155" t="s">
        <v>8257</v>
      </c>
      <c r="B3476" s="155" t="s">
        <v>8258</v>
      </c>
      <c r="C3476" s="155" t="s">
        <v>10690</v>
      </c>
      <c r="D3476" s="157" t="s">
        <v>8259</v>
      </c>
      <c r="E3476" s="157" t="s">
        <v>8259</v>
      </c>
      <c r="F3476" s="157" t="s">
        <v>8259</v>
      </c>
    </row>
    <row r="3477" spans="1:6" x14ac:dyDescent="0.2">
      <c r="A3477" s="155" t="s">
        <v>8257</v>
      </c>
      <c r="B3477" s="155" t="s">
        <v>8258</v>
      </c>
      <c r="C3477" s="155" t="s">
        <v>10690</v>
      </c>
      <c r="D3477" s="157" t="s">
        <v>8259</v>
      </c>
      <c r="E3477" s="157" t="s">
        <v>8259</v>
      </c>
      <c r="F3477" s="157" t="s">
        <v>8259</v>
      </c>
    </row>
    <row r="3478" spans="1:6" x14ac:dyDescent="0.2">
      <c r="A3478" s="155" t="s">
        <v>8260</v>
      </c>
      <c r="B3478" s="155" t="s">
        <v>12364</v>
      </c>
      <c r="C3478" s="156">
        <v>37621</v>
      </c>
      <c r="D3478" s="157">
        <v>0</v>
      </c>
      <c r="E3478" s="157">
        <v>0</v>
      </c>
      <c r="F3478" s="157">
        <v>0</v>
      </c>
    </row>
    <row r="3479" spans="1:6" x14ac:dyDescent="0.2">
      <c r="A3479" s="155" t="s">
        <v>8261</v>
      </c>
      <c r="B3479" s="155"/>
      <c r="C3479" s="156">
        <v>37621</v>
      </c>
      <c r="D3479" s="157">
        <v>0</v>
      </c>
      <c r="E3479" s="157">
        <v>0</v>
      </c>
      <c r="F3479" s="157">
        <v>0</v>
      </c>
    </row>
    <row r="3480" spans="1:6" x14ac:dyDescent="0.2">
      <c r="A3480" s="155" t="s">
        <v>8257</v>
      </c>
      <c r="B3480" s="155" t="s">
        <v>8258</v>
      </c>
      <c r="C3480" s="155" t="s">
        <v>10690</v>
      </c>
      <c r="D3480" s="157" t="s">
        <v>8259</v>
      </c>
      <c r="E3480" s="157" t="s">
        <v>8259</v>
      </c>
      <c r="F3480" s="157" t="s">
        <v>8259</v>
      </c>
    </row>
    <row r="3481" spans="1:6" x14ac:dyDescent="0.2">
      <c r="A3481" s="155" t="s">
        <v>8257</v>
      </c>
      <c r="B3481" s="155" t="s">
        <v>8258</v>
      </c>
      <c r="C3481" s="155" t="s">
        <v>10690</v>
      </c>
      <c r="D3481" s="157" t="s">
        <v>8259</v>
      </c>
      <c r="E3481" s="157" t="s">
        <v>8259</v>
      </c>
      <c r="F3481" s="157" t="s">
        <v>8259</v>
      </c>
    </row>
    <row r="3482" spans="1:6" x14ac:dyDescent="0.2">
      <c r="A3482" s="155" t="s">
        <v>8260</v>
      </c>
      <c r="B3482" s="155" t="s">
        <v>12364</v>
      </c>
      <c r="C3482" s="156">
        <v>37621</v>
      </c>
      <c r="D3482" s="157">
        <v>0</v>
      </c>
      <c r="E3482" s="157">
        <v>0</v>
      </c>
      <c r="F3482" s="157">
        <v>0</v>
      </c>
    </row>
    <row r="3483" spans="1:6" x14ac:dyDescent="0.2">
      <c r="A3483" s="155" t="s">
        <v>8261</v>
      </c>
      <c r="B3483" s="155"/>
      <c r="C3483" s="156">
        <v>37621</v>
      </c>
      <c r="D3483" s="157">
        <v>0</v>
      </c>
      <c r="E3483" s="157">
        <v>0</v>
      </c>
      <c r="F3483" s="157">
        <v>0</v>
      </c>
    </row>
    <row r="3484" spans="1:6" x14ac:dyDescent="0.2">
      <c r="A3484" s="155" t="s">
        <v>8257</v>
      </c>
      <c r="B3484" s="155" t="s">
        <v>8258</v>
      </c>
      <c r="C3484" s="155" t="s">
        <v>10690</v>
      </c>
      <c r="D3484" s="157" t="s">
        <v>8259</v>
      </c>
      <c r="E3484" s="157" t="s">
        <v>8259</v>
      </c>
      <c r="F3484" s="157" t="s">
        <v>8259</v>
      </c>
    </row>
    <row r="3485" spans="1:6" x14ac:dyDescent="0.2">
      <c r="A3485" s="155" t="s">
        <v>8257</v>
      </c>
      <c r="B3485" s="155" t="s">
        <v>8258</v>
      </c>
      <c r="C3485" s="155" t="s">
        <v>10690</v>
      </c>
      <c r="D3485" s="157" t="s">
        <v>8259</v>
      </c>
      <c r="E3485" s="157" t="s">
        <v>8259</v>
      </c>
      <c r="F3485" s="157" t="s">
        <v>8259</v>
      </c>
    </row>
    <row r="3486" spans="1:6" x14ac:dyDescent="0.2">
      <c r="A3486" s="155" t="s">
        <v>8260</v>
      </c>
      <c r="B3486" s="155" t="s">
        <v>12364</v>
      </c>
      <c r="C3486" s="156">
        <v>37621</v>
      </c>
      <c r="D3486" s="157">
        <v>0</v>
      </c>
      <c r="E3486" s="157">
        <v>0</v>
      </c>
      <c r="F3486" s="157">
        <v>0</v>
      </c>
    </row>
    <row r="3487" spans="1:6" x14ac:dyDescent="0.2">
      <c r="A3487" s="155" t="s">
        <v>8261</v>
      </c>
      <c r="B3487" s="155"/>
      <c r="C3487" s="156">
        <v>37621</v>
      </c>
      <c r="D3487" s="157">
        <v>0</v>
      </c>
      <c r="E3487" s="157">
        <v>0</v>
      </c>
      <c r="F3487" s="157">
        <v>0</v>
      </c>
    </row>
    <row r="3488" spans="1:6" x14ac:dyDescent="0.2">
      <c r="A3488" s="155" t="s">
        <v>8257</v>
      </c>
      <c r="B3488" s="155" t="s">
        <v>8258</v>
      </c>
      <c r="C3488" s="155" t="s">
        <v>10690</v>
      </c>
      <c r="D3488" s="157" t="s">
        <v>8259</v>
      </c>
      <c r="E3488" s="157" t="s">
        <v>8259</v>
      </c>
      <c r="F3488" s="157" t="s">
        <v>8259</v>
      </c>
    </row>
    <row r="3489" spans="1:6" x14ac:dyDescent="0.2">
      <c r="A3489" s="155" t="s">
        <v>8257</v>
      </c>
      <c r="B3489" s="155" t="s">
        <v>8258</v>
      </c>
      <c r="C3489" s="155" t="s">
        <v>10690</v>
      </c>
      <c r="D3489" s="157" t="s">
        <v>8259</v>
      </c>
      <c r="E3489" s="157" t="s">
        <v>8259</v>
      </c>
      <c r="F3489" s="157" t="s">
        <v>8259</v>
      </c>
    </row>
    <row r="3490" spans="1:6" x14ac:dyDescent="0.2">
      <c r="A3490" s="155" t="s">
        <v>8260</v>
      </c>
      <c r="B3490" s="155" t="s">
        <v>12364</v>
      </c>
      <c r="C3490" s="156">
        <v>37621</v>
      </c>
      <c r="D3490" s="157">
        <v>0</v>
      </c>
      <c r="E3490" s="157">
        <v>0</v>
      </c>
      <c r="F3490" s="157">
        <v>0</v>
      </c>
    </row>
    <row r="3491" spans="1:6" x14ac:dyDescent="0.2">
      <c r="A3491" s="155" t="s">
        <v>8261</v>
      </c>
      <c r="B3491" s="155"/>
      <c r="C3491" s="156">
        <v>37621</v>
      </c>
      <c r="D3491" s="157">
        <v>0</v>
      </c>
      <c r="E3491" s="157">
        <v>0</v>
      </c>
      <c r="F3491" s="157">
        <v>0</v>
      </c>
    </row>
    <row r="3492" spans="1:6" x14ac:dyDescent="0.2">
      <c r="A3492" s="155" t="s">
        <v>8257</v>
      </c>
      <c r="B3492" s="155" t="s">
        <v>8258</v>
      </c>
      <c r="C3492" s="155" t="s">
        <v>10690</v>
      </c>
      <c r="D3492" s="157" t="s">
        <v>8259</v>
      </c>
      <c r="E3492" s="157" t="s">
        <v>8259</v>
      </c>
      <c r="F3492" s="157" t="s">
        <v>8259</v>
      </c>
    </row>
    <row r="3493" spans="1:6" x14ac:dyDescent="0.2">
      <c r="A3493" s="155" t="s">
        <v>30</v>
      </c>
      <c r="B3493" s="155" t="s">
        <v>9625</v>
      </c>
      <c r="C3493" s="155"/>
      <c r="D3493" s="155"/>
      <c r="E3493" s="155"/>
      <c r="F3493" s="155"/>
    </row>
    <row r="3494" spans="1:6" x14ac:dyDescent="0.2">
      <c r="A3494" s="155"/>
      <c r="B3494" s="155"/>
      <c r="C3494" s="155" t="s">
        <v>10691</v>
      </c>
      <c r="D3494" s="155"/>
      <c r="E3494" s="157">
        <v>0</v>
      </c>
      <c r="F3494" s="155"/>
    </row>
    <row r="3495" spans="1:6" x14ac:dyDescent="0.2">
      <c r="A3495" s="155" t="s">
        <v>8264</v>
      </c>
      <c r="B3495" s="155"/>
      <c r="C3495" s="156">
        <v>37590</v>
      </c>
      <c r="D3495" s="157">
        <v>578622.48899999994</v>
      </c>
      <c r="E3495" s="157">
        <v>567919.58700000006</v>
      </c>
      <c r="F3495" s="157">
        <v>10702.902</v>
      </c>
    </row>
    <row r="3496" spans="1:6" x14ac:dyDescent="0.2">
      <c r="A3496" s="155" t="s">
        <v>8257</v>
      </c>
      <c r="B3496" s="155" t="s">
        <v>8258</v>
      </c>
      <c r="C3496" s="155" t="s">
        <v>10690</v>
      </c>
      <c r="D3496" s="157" t="s">
        <v>8259</v>
      </c>
      <c r="E3496" s="157" t="s">
        <v>8259</v>
      </c>
      <c r="F3496" s="157" t="s">
        <v>8259</v>
      </c>
    </row>
    <row r="3498" spans="1:6" x14ac:dyDescent="0.2">
      <c r="A3498" s="155" t="s">
        <v>8265</v>
      </c>
      <c r="B3498" s="155" t="s">
        <v>8266</v>
      </c>
      <c r="C3498" s="155" t="s">
        <v>158</v>
      </c>
      <c r="D3498" s="157" t="s">
        <v>3</v>
      </c>
      <c r="E3498" s="157" t="s">
        <v>4</v>
      </c>
      <c r="F3498" s="157" t="s">
        <v>1020</v>
      </c>
    </row>
    <row r="3499" spans="1:6" x14ac:dyDescent="0.2">
      <c r="A3499" s="155" t="s">
        <v>8257</v>
      </c>
      <c r="B3499" s="155" t="s">
        <v>8258</v>
      </c>
      <c r="C3499" s="155" t="s">
        <v>10690</v>
      </c>
      <c r="D3499" s="157" t="s">
        <v>8259</v>
      </c>
      <c r="E3499" s="157" t="s">
        <v>8259</v>
      </c>
      <c r="F3499" s="157" t="s">
        <v>8259</v>
      </c>
    </row>
    <row r="3500" spans="1:6" x14ac:dyDescent="0.2">
      <c r="A3500" s="156">
        <v>45636</v>
      </c>
      <c r="B3500" s="155">
        <v>5624566360</v>
      </c>
      <c r="C3500" s="155" t="s">
        <v>11125</v>
      </c>
      <c r="D3500" s="157">
        <v>23556.235000000001</v>
      </c>
      <c r="E3500" s="155"/>
      <c r="F3500" s="157">
        <v>34259.137000000002</v>
      </c>
    </row>
    <row r="3501" spans="1:6" x14ac:dyDescent="0.2">
      <c r="A3501" s="156">
        <v>45644</v>
      </c>
      <c r="B3501" s="155" t="s">
        <v>11126</v>
      </c>
      <c r="C3501" s="155" t="s">
        <v>11127</v>
      </c>
      <c r="D3501" s="155"/>
      <c r="E3501" s="157">
        <v>1936.059</v>
      </c>
      <c r="F3501" s="157">
        <v>32323.078000000001</v>
      </c>
    </row>
    <row r="3502" spans="1:6" x14ac:dyDescent="0.2">
      <c r="A3502" s="156">
        <v>45646</v>
      </c>
      <c r="B3502" s="155">
        <v>5624566362</v>
      </c>
      <c r="C3502" s="155" t="s">
        <v>11128</v>
      </c>
      <c r="D3502" s="157">
        <v>36096.461000000003</v>
      </c>
      <c r="E3502" s="155"/>
      <c r="F3502" s="157">
        <v>68419.539000000004</v>
      </c>
    </row>
    <row r="3503" spans="1:6" x14ac:dyDescent="0.2">
      <c r="A3503" s="156">
        <v>45650</v>
      </c>
      <c r="B3503" s="155" t="s">
        <v>11129</v>
      </c>
      <c r="C3503" s="155" t="s">
        <v>11130</v>
      </c>
      <c r="D3503" s="155"/>
      <c r="E3503" s="157">
        <v>9773.7690000000002</v>
      </c>
      <c r="F3503" s="157">
        <v>58645.77</v>
      </c>
    </row>
    <row r="3504" spans="1:6" x14ac:dyDescent="0.2">
      <c r="A3504" s="156">
        <v>45650</v>
      </c>
      <c r="B3504" s="155" t="s">
        <v>11131</v>
      </c>
      <c r="C3504" s="155" t="s">
        <v>11132</v>
      </c>
      <c r="D3504" s="155"/>
      <c r="E3504" s="157">
        <v>17948.432000000001</v>
      </c>
      <c r="F3504" s="157">
        <v>40697.338000000003</v>
      </c>
    </row>
    <row r="3505" spans="1:6" x14ac:dyDescent="0.2">
      <c r="A3505" s="156">
        <v>45652</v>
      </c>
      <c r="B3505" s="155" t="s">
        <v>11133</v>
      </c>
      <c r="C3505" s="155" t="s">
        <v>11134</v>
      </c>
      <c r="D3505" s="155"/>
      <c r="E3505" s="157">
        <v>8155.8919999999998</v>
      </c>
      <c r="F3505" s="157">
        <v>32541.446</v>
      </c>
    </row>
    <row r="3506" spans="1:6" x14ac:dyDescent="0.2">
      <c r="A3506" s="156">
        <v>45652</v>
      </c>
      <c r="B3506" s="155" t="s">
        <v>11135</v>
      </c>
      <c r="C3506" s="155" t="s">
        <v>11136</v>
      </c>
      <c r="D3506" s="155"/>
      <c r="E3506" s="157">
        <v>2404.8000000000002</v>
      </c>
      <c r="F3506" s="157">
        <v>30136.646000000001</v>
      </c>
    </row>
    <row r="3507" spans="1:6" x14ac:dyDescent="0.2">
      <c r="A3507" s="156">
        <v>45653</v>
      </c>
      <c r="B3507" s="155">
        <v>5624566389</v>
      </c>
      <c r="C3507" s="155" t="s">
        <v>11137</v>
      </c>
      <c r="D3507" s="157">
        <v>29658.26</v>
      </c>
      <c r="E3507" s="155"/>
      <c r="F3507" s="157">
        <v>59794.906000000003</v>
      </c>
    </row>
    <row r="3508" spans="1:6" x14ac:dyDescent="0.2">
      <c r="A3508" s="156">
        <v>45657</v>
      </c>
      <c r="B3508" s="155" t="s">
        <v>11138</v>
      </c>
      <c r="C3508" s="155" t="s">
        <v>11139</v>
      </c>
      <c r="D3508" s="155"/>
      <c r="E3508" s="157">
        <v>5133.1130000000003</v>
      </c>
      <c r="F3508" s="157">
        <v>54661.792999999998</v>
      </c>
    </row>
    <row r="3509" spans="1:6" x14ac:dyDescent="0.2">
      <c r="A3509" s="156">
        <v>45657</v>
      </c>
      <c r="B3509" s="155" t="s">
        <v>11140</v>
      </c>
      <c r="C3509" s="155" t="s">
        <v>11141</v>
      </c>
      <c r="D3509" s="155"/>
      <c r="E3509" s="157">
        <v>54448.44</v>
      </c>
      <c r="F3509" s="157">
        <v>213.35300000000001</v>
      </c>
    </row>
    <row r="3510" spans="1:6" x14ac:dyDescent="0.2">
      <c r="A3510" s="155" t="s">
        <v>8257</v>
      </c>
      <c r="B3510" s="155" t="s">
        <v>8258</v>
      </c>
      <c r="C3510" s="155" t="s">
        <v>10690</v>
      </c>
      <c r="D3510" s="157" t="s">
        <v>8259</v>
      </c>
      <c r="E3510" s="157" t="s">
        <v>8259</v>
      </c>
      <c r="F3510" s="157" t="s">
        <v>8259</v>
      </c>
    </row>
    <row r="3511" spans="1:6" x14ac:dyDescent="0.2">
      <c r="A3511" s="155" t="s">
        <v>8260</v>
      </c>
      <c r="B3511" s="155" t="s">
        <v>12364</v>
      </c>
      <c r="C3511" s="156">
        <v>37621</v>
      </c>
      <c r="D3511" s="157">
        <v>89310.956000000006</v>
      </c>
      <c r="E3511" s="157">
        <v>99800.505000000005</v>
      </c>
      <c r="F3511" s="157">
        <v>-10489.549000000001</v>
      </c>
    </row>
    <row r="3512" spans="1:6" x14ac:dyDescent="0.2">
      <c r="A3512" s="155" t="s">
        <v>8261</v>
      </c>
      <c r="B3512" s="155"/>
      <c r="C3512" s="156">
        <v>37621</v>
      </c>
      <c r="D3512" s="157">
        <v>667933.44499999995</v>
      </c>
      <c r="E3512" s="157">
        <v>667720.09199999995</v>
      </c>
      <c r="F3512" s="157">
        <v>213.35300000000001</v>
      </c>
    </row>
    <row r="3513" spans="1:6" x14ac:dyDescent="0.2">
      <c r="A3513" s="155" t="s">
        <v>8257</v>
      </c>
      <c r="B3513" s="155" t="s">
        <v>8258</v>
      </c>
      <c r="C3513" s="155" t="s">
        <v>10690</v>
      </c>
      <c r="D3513" s="157" t="s">
        <v>8259</v>
      </c>
      <c r="E3513" s="157" t="s">
        <v>8259</v>
      </c>
      <c r="F3513" s="157" t="s">
        <v>8259</v>
      </c>
    </row>
    <row r="3514" spans="1:6" x14ac:dyDescent="0.2">
      <c r="A3514" s="155" t="s">
        <v>8257</v>
      </c>
      <c r="B3514" s="155" t="s">
        <v>8258</v>
      </c>
      <c r="C3514" s="155" t="s">
        <v>10690</v>
      </c>
      <c r="D3514" s="157" t="s">
        <v>8259</v>
      </c>
      <c r="E3514" s="157" t="s">
        <v>8259</v>
      </c>
      <c r="F3514" s="157" t="s">
        <v>8259</v>
      </c>
    </row>
    <row r="3515" spans="1:6" x14ac:dyDescent="0.2">
      <c r="A3515" s="155" t="s">
        <v>8260</v>
      </c>
      <c r="B3515" s="155" t="s">
        <v>12364</v>
      </c>
      <c r="C3515" s="156">
        <v>37621</v>
      </c>
      <c r="D3515" s="157">
        <v>0</v>
      </c>
      <c r="E3515" s="157">
        <v>0</v>
      </c>
      <c r="F3515" s="157">
        <v>0</v>
      </c>
    </row>
    <row r="3516" spans="1:6" x14ac:dyDescent="0.2">
      <c r="A3516" s="155" t="s">
        <v>8261</v>
      </c>
      <c r="B3516" s="155"/>
      <c r="C3516" s="156">
        <v>37621</v>
      </c>
      <c r="D3516" s="157">
        <v>0</v>
      </c>
      <c r="E3516" s="157">
        <v>0</v>
      </c>
      <c r="F3516" s="157">
        <v>0</v>
      </c>
    </row>
    <row r="3517" spans="1:6" x14ac:dyDescent="0.2">
      <c r="A3517" s="155" t="s">
        <v>8257</v>
      </c>
      <c r="B3517" s="155" t="s">
        <v>8258</v>
      </c>
      <c r="C3517" s="155" t="s">
        <v>10690</v>
      </c>
      <c r="D3517" s="157" t="s">
        <v>8259</v>
      </c>
      <c r="E3517" s="157" t="s">
        <v>8259</v>
      </c>
      <c r="F3517" s="157" t="s">
        <v>8259</v>
      </c>
    </row>
    <row r="3518" spans="1:6" x14ac:dyDescent="0.2">
      <c r="A3518" s="155" t="s">
        <v>8257</v>
      </c>
      <c r="B3518" s="155" t="s">
        <v>8258</v>
      </c>
      <c r="C3518" s="155" t="s">
        <v>10690</v>
      </c>
      <c r="D3518" s="157" t="s">
        <v>8259</v>
      </c>
      <c r="E3518" s="157" t="s">
        <v>8259</v>
      </c>
      <c r="F3518" s="157" t="s">
        <v>8259</v>
      </c>
    </row>
    <row r="3519" spans="1:6" x14ac:dyDescent="0.2">
      <c r="A3519" s="155" t="s">
        <v>8260</v>
      </c>
      <c r="B3519" s="155" t="s">
        <v>12364</v>
      </c>
      <c r="C3519" s="156">
        <v>37621</v>
      </c>
      <c r="D3519" s="157">
        <v>0</v>
      </c>
      <c r="E3519" s="157">
        <v>0</v>
      </c>
      <c r="F3519" s="157">
        <v>0</v>
      </c>
    </row>
    <row r="3520" spans="1:6" x14ac:dyDescent="0.2">
      <c r="A3520" s="155" t="s">
        <v>8261</v>
      </c>
      <c r="B3520" s="155"/>
      <c r="C3520" s="156">
        <v>37621</v>
      </c>
      <c r="D3520" s="157">
        <v>0</v>
      </c>
      <c r="E3520" s="157">
        <v>0</v>
      </c>
      <c r="F3520" s="157">
        <v>0</v>
      </c>
    </row>
    <row r="3521" spans="1:6" x14ac:dyDescent="0.2">
      <c r="A3521" s="155" t="s">
        <v>8257</v>
      </c>
      <c r="B3521" s="155" t="s">
        <v>8258</v>
      </c>
      <c r="C3521" s="155" t="s">
        <v>10690</v>
      </c>
      <c r="D3521" s="157" t="s">
        <v>8259</v>
      </c>
      <c r="E3521" s="157" t="s">
        <v>8259</v>
      </c>
      <c r="F3521" s="157" t="s">
        <v>8259</v>
      </c>
    </row>
    <row r="3522" spans="1:6" x14ac:dyDescent="0.2">
      <c r="A3522" s="155" t="s">
        <v>8257</v>
      </c>
      <c r="B3522" s="155" t="s">
        <v>8258</v>
      </c>
      <c r="C3522" s="155" t="s">
        <v>10690</v>
      </c>
      <c r="D3522" s="157" t="s">
        <v>8259</v>
      </c>
      <c r="E3522" s="157" t="s">
        <v>8259</v>
      </c>
      <c r="F3522" s="157" t="s">
        <v>8259</v>
      </c>
    </row>
    <row r="3523" spans="1:6" x14ac:dyDescent="0.2">
      <c r="A3523" s="155" t="s">
        <v>8260</v>
      </c>
      <c r="B3523" s="155" t="s">
        <v>12364</v>
      </c>
      <c r="C3523" s="156">
        <v>37621</v>
      </c>
      <c r="D3523" s="157">
        <v>0</v>
      </c>
      <c r="E3523" s="157">
        <v>0</v>
      </c>
      <c r="F3523" s="157">
        <v>0</v>
      </c>
    </row>
    <row r="3524" spans="1:6" x14ac:dyDescent="0.2">
      <c r="A3524" s="155" t="s">
        <v>8261</v>
      </c>
      <c r="B3524" s="155"/>
      <c r="C3524" s="156">
        <v>37621</v>
      </c>
      <c r="D3524" s="157">
        <v>0</v>
      </c>
      <c r="E3524" s="157">
        <v>0</v>
      </c>
      <c r="F3524" s="157">
        <v>0</v>
      </c>
    </row>
    <row r="3525" spans="1:6" x14ac:dyDescent="0.2">
      <c r="A3525" s="155" t="s">
        <v>8257</v>
      </c>
      <c r="B3525" s="155" t="s">
        <v>8258</v>
      </c>
      <c r="C3525" s="155" t="s">
        <v>10690</v>
      </c>
      <c r="D3525" s="157" t="s">
        <v>8259</v>
      </c>
      <c r="E3525" s="157" t="s">
        <v>8259</v>
      </c>
      <c r="F3525" s="157" t="s">
        <v>8259</v>
      </c>
    </row>
    <row r="3526" spans="1:6" x14ac:dyDescent="0.2">
      <c r="A3526" s="155" t="s">
        <v>8257</v>
      </c>
      <c r="B3526" s="155" t="s">
        <v>8258</v>
      </c>
      <c r="C3526" s="155" t="s">
        <v>10690</v>
      </c>
      <c r="D3526" s="157" t="s">
        <v>8259</v>
      </c>
      <c r="E3526" s="157" t="s">
        <v>8259</v>
      </c>
      <c r="F3526" s="157" t="s">
        <v>8259</v>
      </c>
    </row>
    <row r="3527" spans="1:6" x14ac:dyDescent="0.2">
      <c r="A3527" s="155" t="s">
        <v>8260</v>
      </c>
      <c r="B3527" s="155" t="s">
        <v>12364</v>
      </c>
      <c r="C3527" s="156">
        <v>37621</v>
      </c>
      <c r="D3527" s="157">
        <v>0</v>
      </c>
      <c r="E3527" s="157">
        <v>0</v>
      </c>
      <c r="F3527" s="157">
        <v>0</v>
      </c>
    </row>
    <row r="3528" spans="1:6" x14ac:dyDescent="0.2">
      <c r="A3528" s="155" t="s">
        <v>8268</v>
      </c>
      <c r="B3528" s="155"/>
      <c r="C3528" s="155"/>
      <c r="D3528" s="155"/>
      <c r="E3528" s="155"/>
      <c r="F3528" s="155"/>
    </row>
    <row r="3529" spans="1:6" x14ac:dyDescent="0.2">
      <c r="A3529" s="155" t="s">
        <v>8254</v>
      </c>
      <c r="B3529" s="155" t="s">
        <v>8255</v>
      </c>
      <c r="C3529" s="155"/>
      <c r="D3529" s="155"/>
      <c r="E3529" s="155"/>
      <c r="F3529" s="155"/>
    </row>
    <row r="3530" spans="1:6" x14ac:dyDescent="0.2">
      <c r="A3530" s="155"/>
      <c r="B3530" s="155"/>
      <c r="C3530" s="155" t="s">
        <v>10689</v>
      </c>
      <c r="D3530" s="157" t="s">
        <v>8255</v>
      </c>
      <c r="E3530" s="155"/>
      <c r="F3530" s="155"/>
    </row>
    <row r="3532" spans="1:6" x14ac:dyDescent="0.2">
      <c r="A3532" s="155" t="s">
        <v>8261</v>
      </c>
      <c r="B3532" s="155"/>
      <c r="C3532" s="156">
        <v>37621</v>
      </c>
      <c r="D3532" s="157">
        <v>0</v>
      </c>
      <c r="E3532" s="157">
        <v>0</v>
      </c>
      <c r="F3532" s="157">
        <v>0</v>
      </c>
    </row>
    <row r="3533" spans="1:6" x14ac:dyDescent="0.2">
      <c r="A3533" s="155" t="s">
        <v>8257</v>
      </c>
      <c r="B3533" s="155" t="s">
        <v>8258</v>
      </c>
      <c r="C3533" s="155" t="s">
        <v>10690</v>
      </c>
      <c r="D3533" s="157" t="s">
        <v>8259</v>
      </c>
      <c r="E3533" s="157" t="s">
        <v>8259</v>
      </c>
      <c r="F3533" s="157" t="s">
        <v>8259</v>
      </c>
    </row>
    <row r="3534" spans="1:6" x14ac:dyDescent="0.2">
      <c r="A3534" s="155" t="s">
        <v>8257</v>
      </c>
      <c r="B3534" s="155" t="s">
        <v>8258</v>
      </c>
      <c r="C3534" s="155" t="s">
        <v>10690</v>
      </c>
      <c r="D3534" s="157" t="s">
        <v>8259</v>
      </c>
      <c r="E3534" s="157" t="s">
        <v>8259</v>
      </c>
      <c r="F3534" s="157" t="s">
        <v>8259</v>
      </c>
    </row>
    <row r="3535" spans="1:6" x14ac:dyDescent="0.2">
      <c r="A3535" s="155" t="s">
        <v>8260</v>
      </c>
      <c r="B3535" s="155" t="s">
        <v>12364</v>
      </c>
      <c r="C3535" s="156">
        <v>37621</v>
      </c>
      <c r="D3535" s="157">
        <v>0</v>
      </c>
      <c r="E3535" s="157">
        <v>0</v>
      </c>
      <c r="F3535" s="157">
        <v>0</v>
      </c>
    </row>
    <row r="3536" spans="1:6" x14ac:dyDescent="0.2">
      <c r="A3536" s="155" t="s">
        <v>8261</v>
      </c>
      <c r="B3536" s="155"/>
      <c r="C3536" s="156">
        <v>37621</v>
      </c>
      <c r="D3536" s="157">
        <v>0</v>
      </c>
      <c r="E3536" s="157">
        <v>0</v>
      </c>
      <c r="F3536" s="157">
        <v>0</v>
      </c>
    </row>
    <row r="3537" spans="1:6" x14ac:dyDescent="0.2">
      <c r="A3537" s="155" t="s">
        <v>8257</v>
      </c>
      <c r="B3537" s="155" t="s">
        <v>8258</v>
      </c>
      <c r="C3537" s="155" t="s">
        <v>10690</v>
      </c>
      <c r="D3537" s="157" t="s">
        <v>8259</v>
      </c>
      <c r="E3537" s="157" t="s">
        <v>8259</v>
      </c>
      <c r="F3537" s="157" t="s">
        <v>8259</v>
      </c>
    </row>
    <row r="3538" spans="1:6" x14ac:dyDescent="0.2">
      <c r="A3538" s="155" t="s">
        <v>8257</v>
      </c>
      <c r="B3538" s="155" t="s">
        <v>8258</v>
      </c>
      <c r="C3538" s="155" t="s">
        <v>10690</v>
      </c>
      <c r="D3538" s="157" t="s">
        <v>8259</v>
      </c>
      <c r="E3538" s="157" t="s">
        <v>8259</v>
      </c>
      <c r="F3538" s="157" t="s">
        <v>8259</v>
      </c>
    </row>
    <row r="3539" spans="1:6" x14ac:dyDescent="0.2">
      <c r="A3539" s="155" t="s">
        <v>8260</v>
      </c>
      <c r="B3539" s="155" t="s">
        <v>12364</v>
      </c>
      <c r="C3539" s="156">
        <v>37621</v>
      </c>
      <c r="D3539" s="157">
        <v>0</v>
      </c>
      <c r="E3539" s="157">
        <v>0</v>
      </c>
      <c r="F3539" s="157">
        <v>0</v>
      </c>
    </row>
    <row r="3540" spans="1:6" x14ac:dyDescent="0.2">
      <c r="A3540" s="155" t="s">
        <v>8261</v>
      </c>
      <c r="B3540" s="155"/>
      <c r="C3540" s="156">
        <v>37621</v>
      </c>
      <c r="D3540" s="157">
        <v>0</v>
      </c>
      <c r="E3540" s="157">
        <v>0</v>
      </c>
      <c r="F3540" s="157">
        <v>0</v>
      </c>
    </row>
    <row r="3541" spans="1:6" x14ac:dyDescent="0.2">
      <c r="A3541" s="155" t="s">
        <v>8257</v>
      </c>
      <c r="B3541" s="155" t="s">
        <v>8258</v>
      </c>
      <c r="C3541" s="155" t="s">
        <v>10690</v>
      </c>
      <c r="D3541" s="157" t="s">
        <v>8259</v>
      </c>
      <c r="E3541" s="157" t="s">
        <v>8259</v>
      </c>
      <c r="F3541" s="157" t="s">
        <v>8259</v>
      </c>
    </row>
    <row r="3542" spans="1:6" x14ac:dyDescent="0.2">
      <c r="A3542" s="155" t="s">
        <v>8257</v>
      </c>
      <c r="B3542" s="155" t="s">
        <v>8258</v>
      </c>
      <c r="C3542" s="155" t="s">
        <v>10690</v>
      </c>
      <c r="D3542" s="157" t="s">
        <v>8259</v>
      </c>
      <c r="E3542" s="157" t="s">
        <v>8259</v>
      </c>
      <c r="F3542" s="157" t="s">
        <v>8259</v>
      </c>
    </row>
    <row r="3543" spans="1:6" x14ac:dyDescent="0.2">
      <c r="A3543" s="155" t="s">
        <v>8260</v>
      </c>
      <c r="B3543" s="155" t="s">
        <v>12364</v>
      </c>
      <c r="C3543" s="156">
        <v>37621</v>
      </c>
      <c r="D3543" s="157">
        <v>0</v>
      </c>
      <c r="E3543" s="157">
        <v>0</v>
      </c>
      <c r="F3543" s="157">
        <v>0</v>
      </c>
    </row>
    <row r="3544" spans="1:6" x14ac:dyDescent="0.2">
      <c r="A3544" s="155" t="s">
        <v>8261</v>
      </c>
      <c r="B3544" s="155"/>
      <c r="C3544" s="156">
        <v>37621</v>
      </c>
      <c r="D3544" s="157">
        <v>0</v>
      </c>
      <c r="E3544" s="157">
        <v>0</v>
      </c>
      <c r="F3544" s="157">
        <v>0</v>
      </c>
    </row>
    <row r="3545" spans="1:6" x14ac:dyDescent="0.2">
      <c r="A3545" s="155" t="s">
        <v>8257</v>
      </c>
      <c r="B3545" s="155" t="s">
        <v>8258</v>
      </c>
      <c r="C3545" s="155" t="s">
        <v>10690</v>
      </c>
      <c r="D3545" s="157" t="s">
        <v>8259</v>
      </c>
      <c r="E3545" s="157" t="s">
        <v>8259</v>
      </c>
      <c r="F3545" s="157" t="s">
        <v>8259</v>
      </c>
    </row>
    <row r="3546" spans="1:6" x14ac:dyDescent="0.2">
      <c r="A3546" s="155" t="s">
        <v>8257</v>
      </c>
      <c r="B3546" s="155" t="s">
        <v>8258</v>
      </c>
      <c r="C3546" s="155" t="s">
        <v>10690</v>
      </c>
      <c r="D3546" s="157" t="s">
        <v>8259</v>
      </c>
      <c r="E3546" s="157" t="s">
        <v>8259</v>
      </c>
      <c r="F3546" s="157" t="s">
        <v>8259</v>
      </c>
    </row>
    <row r="3547" spans="1:6" x14ac:dyDescent="0.2">
      <c r="A3547" s="155" t="s">
        <v>8260</v>
      </c>
      <c r="B3547" s="155" t="s">
        <v>12364</v>
      </c>
      <c r="C3547" s="156">
        <v>37621</v>
      </c>
      <c r="D3547" s="157">
        <v>0</v>
      </c>
      <c r="E3547" s="157">
        <v>0</v>
      </c>
      <c r="F3547" s="157">
        <v>0</v>
      </c>
    </row>
    <row r="3548" spans="1:6" x14ac:dyDescent="0.2">
      <c r="A3548" s="155" t="s">
        <v>8261</v>
      </c>
      <c r="B3548" s="155"/>
      <c r="C3548" s="156">
        <v>37621</v>
      </c>
      <c r="D3548" s="157">
        <v>0</v>
      </c>
      <c r="E3548" s="157">
        <v>0</v>
      </c>
      <c r="F3548" s="157">
        <v>0</v>
      </c>
    </row>
    <row r="3549" spans="1:6" x14ac:dyDescent="0.2">
      <c r="A3549" s="155" t="s">
        <v>8257</v>
      </c>
      <c r="B3549" s="155" t="s">
        <v>8258</v>
      </c>
      <c r="C3549" s="155" t="s">
        <v>10690</v>
      </c>
      <c r="D3549" s="157" t="s">
        <v>8259</v>
      </c>
      <c r="E3549" s="157" t="s">
        <v>8259</v>
      </c>
      <c r="F3549" s="157" t="s">
        <v>8259</v>
      </c>
    </row>
    <row r="3550" spans="1:6" x14ac:dyDescent="0.2">
      <c r="A3550" s="155" t="s">
        <v>8257</v>
      </c>
      <c r="B3550" s="155" t="s">
        <v>8258</v>
      </c>
      <c r="C3550" s="155" t="s">
        <v>10690</v>
      </c>
      <c r="D3550" s="157" t="s">
        <v>8259</v>
      </c>
      <c r="E3550" s="157" t="s">
        <v>8259</v>
      </c>
      <c r="F3550" s="157" t="s">
        <v>8259</v>
      </c>
    </row>
    <row r="3551" spans="1:6" x14ac:dyDescent="0.2">
      <c r="A3551" s="155" t="s">
        <v>8260</v>
      </c>
      <c r="B3551" s="155" t="s">
        <v>12364</v>
      </c>
      <c r="C3551" s="156">
        <v>37621</v>
      </c>
      <c r="D3551" s="157">
        <v>0</v>
      </c>
      <c r="E3551" s="157">
        <v>0</v>
      </c>
      <c r="F3551" s="157">
        <v>0</v>
      </c>
    </row>
    <row r="3552" spans="1:6" x14ac:dyDescent="0.2">
      <c r="A3552" s="155" t="s">
        <v>8261</v>
      </c>
      <c r="B3552" s="155"/>
      <c r="C3552" s="156">
        <v>37621</v>
      </c>
      <c r="D3552" s="157">
        <v>0</v>
      </c>
      <c r="E3552" s="157">
        <v>0</v>
      </c>
      <c r="F3552" s="157">
        <v>0</v>
      </c>
    </row>
    <row r="3553" spans="1:6" x14ac:dyDescent="0.2">
      <c r="A3553" s="155" t="s">
        <v>8257</v>
      </c>
      <c r="B3553" s="155" t="s">
        <v>8258</v>
      </c>
      <c r="C3553" s="155" t="s">
        <v>10690</v>
      </c>
      <c r="D3553" s="157" t="s">
        <v>8259</v>
      </c>
      <c r="E3553" s="157" t="s">
        <v>8259</v>
      </c>
      <c r="F3553" s="157" t="s">
        <v>8259</v>
      </c>
    </row>
    <row r="3554" spans="1:6" x14ac:dyDescent="0.2">
      <c r="A3554" s="155" t="s">
        <v>8257</v>
      </c>
      <c r="B3554" s="155" t="s">
        <v>8258</v>
      </c>
      <c r="C3554" s="155" t="s">
        <v>10690</v>
      </c>
      <c r="D3554" s="157" t="s">
        <v>8259</v>
      </c>
      <c r="E3554" s="157" t="s">
        <v>8259</v>
      </c>
      <c r="F3554" s="157" t="s">
        <v>8259</v>
      </c>
    </row>
    <row r="3555" spans="1:6" x14ac:dyDescent="0.2">
      <c r="A3555" s="155" t="s">
        <v>8260</v>
      </c>
      <c r="B3555" s="155" t="s">
        <v>12364</v>
      </c>
      <c r="C3555" s="156">
        <v>37621</v>
      </c>
      <c r="D3555" s="157">
        <v>0</v>
      </c>
      <c r="E3555" s="157">
        <v>0</v>
      </c>
      <c r="F3555" s="157">
        <v>0</v>
      </c>
    </row>
    <row r="3556" spans="1:6" x14ac:dyDescent="0.2">
      <c r="A3556" s="155" t="s">
        <v>8261</v>
      </c>
      <c r="B3556" s="155"/>
      <c r="C3556" s="156">
        <v>37621</v>
      </c>
      <c r="D3556" s="157">
        <v>0</v>
      </c>
      <c r="E3556" s="157">
        <v>0</v>
      </c>
      <c r="F3556" s="157">
        <v>0</v>
      </c>
    </row>
    <row r="3557" spans="1:6" x14ac:dyDescent="0.2">
      <c r="A3557" s="155" t="s">
        <v>8257</v>
      </c>
      <c r="B3557" s="155" t="s">
        <v>8258</v>
      </c>
      <c r="C3557" s="155" t="s">
        <v>10690</v>
      </c>
      <c r="D3557" s="157" t="s">
        <v>8259</v>
      </c>
      <c r="E3557" s="157" t="s">
        <v>8259</v>
      </c>
      <c r="F3557" s="157" t="s">
        <v>8259</v>
      </c>
    </row>
    <row r="3558" spans="1:6" x14ac:dyDescent="0.2">
      <c r="A3558" s="155" t="s">
        <v>8257</v>
      </c>
      <c r="B3558" s="155" t="s">
        <v>8258</v>
      </c>
      <c r="C3558" s="155" t="s">
        <v>10690</v>
      </c>
      <c r="D3558" s="157" t="s">
        <v>8259</v>
      </c>
      <c r="E3558" s="157" t="s">
        <v>8259</v>
      </c>
      <c r="F3558" s="157" t="s">
        <v>8259</v>
      </c>
    </row>
    <row r="3559" spans="1:6" x14ac:dyDescent="0.2">
      <c r="A3559" s="155" t="s">
        <v>8260</v>
      </c>
      <c r="B3559" s="155" t="s">
        <v>12364</v>
      </c>
      <c r="C3559" s="156">
        <v>37621</v>
      </c>
      <c r="D3559" s="157">
        <v>0</v>
      </c>
      <c r="E3559" s="157">
        <v>0</v>
      </c>
      <c r="F3559" s="157">
        <v>0</v>
      </c>
    </row>
    <row r="3560" spans="1:6" x14ac:dyDescent="0.2">
      <c r="A3560" s="155" t="s">
        <v>8261</v>
      </c>
      <c r="B3560" s="155"/>
      <c r="C3560" s="156">
        <v>37621</v>
      </c>
      <c r="D3560" s="157">
        <v>0</v>
      </c>
      <c r="E3560" s="157">
        <v>0</v>
      </c>
      <c r="F3560" s="157">
        <v>0</v>
      </c>
    </row>
    <row r="3561" spans="1:6" x14ac:dyDescent="0.2">
      <c r="A3561" s="155" t="s">
        <v>8257</v>
      </c>
      <c r="B3561" s="155" t="s">
        <v>8258</v>
      </c>
      <c r="C3561" s="155" t="s">
        <v>10690</v>
      </c>
      <c r="D3561" s="157" t="s">
        <v>8259</v>
      </c>
      <c r="E3561" s="157" t="s">
        <v>8259</v>
      </c>
      <c r="F3561" s="157" t="s">
        <v>8259</v>
      </c>
    </row>
    <row r="3562" spans="1:6" x14ac:dyDescent="0.2">
      <c r="A3562" s="155" t="s">
        <v>5743</v>
      </c>
      <c r="B3562" s="155" t="s">
        <v>9626</v>
      </c>
      <c r="C3562" s="155"/>
      <c r="D3562" s="155"/>
      <c r="E3562" s="155"/>
      <c r="F3562" s="155"/>
    </row>
    <row r="3563" spans="1:6" x14ac:dyDescent="0.2">
      <c r="A3563" s="155"/>
      <c r="B3563" s="155"/>
      <c r="C3563" s="155" t="s">
        <v>10691</v>
      </c>
      <c r="D3563" s="155"/>
      <c r="E3563" s="157">
        <v>0</v>
      </c>
      <c r="F3563" s="155"/>
    </row>
    <row r="3564" spans="1:6" x14ac:dyDescent="0.2">
      <c r="A3564" s="155" t="s">
        <v>8264</v>
      </c>
      <c r="B3564" s="155"/>
      <c r="C3564" s="156">
        <v>37590</v>
      </c>
      <c r="D3564" s="157">
        <v>148893.79999999999</v>
      </c>
      <c r="E3564" s="157">
        <v>161460.20000000001</v>
      </c>
      <c r="F3564" s="157">
        <v>-12566.4</v>
      </c>
    </row>
    <row r="3565" spans="1:6" x14ac:dyDescent="0.2">
      <c r="A3565" s="155" t="s">
        <v>8257</v>
      </c>
      <c r="B3565" s="155" t="s">
        <v>8258</v>
      </c>
      <c r="C3565" s="155" t="s">
        <v>10690</v>
      </c>
      <c r="D3565" s="157" t="s">
        <v>8259</v>
      </c>
      <c r="E3565" s="157" t="s">
        <v>8259</v>
      </c>
      <c r="F3565" s="157" t="s">
        <v>8259</v>
      </c>
    </row>
    <row r="3567" spans="1:6" x14ac:dyDescent="0.2">
      <c r="A3567" s="155" t="s">
        <v>8265</v>
      </c>
      <c r="B3567" s="155" t="s">
        <v>8266</v>
      </c>
      <c r="C3567" s="155" t="s">
        <v>158</v>
      </c>
      <c r="D3567" s="157" t="s">
        <v>3</v>
      </c>
      <c r="E3567" s="157" t="s">
        <v>4</v>
      </c>
      <c r="F3567" s="157" t="s">
        <v>1020</v>
      </c>
    </row>
    <row r="3568" spans="1:6" x14ac:dyDescent="0.2">
      <c r="A3568" s="155" t="s">
        <v>8257</v>
      </c>
      <c r="B3568" s="155" t="s">
        <v>8258</v>
      </c>
      <c r="C3568" s="155" t="s">
        <v>10690</v>
      </c>
      <c r="D3568" s="157" t="s">
        <v>8259</v>
      </c>
      <c r="E3568" s="157" t="s">
        <v>8259</v>
      </c>
      <c r="F3568" s="157" t="s">
        <v>8259</v>
      </c>
    </row>
    <row r="3569" spans="1:6" x14ac:dyDescent="0.2">
      <c r="A3569" s="156">
        <v>45636</v>
      </c>
      <c r="B3569" s="155">
        <v>5624567481</v>
      </c>
      <c r="C3569" s="155" t="s">
        <v>11142</v>
      </c>
      <c r="D3569" s="157">
        <v>12566.4</v>
      </c>
      <c r="E3569" s="155"/>
      <c r="F3569" s="157">
        <v>0</v>
      </c>
    </row>
    <row r="3570" spans="1:6" x14ac:dyDescent="0.2">
      <c r="A3570" s="156">
        <v>45650</v>
      </c>
      <c r="B3570" s="155" t="s">
        <v>11143</v>
      </c>
      <c r="C3570" s="155" t="s">
        <v>11144</v>
      </c>
      <c r="D3570" s="155"/>
      <c r="E3570" s="157">
        <v>28322</v>
      </c>
      <c r="F3570" s="157">
        <v>-28322</v>
      </c>
    </row>
    <row r="3571" spans="1:6" x14ac:dyDescent="0.2">
      <c r="A3571" s="155" t="s">
        <v>8257</v>
      </c>
      <c r="B3571" s="155" t="s">
        <v>8258</v>
      </c>
      <c r="C3571" s="155" t="s">
        <v>10690</v>
      </c>
      <c r="D3571" s="157" t="s">
        <v>8259</v>
      </c>
      <c r="E3571" s="157" t="s">
        <v>8259</v>
      </c>
      <c r="F3571" s="157" t="s">
        <v>8259</v>
      </c>
    </row>
    <row r="3572" spans="1:6" x14ac:dyDescent="0.2">
      <c r="A3572" s="155" t="s">
        <v>8260</v>
      </c>
      <c r="B3572" s="155" t="s">
        <v>12364</v>
      </c>
      <c r="C3572" s="156">
        <v>37621</v>
      </c>
      <c r="D3572" s="157">
        <v>12566.4</v>
      </c>
      <c r="E3572" s="157">
        <v>28322</v>
      </c>
      <c r="F3572" s="157">
        <v>-15755.6</v>
      </c>
    </row>
    <row r="3573" spans="1:6" x14ac:dyDescent="0.2">
      <c r="A3573" s="155" t="s">
        <v>8261</v>
      </c>
      <c r="B3573" s="155"/>
      <c r="C3573" s="156">
        <v>37621</v>
      </c>
      <c r="D3573" s="157">
        <v>161460.20000000001</v>
      </c>
      <c r="E3573" s="157">
        <v>189782.2</v>
      </c>
      <c r="F3573" s="157">
        <v>-28322</v>
      </c>
    </row>
    <row r="3574" spans="1:6" x14ac:dyDescent="0.2">
      <c r="A3574" s="155" t="s">
        <v>8257</v>
      </c>
      <c r="B3574" s="155" t="s">
        <v>8258</v>
      </c>
      <c r="C3574" s="155" t="s">
        <v>10690</v>
      </c>
      <c r="D3574" s="157" t="s">
        <v>8259</v>
      </c>
      <c r="E3574" s="157" t="s">
        <v>8259</v>
      </c>
      <c r="F3574" s="157" t="s">
        <v>8259</v>
      </c>
    </row>
    <row r="3575" spans="1:6" x14ac:dyDescent="0.2">
      <c r="A3575" s="155" t="s">
        <v>8257</v>
      </c>
      <c r="B3575" s="155" t="s">
        <v>8258</v>
      </c>
      <c r="C3575" s="155" t="s">
        <v>10690</v>
      </c>
      <c r="D3575" s="157" t="s">
        <v>8259</v>
      </c>
      <c r="E3575" s="157" t="s">
        <v>8259</v>
      </c>
      <c r="F3575" s="157" t="s">
        <v>8259</v>
      </c>
    </row>
    <row r="3576" spans="1:6" x14ac:dyDescent="0.2">
      <c r="A3576" s="155" t="s">
        <v>8260</v>
      </c>
      <c r="B3576" s="155" t="s">
        <v>12364</v>
      </c>
      <c r="C3576" s="156">
        <v>37621</v>
      </c>
      <c r="D3576" s="157">
        <v>0</v>
      </c>
      <c r="E3576" s="157">
        <v>0</v>
      </c>
      <c r="F3576" s="157">
        <v>0</v>
      </c>
    </row>
    <row r="3577" spans="1:6" x14ac:dyDescent="0.2">
      <c r="A3577" s="155" t="s">
        <v>8261</v>
      </c>
      <c r="B3577" s="155"/>
      <c r="C3577" s="156">
        <v>37621</v>
      </c>
      <c r="D3577" s="157">
        <v>0</v>
      </c>
      <c r="E3577" s="157">
        <v>0</v>
      </c>
      <c r="F3577" s="157">
        <v>0</v>
      </c>
    </row>
    <row r="3578" spans="1:6" x14ac:dyDescent="0.2">
      <c r="A3578" s="155" t="s">
        <v>8257</v>
      </c>
      <c r="B3578" s="155" t="s">
        <v>8258</v>
      </c>
      <c r="C3578" s="155" t="s">
        <v>10690</v>
      </c>
      <c r="D3578" s="157" t="s">
        <v>8259</v>
      </c>
      <c r="E3578" s="157" t="s">
        <v>8259</v>
      </c>
      <c r="F3578" s="157" t="s">
        <v>8259</v>
      </c>
    </row>
    <row r="3579" spans="1:6" x14ac:dyDescent="0.2">
      <c r="A3579" s="155" t="s">
        <v>8257</v>
      </c>
      <c r="B3579" s="155" t="s">
        <v>8258</v>
      </c>
      <c r="C3579" s="155" t="s">
        <v>10690</v>
      </c>
      <c r="D3579" s="157" t="s">
        <v>8259</v>
      </c>
      <c r="E3579" s="157" t="s">
        <v>8259</v>
      </c>
      <c r="F3579" s="157" t="s">
        <v>8259</v>
      </c>
    </row>
    <row r="3580" spans="1:6" x14ac:dyDescent="0.2">
      <c r="A3580" s="155" t="s">
        <v>8260</v>
      </c>
      <c r="B3580" s="155" t="s">
        <v>12364</v>
      </c>
      <c r="C3580" s="156">
        <v>37621</v>
      </c>
      <c r="D3580" s="157">
        <v>0</v>
      </c>
      <c r="E3580" s="157">
        <v>0</v>
      </c>
      <c r="F3580" s="157">
        <v>0</v>
      </c>
    </row>
    <row r="3581" spans="1:6" x14ac:dyDescent="0.2">
      <c r="A3581" s="155" t="s">
        <v>8261</v>
      </c>
      <c r="B3581" s="155"/>
      <c r="C3581" s="156">
        <v>37621</v>
      </c>
      <c r="D3581" s="157">
        <v>0</v>
      </c>
      <c r="E3581" s="157">
        <v>0</v>
      </c>
      <c r="F3581" s="157">
        <v>0</v>
      </c>
    </row>
    <row r="3582" spans="1:6" x14ac:dyDescent="0.2">
      <c r="A3582" s="155" t="s">
        <v>8257</v>
      </c>
      <c r="B3582" s="155" t="s">
        <v>8258</v>
      </c>
      <c r="C3582" s="155" t="s">
        <v>10690</v>
      </c>
      <c r="D3582" s="157" t="s">
        <v>8259</v>
      </c>
      <c r="E3582" s="157" t="s">
        <v>8259</v>
      </c>
      <c r="F3582" s="157" t="s">
        <v>8259</v>
      </c>
    </row>
    <row r="3583" spans="1:6" x14ac:dyDescent="0.2">
      <c r="A3583" s="155" t="s">
        <v>8257</v>
      </c>
      <c r="B3583" s="155" t="s">
        <v>8258</v>
      </c>
      <c r="C3583" s="155" t="s">
        <v>10690</v>
      </c>
      <c r="D3583" s="157" t="s">
        <v>8259</v>
      </c>
      <c r="E3583" s="157" t="s">
        <v>8259</v>
      </c>
      <c r="F3583" s="157" t="s">
        <v>8259</v>
      </c>
    </row>
    <row r="3584" spans="1:6" x14ac:dyDescent="0.2">
      <c r="A3584" s="155" t="s">
        <v>8268</v>
      </c>
      <c r="B3584" s="155"/>
      <c r="C3584" s="155"/>
      <c r="D3584" s="155"/>
      <c r="E3584" s="155"/>
      <c r="F3584" s="155"/>
    </row>
    <row r="3585" spans="1:6" x14ac:dyDescent="0.2">
      <c r="A3585" s="155" t="s">
        <v>8254</v>
      </c>
      <c r="B3585" s="155" t="s">
        <v>8255</v>
      </c>
      <c r="C3585" s="155"/>
      <c r="D3585" s="155"/>
      <c r="E3585" s="155"/>
      <c r="F3585" s="155"/>
    </row>
    <row r="3586" spans="1:6" x14ac:dyDescent="0.2">
      <c r="A3586" s="155"/>
      <c r="B3586" s="155"/>
      <c r="C3586" s="155" t="s">
        <v>10689</v>
      </c>
      <c r="D3586" s="157" t="s">
        <v>8255</v>
      </c>
      <c r="E3586" s="155"/>
      <c r="F3586" s="155"/>
    </row>
    <row r="3588" spans="1:6" x14ac:dyDescent="0.2">
      <c r="A3588" s="155" t="s">
        <v>8260</v>
      </c>
      <c r="B3588" s="155" t="s">
        <v>12364</v>
      </c>
      <c r="C3588" s="156">
        <v>37621</v>
      </c>
      <c r="D3588" s="157">
        <v>0</v>
      </c>
      <c r="E3588" s="157">
        <v>0</v>
      </c>
      <c r="F3588" s="157">
        <v>0</v>
      </c>
    </row>
    <row r="3589" spans="1:6" x14ac:dyDescent="0.2">
      <c r="A3589" s="155" t="s">
        <v>8261</v>
      </c>
      <c r="B3589" s="155"/>
      <c r="C3589" s="156">
        <v>37621</v>
      </c>
      <c r="D3589" s="157">
        <v>0</v>
      </c>
      <c r="E3589" s="157">
        <v>0</v>
      </c>
      <c r="F3589" s="157">
        <v>0</v>
      </c>
    </row>
    <row r="3590" spans="1:6" x14ac:dyDescent="0.2">
      <c r="A3590" s="155" t="s">
        <v>8257</v>
      </c>
      <c r="B3590" s="155" t="s">
        <v>8258</v>
      </c>
      <c r="C3590" s="155" t="s">
        <v>10690</v>
      </c>
      <c r="D3590" s="157" t="s">
        <v>8259</v>
      </c>
      <c r="E3590" s="157" t="s">
        <v>8259</v>
      </c>
      <c r="F3590" s="157" t="s">
        <v>8259</v>
      </c>
    </row>
    <row r="3591" spans="1:6" x14ac:dyDescent="0.2">
      <c r="A3591" s="155" t="s">
        <v>8257</v>
      </c>
      <c r="B3591" s="155" t="s">
        <v>8258</v>
      </c>
      <c r="C3591" s="155" t="s">
        <v>10690</v>
      </c>
      <c r="D3591" s="157" t="s">
        <v>8259</v>
      </c>
      <c r="E3591" s="157" t="s">
        <v>8259</v>
      </c>
      <c r="F3591" s="157" t="s">
        <v>8259</v>
      </c>
    </row>
    <row r="3592" spans="1:6" x14ac:dyDescent="0.2">
      <c r="A3592" s="155" t="s">
        <v>8260</v>
      </c>
      <c r="B3592" s="155" t="s">
        <v>12364</v>
      </c>
      <c r="C3592" s="156">
        <v>37621</v>
      </c>
      <c r="D3592" s="157">
        <v>0</v>
      </c>
      <c r="E3592" s="157">
        <v>0</v>
      </c>
      <c r="F3592" s="157">
        <v>0</v>
      </c>
    </row>
    <row r="3593" spans="1:6" x14ac:dyDescent="0.2">
      <c r="A3593" s="155" t="s">
        <v>8261</v>
      </c>
      <c r="B3593" s="155"/>
      <c r="C3593" s="156">
        <v>37621</v>
      </c>
      <c r="D3593" s="157">
        <v>0</v>
      </c>
      <c r="E3593" s="157">
        <v>0</v>
      </c>
      <c r="F3593" s="157">
        <v>0</v>
      </c>
    </row>
    <row r="3594" spans="1:6" x14ac:dyDescent="0.2">
      <c r="A3594" s="155" t="s">
        <v>8257</v>
      </c>
      <c r="B3594" s="155" t="s">
        <v>8258</v>
      </c>
      <c r="C3594" s="155" t="s">
        <v>10690</v>
      </c>
      <c r="D3594" s="157" t="s">
        <v>8259</v>
      </c>
      <c r="E3594" s="157" t="s">
        <v>8259</v>
      </c>
      <c r="F3594" s="157" t="s">
        <v>8259</v>
      </c>
    </row>
    <row r="3595" spans="1:6" x14ac:dyDescent="0.2">
      <c r="A3595" s="155" t="s">
        <v>8257</v>
      </c>
      <c r="B3595" s="155" t="s">
        <v>8258</v>
      </c>
      <c r="C3595" s="155" t="s">
        <v>10690</v>
      </c>
      <c r="D3595" s="157" t="s">
        <v>8259</v>
      </c>
      <c r="E3595" s="157" t="s">
        <v>8259</v>
      </c>
      <c r="F3595" s="157" t="s">
        <v>8259</v>
      </c>
    </row>
    <row r="3596" spans="1:6" x14ac:dyDescent="0.2">
      <c r="A3596" s="155" t="s">
        <v>8260</v>
      </c>
      <c r="B3596" s="155" t="s">
        <v>12364</v>
      </c>
      <c r="C3596" s="156">
        <v>37621</v>
      </c>
      <c r="D3596" s="157">
        <v>0</v>
      </c>
      <c r="E3596" s="157">
        <v>0</v>
      </c>
      <c r="F3596" s="157">
        <v>0</v>
      </c>
    </row>
    <row r="3597" spans="1:6" x14ac:dyDescent="0.2">
      <c r="A3597" s="155" t="s">
        <v>8261</v>
      </c>
      <c r="B3597" s="155"/>
      <c r="C3597" s="156">
        <v>37621</v>
      </c>
      <c r="D3597" s="157">
        <v>0</v>
      </c>
      <c r="E3597" s="157">
        <v>0</v>
      </c>
      <c r="F3597" s="157">
        <v>0</v>
      </c>
    </row>
    <row r="3598" spans="1:6" x14ac:dyDescent="0.2">
      <c r="A3598" s="155" t="s">
        <v>8257</v>
      </c>
      <c r="B3598" s="155" t="s">
        <v>8258</v>
      </c>
      <c r="C3598" s="155" t="s">
        <v>10690</v>
      </c>
      <c r="D3598" s="157" t="s">
        <v>8259</v>
      </c>
      <c r="E3598" s="157" t="s">
        <v>8259</v>
      </c>
      <c r="F3598" s="157" t="s">
        <v>8259</v>
      </c>
    </row>
    <row r="3599" spans="1:6" x14ac:dyDescent="0.2">
      <c r="A3599" s="155" t="s">
        <v>8257</v>
      </c>
      <c r="B3599" s="155" t="s">
        <v>8258</v>
      </c>
      <c r="C3599" s="155" t="s">
        <v>10690</v>
      </c>
      <c r="D3599" s="157" t="s">
        <v>8259</v>
      </c>
      <c r="E3599" s="157" t="s">
        <v>8259</v>
      </c>
      <c r="F3599" s="157" t="s">
        <v>8259</v>
      </c>
    </row>
    <row r="3600" spans="1:6" x14ac:dyDescent="0.2">
      <c r="A3600" s="155" t="s">
        <v>8260</v>
      </c>
      <c r="B3600" s="155" t="s">
        <v>12364</v>
      </c>
      <c r="C3600" s="156">
        <v>37621</v>
      </c>
      <c r="D3600" s="157">
        <v>0</v>
      </c>
      <c r="E3600" s="157">
        <v>0</v>
      </c>
      <c r="F3600" s="157">
        <v>0</v>
      </c>
    </row>
    <row r="3601" spans="1:6" x14ac:dyDescent="0.2">
      <c r="A3601" s="155" t="s">
        <v>8261</v>
      </c>
      <c r="B3601" s="155"/>
      <c r="C3601" s="156">
        <v>37621</v>
      </c>
      <c r="D3601" s="157">
        <v>0</v>
      </c>
      <c r="E3601" s="157">
        <v>0</v>
      </c>
      <c r="F3601" s="157">
        <v>0</v>
      </c>
    </row>
    <row r="3602" spans="1:6" x14ac:dyDescent="0.2">
      <c r="A3602" s="155" t="s">
        <v>8257</v>
      </c>
      <c r="B3602" s="155" t="s">
        <v>8258</v>
      </c>
      <c r="C3602" s="155" t="s">
        <v>10690</v>
      </c>
      <c r="D3602" s="157" t="s">
        <v>8259</v>
      </c>
      <c r="E3602" s="157" t="s">
        <v>8259</v>
      </c>
      <c r="F3602" s="157" t="s">
        <v>8259</v>
      </c>
    </row>
    <row r="3603" spans="1:6" x14ac:dyDescent="0.2">
      <c r="A3603" s="155" t="s">
        <v>8257</v>
      </c>
      <c r="B3603" s="155" t="s">
        <v>8258</v>
      </c>
      <c r="C3603" s="155" t="s">
        <v>10690</v>
      </c>
      <c r="D3603" s="157" t="s">
        <v>8259</v>
      </c>
      <c r="E3603" s="157" t="s">
        <v>8259</v>
      </c>
      <c r="F3603" s="157" t="s">
        <v>8259</v>
      </c>
    </row>
    <row r="3604" spans="1:6" x14ac:dyDescent="0.2">
      <c r="A3604" s="155" t="s">
        <v>8260</v>
      </c>
      <c r="B3604" s="155" t="s">
        <v>12364</v>
      </c>
      <c r="C3604" s="156">
        <v>37621</v>
      </c>
      <c r="D3604" s="157">
        <v>0</v>
      </c>
      <c r="E3604" s="157">
        <v>0</v>
      </c>
      <c r="F3604" s="157">
        <v>0</v>
      </c>
    </row>
    <row r="3605" spans="1:6" x14ac:dyDescent="0.2">
      <c r="A3605" s="155" t="s">
        <v>8261</v>
      </c>
      <c r="B3605" s="155"/>
      <c r="C3605" s="156">
        <v>37621</v>
      </c>
      <c r="D3605" s="157">
        <v>0</v>
      </c>
      <c r="E3605" s="157">
        <v>0</v>
      </c>
      <c r="F3605" s="157">
        <v>0</v>
      </c>
    </row>
    <row r="3606" spans="1:6" x14ac:dyDescent="0.2">
      <c r="A3606" s="155" t="s">
        <v>8257</v>
      </c>
      <c r="B3606" s="155" t="s">
        <v>8258</v>
      </c>
      <c r="C3606" s="155" t="s">
        <v>10690</v>
      </c>
      <c r="D3606" s="157" t="s">
        <v>8259</v>
      </c>
      <c r="E3606" s="157" t="s">
        <v>8259</v>
      </c>
      <c r="F3606" s="157" t="s">
        <v>8259</v>
      </c>
    </row>
    <row r="3607" spans="1:6" x14ac:dyDescent="0.2">
      <c r="A3607" s="155" t="s">
        <v>8257</v>
      </c>
      <c r="B3607" s="155" t="s">
        <v>8258</v>
      </c>
      <c r="C3607" s="155" t="s">
        <v>10690</v>
      </c>
      <c r="D3607" s="157" t="s">
        <v>8259</v>
      </c>
      <c r="E3607" s="157" t="s">
        <v>8259</v>
      </c>
      <c r="F3607" s="157" t="s">
        <v>8259</v>
      </c>
    </row>
    <row r="3608" spans="1:6" x14ac:dyDescent="0.2">
      <c r="A3608" s="155" t="s">
        <v>8260</v>
      </c>
      <c r="B3608" s="155" t="s">
        <v>12364</v>
      </c>
      <c r="C3608" s="156">
        <v>37621</v>
      </c>
      <c r="D3608" s="157">
        <v>0</v>
      </c>
      <c r="E3608" s="157">
        <v>0</v>
      </c>
      <c r="F3608" s="157">
        <v>0</v>
      </c>
    </row>
    <row r="3609" spans="1:6" x14ac:dyDescent="0.2">
      <c r="A3609" s="155" t="s">
        <v>8261</v>
      </c>
      <c r="B3609" s="155"/>
      <c r="C3609" s="156">
        <v>37621</v>
      </c>
      <c r="D3609" s="157">
        <v>0</v>
      </c>
      <c r="E3609" s="157">
        <v>0</v>
      </c>
      <c r="F3609" s="157">
        <v>0</v>
      </c>
    </row>
    <row r="3610" spans="1:6" x14ac:dyDescent="0.2">
      <c r="A3610" s="155" t="s">
        <v>8257</v>
      </c>
      <c r="B3610" s="155" t="s">
        <v>8258</v>
      </c>
      <c r="C3610" s="155" t="s">
        <v>10690</v>
      </c>
      <c r="D3610" s="157" t="s">
        <v>8259</v>
      </c>
      <c r="E3610" s="157" t="s">
        <v>8259</v>
      </c>
      <c r="F3610" s="157" t="s">
        <v>8259</v>
      </c>
    </row>
    <row r="3611" spans="1:6" x14ac:dyDescent="0.2">
      <c r="A3611" s="155" t="s">
        <v>8257</v>
      </c>
      <c r="B3611" s="155" t="s">
        <v>8258</v>
      </c>
      <c r="C3611" s="155" t="s">
        <v>10690</v>
      </c>
      <c r="D3611" s="157" t="s">
        <v>8259</v>
      </c>
      <c r="E3611" s="157" t="s">
        <v>8259</v>
      </c>
      <c r="F3611" s="157" t="s">
        <v>8259</v>
      </c>
    </row>
    <row r="3612" spans="1:6" x14ac:dyDescent="0.2">
      <c r="A3612" s="155" t="s">
        <v>8260</v>
      </c>
      <c r="B3612" s="155" t="s">
        <v>12364</v>
      </c>
      <c r="C3612" s="156">
        <v>37621</v>
      </c>
      <c r="D3612" s="157">
        <v>0</v>
      </c>
      <c r="E3612" s="157">
        <v>0</v>
      </c>
      <c r="F3612" s="157">
        <v>0</v>
      </c>
    </row>
    <row r="3613" spans="1:6" x14ac:dyDescent="0.2">
      <c r="A3613" s="155" t="s">
        <v>8261</v>
      </c>
      <c r="B3613" s="155"/>
      <c r="C3613" s="156">
        <v>37621</v>
      </c>
      <c r="D3613" s="157">
        <v>0</v>
      </c>
      <c r="E3613" s="157">
        <v>0</v>
      </c>
      <c r="F3613" s="157">
        <v>0</v>
      </c>
    </row>
    <row r="3614" spans="1:6" x14ac:dyDescent="0.2">
      <c r="A3614" s="155" t="s">
        <v>8257</v>
      </c>
      <c r="B3614" s="155" t="s">
        <v>8258</v>
      </c>
      <c r="C3614" s="155" t="s">
        <v>10690</v>
      </c>
      <c r="D3614" s="157" t="s">
        <v>8259</v>
      </c>
      <c r="E3614" s="157" t="s">
        <v>8259</v>
      </c>
      <c r="F3614" s="157" t="s">
        <v>8259</v>
      </c>
    </row>
    <row r="3615" spans="1:6" x14ac:dyDescent="0.2">
      <c r="A3615" s="155" t="s">
        <v>8257</v>
      </c>
      <c r="B3615" s="155" t="s">
        <v>8258</v>
      </c>
      <c r="C3615" s="155" t="s">
        <v>10690</v>
      </c>
      <c r="D3615" s="157" t="s">
        <v>8259</v>
      </c>
      <c r="E3615" s="157" t="s">
        <v>8259</v>
      </c>
      <c r="F3615" s="157" t="s">
        <v>8259</v>
      </c>
    </row>
    <row r="3616" spans="1:6" x14ac:dyDescent="0.2">
      <c r="A3616" s="155" t="s">
        <v>8260</v>
      </c>
      <c r="B3616" s="155" t="s">
        <v>12364</v>
      </c>
      <c r="C3616" s="156">
        <v>37621</v>
      </c>
      <c r="D3616" s="157">
        <v>0</v>
      </c>
      <c r="E3616" s="157">
        <v>0</v>
      </c>
      <c r="F3616" s="157">
        <v>0</v>
      </c>
    </row>
    <row r="3617" spans="1:6" x14ac:dyDescent="0.2">
      <c r="A3617" s="155" t="s">
        <v>8261</v>
      </c>
      <c r="B3617" s="155"/>
      <c r="C3617" s="156">
        <v>37621</v>
      </c>
      <c r="D3617" s="157">
        <v>0</v>
      </c>
      <c r="E3617" s="157">
        <v>0</v>
      </c>
      <c r="F3617" s="157">
        <v>0</v>
      </c>
    </row>
    <row r="3618" spans="1:6" x14ac:dyDescent="0.2">
      <c r="A3618" s="155" t="s">
        <v>8257</v>
      </c>
      <c r="B3618" s="155" t="s">
        <v>8258</v>
      </c>
      <c r="C3618" s="155" t="s">
        <v>10690</v>
      </c>
      <c r="D3618" s="157" t="s">
        <v>8259</v>
      </c>
      <c r="E3618" s="157" t="s">
        <v>8259</v>
      </c>
      <c r="F3618" s="157" t="s">
        <v>8259</v>
      </c>
    </row>
    <row r="3619" spans="1:6" x14ac:dyDescent="0.2">
      <c r="A3619" s="155" t="s">
        <v>8257</v>
      </c>
      <c r="B3619" s="155" t="s">
        <v>8258</v>
      </c>
      <c r="C3619" s="155" t="s">
        <v>10690</v>
      </c>
      <c r="D3619" s="157" t="s">
        <v>8259</v>
      </c>
      <c r="E3619" s="157" t="s">
        <v>8259</v>
      </c>
      <c r="F3619" s="157" t="s">
        <v>8259</v>
      </c>
    </row>
    <row r="3620" spans="1:6" x14ac:dyDescent="0.2">
      <c r="A3620" s="155" t="s">
        <v>8260</v>
      </c>
      <c r="B3620" s="155" t="s">
        <v>12364</v>
      </c>
      <c r="C3620" s="156">
        <v>37621</v>
      </c>
      <c r="D3620" s="157">
        <v>0</v>
      </c>
      <c r="E3620" s="157">
        <v>0</v>
      </c>
      <c r="F3620" s="157">
        <v>0</v>
      </c>
    </row>
    <row r="3621" spans="1:6" x14ac:dyDescent="0.2">
      <c r="A3621" s="155" t="s">
        <v>8261</v>
      </c>
      <c r="B3621" s="155"/>
      <c r="C3621" s="156">
        <v>37621</v>
      </c>
      <c r="D3621" s="157">
        <v>0</v>
      </c>
      <c r="E3621" s="157">
        <v>0</v>
      </c>
      <c r="F3621" s="157">
        <v>0</v>
      </c>
    </row>
    <row r="3622" spans="1:6" x14ac:dyDescent="0.2">
      <c r="A3622" s="155" t="s">
        <v>8257</v>
      </c>
      <c r="B3622" s="155" t="s">
        <v>8258</v>
      </c>
      <c r="C3622" s="155" t="s">
        <v>10690</v>
      </c>
      <c r="D3622" s="157" t="s">
        <v>8259</v>
      </c>
      <c r="E3622" s="157" t="s">
        <v>8259</v>
      </c>
      <c r="F3622" s="157" t="s">
        <v>8259</v>
      </c>
    </row>
    <row r="3623" spans="1:6" x14ac:dyDescent="0.2">
      <c r="A3623" s="155" t="s">
        <v>5758</v>
      </c>
      <c r="B3623" s="155" t="s">
        <v>8898</v>
      </c>
      <c r="C3623" s="155"/>
      <c r="D3623" s="155"/>
      <c r="E3623" s="155"/>
      <c r="F3623" s="155"/>
    </row>
    <row r="3624" spans="1:6" x14ac:dyDescent="0.2">
      <c r="A3624" s="155"/>
      <c r="B3624" s="155"/>
      <c r="C3624" s="155" t="s">
        <v>10691</v>
      </c>
      <c r="D3624" s="155"/>
      <c r="E3624" s="157">
        <v>0</v>
      </c>
      <c r="F3624" s="155"/>
    </row>
    <row r="3625" spans="1:6" x14ac:dyDescent="0.2">
      <c r="A3625" s="155" t="s">
        <v>8264</v>
      </c>
      <c r="B3625" s="155"/>
      <c r="C3625" s="156">
        <v>37590</v>
      </c>
      <c r="D3625" s="157">
        <v>5701.3609999999999</v>
      </c>
      <c r="E3625" s="157">
        <v>6711.3729999999996</v>
      </c>
      <c r="F3625" s="157">
        <v>-1010.0119999999999</v>
      </c>
    </row>
    <row r="3626" spans="1:6" x14ac:dyDescent="0.2">
      <c r="A3626" s="155" t="s">
        <v>8257</v>
      </c>
      <c r="B3626" s="155" t="s">
        <v>8258</v>
      </c>
      <c r="C3626" s="155" t="s">
        <v>10690</v>
      </c>
      <c r="D3626" s="157" t="s">
        <v>8259</v>
      </c>
      <c r="E3626" s="157" t="s">
        <v>8259</v>
      </c>
      <c r="F3626" s="157" t="s">
        <v>8259</v>
      </c>
    </row>
    <row r="3628" spans="1:6" x14ac:dyDescent="0.2">
      <c r="A3628" s="155" t="s">
        <v>8265</v>
      </c>
      <c r="B3628" s="155" t="s">
        <v>8266</v>
      </c>
      <c r="C3628" s="155" t="s">
        <v>158</v>
      </c>
      <c r="D3628" s="157" t="s">
        <v>3</v>
      </c>
      <c r="E3628" s="157" t="s">
        <v>4</v>
      </c>
      <c r="F3628" s="157" t="s">
        <v>1020</v>
      </c>
    </row>
    <row r="3629" spans="1:6" x14ac:dyDescent="0.2">
      <c r="A3629" s="155" t="s">
        <v>8257</v>
      </c>
      <c r="B3629" s="155" t="s">
        <v>8258</v>
      </c>
      <c r="C3629" s="155" t="s">
        <v>10690</v>
      </c>
      <c r="D3629" s="157" t="s">
        <v>8259</v>
      </c>
      <c r="E3629" s="157" t="s">
        <v>8259</v>
      </c>
      <c r="F3629" s="157" t="s">
        <v>8259</v>
      </c>
    </row>
    <row r="3630" spans="1:6" x14ac:dyDescent="0.2">
      <c r="A3630" s="156">
        <v>45650</v>
      </c>
      <c r="B3630" s="155" t="s">
        <v>11149</v>
      </c>
      <c r="C3630" s="155" t="s">
        <v>11150</v>
      </c>
      <c r="D3630" s="155"/>
      <c r="E3630" s="157">
        <v>314.37900000000002</v>
      </c>
      <c r="F3630" s="157">
        <v>-1324.3910000000001</v>
      </c>
    </row>
    <row r="3631" spans="1:6" x14ac:dyDescent="0.2">
      <c r="A3631" s="156">
        <v>45651</v>
      </c>
      <c r="B3631" s="155" t="s">
        <v>11151</v>
      </c>
      <c r="C3631" s="155" t="s">
        <v>11152</v>
      </c>
      <c r="D3631" s="155"/>
      <c r="E3631" s="157">
        <v>938.50199999999995</v>
      </c>
      <c r="F3631" s="157">
        <v>-2262.893</v>
      </c>
    </row>
    <row r="3632" spans="1:6" x14ac:dyDescent="0.2">
      <c r="A3632" s="155" t="s">
        <v>8257</v>
      </c>
      <c r="B3632" s="155" t="s">
        <v>8258</v>
      </c>
      <c r="C3632" s="155" t="s">
        <v>10690</v>
      </c>
      <c r="D3632" s="157" t="s">
        <v>8259</v>
      </c>
      <c r="E3632" s="157" t="s">
        <v>8259</v>
      </c>
      <c r="F3632" s="157" t="s">
        <v>8259</v>
      </c>
    </row>
    <row r="3633" spans="1:6" x14ac:dyDescent="0.2">
      <c r="A3633" s="155" t="s">
        <v>8260</v>
      </c>
      <c r="B3633" s="155" t="s">
        <v>12364</v>
      </c>
      <c r="C3633" s="156">
        <v>37621</v>
      </c>
      <c r="D3633" s="157">
        <v>0</v>
      </c>
      <c r="E3633" s="157">
        <v>1252.8810000000001</v>
      </c>
      <c r="F3633" s="157">
        <v>-1252.8810000000001</v>
      </c>
    </row>
    <row r="3634" spans="1:6" x14ac:dyDescent="0.2">
      <c r="A3634" s="155" t="s">
        <v>8261</v>
      </c>
      <c r="B3634" s="155"/>
      <c r="C3634" s="156">
        <v>37621</v>
      </c>
      <c r="D3634" s="157">
        <v>5701.3609999999999</v>
      </c>
      <c r="E3634" s="157">
        <v>7964.2539999999999</v>
      </c>
      <c r="F3634" s="157">
        <v>-2262.893</v>
      </c>
    </row>
    <row r="3635" spans="1:6" x14ac:dyDescent="0.2">
      <c r="A3635" s="155" t="s">
        <v>8257</v>
      </c>
      <c r="B3635" s="155" t="s">
        <v>8258</v>
      </c>
      <c r="C3635" s="155" t="s">
        <v>10690</v>
      </c>
      <c r="D3635" s="157" t="s">
        <v>8259</v>
      </c>
      <c r="E3635" s="157" t="s">
        <v>8259</v>
      </c>
      <c r="F3635" s="157" t="s">
        <v>8259</v>
      </c>
    </row>
    <row r="3636" spans="1:6" x14ac:dyDescent="0.2">
      <c r="A3636" s="155" t="s">
        <v>8257</v>
      </c>
      <c r="B3636" s="155" t="s">
        <v>8258</v>
      </c>
      <c r="C3636" s="155" t="s">
        <v>10690</v>
      </c>
      <c r="D3636" s="157" t="s">
        <v>8259</v>
      </c>
      <c r="E3636" s="157" t="s">
        <v>8259</v>
      </c>
      <c r="F3636" s="157" t="s">
        <v>8259</v>
      </c>
    </row>
    <row r="3637" spans="1:6" x14ac:dyDescent="0.2">
      <c r="A3637" s="155" t="s">
        <v>8260</v>
      </c>
      <c r="B3637" s="155" t="s">
        <v>12364</v>
      </c>
      <c r="C3637" s="156">
        <v>37621</v>
      </c>
      <c r="D3637" s="157">
        <v>0</v>
      </c>
      <c r="E3637" s="157">
        <v>0</v>
      </c>
      <c r="F3637" s="157">
        <v>0</v>
      </c>
    </row>
    <row r="3638" spans="1:6" x14ac:dyDescent="0.2">
      <c r="A3638" s="155" t="s">
        <v>8261</v>
      </c>
      <c r="B3638" s="155"/>
      <c r="C3638" s="156">
        <v>37621</v>
      </c>
      <c r="D3638" s="157">
        <v>0</v>
      </c>
      <c r="E3638" s="157">
        <v>0</v>
      </c>
      <c r="F3638" s="157">
        <v>0</v>
      </c>
    </row>
    <row r="3639" spans="1:6" x14ac:dyDescent="0.2">
      <c r="A3639" s="155" t="s">
        <v>8257</v>
      </c>
      <c r="B3639" s="155" t="s">
        <v>8258</v>
      </c>
      <c r="C3639" s="155" t="s">
        <v>10690</v>
      </c>
      <c r="D3639" s="157" t="s">
        <v>8259</v>
      </c>
      <c r="E3639" s="157" t="s">
        <v>8259</v>
      </c>
      <c r="F3639" s="157" t="s">
        <v>8259</v>
      </c>
    </row>
    <row r="3640" spans="1:6" x14ac:dyDescent="0.2">
      <c r="A3640" s="155" t="s">
        <v>8268</v>
      </c>
      <c r="B3640" s="155"/>
      <c r="C3640" s="155"/>
      <c r="D3640" s="155"/>
      <c r="E3640" s="155"/>
      <c r="F3640" s="155"/>
    </row>
    <row r="3641" spans="1:6" x14ac:dyDescent="0.2">
      <c r="A3641" s="155" t="s">
        <v>8254</v>
      </c>
      <c r="B3641" s="155" t="s">
        <v>8255</v>
      </c>
      <c r="C3641" s="155"/>
      <c r="D3641" s="155"/>
      <c r="E3641" s="155"/>
      <c r="F3641" s="155"/>
    </row>
    <row r="3642" spans="1:6" x14ac:dyDescent="0.2">
      <c r="A3642" s="155"/>
      <c r="B3642" s="155"/>
      <c r="C3642" s="155" t="s">
        <v>10689</v>
      </c>
      <c r="D3642" s="157" t="s">
        <v>8255</v>
      </c>
      <c r="E3642" s="155"/>
      <c r="F3642" s="155"/>
    </row>
    <row r="3644" spans="1:6" x14ac:dyDescent="0.2">
      <c r="A3644" s="155" t="s">
        <v>8257</v>
      </c>
      <c r="B3644" s="155" t="s">
        <v>8258</v>
      </c>
      <c r="C3644" s="155" t="s">
        <v>10690</v>
      </c>
      <c r="D3644" s="157" t="s">
        <v>8259</v>
      </c>
      <c r="E3644" s="157" t="s">
        <v>8259</v>
      </c>
      <c r="F3644" s="157" t="s">
        <v>8259</v>
      </c>
    </row>
    <row r="3645" spans="1:6" x14ac:dyDescent="0.2">
      <c r="A3645" s="155" t="s">
        <v>8260</v>
      </c>
      <c r="B3645" s="155" t="s">
        <v>12364</v>
      </c>
      <c r="C3645" s="156">
        <v>37621</v>
      </c>
      <c r="D3645" s="157">
        <v>0</v>
      </c>
      <c r="E3645" s="157">
        <v>0</v>
      </c>
      <c r="F3645" s="157">
        <v>0</v>
      </c>
    </row>
    <row r="3646" spans="1:6" x14ac:dyDescent="0.2">
      <c r="A3646" s="155" t="s">
        <v>8261</v>
      </c>
      <c r="B3646" s="155"/>
      <c r="C3646" s="156">
        <v>37621</v>
      </c>
      <c r="D3646" s="157">
        <v>0</v>
      </c>
      <c r="E3646" s="157">
        <v>0</v>
      </c>
      <c r="F3646" s="157">
        <v>0</v>
      </c>
    </row>
    <row r="3647" spans="1:6" x14ac:dyDescent="0.2">
      <c r="A3647" s="155" t="s">
        <v>8257</v>
      </c>
      <c r="B3647" s="155" t="s">
        <v>8258</v>
      </c>
      <c r="C3647" s="155" t="s">
        <v>10690</v>
      </c>
      <c r="D3647" s="157" t="s">
        <v>8259</v>
      </c>
      <c r="E3647" s="157" t="s">
        <v>8259</v>
      </c>
      <c r="F3647" s="157" t="s">
        <v>8259</v>
      </c>
    </row>
    <row r="3648" spans="1:6" x14ac:dyDescent="0.2">
      <c r="A3648" s="155" t="s">
        <v>8257</v>
      </c>
      <c r="B3648" s="155" t="s">
        <v>8258</v>
      </c>
      <c r="C3648" s="155" t="s">
        <v>10690</v>
      </c>
      <c r="D3648" s="157" t="s">
        <v>8259</v>
      </c>
      <c r="E3648" s="157" t="s">
        <v>8259</v>
      </c>
      <c r="F3648" s="157" t="s">
        <v>8259</v>
      </c>
    </row>
    <row r="3649" spans="1:6" x14ac:dyDescent="0.2">
      <c r="A3649" s="155" t="s">
        <v>8260</v>
      </c>
      <c r="B3649" s="155" t="s">
        <v>12364</v>
      </c>
      <c r="C3649" s="156">
        <v>37621</v>
      </c>
      <c r="D3649" s="157">
        <v>0</v>
      </c>
      <c r="E3649" s="157">
        <v>0</v>
      </c>
      <c r="F3649" s="157">
        <v>0</v>
      </c>
    </row>
    <row r="3650" spans="1:6" x14ac:dyDescent="0.2">
      <c r="A3650" s="155" t="s">
        <v>8261</v>
      </c>
      <c r="B3650" s="155"/>
      <c r="C3650" s="156">
        <v>37621</v>
      </c>
      <c r="D3650" s="157">
        <v>0</v>
      </c>
      <c r="E3650" s="157">
        <v>0</v>
      </c>
      <c r="F3650" s="157">
        <v>0</v>
      </c>
    </row>
    <row r="3651" spans="1:6" x14ac:dyDescent="0.2">
      <c r="A3651" s="155" t="s">
        <v>8257</v>
      </c>
      <c r="B3651" s="155" t="s">
        <v>8258</v>
      </c>
      <c r="C3651" s="155" t="s">
        <v>10690</v>
      </c>
      <c r="D3651" s="157" t="s">
        <v>8259</v>
      </c>
      <c r="E3651" s="157" t="s">
        <v>8259</v>
      </c>
      <c r="F3651" s="157" t="s">
        <v>8259</v>
      </c>
    </row>
    <row r="3652" spans="1:6" x14ac:dyDescent="0.2">
      <c r="A3652" s="155" t="s">
        <v>8257</v>
      </c>
      <c r="B3652" s="155" t="s">
        <v>8258</v>
      </c>
      <c r="C3652" s="155" t="s">
        <v>10690</v>
      </c>
      <c r="D3652" s="157" t="s">
        <v>8259</v>
      </c>
      <c r="E3652" s="157" t="s">
        <v>8259</v>
      </c>
      <c r="F3652" s="157" t="s">
        <v>8259</v>
      </c>
    </row>
    <row r="3653" spans="1:6" x14ac:dyDescent="0.2">
      <c r="A3653" s="155" t="s">
        <v>8260</v>
      </c>
      <c r="B3653" s="155" t="s">
        <v>12364</v>
      </c>
      <c r="C3653" s="156">
        <v>37621</v>
      </c>
      <c r="D3653" s="157">
        <v>0</v>
      </c>
      <c r="E3653" s="157">
        <v>0</v>
      </c>
      <c r="F3653" s="157">
        <v>0</v>
      </c>
    </row>
    <row r="3654" spans="1:6" x14ac:dyDescent="0.2">
      <c r="A3654" s="155" t="s">
        <v>8261</v>
      </c>
      <c r="B3654" s="155"/>
      <c r="C3654" s="156">
        <v>37621</v>
      </c>
      <c r="D3654" s="157">
        <v>0</v>
      </c>
      <c r="E3654" s="157">
        <v>0</v>
      </c>
      <c r="F3654" s="157">
        <v>0</v>
      </c>
    </row>
    <row r="3655" spans="1:6" x14ac:dyDescent="0.2">
      <c r="A3655" s="155" t="s">
        <v>8257</v>
      </c>
      <c r="B3655" s="155" t="s">
        <v>8258</v>
      </c>
      <c r="C3655" s="155" t="s">
        <v>10690</v>
      </c>
      <c r="D3655" s="157" t="s">
        <v>8259</v>
      </c>
      <c r="E3655" s="157" t="s">
        <v>8259</v>
      </c>
      <c r="F3655" s="157" t="s">
        <v>8259</v>
      </c>
    </row>
    <row r="3656" spans="1:6" x14ac:dyDescent="0.2">
      <c r="A3656" s="155" t="s">
        <v>5767</v>
      </c>
      <c r="B3656" s="155" t="s">
        <v>9091</v>
      </c>
      <c r="C3656" s="155"/>
      <c r="D3656" s="155"/>
      <c r="E3656" s="155"/>
      <c r="F3656" s="155"/>
    </row>
    <row r="3657" spans="1:6" x14ac:dyDescent="0.2">
      <c r="A3657" s="155"/>
      <c r="B3657" s="155"/>
      <c r="C3657" s="155" t="s">
        <v>10691</v>
      </c>
      <c r="D3657" s="155"/>
      <c r="E3657" s="157">
        <v>0</v>
      </c>
      <c r="F3657" s="155"/>
    </row>
    <row r="3658" spans="1:6" x14ac:dyDescent="0.2">
      <c r="A3658" s="155" t="s">
        <v>8264</v>
      </c>
      <c r="B3658" s="155"/>
      <c r="C3658" s="156">
        <v>37590</v>
      </c>
      <c r="D3658" s="157">
        <v>1675.99</v>
      </c>
      <c r="E3658" s="157">
        <v>1675.99</v>
      </c>
      <c r="F3658" s="157">
        <v>0</v>
      </c>
    </row>
    <row r="3659" spans="1:6" x14ac:dyDescent="0.2">
      <c r="A3659" s="155" t="s">
        <v>8257</v>
      </c>
      <c r="B3659" s="155" t="s">
        <v>8258</v>
      </c>
      <c r="C3659" s="155" t="s">
        <v>10690</v>
      </c>
      <c r="D3659" s="157" t="s">
        <v>8259</v>
      </c>
      <c r="E3659" s="157" t="s">
        <v>8259</v>
      </c>
      <c r="F3659" s="157" t="s">
        <v>8259</v>
      </c>
    </row>
    <row r="3660" spans="1:6" x14ac:dyDescent="0.2">
      <c r="A3660" s="155" t="s">
        <v>8257</v>
      </c>
      <c r="B3660" s="155" t="s">
        <v>8258</v>
      </c>
      <c r="C3660" s="155" t="s">
        <v>10690</v>
      </c>
      <c r="D3660" s="157" t="s">
        <v>8259</v>
      </c>
      <c r="E3660" s="157" t="s">
        <v>8259</v>
      </c>
      <c r="F3660" s="157" t="s">
        <v>8259</v>
      </c>
    </row>
    <row r="3661" spans="1:6" x14ac:dyDescent="0.2">
      <c r="A3661" s="155" t="s">
        <v>8260</v>
      </c>
      <c r="B3661" s="155" t="s">
        <v>12364</v>
      </c>
      <c r="C3661" s="156">
        <v>37621</v>
      </c>
      <c r="D3661" s="157">
        <v>0</v>
      </c>
      <c r="E3661" s="157">
        <v>0</v>
      </c>
      <c r="F3661" s="157">
        <v>0</v>
      </c>
    </row>
    <row r="3662" spans="1:6" x14ac:dyDescent="0.2">
      <c r="A3662" s="155" t="s">
        <v>8261</v>
      </c>
      <c r="B3662" s="155"/>
      <c r="C3662" s="156">
        <v>37621</v>
      </c>
      <c r="D3662" s="157">
        <v>1675.99</v>
      </c>
      <c r="E3662" s="157">
        <v>1675.99</v>
      </c>
      <c r="F3662" s="157">
        <v>0</v>
      </c>
    </row>
    <row r="3663" spans="1:6" x14ac:dyDescent="0.2">
      <c r="A3663" s="155" t="s">
        <v>8257</v>
      </c>
      <c r="B3663" s="155" t="s">
        <v>8258</v>
      </c>
      <c r="C3663" s="155" t="s">
        <v>10690</v>
      </c>
      <c r="D3663" s="157" t="s">
        <v>8259</v>
      </c>
      <c r="E3663" s="157" t="s">
        <v>8259</v>
      </c>
      <c r="F3663" s="157" t="s">
        <v>8259</v>
      </c>
    </row>
    <row r="3664" spans="1:6" x14ac:dyDescent="0.2">
      <c r="A3664" s="155" t="s">
        <v>5769</v>
      </c>
      <c r="B3664" s="155" t="s">
        <v>9627</v>
      </c>
      <c r="C3664" s="155"/>
      <c r="D3664" s="155"/>
      <c r="E3664" s="155"/>
      <c r="F3664" s="155"/>
    </row>
    <row r="3665" spans="1:6" x14ac:dyDescent="0.2">
      <c r="A3665" s="155"/>
      <c r="B3665" s="155"/>
      <c r="C3665" s="155" t="s">
        <v>10691</v>
      </c>
      <c r="D3665" s="155"/>
      <c r="E3665" s="157">
        <v>0</v>
      </c>
      <c r="F3665" s="155"/>
    </row>
    <row r="3666" spans="1:6" x14ac:dyDescent="0.2">
      <c r="A3666" s="155" t="s">
        <v>8264</v>
      </c>
      <c r="B3666" s="155"/>
      <c r="C3666" s="156">
        <v>37590</v>
      </c>
      <c r="D3666" s="157">
        <v>5191.3999999999996</v>
      </c>
      <c r="E3666" s="157">
        <v>5190.3999999999996</v>
      </c>
      <c r="F3666" s="157">
        <v>1</v>
      </c>
    </row>
    <row r="3667" spans="1:6" x14ac:dyDescent="0.2">
      <c r="A3667" s="155" t="s">
        <v>8257</v>
      </c>
      <c r="B3667" s="155" t="s">
        <v>8258</v>
      </c>
      <c r="C3667" s="155" t="s">
        <v>10690</v>
      </c>
      <c r="D3667" s="157" t="s">
        <v>8259</v>
      </c>
      <c r="E3667" s="157" t="s">
        <v>8259</v>
      </c>
      <c r="F3667" s="157" t="s">
        <v>8259</v>
      </c>
    </row>
    <row r="3669" spans="1:6" x14ac:dyDescent="0.2">
      <c r="A3669" s="155" t="s">
        <v>8265</v>
      </c>
      <c r="B3669" s="155" t="s">
        <v>8266</v>
      </c>
      <c r="C3669" s="155" t="s">
        <v>158</v>
      </c>
      <c r="D3669" s="157" t="s">
        <v>3</v>
      </c>
      <c r="E3669" s="157" t="s">
        <v>4</v>
      </c>
      <c r="F3669" s="157" t="s">
        <v>1020</v>
      </c>
    </row>
    <row r="3670" spans="1:6" x14ac:dyDescent="0.2">
      <c r="A3670" s="155" t="s">
        <v>8257</v>
      </c>
      <c r="B3670" s="155" t="s">
        <v>8258</v>
      </c>
      <c r="C3670" s="155" t="s">
        <v>10690</v>
      </c>
      <c r="D3670" s="157" t="s">
        <v>8259</v>
      </c>
      <c r="E3670" s="157" t="s">
        <v>8259</v>
      </c>
      <c r="F3670" s="157" t="s">
        <v>8259</v>
      </c>
    </row>
    <row r="3671" spans="1:6" x14ac:dyDescent="0.2">
      <c r="A3671" s="156">
        <v>45651</v>
      </c>
      <c r="B3671" s="155" t="s">
        <v>11153</v>
      </c>
      <c r="C3671" s="155" t="s">
        <v>11154</v>
      </c>
      <c r="D3671" s="155"/>
      <c r="E3671" s="157">
        <v>685.25</v>
      </c>
      <c r="F3671" s="157">
        <v>-684.25</v>
      </c>
    </row>
    <row r="3672" spans="1:6" x14ac:dyDescent="0.2">
      <c r="A3672" s="155" t="s">
        <v>8257</v>
      </c>
      <c r="B3672" s="155" t="s">
        <v>8258</v>
      </c>
      <c r="C3672" s="155" t="s">
        <v>10690</v>
      </c>
      <c r="D3672" s="157" t="s">
        <v>8259</v>
      </c>
      <c r="E3672" s="157" t="s">
        <v>8259</v>
      </c>
      <c r="F3672" s="157" t="s">
        <v>8259</v>
      </c>
    </row>
    <row r="3673" spans="1:6" x14ac:dyDescent="0.2">
      <c r="A3673" s="155" t="s">
        <v>8260</v>
      </c>
      <c r="B3673" s="155" t="s">
        <v>12364</v>
      </c>
      <c r="C3673" s="156">
        <v>37621</v>
      </c>
      <c r="D3673" s="157">
        <v>0</v>
      </c>
      <c r="E3673" s="157">
        <v>685.25</v>
      </c>
      <c r="F3673" s="157">
        <v>-685.25</v>
      </c>
    </row>
    <row r="3674" spans="1:6" x14ac:dyDescent="0.2">
      <c r="A3674" s="155" t="s">
        <v>8261</v>
      </c>
      <c r="B3674" s="155"/>
      <c r="C3674" s="156">
        <v>37621</v>
      </c>
      <c r="D3674" s="157">
        <v>5191.3999999999996</v>
      </c>
      <c r="E3674" s="157">
        <v>5875.65</v>
      </c>
      <c r="F3674" s="157">
        <v>-684.25</v>
      </c>
    </row>
    <row r="3675" spans="1:6" x14ac:dyDescent="0.2">
      <c r="A3675" s="155" t="s">
        <v>8257</v>
      </c>
      <c r="B3675" s="155" t="s">
        <v>8258</v>
      </c>
      <c r="C3675" s="155" t="s">
        <v>10690</v>
      </c>
      <c r="D3675" s="157" t="s">
        <v>8259</v>
      </c>
      <c r="E3675" s="157" t="s">
        <v>8259</v>
      </c>
      <c r="F3675" s="157" t="s">
        <v>8259</v>
      </c>
    </row>
    <row r="3676" spans="1:6" x14ac:dyDescent="0.2">
      <c r="A3676" s="155" t="s">
        <v>8257</v>
      </c>
      <c r="B3676" s="155" t="s">
        <v>8258</v>
      </c>
      <c r="C3676" s="155" t="s">
        <v>10690</v>
      </c>
      <c r="D3676" s="157" t="s">
        <v>8259</v>
      </c>
      <c r="E3676" s="157" t="s">
        <v>8259</v>
      </c>
      <c r="F3676" s="157" t="s">
        <v>8259</v>
      </c>
    </row>
    <row r="3677" spans="1:6" x14ac:dyDescent="0.2">
      <c r="A3677" s="155" t="s">
        <v>8260</v>
      </c>
      <c r="B3677" s="155" t="s">
        <v>12364</v>
      </c>
      <c r="C3677" s="156">
        <v>37621</v>
      </c>
      <c r="D3677" s="157">
        <v>0</v>
      </c>
      <c r="E3677" s="157">
        <v>0</v>
      </c>
      <c r="F3677" s="157">
        <v>0</v>
      </c>
    </row>
    <row r="3678" spans="1:6" x14ac:dyDescent="0.2">
      <c r="A3678" s="155" t="s">
        <v>8261</v>
      </c>
      <c r="B3678" s="155"/>
      <c r="C3678" s="156">
        <v>37621</v>
      </c>
      <c r="D3678" s="157">
        <v>0</v>
      </c>
      <c r="E3678" s="157">
        <v>0</v>
      </c>
      <c r="F3678" s="157">
        <v>0</v>
      </c>
    </row>
    <row r="3679" spans="1:6" x14ac:dyDescent="0.2">
      <c r="A3679" s="155" t="s">
        <v>8257</v>
      </c>
      <c r="B3679" s="155" t="s">
        <v>8258</v>
      </c>
      <c r="C3679" s="155" t="s">
        <v>10690</v>
      </c>
      <c r="D3679" s="157" t="s">
        <v>8259</v>
      </c>
      <c r="E3679" s="157" t="s">
        <v>8259</v>
      </c>
      <c r="F3679" s="157" t="s">
        <v>8259</v>
      </c>
    </row>
    <row r="3680" spans="1:6" x14ac:dyDescent="0.2">
      <c r="A3680" s="155" t="s">
        <v>8257</v>
      </c>
      <c r="B3680" s="155" t="s">
        <v>8258</v>
      </c>
      <c r="C3680" s="155" t="s">
        <v>10690</v>
      </c>
      <c r="D3680" s="157" t="s">
        <v>8259</v>
      </c>
      <c r="E3680" s="157" t="s">
        <v>8259</v>
      </c>
      <c r="F3680" s="157" t="s">
        <v>8259</v>
      </c>
    </row>
    <row r="3681" spans="1:6" x14ac:dyDescent="0.2">
      <c r="A3681" s="155" t="s">
        <v>8260</v>
      </c>
      <c r="B3681" s="155" t="s">
        <v>12364</v>
      </c>
      <c r="C3681" s="156">
        <v>37621</v>
      </c>
      <c r="D3681" s="157">
        <v>0</v>
      </c>
      <c r="E3681" s="157">
        <v>0</v>
      </c>
      <c r="F3681" s="157">
        <v>0</v>
      </c>
    </row>
    <row r="3682" spans="1:6" x14ac:dyDescent="0.2">
      <c r="A3682" s="155" t="s">
        <v>8261</v>
      </c>
      <c r="B3682" s="155"/>
      <c r="C3682" s="156">
        <v>37621</v>
      </c>
      <c r="D3682" s="157">
        <v>0</v>
      </c>
      <c r="E3682" s="157">
        <v>0</v>
      </c>
      <c r="F3682" s="157">
        <v>0</v>
      </c>
    </row>
    <row r="3683" spans="1:6" x14ac:dyDescent="0.2">
      <c r="A3683" s="155" t="s">
        <v>8257</v>
      </c>
      <c r="B3683" s="155" t="s">
        <v>8258</v>
      </c>
      <c r="C3683" s="155" t="s">
        <v>10690</v>
      </c>
      <c r="D3683" s="157" t="s">
        <v>8259</v>
      </c>
      <c r="E3683" s="157" t="s">
        <v>8259</v>
      </c>
      <c r="F3683" s="157" t="s">
        <v>8259</v>
      </c>
    </row>
    <row r="3684" spans="1:6" x14ac:dyDescent="0.2">
      <c r="A3684" s="155" t="s">
        <v>8257</v>
      </c>
      <c r="B3684" s="155" t="s">
        <v>8258</v>
      </c>
      <c r="C3684" s="155" t="s">
        <v>10690</v>
      </c>
      <c r="D3684" s="157" t="s">
        <v>8259</v>
      </c>
      <c r="E3684" s="157" t="s">
        <v>8259</v>
      </c>
      <c r="F3684" s="157" t="s">
        <v>8259</v>
      </c>
    </row>
    <row r="3685" spans="1:6" x14ac:dyDescent="0.2">
      <c r="A3685" s="155" t="s">
        <v>8260</v>
      </c>
      <c r="B3685" s="155" t="s">
        <v>12364</v>
      </c>
      <c r="C3685" s="156">
        <v>37621</v>
      </c>
      <c r="D3685" s="157">
        <v>0</v>
      </c>
      <c r="E3685" s="157">
        <v>0</v>
      </c>
      <c r="F3685" s="157">
        <v>0</v>
      </c>
    </row>
    <row r="3686" spans="1:6" x14ac:dyDescent="0.2">
      <c r="A3686" s="155" t="s">
        <v>8261</v>
      </c>
      <c r="B3686" s="155"/>
      <c r="C3686" s="156">
        <v>37621</v>
      </c>
      <c r="D3686" s="157">
        <v>0</v>
      </c>
      <c r="E3686" s="157">
        <v>0</v>
      </c>
      <c r="F3686" s="157">
        <v>0</v>
      </c>
    </row>
    <row r="3687" spans="1:6" x14ac:dyDescent="0.2">
      <c r="A3687" s="155" t="s">
        <v>8257</v>
      </c>
      <c r="B3687" s="155" t="s">
        <v>8258</v>
      </c>
      <c r="C3687" s="155" t="s">
        <v>10690</v>
      </c>
      <c r="D3687" s="157" t="s">
        <v>8259</v>
      </c>
      <c r="E3687" s="157" t="s">
        <v>8259</v>
      </c>
      <c r="F3687" s="157" t="s">
        <v>8259</v>
      </c>
    </row>
    <row r="3688" spans="1:6" x14ac:dyDescent="0.2">
      <c r="A3688" s="155" t="s">
        <v>5776</v>
      </c>
      <c r="B3688" s="155" t="s">
        <v>8402</v>
      </c>
      <c r="C3688" s="155"/>
      <c r="D3688" s="155"/>
      <c r="E3688" s="155"/>
      <c r="F3688" s="155"/>
    </row>
    <row r="3689" spans="1:6" x14ac:dyDescent="0.2">
      <c r="A3689" s="155"/>
      <c r="B3689" s="155"/>
      <c r="C3689" s="155" t="s">
        <v>10691</v>
      </c>
      <c r="D3689" s="155"/>
      <c r="E3689" s="157">
        <v>0</v>
      </c>
      <c r="F3689" s="155"/>
    </row>
    <row r="3690" spans="1:6" x14ac:dyDescent="0.2">
      <c r="A3690" s="155" t="s">
        <v>8264</v>
      </c>
      <c r="B3690" s="155"/>
      <c r="C3690" s="156">
        <v>37590</v>
      </c>
      <c r="D3690" s="157">
        <v>774.5</v>
      </c>
      <c r="E3690" s="157">
        <v>774.5</v>
      </c>
      <c r="F3690" s="157">
        <v>0</v>
      </c>
    </row>
    <row r="3691" spans="1:6" x14ac:dyDescent="0.2">
      <c r="A3691" s="155" t="s">
        <v>8257</v>
      </c>
      <c r="B3691" s="155" t="s">
        <v>8258</v>
      </c>
      <c r="C3691" s="155" t="s">
        <v>10690</v>
      </c>
      <c r="D3691" s="157" t="s">
        <v>8259</v>
      </c>
      <c r="E3691" s="157" t="s">
        <v>8259</v>
      </c>
      <c r="F3691" s="157" t="s">
        <v>8259</v>
      </c>
    </row>
    <row r="3692" spans="1:6" x14ac:dyDescent="0.2">
      <c r="A3692" s="155" t="s">
        <v>8257</v>
      </c>
      <c r="B3692" s="155" t="s">
        <v>8258</v>
      </c>
      <c r="C3692" s="155" t="s">
        <v>10690</v>
      </c>
      <c r="D3692" s="157" t="s">
        <v>8259</v>
      </c>
      <c r="E3692" s="157" t="s">
        <v>8259</v>
      </c>
      <c r="F3692" s="157" t="s">
        <v>8259</v>
      </c>
    </row>
    <row r="3693" spans="1:6" x14ac:dyDescent="0.2">
      <c r="A3693" s="155" t="s">
        <v>8260</v>
      </c>
      <c r="B3693" s="155" t="s">
        <v>12364</v>
      </c>
      <c r="C3693" s="156">
        <v>37621</v>
      </c>
      <c r="D3693" s="157">
        <v>0</v>
      </c>
      <c r="E3693" s="157">
        <v>0</v>
      </c>
      <c r="F3693" s="157">
        <v>0</v>
      </c>
    </row>
    <row r="3694" spans="1:6" x14ac:dyDescent="0.2">
      <c r="A3694" s="155" t="s">
        <v>8261</v>
      </c>
      <c r="B3694" s="155"/>
      <c r="C3694" s="156">
        <v>37621</v>
      </c>
      <c r="D3694" s="157">
        <v>774.5</v>
      </c>
      <c r="E3694" s="157">
        <v>774.5</v>
      </c>
      <c r="F3694" s="157">
        <v>0</v>
      </c>
    </row>
    <row r="3695" spans="1:6" x14ac:dyDescent="0.2">
      <c r="A3695" s="155" t="s">
        <v>8257</v>
      </c>
      <c r="B3695" s="155" t="s">
        <v>8258</v>
      </c>
      <c r="C3695" s="155" t="s">
        <v>10690</v>
      </c>
      <c r="D3695" s="157" t="s">
        <v>8259</v>
      </c>
      <c r="E3695" s="157" t="s">
        <v>8259</v>
      </c>
      <c r="F3695" s="157" t="s">
        <v>8259</v>
      </c>
    </row>
    <row r="3696" spans="1:6" x14ac:dyDescent="0.2">
      <c r="A3696" s="155" t="s">
        <v>8268</v>
      </c>
      <c r="B3696" s="155"/>
      <c r="C3696" s="155"/>
      <c r="D3696" s="155"/>
      <c r="E3696" s="155"/>
      <c r="F3696" s="155"/>
    </row>
    <row r="3697" spans="1:6" x14ac:dyDescent="0.2">
      <c r="A3697" s="155" t="s">
        <v>8254</v>
      </c>
      <c r="B3697" s="155" t="s">
        <v>8255</v>
      </c>
      <c r="C3697" s="155"/>
      <c r="D3697" s="155"/>
      <c r="E3697" s="155"/>
      <c r="F3697" s="155"/>
    </row>
    <row r="3698" spans="1:6" x14ac:dyDescent="0.2">
      <c r="A3698" s="155"/>
      <c r="B3698" s="155"/>
      <c r="C3698" s="155" t="s">
        <v>10689</v>
      </c>
      <c r="D3698" s="157" t="s">
        <v>8255</v>
      </c>
      <c r="E3698" s="155"/>
      <c r="F3698" s="155"/>
    </row>
    <row r="3700" spans="1:6" x14ac:dyDescent="0.2">
      <c r="A3700" s="155" t="s">
        <v>8257</v>
      </c>
      <c r="B3700" s="155" t="s">
        <v>8258</v>
      </c>
      <c r="C3700" s="155" t="s">
        <v>10690</v>
      </c>
      <c r="D3700" s="157" t="s">
        <v>8259</v>
      </c>
      <c r="E3700" s="157" t="s">
        <v>8259</v>
      </c>
      <c r="F3700" s="157" t="s">
        <v>8259</v>
      </c>
    </row>
    <row r="3701" spans="1:6" x14ac:dyDescent="0.2">
      <c r="A3701" s="155" t="s">
        <v>8260</v>
      </c>
      <c r="B3701" s="155" t="s">
        <v>12364</v>
      </c>
      <c r="C3701" s="156">
        <v>37621</v>
      </c>
      <c r="D3701" s="157">
        <v>0</v>
      </c>
      <c r="E3701" s="157">
        <v>0</v>
      </c>
      <c r="F3701" s="157">
        <v>0</v>
      </c>
    </row>
    <row r="3702" spans="1:6" x14ac:dyDescent="0.2">
      <c r="A3702" s="155" t="s">
        <v>8261</v>
      </c>
      <c r="B3702" s="155"/>
      <c r="C3702" s="156">
        <v>37621</v>
      </c>
      <c r="D3702" s="157">
        <v>0</v>
      </c>
      <c r="E3702" s="157">
        <v>0</v>
      </c>
      <c r="F3702" s="157">
        <v>0</v>
      </c>
    </row>
    <row r="3703" spans="1:6" x14ac:dyDescent="0.2">
      <c r="A3703" s="155" t="s">
        <v>8257</v>
      </c>
      <c r="B3703" s="155" t="s">
        <v>8258</v>
      </c>
      <c r="C3703" s="155" t="s">
        <v>10690</v>
      </c>
      <c r="D3703" s="157" t="s">
        <v>8259</v>
      </c>
      <c r="E3703" s="157" t="s">
        <v>8259</v>
      </c>
      <c r="F3703" s="157" t="s">
        <v>8259</v>
      </c>
    </row>
    <row r="3704" spans="1:6" x14ac:dyDescent="0.2">
      <c r="A3704" s="155" t="s">
        <v>8257</v>
      </c>
      <c r="B3704" s="155" t="s">
        <v>8258</v>
      </c>
      <c r="C3704" s="155" t="s">
        <v>10690</v>
      </c>
      <c r="D3704" s="157" t="s">
        <v>8259</v>
      </c>
      <c r="E3704" s="157" t="s">
        <v>8259</v>
      </c>
      <c r="F3704" s="157" t="s">
        <v>8259</v>
      </c>
    </row>
    <row r="3705" spans="1:6" x14ac:dyDescent="0.2">
      <c r="A3705" s="155" t="s">
        <v>8260</v>
      </c>
      <c r="B3705" s="155" t="s">
        <v>12364</v>
      </c>
      <c r="C3705" s="156">
        <v>37621</v>
      </c>
      <c r="D3705" s="157">
        <v>0</v>
      </c>
      <c r="E3705" s="157">
        <v>0</v>
      </c>
      <c r="F3705" s="157">
        <v>0</v>
      </c>
    </row>
    <row r="3706" spans="1:6" x14ac:dyDescent="0.2">
      <c r="A3706" s="155" t="s">
        <v>8261</v>
      </c>
      <c r="B3706" s="155"/>
      <c r="C3706" s="156">
        <v>37621</v>
      </c>
      <c r="D3706" s="157">
        <v>0</v>
      </c>
      <c r="E3706" s="157">
        <v>0</v>
      </c>
      <c r="F3706" s="157">
        <v>0</v>
      </c>
    </row>
    <row r="3707" spans="1:6" x14ac:dyDescent="0.2">
      <c r="A3707" s="155" t="s">
        <v>8257</v>
      </c>
      <c r="B3707" s="155" t="s">
        <v>8258</v>
      </c>
      <c r="C3707" s="155" t="s">
        <v>10690</v>
      </c>
      <c r="D3707" s="157" t="s">
        <v>8259</v>
      </c>
      <c r="E3707" s="157" t="s">
        <v>8259</v>
      </c>
      <c r="F3707" s="157" t="s">
        <v>8259</v>
      </c>
    </row>
    <row r="3708" spans="1:6" x14ac:dyDescent="0.2">
      <c r="A3708" s="155" t="s">
        <v>8257</v>
      </c>
      <c r="B3708" s="155" t="s">
        <v>8258</v>
      </c>
      <c r="C3708" s="155" t="s">
        <v>10690</v>
      </c>
      <c r="D3708" s="157" t="s">
        <v>8259</v>
      </c>
      <c r="E3708" s="157" t="s">
        <v>8259</v>
      </c>
      <c r="F3708" s="157" t="s">
        <v>8259</v>
      </c>
    </row>
    <row r="3709" spans="1:6" x14ac:dyDescent="0.2">
      <c r="A3709" s="155" t="s">
        <v>8260</v>
      </c>
      <c r="B3709" s="155" t="s">
        <v>12364</v>
      </c>
      <c r="C3709" s="156">
        <v>37621</v>
      </c>
      <c r="D3709" s="157">
        <v>0</v>
      </c>
      <c r="E3709" s="157">
        <v>0</v>
      </c>
      <c r="F3709" s="157">
        <v>0</v>
      </c>
    </row>
    <row r="3710" spans="1:6" x14ac:dyDescent="0.2">
      <c r="A3710" s="155" t="s">
        <v>8261</v>
      </c>
      <c r="B3710" s="155"/>
      <c r="C3710" s="156">
        <v>37621</v>
      </c>
      <c r="D3710" s="157">
        <v>0</v>
      </c>
      <c r="E3710" s="157">
        <v>0</v>
      </c>
      <c r="F3710" s="157">
        <v>0</v>
      </c>
    </row>
    <row r="3711" spans="1:6" x14ac:dyDescent="0.2">
      <c r="A3711" s="155" t="s">
        <v>8257</v>
      </c>
      <c r="B3711" s="155" t="s">
        <v>8258</v>
      </c>
      <c r="C3711" s="155" t="s">
        <v>10690</v>
      </c>
      <c r="D3711" s="157" t="s">
        <v>8259</v>
      </c>
      <c r="E3711" s="157" t="s">
        <v>8259</v>
      </c>
      <c r="F3711" s="157" t="s">
        <v>8259</v>
      </c>
    </row>
    <row r="3712" spans="1:6" x14ac:dyDescent="0.2">
      <c r="A3712" s="155" t="s">
        <v>8257</v>
      </c>
      <c r="B3712" s="155" t="s">
        <v>8258</v>
      </c>
      <c r="C3712" s="155" t="s">
        <v>10690</v>
      </c>
      <c r="D3712" s="157" t="s">
        <v>8259</v>
      </c>
      <c r="E3712" s="157" t="s">
        <v>8259</v>
      </c>
      <c r="F3712" s="157" t="s">
        <v>8259</v>
      </c>
    </row>
    <row r="3713" spans="1:6" x14ac:dyDescent="0.2">
      <c r="A3713" s="155" t="s">
        <v>8260</v>
      </c>
      <c r="B3713" s="155" t="s">
        <v>12364</v>
      </c>
      <c r="C3713" s="156">
        <v>37621</v>
      </c>
      <c r="D3713" s="157">
        <v>0</v>
      </c>
      <c r="E3713" s="157">
        <v>0</v>
      </c>
      <c r="F3713" s="157">
        <v>0</v>
      </c>
    </row>
    <row r="3714" spans="1:6" x14ac:dyDescent="0.2">
      <c r="A3714" s="155" t="s">
        <v>8261</v>
      </c>
      <c r="B3714" s="155"/>
      <c r="C3714" s="156">
        <v>37621</v>
      </c>
      <c r="D3714" s="157">
        <v>0</v>
      </c>
      <c r="E3714" s="157">
        <v>0</v>
      </c>
      <c r="F3714" s="157">
        <v>0</v>
      </c>
    </row>
    <row r="3715" spans="1:6" x14ac:dyDescent="0.2">
      <c r="A3715" s="155" t="s">
        <v>8257</v>
      </c>
      <c r="B3715" s="155" t="s">
        <v>8258</v>
      </c>
      <c r="C3715" s="155" t="s">
        <v>10690</v>
      </c>
      <c r="D3715" s="157" t="s">
        <v>8259</v>
      </c>
      <c r="E3715" s="157" t="s">
        <v>8259</v>
      </c>
      <c r="F3715" s="157" t="s">
        <v>8259</v>
      </c>
    </row>
    <row r="3716" spans="1:6" x14ac:dyDescent="0.2">
      <c r="A3716" s="155" t="s">
        <v>8257</v>
      </c>
      <c r="B3716" s="155" t="s">
        <v>8258</v>
      </c>
      <c r="C3716" s="155" t="s">
        <v>10690</v>
      </c>
      <c r="D3716" s="157" t="s">
        <v>8259</v>
      </c>
      <c r="E3716" s="157" t="s">
        <v>8259</v>
      </c>
      <c r="F3716" s="157" t="s">
        <v>8259</v>
      </c>
    </row>
    <row r="3717" spans="1:6" x14ac:dyDescent="0.2">
      <c r="A3717" s="155" t="s">
        <v>8260</v>
      </c>
      <c r="B3717" s="155" t="s">
        <v>12364</v>
      </c>
      <c r="C3717" s="156">
        <v>37621</v>
      </c>
      <c r="D3717" s="157">
        <v>0</v>
      </c>
      <c r="E3717" s="157">
        <v>0</v>
      </c>
      <c r="F3717" s="157">
        <v>0</v>
      </c>
    </row>
    <row r="3718" spans="1:6" x14ac:dyDescent="0.2">
      <c r="A3718" s="155" t="s">
        <v>8261</v>
      </c>
      <c r="B3718" s="155"/>
      <c r="C3718" s="156">
        <v>37621</v>
      </c>
      <c r="D3718" s="157">
        <v>0</v>
      </c>
      <c r="E3718" s="157">
        <v>0</v>
      </c>
      <c r="F3718" s="157">
        <v>0</v>
      </c>
    </row>
    <row r="3719" spans="1:6" x14ac:dyDescent="0.2">
      <c r="A3719" s="155" t="s">
        <v>8257</v>
      </c>
      <c r="B3719" s="155" t="s">
        <v>8258</v>
      </c>
      <c r="C3719" s="155" t="s">
        <v>10690</v>
      </c>
      <c r="D3719" s="157" t="s">
        <v>8259</v>
      </c>
      <c r="E3719" s="157" t="s">
        <v>8259</v>
      </c>
      <c r="F3719" s="157" t="s">
        <v>8259</v>
      </c>
    </row>
    <row r="3720" spans="1:6" x14ac:dyDescent="0.2">
      <c r="A3720" s="155" t="s">
        <v>8257</v>
      </c>
      <c r="B3720" s="155" t="s">
        <v>8258</v>
      </c>
      <c r="C3720" s="155" t="s">
        <v>10690</v>
      </c>
      <c r="D3720" s="157" t="s">
        <v>8259</v>
      </c>
      <c r="E3720" s="157" t="s">
        <v>8259</v>
      </c>
      <c r="F3720" s="157" t="s">
        <v>8259</v>
      </c>
    </row>
    <row r="3721" spans="1:6" x14ac:dyDescent="0.2">
      <c r="A3721" s="155" t="s">
        <v>8260</v>
      </c>
      <c r="B3721" s="155" t="s">
        <v>12364</v>
      </c>
      <c r="C3721" s="156">
        <v>37621</v>
      </c>
      <c r="D3721" s="157">
        <v>0</v>
      </c>
      <c r="E3721" s="157">
        <v>0</v>
      </c>
      <c r="F3721" s="157">
        <v>0</v>
      </c>
    </row>
    <row r="3722" spans="1:6" x14ac:dyDescent="0.2">
      <c r="A3722" s="155" t="s">
        <v>8261</v>
      </c>
      <c r="B3722" s="155"/>
      <c r="C3722" s="156">
        <v>37621</v>
      </c>
      <c r="D3722" s="157">
        <v>0</v>
      </c>
      <c r="E3722" s="157">
        <v>0</v>
      </c>
      <c r="F3722" s="157">
        <v>0</v>
      </c>
    </row>
    <row r="3723" spans="1:6" x14ac:dyDescent="0.2">
      <c r="A3723" s="155" t="s">
        <v>8257</v>
      </c>
      <c r="B3723" s="155" t="s">
        <v>8258</v>
      </c>
      <c r="C3723" s="155" t="s">
        <v>10690</v>
      </c>
      <c r="D3723" s="157" t="s">
        <v>8259</v>
      </c>
      <c r="E3723" s="157" t="s">
        <v>8259</v>
      </c>
      <c r="F3723" s="157" t="s">
        <v>8259</v>
      </c>
    </row>
    <row r="3724" spans="1:6" x14ac:dyDescent="0.2">
      <c r="A3724" s="155" t="s">
        <v>8257</v>
      </c>
      <c r="B3724" s="155" t="s">
        <v>8258</v>
      </c>
      <c r="C3724" s="155" t="s">
        <v>10690</v>
      </c>
      <c r="D3724" s="157" t="s">
        <v>8259</v>
      </c>
      <c r="E3724" s="157" t="s">
        <v>8259</v>
      </c>
      <c r="F3724" s="157" t="s">
        <v>8259</v>
      </c>
    </row>
    <row r="3725" spans="1:6" x14ac:dyDescent="0.2">
      <c r="A3725" s="155" t="s">
        <v>8260</v>
      </c>
      <c r="B3725" s="155" t="s">
        <v>12364</v>
      </c>
      <c r="C3725" s="156">
        <v>37621</v>
      </c>
      <c r="D3725" s="157">
        <v>0</v>
      </c>
      <c r="E3725" s="157">
        <v>0</v>
      </c>
      <c r="F3725" s="157">
        <v>0</v>
      </c>
    </row>
    <row r="3726" spans="1:6" x14ac:dyDescent="0.2">
      <c r="A3726" s="155" t="s">
        <v>8261</v>
      </c>
      <c r="B3726" s="155"/>
      <c r="C3726" s="156">
        <v>37621</v>
      </c>
      <c r="D3726" s="157">
        <v>0</v>
      </c>
      <c r="E3726" s="157">
        <v>0</v>
      </c>
      <c r="F3726" s="157">
        <v>0</v>
      </c>
    </row>
    <row r="3727" spans="1:6" x14ac:dyDescent="0.2">
      <c r="A3727" s="155" t="s">
        <v>8257</v>
      </c>
      <c r="B3727" s="155" t="s">
        <v>8258</v>
      </c>
      <c r="C3727" s="155" t="s">
        <v>10690</v>
      </c>
      <c r="D3727" s="157" t="s">
        <v>8259</v>
      </c>
      <c r="E3727" s="157" t="s">
        <v>8259</v>
      </c>
      <c r="F3727" s="157" t="s">
        <v>8259</v>
      </c>
    </row>
    <row r="3728" spans="1:6" x14ac:dyDescent="0.2">
      <c r="A3728" s="155" t="s">
        <v>8257</v>
      </c>
      <c r="B3728" s="155" t="s">
        <v>8258</v>
      </c>
      <c r="C3728" s="155" t="s">
        <v>10690</v>
      </c>
      <c r="D3728" s="157" t="s">
        <v>8259</v>
      </c>
      <c r="E3728" s="157" t="s">
        <v>8259</v>
      </c>
      <c r="F3728" s="157" t="s">
        <v>8259</v>
      </c>
    </row>
    <row r="3729" spans="1:6" x14ac:dyDescent="0.2">
      <c r="A3729" s="155" t="s">
        <v>8260</v>
      </c>
      <c r="B3729" s="155" t="s">
        <v>12364</v>
      </c>
      <c r="C3729" s="156">
        <v>37621</v>
      </c>
      <c r="D3729" s="157">
        <v>0</v>
      </c>
      <c r="E3729" s="157">
        <v>0</v>
      </c>
      <c r="F3729" s="157">
        <v>0</v>
      </c>
    </row>
    <row r="3730" spans="1:6" x14ac:dyDescent="0.2">
      <c r="A3730" s="155" t="s">
        <v>8261</v>
      </c>
      <c r="B3730" s="155"/>
      <c r="C3730" s="156">
        <v>37621</v>
      </c>
      <c r="D3730" s="157">
        <v>0</v>
      </c>
      <c r="E3730" s="157">
        <v>0</v>
      </c>
      <c r="F3730" s="157">
        <v>0</v>
      </c>
    </row>
    <row r="3731" spans="1:6" x14ac:dyDescent="0.2">
      <c r="A3731" s="155" t="s">
        <v>8257</v>
      </c>
      <c r="B3731" s="155" t="s">
        <v>8258</v>
      </c>
      <c r="C3731" s="155" t="s">
        <v>10690</v>
      </c>
      <c r="D3731" s="157" t="s">
        <v>8259</v>
      </c>
      <c r="E3731" s="157" t="s">
        <v>8259</v>
      </c>
      <c r="F3731" s="157" t="s">
        <v>8259</v>
      </c>
    </row>
    <row r="3732" spans="1:6" x14ac:dyDescent="0.2">
      <c r="A3732" s="155" t="s">
        <v>32</v>
      </c>
      <c r="B3732" s="155" t="s">
        <v>8405</v>
      </c>
      <c r="C3732" s="155"/>
      <c r="D3732" s="155"/>
      <c r="E3732" s="155"/>
      <c r="F3732" s="155"/>
    </row>
    <row r="3733" spans="1:6" x14ac:dyDescent="0.2">
      <c r="A3733" s="155"/>
      <c r="B3733" s="155"/>
      <c r="C3733" s="155" t="s">
        <v>10691</v>
      </c>
      <c r="D3733" s="155"/>
      <c r="E3733" s="157">
        <v>0</v>
      </c>
      <c r="F3733" s="155"/>
    </row>
    <row r="3734" spans="1:6" x14ac:dyDescent="0.2">
      <c r="A3734" s="155" t="s">
        <v>8264</v>
      </c>
      <c r="B3734" s="155"/>
      <c r="C3734" s="156">
        <v>37590</v>
      </c>
      <c r="D3734" s="157">
        <v>38126.94</v>
      </c>
      <c r="E3734" s="157">
        <v>45937.72</v>
      </c>
      <c r="F3734" s="157">
        <v>-7810.78</v>
      </c>
    </row>
    <row r="3735" spans="1:6" x14ac:dyDescent="0.2">
      <c r="A3735" s="155" t="s">
        <v>8257</v>
      </c>
      <c r="B3735" s="155" t="s">
        <v>8258</v>
      </c>
      <c r="C3735" s="155" t="s">
        <v>10690</v>
      </c>
      <c r="D3735" s="157" t="s">
        <v>8259</v>
      </c>
      <c r="E3735" s="157" t="s">
        <v>8259</v>
      </c>
      <c r="F3735" s="157" t="s">
        <v>8259</v>
      </c>
    </row>
    <row r="3737" spans="1:6" x14ac:dyDescent="0.2">
      <c r="A3737" s="155" t="s">
        <v>8265</v>
      </c>
      <c r="B3737" s="155" t="s">
        <v>8266</v>
      </c>
      <c r="C3737" s="155" t="s">
        <v>158</v>
      </c>
      <c r="D3737" s="157" t="s">
        <v>3</v>
      </c>
      <c r="E3737" s="157" t="s">
        <v>4</v>
      </c>
      <c r="F3737" s="157" t="s">
        <v>1020</v>
      </c>
    </row>
    <row r="3738" spans="1:6" x14ac:dyDescent="0.2">
      <c r="A3738" s="155" t="s">
        <v>8257</v>
      </c>
      <c r="B3738" s="155" t="s">
        <v>8258</v>
      </c>
      <c r="C3738" s="155" t="s">
        <v>10690</v>
      </c>
      <c r="D3738" s="157" t="s">
        <v>8259</v>
      </c>
      <c r="E3738" s="157" t="s">
        <v>8259</v>
      </c>
      <c r="F3738" s="157" t="s">
        <v>8259</v>
      </c>
    </row>
    <row r="3739" spans="1:6" x14ac:dyDescent="0.2">
      <c r="A3739" s="156">
        <v>45650</v>
      </c>
      <c r="B3739" s="155" t="s">
        <v>11159</v>
      </c>
      <c r="C3739" s="155" t="s">
        <v>11160</v>
      </c>
      <c r="D3739" s="155"/>
      <c r="E3739" s="157">
        <v>1607.5</v>
      </c>
      <c r="F3739" s="157">
        <v>-9418.2800000000007</v>
      </c>
    </row>
    <row r="3740" spans="1:6" x14ac:dyDescent="0.2">
      <c r="A3740" s="156">
        <v>45650</v>
      </c>
      <c r="B3740" s="155" t="s">
        <v>11161</v>
      </c>
      <c r="C3740" s="155" t="s">
        <v>11162</v>
      </c>
      <c r="D3740" s="155"/>
      <c r="E3740" s="157">
        <v>3214</v>
      </c>
      <c r="F3740" s="157">
        <v>-12632.28</v>
      </c>
    </row>
    <row r="3741" spans="1:6" x14ac:dyDescent="0.2">
      <c r="A3741" s="156">
        <v>45651</v>
      </c>
      <c r="B3741" s="155" t="s">
        <v>11163</v>
      </c>
      <c r="C3741" s="155" t="s">
        <v>11164</v>
      </c>
      <c r="D3741" s="155"/>
      <c r="E3741" s="157">
        <v>1131.5</v>
      </c>
      <c r="F3741" s="157">
        <v>-13763.78</v>
      </c>
    </row>
    <row r="3742" spans="1:6" x14ac:dyDescent="0.2">
      <c r="A3742" s="155" t="s">
        <v>8257</v>
      </c>
      <c r="B3742" s="155" t="s">
        <v>8258</v>
      </c>
      <c r="C3742" s="155" t="s">
        <v>10690</v>
      </c>
      <c r="D3742" s="157" t="s">
        <v>8259</v>
      </c>
      <c r="E3742" s="157" t="s">
        <v>8259</v>
      </c>
      <c r="F3742" s="157" t="s">
        <v>8259</v>
      </c>
    </row>
    <row r="3743" spans="1:6" x14ac:dyDescent="0.2">
      <c r="A3743" s="155" t="s">
        <v>8260</v>
      </c>
      <c r="B3743" s="155" t="s">
        <v>12364</v>
      </c>
      <c r="C3743" s="156">
        <v>37621</v>
      </c>
      <c r="D3743" s="157">
        <v>0</v>
      </c>
      <c r="E3743" s="157">
        <v>5953</v>
      </c>
      <c r="F3743" s="157">
        <v>-5953</v>
      </c>
    </row>
    <row r="3744" spans="1:6" x14ac:dyDescent="0.2">
      <c r="A3744" s="155" t="s">
        <v>8261</v>
      </c>
      <c r="B3744" s="155"/>
      <c r="C3744" s="156">
        <v>37621</v>
      </c>
      <c r="D3744" s="157">
        <v>38126.94</v>
      </c>
      <c r="E3744" s="157">
        <v>51890.720000000001</v>
      </c>
      <c r="F3744" s="157">
        <v>-13763.78</v>
      </c>
    </row>
    <row r="3745" spans="1:6" x14ac:dyDescent="0.2">
      <c r="A3745" s="155" t="s">
        <v>8257</v>
      </c>
      <c r="B3745" s="155" t="s">
        <v>8258</v>
      </c>
      <c r="C3745" s="155" t="s">
        <v>10690</v>
      </c>
      <c r="D3745" s="157" t="s">
        <v>8259</v>
      </c>
      <c r="E3745" s="157" t="s">
        <v>8259</v>
      </c>
      <c r="F3745" s="157" t="s">
        <v>8259</v>
      </c>
    </row>
    <row r="3746" spans="1:6" x14ac:dyDescent="0.2">
      <c r="A3746" s="155" t="s">
        <v>4797</v>
      </c>
      <c r="B3746" s="155" t="s">
        <v>9630</v>
      </c>
      <c r="C3746" s="155"/>
      <c r="D3746" s="155"/>
      <c r="E3746" s="155"/>
      <c r="F3746" s="155"/>
    </row>
    <row r="3747" spans="1:6" x14ac:dyDescent="0.2">
      <c r="A3747" s="155"/>
      <c r="B3747" s="155"/>
      <c r="C3747" s="155" t="s">
        <v>10691</v>
      </c>
      <c r="D3747" s="155"/>
      <c r="E3747" s="157">
        <v>0</v>
      </c>
      <c r="F3747" s="155"/>
    </row>
    <row r="3748" spans="1:6" x14ac:dyDescent="0.2">
      <c r="A3748" s="155" t="s">
        <v>8264</v>
      </c>
      <c r="B3748" s="155"/>
      <c r="C3748" s="156">
        <v>37590</v>
      </c>
      <c r="D3748" s="157">
        <v>6000</v>
      </c>
      <c r="E3748" s="157">
        <v>9501.0400000000009</v>
      </c>
      <c r="F3748" s="157">
        <v>-3501.04</v>
      </c>
    </row>
    <row r="3749" spans="1:6" x14ac:dyDescent="0.2">
      <c r="A3749" s="155" t="s">
        <v>8257</v>
      </c>
      <c r="B3749" s="155" t="s">
        <v>8258</v>
      </c>
      <c r="C3749" s="155" t="s">
        <v>10690</v>
      </c>
      <c r="D3749" s="157" t="s">
        <v>8259</v>
      </c>
      <c r="E3749" s="157" t="s">
        <v>8259</v>
      </c>
      <c r="F3749" s="157" t="s">
        <v>8259</v>
      </c>
    </row>
    <row r="3750" spans="1:6" x14ac:dyDescent="0.2">
      <c r="A3750" s="155" t="s">
        <v>8257</v>
      </c>
      <c r="B3750" s="155" t="s">
        <v>8258</v>
      </c>
      <c r="C3750" s="155" t="s">
        <v>10690</v>
      </c>
      <c r="D3750" s="157" t="s">
        <v>8259</v>
      </c>
      <c r="E3750" s="157" t="s">
        <v>8259</v>
      </c>
      <c r="F3750" s="157" t="s">
        <v>8259</v>
      </c>
    </row>
    <row r="3751" spans="1:6" x14ac:dyDescent="0.2">
      <c r="A3751" s="155" t="s">
        <v>8260</v>
      </c>
      <c r="B3751" s="155" t="s">
        <v>12364</v>
      </c>
      <c r="C3751" s="156">
        <v>37621</v>
      </c>
      <c r="D3751" s="157">
        <v>0</v>
      </c>
      <c r="E3751" s="157">
        <v>0</v>
      </c>
      <c r="F3751" s="157">
        <v>0</v>
      </c>
    </row>
    <row r="3752" spans="1:6" x14ac:dyDescent="0.2">
      <c r="A3752" s="155" t="s">
        <v>8268</v>
      </c>
      <c r="B3752" s="155"/>
      <c r="C3752" s="155"/>
      <c r="D3752" s="155"/>
      <c r="E3752" s="155"/>
      <c r="F3752" s="155"/>
    </row>
    <row r="3753" spans="1:6" x14ac:dyDescent="0.2">
      <c r="A3753" s="155" t="s">
        <v>8254</v>
      </c>
      <c r="B3753" s="155" t="s">
        <v>8255</v>
      </c>
      <c r="C3753" s="155"/>
      <c r="D3753" s="155"/>
      <c r="E3753" s="155"/>
      <c r="F3753" s="155"/>
    </row>
    <row r="3754" spans="1:6" x14ac:dyDescent="0.2">
      <c r="A3754" s="155"/>
      <c r="B3754" s="155"/>
      <c r="C3754" s="155" t="s">
        <v>10689</v>
      </c>
      <c r="D3754" s="157" t="s">
        <v>8255</v>
      </c>
      <c r="E3754" s="155"/>
      <c r="F3754" s="155"/>
    </row>
    <row r="3756" spans="1:6" x14ac:dyDescent="0.2">
      <c r="A3756" s="155" t="s">
        <v>8261</v>
      </c>
      <c r="B3756" s="155"/>
      <c r="C3756" s="156">
        <v>37621</v>
      </c>
      <c r="D3756" s="157">
        <v>6000</v>
      </c>
      <c r="E3756" s="157">
        <v>9501.0400000000009</v>
      </c>
      <c r="F3756" s="157">
        <v>-3501.04</v>
      </c>
    </row>
    <row r="3757" spans="1:6" x14ac:dyDescent="0.2">
      <c r="A3757" s="155" t="s">
        <v>8257</v>
      </c>
      <c r="B3757" s="155" t="s">
        <v>8258</v>
      </c>
      <c r="C3757" s="155" t="s">
        <v>10690</v>
      </c>
      <c r="D3757" s="157" t="s">
        <v>8259</v>
      </c>
      <c r="E3757" s="157" t="s">
        <v>8259</v>
      </c>
      <c r="F3757" s="157" t="s">
        <v>8259</v>
      </c>
    </row>
    <row r="3758" spans="1:6" x14ac:dyDescent="0.2">
      <c r="A3758" s="155" t="s">
        <v>8257</v>
      </c>
      <c r="B3758" s="155" t="s">
        <v>8258</v>
      </c>
      <c r="C3758" s="155" t="s">
        <v>10690</v>
      </c>
      <c r="D3758" s="157" t="s">
        <v>8259</v>
      </c>
      <c r="E3758" s="157" t="s">
        <v>8259</v>
      </c>
      <c r="F3758" s="157" t="s">
        <v>8259</v>
      </c>
    </row>
    <row r="3759" spans="1:6" x14ac:dyDescent="0.2">
      <c r="A3759" s="155" t="s">
        <v>8260</v>
      </c>
      <c r="B3759" s="155" t="s">
        <v>12364</v>
      </c>
      <c r="C3759" s="156">
        <v>37621</v>
      </c>
      <c r="D3759" s="157">
        <v>0</v>
      </c>
      <c r="E3759" s="157">
        <v>0</v>
      </c>
      <c r="F3759" s="157">
        <v>0</v>
      </c>
    </row>
    <row r="3760" spans="1:6" x14ac:dyDescent="0.2">
      <c r="A3760" s="155" t="s">
        <v>8261</v>
      </c>
      <c r="B3760" s="155"/>
      <c r="C3760" s="156">
        <v>37621</v>
      </c>
      <c r="D3760" s="157">
        <v>0</v>
      </c>
      <c r="E3760" s="157">
        <v>0</v>
      </c>
      <c r="F3760" s="157">
        <v>0</v>
      </c>
    </row>
    <row r="3761" spans="1:6" x14ac:dyDescent="0.2">
      <c r="A3761" s="155" t="s">
        <v>8257</v>
      </c>
      <c r="B3761" s="155" t="s">
        <v>8258</v>
      </c>
      <c r="C3761" s="155" t="s">
        <v>10690</v>
      </c>
      <c r="D3761" s="157" t="s">
        <v>8259</v>
      </c>
      <c r="E3761" s="157" t="s">
        <v>8259</v>
      </c>
      <c r="F3761" s="157" t="s">
        <v>8259</v>
      </c>
    </row>
    <row r="3762" spans="1:6" x14ac:dyDescent="0.2">
      <c r="A3762" s="155" t="s">
        <v>8257</v>
      </c>
      <c r="B3762" s="155" t="s">
        <v>8258</v>
      </c>
      <c r="C3762" s="155" t="s">
        <v>10690</v>
      </c>
      <c r="D3762" s="157" t="s">
        <v>8259</v>
      </c>
      <c r="E3762" s="157" t="s">
        <v>8259</v>
      </c>
      <c r="F3762" s="157" t="s">
        <v>8259</v>
      </c>
    </row>
    <row r="3763" spans="1:6" x14ac:dyDescent="0.2">
      <c r="A3763" s="155" t="s">
        <v>8260</v>
      </c>
      <c r="B3763" s="155" t="s">
        <v>12364</v>
      </c>
      <c r="C3763" s="156">
        <v>37621</v>
      </c>
      <c r="D3763" s="157">
        <v>0</v>
      </c>
      <c r="E3763" s="157">
        <v>0</v>
      </c>
      <c r="F3763" s="157">
        <v>0</v>
      </c>
    </row>
    <row r="3764" spans="1:6" x14ac:dyDescent="0.2">
      <c r="A3764" s="155" t="s">
        <v>8261</v>
      </c>
      <c r="B3764" s="155"/>
      <c r="C3764" s="156">
        <v>37621</v>
      </c>
      <c r="D3764" s="157">
        <v>0</v>
      </c>
      <c r="E3764" s="157">
        <v>0</v>
      </c>
      <c r="F3764" s="157">
        <v>0</v>
      </c>
    </row>
    <row r="3765" spans="1:6" x14ac:dyDescent="0.2">
      <c r="A3765" s="155" t="s">
        <v>8257</v>
      </c>
      <c r="B3765" s="155" t="s">
        <v>8258</v>
      </c>
      <c r="C3765" s="155" t="s">
        <v>10690</v>
      </c>
      <c r="D3765" s="157" t="s">
        <v>8259</v>
      </c>
      <c r="E3765" s="157" t="s">
        <v>8259</v>
      </c>
      <c r="F3765" s="157" t="s">
        <v>8259</v>
      </c>
    </row>
    <row r="3766" spans="1:6" x14ac:dyDescent="0.2">
      <c r="A3766" s="155" t="s">
        <v>34</v>
      </c>
      <c r="B3766" s="155" t="s">
        <v>9631</v>
      </c>
      <c r="C3766" s="155"/>
      <c r="D3766" s="155"/>
      <c r="E3766" s="155"/>
      <c r="F3766" s="155"/>
    </row>
    <row r="3767" spans="1:6" x14ac:dyDescent="0.2">
      <c r="A3767" s="155"/>
      <c r="B3767" s="155"/>
      <c r="C3767" s="155" t="s">
        <v>10691</v>
      </c>
      <c r="D3767" s="155"/>
      <c r="E3767" s="157">
        <v>0</v>
      </c>
      <c r="F3767" s="155"/>
    </row>
    <row r="3768" spans="1:6" x14ac:dyDescent="0.2">
      <c r="A3768" s="155" t="s">
        <v>8264</v>
      </c>
      <c r="B3768" s="155"/>
      <c r="C3768" s="156">
        <v>37590</v>
      </c>
      <c r="D3768" s="157">
        <v>18680.134999999998</v>
      </c>
      <c r="E3768" s="157">
        <v>14050.035</v>
      </c>
      <c r="F3768" s="157">
        <v>4630.1000000000004</v>
      </c>
    </row>
    <row r="3769" spans="1:6" x14ac:dyDescent="0.2">
      <c r="A3769" s="155" t="s">
        <v>8257</v>
      </c>
      <c r="B3769" s="155" t="s">
        <v>8258</v>
      </c>
      <c r="C3769" s="155" t="s">
        <v>10690</v>
      </c>
      <c r="D3769" s="157" t="s">
        <v>8259</v>
      </c>
      <c r="E3769" s="157" t="s">
        <v>8259</v>
      </c>
      <c r="F3769" s="157" t="s">
        <v>8259</v>
      </c>
    </row>
    <row r="3771" spans="1:6" x14ac:dyDescent="0.2">
      <c r="A3771" s="155" t="s">
        <v>8265</v>
      </c>
      <c r="B3771" s="155" t="s">
        <v>8266</v>
      </c>
      <c r="C3771" s="155" t="s">
        <v>158</v>
      </c>
      <c r="D3771" s="157" t="s">
        <v>3</v>
      </c>
      <c r="E3771" s="157" t="s">
        <v>4</v>
      </c>
      <c r="F3771" s="157" t="s">
        <v>1020</v>
      </c>
    </row>
    <row r="3772" spans="1:6" x14ac:dyDescent="0.2">
      <c r="A3772" s="155" t="s">
        <v>8257</v>
      </c>
      <c r="B3772" s="155" t="s">
        <v>8258</v>
      </c>
      <c r="C3772" s="155" t="s">
        <v>10690</v>
      </c>
      <c r="D3772" s="157" t="s">
        <v>8259</v>
      </c>
      <c r="E3772" s="157" t="s">
        <v>8259</v>
      </c>
      <c r="F3772" s="157" t="s">
        <v>8259</v>
      </c>
    </row>
    <row r="3773" spans="1:6" x14ac:dyDescent="0.2">
      <c r="A3773" s="156">
        <v>45636</v>
      </c>
      <c r="B3773" s="155">
        <v>5624567491</v>
      </c>
      <c r="C3773" s="155" t="s">
        <v>11165</v>
      </c>
      <c r="D3773" s="157">
        <v>3594.8</v>
      </c>
      <c r="E3773" s="155"/>
      <c r="F3773" s="157">
        <v>8224.9</v>
      </c>
    </row>
    <row r="3774" spans="1:6" x14ac:dyDescent="0.2">
      <c r="A3774" s="155" t="s">
        <v>8257</v>
      </c>
      <c r="B3774" s="155" t="s">
        <v>8258</v>
      </c>
      <c r="C3774" s="155" t="s">
        <v>10690</v>
      </c>
      <c r="D3774" s="157" t="s">
        <v>8259</v>
      </c>
      <c r="E3774" s="157" t="s">
        <v>8259</v>
      </c>
      <c r="F3774" s="157" t="s">
        <v>8259</v>
      </c>
    </row>
    <row r="3775" spans="1:6" x14ac:dyDescent="0.2">
      <c r="A3775" s="155" t="s">
        <v>8260</v>
      </c>
      <c r="B3775" s="155" t="s">
        <v>12364</v>
      </c>
      <c r="C3775" s="156">
        <v>37621</v>
      </c>
      <c r="D3775" s="157">
        <v>3594.8</v>
      </c>
      <c r="E3775" s="157">
        <v>0</v>
      </c>
      <c r="F3775" s="157">
        <v>3594.8</v>
      </c>
    </row>
    <row r="3776" spans="1:6" x14ac:dyDescent="0.2">
      <c r="A3776" s="155" t="s">
        <v>8261</v>
      </c>
      <c r="B3776" s="155"/>
      <c r="C3776" s="156">
        <v>37621</v>
      </c>
      <c r="D3776" s="157">
        <v>22274.935000000001</v>
      </c>
      <c r="E3776" s="157">
        <v>14050.035</v>
      </c>
      <c r="F3776" s="157">
        <v>8224.9</v>
      </c>
    </row>
    <row r="3777" spans="1:6" x14ac:dyDescent="0.2">
      <c r="A3777" s="155" t="s">
        <v>8257</v>
      </c>
      <c r="B3777" s="155" t="s">
        <v>8258</v>
      </c>
      <c r="C3777" s="155" t="s">
        <v>10690</v>
      </c>
      <c r="D3777" s="157" t="s">
        <v>8259</v>
      </c>
      <c r="E3777" s="157" t="s">
        <v>8259</v>
      </c>
      <c r="F3777" s="157" t="s">
        <v>8259</v>
      </c>
    </row>
    <row r="3778" spans="1:6" x14ac:dyDescent="0.2">
      <c r="A3778" s="155" t="s">
        <v>8257</v>
      </c>
      <c r="B3778" s="155" t="s">
        <v>8258</v>
      </c>
      <c r="C3778" s="155" t="s">
        <v>10690</v>
      </c>
      <c r="D3778" s="157" t="s">
        <v>8259</v>
      </c>
      <c r="E3778" s="157" t="s">
        <v>8259</v>
      </c>
      <c r="F3778" s="157" t="s">
        <v>8259</v>
      </c>
    </row>
    <row r="3779" spans="1:6" x14ac:dyDescent="0.2">
      <c r="A3779" s="155" t="s">
        <v>8260</v>
      </c>
      <c r="B3779" s="155" t="s">
        <v>12364</v>
      </c>
      <c r="C3779" s="156">
        <v>37621</v>
      </c>
      <c r="D3779" s="157">
        <v>0</v>
      </c>
      <c r="E3779" s="157">
        <v>0</v>
      </c>
      <c r="F3779" s="157">
        <v>0</v>
      </c>
    </row>
    <row r="3780" spans="1:6" x14ac:dyDescent="0.2">
      <c r="A3780" s="155" t="s">
        <v>8261</v>
      </c>
      <c r="B3780" s="155"/>
      <c r="C3780" s="156">
        <v>37621</v>
      </c>
      <c r="D3780" s="157">
        <v>0</v>
      </c>
      <c r="E3780" s="157">
        <v>0</v>
      </c>
      <c r="F3780" s="157">
        <v>0</v>
      </c>
    </row>
    <row r="3781" spans="1:6" x14ac:dyDescent="0.2">
      <c r="A3781" s="155" t="s">
        <v>8257</v>
      </c>
      <c r="B3781" s="155" t="s">
        <v>8258</v>
      </c>
      <c r="C3781" s="155" t="s">
        <v>10690</v>
      </c>
      <c r="D3781" s="157" t="s">
        <v>8259</v>
      </c>
      <c r="E3781" s="157" t="s">
        <v>8259</v>
      </c>
      <c r="F3781" s="157" t="s">
        <v>8259</v>
      </c>
    </row>
    <row r="3782" spans="1:6" x14ac:dyDescent="0.2">
      <c r="A3782" s="155" t="s">
        <v>5789</v>
      </c>
      <c r="B3782" s="155" t="s">
        <v>8899</v>
      </c>
      <c r="C3782" s="155"/>
      <c r="D3782" s="155"/>
      <c r="E3782" s="155"/>
      <c r="F3782" s="155"/>
    </row>
    <row r="3783" spans="1:6" x14ac:dyDescent="0.2">
      <c r="A3783" s="155"/>
      <c r="B3783" s="155"/>
      <c r="C3783" s="155" t="s">
        <v>10691</v>
      </c>
      <c r="D3783" s="155"/>
      <c r="E3783" s="157">
        <v>0</v>
      </c>
      <c r="F3783" s="155"/>
    </row>
    <row r="3784" spans="1:6" x14ac:dyDescent="0.2">
      <c r="A3784" s="155" t="s">
        <v>8264</v>
      </c>
      <c r="B3784" s="155"/>
      <c r="C3784" s="156">
        <v>37590</v>
      </c>
      <c r="D3784" s="157">
        <v>5356</v>
      </c>
      <c r="E3784" s="157">
        <v>5356</v>
      </c>
      <c r="F3784" s="157">
        <v>0</v>
      </c>
    </row>
    <row r="3785" spans="1:6" x14ac:dyDescent="0.2">
      <c r="A3785" s="155" t="s">
        <v>8257</v>
      </c>
      <c r="B3785" s="155" t="s">
        <v>8258</v>
      </c>
      <c r="C3785" s="155" t="s">
        <v>10690</v>
      </c>
      <c r="D3785" s="157" t="s">
        <v>8259</v>
      </c>
      <c r="E3785" s="157" t="s">
        <v>8259</v>
      </c>
      <c r="F3785" s="157" t="s">
        <v>8259</v>
      </c>
    </row>
    <row r="3786" spans="1:6" x14ac:dyDescent="0.2">
      <c r="A3786" s="155" t="s">
        <v>8257</v>
      </c>
      <c r="B3786" s="155" t="s">
        <v>8258</v>
      </c>
      <c r="C3786" s="155" t="s">
        <v>10690</v>
      </c>
      <c r="D3786" s="157" t="s">
        <v>8259</v>
      </c>
      <c r="E3786" s="157" t="s">
        <v>8259</v>
      </c>
      <c r="F3786" s="157" t="s">
        <v>8259</v>
      </c>
    </row>
    <row r="3787" spans="1:6" x14ac:dyDescent="0.2">
      <c r="A3787" s="155" t="s">
        <v>8260</v>
      </c>
      <c r="B3787" s="155" t="s">
        <v>12364</v>
      </c>
      <c r="C3787" s="156">
        <v>37621</v>
      </c>
      <c r="D3787" s="157">
        <v>0</v>
      </c>
      <c r="E3787" s="157">
        <v>0</v>
      </c>
      <c r="F3787" s="157">
        <v>0</v>
      </c>
    </row>
    <row r="3788" spans="1:6" x14ac:dyDescent="0.2">
      <c r="A3788" s="155" t="s">
        <v>8261</v>
      </c>
      <c r="B3788" s="155"/>
      <c r="C3788" s="156">
        <v>37621</v>
      </c>
      <c r="D3788" s="157">
        <v>5356</v>
      </c>
      <c r="E3788" s="157">
        <v>5356</v>
      </c>
      <c r="F3788" s="157">
        <v>0</v>
      </c>
    </row>
    <row r="3789" spans="1:6" x14ac:dyDescent="0.2">
      <c r="A3789" s="155" t="s">
        <v>8257</v>
      </c>
      <c r="B3789" s="155" t="s">
        <v>8258</v>
      </c>
      <c r="C3789" s="155" t="s">
        <v>10690</v>
      </c>
      <c r="D3789" s="157" t="s">
        <v>8259</v>
      </c>
      <c r="E3789" s="157" t="s">
        <v>8259</v>
      </c>
      <c r="F3789" s="157" t="s">
        <v>8259</v>
      </c>
    </row>
    <row r="3790" spans="1:6" x14ac:dyDescent="0.2">
      <c r="A3790" s="155" t="s">
        <v>8257</v>
      </c>
      <c r="B3790" s="155" t="s">
        <v>8258</v>
      </c>
      <c r="C3790" s="155" t="s">
        <v>10690</v>
      </c>
      <c r="D3790" s="157" t="s">
        <v>8259</v>
      </c>
      <c r="E3790" s="157" t="s">
        <v>8259</v>
      </c>
      <c r="F3790" s="157" t="s">
        <v>8259</v>
      </c>
    </row>
    <row r="3791" spans="1:6" x14ac:dyDescent="0.2">
      <c r="A3791" s="155" t="s">
        <v>8260</v>
      </c>
      <c r="B3791" s="155" t="s">
        <v>12364</v>
      </c>
      <c r="C3791" s="156">
        <v>37621</v>
      </c>
      <c r="D3791" s="157">
        <v>0</v>
      </c>
      <c r="E3791" s="157">
        <v>0</v>
      </c>
      <c r="F3791" s="157">
        <v>0</v>
      </c>
    </row>
    <row r="3792" spans="1:6" x14ac:dyDescent="0.2">
      <c r="A3792" s="155" t="s">
        <v>8261</v>
      </c>
      <c r="B3792" s="155"/>
      <c r="C3792" s="156">
        <v>37621</v>
      </c>
      <c r="D3792" s="157">
        <v>0</v>
      </c>
      <c r="E3792" s="157">
        <v>0</v>
      </c>
      <c r="F3792" s="157">
        <v>0</v>
      </c>
    </row>
    <row r="3793" spans="1:6" x14ac:dyDescent="0.2">
      <c r="A3793" s="155" t="s">
        <v>8257</v>
      </c>
      <c r="B3793" s="155" t="s">
        <v>8258</v>
      </c>
      <c r="C3793" s="155" t="s">
        <v>10690</v>
      </c>
      <c r="D3793" s="157" t="s">
        <v>8259</v>
      </c>
      <c r="E3793" s="157" t="s">
        <v>8259</v>
      </c>
      <c r="F3793" s="157" t="s">
        <v>8259</v>
      </c>
    </row>
    <row r="3794" spans="1:6" x14ac:dyDescent="0.2">
      <c r="A3794" s="155" t="s">
        <v>5792</v>
      </c>
      <c r="B3794" s="155" t="s">
        <v>11166</v>
      </c>
      <c r="C3794" s="155" t="s">
        <v>11167</v>
      </c>
      <c r="D3794" s="155"/>
      <c r="E3794" s="155"/>
      <c r="F3794" s="155"/>
    </row>
    <row r="3795" spans="1:6" x14ac:dyDescent="0.2">
      <c r="A3795" s="155"/>
      <c r="B3795" s="155"/>
      <c r="C3795" s="155" t="s">
        <v>10691</v>
      </c>
      <c r="D3795" s="155"/>
      <c r="E3795" s="157">
        <v>0</v>
      </c>
      <c r="F3795" s="155"/>
    </row>
    <row r="3796" spans="1:6" x14ac:dyDescent="0.2">
      <c r="A3796" s="155" t="s">
        <v>8264</v>
      </c>
      <c r="B3796" s="155"/>
      <c r="C3796" s="156">
        <v>37590</v>
      </c>
      <c r="D3796" s="157">
        <v>2693.8530000000001</v>
      </c>
      <c r="E3796" s="157">
        <v>2693.8530000000001</v>
      </c>
      <c r="F3796" s="157">
        <v>0</v>
      </c>
    </row>
    <row r="3797" spans="1:6" x14ac:dyDescent="0.2">
      <c r="A3797" s="155" t="s">
        <v>8257</v>
      </c>
      <c r="B3797" s="155" t="s">
        <v>8258</v>
      </c>
      <c r="C3797" s="155" t="s">
        <v>10690</v>
      </c>
      <c r="D3797" s="157" t="s">
        <v>8259</v>
      </c>
      <c r="E3797" s="157" t="s">
        <v>8259</v>
      </c>
      <c r="F3797" s="157" t="s">
        <v>8259</v>
      </c>
    </row>
    <row r="3798" spans="1:6" x14ac:dyDescent="0.2">
      <c r="A3798" s="155" t="s">
        <v>8257</v>
      </c>
      <c r="B3798" s="155" t="s">
        <v>8258</v>
      </c>
      <c r="C3798" s="155" t="s">
        <v>10690</v>
      </c>
      <c r="D3798" s="157" t="s">
        <v>8259</v>
      </c>
      <c r="E3798" s="157" t="s">
        <v>8259</v>
      </c>
      <c r="F3798" s="157" t="s">
        <v>8259</v>
      </c>
    </row>
    <row r="3799" spans="1:6" x14ac:dyDescent="0.2">
      <c r="A3799" s="155" t="s">
        <v>8260</v>
      </c>
      <c r="B3799" s="155" t="s">
        <v>12364</v>
      </c>
      <c r="C3799" s="156">
        <v>37621</v>
      </c>
      <c r="D3799" s="157">
        <v>0</v>
      </c>
      <c r="E3799" s="157">
        <v>0</v>
      </c>
      <c r="F3799" s="157">
        <v>0</v>
      </c>
    </row>
    <row r="3800" spans="1:6" x14ac:dyDescent="0.2">
      <c r="A3800" s="155" t="s">
        <v>8261</v>
      </c>
      <c r="B3800" s="155"/>
      <c r="C3800" s="156">
        <v>37621</v>
      </c>
      <c r="D3800" s="157">
        <v>2693.8530000000001</v>
      </c>
      <c r="E3800" s="157">
        <v>2693.8530000000001</v>
      </c>
      <c r="F3800" s="157">
        <v>0</v>
      </c>
    </row>
    <row r="3801" spans="1:6" x14ac:dyDescent="0.2">
      <c r="A3801" s="155" t="s">
        <v>8257</v>
      </c>
      <c r="B3801" s="155" t="s">
        <v>8258</v>
      </c>
      <c r="C3801" s="155" t="s">
        <v>10690</v>
      </c>
      <c r="D3801" s="157" t="s">
        <v>8259</v>
      </c>
      <c r="E3801" s="157" t="s">
        <v>8259</v>
      </c>
      <c r="F3801" s="157" t="s">
        <v>8259</v>
      </c>
    </row>
    <row r="3802" spans="1:6" x14ac:dyDescent="0.2">
      <c r="A3802" s="155" t="s">
        <v>8257</v>
      </c>
      <c r="B3802" s="155" t="s">
        <v>8258</v>
      </c>
      <c r="C3802" s="155" t="s">
        <v>10690</v>
      </c>
      <c r="D3802" s="157" t="s">
        <v>8259</v>
      </c>
      <c r="E3802" s="157" t="s">
        <v>8259</v>
      </c>
      <c r="F3802" s="157" t="s">
        <v>8259</v>
      </c>
    </row>
    <row r="3803" spans="1:6" x14ac:dyDescent="0.2">
      <c r="A3803" s="155" t="s">
        <v>8260</v>
      </c>
      <c r="B3803" s="155" t="s">
        <v>12364</v>
      </c>
      <c r="C3803" s="156">
        <v>37621</v>
      </c>
      <c r="D3803" s="157">
        <v>0</v>
      </c>
      <c r="E3803" s="157">
        <v>0</v>
      </c>
      <c r="F3803" s="157">
        <v>0</v>
      </c>
    </row>
    <row r="3804" spans="1:6" x14ac:dyDescent="0.2">
      <c r="A3804" s="155" t="s">
        <v>8261</v>
      </c>
      <c r="B3804" s="155"/>
      <c r="C3804" s="156">
        <v>37621</v>
      </c>
      <c r="D3804" s="157">
        <v>0</v>
      </c>
      <c r="E3804" s="157">
        <v>0</v>
      </c>
      <c r="F3804" s="157">
        <v>0</v>
      </c>
    </row>
    <row r="3805" spans="1:6" x14ac:dyDescent="0.2">
      <c r="A3805" s="155" t="s">
        <v>8257</v>
      </c>
      <c r="B3805" s="155" t="s">
        <v>8258</v>
      </c>
      <c r="C3805" s="155" t="s">
        <v>10690</v>
      </c>
      <c r="D3805" s="157" t="s">
        <v>8259</v>
      </c>
      <c r="E3805" s="157" t="s">
        <v>8259</v>
      </c>
      <c r="F3805" s="157" t="s">
        <v>8259</v>
      </c>
    </row>
    <row r="3806" spans="1:6" x14ac:dyDescent="0.2">
      <c r="A3806" s="155" t="s">
        <v>8257</v>
      </c>
      <c r="B3806" s="155" t="s">
        <v>8258</v>
      </c>
      <c r="C3806" s="155" t="s">
        <v>10690</v>
      </c>
      <c r="D3806" s="157" t="s">
        <v>8259</v>
      </c>
      <c r="E3806" s="157" t="s">
        <v>8259</v>
      </c>
      <c r="F3806" s="157" t="s">
        <v>8259</v>
      </c>
    </row>
    <row r="3807" spans="1:6" x14ac:dyDescent="0.2">
      <c r="A3807" s="155" t="s">
        <v>8260</v>
      </c>
      <c r="B3807" s="155" t="s">
        <v>12364</v>
      </c>
      <c r="C3807" s="156">
        <v>37621</v>
      </c>
      <c r="D3807" s="157">
        <v>0</v>
      </c>
      <c r="E3807" s="157">
        <v>0</v>
      </c>
      <c r="F3807" s="157">
        <v>0</v>
      </c>
    </row>
    <row r="3808" spans="1:6" x14ac:dyDescent="0.2">
      <c r="A3808" s="155" t="s">
        <v>8268</v>
      </c>
      <c r="B3808" s="155"/>
      <c r="C3808" s="155"/>
      <c r="D3808" s="155"/>
      <c r="E3808" s="155"/>
      <c r="F3808" s="155"/>
    </row>
    <row r="3809" spans="1:6" x14ac:dyDescent="0.2">
      <c r="A3809" s="155" t="s">
        <v>8254</v>
      </c>
      <c r="B3809" s="155" t="s">
        <v>8255</v>
      </c>
      <c r="C3809" s="155"/>
      <c r="D3809" s="155"/>
      <c r="E3809" s="155"/>
      <c r="F3809" s="155"/>
    </row>
    <row r="3810" spans="1:6" x14ac:dyDescent="0.2">
      <c r="A3810" s="155"/>
      <c r="B3810" s="155"/>
      <c r="C3810" s="155" t="s">
        <v>10689</v>
      </c>
      <c r="D3810" s="157" t="s">
        <v>8255</v>
      </c>
      <c r="E3810" s="155"/>
      <c r="F3810" s="155"/>
    </row>
    <row r="3812" spans="1:6" x14ac:dyDescent="0.2">
      <c r="A3812" s="155" t="s">
        <v>8261</v>
      </c>
      <c r="B3812" s="155"/>
      <c r="C3812" s="156">
        <v>37621</v>
      </c>
      <c r="D3812" s="157">
        <v>0</v>
      </c>
      <c r="E3812" s="157">
        <v>0</v>
      </c>
      <c r="F3812" s="157">
        <v>0</v>
      </c>
    </row>
    <row r="3813" spans="1:6" x14ac:dyDescent="0.2">
      <c r="A3813" s="155" t="s">
        <v>8257</v>
      </c>
      <c r="B3813" s="155" t="s">
        <v>8258</v>
      </c>
      <c r="C3813" s="155" t="s">
        <v>10690</v>
      </c>
      <c r="D3813" s="157" t="s">
        <v>8259</v>
      </c>
      <c r="E3813" s="157" t="s">
        <v>8259</v>
      </c>
      <c r="F3813" s="157" t="s">
        <v>8259</v>
      </c>
    </row>
    <row r="3814" spans="1:6" x14ac:dyDescent="0.2">
      <c r="A3814" s="155" t="s">
        <v>8257</v>
      </c>
      <c r="B3814" s="155" t="s">
        <v>8258</v>
      </c>
      <c r="C3814" s="155" t="s">
        <v>10690</v>
      </c>
      <c r="D3814" s="157" t="s">
        <v>8259</v>
      </c>
      <c r="E3814" s="157" t="s">
        <v>8259</v>
      </c>
      <c r="F3814" s="157" t="s">
        <v>8259</v>
      </c>
    </row>
    <row r="3815" spans="1:6" x14ac:dyDescent="0.2">
      <c r="A3815" s="155" t="s">
        <v>8260</v>
      </c>
      <c r="B3815" s="155" t="s">
        <v>12364</v>
      </c>
      <c r="C3815" s="156">
        <v>37621</v>
      </c>
      <c r="D3815" s="157">
        <v>0</v>
      </c>
      <c r="E3815" s="157">
        <v>0</v>
      </c>
      <c r="F3815" s="157">
        <v>0</v>
      </c>
    </row>
    <row r="3816" spans="1:6" x14ac:dyDescent="0.2">
      <c r="A3816" s="155" t="s">
        <v>8261</v>
      </c>
      <c r="B3816" s="155"/>
      <c r="C3816" s="156">
        <v>37621</v>
      </c>
      <c r="D3816" s="157">
        <v>0</v>
      </c>
      <c r="E3816" s="157">
        <v>0</v>
      </c>
      <c r="F3816" s="157">
        <v>0</v>
      </c>
    </row>
    <row r="3817" spans="1:6" x14ac:dyDescent="0.2">
      <c r="A3817" s="155" t="s">
        <v>8257</v>
      </c>
      <c r="B3817" s="155" t="s">
        <v>8258</v>
      </c>
      <c r="C3817" s="155" t="s">
        <v>10690</v>
      </c>
      <c r="D3817" s="157" t="s">
        <v>8259</v>
      </c>
      <c r="E3817" s="157" t="s">
        <v>8259</v>
      </c>
      <c r="F3817" s="157" t="s">
        <v>8259</v>
      </c>
    </row>
    <row r="3818" spans="1:6" x14ac:dyDescent="0.2">
      <c r="A3818" s="155" t="s">
        <v>5068</v>
      </c>
      <c r="B3818" s="155" t="s">
        <v>9634</v>
      </c>
      <c r="C3818" s="155"/>
      <c r="D3818" s="155"/>
      <c r="E3818" s="155"/>
      <c r="F3818" s="155"/>
    </row>
    <row r="3819" spans="1:6" x14ac:dyDescent="0.2">
      <c r="A3819" s="155"/>
      <c r="B3819" s="155"/>
      <c r="C3819" s="155" t="s">
        <v>10691</v>
      </c>
      <c r="D3819" s="155"/>
      <c r="E3819" s="157">
        <v>0</v>
      </c>
      <c r="F3819" s="155"/>
    </row>
    <row r="3820" spans="1:6" x14ac:dyDescent="0.2">
      <c r="A3820" s="155" t="s">
        <v>8264</v>
      </c>
      <c r="B3820" s="155"/>
      <c r="C3820" s="156">
        <v>37590</v>
      </c>
      <c r="D3820" s="157">
        <v>1848.636</v>
      </c>
      <c r="E3820" s="157">
        <v>1848.636</v>
      </c>
      <c r="F3820" s="157">
        <v>0</v>
      </c>
    </row>
    <row r="3821" spans="1:6" x14ac:dyDescent="0.2">
      <c r="A3821" s="155" t="s">
        <v>8257</v>
      </c>
      <c r="B3821" s="155" t="s">
        <v>8258</v>
      </c>
      <c r="C3821" s="155" t="s">
        <v>10690</v>
      </c>
      <c r="D3821" s="157" t="s">
        <v>8259</v>
      </c>
      <c r="E3821" s="157" t="s">
        <v>8259</v>
      </c>
      <c r="F3821" s="157" t="s">
        <v>8259</v>
      </c>
    </row>
    <row r="3822" spans="1:6" x14ac:dyDescent="0.2">
      <c r="A3822" s="155" t="s">
        <v>8257</v>
      </c>
      <c r="B3822" s="155" t="s">
        <v>8258</v>
      </c>
      <c r="C3822" s="155" t="s">
        <v>10690</v>
      </c>
      <c r="D3822" s="157" t="s">
        <v>8259</v>
      </c>
      <c r="E3822" s="157" t="s">
        <v>8259</v>
      </c>
      <c r="F3822" s="157" t="s">
        <v>8259</v>
      </c>
    </row>
    <row r="3823" spans="1:6" x14ac:dyDescent="0.2">
      <c r="A3823" s="155" t="s">
        <v>8260</v>
      </c>
      <c r="B3823" s="155" t="s">
        <v>12364</v>
      </c>
      <c r="C3823" s="156">
        <v>37621</v>
      </c>
      <c r="D3823" s="157">
        <v>0</v>
      </c>
      <c r="E3823" s="157">
        <v>0</v>
      </c>
      <c r="F3823" s="157">
        <v>0</v>
      </c>
    </row>
    <row r="3824" spans="1:6" x14ac:dyDescent="0.2">
      <c r="A3824" s="155" t="s">
        <v>8261</v>
      </c>
      <c r="B3824" s="155"/>
      <c r="C3824" s="156">
        <v>37621</v>
      </c>
      <c r="D3824" s="157">
        <v>1848.636</v>
      </c>
      <c r="E3824" s="157">
        <v>1848.636</v>
      </c>
      <c r="F3824" s="157">
        <v>0</v>
      </c>
    </row>
    <row r="3825" spans="1:6" x14ac:dyDescent="0.2">
      <c r="A3825" s="155" t="s">
        <v>8257</v>
      </c>
      <c r="B3825" s="155" t="s">
        <v>8258</v>
      </c>
      <c r="C3825" s="155" t="s">
        <v>10690</v>
      </c>
      <c r="D3825" s="157" t="s">
        <v>8259</v>
      </c>
      <c r="E3825" s="157" t="s">
        <v>8259</v>
      </c>
      <c r="F3825" s="157" t="s">
        <v>8259</v>
      </c>
    </row>
    <row r="3826" spans="1:6" x14ac:dyDescent="0.2">
      <c r="A3826" s="155" t="s">
        <v>8257</v>
      </c>
      <c r="B3826" s="155" t="s">
        <v>8258</v>
      </c>
      <c r="C3826" s="155" t="s">
        <v>10690</v>
      </c>
      <c r="D3826" s="157" t="s">
        <v>8259</v>
      </c>
      <c r="E3826" s="157" t="s">
        <v>8259</v>
      </c>
      <c r="F3826" s="157" t="s">
        <v>8259</v>
      </c>
    </row>
    <row r="3827" spans="1:6" x14ac:dyDescent="0.2">
      <c r="A3827" s="155" t="s">
        <v>8260</v>
      </c>
      <c r="B3827" s="155" t="s">
        <v>12364</v>
      </c>
      <c r="C3827" s="156">
        <v>37621</v>
      </c>
      <c r="D3827" s="157">
        <v>0</v>
      </c>
      <c r="E3827" s="157">
        <v>0</v>
      </c>
      <c r="F3827" s="157">
        <v>0</v>
      </c>
    </row>
    <row r="3828" spans="1:6" x14ac:dyDescent="0.2">
      <c r="A3828" s="155" t="s">
        <v>8261</v>
      </c>
      <c r="B3828" s="155"/>
      <c r="C3828" s="156">
        <v>37621</v>
      </c>
      <c r="D3828" s="157">
        <v>0</v>
      </c>
      <c r="E3828" s="157">
        <v>0</v>
      </c>
      <c r="F3828" s="157">
        <v>0</v>
      </c>
    </row>
    <row r="3829" spans="1:6" x14ac:dyDescent="0.2">
      <c r="A3829" s="155" t="s">
        <v>8257</v>
      </c>
      <c r="B3829" s="155" t="s">
        <v>8258</v>
      </c>
      <c r="C3829" s="155" t="s">
        <v>10690</v>
      </c>
      <c r="D3829" s="157" t="s">
        <v>8259</v>
      </c>
      <c r="E3829" s="157" t="s">
        <v>8259</v>
      </c>
      <c r="F3829" s="157" t="s">
        <v>8259</v>
      </c>
    </row>
    <row r="3830" spans="1:6" x14ac:dyDescent="0.2">
      <c r="A3830" s="155" t="s">
        <v>8257</v>
      </c>
      <c r="B3830" s="155" t="s">
        <v>8258</v>
      </c>
      <c r="C3830" s="155" t="s">
        <v>10690</v>
      </c>
      <c r="D3830" s="157" t="s">
        <v>8259</v>
      </c>
      <c r="E3830" s="157" t="s">
        <v>8259</v>
      </c>
      <c r="F3830" s="157" t="s">
        <v>8259</v>
      </c>
    </row>
    <row r="3831" spans="1:6" x14ac:dyDescent="0.2">
      <c r="A3831" s="155" t="s">
        <v>8260</v>
      </c>
      <c r="B3831" s="155" t="s">
        <v>12364</v>
      </c>
      <c r="C3831" s="156">
        <v>37621</v>
      </c>
      <c r="D3831" s="157">
        <v>0</v>
      </c>
      <c r="E3831" s="157">
        <v>0</v>
      </c>
      <c r="F3831" s="157">
        <v>0</v>
      </c>
    </row>
    <row r="3832" spans="1:6" x14ac:dyDescent="0.2">
      <c r="A3832" s="155" t="s">
        <v>8261</v>
      </c>
      <c r="B3832" s="155"/>
      <c r="C3832" s="156">
        <v>37621</v>
      </c>
      <c r="D3832" s="157">
        <v>0</v>
      </c>
      <c r="E3832" s="157">
        <v>0</v>
      </c>
      <c r="F3832" s="157">
        <v>0</v>
      </c>
    </row>
    <row r="3833" spans="1:6" x14ac:dyDescent="0.2">
      <c r="A3833" s="155" t="s">
        <v>8257</v>
      </c>
      <c r="B3833" s="155" t="s">
        <v>8258</v>
      </c>
      <c r="C3833" s="155" t="s">
        <v>10690</v>
      </c>
      <c r="D3833" s="157" t="s">
        <v>8259</v>
      </c>
      <c r="E3833" s="157" t="s">
        <v>8259</v>
      </c>
      <c r="F3833" s="157" t="s">
        <v>8259</v>
      </c>
    </row>
    <row r="3834" spans="1:6" x14ac:dyDescent="0.2">
      <c r="A3834" s="155" t="s">
        <v>8257</v>
      </c>
      <c r="B3834" s="155" t="s">
        <v>8258</v>
      </c>
      <c r="C3834" s="155" t="s">
        <v>10690</v>
      </c>
      <c r="D3834" s="157" t="s">
        <v>8259</v>
      </c>
      <c r="E3834" s="157" t="s">
        <v>8259</v>
      </c>
      <c r="F3834" s="157" t="s">
        <v>8259</v>
      </c>
    </row>
    <row r="3835" spans="1:6" x14ac:dyDescent="0.2">
      <c r="A3835" s="155" t="s">
        <v>8260</v>
      </c>
      <c r="B3835" s="155" t="s">
        <v>12364</v>
      </c>
      <c r="C3835" s="156">
        <v>37621</v>
      </c>
      <c r="D3835" s="157">
        <v>0</v>
      </c>
      <c r="E3835" s="157">
        <v>0</v>
      </c>
      <c r="F3835" s="157">
        <v>0</v>
      </c>
    </row>
    <row r="3836" spans="1:6" x14ac:dyDescent="0.2">
      <c r="A3836" s="155" t="s">
        <v>8261</v>
      </c>
      <c r="B3836" s="155"/>
      <c r="C3836" s="156">
        <v>37621</v>
      </c>
      <c r="D3836" s="157">
        <v>0</v>
      </c>
      <c r="E3836" s="157">
        <v>0</v>
      </c>
      <c r="F3836" s="157">
        <v>0</v>
      </c>
    </row>
    <row r="3837" spans="1:6" x14ac:dyDescent="0.2">
      <c r="A3837" s="155" t="s">
        <v>8257</v>
      </c>
      <c r="B3837" s="155" t="s">
        <v>8258</v>
      </c>
      <c r="C3837" s="155" t="s">
        <v>10690</v>
      </c>
      <c r="D3837" s="157" t="s">
        <v>8259</v>
      </c>
      <c r="E3837" s="157" t="s">
        <v>8259</v>
      </c>
      <c r="F3837" s="157" t="s">
        <v>8259</v>
      </c>
    </row>
    <row r="3838" spans="1:6" x14ac:dyDescent="0.2">
      <c r="A3838" s="155" t="s">
        <v>8257</v>
      </c>
      <c r="B3838" s="155" t="s">
        <v>8258</v>
      </c>
      <c r="C3838" s="155" t="s">
        <v>10690</v>
      </c>
      <c r="D3838" s="157" t="s">
        <v>8259</v>
      </c>
      <c r="E3838" s="157" t="s">
        <v>8259</v>
      </c>
      <c r="F3838" s="157" t="s">
        <v>8259</v>
      </c>
    </row>
    <row r="3839" spans="1:6" x14ac:dyDescent="0.2">
      <c r="A3839" s="155" t="s">
        <v>8260</v>
      </c>
      <c r="B3839" s="155" t="s">
        <v>12364</v>
      </c>
      <c r="C3839" s="156">
        <v>37621</v>
      </c>
      <c r="D3839" s="157">
        <v>0</v>
      </c>
      <c r="E3839" s="157">
        <v>0</v>
      </c>
      <c r="F3839" s="157">
        <v>0</v>
      </c>
    </row>
    <row r="3840" spans="1:6" x14ac:dyDescent="0.2">
      <c r="A3840" s="155" t="s">
        <v>8261</v>
      </c>
      <c r="B3840" s="155"/>
      <c r="C3840" s="156">
        <v>37621</v>
      </c>
      <c r="D3840" s="157">
        <v>0</v>
      </c>
      <c r="E3840" s="157">
        <v>0</v>
      </c>
      <c r="F3840" s="157">
        <v>0</v>
      </c>
    </row>
    <row r="3841" spans="1:6" x14ac:dyDescent="0.2">
      <c r="A3841" s="155" t="s">
        <v>8257</v>
      </c>
      <c r="B3841" s="155" t="s">
        <v>8258</v>
      </c>
      <c r="C3841" s="155" t="s">
        <v>10690</v>
      </c>
      <c r="D3841" s="157" t="s">
        <v>8259</v>
      </c>
      <c r="E3841" s="157" t="s">
        <v>8259</v>
      </c>
      <c r="F3841" s="157" t="s">
        <v>8259</v>
      </c>
    </row>
    <row r="3842" spans="1:6" x14ac:dyDescent="0.2">
      <c r="A3842" s="155" t="s">
        <v>8257</v>
      </c>
      <c r="B3842" s="155" t="s">
        <v>8258</v>
      </c>
      <c r="C3842" s="155" t="s">
        <v>10690</v>
      </c>
      <c r="D3842" s="157" t="s">
        <v>8259</v>
      </c>
      <c r="E3842" s="157" t="s">
        <v>8259</v>
      </c>
      <c r="F3842" s="157" t="s">
        <v>8259</v>
      </c>
    </row>
    <row r="3843" spans="1:6" x14ac:dyDescent="0.2">
      <c r="A3843" s="155" t="s">
        <v>8260</v>
      </c>
      <c r="B3843" s="155" t="s">
        <v>12364</v>
      </c>
      <c r="C3843" s="156">
        <v>37621</v>
      </c>
      <c r="D3843" s="157">
        <v>0</v>
      </c>
      <c r="E3843" s="157">
        <v>0</v>
      </c>
      <c r="F3843" s="157">
        <v>0</v>
      </c>
    </row>
    <row r="3844" spans="1:6" x14ac:dyDescent="0.2">
      <c r="A3844" s="155" t="s">
        <v>8261</v>
      </c>
      <c r="B3844" s="155"/>
      <c r="C3844" s="156">
        <v>37621</v>
      </c>
      <c r="D3844" s="157">
        <v>0</v>
      </c>
      <c r="E3844" s="157">
        <v>0</v>
      </c>
      <c r="F3844" s="157">
        <v>0</v>
      </c>
    </row>
    <row r="3845" spans="1:6" x14ac:dyDescent="0.2">
      <c r="A3845" s="155" t="s">
        <v>8257</v>
      </c>
      <c r="B3845" s="155" t="s">
        <v>8258</v>
      </c>
      <c r="C3845" s="155" t="s">
        <v>10690</v>
      </c>
      <c r="D3845" s="157" t="s">
        <v>8259</v>
      </c>
      <c r="E3845" s="157" t="s">
        <v>8259</v>
      </c>
      <c r="F3845" s="157" t="s">
        <v>8259</v>
      </c>
    </row>
    <row r="3846" spans="1:6" x14ac:dyDescent="0.2">
      <c r="A3846" s="155" t="s">
        <v>8257</v>
      </c>
      <c r="B3846" s="155" t="s">
        <v>8258</v>
      </c>
      <c r="C3846" s="155" t="s">
        <v>10690</v>
      </c>
      <c r="D3846" s="157" t="s">
        <v>8259</v>
      </c>
      <c r="E3846" s="157" t="s">
        <v>8259</v>
      </c>
      <c r="F3846" s="157" t="s">
        <v>8259</v>
      </c>
    </row>
    <row r="3847" spans="1:6" x14ac:dyDescent="0.2">
      <c r="A3847" s="155" t="s">
        <v>8260</v>
      </c>
      <c r="B3847" s="155" t="s">
        <v>12364</v>
      </c>
      <c r="C3847" s="156">
        <v>37621</v>
      </c>
      <c r="D3847" s="157">
        <v>0</v>
      </c>
      <c r="E3847" s="157">
        <v>0</v>
      </c>
      <c r="F3847" s="157">
        <v>0</v>
      </c>
    </row>
    <row r="3848" spans="1:6" x14ac:dyDescent="0.2">
      <c r="A3848" s="155" t="s">
        <v>8261</v>
      </c>
      <c r="B3848" s="155"/>
      <c r="C3848" s="156">
        <v>37621</v>
      </c>
      <c r="D3848" s="157">
        <v>0</v>
      </c>
      <c r="E3848" s="157">
        <v>0</v>
      </c>
      <c r="F3848" s="157">
        <v>0</v>
      </c>
    </row>
    <row r="3849" spans="1:6" x14ac:dyDescent="0.2">
      <c r="A3849" s="155" t="s">
        <v>8257</v>
      </c>
      <c r="B3849" s="155" t="s">
        <v>8258</v>
      </c>
      <c r="C3849" s="155" t="s">
        <v>10690</v>
      </c>
      <c r="D3849" s="157" t="s">
        <v>8259</v>
      </c>
      <c r="E3849" s="157" t="s">
        <v>8259</v>
      </c>
      <c r="F3849" s="157" t="s">
        <v>8259</v>
      </c>
    </row>
    <row r="3850" spans="1:6" x14ac:dyDescent="0.2">
      <c r="A3850" s="155" t="s">
        <v>8257</v>
      </c>
      <c r="B3850" s="155" t="s">
        <v>8258</v>
      </c>
      <c r="C3850" s="155" t="s">
        <v>10690</v>
      </c>
      <c r="D3850" s="157" t="s">
        <v>8259</v>
      </c>
      <c r="E3850" s="157" t="s">
        <v>8259</v>
      </c>
      <c r="F3850" s="157" t="s">
        <v>8259</v>
      </c>
    </row>
    <row r="3851" spans="1:6" x14ac:dyDescent="0.2">
      <c r="A3851" s="155" t="s">
        <v>8260</v>
      </c>
      <c r="B3851" s="155" t="s">
        <v>12364</v>
      </c>
      <c r="C3851" s="156">
        <v>37621</v>
      </c>
      <c r="D3851" s="157">
        <v>0</v>
      </c>
      <c r="E3851" s="157">
        <v>0</v>
      </c>
      <c r="F3851" s="157">
        <v>0</v>
      </c>
    </row>
    <row r="3852" spans="1:6" x14ac:dyDescent="0.2">
      <c r="A3852" s="155" t="s">
        <v>8261</v>
      </c>
      <c r="B3852" s="155"/>
      <c r="C3852" s="156">
        <v>37621</v>
      </c>
      <c r="D3852" s="157">
        <v>0</v>
      </c>
      <c r="E3852" s="157">
        <v>0</v>
      </c>
      <c r="F3852" s="157">
        <v>0</v>
      </c>
    </row>
    <row r="3853" spans="1:6" x14ac:dyDescent="0.2">
      <c r="A3853" s="155" t="s">
        <v>8257</v>
      </c>
      <c r="B3853" s="155" t="s">
        <v>8258</v>
      </c>
      <c r="C3853" s="155" t="s">
        <v>10690</v>
      </c>
      <c r="D3853" s="157" t="s">
        <v>8259</v>
      </c>
      <c r="E3853" s="157" t="s">
        <v>8259</v>
      </c>
      <c r="F3853" s="157" t="s">
        <v>8259</v>
      </c>
    </row>
    <row r="3854" spans="1:6" x14ac:dyDescent="0.2">
      <c r="A3854" s="155" t="s">
        <v>8257</v>
      </c>
      <c r="B3854" s="155" t="s">
        <v>8258</v>
      </c>
      <c r="C3854" s="155" t="s">
        <v>10690</v>
      </c>
      <c r="D3854" s="157" t="s">
        <v>8259</v>
      </c>
      <c r="E3854" s="157" t="s">
        <v>8259</v>
      </c>
      <c r="F3854" s="157" t="s">
        <v>8259</v>
      </c>
    </row>
    <row r="3855" spans="1:6" x14ac:dyDescent="0.2">
      <c r="A3855" s="155" t="s">
        <v>8260</v>
      </c>
      <c r="B3855" s="155" t="s">
        <v>12364</v>
      </c>
      <c r="C3855" s="156">
        <v>37621</v>
      </c>
      <c r="D3855" s="157">
        <v>0</v>
      </c>
      <c r="E3855" s="157">
        <v>0</v>
      </c>
      <c r="F3855" s="157">
        <v>0</v>
      </c>
    </row>
    <row r="3856" spans="1:6" x14ac:dyDescent="0.2">
      <c r="A3856" s="155" t="s">
        <v>8261</v>
      </c>
      <c r="B3856" s="155"/>
      <c r="C3856" s="156">
        <v>37621</v>
      </c>
      <c r="D3856" s="157">
        <v>0</v>
      </c>
      <c r="E3856" s="157">
        <v>0</v>
      </c>
      <c r="F3856" s="157">
        <v>0</v>
      </c>
    </row>
    <row r="3857" spans="1:6" x14ac:dyDescent="0.2">
      <c r="A3857" s="155" t="s">
        <v>8257</v>
      </c>
      <c r="B3857" s="155" t="s">
        <v>8258</v>
      </c>
      <c r="C3857" s="155" t="s">
        <v>10690</v>
      </c>
      <c r="D3857" s="157" t="s">
        <v>8259</v>
      </c>
      <c r="E3857" s="157" t="s">
        <v>8259</v>
      </c>
      <c r="F3857" s="157" t="s">
        <v>8259</v>
      </c>
    </row>
    <row r="3858" spans="1:6" x14ac:dyDescent="0.2">
      <c r="A3858" s="155" t="s">
        <v>8257</v>
      </c>
      <c r="B3858" s="155" t="s">
        <v>8258</v>
      </c>
      <c r="C3858" s="155" t="s">
        <v>10690</v>
      </c>
      <c r="D3858" s="157" t="s">
        <v>8259</v>
      </c>
      <c r="E3858" s="157" t="s">
        <v>8259</v>
      </c>
      <c r="F3858" s="157" t="s">
        <v>8259</v>
      </c>
    </row>
    <row r="3859" spans="1:6" x14ac:dyDescent="0.2">
      <c r="A3859" s="155" t="s">
        <v>8260</v>
      </c>
      <c r="B3859" s="155" t="s">
        <v>12364</v>
      </c>
      <c r="C3859" s="156">
        <v>37621</v>
      </c>
      <c r="D3859" s="157">
        <v>0</v>
      </c>
      <c r="E3859" s="157">
        <v>0</v>
      </c>
      <c r="F3859" s="157">
        <v>0</v>
      </c>
    </row>
    <row r="3860" spans="1:6" x14ac:dyDescent="0.2">
      <c r="A3860" s="155" t="s">
        <v>8261</v>
      </c>
      <c r="B3860" s="155"/>
      <c r="C3860" s="156">
        <v>37621</v>
      </c>
      <c r="D3860" s="157">
        <v>0</v>
      </c>
      <c r="E3860" s="157">
        <v>0</v>
      </c>
      <c r="F3860" s="157">
        <v>0</v>
      </c>
    </row>
    <row r="3861" spans="1:6" x14ac:dyDescent="0.2">
      <c r="A3861" s="155" t="s">
        <v>8257</v>
      </c>
      <c r="B3861" s="155" t="s">
        <v>8258</v>
      </c>
      <c r="C3861" s="155" t="s">
        <v>10690</v>
      </c>
      <c r="D3861" s="157" t="s">
        <v>8259</v>
      </c>
      <c r="E3861" s="157" t="s">
        <v>8259</v>
      </c>
      <c r="F3861" s="157" t="s">
        <v>8259</v>
      </c>
    </row>
    <row r="3862" spans="1:6" x14ac:dyDescent="0.2">
      <c r="A3862" s="155" t="s">
        <v>8257</v>
      </c>
      <c r="B3862" s="155" t="s">
        <v>8258</v>
      </c>
      <c r="C3862" s="155" t="s">
        <v>10690</v>
      </c>
      <c r="D3862" s="157" t="s">
        <v>8259</v>
      </c>
      <c r="E3862" s="157" t="s">
        <v>8259</v>
      </c>
      <c r="F3862" s="157" t="s">
        <v>8259</v>
      </c>
    </row>
    <row r="3863" spans="1:6" x14ac:dyDescent="0.2">
      <c r="A3863" s="155" t="s">
        <v>8260</v>
      </c>
      <c r="B3863" s="155" t="s">
        <v>12364</v>
      </c>
      <c r="C3863" s="156">
        <v>37621</v>
      </c>
      <c r="D3863" s="157">
        <v>0</v>
      </c>
      <c r="E3863" s="157">
        <v>0</v>
      </c>
      <c r="F3863" s="157">
        <v>0</v>
      </c>
    </row>
    <row r="3864" spans="1:6" x14ac:dyDescent="0.2">
      <c r="A3864" s="155" t="s">
        <v>8268</v>
      </c>
      <c r="B3864" s="155"/>
      <c r="C3864" s="155"/>
      <c r="D3864" s="155"/>
      <c r="E3864" s="155"/>
      <c r="F3864" s="155"/>
    </row>
    <row r="3865" spans="1:6" x14ac:dyDescent="0.2">
      <c r="A3865" s="155" t="s">
        <v>8254</v>
      </c>
      <c r="B3865" s="155" t="s">
        <v>8255</v>
      </c>
      <c r="C3865" s="155"/>
      <c r="D3865" s="155"/>
      <c r="E3865" s="155"/>
      <c r="F3865" s="155"/>
    </row>
    <row r="3866" spans="1:6" x14ac:dyDescent="0.2">
      <c r="A3866" s="155"/>
      <c r="B3866" s="155"/>
      <c r="C3866" s="155" t="s">
        <v>10689</v>
      </c>
      <c r="D3866" s="157" t="s">
        <v>8255</v>
      </c>
      <c r="E3866" s="155"/>
      <c r="F3866" s="155"/>
    </row>
    <row r="3868" spans="1:6" x14ac:dyDescent="0.2">
      <c r="A3868" s="155" t="s">
        <v>8261</v>
      </c>
      <c r="B3868" s="155"/>
      <c r="C3868" s="156">
        <v>37621</v>
      </c>
      <c r="D3868" s="157">
        <v>0</v>
      </c>
      <c r="E3868" s="157">
        <v>0</v>
      </c>
      <c r="F3868" s="157">
        <v>0</v>
      </c>
    </row>
    <row r="3869" spans="1:6" x14ac:dyDescent="0.2">
      <c r="A3869" s="155" t="s">
        <v>8257</v>
      </c>
      <c r="B3869" s="155" t="s">
        <v>8258</v>
      </c>
      <c r="C3869" s="155" t="s">
        <v>10690</v>
      </c>
      <c r="D3869" s="157" t="s">
        <v>8259</v>
      </c>
      <c r="E3869" s="157" t="s">
        <v>8259</v>
      </c>
      <c r="F3869" s="157" t="s">
        <v>8259</v>
      </c>
    </row>
    <row r="3870" spans="1:6" x14ac:dyDescent="0.2">
      <c r="A3870" s="155" t="s">
        <v>8257</v>
      </c>
      <c r="B3870" s="155" t="s">
        <v>8258</v>
      </c>
      <c r="C3870" s="155" t="s">
        <v>10690</v>
      </c>
      <c r="D3870" s="157" t="s">
        <v>8259</v>
      </c>
      <c r="E3870" s="157" t="s">
        <v>8259</v>
      </c>
      <c r="F3870" s="157" t="s">
        <v>8259</v>
      </c>
    </row>
    <row r="3871" spans="1:6" x14ac:dyDescent="0.2">
      <c r="A3871" s="155" t="s">
        <v>8260</v>
      </c>
      <c r="B3871" s="155" t="s">
        <v>12364</v>
      </c>
      <c r="C3871" s="156">
        <v>37621</v>
      </c>
      <c r="D3871" s="157">
        <v>0</v>
      </c>
      <c r="E3871" s="157">
        <v>0</v>
      </c>
      <c r="F3871" s="157">
        <v>0</v>
      </c>
    </row>
    <row r="3872" spans="1:6" x14ac:dyDescent="0.2">
      <c r="A3872" s="155" t="s">
        <v>8261</v>
      </c>
      <c r="B3872" s="155"/>
      <c r="C3872" s="156">
        <v>37621</v>
      </c>
      <c r="D3872" s="157">
        <v>0</v>
      </c>
      <c r="E3872" s="157">
        <v>0</v>
      </c>
      <c r="F3872" s="157">
        <v>0</v>
      </c>
    </row>
    <row r="3873" spans="1:6" x14ac:dyDescent="0.2">
      <c r="A3873" s="155" t="s">
        <v>8257</v>
      </c>
      <c r="B3873" s="155" t="s">
        <v>8258</v>
      </c>
      <c r="C3873" s="155" t="s">
        <v>10690</v>
      </c>
      <c r="D3873" s="157" t="s">
        <v>8259</v>
      </c>
      <c r="E3873" s="157" t="s">
        <v>8259</v>
      </c>
      <c r="F3873" s="157" t="s">
        <v>8259</v>
      </c>
    </row>
    <row r="3874" spans="1:6" x14ac:dyDescent="0.2">
      <c r="A3874" s="155" t="s">
        <v>8257</v>
      </c>
      <c r="B3874" s="155" t="s">
        <v>8258</v>
      </c>
      <c r="C3874" s="155" t="s">
        <v>10690</v>
      </c>
      <c r="D3874" s="157" t="s">
        <v>8259</v>
      </c>
      <c r="E3874" s="157" t="s">
        <v>8259</v>
      </c>
      <c r="F3874" s="157" t="s">
        <v>8259</v>
      </c>
    </row>
    <row r="3875" spans="1:6" x14ac:dyDescent="0.2">
      <c r="A3875" s="155" t="s">
        <v>8260</v>
      </c>
      <c r="B3875" s="155" t="s">
        <v>12364</v>
      </c>
      <c r="C3875" s="156">
        <v>37621</v>
      </c>
      <c r="D3875" s="157">
        <v>0</v>
      </c>
      <c r="E3875" s="157">
        <v>0</v>
      </c>
      <c r="F3875" s="157">
        <v>0</v>
      </c>
    </row>
    <row r="3876" spans="1:6" x14ac:dyDescent="0.2">
      <c r="A3876" s="155" t="s">
        <v>8261</v>
      </c>
      <c r="B3876" s="155"/>
      <c r="C3876" s="156">
        <v>37621</v>
      </c>
      <c r="D3876" s="157">
        <v>0</v>
      </c>
      <c r="E3876" s="157">
        <v>0</v>
      </c>
      <c r="F3876" s="157">
        <v>0</v>
      </c>
    </row>
    <row r="3877" spans="1:6" x14ac:dyDescent="0.2">
      <c r="A3877" s="155" t="s">
        <v>8257</v>
      </c>
      <c r="B3877" s="155" t="s">
        <v>8258</v>
      </c>
      <c r="C3877" s="155" t="s">
        <v>10690</v>
      </c>
      <c r="D3877" s="157" t="s">
        <v>8259</v>
      </c>
      <c r="E3877" s="157" t="s">
        <v>8259</v>
      </c>
      <c r="F3877" s="157" t="s">
        <v>8259</v>
      </c>
    </row>
    <row r="3878" spans="1:6" x14ac:dyDescent="0.2">
      <c r="A3878" s="155" t="s">
        <v>8257</v>
      </c>
      <c r="B3878" s="155" t="s">
        <v>8258</v>
      </c>
      <c r="C3878" s="155" t="s">
        <v>10690</v>
      </c>
      <c r="D3878" s="157" t="s">
        <v>8259</v>
      </c>
      <c r="E3878" s="157" t="s">
        <v>8259</v>
      </c>
      <c r="F3878" s="157" t="s">
        <v>8259</v>
      </c>
    </row>
    <row r="3879" spans="1:6" x14ac:dyDescent="0.2">
      <c r="A3879" s="155" t="s">
        <v>8260</v>
      </c>
      <c r="B3879" s="155" t="s">
        <v>12364</v>
      </c>
      <c r="C3879" s="156">
        <v>37621</v>
      </c>
      <c r="D3879" s="157">
        <v>0</v>
      </c>
      <c r="E3879" s="157">
        <v>0</v>
      </c>
      <c r="F3879" s="157">
        <v>0</v>
      </c>
    </row>
    <row r="3880" spans="1:6" x14ac:dyDescent="0.2">
      <c r="A3880" s="155" t="s">
        <v>8261</v>
      </c>
      <c r="B3880" s="155"/>
      <c r="C3880" s="156">
        <v>37621</v>
      </c>
      <c r="D3880" s="157">
        <v>0</v>
      </c>
      <c r="E3880" s="157">
        <v>0</v>
      </c>
      <c r="F3880" s="157">
        <v>0</v>
      </c>
    </row>
    <row r="3881" spans="1:6" x14ac:dyDescent="0.2">
      <c r="A3881" s="155" t="s">
        <v>8257</v>
      </c>
      <c r="B3881" s="155" t="s">
        <v>8258</v>
      </c>
      <c r="C3881" s="155" t="s">
        <v>10690</v>
      </c>
      <c r="D3881" s="157" t="s">
        <v>8259</v>
      </c>
      <c r="E3881" s="157" t="s">
        <v>8259</v>
      </c>
      <c r="F3881" s="157" t="s">
        <v>8259</v>
      </c>
    </row>
    <row r="3882" spans="1:6" x14ac:dyDescent="0.2">
      <c r="A3882" s="155" t="s">
        <v>8257</v>
      </c>
      <c r="B3882" s="155" t="s">
        <v>8258</v>
      </c>
      <c r="C3882" s="155" t="s">
        <v>10690</v>
      </c>
      <c r="D3882" s="157" t="s">
        <v>8259</v>
      </c>
      <c r="E3882" s="157" t="s">
        <v>8259</v>
      </c>
      <c r="F3882" s="157" t="s">
        <v>8259</v>
      </c>
    </row>
    <row r="3883" spans="1:6" x14ac:dyDescent="0.2">
      <c r="A3883" s="155" t="s">
        <v>8260</v>
      </c>
      <c r="B3883" s="155" t="s">
        <v>12364</v>
      </c>
      <c r="C3883" s="156">
        <v>37621</v>
      </c>
      <c r="D3883" s="157">
        <v>0</v>
      </c>
      <c r="E3883" s="157">
        <v>0</v>
      </c>
      <c r="F3883" s="157">
        <v>0</v>
      </c>
    </row>
    <row r="3884" spans="1:6" x14ac:dyDescent="0.2">
      <c r="A3884" s="155" t="s">
        <v>8261</v>
      </c>
      <c r="B3884" s="155"/>
      <c r="C3884" s="156">
        <v>37621</v>
      </c>
      <c r="D3884" s="157">
        <v>0</v>
      </c>
      <c r="E3884" s="157">
        <v>0</v>
      </c>
      <c r="F3884" s="157">
        <v>0</v>
      </c>
    </row>
    <row r="3885" spans="1:6" x14ac:dyDescent="0.2">
      <c r="A3885" s="155" t="s">
        <v>8257</v>
      </c>
      <c r="B3885" s="155" t="s">
        <v>8258</v>
      </c>
      <c r="C3885" s="155" t="s">
        <v>10690</v>
      </c>
      <c r="D3885" s="157" t="s">
        <v>8259</v>
      </c>
      <c r="E3885" s="157" t="s">
        <v>8259</v>
      </c>
      <c r="F3885" s="157" t="s">
        <v>8259</v>
      </c>
    </row>
    <row r="3886" spans="1:6" x14ac:dyDescent="0.2">
      <c r="A3886" s="155" t="s">
        <v>8257</v>
      </c>
      <c r="B3886" s="155" t="s">
        <v>8258</v>
      </c>
      <c r="C3886" s="155" t="s">
        <v>10690</v>
      </c>
      <c r="D3886" s="157" t="s">
        <v>8259</v>
      </c>
      <c r="E3886" s="157" t="s">
        <v>8259</v>
      </c>
      <c r="F3886" s="157" t="s">
        <v>8259</v>
      </c>
    </row>
    <row r="3887" spans="1:6" x14ac:dyDescent="0.2">
      <c r="A3887" s="155" t="s">
        <v>8260</v>
      </c>
      <c r="B3887" s="155" t="s">
        <v>12364</v>
      </c>
      <c r="C3887" s="156">
        <v>37621</v>
      </c>
      <c r="D3887" s="157">
        <v>0</v>
      </c>
      <c r="E3887" s="157">
        <v>0</v>
      </c>
      <c r="F3887" s="157">
        <v>0</v>
      </c>
    </row>
    <row r="3888" spans="1:6" x14ac:dyDescent="0.2">
      <c r="A3888" s="155" t="s">
        <v>8261</v>
      </c>
      <c r="B3888" s="155"/>
      <c r="C3888" s="156">
        <v>37621</v>
      </c>
      <c r="D3888" s="157">
        <v>0</v>
      </c>
      <c r="E3888" s="157">
        <v>0</v>
      </c>
      <c r="F3888" s="157">
        <v>0</v>
      </c>
    </row>
    <row r="3889" spans="1:6" x14ac:dyDescent="0.2">
      <c r="A3889" s="155" t="s">
        <v>8257</v>
      </c>
      <c r="B3889" s="155" t="s">
        <v>8258</v>
      </c>
      <c r="C3889" s="155" t="s">
        <v>10690</v>
      </c>
      <c r="D3889" s="157" t="s">
        <v>8259</v>
      </c>
      <c r="E3889" s="157" t="s">
        <v>8259</v>
      </c>
      <c r="F3889" s="157" t="s">
        <v>8259</v>
      </c>
    </row>
    <row r="3890" spans="1:6" x14ac:dyDescent="0.2">
      <c r="A3890" s="155" t="s">
        <v>5069</v>
      </c>
      <c r="B3890" s="155" t="s">
        <v>9637</v>
      </c>
      <c r="C3890" s="155" t="s">
        <v>9638</v>
      </c>
      <c r="D3890" s="155"/>
      <c r="E3890" s="155"/>
      <c r="F3890" s="155"/>
    </row>
    <row r="3891" spans="1:6" x14ac:dyDescent="0.2">
      <c r="A3891" s="155"/>
      <c r="B3891" s="155"/>
      <c r="C3891" s="155" t="s">
        <v>10691</v>
      </c>
      <c r="D3891" s="155"/>
      <c r="E3891" s="157">
        <v>0</v>
      </c>
      <c r="F3891" s="155"/>
    </row>
    <row r="3892" spans="1:6" x14ac:dyDescent="0.2">
      <c r="A3892" s="155" t="s">
        <v>8264</v>
      </c>
      <c r="B3892" s="155"/>
      <c r="C3892" s="156">
        <v>37590</v>
      </c>
      <c r="D3892" s="157">
        <v>35643.93</v>
      </c>
      <c r="E3892" s="157">
        <v>35643.93</v>
      </c>
      <c r="F3892" s="157">
        <v>0</v>
      </c>
    </row>
    <row r="3893" spans="1:6" x14ac:dyDescent="0.2">
      <c r="A3893" s="155" t="s">
        <v>8257</v>
      </c>
      <c r="B3893" s="155" t="s">
        <v>8258</v>
      </c>
      <c r="C3893" s="155" t="s">
        <v>10690</v>
      </c>
      <c r="D3893" s="157" t="s">
        <v>8259</v>
      </c>
      <c r="E3893" s="157" t="s">
        <v>8259</v>
      </c>
      <c r="F3893" s="157" t="s">
        <v>8259</v>
      </c>
    </row>
    <row r="3895" spans="1:6" x14ac:dyDescent="0.2">
      <c r="A3895" s="155" t="s">
        <v>8265</v>
      </c>
      <c r="B3895" s="155" t="s">
        <v>8266</v>
      </c>
      <c r="C3895" s="155" t="s">
        <v>158</v>
      </c>
      <c r="D3895" s="157" t="s">
        <v>3</v>
      </c>
      <c r="E3895" s="157" t="s">
        <v>4</v>
      </c>
      <c r="F3895" s="157" t="s">
        <v>1020</v>
      </c>
    </row>
    <row r="3896" spans="1:6" x14ac:dyDescent="0.2">
      <c r="A3896" s="155" t="s">
        <v>8257</v>
      </c>
      <c r="B3896" s="155" t="s">
        <v>8258</v>
      </c>
      <c r="C3896" s="155" t="s">
        <v>10690</v>
      </c>
      <c r="D3896" s="157" t="s">
        <v>8259</v>
      </c>
      <c r="E3896" s="157" t="s">
        <v>8259</v>
      </c>
      <c r="F3896" s="157" t="s">
        <v>8259</v>
      </c>
    </row>
    <row r="3897" spans="1:6" x14ac:dyDescent="0.2">
      <c r="A3897" s="156">
        <v>45628</v>
      </c>
      <c r="B3897" s="155" t="s">
        <v>11168</v>
      </c>
      <c r="C3897" s="155" t="s">
        <v>11169</v>
      </c>
      <c r="D3897" s="155"/>
      <c r="E3897" s="157">
        <v>3571</v>
      </c>
      <c r="F3897" s="157">
        <v>-3571</v>
      </c>
    </row>
    <row r="3898" spans="1:6" x14ac:dyDescent="0.2">
      <c r="A3898" s="156">
        <v>45644</v>
      </c>
      <c r="B3898" s="155">
        <v>5624567517</v>
      </c>
      <c r="C3898" s="155" t="s">
        <v>11170</v>
      </c>
      <c r="D3898" s="157">
        <v>3571</v>
      </c>
      <c r="E3898" s="155"/>
      <c r="F3898" s="157">
        <v>0</v>
      </c>
    </row>
    <row r="3899" spans="1:6" x14ac:dyDescent="0.2">
      <c r="A3899" s="155" t="s">
        <v>8257</v>
      </c>
      <c r="B3899" s="155" t="s">
        <v>8258</v>
      </c>
      <c r="C3899" s="155" t="s">
        <v>10690</v>
      </c>
      <c r="D3899" s="157" t="s">
        <v>8259</v>
      </c>
      <c r="E3899" s="157" t="s">
        <v>8259</v>
      </c>
      <c r="F3899" s="157" t="s">
        <v>8259</v>
      </c>
    </row>
    <row r="3900" spans="1:6" x14ac:dyDescent="0.2">
      <c r="A3900" s="155" t="s">
        <v>8260</v>
      </c>
      <c r="B3900" s="155" t="s">
        <v>12364</v>
      </c>
      <c r="C3900" s="156">
        <v>37621</v>
      </c>
      <c r="D3900" s="157">
        <v>3571</v>
      </c>
      <c r="E3900" s="157">
        <v>3571</v>
      </c>
      <c r="F3900" s="157">
        <v>0</v>
      </c>
    </row>
    <row r="3901" spans="1:6" x14ac:dyDescent="0.2">
      <c r="A3901" s="155" t="s">
        <v>8261</v>
      </c>
      <c r="B3901" s="155"/>
      <c r="C3901" s="156">
        <v>37621</v>
      </c>
      <c r="D3901" s="157">
        <v>39214.93</v>
      </c>
      <c r="E3901" s="157">
        <v>39214.93</v>
      </c>
      <c r="F3901" s="157">
        <v>0</v>
      </c>
    </row>
    <row r="3902" spans="1:6" x14ac:dyDescent="0.2">
      <c r="A3902" s="155" t="s">
        <v>8257</v>
      </c>
      <c r="B3902" s="155" t="s">
        <v>8258</v>
      </c>
      <c r="C3902" s="155" t="s">
        <v>10690</v>
      </c>
      <c r="D3902" s="157" t="s">
        <v>8259</v>
      </c>
      <c r="E3902" s="157" t="s">
        <v>8259</v>
      </c>
      <c r="F3902" s="157" t="s">
        <v>8259</v>
      </c>
    </row>
    <row r="3903" spans="1:6" x14ac:dyDescent="0.2">
      <c r="A3903" s="155" t="s">
        <v>8257</v>
      </c>
      <c r="B3903" s="155" t="s">
        <v>8258</v>
      </c>
      <c r="C3903" s="155" t="s">
        <v>10690</v>
      </c>
      <c r="D3903" s="157" t="s">
        <v>8259</v>
      </c>
      <c r="E3903" s="157" t="s">
        <v>8259</v>
      </c>
      <c r="F3903" s="157" t="s">
        <v>8259</v>
      </c>
    </row>
    <row r="3904" spans="1:6" x14ac:dyDescent="0.2">
      <c r="A3904" s="155" t="s">
        <v>8260</v>
      </c>
      <c r="B3904" s="155" t="s">
        <v>12364</v>
      </c>
      <c r="C3904" s="156">
        <v>37621</v>
      </c>
      <c r="D3904" s="157">
        <v>0</v>
      </c>
      <c r="E3904" s="157">
        <v>0</v>
      </c>
      <c r="F3904" s="157">
        <v>0</v>
      </c>
    </row>
    <row r="3905" spans="1:6" x14ac:dyDescent="0.2">
      <c r="A3905" s="155" t="s">
        <v>8261</v>
      </c>
      <c r="B3905" s="155"/>
      <c r="C3905" s="156">
        <v>37621</v>
      </c>
      <c r="D3905" s="157">
        <v>0</v>
      </c>
      <c r="E3905" s="157">
        <v>0</v>
      </c>
      <c r="F3905" s="157">
        <v>0</v>
      </c>
    </row>
    <row r="3906" spans="1:6" x14ac:dyDescent="0.2">
      <c r="A3906" s="155" t="s">
        <v>8257</v>
      </c>
      <c r="B3906" s="155" t="s">
        <v>8258</v>
      </c>
      <c r="C3906" s="155" t="s">
        <v>10690</v>
      </c>
      <c r="D3906" s="157" t="s">
        <v>8259</v>
      </c>
      <c r="E3906" s="157" t="s">
        <v>8259</v>
      </c>
      <c r="F3906" s="157" t="s">
        <v>8259</v>
      </c>
    </row>
    <row r="3907" spans="1:6" x14ac:dyDescent="0.2">
      <c r="A3907" s="155" t="s">
        <v>8257</v>
      </c>
      <c r="B3907" s="155" t="s">
        <v>8258</v>
      </c>
      <c r="C3907" s="155" t="s">
        <v>10690</v>
      </c>
      <c r="D3907" s="157" t="s">
        <v>8259</v>
      </c>
      <c r="E3907" s="157" t="s">
        <v>8259</v>
      </c>
      <c r="F3907" s="157" t="s">
        <v>8259</v>
      </c>
    </row>
    <row r="3908" spans="1:6" x14ac:dyDescent="0.2">
      <c r="A3908" s="155" t="s">
        <v>8260</v>
      </c>
      <c r="B3908" s="155" t="s">
        <v>12364</v>
      </c>
      <c r="C3908" s="156">
        <v>37621</v>
      </c>
      <c r="D3908" s="157">
        <v>0</v>
      </c>
      <c r="E3908" s="157">
        <v>0</v>
      </c>
      <c r="F3908" s="157">
        <v>0</v>
      </c>
    </row>
    <row r="3909" spans="1:6" x14ac:dyDescent="0.2">
      <c r="A3909" s="155" t="s">
        <v>8261</v>
      </c>
      <c r="B3909" s="155"/>
      <c r="C3909" s="156">
        <v>37621</v>
      </c>
      <c r="D3909" s="157">
        <v>0</v>
      </c>
      <c r="E3909" s="157">
        <v>0</v>
      </c>
      <c r="F3909" s="157">
        <v>0</v>
      </c>
    </row>
    <row r="3910" spans="1:6" x14ac:dyDescent="0.2">
      <c r="A3910" s="155" t="s">
        <v>8257</v>
      </c>
      <c r="B3910" s="155" t="s">
        <v>8258</v>
      </c>
      <c r="C3910" s="155" t="s">
        <v>10690</v>
      </c>
      <c r="D3910" s="157" t="s">
        <v>8259</v>
      </c>
      <c r="E3910" s="157" t="s">
        <v>8259</v>
      </c>
      <c r="F3910" s="157" t="s">
        <v>8259</v>
      </c>
    </row>
    <row r="3911" spans="1:6" x14ac:dyDescent="0.2">
      <c r="A3911" s="155" t="s">
        <v>8257</v>
      </c>
      <c r="B3911" s="155" t="s">
        <v>8258</v>
      </c>
      <c r="C3911" s="155" t="s">
        <v>10690</v>
      </c>
      <c r="D3911" s="157" t="s">
        <v>8259</v>
      </c>
      <c r="E3911" s="157" t="s">
        <v>8259</v>
      </c>
      <c r="F3911" s="157" t="s">
        <v>8259</v>
      </c>
    </row>
    <row r="3912" spans="1:6" x14ac:dyDescent="0.2">
      <c r="A3912" s="155" t="s">
        <v>8260</v>
      </c>
      <c r="B3912" s="155" t="s">
        <v>12364</v>
      </c>
      <c r="C3912" s="156">
        <v>37621</v>
      </c>
      <c r="D3912" s="157">
        <v>0</v>
      </c>
      <c r="E3912" s="157">
        <v>0</v>
      </c>
      <c r="F3912" s="157">
        <v>0</v>
      </c>
    </row>
    <row r="3913" spans="1:6" x14ac:dyDescent="0.2">
      <c r="A3913" s="155" t="s">
        <v>8261</v>
      </c>
      <c r="B3913" s="155"/>
      <c r="C3913" s="156">
        <v>37621</v>
      </c>
      <c r="D3913" s="157">
        <v>0</v>
      </c>
      <c r="E3913" s="157">
        <v>0</v>
      </c>
      <c r="F3913" s="157">
        <v>0</v>
      </c>
    </row>
    <row r="3914" spans="1:6" x14ac:dyDescent="0.2">
      <c r="A3914" s="155" t="s">
        <v>8257</v>
      </c>
      <c r="B3914" s="155" t="s">
        <v>8258</v>
      </c>
      <c r="C3914" s="155" t="s">
        <v>10690</v>
      </c>
      <c r="D3914" s="157" t="s">
        <v>8259</v>
      </c>
      <c r="E3914" s="157" t="s">
        <v>8259</v>
      </c>
      <c r="F3914" s="157" t="s">
        <v>8259</v>
      </c>
    </row>
    <row r="3915" spans="1:6" x14ac:dyDescent="0.2">
      <c r="A3915" s="155" t="s">
        <v>8257</v>
      </c>
      <c r="B3915" s="155" t="s">
        <v>8258</v>
      </c>
      <c r="C3915" s="155" t="s">
        <v>10690</v>
      </c>
      <c r="D3915" s="157" t="s">
        <v>8259</v>
      </c>
      <c r="E3915" s="157" t="s">
        <v>8259</v>
      </c>
      <c r="F3915" s="157" t="s">
        <v>8259</v>
      </c>
    </row>
    <row r="3916" spans="1:6" x14ac:dyDescent="0.2">
      <c r="A3916" s="155" t="s">
        <v>8260</v>
      </c>
      <c r="B3916" s="155" t="s">
        <v>12364</v>
      </c>
      <c r="C3916" s="156">
        <v>37621</v>
      </c>
      <c r="D3916" s="157">
        <v>0</v>
      </c>
      <c r="E3916" s="157">
        <v>0</v>
      </c>
      <c r="F3916" s="157">
        <v>0</v>
      </c>
    </row>
    <row r="3917" spans="1:6" x14ac:dyDescent="0.2">
      <c r="A3917" s="155" t="s">
        <v>8261</v>
      </c>
      <c r="B3917" s="155"/>
      <c r="C3917" s="156">
        <v>37621</v>
      </c>
      <c r="D3917" s="157">
        <v>0</v>
      </c>
      <c r="E3917" s="157">
        <v>0</v>
      </c>
      <c r="F3917" s="157">
        <v>0</v>
      </c>
    </row>
    <row r="3918" spans="1:6" x14ac:dyDescent="0.2">
      <c r="A3918" s="155" t="s">
        <v>8257</v>
      </c>
      <c r="B3918" s="155" t="s">
        <v>8258</v>
      </c>
      <c r="C3918" s="155" t="s">
        <v>10690</v>
      </c>
      <c r="D3918" s="157" t="s">
        <v>8259</v>
      </c>
      <c r="E3918" s="157" t="s">
        <v>8259</v>
      </c>
      <c r="F3918" s="157" t="s">
        <v>8259</v>
      </c>
    </row>
    <row r="3919" spans="1:6" x14ac:dyDescent="0.2">
      <c r="A3919" s="155" t="s">
        <v>8257</v>
      </c>
      <c r="B3919" s="155" t="s">
        <v>8258</v>
      </c>
      <c r="C3919" s="155" t="s">
        <v>10690</v>
      </c>
      <c r="D3919" s="157" t="s">
        <v>8259</v>
      </c>
      <c r="E3919" s="157" t="s">
        <v>8259</v>
      </c>
      <c r="F3919" s="157" t="s">
        <v>8259</v>
      </c>
    </row>
    <row r="3920" spans="1:6" x14ac:dyDescent="0.2">
      <c r="A3920" s="155" t="s">
        <v>8268</v>
      </c>
      <c r="B3920" s="155"/>
      <c r="C3920" s="155"/>
      <c r="D3920" s="155"/>
      <c r="E3920" s="155"/>
      <c r="F3920" s="155"/>
    </row>
    <row r="3921" spans="1:6" x14ac:dyDescent="0.2">
      <c r="A3921" s="155" t="s">
        <v>8254</v>
      </c>
      <c r="B3921" s="155" t="s">
        <v>8255</v>
      </c>
      <c r="C3921" s="155"/>
      <c r="D3921" s="155"/>
      <c r="E3921" s="155"/>
      <c r="F3921" s="155"/>
    </row>
    <row r="3922" spans="1:6" x14ac:dyDescent="0.2">
      <c r="A3922" s="155"/>
      <c r="B3922" s="155"/>
      <c r="C3922" s="155" t="s">
        <v>10689</v>
      </c>
      <c r="D3922" s="157" t="s">
        <v>8255</v>
      </c>
      <c r="E3922" s="155"/>
      <c r="F3922" s="155"/>
    </row>
    <row r="3924" spans="1:6" x14ac:dyDescent="0.2">
      <c r="A3924" s="155" t="s">
        <v>8260</v>
      </c>
      <c r="B3924" s="155" t="s">
        <v>12364</v>
      </c>
      <c r="C3924" s="156">
        <v>37621</v>
      </c>
      <c r="D3924" s="157">
        <v>0</v>
      </c>
      <c r="E3924" s="157">
        <v>0</v>
      </c>
      <c r="F3924" s="157">
        <v>0</v>
      </c>
    </row>
    <row r="3925" spans="1:6" x14ac:dyDescent="0.2">
      <c r="A3925" s="155" t="s">
        <v>8261</v>
      </c>
      <c r="B3925" s="155"/>
      <c r="C3925" s="156">
        <v>37621</v>
      </c>
      <c r="D3925" s="157">
        <v>0</v>
      </c>
      <c r="E3925" s="157">
        <v>0</v>
      </c>
      <c r="F3925" s="157">
        <v>0</v>
      </c>
    </row>
    <row r="3926" spans="1:6" x14ac:dyDescent="0.2">
      <c r="A3926" s="155" t="s">
        <v>8257</v>
      </c>
      <c r="B3926" s="155" t="s">
        <v>8258</v>
      </c>
      <c r="C3926" s="155" t="s">
        <v>10690</v>
      </c>
      <c r="D3926" s="157" t="s">
        <v>8259</v>
      </c>
      <c r="E3926" s="157" t="s">
        <v>8259</v>
      </c>
      <c r="F3926" s="157" t="s">
        <v>8259</v>
      </c>
    </row>
    <row r="3927" spans="1:6" x14ac:dyDescent="0.2">
      <c r="A3927" s="155" t="s">
        <v>8257</v>
      </c>
      <c r="B3927" s="155" t="s">
        <v>8258</v>
      </c>
      <c r="C3927" s="155" t="s">
        <v>10690</v>
      </c>
      <c r="D3927" s="157" t="s">
        <v>8259</v>
      </c>
      <c r="E3927" s="157" t="s">
        <v>8259</v>
      </c>
      <c r="F3927" s="157" t="s">
        <v>8259</v>
      </c>
    </row>
    <row r="3928" spans="1:6" x14ac:dyDescent="0.2">
      <c r="A3928" s="155" t="s">
        <v>8260</v>
      </c>
      <c r="B3928" s="155" t="s">
        <v>12364</v>
      </c>
      <c r="C3928" s="156">
        <v>37621</v>
      </c>
      <c r="D3928" s="157">
        <v>0</v>
      </c>
      <c r="E3928" s="157">
        <v>0</v>
      </c>
      <c r="F3928" s="157">
        <v>0</v>
      </c>
    </row>
    <row r="3929" spans="1:6" x14ac:dyDescent="0.2">
      <c r="A3929" s="155" t="s">
        <v>8261</v>
      </c>
      <c r="B3929" s="155"/>
      <c r="C3929" s="156">
        <v>37621</v>
      </c>
      <c r="D3929" s="157">
        <v>0</v>
      </c>
      <c r="E3929" s="157">
        <v>0</v>
      </c>
      <c r="F3929" s="157">
        <v>0</v>
      </c>
    </row>
    <row r="3930" spans="1:6" x14ac:dyDescent="0.2">
      <c r="A3930" s="155" t="s">
        <v>8257</v>
      </c>
      <c r="B3930" s="155" t="s">
        <v>8258</v>
      </c>
      <c r="C3930" s="155" t="s">
        <v>10690</v>
      </c>
      <c r="D3930" s="157" t="s">
        <v>8259</v>
      </c>
      <c r="E3930" s="157" t="s">
        <v>8259</v>
      </c>
      <c r="F3930" s="157" t="s">
        <v>8259</v>
      </c>
    </row>
    <row r="3931" spans="1:6" x14ac:dyDescent="0.2">
      <c r="A3931" s="155" t="s">
        <v>8257</v>
      </c>
      <c r="B3931" s="155" t="s">
        <v>8258</v>
      </c>
      <c r="C3931" s="155" t="s">
        <v>10690</v>
      </c>
      <c r="D3931" s="157" t="s">
        <v>8259</v>
      </c>
      <c r="E3931" s="157" t="s">
        <v>8259</v>
      </c>
      <c r="F3931" s="157" t="s">
        <v>8259</v>
      </c>
    </row>
    <row r="3932" spans="1:6" x14ac:dyDescent="0.2">
      <c r="A3932" s="155" t="s">
        <v>8260</v>
      </c>
      <c r="B3932" s="155" t="s">
        <v>12364</v>
      </c>
      <c r="C3932" s="156">
        <v>37621</v>
      </c>
      <c r="D3932" s="157">
        <v>0</v>
      </c>
      <c r="E3932" s="157">
        <v>0</v>
      </c>
      <c r="F3932" s="157">
        <v>0</v>
      </c>
    </row>
    <row r="3933" spans="1:6" x14ac:dyDescent="0.2">
      <c r="A3933" s="155" t="s">
        <v>8261</v>
      </c>
      <c r="B3933" s="155"/>
      <c r="C3933" s="156">
        <v>37621</v>
      </c>
      <c r="D3933" s="157">
        <v>0</v>
      </c>
      <c r="E3933" s="157">
        <v>0</v>
      </c>
      <c r="F3933" s="157">
        <v>0</v>
      </c>
    </row>
    <row r="3934" spans="1:6" x14ac:dyDescent="0.2">
      <c r="A3934" s="155" t="s">
        <v>8257</v>
      </c>
      <c r="B3934" s="155" t="s">
        <v>8258</v>
      </c>
      <c r="C3934" s="155" t="s">
        <v>10690</v>
      </c>
      <c r="D3934" s="157" t="s">
        <v>8259</v>
      </c>
      <c r="E3934" s="157" t="s">
        <v>8259</v>
      </c>
      <c r="F3934" s="157" t="s">
        <v>8259</v>
      </c>
    </row>
    <row r="3935" spans="1:6" x14ac:dyDescent="0.2">
      <c r="A3935" s="155" t="s">
        <v>8257</v>
      </c>
      <c r="B3935" s="155" t="s">
        <v>8258</v>
      </c>
      <c r="C3935" s="155" t="s">
        <v>10690</v>
      </c>
      <c r="D3935" s="157" t="s">
        <v>8259</v>
      </c>
      <c r="E3935" s="157" t="s">
        <v>8259</v>
      </c>
      <c r="F3935" s="157" t="s">
        <v>8259</v>
      </c>
    </row>
    <row r="3936" spans="1:6" x14ac:dyDescent="0.2">
      <c r="A3936" s="155" t="s">
        <v>8260</v>
      </c>
      <c r="B3936" s="155" t="s">
        <v>12364</v>
      </c>
      <c r="C3936" s="156">
        <v>37621</v>
      </c>
      <c r="D3936" s="157">
        <v>0</v>
      </c>
      <c r="E3936" s="157">
        <v>0</v>
      </c>
      <c r="F3936" s="157">
        <v>0</v>
      </c>
    </row>
    <row r="3937" spans="1:6" x14ac:dyDescent="0.2">
      <c r="A3937" s="155" t="s">
        <v>8261</v>
      </c>
      <c r="B3937" s="155"/>
      <c r="C3937" s="156">
        <v>37621</v>
      </c>
      <c r="D3937" s="157">
        <v>0</v>
      </c>
      <c r="E3937" s="157">
        <v>0</v>
      </c>
      <c r="F3937" s="157">
        <v>0</v>
      </c>
    </row>
    <row r="3938" spans="1:6" x14ac:dyDescent="0.2">
      <c r="A3938" s="155" t="s">
        <v>8257</v>
      </c>
      <c r="B3938" s="155" t="s">
        <v>8258</v>
      </c>
      <c r="C3938" s="155" t="s">
        <v>10690</v>
      </c>
      <c r="D3938" s="157" t="s">
        <v>8259</v>
      </c>
      <c r="E3938" s="157" t="s">
        <v>8259</v>
      </c>
      <c r="F3938" s="157" t="s">
        <v>8259</v>
      </c>
    </row>
    <row r="3939" spans="1:6" x14ac:dyDescent="0.2">
      <c r="A3939" s="155" t="s">
        <v>8257</v>
      </c>
      <c r="B3939" s="155" t="s">
        <v>8258</v>
      </c>
      <c r="C3939" s="155" t="s">
        <v>10690</v>
      </c>
      <c r="D3939" s="157" t="s">
        <v>8259</v>
      </c>
      <c r="E3939" s="157" t="s">
        <v>8259</v>
      </c>
      <c r="F3939" s="157" t="s">
        <v>8259</v>
      </c>
    </row>
    <row r="3940" spans="1:6" x14ac:dyDescent="0.2">
      <c r="A3940" s="155" t="s">
        <v>8260</v>
      </c>
      <c r="B3940" s="155" t="s">
        <v>12364</v>
      </c>
      <c r="C3940" s="156">
        <v>37621</v>
      </c>
      <c r="D3940" s="157">
        <v>0</v>
      </c>
      <c r="E3940" s="157">
        <v>0</v>
      </c>
      <c r="F3940" s="157">
        <v>0</v>
      </c>
    </row>
    <row r="3941" spans="1:6" x14ac:dyDescent="0.2">
      <c r="A3941" s="155" t="s">
        <v>8261</v>
      </c>
      <c r="B3941" s="155"/>
      <c r="C3941" s="156">
        <v>37621</v>
      </c>
      <c r="D3941" s="157">
        <v>0</v>
      </c>
      <c r="E3941" s="157">
        <v>0</v>
      </c>
      <c r="F3941" s="157">
        <v>0</v>
      </c>
    </row>
    <row r="3942" spans="1:6" x14ac:dyDescent="0.2">
      <c r="A3942" s="155" t="s">
        <v>8257</v>
      </c>
      <c r="B3942" s="155" t="s">
        <v>8258</v>
      </c>
      <c r="C3942" s="155" t="s">
        <v>10690</v>
      </c>
      <c r="D3942" s="157" t="s">
        <v>8259</v>
      </c>
      <c r="E3942" s="157" t="s">
        <v>8259</v>
      </c>
      <c r="F3942" s="157" t="s">
        <v>8259</v>
      </c>
    </row>
    <row r="3943" spans="1:6" x14ac:dyDescent="0.2">
      <c r="A3943" s="155" t="s">
        <v>8257</v>
      </c>
      <c r="B3943" s="155" t="s">
        <v>8258</v>
      </c>
      <c r="C3943" s="155" t="s">
        <v>10690</v>
      </c>
      <c r="D3943" s="157" t="s">
        <v>8259</v>
      </c>
      <c r="E3943" s="157" t="s">
        <v>8259</v>
      </c>
      <c r="F3943" s="157" t="s">
        <v>8259</v>
      </c>
    </row>
    <row r="3944" spans="1:6" x14ac:dyDescent="0.2">
      <c r="A3944" s="155" t="s">
        <v>8260</v>
      </c>
      <c r="B3944" s="155" t="s">
        <v>12364</v>
      </c>
      <c r="C3944" s="156">
        <v>37621</v>
      </c>
      <c r="D3944" s="157">
        <v>0</v>
      </c>
      <c r="E3944" s="157">
        <v>0</v>
      </c>
      <c r="F3944" s="157">
        <v>0</v>
      </c>
    </row>
    <row r="3945" spans="1:6" x14ac:dyDescent="0.2">
      <c r="A3945" s="155" t="s">
        <v>8261</v>
      </c>
      <c r="B3945" s="155"/>
      <c r="C3945" s="156">
        <v>37621</v>
      </c>
      <c r="D3945" s="157">
        <v>0</v>
      </c>
      <c r="E3945" s="157">
        <v>0</v>
      </c>
      <c r="F3945" s="157">
        <v>0</v>
      </c>
    </row>
    <row r="3946" spans="1:6" x14ac:dyDescent="0.2">
      <c r="A3946" s="155" t="s">
        <v>8257</v>
      </c>
      <c r="B3946" s="155" t="s">
        <v>8258</v>
      </c>
      <c r="C3946" s="155" t="s">
        <v>10690</v>
      </c>
      <c r="D3946" s="157" t="s">
        <v>8259</v>
      </c>
      <c r="E3946" s="157" t="s">
        <v>8259</v>
      </c>
      <c r="F3946" s="157" t="s">
        <v>8259</v>
      </c>
    </row>
    <row r="3947" spans="1:6" x14ac:dyDescent="0.2">
      <c r="A3947" s="155" t="s">
        <v>8257</v>
      </c>
      <c r="B3947" s="155" t="s">
        <v>8258</v>
      </c>
      <c r="C3947" s="155" t="s">
        <v>10690</v>
      </c>
      <c r="D3947" s="157" t="s">
        <v>8259</v>
      </c>
      <c r="E3947" s="157" t="s">
        <v>8259</v>
      </c>
      <c r="F3947" s="157" t="s">
        <v>8259</v>
      </c>
    </row>
    <row r="3948" spans="1:6" x14ac:dyDescent="0.2">
      <c r="A3948" s="155" t="s">
        <v>8260</v>
      </c>
      <c r="B3948" s="155" t="s">
        <v>12364</v>
      </c>
      <c r="C3948" s="156">
        <v>37621</v>
      </c>
      <c r="D3948" s="157">
        <v>0</v>
      </c>
      <c r="E3948" s="157">
        <v>0</v>
      </c>
      <c r="F3948" s="157">
        <v>0</v>
      </c>
    </row>
    <row r="3949" spans="1:6" x14ac:dyDescent="0.2">
      <c r="A3949" s="155" t="s">
        <v>8261</v>
      </c>
      <c r="B3949" s="155"/>
      <c r="C3949" s="156">
        <v>37621</v>
      </c>
      <c r="D3949" s="157">
        <v>0</v>
      </c>
      <c r="E3949" s="157">
        <v>0</v>
      </c>
      <c r="F3949" s="157">
        <v>0</v>
      </c>
    </row>
    <row r="3950" spans="1:6" x14ac:dyDescent="0.2">
      <c r="A3950" s="155" t="s">
        <v>8257</v>
      </c>
      <c r="B3950" s="155" t="s">
        <v>8258</v>
      </c>
      <c r="C3950" s="155" t="s">
        <v>10690</v>
      </c>
      <c r="D3950" s="157" t="s">
        <v>8259</v>
      </c>
      <c r="E3950" s="157" t="s">
        <v>8259</v>
      </c>
      <c r="F3950" s="157" t="s">
        <v>8259</v>
      </c>
    </row>
    <row r="3951" spans="1:6" x14ac:dyDescent="0.2">
      <c r="A3951" s="155" t="s">
        <v>8257</v>
      </c>
      <c r="B3951" s="155" t="s">
        <v>8258</v>
      </c>
      <c r="C3951" s="155" t="s">
        <v>10690</v>
      </c>
      <c r="D3951" s="157" t="s">
        <v>8259</v>
      </c>
      <c r="E3951" s="157" t="s">
        <v>8259</v>
      </c>
      <c r="F3951" s="157" t="s">
        <v>8259</v>
      </c>
    </row>
    <row r="3952" spans="1:6" x14ac:dyDescent="0.2">
      <c r="A3952" s="155" t="s">
        <v>8260</v>
      </c>
      <c r="B3952" s="155" t="s">
        <v>12364</v>
      </c>
      <c r="C3952" s="156">
        <v>37621</v>
      </c>
      <c r="D3952" s="157">
        <v>0</v>
      </c>
      <c r="E3952" s="157">
        <v>0</v>
      </c>
      <c r="F3952" s="157">
        <v>0</v>
      </c>
    </row>
    <row r="3953" spans="1:6" x14ac:dyDescent="0.2">
      <c r="A3953" s="155" t="s">
        <v>8261</v>
      </c>
      <c r="B3953" s="155"/>
      <c r="C3953" s="156">
        <v>37621</v>
      </c>
      <c r="D3953" s="157">
        <v>0</v>
      </c>
      <c r="E3953" s="157">
        <v>0</v>
      </c>
      <c r="F3953" s="157">
        <v>0</v>
      </c>
    </row>
    <row r="3954" spans="1:6" x14ac:dyDescent="0.2">
      <c r="A3954" s="155" t="s">
        <v>8257</v>
      </c>
      <c r="B3954" s="155" t="s">
        <v>8258</v>
      </c>
      <c r="C3954" s="155" t="s">
        <v>10690</v>
      </c>
      <c r="D3954" s="157" t="s">
        <v>8259</v>
      </c>
      <c r="E3954" s="157" t="s">
        <v>8259</v>
      </c>
      <c r="F3954" s="157" t="s">
        <v>8259</v>
      </c>
    </row>
    <row r="3955" spans="1:6" x14ac:dyDescent="0.2">
      <c r="A3955" s="155" t="s">
        <v>8257</v>
      </c>
      <c r="B3955" s="155" t="s">
        <v>8258</v>
      </c>
      <c r="C3955" s="155" t="s">
        <v>10690</v>
      </c>
      <c r="D3955" s="157" t="s">
        <v>8259</v>
      </c>
      <c r="E3955" s="157" t="s">
        <v>8259</v>
      </c>
      <c r="F3955" s="157" t="s">
        <v>8259</v>
      </c>
    </row>
    <row r="3956" spans="1:6" x14ac:dyDescent="0.2">
      <c r="A3956" s="155" t="s">
        <v>8260</v>
      </c>
      <c r="B3956" s="155" t="s">
        <v>12364</v>
      </c>
      <c r="C3956" s="156">
        <v>37621</v>
      </c>
      <c r="D3956" s="157">
        <v>0</v>
      </c>
      <c r="E3956" s="157">
        <v>0</v>
      </c>
      <c r="F3956" s="157">
        <v>0</v>
      </c>
    </row>
    <row r="3957" spans="1:6" x14ac:dyDescent="0.2">
      <c r="A3957" s="155" t="s">
        <v>8261</v>
      </c>
      <c r="B3957" s="155"/>
      <c r="C3957" s="156">
        <v>37621</v>
      </c>
      <c r="D3957" s="157">
        <v>0</v>
      </c>
      <c r="E3957" s="157">
        <v>0</v>
      </c>
      <c r="F3957" s="157">
        <v>0</v>
      </c>
    </row>
    <row r="3958" spans="1:6" x14ac:dyDescent="0.2">
      <c r="A3958" s="155" t="s">
        <v>8257</v>
      </c>
      <c r="B3958" s="155" t="s">
        <v>8258</v>
      </c>
      <c r="C3958" s="155" t="s">
        <v>10690</v>
      </c>
      <c r="D3958" s="157" t="s">
        <v>8259</v>
      </c>
      <c r="E3958" s="157" t="s">
        <v>8259</v>
      </c>
      <c r="F3958" s="157" t="s">
        <v>8259</v>
      </c>
    </row>
    <row r="3959" spans="1:6" x14ac:dyDescent="0.2">
      <c r="A3959" s="155" t="s">
        <v>5829</v>
      </c>
      <c r="B3959" s="155" t="s">
        <v>8409</v>
      </c>
      <c r="C3959" s="155"/>
      <c r="D3959" s="155"/>
      <c r="E3959" s="155"/>
      <c r="F3959" s="155"/>
    </row>
    <row r="3960" spans="1:6" x14ac:dyDescent="0.2">
      <c r="A3960" s="155"/>
      <c r="B3960" s="155"/>
      <c r="C3960" s="155" t="s">
        <v>10691</v>
      </c>
      <c r="D3960" s="155"/>
      <c r="E3960" s="157">
        <v>0</v>
      </c>
      <c r="F3960" s="155"/>
    </row>
    <row r="3961" spans="1:6" x14ac:dyDescent="0.2">
      <c r="A3961" s="155" t="s">
        <v>8264</v>
      </c>
      <c r="B3961" s="155"/>
      <c r="C3961" s="156">
        <v>37590</v>
      </c>
      <c r="D3961" s="157">
        <v>450.32100000000003</v>
      </c>
      <c r="E3961" s="157">
        <v>450.32100000000003</v>
      </c>
      <c r="F3961" s="157">
        <v>0</v>
      </c>
    </row>
    <row r="3962" spans="1:6" x14ac:dyDescent="0.2">
      <c r="A3962" s="155" t="s">
        <v>8257</v>
      </c>
      <c r="B3962" s="155" t="s">
        <v>8258</v>
      </c>
      <c r="C3962" s="155" t="s">
        <v>10690</v>
      </c>
      <c r="D3962" s="157" t="s">
        <v>8259</v>
      </c>
      <c r="E3962" s="157" t="s">
        <v>8259</v>
      </c>
      <c r="F3962" s="157" t="s">
        <v>8259</v>
      </c>
    </row>
    <row r="3963" spans="1:6" x14ac:dyDescent="0.2">
      <c r="A3963" s="155" t="s">
        <v>8257</v>
      </c>
      <c r="B3963" s="155" t="s">
        <v>8258</v>
      </c>
      <c r="C3963" s="155" t="s">
        <v>10690</v>
      </c>
      <c r="D3963" s="157" t="s">
        <v>8259</v>
      </c>
      <c r="E3963" s="157" t="s">
        <v>8259</v>
      </c>
      <c r="F3963" s="157" t="s">
        <v>8259</v>
      </c>
    </row>
    <row r="3964" spans="1:6" x14ac:dyDescent="0.2">
      <c r="A3964" s="155" t="s">
        <v>8260</v>
      </c>
      <c r="B3964" s="155" t="s">
        <v>12364</v>
      </c>
      <c r="C3964" s="156">
        <v>37621</v>
      </c>
      <c r="D3964" s="157">
        <v>0</v>
      </c>
      <c r="E3964" s="157">
        <v>0</v>
      </c>
      <c r="F3964" s="157">
        <v>0</v>
      </c>
    </row>
    <row r="3965" spans="1:6" x14ac:dyDescent="0.2">
      <c r="A3965" s="155" t="s">
        <v>8261</v>
      </c>
      <c r="B3965" s="155"/>
      <c r="C3965" s="156">
        <v>37621</v>
      </c>
      <c r="D3965" s="157">
        <v>450.32100000000003</v>
      </c>
      <c r="E3965" s="157">
        <v>450.32100000000003</v>
      </c>
      <c r="F3965" s="157">
        <v>0</v>
      </c>
    </row>
    <row r="3966" spans="1:6" x14ac:dyDescent="0.2">
      <c r="A3966" s="155" t="s">
        <v>8257</v>
      </c>
      <c r="B3966" s="155" t="s">
        <v>8258</v>
      </c>
      <c r="C3966" s="155" t="s">
        <v>10690</v>
      </c>
      <c r="D3966" s="157" t="s">
        <v>8259</v>
      </c>
      <c r="E3966" s="157" t="s">
        <v>8259</v>
      </c>
      <c r="F3966" s="157" t="s">
        <v>8259</v>
      </c>
    </row>
    <row r="3967" spans="1:6" x14ac:dyDescent="0.2">
      <c r="A3967" s="155" t="s">
        <v>8257</v>
      </c>
      <c r="B3967" s="155" t="s">
        <v>8258</v>
      </c>
      <c r="C3967" s="155" t="s">
        <v>10690</v>
      </c>
      <c r="D3967" s="157" t="s">
        <v>8259</v>
      </c>
      <c r="E3967" s="157" t="s">
        <v>8259</v>
      </c>
      <c r="F3967" s="157" t="s">
        <v>8259</v>
      </c>
    </row>
    <row r="3968" spans="1:6" x14ac:dyDescent="0.2">
      <c r="A3968" s="155" t="s">
        <v>8260</v>
      </c>
      <c r="B3968" s="155" t="s">
        <v>12364</v>
      </c>
      <c r="C3968" s="156">
        <v>37621</v>
      </c>
      <c r="D3968" s="157">
        <v>0</v>
      </c>
      <c r="E3968" s="157">
        <v>0</v>
      </c>
      <c r="F3968" s="157">
        <v>0</v>
      </c>
    </row>
    <row r="3969" spans="1:6" x14ac:dyDescent="0.2">
      <c r="A3969" s="155" t="s">
        <v>8261</v>
      </c>
      <c r="B3969" s="155"/>
      <c r="C3969" s="156">
        <v>37621</v>
      </c>
      <c r="D3969" s="157">
        <v>0</v>
      </c>
      <c r="E3969" s="157">
        <v>0</v>
      </c>
      <c r="F3969" s="157">
        <v>0</v>
      </c>
    </row>
    <row r="3970" spans="1:6" x14ac:dyDescent="0.2">
      <c r="A3970" s="155" t="s">
        <v>8257</v>
      </c>
      <c r="B3970" s="155" t="s">
        <v>8258</v>
      </c>
      <c r="C3970" s="155" t="s">
        <v>10690</v>
      </c>
      <c r="D3970" s="157" t="s">
        <v>8259</v>
      </c>
      <c r="E3970" s="157" t="s">
        <v>8259</v>
      </c>
      <c r="F3970" s="157" t="s">
        <v>8259</v>
      </c>
    </row>
    <row r="3971" spans="1:6" x14ac:dyDescent="0.2">
      <c r="A3971" s="155" t="s">
        <v>8257</v>
      </c>
      <c r="B3971" s="155" t="s">
        <v>8258</v>
      </c>
      <c r="C3971" s="155" t="s">
        <v>10690</v>
      </c>
      <c r="D3971" s="157" t="s">
        <v>8259</v>
      </c>
      <c r="E3971" s="157" t="s">
        <v>8259</v>
      </c>
      <c r="F3971" s="157" t="s">
        <v>8259</v>
      </c>
    </row>
    <row r="3972" spans="1:6" x14ac:dyDescent="0.2">
      <c r="A3972" s="155" t="s">
        <v>8260</v>
      </c>
      <c r="B3972" s="155" t="s">
        <v>12364</v>
      </c>
      <c r="C3972" s="156">
        <v>37621</v>
      </c>
      <c r="D3972" s="157">
        <v>0</v>
      </c>
      <c r="E3972" s="157">
        <v>0</v>
      </c>
      <c r="F3972" s="157">
        <v>0</v>
      </c>
    </row>
    <row r="3973" spans="1:6" x14ac:dyDescent="0.2">
      <c r="A3973" s="155" t="s">
        <v>8261</v>
      </c>
      <c r="B3973" s="155"/>
      <c r="C3973" s="156">
        <v>37621</v>
      </c>
      <c r="D3973" s="157">
        <v>0</v>
      </c>
      <c r="E3973" s="157">
        <v>0</v>
      </c>
      <c r="F3973" s="157">
        <v>0</v>
      </c>
    </row>
    <row r="3974" spans="1:6" x14ac:dyDescent="0.2">
      <c r="A3974" s="155" t="s">
        <v>8257</v>
      </c>
      <c r="B3974" s="155" t="s">
        <v>8258</v>
      </c>
      <c r="C3974" s="155" t="s">
        <v>10690</v>
      </c>
      <c r="D3974" s="157" t="s">
        <v>8259</v>
      </c>
      <c r="E3974" s="157" t="s">
        <v>8259</v>
      </c>
      <c r="F3974" s="157" t="s">
        <v>8259</v>
      </c>
    </row>
    <row r="3975" spans="1:6" x14ac:dyDescent="0.2">
      <c r="A3975" s="155" t="s">
        <v>8257</v>
      </c>
      <c r="B3975" s="155" t="s">
        <v>8258</v>
      </c>
      <c r="C3975" s="155" t="s">
        <v>10690</v>
      </c>
      <c r="D3975" s="157" t="s">
        <v>8259</v>
      </c>
      <c r="E3975" s="157" t="s">
        <v>8259</v>
      </c>
      <c r="F3975" s="157" t="s">
        <v>8259</v>
      </c>
    </row>
    <row r="3976" spans="1:6" x14ac:dyDescent="0.2">
      <c r="A3976" s="155" t="s">
        <v>8268</v>
      </c>
      <c r="B3976" s="155"/>
      <c r="C3976" s="155"/>
      <c r="D3976" s="155"/>
      <c r="E3976" s="155"/>
      <c r="F3976" s="155"/>
    </row>
    <row r="3977" spans="1:6" x14ac:dyDescent="0.2">
      <c r="A3977" s="155" t="s">
        <v>8254</v>
      </c>
      <c r="B3977" s="155" t="s">
        <v>8255</v>
      </c>
      <c r="C3977" s="155"/>
      <c r="D3977" s="155"/>
      <c r="E3977" s="155"/>
      <c r="F3977" s="155"/>
    </row>
    <row r="3978" spans="1:6" x14ac:dyDescent="0.2">
      <c r="A3978" s="155"/>
      <c r="B3978" s="155"/>
      <c r="C3978" s="155" t="s">
        <v>10689</v>
      </c>
      <c r="D3978" s="157" t="s">
        <v>8255</v>
      </c>
      <c r="E3978" s="155"/>
      <c r="F3978" s="155"/>
    </row>
    <row r="3980" spans="1:6" x14ac:dyDescent="0.2">
      <c r="A3980" s="155" t="s">
        <v>8260</v>
      </c>
      <c r="B3980" s="155" t="s">
        <v>12364</v>
      </c>
      <c r="C3980" s="156">
        <v>37621</v>
      </c>
      <c r="D3980" s="157">
        <v>0</v>
      </c>
      <c r="E3980" s="157">
        <v>0</v>
      </c>
      <c r="F3980" s="157">
        <v>0</v>
      </c>
    </row>
    <row r="3981" spans="1:6" x14ac:dyDescent="0.2">
      <c r="A3981" s="155" t="s">
        <v>8261</v>
      </c>
      <c r="B3981" s="155"/>
      <c r="C3981" s="156">
        <v>37621</v>
      </c>
      <c r="D3981" s="157">
        <v>0</v>
      </c>
      <c r="E3981" s="157">
        <v>0</v>
      </c>
      <c r="F3981" s="157">
        <v>0</v>
      </c>
    </row>
    <row r="3982" spans="1:6" x14ac:dyDescent="0.2">
      <c r="A3982" s="155" t="s">
        <v>8257</v>
      </c>
      <c r="B3982" s="155" t="s">
        <v>8258</v>
      </c>
      <c r="C3982" s="155" t="s">
        <v>10690</v>
      </c>
      <c r="D3982" s="157" t="s">
        <v>8259</v>
      </c>
      <c r="E3982" s="157" t="s">
        <v>8259</v>
      </c>
      <c r="F3982" s="157" t="s">
        <v>8259</v>
      </c>
    </row>
    <row r="3983" spans="1:6" x14ac:dyDescent="0.2">
      <c r="A3983" s="155" t="s">
        <v>8257</v>
      </c>
      <c r="B3983" s="155" t="s">
        <v>8258</v>
      </c>
      <c r="C3983" s="155" t="s">
        <v>10690</v>
      </c>
      <c r="D3983" s="157" t="s">
        <v>8259</v>
      </c>
      <c r="E3983" s="157" t="s">
        <v>8259</v>
      </c>
      <c r="F3983" s="157" t="s">
        <v>8259</v>
      </c>
    </row>
    <row r="3984" spans="1:6" x14ac:dyDescent="0.2">
      <c r="A3984" s="155" t="s">
        <v>8260</v>
      </c>
      <c r="B3984" s="155" t="s">
        <v>12364</v>
      </c>
      <c r="C3984" s="156">
        <v>37621</v>
      </c>
      <c r="D3984" s="157">
        <v>0</v>
      </c>
      <c r="E3984" s="157">
        <v>0</v>
      </c>
      <c r="F3984" s="157">
        <v>0</v>
      </c>
    </row>
    <row r="3985" spans="1:6" x14ac:dyDescent="0.2">
      <c r="A3985" s="155" t="s">
        <v>8261</v>
      </c>
      <c r="B3985" s="155"/>
      <c r="C3985" s="156">
        <v>37621</v>
      </c>
      <c r="D3985" s="157">
        <v>0</v>
      </c>
      <c r="E3985" s="157">
        <v>0</v>
      </c>
      <c r="F3985" s="157">
        <v>0</v>
      </c>
    </row>
    <row r="3986" spans="1:6" x14ac:dyDescent="0.2">
      <c r="A3986" s="155" t="s">
        <v>8257</v>
      </c>
      <c r="B3986" s="155" t="s">
        <v>8258</v>
      </c>
      <c r="C3986" s="155" t="s">
        <v>10690</v>
      </c>
      <c r="D3986" s="157" t="s">
        <v>8259</v>
      </c>
      <c r="E3986" s="157" t="s">
        <v>8259</v>
      </c>
      <c r="F3986" s="157" t="s">
        <v>8259</v>
      </c>
    </row>
    <row r="3987" spans="1:6" x14ac:dyDescent="0.2">
      <c r="A3987" s="155" t="s">
        <v>8257</v>
      </c>
      <c r="B3987" s="155" t="s">
        <v>8258</v>
      </c>
      <c r="C3987" s="155" t="s">
        <v>10690</v>
      </c>
      <c r="D3987" s="157" t="s">
        <v>8259</v>
      </c>
      <c r="E3987" s="157" t="s">
        <v>8259</v>
      </c>
      <c r="F3987" s="157" t="s">
        <v>8259</v>
      </c>
    </row>
    <row r="3988" spans="1:6" x14ac:dyDescent="0.2">
      <c r="A3988" s="155" t="s">
        <v>8260</v>
      </c>
      <c r="B3988" s="155" t="s">
        <v>12364</v>
      </c>
      <c r="C3988" s="156">
        <v>37621</v>
      </c>
      <c r="D3988" s="157">
        <v>0</v>
      </c>
      <c r="E3988" s="157">
        <v>0</v>
      </c>
      <c r="F3988" s="157">
        <v>0</v>
      </c>
    </row>
    <row r="3989" spans="1:6" x14ac:dyDescent="0.2">
      <c r="A3989" s="155" t="s">
        <v>8261</v>
      </c>
      <c r="B3989" s="155"/>
      <c r="C3989" s="156">
        <v>37621</v>
      </c>
      <c r="D3989" s="157">
        <v>0</v>
      </c>
      <c r="E3989" s="157">
        <v>0</v>
      </c>
      <c r="F3989" s="157">
        <v>0</v>
      </c>
    </row>
    <row r="3990" spans="1:6" x14ac:dyDescent="0.2">
      <c r="A3990" s="155" t="s">
        <v>8257</v>
      </c>
      <c r="B3990" s="155" t="s">
        <v>8258</v>
      </c>
      <c r="C3990" s="155" t="s">
        <v>10690</v>
      </c>
      <c r="D3990" s="157" t="s">
        <v>8259</v>
      </c>
      <c r="E3990" s="157" t="s">
        <v>8259</v>
      </c>
      <c r="F3990" s="157" t="s">
        <v>8259</v>
      </c>
    </row>
    <row r="3991" spans="1:6" x14ac:dyDescent="0.2">
      <c r="A3991" s="155" t="s">
        <v>8257</v>
      </c>
      <c r="B3991" s="155" t="s">
        <v>8258</v>
      </c>
      <c r="C3991" s="155" t="s">
        <v>10690</v>
      </c>
      <c r="D3991" s="157" t="s">
        <v>8259</v>
      </c>
      <c r="E3991" s="157" t="s">
        <v>8259</v>
      </c>
      <c r="F3991" s="157" t="s">
        <v>8259</v>
      </c>
    </row>
    <row r="3992" spans="1:6" x14ac:dyDescent="0.2">
      <c r="A3992" s="155" t="s">
        <v>8260</v>
      </c>
      <c r="B3992" s="155" t="s">
        <v>12364</v>
      </c>
      <c r="C3992" s="156">
        <v>37621</v>
      </c>
      <c r="D3992" s="157">
        <v>0</v>
      </c>
      <c r="E3992" s="157">
        <v>0</v>
      </c>
      <c r="F3992" s="157">
        <v>0</v>
      </c>
    </row>
    <row r="3993" spans="1:6" x14ac:dyDescent="0.2">
      <c r="A3993" s="155" t="s">
        <v>8261</v>
      </c>
      <c r="B3993" s="155"/>
      <c r="C3993" s="156">
        <v>37621</v>
      </c>
      <c r="D3993" s="157">
        <v>0</v>
      </c>
      <c r="E3993" s="157">
        <v>0</v>
      </c>
      <c r="F3993" s="157">
        <v>0</v>
      </c>
    </row>
    <row r="3994" spans="1:6" x14ac:dyDescent="0.2">
      <c r="A3994" s="155" t="s">
        <v>8257</v>
      </c>
      <c r="B3994" s="155" t="s">
        <v>8258</v>
      </c>
      <c r="C3994" s="155" t="s">
        <v>10690</v>
      </c>
      <c r="D3994" s="157" t="s">
        <v>8259</v>
      </c>
      <c r="E3994" s="157" t="s">
        <v>8259</v>
      </c>
      <c r="F3994" s="157" t="s">
        <v>8259</v>
      </c>
    </row>
    <row r="3995" spans="1:6" x14ac:dyDescent="0.2">
      <c r="A3995" s="155" t="s">
        <v>8257</v>
      </c>
      <c r="B3995" s="155" t="s">
        <v>8258</v>
      </c>
      <c r="C3995" s="155" t="s">
        <v>10690</v>
      </c>
      <c r="D3995" s="157" t="s">
        <v>8259</v>
      </c>
      <c r="E3995" s="157" t="s">
        <v>8259</v>
      </c>
      <c r="F3995" s="157" t="s">
        <v>8259</v>
      </c>
    </row>
    <row r="3996" spans="1:6" x14ac:dyDescent="0.2">
      <c r="A3996" s="155" t="s">
        <v>8260</v>
      </c>
      <c r="B3996" s="155" t="s">
        <v>12364</v>
      </c>
      <c r="C3996" s="156">
        <v>37621</v>
      </c>
      <c r="D3996" s="157">
        <v>0</v>
      </c>
      <c r="E3996" s="157">
        <v>0</v>
      </c>
      <c r="F3996" s="157">
        <v>0</v>
      </c>
    </row>
    <row r="3997" spans="1:6" x14ac:dyDescent="0.2">
      <c r="A3997" s="155" t="s">
        <v>8261</v>
      </c>
      <c r="B3997" s="155"/>
      <c r="C3997" s="156">
        <v>37621</v>
      </c>
      <c r="D3997" s="157">
        <v>0</v>
      </c>
      <c r="E3997" s="157">
        <v>0</v>
      </c>
      <c r="F3997" s="157">
        <v>0</v>
      </c>
    </row>
    <row r="3998" spans="1:6" x14ac:dyDescent="0.2">
      <c r="A3998" s="155" t="s">
        <v>8257</v>
      </c>
      <c r="B3998" s="155" t="s">
        <v>8258</v>
      </c>
      <c r="C3998" s="155" t="s">
        <v>10690</v>
      </c>
      <c r="D3998" s="157" t="s">
        <v>8259</v>
      </c>
      <c r="E3998" s="157" t="s">
        <v>8259</v>
      </c>
      <c r="F3998" s="157" t="s">
        <v>8259</v>
      </c>
    </row>
    <row r="3999" spans="1:6" x14ac:dyDescent="0.2">
      <c r="A3999" s="155" t="s">
        <v>8257</v>
      </c>
      <c r="B3999" s="155" t="s">
        <v>8258</v>
      </c>
      <c r="C3999" s="155" t="s">
        <v>10690</v>
      </c>
      <c r="D3999" s="157" t="s">
        <v>8259</v>
      </c>
      <c r="E3999" s="157" t="s">
        <v>8259</v>
      </c>
      <c r="F3999" s="157" t="s">
        <v>8259</v>
      </c>
    </row>
    <row r="4000" spans="1:6" x14ac:dyDescent="0.2">
      <c r="A4000" s="155" t="s">
        <v>8260</v>
      </c>
      <c r="B4000" s="155" t="s">
        <v>12364</v>
      </c>
      <c r="C4000" s="156">
        <v>37621</v>
      </c>
      <c r="D4000" s="157">
        <v>0</v>
      </c>
      <c r="E4000" s="157">
        <v>0</v>
      </c>
      <c r="F4000" s="157">
        <v>0</v>
      </c>
    </row>
    <row r="4001" spans="1:6" x14ac:dyDescent="0.2">
      <c r="A4001" s="155" t="s">
        <v>8261</v>
      </c>
      <c r="B4001" s="155"/>
      <c r="C4001" s="156">
        <v>37621</v>
      </c>
      <c r="D4001" s="157">
        <v>0</v>
      </c>
      <c r="E4001" s="157">
        <v>0</v>
      </c>
      <c r="F4001" s="157">
        <v>0</v>
      </c>
    </row>
    <row r="4002" spans="1:6" x14ac:dyDescent="0.2">
      <c r="A4002" s="155" t="s">
        <v>8257</v>
      </c>
      <c r="B4002" s="155" t="s">
        <v>8258</v>
      </c>
      <c r="C4002" s="155" t="s">
        <v>10690</v>
      </c>
      <c r="D4002" s="157" t="s">
        <v>8259</v>
      </c>
      <c r="E4002" s="157" t="s">
        <v>8259</v>
      </c>
      <c r="F4002" s="157" t="s">
        <v>8259</v>
      </c>
    </row>
    <row r="4003" spans="1:6" x14ac:dyDescent="0.2">
      <c r="A4003" s="155" t="s">
        <v>8257</v>
      </c>
      <c r="B4003" s="155" t="s">
        <v>8258</v>
      </c>
      <c r="C4003" s="155" t="s">
        <v>10690</v>
      </c>
      <c r="D4003" s="157" t="s">
        <v>8259</v>
      </c>
      <c r="E4003" s="157" t="s">
        <v>8259</v>
      </c>
      <c r="F4003" s="157" t="s">
        <v>8259</v>
      </c>
    </row>
    <row r="4004" spans="1:6" x14ac:dyDescent="0.2">
      <c r="A4004" s="155" t="s">
        <v>8260</v>
      </c>
      <c r="B4004" s="155" t="s">
        <v>12364</v>
      </c>
      <c r="C4004" s="156">
        <v>37621</v>
      </c>
      <c r="D4004" s="157">
        <v>0</v>
      </c>
      <c r="E4004" s="157">
        <v>0</v>
      </c>
      <c r="F4004" s="157">
        <v>0</v>
      </c>
    </row>
    <row r="4005" spans="1:6" x14ac:dyDescent="0.2">
      <c r="A4005" s="155" t="s">
        <v>8261</v>
      </c>
      <c r="B4005" s="155"/>
      <c r="C4005" s="156">
        <v>37621</v>
      </c>
      <c r="D4005" s="157">
        <v>0</v>
      </c>
      <c r="E4005" s="157">
        <v>0</v>
      </c>
      <c r="F4005" s="157">
        <v>0</v>
      </c>
    </row>
    <row r="4006" spans="1:6" x14ac:dyDescent="0.2">
      <c r="A4006" s="155" t="s">
        <v>8257</v>
      </c>
      <c r="B4006" s="155" t="s">
        <v>8258</v>
      </c>
      <c r="C4006" s="155" t="s">
        <v>10690</v>
      </c>
      <c r="D4006" s="157" t="s">
        <v>8259</v>
      </c>
      <c r="E4006" s="157" t="s">
        <v>8259</v>
      </c>
      <c r="F4006" s="157" t="s">
        <v>8259</v>
      </c>
    </row>
    <row r="4007" spans="1:6" x14ac:dyDescent="0.2">
      <c r="A4007" s="155" t="s">
        <v>8257</v>
      </c>
      <c r="B4007" s="155" t="s">
        <v>8258</v>
      </c>
      <c r="C4007" s="155" t="s">
        <v>10690</v>
      </c>
      <c r="D4007" s="157" t="s">
        <v>8259</v>
      </c>
      <c r="E4007" s="157" t="s">
        <v>8259</v>
      </c>
      <c r="F4007" s="157" t="s">
        <v>8259</v>
      </c>
    </row>
    <row r="4008" spans="1:6" x14ac:dyDescent="0.2">
      <c r="A4008" s="155" t="s">
        <v>8260</v>
      </c>
      <c r="B4008" s="155" t="s">
        <v>12364</v>
      </c>
      <c r="C4008" s="156">
        <v>37621</v>
      </c>
      <c r="D4008" s="157">
        <v>0</v>
      </c>
      <c r="E4008" s="157">
        <v>0</v>
      </c>
      <c r="F4008" s="157">
        <v>0</v>
      </c>
    </row>
    <row r="4009" spans="1:6" x14ac:dyDescent="0.2">
      <c r="A4009" s="155" t="s">
        <v>8261</v>
      </c>
      <c r="B4009" s="155"/>
      <c r="C4009" s="156">
        <v>37621</v>
      </c>
      <c r="D4009" s="157">
        <v>0</v>
      </c>
      <c r="E4009" s="157">
        <v>0</v>
      </c>
      <c r="F4009" s="157">
        <v>0</v>
      </c>
    </row>
    <row r="4010" spans="1:6" x14ac:dyDescent="0.2">
      <c r="A4010" s="155" t="s">
        <v>8257</v>
      </c>
      <c r="B4010" s="155" t="s">
        <v>8258</v>
      </c>
      <c r="C4010" s="155" t="s">
        <v>10690</v>
      </c>
      <c r="D4010" s="157" t="s">
        <v>8259</v>
      </c>
      <c r="E4010" s="157" t="s">
        <v>8259</v>
      </c>
      <c r="F4010" s="157" t="s">
        <v>8259</v>
      </c>
    </row>
    <row r="4011" spans="1:6" x14ac:dyDescent="0.2">
      <c r="A4011" s="155" t="s">
        <v>8257</v>
      </c>
      <c r="B4011" s="155" t="s">
        <v>8258</v>
      </c>
      <c r="C4011" s="155" t="s">
        <v>10690</v>
      </c>
      <c r="D4011" s="157" t="s">
        <v>8259</v>
      </c>
      <c r="E4011" s="157" t="s">
        <v>8259</v>
      </c>
      <c r="F4011" s="157" t="s">
        <v>8259</v>
      </c>
    </row>
    <row r="4012" spans="1:6" x14ac:dyDescent="0.2">
      <c r="A4012" s="155" t="s">
        <v>8260</v>
      </c>
      <c r="B4012" s="155" t="s">
        <v>12364</v>
      </c>
      <c r="C4012" s="156">
        <v>37621</v>
      </c>
      <c r="D4012" s="157">
        <v>0</v>
      </c>
      <c r="E4012" s="157">
        <v>0</v>
      </c>
      <c r="F4012" s="157">
        <v>0</v>
      </c>
    </row>
    <row r="4013" spans="1:6" x14ac:dyDescent="0.2">
      <c r="A4013" s="155" t="s">
        <v>8261</v>
      </c>
      <c r="B4013" s="155"/>
      <c r="C4013" s="156">
        <v>37621</v>
      </c>
      <c r="D4013" s="157">
        <v>0</v>
      </c>
      <c r="E4013" s="157">
        <v>0</v>
      </c>
      <c r="F4013" s="157">
        <v>0</v>
      </c>
    </row>
    <row r="4014" spans="1:6" x14ac:dyDescent="0.2">
      <c r="A4014" s="155" t="s">
        <v>8257</v>
      </c>
      <c r="B4014" s="155" t="s">
        <v>8258</v>
      </c>
      <c r="C4014" s="155" t="s">
        <v>10690</v>
      </c>
      <c r="D4014" s="157" t="s">
        <v>8259</v>
      </c>
      <c r="E4014" s="157" t="s">
        <v>8259</v>
      </c>
      <c r="F4014" s="157" t="s">
        <v>8259</v>
      </c>
    </row>
    <row r="4015" spans="1:6" x14ac:dyDescent="0.2">
      <c r="A4015" s="155" t="s">
        <v>849</v>
      </c>
      <c r="B4015" s="155" t="s">
        <v>9639</v>
      </c>
      <c r="C4015" s="155" t="s">
        <v>9640</v>
      </c>
      <c r="D4015" s="155"/>
      <c r="E4015" s="155"/>
      <c r="F4015" s="155"/>
    </row>
    <row r="4016" spans="1:6" x14ac:dyDescent="0.2">
      <c r="A4016" s="155"/>
      <c r="B4016" s="155"/>
      <c r="C4016" s="155" t="s">
        <v>10691</v>
      </c>
      <c r="D4016" s="155"/>
      <c r="E4016" s="157">
        <v>0</v>
      </c>
      <c r="F4016" s="155"/>
    </row>
    <row r="4017" spans="1:6" x14ac:dyDescent="0.2">
      <c r="A4017" s="155" t="s">
        <v>8264</v>
      </c>
      <c r="B4017" s="155"/>
      <c r="C4017" s="156">
        <v>37590</v>
      </c>
      <c r="D4017" s="157">
        <v>12685.228999999999</v>
      </c>
      <c r="E4017" s="157">
        <v>12264.228999999999</v>
      </c>
      <c r="F4017" s="157">
        <v>421</v>
      </c>
    </row>
    <row r="4018" spans="1:6" x14ac:dyDescent="0.2">
      <c r="A4018" s="155" t="s">
        <v>8257</v>
      </c>
      <c r="B4018" s="155" t="s">
        <v>8258</v>
      </c>
      <c r="C4018" s="155" t="s">
        <v>10690</v>
      </c>
      <c r="D4018" s="157" t="s">
        <v>8259</v>
      </c>
      <c r="E4018" s="157" t="s">
        <v>8259</v>
      </c>
      <c r="F4018" s="157" t="s">
        <v>8259</v>
      </c>
    </row>
    <row r="4020" spans="1:6" x14ac:dyDescent="0.2">
      <c r="A4020" s="155" t="s">
        <v>8265</v>
      </c>
      <c r="B4020" s="155" t="s">
        <v>8266</v>
      </c>
      <c r="C4020" s="155" t="s">
        <v>158</v>
      </c>
      <c r="D4020" s="157" t="s">
        <v>3</v>
      </c>
      <c r="E4020" s="157" t="s">
        <v>4</v>
      </c>
      <c r="F4020" s="157" t="s">
        <v>1020</v>
      </c>
    </row>
    <row r="4021" spans="1:6" x14ac:dyDescent="0.2">
      <c r="A4021" s="155" t="s">
        <v>8257</v>
      </c>
      <c r="B4021" s="155" t="s">
        <v>8258</v>
      </c>
      <c r="C4021" s="155" t="s">
        <v>10690</v>
      </c>
      <c r="D4021" s="157" t="s">
        <v>8259</v>
      </c>
      <c r="E4021" s="157" t="s">
        <v>8259</v>
      </c>
      <c r="F4021" s="157" t="s">
        <v>8259</v>
      </c>
    </row>
    <row r="4022" spans="1:6" x14ac:dyDescent="0.2">
      <c r="A4022" s="156">
        <v>45648</v>
      </c>
      <c r="B4022" s="155">
        <v>5624567554</v>
      </c>
      <c r="C4022" s="155" t="s">
        <v>11171</v>
      </c>
      <c r="D4022" s="157">
        <v>850</v>
      </c>
      <c r="E4022" s="155"/>
      <c r="F4022" s="157">
        <v>1271</v>
      </c>
    </row>
    <row r="4023" spans="1:6" x14ac:dyDescent="0.2">
      <c r="A4023" s="156">
        <v>45650</v>
      </c>
      <c r="B4023" s="155" t="s">
        <v>11172</v>
      </c>
      <c r="C4023" s="155" t="s">
        <v>11173</v>
      </c>
      <c r="D4023" s="155"/>
      <c r="E4023" s="157">
        <v>899</v>
      </c>
      <c r="F4023" s="157">
        <v>372</v>
      </c>
    </row>
    <row r="4024" spans="1:6" x14ac:dyDescent="0.2">
      <c r="A4024" s="156">
        <v>45650</v>
      </c>
      <c r="B4024" s="155" t="s">
        <v>11174</v>
      </c>
      <c r="C4024" s="155" t="s">
        <v>11175</v>
      </c>
      <c r="D4024" s="157">
        <v>50</v>
      </c>
      <c r="E4024" s="155"/>
      <c r="F4024" s="157">
        <v>422</v>
      </c>
    </row>
    <row r="4025" spans="1:6" x14ac:dyDescent="0.2">
      <c r="A4025" s="156">
        <v>45652</v>
      </c>
      <c r="B4025" s="155" t="s">
        <v>11176</v>
      </c>
      <c r="C4025" s="155" t="s">
        <v>11177</v>
      </c>
      <c r="D4025" s="155"/>
      <c r="E4025" s="157">
        <v>2278.5010000000002</v>
      </c>
      <c r="F4025" s="157">
        <v>-1856.501</v>
      </c>
    </row>
    <row r="4026" spans="1:6" x14ac:dyDescent="0.2">
      <c r="A4026" s="156">
        <v>45653</v>
      </c>
      <c r="B4026" s="155">
        <v>5624567610</v>
      </c>
      <c r="C4026" s="155" t="s">
        <v>11178</v>
      </c>
      <c r="D4026" s="157">
        <v>2283.5729999999999</v>
      </c>
      <c r="E4026" s="155"/>
      <c r="F4026" s="157">
        <v>427.072</v>
      </c>
    </row>
    <row r="4027" spans="1:6" x14ac:dyDescent="0.2">
      <c r="A4027" s="155" t="s">
        <v>8257</v>
      </c>
      <c r="B4027" s="155" t="s">
        <v>8258</v>
      </c>
      <c r="C4027" s="155" t="s">
        <v>10690</v>
      </c>
      <c r="D4027" s="157" t="s">
        <v>8259</v>
      </c>
      <c r="E4027" s="157" t="s">
        <v>8259</v>
      </c>
      <c r="F4027" s="157" t="s">
        <v>8259</v>
      </c>
    </row>
    <row r="4028" spans="1:6" x14ac:dyDescent="0.2">
      <c r="A4028" s="155" t="s">
        <v>8260</v>
      </c>
      <c r="B4028" s="155" t="s">
        <v>12364</v>
      </c>
      <c r="C4028" s="156">
        <v>37621</v>
      </c>
      <c r="D4028" s="157">
        <v>3183.5729999999999</v>
      </c>
      <c r="E4028" s="157">
        <v>3177.5010000000002</v>
      </c>
      <c r="F4028" s="157">
        <v>6.0720000000000001</v>
      </c>
    </row>
    <row r="4029" spans="1:6" x14ac:dyDescent="0.2">
      <c r="A4029" s="155" t="s">
        <v>8261</v>
      </c>
      <c r="B4029" s="155"/>
      <c r="C4029" s="156">
        <v>37621</v>
      </c>
      <c r="D4029" s="157">
        <v>15868.802</v>
      </c>
      <c r="E4029" s="157">
        <v>15441.73</v>
      </c>
      <c r="F4029" s="157">
        <v>427.072</v>
      </c>
    </row>
    <row r="4030" spans="1:6" x14ac:dyDescent="0.2">
      <c r="A4030" s="155" t="s">
        <v>8257</v>
      </c>
      <c r="B4030" s="155" t="s">
        <v>8258</v>
      </c>
      <c r="C4030" s="155" t="s">
        <v>10690</v>
      </c>
      <c r="D4030" s="157" t="s">
        <v>8259</v>
      </c>
      <c r="E4030" s="157" t="s">
        <v>8259</v>
      </c>
      <c r="F4030" s="157" t="s">
        <v>8259</v>
      </c>
    </row>
    <row r="4031" spans="1:6" x14ac:dyDescent="0.2">
      <c r="A4031" s="155" t="s">
        <v>8625</v>
      </c>
      <c r="B4031" s="155" t="s">
        <v>9642</v>
      </c>
      <c r="C4031" s="155" t="s">
        <v>8692</v>
      </c>
      <c r="D4031" s="155"/>
      <c r="E4031" s="155"/>
      <c r="F4031" s="155"/>
    </row>
    <row r="4032" spans="1:6" x14ac:dyDescent="0.2">
      <c r="A4032" s="155" t="s">
        <v>8268</v>
      </c>
      <c r="B4032" s="155"/>
      <c r="C4032" s="155"/>
      <c r="D4032" s="155"/>
      <c r="E4032" s="155"/>
      <c r="F4032" s="155"/>
    </row>
    <row r="4033" spans="1:6" x14ac:dyDescent="0.2">
      <c r="A4033" s="155" t="s">
        <v>8254</v>
      </c>
      <c r="B4033" s="155" t="s">
        <v>8255</v>
      </c>
      <c r="C4033" s="155"/>
      <c r="D4033" s="155"/>
      <c r="E4033" s="155"/>
      <c r="F4033" s="155"/>
    </row>
    <row r="4034" spans="1:6" x14ac:dyDescent="0.2">
      <c r="A4034" s="155"/>
      <c r="B4034" s="155"/>
      <c r="C4034" s="155" t="s">
        <v>10689</v>
      </c>
      <c r="D4034" s="157" t="s">
        <v>8255</v>
      </c>
      <c r="E4034" s="155"/>
      <c r="F4034" s="155"/>
    </row>
    <row r="4036" spans="1:6" x14ac:dyDescent="0.2">
      <c r="A4036" s="155"/>
      <c r="B4036" s="155"/>
      <c r="C4036" s="155" t="s">
        <v>10691</v>
      </c>
      <c r="D4036" s="155"/>
      <c r="E4036" s="157">
        <v>0</v>
      </c>
      <c r="F4036" s="155"/>
    </row>
    <row r="4037" spans="1:6" x14ac:dyDescent="0.2">
      <c r="A4037" s="155" t="s">
        <v>8264</v>
      </c>
      <c r="B4037" s="155"/>
      <c r="C4037" s="156">
        <v>37590</v>
      </c>
      <c r="D4037" s="157">
        <v>1596</v>
      </c>
      <c r="E4037" s="157">
        <v>1596</v>
      </c>
      <c r="F4037" s="157">
        <v>0</v>
      </c>
    </row>
    <row r="4038" spans="1:6" x14ac:dyDescent="0.2">
      <c r="A4038" s="155" t="s">
        <v>8257</v>
      </c>
      <c r="B4038" s="155" t="s">
        <v>8258</v>
      </c>
      <c r="C4038" s="155" t="s">
        <v>10690</v>
      </c>
      <c r="D4038" s="157" t="s">
        <v>8259</v>
      </c>
      <c r="E4038" s="157" t="s">
        <v>8259</v>
      </c>
      <c r="F4038" s="157" t="s">
        <v>8259</v>
      </c>
    </row>
    <row r="4039" spans="1:6" x14ac:dyDescent="0.2">
      <c r="A4039" s="155" t="s">
        <v>8257</v>
      </c>
      <c r="B4039" s="155" t="s">
        <v>8258</v>
      </c>
      <c r="C4039" s="155" t="s">
        <v>10690</v>
      </c>
      <c r="D4039" s="157" t="s">
        <v>8259</v>
      </c>
      <c r="E4039" s="157" t="s">
        <v>8259</v>
      </c>
      <c r="F4039" s="157" t="s">
        <v>8259</v>
      </c>
    </row>
    <row r="4040" spans="1:6" x14ac:dyDescent="0.2">
      <c r="A4040" s="155" t="s">
        <v>8260</v>
      </c>
      <c r="B4040" s="155" t="s">
        <v>12364</v>
      </c>
      <c r="C4040" s="156">
        <v>37621</v>
      </c>
      <c r="D4040" s="157">
        <v>0</v>
      </c>
      <c r="E4040" s="157">
        <v>0</v>
      </c>
      <c r="F4040" s="157">
        <v>0</v>
      </c>
    </row>
    <row r="4041" spans="1:6" x14ac:dyDescent="0.2">
      <c r="A4041" s="155" t="s">
        <v>8261</v>
      </c>
      <c r="B4041" s="155"/>
      <c r="C4041" s="156">
        <v>37621</v>
      </c>
      <c r="D4041" s="157">
        <v>1596</v>
      </c>
      <c r="E4041" s="157">
        <v>1596</v>
      </c>
      <c r="F4041" s="157">
        <v>0</v>
      </c>
    </row>
    <row r="4042" spans="1:6" x14ac:dyDescent="0.2">
      <c r="A4042" s="155" t="s">
        <v>8257</v>
      </c>
      <c r="B4042" s="155" t="s">
        <v>8258</v>
      </c>
      <c r="C4042" s="155" t="s">
        <v>10690</v>
      </c>
      <c r="D4042" s="157" t="s">
        <v>8259</v>
      </c>
      <c r="E4042" s="157" t="s">
        <v>8259</v>
      </c>
      <c r="F4042" s="157" t="s">
        <v>8259</v>
      </c>
    </row>
    <row r="4043" spans="1:6" x14ac:dyDescent="0.2">
      <c r="A4043" s="155" t="s">
        <v>4918</v>
      </c>
      <c r="B4043" s="155" t="s">
        <v>9643</v>
      </c>
      <c r="C4043" s="155"/>
      <c r="D4043" s="155"/>
      <c r="E4043" s="155"/>
      <c r="F4043" s="155"/>
    </row>
    <row r="4044" spans="1:6" x14ac:dyDescent="0.2">
      <c r="A4044" s="155"/>
      <c r="B4044" s="155"/>
      <c r="C4044" s="155" t="s">
        <v>10691</v>
      </c>
      <c r="D4044" s="155"/>
      <c r="E4044" s="157">
        <v>0</v>
      </c>
      <c r="F4044" s="155"/>
    </row>
    <row r="4045" spans="1:6" x14ac:dyDescent="0.2">
      <c r="A4045" s="155" t="s">
        <v>8264</v>
      </c>
      <c r="B4045" s="155"/>
      <c r="C4045" s="156">
        <v>37590</v>
      </c>
      <c r="D4045" s="157">
        <v>25605.9</v>
      </c>
      <c r="E4045" s="157">
        <v>24868.1</v>
      </c>
      <c r="F4045" s="157">
        <v>737.8</v>
      </c>
    </row>
    <row r="4046" spans="1:6" x14ac:dyDescent="0.2">
      <c r="A4046" s="155" t="s">
        <v>8257</v>
      </c>
      <c r="B4046" s="155" t="s">
        <v>8258</v>
      </c>
      <c r="C4046" s="155" t="s">
        <v>10690</v>
      </c>
      <c r="D4046" s="157" t="s">
        <v>8259</v>
      </c>
      <c r="E4046" s="157" t="s">
        <v>8259</v>
      </c>
      <c r="F4046" s="157" t="s">
        <v>8259</v>
      </c>
    </row>
    <row r="4048" spans="1:6" x14ac:dyDescent="0.2">
      <c r="A4048" s="155" t="s">
        <v>8265</v>
      </c>
      <c r="B4048" s="155" t="s">
        <v>8266</v>
      </c>
      <c r="C4048" s="155" t="s">
        <v>158</v>
      </c>
      <c r="D4048" s="157" t="s">
        <v>3</v>
      </c>
      <c r="E4048" s="157" t="s">
        <v>4</v>
      </c>
      <c r="F4048" s="157" t="s">
        <v>1020</v>
      </c>
    </row>
    <row r="4049" spans="1:6" x14ac:dyDescent="0.2">
      <c r="A4049" s="155" t="s">
        <v>8257</v>
      </c>
      <c r="B4049" s="155" t="s">
        <v>8258</v>
      </c>
      <c r="C4049" s="155" t="s">
        <v>10690</v>
      </c>
      <c r="D4049" s="157" t="s">
        <v>8259</v>
      </c>
      <c r="E4049" s="157" t="s">
        <v>8259</v>
      </c>
      <c r="F4049" s="157" t="s">
        <v>8259</v>
      </c>
    </row>
    <row r="4050" spans="1:6" x14ac:dyDescent="0.2">
      <c r="A4050" s="156">
        <v>45650</v>
      </c>
      <c r="B4050" s="155" t="s">
        <v>11181</v>
      </c>
      <c r="C4050" s="155" t="s">
        <v>11182</v>
      </c>
      <c r="D4050" s="155"/>
      <c r="E4050" s="157">
        <v>1191</v>
      </c>
      <c r="F4050" s="157">
        <v>-453.2</v>
      </c>
    </row>
    <row r="4051" spans="1:6" x14ac:dyDescent="0.2">
      <c r="A4051" s="155" t="s">
        <v>8257</v>
      </c>
      <c r="B4051" s="155" t="s">
        <v>8258</v>
      </c>
      <c r="C4051" s="155" t="s">
        <v>10690</v>
      </c>
      <c r="D4051" s="157" t="s">
        <v>8259</v>
      </c>
      <c r="E4051" s="157" t="s">
        <v>8259</v>
      </c>
      <c r="F4051" s="157" t="s">
        <v>8259</v>
      </c>
    </row>
    <row r="4052" spans="1:6" x14ac:dyDescent="0.2">
      <c r="A4052" s="155" t="s">
        <v>8260</v>
      </c>
      <c r="B4052" s="155" t="s">
        <v>12364</v>
      </c>
      <c r="C4052" s="156">
        <v>37621</v>
      </c>
      <c r="D4052" s="157">
        <v>0</v>
      </c>
      <c r="E4052" s="157">
        <v>1191</v>
      </c>
      <c r="F4052" s="157">
        <v>-1191</v>
      </c>
    </row>
    <row r="4053" spans="1:6" x14ac:dyDescent="0.2">
      <c r="A4053" s="155" t="s">
        <v>8261</v>
      </c>
      <c r="B4053" s="155"/>
      <c r="C4053" s="156">
        <v>37621</v>
      </c>
      <c r="D4053" s="157">
        <v>25605.9</v>
      </c>
      <c r="E4053" s="157">
        <v>26059.1</v>
      </c>
      <c r="F4053" s="157">
        <v>-453.2</v>
      </c>
    </row>
    <row r="4054" spans="1:6" x14ac:dyDescent="0.2">
      <c r="A4054" s="155" t="s">
        <v>8257</v>
      </c>
      <c r="B4054" s="155" t="s">
        <v>8258</v>
      </c>
      <c r="C4054" s="155" t="s">
        <v>10690</v>
      </c>
      <c r="D4054" s="157" t="s">
        <v>8259</v>
      </c>
      <c r="E4054" s="157" t="s">
        <v>8259</v>
      </c>
      <c r="F4054" s="157" t="s">
        <v>8259</v>
      </c>
    </row>
    <row r="4055" spans="1:6" x14ac:dyDescent="0.2">
      <c r="A4055" s="155" t="s">
        <v>8257</v>
      </c>
      <c r="B4055" s="155" t="s">
        <v>8258</v>
      </c>
      <c r="C4055" s="155" t="s">
        <v>10690</v>
      </c>
      <c r="D4055" s="157" t="s">
        <v>8259</v>
      </c>
      <c r="E4055" s="157" t="s">
        <v>8259</v>
      </c>
      <c r="F4055" s="157" t="s">
        <v>8259</v>
      </c>
    </row>
    <row r="4056" spans="1:6" x14ac:dyDescent="0.2">
      <c r="A4056" s="155" t="s">
        <v>8260</v>
      </c>
      <c r="B4056" s="155" t="s">
        <v>12364</v>
      </c>
      <c r="C4056" s="156">
        <v>37621</v>
      </c>
      <c r="D4056" s="157">
        <v>0</v>
      </c>
      <c r="E4056" s="157">
        <v>0</v>
      </c>
      <c r="F4056" s="157">
        <v>0</v>
      </c>
    </row>
    <row r="4057" spans="1:6" x14ac:dyDescent="0.2">
      <c r="A4057" s="155" t="s">
        <v>8261</v>
      </c>
      <c r="B4057" s="155"/>
      <c r="C4057" s="156">
        <v>37621</v>
      </c>
      <c r="D4057" s="157">
        <v>0</v>
      </c>
      <c r="E4057" s="157">
        <v>0</v>
      </c>
      <c r="F4057" s="157">
        <v>0</v>
      </c>
    </row>
    <row r="4058" spans="1:6" x14ac:dyDescent="0.2">
      <c r="A4058" s="155" t="s">
        <v>8257</v>
      </c>
      <c r="B4058" s="155" t="s">
        <v>8258</v>
      </c>
      <c r="C4058" s="155" t="s">
        <v>10690</v>
      </c>
      <c r="D4058" s="157" t="s">
        <v>8259</v>
      </c>
      <c r="E4058" s="157" t="s">
        <v>8259</v>
      </c>
      <c r="F4058" s="157" t="s">
        <v>8259</v>
      </c>
    </row>
    <row r="4059" spans="1:6" x14ac:dyDescent="0.2">
      <c r="A4059" s="155" t="s">
        <v>8257</v>
      </c>
      <c r="B4059" s="155" t="s">
        <v>8258</v>
      </c>
      <c r="C4059" s="155" t="s">
        <v>10690</v>
      </c>
      <c r="D4059" s="157" t="s">
        <v>8259</v>
      </c>
      <c r="E4059" s="157" t="s">
        <v>8259</v>
      </c>
      <c r="F4059" s="157" t="s">
        <v>8259</v>
      </c>
    </row>
    <row r="4060" spans="1:6" x14ac:dyDescent="0.2">
      <c r="A4060" s="155" t="s">
        <v>8260</v>
      </c>
      <c r="B4060" s="155" t="s">
        <v>12364</v>
      </c>
      <c r="C4060" s="156">
        <v>37621</v>
      </c>
      <c r="D4060" s="157">
        <v>0</v>
      </c>
      <c r="E4060" s="157">
        <v>0</v>
      </c>
      <c r="F4060" s="157">
        <v>0</v>
      </c>
    </row>
    <row r="4061" spans="1:6" x14ac:dyDescent="0.2">
      <c r="A4061" s="155" t="s">
        <v>8261</v>
      </c>
      <c r="B4061" s="155"/>
      <c r="C4061" s="156">
        <v>37621</v>
      </c>
      <c r="D4061" s="157">
        <v>0</v>
      </c>
      <c r="E4061" s="157">
        <v>0</v>
      </c>
      <c r="F4061" s="157">
        <v>0</v>
      </c>
    </row>
    <row r="4062" spans="1:6" x14ac:dyDescent="0.2">
      <c r="A4062" s="155" t="s">
        <v>8257</v>
      </c>
      <c r="B4062" s="155" t="s">
        <v>8258</v>
      </c>
      <c r="C4062" s="155" t="s">
        <v>10690</v>
      </c>
      <c r="D4062" s="157" t="s">
        <v>8259</v>
      </c>
      <c r="E4062" s="157" t="s">
        <v>8259</v>
      </c>
      <c r="F4062" s="157" t="s">
        <v>8259</v>
      </c>
    </row>
    <row r="4063" spans="1:6" x14ac:dyDescent="0.2">
      <c r="A4063" s="155" t="s">
        <v>9644</v>
      </c>
      <c r="B4063" s="155" t="s">
        <v>9645</v>
      </c>
      <c r="C4063" s="155" t="s">
        <v>9646</v>
      </c>
      <c r="D4063" s="155"/>
      <c r="E4063" s="155"/>
      <c r="F4063" s="155"/>
    </row>
    <row r="4064" spans="1:6" x14ac:dyDescent="0.2">
      <c r="A4064" s="155"/>
      <c r="B4064" s="155"/>
      <c r="C4064" s="155" t="s">
        <v>10691</v>
      </c>
      <c r="D4064" s="155"/>
      <c r="E4064" s="157">
        <v>0</v>
      </c>
      <c r="F4064" s="155"/>
    </row>
    <row r="4065" spans="1:6" x14ac:dyDescent="0.2">
      <c r="A4065" s="155" t="s">
        <v>8264</v>
      </c>
      <c r="B4065" s="155"/>
      <c r="C4065" s="156">
        <v>37590</v>
      </c>
      <c r="D4065" s="157">
        <v>3350</v>
      </c>
      <c r="E4065" s="157">
        <v>3350</v>
      </c>
      <c r="F4065" s="157">
        <v>0</v>
      </c>
    </row>
    <row r="4066" spans="1:6" x14ac:dyDescent="0.2">
      <c r="A4066" s="155" t="s">
        <v>8257</v>
      </c>
      <c r="B4066" s="155" t="s">
        <v>8258</v>
      </c>
      <c r="C4066" s="155" t="s">
        <v>10690</v>
      </c>
      <c r="D4066" s="157" t="s">
        <v>8259</v>
      </c>
      <c r="E4066" s="157" t="s">
        <v>8259</v>
      </c>
      <c r="F4066" s="157" t="s">
        <v>8259</v>
      </c>
    </row>
    <row r="4067" spans="1:6" x14ac:dyDescent="0.2">
      <c r="A4067" s="155" t="s">
        <v>8257</v>
      </c>
      <c r="B4067" s="155" t="s">
        <v>8258</v>
      </c>
      <c r="C4067" s="155" t="s">
        <v>10690</v>
      </c>
      <c r="D4067" s="157" t="s">
        <v>8259</v>
      </c>
      <c r="E4067" s="157" t="s">
        <v>8259</v>
      </c>
      <c r="F4067" s="157" t="s">
        <v>8259</v>
      </c>
    </row>
    <row r="4068" spans="1:6" x14ac:dyDescent="0.2">
      <c r="A4068" s="155" t="s">
        <v>8260</v>
      </c>
      <c r="B4068" s="155" t="s">
        <v>12364</v>
      </c>
      <c r="C4068" s="156">
        <v>37621</v>
      </c>
      <c r="D4068" s="157">
        <v>0</v>
      </c>
      <c r="E4068" s="157">
        <v>0</v>
      </c>
      <c r="F4068" s="157">
        <v>0</v>
      </c>
    </row>
    <row r="4069" spans="1:6" x14ac:dyDescent="0.2">
      <c r="A4069" s="155" t="s">
        <v>8261</v>
      </c>
      <c r="B4069" s="155"/>
      <c r="C4069" s="156">
        <v>37621</v>
      </c>
      <c r="D4069" s="157">
        <v>3350</v>
      </c>
      <c r="E4069" s="157">
        <v>3350</v>
      </c>
      <c r="F4069" s="157">
        <v>0</v>
      </c>
    </row>
    <row r="4070" spans="1:6" x14ac:dyDescent="0.2">
      <c r="A4070" s="155" t="s">
        <v>8257</v>
      </c>
      <c r="B4070" s="155" t="s">
        <v>8258</v>
      </c>
      <c r="C4070" s="155" t="s">
        <v>10690</v>
      </c>
      <c r="D4070" s="157" t="s">
        <v>8259</v>
      </c>
      <c r="E4070" s="157" t="s">
        <v>8259</v>
      </c>
      <c r="F4070" s="157" t="s">
        <v>8259</v>
      </c>
    </row>
    <row r="4071" spans="1:6" x14ac:dyDescent="0.2">
      <c r="A4071" s="155" t="s">
        <v>8257</v>
      </c>
      <c r="B4071" s="155" t="s">
        <v>8258</v>
      </c>
      <c r="C4071" s="155" t="s">
        <v>10690</v>
      </c>
      <c r="D4071" s="157" t="s">
        <v>8259</v>
      </c>
      <c r="E4071" s="157" t="s">
        <v>8259</v>
      </c>
      <c r="F4071" s="157" t="s">
        <v>8259</v>
      </c>
    </row>
    <row r="4072" spans="1:6" x14ac:dyDescent="0.2">
      <c r="A4072" s="155" t="s">
        <v>8260</v>
      </c>
      <c r="B4072" s="155" t="s">
        <v>12364</v>
      </c>
      <c r="C4072" s="156">
        <v>37621</v>
      </c>
      <c r="D4072" s="157">
        <v>0</v>
      </c>
      <c r="E4072" s="157">
        <v>0</v>
      </c>
      <c r="F4072" s="157">
        <v>0</v>
      </c>
    </row>
    <row r="4073" spans="1:6" x14ac:dyDescent="0.2">
      <c r="A4073" s="155" t="s">
        <v>8261</v>
      </c>
      <c r="B4073" s="155"/>
      <c r="C4073" s="156">
        <v>37621</v>
      </c>
      <c r="D4073" s="157">
        <v>0</v>
      </c>
      <c r="E4073" s="157">
        <v>0</v>
      </c>
      <c r="F4073" s="157">
        <v>0</v>
      </c>
    </row>
    <row r="4074" spans="1:6" x14ac:dyDescent="0.2">
      <c r="A4074" s="155" t="s">
        <v>8257</v>
      </c>
      <c r="B4074" s="155" t="s">
        <v>8258</v>
      </c>
      <c r="C4074" s="155" t="s">
        <v>10690</v>
      </c>
      <c r="D4074" s="157" t="s">
        <v>8259</v>
      </c>
      <c r="E4074" s="157" t="s">
        <v>8259</v>
      </c>
      <c r="F4074" s="157" t="s">
        <v>8259</v>
      </c>
    </row>
    <row r="4075" spans="1:6" x14ac:dyDescent="0.2">
      <c r="A4075" s="155" t="s">
        <v>8257</v>
      </c>
      <c r="B4075" s="155" t="s">
        <v>8258</v>
      </c>
      <c r="C4075" s="155" t="s">
        <v>10690</v>
      </c>
      <c r="D4075" s="157" t="s">
        <v>8259</v>
      </c>
      <c r="E4075" s="157" t="s">
        <v>8259</v>
      </c>
      <c r="F4075" s="157" t="s">
        <v>8259</v>
      </c>
    </row>
    <row r="4076" spans="1:6" x14ac:dyDescent="0.2">
      <c r="A4076" s="155" t="s">
        <v>8260</v>
      </c>
      <c r="B4076" s="155" t="s">
        <v>12364</v>
      </c>
      <c r="C4076" s="156">
        <v>37621</v>
      </c>
      <c r="D4076" s="157">
        <v>0</v>
      </c>
      <c r="E4076" s="157">
        <v>0</v>
      </c>
      <c r="F4076" s="157">
        <v>0</v>
      </c>
    </row>
    <row r="4077" spans="1:6" x14ac:dyDescent="0.2">
      <c r="A4077" s="155" t="s">
        <v>8261</v>
      </c>
      <c r="B4077" s="155"/>
      <c r="C4077" s="156">
        <v>37621</v>
      </c>
      <c r="D4077" s="157">
        <v>0</v>
      </c>
      <c r="E4077" s="157">
        <v>0</v>
      </c>
      <c r="F4077" s="157">
        <v>0</v>
      </c>
    </row>
    <row r="4078" spans="1:6" x14ac:dyDescent="0.2">
      <c r="A4078" s="155" t="s">
        <v>8257</v>
      </c>
      <c r="B4078" s="155" t="s">
        <v>8258</v>
      </c>
      <c r="C4078" s="155" t="s">
        <v>10690</v>
      </c>
      <c r="D4078" s="157" t="s">
        <v>8259</v>
      </c>
      <c r="E4078" s="157" t="s">
        <v>8259</v>
      </c>
      <c r="F4078" s="157" t="s">
        <v>8259</v>
      </c>
    </row>
    <row r="4079" spans="1:6" x14ac:dyDescent="0.2">
      <c r="A4079" s="155" t="s">
        <v>952</v>
      </c>
      <c r="B4079" s="155" t="s">
        <v>9647</v>
      </c>
      <c r="C4079" s="155" t="s">
        <v>9648</v>
      </c>
      <c r="D4079" s="155"/>
      <c r="E4079" s="155"/>
      <c r="F4079" s="155"/>
    </row>
    <row r="4080" spans="1:6" x14ac:dyDescent="0.2">
      <c r="A4080" s="155"/>
      <c r="B4080" s="155"/>
      <c r="C4080" s="155" t="s">
        <v>10691</v>
      </c>
      <c r="D4080" s="155"/>
      <c r="E4080" s="157">
        <v>0</v>
      </c>
      <c r="F4080" s="155"/>
    </row>
    <row r="4081" spans="1:6" x14ac:dyDescent="0.2">
      <c r="A4081" s="155" t="s">
        <v>8264</v>
      </c>
      <c r="B4081" s="155"/>
      <c r="C4081" s="156">
        <v>37590</v>
      </c>
      <c r="D4081" s="157">
        <v>32070.5</v>
      </c>
      <c r="E4081" s="157">
        <v>29746</v>
      </c>
      <c r="F4081" s="157">
        <v>2324.5</v>
      </c>
    </row>
    <row r="4082" spans="1:6" x14ac:dyDescent="0.2">
      <c r="A4082" s="155" t="s">
        <v>8257</v>
      </c>
      <c r="B4082" s="155" t="s">
        <v>8258</v>
      </c>
      <c r="C4082" s="155" t="s">
        <v>10690</v>
      </c>
      <c r="D4082" s="157" t="s">
        <v>8259</v>
      </c>
      <c r="E4082" s="157" t="s">
        <v>8259</v>
      </c>
      <c r="F4082" s="157" t="s">
        <v>8259</v>
      </c>
    </row>
    <row r="4083" spans="1:6" x14ac:dyDescent="0.2">
      <c r="A4083" s="156">
        <v>45650</v>
      </c>
      <c r="B4083" s="155" t="s">
        <v>11186</v>
      </c>
      <c r="C4083" s="155" t="s">
        <v>11187</v>
      </c>
      <c r="D4083" s="155"/>
      <c r="E4083" s="157">
        <v>150</v>
      </c>
      <c r="F4083" s="157">
        <v>2174.5</v>
      </c>
    </row>
    <row r="4084" spans="1:6" x14ac:dyDescent="0.2">
      <c r="A4084" s="156">
        <v>45650</v>
      </c>
      <c r="B4084" s="155" t="s">
        <v>11188</v>
      </c>
      <c r="C4084" s="155" t="s">
        <v>11189</v>
      </c>
      <c r="D4084" s="155"/>
      <c r="E4084" s="157">
        <v>385</v>
      </c>
      <c r="F4084" s="157">
        <v>1789.5</v>
      </c>
    </row>
    <row r="4085" spans="1:6" x14ac:dyDescent="0.2">
      <c r="A4085" s="156">
        <v>45650</v>
      </c>
      <c r="B4085" s="155" t="s">
        <v>11190</v>
      </c>
      <c r="C4085" s="155" t="s">
        <v>11191</v>
      </c>
      <c r="D4085" s="155"/>
      <c r="E4085" s="157">
        <v>225</v>
      </c>
      <c r="F4085" s="157">
        <v>1564.5</v>
      </c>
    </row>
    <row r="4086" spans="1:6" x14ac:dyDescent="0.2">
      <c r="A4086" s="155" t="s">
        <v>8257</v>
      </c>
      <c r="B4086" s="155" t="s">
        <v>8258</v>
      </c>
      <c r="C4086" s="155" t="s">
        <v>10690</v>
      </c>
      <c r="D4086" s="157" t="s">
        <v>8259</v>
      </c>
      <c r="E4086" s="157" t="s">
        <v>8259</v>
      </c>
      <c r="F4086" s="157" t="s">
        <v>8259</v>
      </c>
    </row>
    <row r="4087" spans="1:6" x14ac:dyDescent="0.2">
      <c r="A4087" s="155" t="s">
        <v>8260</v>
      </c>
      <c r="B4087" s="155" t="s">
        <v>12364</v>
      </c>
      <c r="C4087" s="156">
        <v>37621</v>
      </c>
      <c r="D4087" s="157">
        <v>0</v>
      </c>
      <c r="E4087" s="157">
        <v>760</v>
      </c>
      <c r="F4087" s="157">
        <v>-760</v>
      </c>
    </row>
    <row r="4088" spans="1:6" x14ac:dyDescent="0.2">
      <c r="A4088" s="155" t="s">
        <v>8268</v>
      </c>
      <c r="B4088" s="155"/>
      <c r="C4088" s="155"/>
      <c r="D4088" s="155"/>
      <c r="E4088" s="155"/>
      <c r="F4088" s="155"/>
    </row>
    <row r="4089" spans="1:6" x14ac:dyDescent="0.2">
      <c r="A4089" s="155" t="s">
        <v>8254</v>
      </c>
      <c r="B4089" s="155" t="s">
        <v>8255</v>
      </c>
      <c r="C4089" s="155"/>
      <c r="D4089" s="155"/>
      <c r="E4089" s="155"/>
      <c r="F4089" s="155"/>
    </row>
    <row r="4090" spans="1:6" x14ac:dyDescent="0.2">
      <c r="A4090" s="155"/>
      <c r="B4090" s="155"/>
      <c r="C4090" s="155" t="s">
        <v>10689</v>
      </c>
      <c r="D4090" s="157" t="s">
        <v>8255</v>
      </c>
      <c r="E4090" s="155"/>
      <c r="F4090" s="155"/>
    </row>
    <row r="4092" spans="1:6" x14ac:dyDescent="0.2">
      <c r="A4092" s="155" t="s">
        <v>8261</v>
      </c>
      <c r="B4092" s="155"/>
      <c r="C4092" s="156">
        <v>37621</v>
      </c>
      <c r="D4092" s="157">
        <v>32070.5</v>
      </c>
      <c r="E4092" s="157">
        <v>30506</v>
      </c>
      <c r="F4092" s="157">
        <v>1564.5</v>
      </c>
    </row>
    <row r="4093" spans="1:6" x14ac:dyDescent="0.2">
      <c r="A4093" s="155" t="s">
        <v>8257</v>
      </c>
      <c r="B4093" s="155" t="s">
        <v>8258</v>
      </c>
      <c r="C4093" s="155" t="s">
        <v>10690</v>
      </c>
      <c r="D4093" s="157" t="s">
        <v>8259</v>
      </c>
      <c r="E4093" s="157" t="s">
        <v>8259</v>
      </c>
      <c r="F4093" s="157" t="s">
        <v>8259</v>
      </c>
    </row>
    <row r="4094" spans="1:6" x14ac:dyDescent="0.2">
      <c r="A4094" s="155" t="s">
        <v>8257</v>
      </c>
      <c r="B4094" s="155" t="s">
        <v>8258</v>
      </c>
      <c r="C4094" s="155" t="s">
        <v>10690</v>
      </c>
      <c r="D4094" s="157" t="s">
        <v>8259</v>
      </c>
      <c r="E4094" s="157" t="s">
        <v>8259</v>
      </c>
      <c r="F4094" s="157" t="s">
        <v>8259</v>
      </c>
    </row>
    <row r="4095" spans="1:6" x14ac:dyDescent="0.2">
      <c r="A4095" s="155" t="s">
        <v>8260</v>
      </c>
      <c r="B4095" s="155" t="s">
        <v>12364</v>
      </c>
      <c r="C4095" s="156">
        <v>37621</v>
      </c>
      <c r="D4095" s="157">
        <v>0</v>
      </c>
      <c r="E4095" s="157">
        <v>0</v>
      </c>
      <c r="F4095" s="157">
        <v>0</v>
      </c>
    </row>
    <row r="4096" spans="1:6" x14ac:dyDescent="0.2">
      <c r="A4096" s="155" t="s">
        <v>8261</v>
      </c>
      <c r="B4096" s="155"/>
      <c r="C4096" s="156">
        <v>37621</v>
      </c>
      <c r="D4096" s="157">
        <v>0</v>
      </c>
      <c r="E4096" s="157">
        <v>0</v>
      </c>
      <c r="F4096" s="157">
        <v>0</v>
      </c>
    </row>
    <row r="4097" spans="1:6" x14ac:dyDescent="0.2">
      <c r="A4097" s="155" t="s">
        <v>8257</v>
      </c>
      <c r="B4097" s="155" t="s">
        <v>8258</v>
      </c>
      <c r="C4097" s="155" t="s">
        <v>10690</v>
      </c>
      <c r="D4097" s="157" t="s">
        <v>8259</v>
      </c>
      <c r="E4097" s="157" t="s">
        <v>8259</v>
      </c>
      <c r="F4097" s="157" t="s">
        <v>8259</v>
      </c>
    </row>
    <row r="4098" spans="1:6" x14ac:dyDescent="0.2">
      <c r="A4098" s="155" t="s">
        <v>8257</v>
      </c>
      <c r="B4098" s="155" t="s">
        <v>8258</v>
      </c>
      <c r="C4098" s="155" t="s">
        <v>10690</v>
      </c>
      <c r="D4098" s="157" t="s">
        <v>8259</v>
      </c>
      <c r="E4098" s="157" t="s">
        <v>8259</v>
      </c>
      <c r="F4098" s="157" t="s">
        <v>8259</v>
      </c>
    </row>
    <row r="4099" spans="1:6" x14ac:dyDescent="0.2">
      <c r="A4099" s="155" t="s">
        <v>8260</v>
      </c>
      <c r="B4099" s="155" t="s">
        <v>12364</v>
      </c>
      <c r="C4099" s="156">
        <v>37621</v>
      </c>
      <c r="D4099" s="157">
        <v>0</v>
      </c>
      <c r="E4099" s="157">
        <v>0</v>
      </c>
      <c r="F4099" s="157">
        <v>0</v>
      </c>
    </row>
    <row r="4100" spans="1:6" x14ac:dyDescent="0.2">
      <c r="A4100" s="155" t="s">
        <v>8261</v>
      </c>
      <c r="B4100" s="155"/>
      <c r="C4100" s="156">
        <v>37621</v>
      </c>
      <c r="D4100" s="157">
        <v>0</v>
      </c>
      <c r="E4100" s="157">
        <v>0</v>
      </c>
      <c r="F4100" s="157">
        <v>0</v>
      </c>
    </row>
    <row r="4101" spans="1:6" x14ac:dyDescent="0.2">
      <c r="A4101" s="155" t="s">
        <v>8257</v>
      </c>
      <c r="B4101" s="155" t="s">
        <v>8258</v>
      </c>
      <c r="C4101" s="155" t="s">
        <v>10690</v>
      </c>
      <c r="D4101" s="157" t="s">
        <v>8259</v>
      </c>
      <c r="E4101" s="157" t="s">
        <v>8259</v>
      </c>
      <c r="F4101" s="157" t="s">
        <v>8259</v>
      </c>
    </row>
    <row r="4102" spans="1:6" x14ac:dyDescent="0.2">
      <c r="A4102" s="155" t="s">
        <v>8257</v>
      </c>
      <c r="B4102" s="155" t="s">
        <v>8258</v>
      </c>
      <c r="C4102" s="155" t="s">
        <v>10690</v>
      </c>
      <c r="D4102" s="157" t="s">
        <v>8259</v>
      </c>
      <c r="E4102" s="157" t="s">
        <v>8259</v>
      </c>
      <c r="F4102" s="157" t="s">
        <v>8259</v>
      </c>
    </row>
    <row r="4103" spans="1:6" x14ac:dyDescent="0.2">
      <c r="A4103" s="155" t="s">
        <v>8260</v>
      </c>
      <c r="B4103" s="155" t="s">
        <v>12364</v>
      </c>
      <c r="C4103" s="156">
        <v>37621</v>
      </c>
      <c r="D4103" s="157">
        <v>0</v>
      </c>
      <c r="E4103" s="157">
        <v>0</v>
      </c>
      <c r="F4103" s="157">
        <v>0</v>
      </c>
    </row>
    <row r="4104" spans="1:6" x14ac:dyDescent="0.2">
      <c r="A4104" s="155" t="s">
        <v>8261</v>
      </c>
      <c r="B4104" s="155"/>
      <c r="C4104" s="156">
        <v>37621</v>
      </c>
      <c r="D4104" s="157">
        <v>0</v>
      </c>
      <c r="E4104" s="157">
        <v>0</v>
      </c>
      <c r="F4104" s="157">
        <v>0</v>
      </c>
    </row>
    <row r="4105" spans="1:6" x14ac:dyDescent="0.2">
      <c r="A4105" s="155" t="s">
        <v>8257</v>
      </c>
      <c r="B4105" s="155" t="s">
        <v>8258</v>
      </c>
      <c r="C4105" s="155" t="s">
        <v>10690</v>
      </c>
      <c r="D4105" s="157" t="s">
        <v>8259</v>
      </c>
      <c r="E4105" s="157" t="s">
        <v>8259</v>
      </c>
      <c r="F4105" s="157" t="s">
        <v>8259</v>
      </c>
    </row>
    <row r="4106" spans="1:6" x14ac:dyDescent="0.2">
      <c r="A4106" s="155" t="s">
        <v>5846</v>
      </c>
      <c r="B4106" s="155" t="s">
        <v>8411</v>
      </c>
      <c r="C4106" s="155"/>
      <c r="D4106" s="155"/>
      <c r="E4106" s="155"/>
      <c r="F4106" s="155"/>
    </row>
    <row r="4107" spans="1:6" x14ac:dyDescent="0.2">
      <c r="A4107" s="155"/>
      <c r="B4107" s="155"/>
      <c r="C4107" s="155" t="s">
        <v>10691</v>
      </c>
      <c r="D4107" s="155"/>
      <c r="E4107" s="157">
        <v>0</v>
      </c>
      <c r="F4107" s="155"/>
    </row>
    <row r="4108" spans="1:6" x14ac:dyDescent="0.2">
      <c r="A4108" s="155" t="s">
        <v>8264</v>
      </c>
      <c r="B4108" s="155"/>
      <c r="C4108" s="156">
        <v>37590</v>
      </c>
      <c r="D4108" s="157">
        <v>65368.18</v>
      </c>
      <c r="E4108" s="157">
        <v>76670.42</v>
      </c>
      <c r="F4108" s="157">
        <v>-11302.24</v>
      </c>
    </row>
    <row r="4109" spans="1:6" x14ac:dyDescent="0.2">
      <c r="A4109" s="155" t="s">
        <v>8257</v>
      </c>
      <c r="B4109" s="155" t="s">
        <v>8258</v>
      </c>
      <c r="C4109" s="155" t="s">
        <v>10690</v>
      </c>
      <c r="D4109" s="157" t="s">
        <v>8259</v>
      </c>
      <c r="E4109" s="157" t="s">
        <v>8259</v>
      </c>
      <c r="F4109" s="157" t="s">
        <v>8259</v>
      </c>
    </row>
    <row r="4111" spans="1:6" x14ac:dyDescent="0.2">
      <c r="A4111" s="155" t="s">
        <v>8265</v>
      </c>
      <c r="B4111" s="155" t="s">
        <v>8266</v>
      </c>
      <c r="C4111" s="155" t="s">
        <v>158</v>
      </c>
      <c r="D4111" s="157" t="s">
        <v>3</v>
      </c>
      <c r="E4111" s="157" t="s">
        <v>4</v>
      </c>
      <c r="F4111" s="157" t="s">
        <v>1020</v>
      </c>
    </row>
    <row r="4112" spans="1:6" x14ac:dyDescent="0.2">
      <c r="A4112" s="155" t="s">
        <v>8257</v>
      </c>
      <c r="B4112" s="155" t="s">
        <v>8258</v>
      </c>
      <c r="C4112" s="155" t="s">
        <v>10690</v>
      </c>
      <c r="D4112" s="157" t="s">
        <v>8259</v>
      </c>
      <c r="E4112" s="157" t="s">
        <v>8259</v>
      </c>
      <c r="F4112" s="157" t="s">
        <v>8259</v>
      </c>
    </row>
    <row r="4113" spans="1:6" x14ac:dyDescent="0.2">
      <c r="A4113" s="156">
        <v>45644</v>
      </c>
      <c r="B4113" s="155" t="s">
        <v>11194</v>
      </c>
      <c r="C4113" s="155" t="s">
        <v>11195</v>
      </c>
      <c r="D4113" s="155"/>
      <c r="E4113" s="157">
        <v>5651.12</v>
      </c>
      <c r="F4113" s="157">
        <v>-16953.36</v>
      </c>
    </row>
    <row r="4114" spans="1:6" x14ac:dyDescent="0.2">
      <c r="A4114" s="156">
        <v>45650</v>
      </c>
      <c r="B4114" s="155">
        <v>5624567574</v>
      </c>
      <c r="C4114" s="155" t="s">
        <v>11196</v>
      </c>
      <c r="D4114" s="157">
        <v>5651.12</v>
      </c>
      <c r="E4114" s="155"/>
      <c r="F4114" s="157">
        <v>-11302.24</v>
      </c>
    </row>
    <row r="4115" spans="1:6" x14ac:dyDescent="0.2">
      <c r="A4115" s="156">
        <v>45652</v>
      </c>
      <c r="B4115" s="155" t="s">
        <v>11197</v>
      </c>
      <c r="C4115" s="155" t="s">
        <v>11198</v>
      </c>
      <c r="D4115" s="155"/>
      <c r="E4115" s="157">
        <v>5651.12</v>
      </c>
      <c r="F4115" s="157">
        <v>-16953.36</v>
      </c>
    </row>
    <row r="4116" spans="1:6" x14ac:dyDescent="0.2">
      <c r="A4116" s="155" t="s">
        <v>8257</v>
      </c>
      <c r="B4116" s="155" t="s">
        <v>8258</v>
      </c>
      <c r="C4116" s="155" t="s">
        <v>10690</v>
      </c>
      <c r="D4116" s="157" t="s">
        <v>8259</v>
      </c>
      <c r="E4116" s="157" t="s">
        <v>8259</v>
      </c>
      <c r="F4116" s="157" t="s">
        <v>8259</v>
      </c>
    </row>
    <row r="4117" spans="1:6" x14ac:dyDescent="0.2">
      <c r="A4117" s="155" t="s">
        <v>8260</v>
      </c>
      <c r="B4117" s="155" t="s">
        <v>12364</v>
      </c>
      <c r="C4117" s="156">
        <v>37621</v>
      </c>
      <c r="D4117" s="157">
        <v>5651.12</v>
      </c>
      <c r="E4117" s="157">
        <v>11302.24</v>
      </c>
      <c r="F4117" s="157">
        <v>-5651.12</v>
      </c>
    </row>
    <row r="4118" spans="1:6" x14ac:dyDescent="0.2">
      <c r="A4118" s="155" t="s">
        <v>8261</v>
      </c>
      <c r="B4118" s="155"/>
      <c r="C4118" s="156">
        <v>37621</v>
      </c>
      <c r="D4118" s="157">
        <v>71019.3</v>
      </c>
      <c r="E4118" s="157">
        <v>87972.66</v>
      </c>
      <c r="F4118" s="157">
        <v>-16953.36</v>
      </c>
    </row>
    <row r="4119" spans="1:6" x14ac:dyDescent="0.2">
      <c r="A4119" s="155" t="s">
        <v>8257</v>
      </c>
      <c r="B4119" s="155" t="s">
        <v>8258</v>
      </c>
      <c r="C4119" s="155" t="s">
        <v>10690</v>
      </c>
      <c r="D4119" s="157" t="s">
        <v>8259</v>
      </c>
      <c r="E4119" s="157" t="s">
        <v>8259</v>
      </c>
      <c r="F4119" s="157" t="s">
        <v>8259</v>
      </c>
    </row>
    <row r="4120" spans="1:6" x14ac:dyDescent="0.2">
      <c r="A4120" s="155" t="s">
        <v>5848</v>
      </c>
      <c r="B4120" s="155" t="e">
        <v>#NAME?</v>
      </c>
      <c r="C4120" s="155"/>
      <c r="D4120" s="155"/>
      <c r="E4120" s="155"/>
      <c r="F4120" s="155"/>
    </row>
    <row r="4121" spans="1:6" x14ac:dyDescent="0.2">
      <c r="A4121" s="155"/>
      <c r="B4121" s="155"/>
      <c r="C4121" s="155" t="s">
        <v>10691</v>
      </c>
      <c r="D4121" s="155"/>
      <c r="E4121" s="157">
        <v>0</v>
      </c>
      <c r="F4121" s="155"/>
    </row>
    <row r="4122" spans="1:6" x14ac:dyDescent="0.2">
      <c r="A4122" s="155" t="s">
        <v>8264</v>
      </c>
      <c r="B4122" s="155"/>
      <c r="C4122" s="156">
        <v>37590</v>
      </c>
      <c r="D4122" s="157">
        <v>3999.4</v>
      </c>
      <c r="E4122" s="157">
        <v>3999.4</v>
      </c>
      <c r="F4122" s="157">
        <v>0</v>
      </c>
    </row>
    <row r="4123" spans="1:6" x14ac:dyDescent="0.2">
      <c r="A4123" s="155" t="s">
        <v>8257</v>
      </c>
      <c r="B4123" s="155" t="s">
        <v>8258</v>
      </c>
      <c r="C4123" s="155" t="s">
        <v>10690</v>
      </c>
      <c r="D4123" s="157" t="s">
        <v>8259</v>
      </c>
      <c r="E4123" s="157" t="s">
        <v>8259</v>
      </c>
      <c r="F4123" s="157" t="s">
        <v>8259</v>
      </c>
    </row>
    <row r="4124" spans="1:6" x14ac:dyDescent="0.2">
      <c r="A4124" s="155" t="s">
        <v>8257</v>
      </c>
      <c r="B4124" s="155" t="s">
        <v>8258</v>
      </c>
      <c r="C4124" s="155" t="s">
        <v>10690</v>
      </c>
      <c r="D4124" s="157" t="s">
        <v>8259</v>
      </c>
      <c r="E4124" s="157" t="s">
        <v>8259</v>
      </c>
      <c r="F4124" s="157" t="s">
        <v>8259</v>
      </c>
    </row>
    <row r="4125" spans="1:6" x14ac:dyDescent="0.2">
      <c r="A4125" s="155" t="s">
        <v>8260</v>
      </c>
      <c r="B4125" s="155" t="s">
        <v>12364</v>
      </c>
      <c r="C4125" s="156">
        <v>37621</v>
      </c>
      <c r="D4125" s="157">
        <v>0</v>
      </c>
      <c r="E4125" s="157">
        <v>0</v>
      </c>
      <c r="F4125" s="157">
        <v>0</v>
      </c>
    </row>
    <row r="4126" spans="1:6" x14ac:dyDescent="0.2">
      <c r="A4126" s="155" t="s">
        <v>8261</v>
      </c>
      <c r="B4126" s="155"/>
      <c r="C4126" s="156">
        <v>37621</v>
      </c>
      <c r="D4126" s="157">
        <v>3999.4</v>
      </c>
      <c r="E4126" s="157">
        <v>3999.4</v>
      </c>
      <c r="F4126" s="157">
        <v>0</v>
      </c>
    </row>
    <row r="4127" spans="1:6" x14ac:dyDescent="0.2">
      <c r="A4127" s="155" t="s">
        <v>8257</v>
      </c>
      <c r="B4127" s="155" t="s">
        <v>8258</v>
      </c>
      <c r="C4127" s="155" t="s">
        <v>10690</v>
      </c>
      <c r="D4127" s="157" t="s">
        <v>8259</v>
      </c>
      <c r="E4127" s="157" t="s">
        <v>8259</v>
      </c>
      <c r="F4127" s="157" t="s">
        <v>8259</v>
      </c>
    </row>
    <row r="4128" spans="1:6" x14ac:dyDescent="0.2">
      <c r="A4128" s="155" t="s">
        <v>5850</v>
      </c>
      <c r="B4128" s="155" t="s">
        <v>11199</v>
      </c>
      <c r="C4128" s="155" t="s">
        <v>11200</v>
      </c>
      <c r="D4128" s="155"/>
      <c r="E4128" s="155"/>
      <c r="F4128" s="155"/>
    </row>
    <row r="4129" spans="1:6" x14ac:dyDescent="0.2">
      <c r="A4129" s="155"/>
      <c r="B4129" s="155"/>
      <c r="C4129" s="155" t="s">
        <v>10691</v>
      </c>
      <c r="D4129" s="155"/>
      <c r="E4129" s="157">
        <v>0</v>
      </c>
      <c r="F4129" s="155"/>
    </row>
    <row r="4130" spans="1:6" x14ac:dyDescent="0.2">
      <c r="A4130" s="155" t="s">
        <v>8264</v>
      </c>
      <c r="B4130" s="155"/>
      <c r="C4130" s="156">
        <v>37590</v>
      </c>
      <c r="D4130" s="157">
        <v>0</v>
      </c>
      <c r="E4130" s="157">
        <v>0</v>
      </c>
      <c r="F4130" s="157">
        <v>0</v>
      </c>
    </row>
    <row r="4131" spans="1:6" x14ac:dyDescent="0.2">
      <c r="A4131" s="155" t="s">
        <v>8257</v>
      </c>
      <c r="B4131" s="155" t="s">
        <v>8258</v>
      </c>
      <c r="C4131" s="155" t="s">
        <v>10690</v>
      </c>
      <c r="D4131" s="157" t="s">
        <v>8259</v>
      </c>
      <c r="E4131" s="157" t="s">
        <v>8259</v>
      </c>
      <c r="F4131" s="157" t="s">
        <v>8259</v>
      </c>
    </row>
    <row r="4132" spans="1:6" x14ac:dyDescent="0.2">
      <c r="A4132" s="156">
        <v>45637</v>
      </c>
      <c r="B4132" s="155" t="s">
        <v>11201</v>
      </c>
      <c r="C4132" s="155" t="s">
        <v>11202</v>
      </c>
      <c r="D4132" s="155"/>
      <c r="E4132" s="157">
        <v>1207</v>
      </c>
      <c r="F4132" s="157">
        <v>-1207</v>
      </c>
    </row>
    <row r="4133" spans="1:6" x14ac:dyDescent="0.2">
      <c r="A4133" s="156">
        <v>45651</v>
      </c>
      <c r="B4133" s="155">
        <v>5624567589</v>
      </c>
      <c r="C4133" s="155" t="s">
        <v>11203</v>
      </c>
      <c r="D4133" s="157">
        <v>1207</v>
      </c>
      <c r="E4133" s="155"/>
      <c r="F4133" s="157">
        <v>0</v>
      </c>
    </row>
    <row r="4134" spans="1:6" x14ac:dyDescent="0.2">
      <c r="A4134" s="155" t="s">
        <v>8257</v>
      </c>
      <c r="B4134" s="155" t="s">
        <v>8258</v>
      </c>
      <c r="C4134" s="155" t="s">
        <v>10690</v>
      </c>
      <c r="D4134" s="157" t="s">
        <v>8259</v>
      </c>
      <c r="E4134" s="157" t="s">
        <v>8259</v>
      </c>
      <c r="F4134" s="157" t="s">
        <v>8259</v>
      </c>
    </row>
    <row r="4135" spans="1:6" x14ac:dyDescent="0.2">
      <c r="A4135" s="155" t="s">
        <v>8260</v>
      </c>
      <c r="B4135" s="155" t="s">
        <v>12364</v>
      </c>
      <c r="C4135" s="156">
        <v>37621</v>
      </c>
      <c r="D4135" s="157">
        <v>1207</v>
      </c>
      <c r="E4135" s="157">
        <v>1207</v>
      </c>
      <c r="F4135" s="157">
        <v>0</v>
      </c>
    </row>
    <row r="4136" spans="1:6" x14ac:dyDescent="0.2">
      <c r="A4136" s="155" t="s">
        <v>8261</v>
      </c>
      <c r="B4136" s="155"/>
      <c r="C4136" s="156">
        <v>37621</v>
      </c>
      <c r="D4136" s="157">
        <v>1207</v>
      </c>
      <c r="E4136" s="157">
        <v>1207</v>
      </c>
      <c r="F4136" s="157">
        <v>0</v>
      </c>
    </row>
    <row r="4137" spans="1:6" x14ac:dyDescent="0.2">
      <c r="A4137" s="155" t="s">
        <v>8257</v>
      </c>
      <c r="B4137" s="155" t="s">
        <v>8258</v>
      </c>
      <c r="C4137" s="155" t="s">
        <v>10690</v>
      </c>
      <c r="D4137" s="157" t="s">
        <v>8259</v>
      </c>
      <c r="E4137" s="157" t="s">
        <v>8259</v>
      </c>
      <c r="F4137" s="157" t="s">
        <v>8259</v>
      </c>
    </row>
    <row r="4138" spans="1:6" x14ac:dyDescent="0.2">
      <c r="A4138" s="155" t="s">
        <v>8257</v>
      </c>
      <c r="B4138" s="155" t="s">
        <v>8258</v>
      </c>
      <c r="C4138" s="155" t="s">
        <v>10690</v>
      </c>
      <c r="D4138" s="157" t="s">
        <v>8259</v>
      </c>
      <c r="E4138" s="157" t="s">
        <v>8259</v>
      </c>
      <c r="F4138" s="157" t="s">
        <v>8259</v>
      </c>
    </row>
    <row r="4139" spans="1:6" x14ac:dyDescent="0.2">
      <c r="A4139" s="155" t="s">
        <v>8260</v>
      </c>
      <c r="B4139" s="155" t="s">
        <v>12364</v>
      </c>
      <c r="C4139" s="156">
        <v>37621</v>
      </c>
      <c r="D4139" s="157">
        <v>0</v>
      </c>
      <c r="E4139" s="157">
        <v>0</v>
      </c>
      <c r="F4139" s="157">
        <v>0</v>
      </c>
    </row>
    <row r="4140" spans="1:6" x14ac:dyDescent="0.2">
      <c r="A4140" s="155" t="s">
        <v>8261</v>
      </c>
      <c r="B4140" s="155"/>
      <c r="C4140" s="156">
        <v>37621</v>
      </c>
      <c r="D4140" s="157">
        <v>0</v>
      </c>
      <c r="E4140" s="157">
        <v>0</v>
      </c>
      <c r="F4140" s="157">
        <v>0</v>
      </c>
    </row>
    <row r="4141" spans="1:6" x14ac:dyDescent="0.2">
      <c r="A4141" s="155" t="s">
        <v>8257</v>
      </c>
      <c r="B4141" s="155" t="s">
        <v>8258</v>
      </c>
      <c r="C4141" s="155" t="s">
        <v>10690</v>
      </c>
      <c r="D4141" s="157" t="s">
        <v>8259</v>
      </c>
      <c r="E4141" s="157" t="s">
        <v>8259</v>
      </c>
      <c r="F4141" s="157" t="s">
        <v>8259</v>
      </c>
    </row>
    <row r="4142" spans="1:6" x14ac:dyDescent="0.2">
      <c r="A4142" s="155" t="s">
        <v>8257</v>
      </c>
      <c r="B4142" s="155" t="s">
        <v>8258</v>
      </c>
      <c r="C4142" s="155" t="s">
        <v>10690</v>
      </c>
      <c r="D4142" s="157" t="s">
        <v>8259</v>
      </c>
      <c r="E4142" s="157" t="s">
        <v>8259</v>
      </c>
      <c r="F4142" s="157" t="s">
        <v>8259</v>
      </c>
    </row>
    <row r="4143" spans="1:6" x14ac:dyDescent="0.2">
      <c r="A4143" s="155" t="s">
        <v>8260</v>
      </c>
      <c r="B4143" s="155" t="s">
        <v>12364</v>
      </c>
      <c r="C4143" s="156">
        <v>37621</v>
      </c>
      <c r="D4143" s="157">
        <v>0</v>
      </c>
      <c r="E4143" s="157">
        <v>0</v>
      </c>
      <c r="F4143" s="157">
        <v>0</v>
      </c>
    </row>
    <row r="4144" spans="1:6" x14ac:dyDescent="0.2">
      <c r="A4144" s="155" t="s">
        <v>8268</v>
      </c>
      <c r="B4144" s="155"/>
      <c r="C4144" s="155"/>
      <c r="D4144" s="155"/>
      <c r="E4144" s="155"/>
      <c r="F4144" s="155"/>
    </row>
    <row r="4145" spans="1:6" x14ac:dyDescent="0.2">
      <c r="A4145" s="155" t="s">
        <v>8254</v>
      </c>
      <c r="B4145" s="155" t="s">
        <v>8255</v>
      </c>
      <c r="C4145" s="155"/>
      <c r="D4145" s="155"/>
      <c r="E4145" s="155"/>
      <c r="F4145" s="155"/>
    </row>
    <row r="4146" spans="1:6" x14ac:dyDescent="0.2">
      <c r="A4146" s="155"/>
      <c r="B4146" s="155"/>
      <c r="C4146" s="155" t="s">
        <v>10689</v>
      </c>
      <c r="D4146" s="157" t="s">
        <v>8255</v>
      </c>
      <c r="E4146" s="155"/>
      <c r="F4146" s="155"/>
    </row>
    <row r="4148" spans="1:6" x14ac:dyDescent="0.2">
      <c r="A4148" s="155" t="s">
        <v>8261</v>
      </c>
      <c r="B4148" s="155"/>
      <c r="C4148" s="156">
        <v>37621</v>
      </c>
      <c r="D4148" s="157">
        <v>0</v>
      </c>
      <c r="E4148" s="157">
        <v>0</v>
      </c>
      <c r="F4148" s="157">
        <v>0</v>
      </c>
    </row>
    <row r="4149" spans="1:6" x14ac:dyDescent="0.2">
      <c r="A4149" s="155" t="s">
        <v>8257</v>
      </c>
      <c r="B4149" s="155" t="s">
        <v>8258</v>
      </c>
      <c r="C4149" s="155" t="s">
        <v>10690</v>
      </c>
      <c r="D4149" s="157" t="s">
        <v>8259</v>
      </c>
      <c r="E4149" s="157" t="s">
        <v>8259</v>
      </c>
      <c r="F4149" s="157" t="s">
        <v>8259</v>
      </c>
    </row>
    <row r="4150" spans="1:6" x14ac:dyDescent="0.2">
      <c r="A4150" s="155" t="s">
        <v>8257</v>
      </c>
      <c r="B4150" s="155" t="s">
        <v>8258</v>
      </c>
      <c r="C4150" s="155" t="s">
        <v>10690</v>
      </c>
      <c r="D4150" s="157" t="s">
        <v>8259</v>
      </c>
      <c r="E4150" s="157" t="s">
        <v>8259</v>
      </c>
      <c r="F4150" s="157" t="s">
        <v>8259</v>
      </c>
    </row>
    <row r="4151" spans="1:6" x14ac:dyDescent="0.2">
      <c r="A4151" s="155" t="s">
        <v>8260</v>
      </c>
      <c r="B4151" s="155" t="s">
        <v>12364</v>
      </c>
      <c r="C4151" s="156">
        <v>37621</v>
      </c>
      <c r="D4151" s="157">
        <v>0</v>
      </c>
      <c r="E4151" s="157">
        <v>0</v>
      </c>
      <c r="F4151" s="157">
        <v>0</v>
      </c>
    </row>
    <row r="4152" spans="1:6" x14ac:dyDescent="0.2">
      <c r="A4152" s="155" t="s">
        <v>8261</v>
      </c>
      <c r="B4152" s="155"/>
      <c r="C4152" s="156">
        <v>37621</v>
      </c>
      <c r="D4152" s="157">
        <v>0</v>
      </c>
      <c r="E4152" s="157">
        <v>0</v>
      </c>
      <c r="F4152" s="157">
        <v>0</v>
      </c>
    </row>
    <row r="4153" spans="1:6" x14ac:dyDescent="0.2">
      <c r="A4153" s="155" t="s">
        <v>8257</v>
      </c>
      <c r="B4153" s="155" t="s">
        <v>8258</v>
      </c>
      <c r="C4153" s="155" t="s">
        <v>10690</v>
      </c>
      <c r="D4153" s="157" t="s">
        <v>8259</v>
      </c>
      <c r="E4153" s="157" t="s">
        <v>8259</v>
      </c>
      <c r="F4153" s="157" t="s">
        <v>8259</v>
      </c>
    </row>
    <row r="4154" spans="1:6" x14ac:dyDescent="0.2">
      <c r="A4154" s="155" t="s">
        <v>5000</v>
      </c>
      <c r="B4154" s="155" t="s">
        <v>9651</v>
      </c>
      <c r="C4154" s="155" t="s">
        <v>8412</v>
      </c>
      <c r="D4154" s="155"/>
      <c r="E4154" s="155"/>
      <c r="F4154" s="155"/>
    </row>
    <row r="4155" spans="1:6" x14ac:dyDescent="0.2">
      <c r="A4155" s="155"/>
      <c r="B4155" s="155"/>
      <c r="C4155" s="155" t="s">
        <v>10691</v>
      </c>
      <c r="D4155" s="155"/>
      <c r="E4155" s="157">
        <v>0</v>
      </c>
      <c r="F4155" s="155"/>
    </row>
    <row r="4156" spans="1:6" x14ac:dyDescent="0.2">
      <c r="A4156" s="155" t="s">
        <v>8264</v>
      </c>
      <c r="B4156" s="155"/>
      <c r="C4156" s="156">
        <v>37590</v>
      </c>
      <c r="D4156" s="157">
        <v>118818.088</v>
      </c>
      <c r="E4156" s="157">
        <v>115898.933</v>
      </c>
      <c r="F4156" s="157">
        <v>2919.1550000000002</v>
      </c>
    </row>
    <row r="4157" spans="1:6" x14ac:dyDescent="0.2">
      <c r="A4157" s="155" t="s">
        <v>8257</v>
      </c>
      <c r="B4157" s="155" t="s">
        <v>8258</v>
      </c>
      <c r="C4157" s="155" t="s">
        <v>10690</v>
      </c>
      <c r="D4157" s="157" t="s">
        <v>8259</v>
      </c>
      <c r="E4157" s="157" t="s">
        <v>8259</v>
      </c>
      <c r="F4157" s="157" t="s">
        <v>8259</v>
      </c>
    </row>
    <row r="4159" spans="1:6" x14ac:dyDescent="0.2">
      <c r="A4159" s="155" t="s">
        <v>8265</v>
      </c>
      <c r="B4159" s="155" t="s">
        <v>8266</v>
      </c>
      <c r="C4159" s="155" t="s">
        <v>158</v>
      </c>
      <c r="D4159" s="157" t="s">
        <v>3</v>
      </c>
      <c r="E4159" s="157" t="s">
        <v>4</v>
      </c>
      <c r="F4159" s="157" t="s">
        <v>1020</v>
      </c>
    </row>
    <row r="4160" spans="1:6" x14ac:dyDescent="0.2">
      <c r="A4160" s="155" t="s">
        <v>8257</v>
      </c>
      <c r="B4160" s="155" t="s">
        <v>8258</v>
      </c>
      <c r="C4160" s="155" t="s">
        <v>10690</v>
      </c>
      <c r="D4160" s="157" t="s">
        <v>8259</v>
      </c>
      <c r="E4160" s="157" t="s">
        <v>8259</v>
      </c>
      <c r="F4160" s="157" t="s">
        <v>8259</v>
      </c>
    </row>
    <row r="4161" spans="1:6" x14ac:dyDescent="0.2">
      <c r="A4161" s="156">
        <v>45646</v>
      </c>
      <c r="B4161" s="155">
        <v>5624566363</v>
      </c>
      <c r="C4161" s="155" t="s">
        <v>11204</v>
      </c>
      <c r="D4161" s="157">
        <v>4418.875</v>
      </c>
      <c r="E4161" s="155"/>
      <c r="F4161" s="157">
        <v>7338.03</v>
      </c>
    </row>
    <row r="4162" spans="1:6" x14ac:dyDescent="0.2">
      <c r="A4162" s="156">
        <v>45650</v>
      </c>
      <c r="B4162" s="155" t="s">
        <v>11205</v>
      </c>
      <c r="C4162" s="155" t="s">
        <v>11206</v>
      </c>
      <c r="D4162" s="155"/>
      <c r="E4162" s="157">
        <v>1524.2</v>
      </c>
      <c r="F4162" s="157">
        <v>5813.83</v>
      </c>
    </row>
    <row r="4163" spans="1:6" x14ac:dyDescent="0.2">
      <c r="A4163" s="156">
        <v>45650</v>
      </c>
      <c r="B4163" s="155">
        <v>5624566381</v>
      </c>
      <c r="C4163" s="155" t="s">
        <v>11207</v>
      </c>
      <c r="D4163" s="157">
        <v>11261.494000000001</v>
      </c>
      <c r="E4163" s="155"/>
      <c r="F4163" s="157">
        <v>17075.324000000001</v>
      </c>
    </row>
    <row r="4164" spans="1:6" x14ac:dyDescent="0.2">
      <c r="A4164" s="155" t="s">
        <v>8257</v>
      </c>
      <c r="B4164" s="155" t="s">
        <v>8258</v>
      </c>
      <c r="C4164" s="155" t="s">
        <v>10690</v>
      </c>
      <c r="D4164" s="157" t="s">
        <v>8259</v>
      </c>
      <c r="E4164" s="157" t="s">
        <v>8259</v>
      </c>
      <c r="F4164" s="157" t="s">
        <v>8259</v>
      </c>
    </row>
    <row r="4165" spans="1:6" x14ac:dyDescent="0.2">
      <c r="A4165" s="155" t="s">
        <v>8260</v>
      </c>
      <c r="B4165" s="155" t="s">
        <v>12364</v>
      </c>
      <c r="C4165" s="156">
        <v>37621</v>
      </c>
      <c r="D4165" s="157">
        <v>15680.369000000001</v>
      </c>
      <c r="E4165" s="157">
        <v>1524.2</v>
      </c>
      <c r="F4165" s="157">
        <v>14156.169</v>
      </c>
    </row>
    <row r="4166" spans="1:6" x14ac:dyDescent="0.2">
      <c r="A4166" s="155" t="s">
        <v>8261</v>
      </c>
      <c r="B4166" s="155"/>
      <c r="C4166" s="156">
        <v>37621</v>
      </c>
      <c r="D4166" s="157">
        <v>134498.45699999999</v>
      </c>
      <c r="E4166" s="157">
        <v>117423.133</v>
      </c>
      <c r="F4166" s="157">
        <v>17075.324000000001</v>
      </c>
    </row>
    <row r="4167" spans="1:6" x14ac:dyDescent="0.2">
      <c r="A4167" s="155" t="s">
        <v>8257</v>
      </c>
      <c r="B4167" s="155" t="s">
        <v>8258</v>
      </c>
      <c r="C4167" s="155" t="s">
        <v>10690</v>
      </c>
      <c r="D4167" s="157" t="s">
        <v>8259</v>
      </c>
      <c r="E4167" s="157" t="s">
        <v>8259</v>
      </c>
      <c r="F4167" s="157" t="s">
        <v>8259</v>
      </c>
    </row>
    <row r="4168" spans="1:6" x14ac:dyDescent="0.2">
      <c r="A4168" s="155" t="s">
        <v>8257</v>
      </c>
      <c r="B4168" s="155" t="s">
        <v>8258</v>
      </c>
      <c r="C4168" s="155" t="s">
        <v>10690</v>
      </c>
      <c r="D4168" s="157" t="s">
        <v>8259</v>
      </c>
      <c r="E4168" s="157" t="s">
        <v>8259</v>
      </c>
      <c r="F4168" s="157" t="s">
        <v>8259</v>
      </c>
    </row>
    <row r="4169" spans="1:6" x14ac:dyDescent="0.2">
      <c r="A4169" s="155" t="s">
        <v>8260</v>
      </c>
      <c r="B4169" s="155" t="s">
        <v>12364</v>
      </c>
      <c r="C4169" s="156">
        <v>37621</v>
      </c>
      <c r="D4169" s="157">
        <v>0</v>
      </c>
      <c r="E4169" s="157">
        <v>0</v>
      </c>
      <c r="F4169" s="157">
        <v>0</v>
      </c>
    </row>
    <row r="4170" spans="1:6" x14ac:dyDescent="0.2">
      <c r="A4170" s="155" t="s">
        <v>8261</v>
      </c>
      <c r="B4170" s="155"/>
      <c r="C4170" s="156">
        <v>37621</v>
      </c>
      <c r="D4170" s="157">
        <v>0</v>
      </c>
      <c r="E4170" s="157">
        <v>0</v>
      </c>
      <c r="F4170" s="157">
        <v>0</v>
      </c>
    </row>
    <row r="4171" spans="1:6" x14ac:dyDescent="0.2">
      <c r="A4171" s="155" t="s">
        <v>8257</v>
      </c>
      <c r="B4171" s="155" t="s">
        <v>8258</v>
      </c>
      <c r="C4171" s="155" t="s">
        <v>10690</v>
      </c>
      <c r="D4171" s="157" t="s">
        <v>8259</v>
      </c>
      <c r="E4171" s="157" t="s">
        <v>8259</v>
      </c>
      <c r="F4171" s="157" t="s">
        <v>8259</v>
      </c>
    </row>
    <row r="4172" spans="1:6" x14ac:dyDescent="0.2">
      <c r="A4172" s="155" t="s">
        <v>4857</v>
      </c>
      <c r="B4172" s="155" t="s">
        <v>8413</v>
      </c>
      <c r="C4172" s="155" t="s">
        <v>8406</v>
      </c>
      <c r="D4172" s="155"/>
      <c r="E4172" s="155"/>
      <c r="F4172" s="155"/>
    </row>
    <row r="4173" spans="1:6" x14ac:dyDescent="0.2">
      <c r="A4173" s="155"/>
      <c r="B4173" s="155"/>
      <c r="C4173" s="155" t="s">
        <v>10691</v>
      </c>
      <c r="D4173" s="155"/>
      <c r="E4173" s="157">
        <v>0</v>
      </c>
      <c r="F4173" s="155"/>
    </row>
    <row r="4174" spans="1:6" x14ac:dyDescent="0.2">
      <c r="A4174" s="155" t="s">
        <v>8264</v>
      </c>
      <c r="B4174" s="155"/>
      <c r="C4174" s="156">
        <v>37590</v>
      </c>
      <c r="D4174" s="157">
        <v>9866.5789999999997</v>
      </c>
      <c r="E4174" s="157">
        <v>12824.052</v>
      </c>
      <c r="F4174" s="157">
        <v>-2957.473</v>
      </c>
    </row>
    <row r="4175" spans="1:6" x14ac:dyDescent="0.2">
      <c r="A4175" s="155" t="s">
        <v>8257</v>
      </c>
      <c r="B4175" s="155" t="s">
        <v>8258</v>
      </c>
      <c r="C4175" s="155" t="s">
        <v>10690</v>
      </c>
      <c r="D4175" s="157" t="s">
        <v>8259</v>
      </c>
      <c r="E4175" s="157" t="s">
        <v>8259</v>
      </c>
      <c r="F4175" s="157" t="s">
        <v>8259</v>
      </c>
    </row>
    <row r="4176" spans="1:6" x14ac:dyDescent="0.2">
      <c r="A4176" s="156">
        <v>45644</v>
      </c>
      <c r="B4176" s="155">
        <v>5624567540</v>
      </c>
      <c r="C4176" s="155" t="s">
        <v>11210</v>
      </c>
      <c r="D4176" s="157">
        <v>842.33</v>
      </c>
      <c r="E4176" s="155"/>
      <c r="F4176" s="157">
        <v>-2115.143</v>
      </c>
    </row>
    <row r="4177" spans="1:6" x14ac:dyDescent="0.2">
      <c r="A4177" s="156">
        <v>45644</v>
      </c>
      <c r="B4177" s="155">
        <v>5624567541</v>
      </c>
      <c r="C4177" s="155" t="s">
        <v>11211</v>
      </c>
      <c r="D4177" s="157">
        <v>1377.1759999999999</v>
      </c>
      <c r="E4177" s="155"/>
      <c r="F4177" s="157">
        <v>-737.96699999999998</v>
      </c>
    </row>
    <row r="4178" spans="1:6" x14ac:dyDescent="0.2">
      <c r="A4178" s="156">
        <v>45644</v>
      </c>
      <c r="B4178" s="155">
        <v>5624567542</v>
      </c>
      <c r="C4178" s="155" t="s">
        <v>11212</v>
      </c>
      <c r="D4178" s="157">
        <v>529.83600000000001</v>
      </c>
      <c r="E4178" s="155"/>
      <c r="F4178" s="157">
        <v>-208.131</v>
      </c>
    </row>
    <row r="4179" spans="1:6" x14ac:dyDescent="0.2">
      <c r="A4179" s="155" t="s">
        <v>8257</v>
      </c>
      <c r="B4179" s="155" t="s">
        <v>8258</v>
      </c>
      <c r="C4179" s="155" t="s">
        <v>10690</v>
      </c>
      <c r="D4179" s="157" t="s">
        <v>8259</v>
      </c>
      <c r="E4179" s="157" t="s">
        <v>8259</v>
      </c>
      <c r="F4179" s="157" t="s">
        <v>8259</v>
      </c>
    </row>
    <row r="4180" spans="1:6" x14ac:dyDescent="0.2">
      <c r="A4180" s="155" t="s">
        <v>8260</v>
      </c>
      <c r="B4180" s="155" t="s">
        <v>12364</v>
      </c>
      <c r="C4180" s="156">
        <v>37621</v>
      </c>
      <c r="D4180" s="157">
        <v>2749.3420000000001</v>
      </c>
      <c r="E4180" s="157">
        <v>0</v>
      </c>
      <c r="F4180" s="157">
        <v>2749.3420000000001</v>
      </c>
    </row>
    <row r="4181" spans="1:6" x14ac:dyDescent="0.2">
      <c r="A4181" s="155" t="s">
        <v>8261</v>
      </c>
      <c r="B4181" s="155"/>
      <c r="C4181" s="156">
        <v>37621</v>
      </c>
      <c r="D4181" s="157">
        <v>12615.921</v>
      </c>
      <c r="E4181" s="157">
        <v>12824.052</v>
      </c>
      <c r="F4181" s="157">
        <v>-208.131</v>
      </c>
    </row>
    <row r="4182" spans="1:6" x14ac:dyDescent="0.2">
      <c r="A4182" s="155" t="s">
        <v>8257</v>
      </c>
      <c r="B4182" s="155" t="s">
        <v>8258</v>
      </c>
      <c r="C4182" s="155" t="s">
        <v>10690</v>
      </c>
      <c r="D4182" s="157" t="s">
        <v>8259</v>
      </c>
      <c r="E4182" s="157" t="s">
        <v>8259</v>
      </c>
      <c r="F4182" s="157" t="s">
        <v>8259</v>
      </c>
    </row>
    <row r="4183" spans="1:6" x14ac:dyDescent="0.2">
      <c r="A4183" s="155" t="s">
        <v>5001</v>
      </c>
      <c r="B4183" s="155" t="s">
        <v>8414</v>
      </c>
      <c r="C4183" s="155" t="s">
        <v>9652</v>
      </c>
      <c r="D4183" s="155"/>
      <c r="E4183" s="155"/>
      <c r="F4183" s="155"/>
    </row>
    <row r="4184" spans="1:6" x14ac:dyDescent="0.2">
      <c r="A4184" s="155"/>
      <c r="B4184" s="155"/>
      <c r="C4184" s="155" t="s">
        <v>10691</v>
      </c>
      <c r="D4184" s="155"/>
      <c r="E4184" s="157">
        <v>0</v>
      </c>
      <c r="F4184" s="155"/>
    </row>
    <row r="4185" spans="1:6" x14ac:dyDescent="0.2">
      <c r="A4185" s="155" t="s">
        <v>8264</v>
      </c>
      <c r="B4185" s="155"/>
      <c r="C4185" s="156">
        <v>37590</v>
      </c>
      <c r="D4185" s="157">
        <v>17099.027999999998</v>
      </c>
      <c r="E4185" s="157">
        <v>17099.027999999998</v>
      </c>
      <c r="F4185" s="157">
        <v>0</v>
      </c>
    </row>
    <row r="4186" spans="1:6" x14ac:dyDescent="0.2">
      <c r="A4186" s="155" t="s">
        <v>8257</v>
      </c>
      <c r="B4186" s="155" t="s">
        <v>8258</v>
      </c>
      <c r="C4186" s="155" t="s">
        <v>10690</v>
      </c>
      <c r="D4186" s="157" t="s">
        <v>8259</v>
      </c>
      <c r="E4186" s="157" t="s">
        <v>8259</v>
      </c>
      <c r="F4186" s="157" t="s">
        <v>8259</v>
      </c>
    </row>
    <row r="4187" spans="1:6" x14ac:dyDescent="0.2">
      <c r="A4187" s="155" t="s">
        <v>8257</v>
      </c>
      <c r="B4187" s="155" t="s">
        <v>8258</v>
      </c>
      <c r="C4187" s="155" t="s">
        <v>10690</v>
      </c>
      <c r="D4187" s="157" t="s">
        <v>8259</v>
      </c>
      <c r="E4187" s="157" t="s">
        <v>8259</v>
      </c>
      <c r="F4187" s="157" t="s">
        <v>8259</v>
      </c>
    </row>
    <row r="4188" spans="1:6" x14ac:dyDescent="0.2">
      <c r="A4188" s="155" t="s">
        <v>8260</v>
      </c>
      <c r="B4188" s="155" t="s">
        <v>12364</v>
      </c>
      <c r="C4188" s="156">
        <v>37621</v>
      </c>
      <c r="D4188" s="157">
        <v>0</v>
      </c>
      <c r="E4188" s="157">
        <v>0</v>
      </c>
      <c r="F4188" s="157">
        <v>0</v>
      </c>
    </row>
    <row r="4189" spans="1:6" x14ac:dyDescent="0.2">
      <c r="A4189" s="155" t="s">
        <v>8261</v>
      </c>
      <c r="B4189" s="155"/>
      <c r="C4189" s="156">
        <v>37621</v>
      </c>
      <c r="D4189" s="157">
        <v>17099.027999999998</v>
      </c>
      <c r="E4189" s="157">
        <v>17099.027999999998</v>
      </c>
      <c r="F4189" s="157">
        <v>0</v>
      </c>
    </row>
    <row r="4190" spans="1:6" x14ac:dyDescent="0.2">
      <c r="A4190" s="155" t="s">
        <v>8257</v>
      </c>
      <c r="B4190" s="155" t="s">
        <v>8258</v>
      </c>
      <c r="C4190" s="155" t="s">
        <v>10690</v>
      </c>
      <c r="D4190" s="157" t="s">
        <v>8259</v>
      </c>
      <c r="E4190" s="157" t="s">
        <v>8259</v>
      </c>
      <c r="F4190" s="157" t="s">
        <v>8259</v>
      </c>
    </row>
    <row r="4191" spans="1:6" x14ac:dyDescent="0.2">
      <c r="A4191" s="155" t="s">
        <v>8257</v>
      </c>
      <c r="B4191" s="155" t="s">
        <v>8258</v>
      </c>
      <c r="C4191" s="155" t="s">
        <v>10690</v>
      </c>
      <c r="D4191" s="157" t="s">
        <v>8259</v>
      </c>
      <c r="E4191" s="157" t="s">
        <v>8259</v>
      </c>
      <c r="F4191" s="157" t="s">
        <v>8259</v>
      </c>
    </row>
    <row r="4192" spans="1:6" x14ac:dyDescent="0.2">
      <c r="A4192" s="155" t="s">
        <v>8260</v>
      </c>
      <c r="B4192" s="155" t="s">
        <v>12364</v>
      </c>
      <c r="C4192" s="156">
        <v>37621</v>
      </c>
      <c r="D4192" s="157">
        <v>0</v>
      </c>
      <c r="E4192" s="157">
        <v>0</v>
      </c>
      <c r="F4192" s="157">
        <v>0</v>
      </c>
    </row>
    <row r="4193" spans="1:6" x14ac:dyDescent="0.2">
      <c r="A4193" s="155" t="s">
        <v>8261</v>
      </c>
      <c r="B4193" s="155"/>
      <c r="C4193" s="156">
        <v>37621</v>
      </c>
      <c r="D4193" s="157">
        <v>0</v>
      </c>
      <c r="E4193" s="157">
        <v>0</v>
      </c>
      <c r="F4193" s="157">
        <v>0</v>
      </c>
    </row>
    <row r="4194" spans="1:6" x14ac:dyDescent="0.2">
      <c r="A4194" s="155" t="s">
        <v>8257</v>
      </c>
      <c r="B4194" s="155" t="s">
        <v>8258</v>
      </c>
      <c r="C4194" s="155" t="s">
        <v>10690</v>
      </c>
      <c r="D4194" s="157" t="s">
        <v>8259</v>
      </c>
      <c r="E4194" s="157" t="s">
        <v>8259</v>
      </c>
      <c r="F4194" s="157" t="s">
        <v>8259</v>
      </c>
    </row>
    <row r="4195" spans="1:6" x14ac:dyDescent="0.2">
      <c r="A4195" s="155" t="s">
        <v>8257</v>
      </c>
      <c r="B4195" s="155" t="s">
        <v>8258</v>
      </c>
      <c r="C4195" s="155" t="s">
        <v>10690</v>
      </c>
      <c r="D4195" s="157" t="s">
        <v>8259</v>
      </c>
      <c r="E4195" s="157" t="s">
        <v>8259</v>
      </c>
      <c r="F4195" s="157" t="s">
        <v>8259</v>
      </c>
    </row>
    <row r="4196" spans="1:6" x14ac:dyDescent="0.2">
      <c r="A4196" s="155" t="s">
        <v>8260</v>
      </c>
      <c r="B4196" s="155" t="s">
        <v>12364</v>
      </c>
      <c r="C4196" s="156">
        <v>37621</v>
      </c>
      <c r="D4196" s="157">
        <v>0</v>
      </c>
      <c r="E4196" s="157">
        <v>0</v>
      </c>
      <c r="F4196" s="157">
        <v>0</v>
      </c>
    </row>
    <row r="4197" spans="1:6" x14ac:dyDescent="0.2">
      <c r="A4197" s="155" t="s">
        <v>8261</v>
      </c>
      <c r="B4197" s="155"/>
      <c r="C4197" s="156">
        <v>37621</v>
      </c>
      <c r="D4197" s="157">
        <v>0</v>
      </c>
      <c r="E4197" s="157">
        <v>0</v>
      </c>
      <c r="F4197" s="157">
        <v>0</v>
      </c>
    </row>
    <row r="4198" spans="1:6" x14ac:dyDescent="0.2">
      <c r="A4198" s="155" t="s">
        <v>8257</v>
      </c>
      <c r="B4198" s="155" t="s">
        <v>8258</v>
      </c>
      <c r="C4198" s="155" t="s">
        <v>10690</v>
      </c>
      <c r="D4198" s="157" t="s">
        <v>8259</v>
      </c>
      <c r="E4198" s="157" t="s">
        <v>8259</v>
      </c>
      <c r="F4198" s="157" t="s">
        <v>8259</v>
      </c>
    </row>
    <row r="4199" spans="1:6" x14ac:dyDescent="0.2">
      <c r="A4199" s="155" t="s">
        <v>8257</v>
      </c>
      <c r="B4199" s="155" t="s">
        <v>8258</v>
      </c>
      <c r="C4199" s="155" t="s">
        <v>10690</v>
      </c>
      <c r="D4199" s="157" t="s">
        <v>8259</v>
      </c>
      <c r="E4199" s="157" t="s">
        <v>8259</v>
      </c>
      <c r="F4199" s="157" t="s">
        <v>8259</v>
      </c>
    </row>
    <row r="4200" spans="1:6" x14ac:dyDescent="0.2">
      <c r="A4200" s="155" t="s">
        <v>8268</v>
      </c>
      <c r="B4200" s="155"/>
      <c r="C4200" s="155"/>
      <c r="D4200" s="155"/>
      <c r="E4200" s="155"/>
      <c r="F4200" s="155"/>
    </row>
    <row r="4201" spans="1:6" x14ac:dyDescent="0.2">
      <c r="A4201" s="155" t="s">
        <v>8254</v>
      </c>
      <c r="B4201" s="155" t="s">
        <v>8255</v>
      </c>
      <c r="C4201" s="155"/>
      <c r="D4201" s="155"/>
      <c r="E4201" s="155"/>
      <c r="F4201" s="155"/>
    </row>
    <row r="4202" spans="1:6" x14ac:dyDescent="0.2">
      <c r="A4202" s="155"/>
      <c r="B4202" s="155"/>
      <c r="C4202" s="155" t="s">
        <v>10689</v>
      </c>
      <c r="D4202" s="157" t="s">
        <v>8255</v>
      </c>
      <c r="E4202" s="155"/>
      <c r="F4202" s="155"/>
    </row>
    <row r="4204" spans="1:6" x14ac:dyDescent="0.2">
      <c r="A4204" s="155" t="s">
        <v>8260</v>
      </c>
      <c r="B4204" s="155" t="s">
        <v>12364</v>
      </c>
      <c r="C4204" s="156">
        <v>37621</v>
      </c>
      <c r="D4204" s="157">
        <v>0</v>
      </c>
      <c r="E4204" s="157">
        <v>0</v>
      </c>
      <c r="F4204" s="157">
        <v>0</v>
      </c>
    </row>
    <row r="4205" spans="1:6" x14ac:dyDescent="0.2">
      <c r="A4205" s="155" t="s">
        <v>8261</v>
      </c>
      <c r="B4205" s="155"/>
      <c r="C4205" s="156">
        <v>37621</v>
      </c>
      <c r="D4205" s="157">
        <v>0</v>
      </c>
      <c r="E4205" s="157">
        <v>0</v>
      </c>
      <c r="F4205" s="157">
        <v>0</v>
      </c>
    </row>
    <row r="4206" spans="1:6" x14ac:dyDescent="0.2">
      <c r="A4206" s="155" t="s">
        <v>8257</v>
      </c>
      <c r="B4206" s="155" t="s">
        <v>8258</v>
      </c>
      <c r="C4206" s="155" t="s">
        <v>10690</v>
      </c>
      <c r="D4206" s="157" t="s">
        <v>8259</v>
      </c>
      <c r="E4206" s="157" t="s">
        <v>8259</v>
      </c>
      <c r="F4206" s="157" t="s">
        <v>8259</v>
      </c>
    </row>
    <row r="4207" spans="1:6" x14ac:dyDescent="0.2">
      <c r="A4207" s="155" t="s">
        <v>5858</v>
      </c>
      <c r="B4207" s="155" t="s">
        <v>9653</v>
      </c>
      <c r="C4207" s="155" t="s">
        <v>9654</v>
      </c>
      <c r="D4207" s="155"/>
      <c r="E4207" s="155"/>
      <c r="F4207" s="155"/>
    </row>
    <row r="4208" spans="1:6" x14ac:dyDescent="0.2">
      <c r="A4208" s="155"/>
      <c r="B4208" s="155"/>
      <c r="C4208" s="155" t="s">
        <v>10691</v>
      </c>
      <c r="D4208" s="155"/>
      <c r="E4208" s="157">
        <v>0</v>
      </c>
      <c r="F4208" s="155"/>
    </row>
    <row r="4209" spans="1:6" x14ac:dyDescent="0.2">
      <c r="A4209" s="155" t="s">
        <v>8264</v>
      </c>
      <c r="B4209" s="155"/>
      <c r="C4209" s="156">
        <v>37590</v>
      </c>
      <c r="D4209" s="157">
        <v>7884.8459999999995</v>
      </c>
      <c r="E4209" s="157">
        <v>9233.64</v>
      </c>
      <c r="F4209" s="157">
        <v>-1348.7940000000001</v>
      </c>
    </row>
    <row r="4210" spans="1:6" x14ac:dyDescent="0.2">
      <c r="A4210" s="155" t="s">
        <v>8257</v>
      </c>
      <c r="B4210" s="155" t="s">
        <v>8258</v>
      </c>
      <c r="C4210" s="155" t="s">
        <v>10690</v>
      </c>
      <c r="D4210" s="157" t="s">
        <v>8259</v>
      </c>
      <c r="E4210" s="157" t="s">
        <v>8259</v>
      </c>
      <c r="F4210" s="157" t="s">
        <v>8259</v>
      </c>
    </row>
    <row r="4211" spans="1:6" x14ac:dyDescent="0.2">
      <c r="A4211" s="155" t="s">
        <v>8257</v>
      </c>
      <c r="B4211" s="155" t="s">
        <v>8258</v>
      </c>
      <c r="C4211" s="155" t="s">
        <v>10690</v>
      </c>
      <c r="D4211" s="157" t="s">
        <v>8259</v>
      </c>
      <c r="E4211" s="157" t="s">
        <v>8259</v>
      </c>
      <c r="F4211" s="157" t="s">
        <v>8259</v>
      </c>
    </row>
    <row r="4212" spans="1:6" x14ac:dyDescent="0.2">
      <c r="A4212" s="155" t="s">
        <v>8260</v>
      </c>
      <c r="B4212" s="155" t="s">
        <v>12364</v>
      </c>
      <c r="C4212" s="156">
        <v>37621</v>
      </c>
      <c r="D4212" s="157">
        <v>0</v>
      </c>
      <c r="E4212" s="157">
        <v>0</v>
      </c>
      <c r="F4212" s="157">
        <v>0</v>
      </c>
    </row>
    <row r="4213" spans="1:6" x14ac:dyDescent="0.2">
      <c r="A4213" s="155" t="s">
        <v>8261</v>
      </c>
      <c r="B4213" s="155"/>
      <c r="C4213" s="156">
        <v>37621</v>
      </c>
      <c r="D4213" s="157">
        <v>7884.8459999999995</v>
      </c>
      <c r="E4213" s="157">
        <v>9233.64</v>
      </c>
      <c r="F4213" s="157">
        <v>-1348.7940000000001</v>
      </c>
    </row>
    <row r="4214" spans="1:6" x14ac:dyDescent="0.2">
      <c r="A4214" s="155" t="s">
        <v>8257</v>
      </c>
      <c r="B4214" s="155" t="s">
        <v>8258</v>
      </c>
      <c r="C4214" s="155" t="s">
        <v>10690</v>
      </c>
      <c r="D4214" s="157" t="s">
        <v>8259</v>
      </c>
      <c r="E4214" s="157" t="s">
        <v>8259</v>
      </c>
      <c r="F4214" s="157" t="s">
        <v>8259</v>
      </c>
    </row>
    <row r="4215" spans="1:6" x14ac:dyDescent="0.2">
      <c r="A4215" s="155" t="s">
        <v>5859</v>
      </c>
      <c r="B4215" s="155" t="s">
        <v>8418</v>
      </c>
      <c r="C4215" s="155"/>
      <c r="D4215" s="155"/>
      <c r="E4215" s="155"/>
      <c r="F4215" s="155"/>
    </row>
    <row r="4216" spans="1:6" x14ac:dyDescent="0.2">
      <c r="A4216" s="155"/>
      <c r="B4216" s="155"/>
      <c r="C4216" s="155" t="s">
        <v>10691</v>
      </c>
      <c r="D4216" s="155"/>
      <c r="E4216" s="157">
        <v>0</v>
      </c>
      <c r="F4216" s="155"/>
    </row>
    <row r="4217" spans="1:6" x14ac:dyDescent="0.2">
      <c r="A4217" s="155" t="s">
        <v>8264</v>
      </c>
      <c r="B4217" s="155"/>
      <c r="C4217" s="156">
        <v>37590</v>
      </c>
      <c r="D4217" s="157">
        <v>572.20000000000005</v>
      </c>
      <c r="E4217" s="157">
        <v>1430</v>
      </c>
      <c r="F4217" s="157">
        <v>-857.8</v>
      </c>
    </row>
    <row r="4218" spans="1:6" x14ac:dyDescent="0.2">
      <c r="A4218" s="155" t="s">
        <v>8257</v>
      </c>
      <c r="B4218" s="155" t="s">
        <v>8258</v>
      </c>
      <c r="C4218" s="155" t="s">
        <v>10690</v>
      </c>
      <c r="D4218" s="157" t="s">
        <v>8259</v>
      </c>
      <c r="E4218" s="157" t="s">
        <v>8259</v>
      </c>
      <c r="F4218" s="157" t="s">
        <v>8259</v>
      </c>
    </row>
    <row r="4219" spans="1:6" x14ac:dyDescent="0.2">
      <c r="A4219" s="155" t="s">
        <v>8257</v>
      </c>
      <c r="B4219" s="155" t="s">
        <v>8258</v>
      </c>
      <c r="C4219" s="155" t="s">
        <v>10690</v>
      </c>
      <c r="D4219" s="157" t="s">
        <v>8259</v>
      </c>
      <c r="E4219" s="157" t="s">
        <v>8259</v>
      </c>
      <c r="F4219" s="157" t="s">
        <v>8259</v>
      </c>
    </row>
    <row r="4220" spans="1:6" x14ac:dyDescent="0.2">
      <c r="A4220" s="155" t="s">
        <v>8260</v>
      </c>
      <c r="B4220" s="155" t="s">
        <v>12364</v>
      </c>
      <c r="C4220" s="156">
        <v>37621</v>
      </c>
      <c r="D4220" s="157">
        <v>0</v>
      </c>
      <c r="E4220" s="157">
        <v>0</v>
      </c>
      <c r="F4220" s="157">
        <v>0</v>
      </c>
    </row>
    <row r="4221" spans="1:6" x14ac:dyDescent="0.2">
      <c r="A4221" s="155" t="s">
        <v>8261</v>
      </c>
      <c r="B4221" s="155"/>
      <c r="C4221" s="156">
        <v>37621</v>
      </c>
      <c r="D4221" s="157">
        <v>572.20000000000005</v>
      </c>
      <c r="E4221" s="157">
        <v>1430</v>
      </c>
      <c r="F4221" s="157">
        <v>-857.8</v>
      </c>
    </row>
    <row r="4222" spans="1:6" x14ac:dyDescent="0.2">
      <c r="A4222" s="155" t="s">
        <v>8257</v>
      </c>
      <c r="B4222" s="155" t="s">
        <v>8258</v>
      </c>
      <c r="C4222" s="155" t="s">
        <v>10690</v>
      </c>
      <c r="D4222" s="157" t="s">
        <v>8259</v>
      </c>
      <c r="E4222" s="157" t="s">
        <v>8259</v>
      </c>
      <c r="F4222" s="157" t="s">
        <v>8259</v>
      </c>
    </row>
    <row r="4223" spans="1:6" x14ac:dyDescent="0.2">
      <c r="A4223" s="155" t="s">
        <v>8257</v>
      </c>
      <c r="B4223" s="155" t="s">
        <v>8258</v>
      </c>
      <c r="C4223" s="155" t="s">
        <v>10690</v>
      </c>
      <c r="D4223" s="157" t="s">
        <v>8259</v>
      </c>
      <c r="E4223" s="157" t="s">
        <v>8259</v>
      </c>
      <c r="F4223" s="157" t="s">
        <v>8259</v>
      </c>
    </row>
    <row r="4224" spans="1:6" x14ac:dyDescent="0.2">
      <c r="A4224" s="155" t="s">
        <v>8260</v>
      </c>
      <c r="B4224" s="155" t="s">
        <v>12364</v>
      </c>
      <c r="C4224" s="156">
        <v>37621</v>
      </c>
      <c r="D4224" s="157">
        <v>0</v>
      </c>
      <c r="E4224" s="157">
        <v>0</v>
      </c>
      <c r="F4224" s="157">
        <v>0</v>
      </c>
    </row>
    <row r="4225" spans="1:6" x14ac:dyDescent="0.2">
      <c r="A4225" s="155" t="s">
        <v>8261</v>
      </c>
      <c r="B4225" s="155"/>
      <c r="C4225" s="156">
        <v>37621</v>
      </c>
      <c r="D4225" s="157">
        <v>0</v>
      </c>
      <c r="E4225" s="157">
        <v>0</v>
      </c>
      <c r="F4225" s="157">
        <v>0</v>
      </c>
    </row>
    <row r="4226" spans="1:6" x14ac:dyDescent="0.2">
      <c r="A4226" s="155" t="s">
        <v>8257</v>
      </c>
      <c r="B4226" s="155" t="s">
        <v>8258</v>
      </c>
      <c r="C4226" s="155" t="s">
        <v>10690</v>
      </c>
      <c r="D4226" s="157" t="s">
        <v>8259</v>
      </c>
      <c r="E4226" s="157" t="s">
        <v>8259</v>
      </c>
      <c r="F4226" s="157" t="s">
        <v>8259</v>
      </c>
    </row>
    <row r="4227" spans="1:6" x14ac:dyDescent="0.2">
      <c r="A4227" s="155" t="s">
        <v>5863</v>
      </c>
      <c r="B4227" s="155" t="s">
        <v>9657</v>
      </c>
      <c r="C4227" s="155" t="s">
        <v>9658</v>
      </c>
      <c r="D4227" s="155"/>
      <c r="E4227" s="155"/>
      <c r="F4227" s="155"/>
    </row>
    <row r="4228" spans="1:6" x14ac:dyDescent="0.2">
      <c r="A4228" s="155"/>
      <c r="B4228" s="155"/>
      <c r="C4228" s="155" t="s">
        <v>10691</v>
      </c>
      <c r="D4228" s="155"/>
      <c r="E4228" s="157">
        <v>0</v>
      </c>
      <c r="F4228" s="155"/>
    </row>
    <row r="4229" spans="1:6" x14ac:dyDescent="0.2">
      <c r="A4229" s="155" t="s">
        <v>8264</v>
      </c>
      <c r="B4229" s="155"/>
      <c r="C4229" s="156">
        <v>37590</v>
      </c>
      <c r="D4229" s="157">
        <v>0</v>
      </c>
      <c r="E4229" s="157">
        <v>12038.85</v>
      </c>
      <c r="F4229" s="157">
        <v>-12038.85</v>
      </c>
    </row>
    <row r="4230" spans="1:6" x14ac:dyDescent="0.2">
      <c r="A4230" s="155" t="s">
        <v>8257</v>
      </c>
      <c r="B4230" s="155" t="s">
        <v>8258</v>
      </c>
      <c r="C4230" s="155" t="s">
        <v>10690</v>
      </c>
      <c r="D4230" s="157" t="s">
        <v>8259</v>
      </c>
      <c r="E4230" s="157" t="s">
        <v>8259</v>
      </c>
      <c r="F4230" s="157" t="s">
        <v>8259</v>
      </c>
    </row>
    <row r="4231" spans="1:6" x14ac:dyDescent="0.2">
      <c r="A4231" s="155" t="s">
        <v>8257</v>
      </c>
      <c r="B4231" s="155" t="s">
        <v>8258</v>
      </c>
      <c r="C4231" s="155" t="s">
        <v>10690</v>
      </c>
      <c r="D4231" s="157" t="s">
        <v>8259</v>
      </c>
      <c r="E4231" s="157" t="s">
        <v>8259</v>
      </c>
      <c r="F4231" s="157" t="s">
        <v>8259</v>
      </c>
    </row>
    <row r="4232" spans="1:6" x14ac:dyDescent="0.2">
      <c r="A4232" s="155" t="s">
        <v>8260</v>
      </c>
      <c r="B4232" s="155" t="s">
        <v>12364</v>
      </c>
      <c r="C4232" s="156">
        <v>37621</v>
      </c>
      <c r="D4232" s="157">
        <v>0</v>
      </c>
      <c r="E4232" s="157">
        <v>0</v>
      </c>
      <c r="F4232" s="157">
        <v>0</v>
      </c>
    </row>
    <row r="4233" spans="1:6" x14ac:dyDescent="0.2">
      <c r="A4233" s="155" t="s">
        <v>8261</v>
      </c>
      <c r="B4233" s="155"/>
      <c r="C4233" s="156">
        <v>37621</v>
      </c>
      <c r="D4233" s="157">
        <v>0</v>
      </c>
      <c r="E4233" s="157">
        <v>12038.85</v>
      </c>
      <c r="F4233" s="157">
        <v>-12038.85</v>
      </c>
    </row>
    <row r="4234" spans="1:6" x14ac:dyDescent="0.2">
      <c r="A4234" s="155" t="s">
        <v>8257</v>
      </c>
      <c r="B4234" s="155" t="s">
        <v>8258</v>
      </c>
      <c r="C4234" s="155" t="s">
        <v>10690</v>
      </c>
      <c r="D4234" s="157" t="s">
        <v>8259</v>
      </c>
      <c r="E4234" s="157" t="s">
        <v>8259</v>
      </c>
      <c r="F4234" s="157" t="s">
        <v>8259</v>
      </c>
    </row>
    <row r="4235" spans="1:6" x14ac:dyDescent="0.2">
      <c r="A4235" s="155" t="s">
        <v>8257</v>
      </c>
      <c r="B4235" s="155" t="s">
        <v>8258</v>
      </c>
      <c r="C4235" s="155" t="s">
        <v>10690</v>
      </c>
      <c r="D4235" s="157" t="s">
        <v>8259</v>
      </c>
      <c r="E4235" s="157" t="s">
        <v>8259</v>
      </c>
      <c r="F4235" s="157" t="s">
        <v>8259</v>
      </c>
    </row>
    <row r="4236" spans="1:6" x14ac:dyDescent="0.2">
      <c r="A4236" s="155" t="s">
        <v>8260</v>
      </c>
      <c r="B4236" s="155" t="s">
        <v>12364</v>
      </c>
      <c r="C4236" s="156">
        <v>37621</v>
      </c>
      <c r="D4236" s="157">
        <v>0</v>
      </c>
      <c r="E4236" s="157">
        <v>0</v>
      </c>
      <c r="F4236" s="157">
        <v>0</v>
      </c>
    </row>
    <row r="4237" spans="1:6" x14ac:dyDescent="0.2">
      <c r="A4237" s="155" t="s">
        <v>8261</v>
      </c>
      <c r="B4237" s="155"/>
      <c r="C4237" s="156">
        <v>37621</v>
      </c>
      <c r="D4237" s="157">
        <v>0</v>
      </c>
      <c r="E4237" s="157">
        <v>0</v>
      </c>
      <c r="F4237" s="157">
        <v>0</v>
      </c>
    </row>
    <row r="4238" spans="1:6" x14ac:dyDescent="0.2">
      <c r="A4238" s="155" t="s">
        <v>8257</v>
      </c>
      <c r="B4238" s="155" t="s">
        <v>8258</v>
      </c>
      <c r="C4238" s="155" t="s">
        <v>10690</v>
      </c>
      <c r="D4238" s="157" t="s">
        <v>8259</v>
      </c>
      <c r="E4238" s="157" t="s">
        <v>8259</v>
      </c>
      <c r="F4238" s="157" t="s">
        <v>8259</v>
      </c>
    </row>
    <row r="4239" spans="1:6" x14ac:dyDescent="0.2">
      <c r="A4239" s="155" t="s">
        <v>8257</v>
      </c>
      <c r="B4239" s="155" t="s">
        <v>8258</v>
      </c>
      <c r="C4239" s="155" t="s">
        <v>10690</v>
      </c>
      <c r="D4239" s="157" t="s">
        <v>8259</v>
      </c>
      <c r="E4239" s="157" t="s">
        <v>8259</v>
      </c>
      <c r="F4239" s="157" t="s">
        <v>8259</v>
      </c>
    </row>
    <row r="4240" spans="1:6" x14ac:dyDescent="0.2">
      <c r="A4240" s="155" t="s">
        <v>8260</v>
      </c>
      <c r="B4240" s="155" t="s">
        <v>12364</v>
      </c>
      <c r="C4240" s="156">
        <v>37621</v>
      </c>
      <c r="D4240" s="157">
        <v>0</v>
      </c>
      <c r="E4240" s="157">
        <v>0</v>
      </c>
      <c r="F4240" s="157">
        <v>0</v>
      </c>
    </row>
    <row r="4241" spans="1:6" x14ac:dyDescent="0.2">
      <c r="A4241" s="155" t="s">
        <v>8261</v>
      </c>
      <c r="B4241" s="155"/>
      <c r="C4241" s="156">
        <v>37621</v>
      </c>
      <c r="D4241" s="157">
        <v>0</v>
      </c>
      <c r="E4241" s="157">
        <v>0</v>
      </c>
      <c r="F4241" s="157">
        <v>0</v>
      </c>
    </row>
    <row r="4242" spans="1:6" x14ac:dyDescent="0.2">
      <c r="A4242" s="155" t="s">
        <v>8257</v>
      </c>
      <c r="B4242" s="155" t="s">
        <v>8258</v>
      </c>
      <c r="C4242" s="155" t="s">
        <v>10690</v>
      </c>
      <c r="D4242" s="157" t="s">
        <v>8259</v>
      </c>
      <c r="E4242" s="157" t="s">
        <v>8259</v>
      </c>
      <c r="F4242" s="157" t="s">
        <v>8259</v>
      </c>
    </row>
    <row r="4243" spans="1:6" x14ac:dyDescent="0.2">
      <c r="A4243" s="155" t="s">
        <v>5070</v>
      </c>
      <c r="B4243" s="155" t="s">
        <v>9661</v>
      </c>
      <c r="C4243" s="155" t="s">
        <v>9662</v>
      </c>
      <c r="D4243" s="155"/>
      <c r="E4243" s="155"/>
      <c r="F4243" s="155"/>
    </row>
    <row r="4244" spans="1:6" x14ac:dyDescent="0.2">
      <c r="A4244" s="155"/>
      <c r="B4244" s="155"/>
      <c r="C4244" s="155" t="s">
        <v>10691</v>
      </c>
      <c r="D4244" s="155"/>
      <c r="E4244" s="157">
        <v>0</v>
      </c>
      <c r="F4244" s="155"/>
    </row>
    <row r="4245" spans="1:6" x14ac:dyDescent="0.2">
      <c r="A4245" s="155" t="s">
        <v>8264</v>
      </c>
      <c r="B4245" s="155"/>
      <c r="C4245" s="156">
        <v>37590</v>
      </c>
      <c r="D4245" s="157">
        <v>1982</v>
      </c>
      <c r="E4245" s="157">
        <v>2047</v>
      </c>
      <c r="F4245" s="157">
        <v>-65</v>
      </c>
    </row>
    <row r="4246" spans="1:6" x14ac:dyDescent="0.2">
      <c r="A4246" s="155" t="s">
        <v>8257</v>
      </c>
      <c r="B4246" s="155" t="s">
        <v>8258</v>
      </c>
      <c r="C4246" s="155" t="s">
        <v>10690</v>
      </c>
      <c r="D4246" s="157" t="s">
        <v>8259</v>
      </c>
      <c r="E4246" s="157" t="s">
        <v>8259</v>
      </c>
      <c r="F4246" s="157" t="s">
        <v>8259</v>
      </c>
    </row>
    <row r="4248" spans="1:6" x14ac:dyDescent="0.2">
      <c r="A4248" s="155" t="s">
        <v>8265</v>
      </c>
      <c r="B4248" s="155" t="s">
        <v>8266</v>
      </c>
      <c r="C4248" s="155" t="s">
        <v>158</v>
      </c>
      <c r="D4248" s="157" t="s">
        <v>3</v>
      </c>
      <c r="E4248" s="157" t="s">
        <v>4</v>
      </c>
      <c r="F4248" s="157" t="s">
        <v>1020</v>
      </c>
    </row>
    <row r="4249" spans="1:6" x14ac:dyDescent="0.2">
      <c r="A4249" s="155" t="s">
        <v>8257</v>
      </c>
      <c r="B4249" s="155" t="s">
        <v>8258</v>
      </c>
      <c r="C4249" s="155" t="s">
        <v>10690</v>
      </c>
      <c r="D4249" s="157" t="s">
        <v>8259</v>
      </c>
      <c r="E4249" s="157" t="s">
        <v>8259</v>
      </c>
      <c r="F4249" s="157" t="s">
        <v>8259</v>
      </c>
    </row>
    <row r="4250" spans="1:6" x14ac:dyDescent="0.2">
      <c r="A4250" s="156">
        <v>45653</v>
      </c>
      <c r="B4250" s="155">
        <v>5624567631</v>
      </c>
      <c r="C4250" s="155" t="s">
        <v>11215</v>
      </c>
      <c r="D4250" s="157">
        <v>319</v>
      </c>
      <c r="E4250" s="155"/>
      <c r="F4250" s="157">
        <v>254</v>
      </c>
    </row>
    <row r="4251" spans="1:6" x14ac:dyDescent="0.2">
      <c r="A4251" s="155" t="s">
        <v>8257</v>
      </c>
      <c r="B4251" s="155" t="s">
        <v>8258</v>
      </c>
      <c r="C4251" s="155" t="s">
        <v>10690</v>
      </c>
      <c r="D4251" s="157" t="s">
        <v>8259</v>
      </c>
      <c r="E4251" s="157" t="s">
        <v>8259</v>
      </c>
      <c r="F4251" s="157" t="s">
        <v>8259</v>
      </c>
    </row>
    <row r="4252" spans="1:6" x14ac:dyDescent="0.2">
      <c r="A4252" s="155" t="s">
        <v>8260</v>
      </c>
      <c r="B4252" s="155" t="s">
        <v>12364</v>
      </c>
      <c r="C4252" s="156">
        <v>37621</v>
      </c>
      <c r="D4252" s="157">
        <v>319</v>
      </c>
      <c r="E4252" s="157">
        <v>0</v>
      </c>
      <c r="F4252" s="157">
        <v>319</v>
      </c>
    </row>
    <row r="4253" spans="1:6" x14ac:dyDescent="0.2">
      <c r="A4253" s="155" t="s">
        <v>8261</v>
      </c>
      <c r="B4253" s="155"/>
      <c r="C4253" s="156">
        <v>37621</v>
      </c>
      <c r="D4253" s="157">
        <v>2301</v>
      </c>
      <c r="E4253" s="157">
        <v>2047</v>
      </c>
      <c r="F4253" s="157">
        <v>254</v>
      </c>
    </row>
    <row r="4254" spans="1:6" x14ac:dyDescent="0.2">
      <c r="A4254" s="155" t="s">
        <v>8257</v>
      </c>
      <c r="B4254" s="155" t="s">
        <v>8258</v>
      </c>
      <c r="C4254" s="155" t="s">
        <v>10690</v>
      </c>
      <c r="D4254" s="157" t="s">
        <v>8259</v>
      </c>
      <c r="E4254" s="157" t="s">
        <v>8259</v>
      </c>
      <c r="F4254" s="157" t="s">
        <v>8259</v>
      </c>
    </row>
    <row r="4255" spans="1:6" x14ac:dyDescent="0.2">
      <c r="A4255" s="155" t="s">
        <v>5071</v>
      </c>
      <c r="B4255" s="155" t="s">
        <v>9663</v>
      </c>
      <c r="C4255" s="155" t="s">
        <v>9664</v>
      </c>
      <c r="D4255" s="155"/>
      <c r="E4255" s="155"/>
      <c r="F4255" s="155"/>
    </row>
    <row r="4256" spans="1:6" x14ac:dyDescent="0.2">
      <c r="A4256" s="155" t="s">
        <v>8268</v>
      </c>
      <c r="B4256" s="155"/>
      <c r="C4256" s="155"/>
      <c r="D4256" s="155"/>
      <c r="E4256" s="155"/>
      <c r="F4256" s="155"/>
    </row>
    <row r="4257" spans="1:6" x14ac:dyDescent="0.2">
      <c r="A4257" s="155" t="s">
        <v>8254</v>
      </c>
      <c r="B4257" s="155" t="s">
        <v>8255</v>
      </c>
      <c r="C4257" s="155"/>
      <c r="D4257" s="155"/>
      <c r="E4257" s="155"/>
      <c r="F4257" s="155"/>
    </row>
    <row r="4258" spans="1:6" x14ac:dyDescent="0.2">
      <c r="A4258" s="155"/>
      <c r="B4258" s="155"/>
      <c r="C4258" s="155" t="s">
        <v>10689</v>
      </c>
      <c r="D4258" s="157" t="s">
        <v>8255</v>
      </c>
      <c r="E4258" s="155"/>
      <c r="F4258" s="155"/>
    </row>
    <row r="4260" spans="1:6" x14ac:dyDescent="0.2">
      <c r="A4260" s="155"/>
      <c r="B4260" s="155"/>
      <c r="C4260" s="155" t="s">
        <v>10691</v>
      </c>
      <c r="D4260" s="155"/>
      <c r="E4260" s="157">
        <v>0</v>
      </c>
      <c r="F4260" s="155"/>
    </row>
    <row r="4261" spans="1:6" x14ac:dyDescent="0.2">
      <c r="A4261" s="155" t="s">
        <v>8264</v>
      </c>
      <c r="B4261" s="155"/>
      <c r="C4261" s="156">
        <v>37590</v>
      </c>
      <c r="D4261" s="157">
        <v>6567.7</v>
      </c>
      <c r="E4261" s="157">
        <v>3855</v>
      </c>
      <c r="F4261" s="157">
        <v>2712.7</v>
      </c>
    </row>
    <row r="4262" spans="1:6" x14ac:dyDescent="0.2">
      <c r="A4262" s="155" t="s">
        <v>8257</v>
      </c>
      <c r="B4262" s="155" t="s">
        <v>8258</v>
      </c>
      <c r="C4262" s="155" t="s">
        <v>10690</v>
      </c>
      <c r="D4262" s="157" t="s">
        <v>8259</v>
      </c>
      <c r="E4262" s="157" t="s">
        <v>8259</v>
      </c>
      <c r="F4262" s="157" t="s">
        <v>8259</v>
      </c>
    </row>
    <row r="4264" spans="1:6" x14ac:dyDescent="0.2">
      <c r="A4264" s="155" t="s">
        <v>8265</v>
      </c>
      <c r="B4264" s="155" t="s">
        <v>8266</v>
      </c>
      <c r="C4264" s="155" t="s">
        <v>158</v>
      </c>
      <c r="D4264" s="157" t="s">
        <v>3</v>
      </c>
      <c r="E4264" s="157" t="s">
        <v>4</v>
      </c>
      <c r="F4264" s="157" t="s">
        <v>1020</v>
      </c>
    </row>
    <row r="4265" spans="1:6" x14ac:dyDescent="0.2">
      <c r="A4265" s="155" t="s">
        <v>8257</v>
      </c>
      <c r="B4265" s="155" t="s">
        <v>8258</v>
      </c>
      <c r="C4265" s="155" t="s">
        <v>10690</v>
      </c>
      <c r="D4265" s="157" t="s">
        <v>8259</v>
      </c>
      <c r="E4265" s="157" t="s">
        <v>8259</v>
      </c>
      <c r="F4265" s="157" t="s">
        <v>8259</v>
      </c>
    </row>
    <row r="4266" spans="1:6" x14ac:dyDescent="0.2">
      <c r="A4266" s="156">
        <v>45639</v>
      </c>
      <c r="B4266" s="155" t="s">
        <v>11216</v>
      </c>
      <c r="C4266" s="155" t="s">
        <v>11217</v>
      </c>
      <c r="D4266" s="155"/>
      <c r="E4266" s="157">
        <v>56</v>
      </c>
      <c r="F4266" s="157">
        <v>2656.7</v>
      </c>
    </row>
    <row r="4267" spans="1:6" x14ac:dyDescent="0.2">
      <c r="A4267" s="156">
        <v>45639</v>
      </c>
      <c r="B4267" s="155" t="s">
        <v>11218</v>
      </c>
      <c r="C4267" s="155" t="s">
        <v>11219</v>
      </c>
      <c r="D4267" s="155"/>
      <c r="E4267" s="157">
        <v>296</v>
      </c>
      <c r="F4267" s="157">
        <v>2360.6999999999998</v>
      </c>
    </row>
    <row r="4268" spans="1:6" x14ac:dyDescent="0.2">
      <c r="A4268" s="156">
        <v>45656</v>
      </c>
      <c r="B4268" s="155" t="s">
        <v>11220</v>
      </c>
      <c r="C4268" s="155" t="s">
        <v>11221</v>
      </c>
      <c r="D4268" s="155"/>
      <c r="E4268" s="157">
        <v>70</v>
      </c>
      <c r="F4268" s="157">
        <v>2290.6999999999998</v>
      </c>
    </row>
    <row r="4269" spans="1:6" x14ac:dyDescent="0.2">
      <c r="A4269" s="156">
        <v>45656</v>
      </c>
      <c r="B4269" s="155" t="s">
        <v>11222</v>
      </c>
      <c r="C4269" s="155" t="s">
        <v>11223</v>
      </c>
      <c r="D4269" s="155"/>
      <c r="E4269" s="157">
        <v>50</v>
      </c>
      <c r="F4269" s="157">
        <v>2240.6999999999998</v>
      </c>
    </row>
    <row r="4270" spans="1:6" x14ac:dyDescent="0.2">
      <c r="A4270" s="156">
        <v>45656</v>
      </c>
      <c r="B4270" s="155" t="s">
        <v>11224</v>
      </c>
      <c r="C4270" s="155" t="s">
        <v>11225</v>
      </c>
      <c r="D4270" s="155"/>
      <c r="E4270" s="157">
        <v>20</v>
      </c>
      <c r="F4270" s="157">
        <v>2220.6999999999998</v>
      </c>
    </row>
    <row r="4271" spans="1:6" x14ac:dyDescent="0.2">
      <c r="A4271" s="156">
        <v>45656</v>
      </c>
      <c r="B4271" s="155" t="s">
        <v>11226</v>
      </c>
      <c r="C4271" s="155" t="s">
        <v>11227</v>
      </c>
      <c r="D4271" s="155"/>
      <c r="E4271" s="157">
        <v>20</v>
      </c>
      <c r="F4271" s="157">
        <v>2200.6999999999998</v>
      </c>
    </row>
    <row r="4272" spans="1:6" x14ac:dyDescent="0.2">
      <c r="A4272" s="155" t="s">
        <v>8257</v>
      </c>
      <c r="B4272" s="155" t="s">
        <v>8258</v>
      </c>
      <c r="C4272" s="155" t="s">
        <v>10690</v>
      </c>
      <c r="D4272" s="157" t="s">
        <v>8259</v>
      </c>
      <c r="E4272" s="157" t="s">
        <v>8259</v>
      </c>
      <c r="F4272" s="157" t="s">
        <v>8259</v>
      </c>
    </row>
    <row r="4273" spans="1:6" x14ac:dyDescent="0.2">
      <c r="A4273" s="155" t="s">
        <v>8260</v>
      </c>
      <c r="B4273" s="155" t="s">
        <v>12364</v>
      </c>
      <c r="C4273" s="156">
        <v>37621</v>
      </c>
      <c r="D4273" s="157">
        <v>0</v>
      </c>
      <c r="E4273" s="157">
        <v>512</v>
      </c>
      <c r="F4273" s="157">
        <v>-512</v>
      </c>
    </row>
    <row r="4274" spans="1:6" x14ac:dyDescent="0.2">
      <c r="A4274" s="155" t="s">
        <v>8261</v>
      </c>
      <c r="B4274" s="155"/>
      <c r="C4274" s="156">
        <v>37621</v>
      </c>
      <c r="D4274" s="157">
        <v>6567.7</v>
      </c>
      <c r="E4274" s="157">
        <v>4367</v>
      </c>
      <c r="F4274" s="157">
        <v>2200.6999999999998</v>
      </c>
    </row>
    <row r="4275" spans="1:6" x14ac:dyDescent="0.2">
      <c r="A4275" s="155" t="s">
        <v>8257</v>
      </c>
      <c r="B4275" s="155" t="s">
        <v>8258</v>
      </c>
      <c r="C4275" s="155" t="s">
        <v>10690</v>
      </c>
      <c r="D4275" s="157" t="s">
        <v>8259</v>
      </c>
      <c r="E4275" s="157" t="s">
        <v>8259</v>
      </c>
      <c r="F4275" s="157" t="s">
        <v>8259</v>
      </c>
    </row>
    <row r="4276" spans="1:6" x14ac:dyDescent="0.2">
      <c r="A4276" s="155" t="s">
        <v>8257</v>
      </c>
      <c r="B4276" s="155" t="s">
        <v>8258</v>
      </c>
      <c r="C4276" s="155" t="s">
        <v>10690</v>
      </c>
      <c r="D4276" s="157" t="s">
        <v>8259</v>
      </c>
      <c r="E4276" s="157" t="s">
        <v>8259</v>
      </c>
      <c r="F4276" s="157" t="s">
        <v>8259</v>
      </c>
    </row>
    <row r="4277" spans="1:6" x14ac:dyDescent="0.2">
      <c r="A4277" s="155" t="s">
        <v>8260</v>
      </c>
      <c r="B4277" s="155" t="s">
        <v>12364</v>
      </c>
      <c r="C4277" s="156">
        <v>37621</v>
      </c>
      <c r="D4277" s="157">
        <v>0</v>
      </c>
      <c r="E4277" s="157">
        <v>0</v>
      </c>
      <c r="F4277" s="157">
        <v>0</v>
      </c>
    </row>
    <row r="4278" spans="1:6" x14ac:dyDescent="0.2">
      <c r="A4278" s="155" t="s">
        <v>8261</v>
      </c>
      <c r="B4278" s="155"/>
      <c r="C4278" s="156">
        <v>37621</v>
      </c>
      <c r="D4278" s="157">
        <v>0</v>
      </c>
      <c r="E4278" s="157">
        <v>0</v>
      </c>
      <c r="F4278" s="157">
        <v>0</v>
      </c>
    </row>
    <row r="4279" spans="1:6" x14ac:dyDescent="0.2">
      <c r="A4279" s="155" t="s">
        <v>8257</v>
      </c>
      <c r="B4279" s="155" t="s">
        <v>8258</v>
      </c>
      <c r="C4279" s="155" t="s">
        <v>10690</v>
      </c>
      <c r="D4279" s="157" t="s">
        <v>8259</v>
      </c>
      <c r="E4279" s="157" t="s">
        <v>8259</v>
      </c>
      <c r="F4279" s="157" t="s">
        <v>8259</v>
      </c>
    </row>
    <row r="4280" spans="1:6" x14ac:dyDescent="0.2">
      <c r="A4280" s="155" t="s">
        <v>8257</v>
      </c>
      <c r="B4280" s="155" t="s">
        <v>8258</v>
      </c>
      <c r="C4280" s="155" t="s">
        <v>10690</v>
      </c>
      <c r="D4280" s="157" t="s">
        <v>8259</v>
      </c>
      <c r="E4280" s="157" t="s">
        <v>8259</v>
      </c>
      <c r="F4280" s="157" t="s">
        <v>8259</v>
      </c>
    </row>
    <row r="4281" spans="1:6" x14ac:dyDescent="0.2">
      <c r="A4281" s="155" t="s">
        <v>8260</v>
      </c>
      <c r="B4281" s="155" t="s">
        <v>12364</v>
      </c>
      <c r="C4281" s="156">
        <v>37621</v>
      </c>
      <c r="D4281" s="157">
        <v>0</v>
      </c>
      <c r="E4281" s="157">
        <v>0</v>
      </c>
      <c r="F4281" s="157">
        <v>0</v>
      </c>
    </row>
    <row r="4282" spans="1:6" x14ac:dyDescent="0.2">
      <c r="A4282" s="155" t="s">
        <v>8261</v>
      </c>
      <c r="B4282" s="155"/>
      <c r="C4282" s="156">
        <v>37621</v>
      </c>
      <c r="D4282" s="157">
        <v>0</v>
      </c>
      <c r="E4282" s="157">
        <v>0</v>
      </c>
      <c r="F4282" s="157">
        <v>0</v>
      </c>
    </row>
    <row r="4283" spans="1:6" x14ac:dyDescent="0.2">
      <c r="A4283" s="155" t="s">
        <v>8257</v>
      </c>
      <c r="B4283" s="155" t="s">
        <v>8258</v>
      </c>
      <c r="C4283" s="155" t="s">
        <v>10690</v>
      </c>
      <c r="D4283" s="157" t="s">
        <v>8259</v>
      </c>
      <c r="E4283" s="157" t="s">
        <v>8259</v>
      </c>
      <c r="F4283" s="157" t="s">
        <v>8259</v>
      </c>
    </row>
    <row r="4284" spans="1:6" x14ac:dyDescent="0.2">
      <c r="A4284" s="155" t="s">
        <v>8257</v>
      </c>
      <c r="B4284" s="155" t="s">
        <v>8258</v>
      </c>
      <c r="C4284" s="155" t="s">
        <v>10690</v>
      </c>
      <c r="D4284" s="157" t="s">
        <v>8259</v>
      </c>
      <c r="E4284" s="157" t="s">
        <v>8259</v>
      </c>
      <c r="F4284" s="157" t="s">
        <v>8259</v>
      </c>
    </row>
    <row r="4285" spans="1:6" x14ac:dyDescent="0.2">
      <c r="A4285" s="155" t="s">
        <v>8260</v>
      </c>
      <c r="B4285" s="155" t="s">
        <v>12364</v>
      </c>
      <c r="C4285" s="156">
        <v>37621</v>
      </c>
      <c r="D4285" s="157">
        <v>0</v>
      </c>
      <c r="E4285" s="157">
        <v>0</v>
      </c>
      <c r="F4285" s="157">
        <v>0</v>
      </c>
    </row>
    <row r="4286" spans="1:6" x14ac:dyDescent="0.2">
      <c r="A4286" s="155" t="s">
        <v>8261</v>
      </c>
      <c r="B4286" s="155"/>
      <c r="C4286" s="156">
        <v>37621</v>
      </c>
      <c r="D4286" s="157">
        <v>0</v>
      </c>
      <c r="E4286" s="157">
        <v>0</v>
      </c>
      <c r="F4286" s="157">
        <v>0</v>
      </c>
    </row>
    <row r="4287" spans="1:6" x14ac:dyDescent="0.2">
      <c r="A4287" s="155" t="s">
        <v>8257</v>
      </c>
      <c r="B4287" s="155" t="s">
        <v>8258</v>
      </c>
      <c r="C4287" s="155" t="s">
        <v>10690</v>
      </c>
      <c r="D4287" s="157" t="s">
        <v>8259</v>
      </c>
      <c r="E4287" s="157" t="s">
        <v>8259</v>
      </c>
      <c r="F4287" s="157" t="s">
        <v>8259</v>
      </c>
    </row>
    <row r="4288" spans="1:6" x14ac:dyDescent="0.2">
      <c r="A4288" s="155" t="s">
        <v>5868</v>
      </c>
      <c r="B4288" s="155" t="s">
        <v>9665</v>
      </c>
      <c r="C4288" s="155" t="s">
        <v>8278</v>
      </c>
      <c r="D4288" s="155"/>
      <c r="E4288" s="155"/>
      <c r="F4288" s="155"/>
    </row>
    <row r="4289" spans="1:6" x14ac:dyDescent="0.2">
      <c r="A4289" s="155"/>
      <c r="B4289" s="155"/>
      <c r="C4289" s="155" t="s">
        <v>10691</v>
      </c>
      <c r="D4289" s="155"/>
      <c r="E4289" s="157">
        <v>0</v>
      </c>
      <c r="F4289" s="155"/>
    </row>
    <row r="4290" spans="1:6" x14ac:dyDescent="0.2">
      <c r="A4290" s="155" t="s">
        <v>8264</v>
      </c>
      <c r="B4290" s="155"/>
      <c r="C4290" s="156">
        <v>37590</v>
      </c>
      <c r="D4290" s="157">
        <v>89784.913</v>
      </c>
      <c r="E4290" s="157">
        <v>87308.998999999996</v>
      </c>
      <c r="F4290" s="157">
        <v>2475.9140000000002</v>
      </c>
    </row>
    <row r="4291" spans="1:6" x14ac:dyDescent="0.2">
      <c r="A4291" s="155" t="s">
        <v>8257</v>
      </c>
      <c r="B4291" s="155" t="s">
        <v>8258</v>
      </c>
      <c r="C4291" s="155" t="s">
        <v>10690</v>
      </c>
      <c r="D4291" s="157" t="s">
        <v>8259</v>
      </c>
      <c r="E4291" s="157" t="s">
        <v>8259</v>
      </c>
      <c r="F4291" s="157" t="s">
        <v>8259</v>
      </c>
    </row>
    <row r="4292" spans="1:6" x14ac:dyDescent="0.2">
      <c r="A4292" s="156">
        <v>45646</v>
      </c>
      <c r="B4292" s="155">
        <v>5624567516</v>
      </c>
      <c r="C4292" s="155" t="s">
        <v>11228</v>
      </c>
      <c r="D4292" s="157">
        <v>3606.7</v>
      </c>
      <c r="E4292" s="155"/>
      <c r="F4292" s="157">
        <v>6082.6139999999996</v>
      </c>
    </row>
    <row r="4293" spans="1:6" x14ac:dyDescent="0.2">
      <c r="A4293" s="155" t="s">
        <v>8257</v>
      </c>
      <c r="B4293" s="155" t="s">
        <v>8258</v>
      </c>
      <c r="C4293" s="155" t="s">
        <v>10690</v>
      </c>
      <c r="D4293" s="157" t="s">
        <v>8259</v>
      </c>
      <c r="E4293" s="157" t="s">
        <v>8259</v>
      </c>
      <c r="F4293" s="157" t="s">
        <v>8259</v>
      </c>
    </row>
    <row r="4294" spans="1:6" x14ac:dyDescent="0.2">
      <c r="A4294" s="155" t="s">
        <v>8260</v>
      </c>
      <c r="B4294" s="155" t="s">
        <v>12364</v>
      </c>
      <c r="C4294" s="156">
        <v>37621</v>
      </c>
      <c r="D4294" s="157">
        <v>3606.7</v>
      </c>
      <c r="E4294" s="157">
        <v>0</v>
      </c>
      <c r="F4294" s="157">
        <v>3606.7</v>
      </c>
    </row>
    <row r="4295" spans="1:6" x14ac:dyDescent="0.2">
      <c r="A4295" s="155" t="s">
        <v>8261</v>
      </c>
      <c r="B4295" s="155"/>
      <c r="C4295" s="156">
        <v>37621</v>
      </c>
      <c r="D4295" s="157">
        <v>93391.612999999998</v>
      </c>
      <c r="E4295" s="157">
        <v>87308.998999999996</v>
      </c>
      <c r="F4295" s="157">
        <v>6082.6139999999996</v>
      </c>
    </row>
    <row r="4296" spans="1:6" x14ac:dyDescent="0.2">
      <c r="A4296" s="155" t="s">
        <v>8257</v>
      </c>
      <c r="B4296" s="155" t="s">
        <v>8258</v>
      </c>
      <c r="C4296" s="155" t="s">
        <v>10690</v>
      </c>
      <c r="D4296" s="157" t="s">
        <v>8259</v>
      </c>
      <c r="E4296" s="157" t="s">
        <v>8259</v>
      </c>
      <c r="F4296" s="157" t="s">
        <v>8259</v>
      </c>
    </row>
    <row r="4297" spans="1:6" x14ac:dyDescent="0.2">
      <c r="A4297" s="155" t="s">
        <v>8257</v>
      </c>
      <c r="B4297" s="155" t="s">
        <v>8258</v>
      </c>
      <c r="C4297" s="155" t="s">
        <v>10690</v>
      </c>
      <c r="D4297" s="157" t="s">
        <v>8259</v>
      </c>
      <c r="E4297" s="157" t="s">
        <v>8259</v>
      </c>
      <c r="F4297" s="157" t="s">
        <v>8259</v>
      </c>
    </row>
    <row r="4298" spans="1:6" x14ac:dyDescent="0.2">
      <c r="A4298" s="155" t="s">
        <v>8260</v>
      </c>
      <c r="B4298" s="155" t="s">
        <v>12364</v>
      </c>
      <c r="C4298" s="156">
        <v>37621</v>
      </c>
      <c r="D4298" s="157">
        <v>0</v>
      </c>
      <c r="E4298" s="157">
        <v>0</v>
      </c>
      <c r="F4298" s="157">
        <v>0</v>
      </c>
    </row>
    <row r="4299" spans="1:6" x14ac:dyDescent="0.2">
      <c r="A4299" s="155" t="s">
        <v>8261</v>
      </c>
      <c r="B4299" s="155"/>
      <c r="C4299" s="156">
        <v>37621</v>
      </c>
      <c r="D4299" s="157">
        <v>0</v>
      </c>
      <c r="E4299" s="157">
        <v>0</v>
      </c>
      <c r="F4299" s="157">
        <v>0</v>
      </c>
    </row>
    <row r="4300" spans="1:6" x14ac:dyDescent="0.2">
      <c r="A4300" s="155" t="s">
        <v>8257</v>
      </c>
      <c r="B4300" s="155" t="s">
        <v>8258</v>
      </c>
      <c r="C4300" s="155" t="s">
        <v>10690</v>
      </c>
      <c r="D4300" s="157" t="s">
        <v>8259</v>
      </c>
      <c r="E4300" s="157" t="s">
        <v>8259</v>
      </c>
      <c r="F4300" s="157" t="s">
        <v>8259</v>
      </c>
    </row>
    <row r="4301" spans="1:6" x14ac:dyDescent="0.2">
      <c r="A4301" s="155" t="s">
        <v>8257</v>
      </c>
      <c r="B4301" s="155" t="s">
        <v>8258</v>
      </c>
      <c r="C4301" s="155" t="s">
        <v>10690</v>
      </c>
      <c r="D4301" s="157" t="s">
        <v>8259</v>
      </c>
      <c r="E4301" s="157" t="s">
        <v>8259</v>
      </c>
      <c r="F4301" s="157" t="s">
        <v>8259</v>
      </c>
    </row>
    <row r="4302" spans="1:6" x14ac:dyDescent="0.2">
      <c r="A4302" s="155" t="s">
        <v>8260</v>
      </c>
      <c r="B4302" s="155" t="s">
        <v>12364</v>
      </c>
      <c r="C4302" s="156">
        <v>37621</v>
      </c>
      <c r="D4302" s="157">
        <v>0</v>
      </c>
      <c r="E4302" s="157">
        <v>0</v>
      </c>
      <c r="F4302" s="157">
        <v>0</v>
      </c>
    </row>
    <row r="4303" spans="1:6" x14ac:dyDescent="0.2">
      <c r="A4303" s="155" t="s">
        <v>8261</v>
      </c>
      <c r="B4303" s="155"/>
      <c r="C4303" s="156">
        <v>37621</v>
      </c>
      <c r="D4303" s="157">
        <v>0</v>
      </c>
      <c r="E4303" s="157">
        <v>0</v>
      </c>
      <c r="F4303" s="157">
        <v>0</v>
      </c>
    </row>
    <row r="4304" spans="1:6" x14ac:dyDescent="0.2">
      <c r="A4304" s="155" t="s">
        <v>8257</v>
      </c>
      <c r="B4304" s="155" t="s">
        <v>8258</v>
      </c>
      <c r="C4304" s="155" t="s">
        <v>10690</v>
      </c>
      <c r="D4304" s="157" t="s">
        <v>8259</v>
      </c>
      <c r="E4304" s="157" t="s">
        <v>8259</v>
      </c>
      <c r="F4304" s="157" t="s">
        <v>8259</v>
      </c>
    </row>
    <row r="4305" spans="1:6" x14ac:dyDescent="0.2">
      <c r="A4305" s="155" t="s">
        <v>8629</v>
      </c>
      <c r="B4305" s="155" t="s">
        <v>8694</v>
      </c>
      <c r="C4305" s="155"/>
      <c r="D4305" s="155"/>
      <c r="E4305" s="155"/>
      <c r="F4305" s="155"/>
    </row>
    <row r="4306" spans="1:6" x14ac:dyDescent="0.2">
      <c r="A4306" s="155"/>
      <c r="B4306" s="155"/>
      <c r="C4306" s="155" t="s">
        <v>10691</v>
      </c>
      <c r="D4306" s="155"/>
      <c r="E4306" s="157">
        <v>0</v>
      </c>
      <c r="F4306" s="155"/>
    </row>
    <row r="4307" spans="1:6" x14ac:dyDescent="0.2">
      <c r="A4307" s="155" t="s">
        <v>8264</v>
      </c>
      <c r="B4307" s="155"/>
      <c r="C4307" s="156">
        <v>37590</v>
      </c>
      <c r="D4307" s="157">
        <v>2291.62</v>
      </c>
      <c r="E4307" s="157">
        <v>2291.62</v>
      </c>
      <c r="F4307" s="157">
        <v>0</v>
      </c>
    </row>
    <row r="4308" spans="1:6" x14ac:dyDescent="0.2">
      <c r="A4308" s="155" t="s">
        <v>8257</v>
      </c>
      <c r="B4308" s="155" t="s">
        <v>8258</v>
      </c>
      <c r="C4308" s="155" t="s">
        <v>10690</v>
      </c>
      <c r="D4308" s="157" t="s">
        <v>8259</v>
      </c>
      <c r="E4308" s="157" t="s">
        <v>8259</v>
      </c>
      <c r="F4308" s="157" t="s">
        <v>8259</v>
      </c>
    </row>
    <row r="4309" spans="1:6" x14ac:dyDescent="0.2">
      <c r="A4309" s="155" t="s">
        <v>8257</v>
      </c>
      <c r="B4309" s="155" t="s">
        <v>8258</v>
      </c>
      <c r="C4309" s="155" t="s">
        <v>10690</v>
      </c>
      <c r="D4309" s="157" t="s">
        <v>8259</v>
      </c>
      <c r="E4309" s="157" t="s">
        <v>8259</v>
      </c>
      <c r="F4309" s="157" t="s">
        <v>8259</v>
      </c>
    </row>
    <row r="4310" spans="1:6" x14ac:dyDescent="0.2">
      <c r="A4310" s="155" t="s">
        <v>8260</v>
      </c>
      <c r="B4310" s="155" t="s">
        <v>12364</v>
      </c>
      <c r="C4310" s="156">
        <v>37621</v>
      </c>
      <c r="D4310" s="157">
        <v>0</v>
      </c>
      <c r="E4310" s="157">
        <v>0</v>
      </c>
      <c r="F4310" s="157">
        <v>0</v>
      </c>
    </row>
    <row r="4311" spans="1:6" x14ac:dyDescent="0.2">
      <c r="A4311" s="155" t="s">
        <v>8261</v>
      </c>
      <c r="B4311" s="155"/>
      <c r="C4311" s="156">
        <v>37621</v>
      </c>
      <c r="D4311" s="157">
        <v>2291.62</v>
      </c>
      <c r="E4311" s="157">
        <v>2291.62</v>
      </c>
      <c r="F4311" s="157">
        <v>0</v>
      </c>
    </row>
    <row r="4312" spans="1:6" x14ac:dyDescent="0.2">
      <c r="A4312" s="155" t="s">
        <v>8268</v>
      </c>
      <c r="B4312" s="155"/>
      <c r="C4312" s="155"/>
      <c r="D4312" s="155"/>
      <c r="E4312" s="155"/>
      <c r="F4312" s="155"/>
    </row>
    <row r="4313" spans="1:6" x14ac:dyDescent="0.2">
      <c r="A4313" s="155" t="s">
        <v>8254</v>
      </c>
      <c r="B4313" s="155" t="s">
        <v>8255</v>
      </c>
      <c r="C4313" s="155"/>
      <c r="D4313" s="155"/>
      <c r="E4313" s="155"/>
      <c r="F4313" s="155"/>
    </row>
    <row r="4314" spans="1:6" x14ac:dyDescent="0.2">
      <c r="A4314" s="155"/>
      <c r="B4314" s="155"/>
      <c r="C4314" s="155" t="s">
        <v>10689</v>
      </c>
      <c r="D4314" s="157" t="s">
        <v>8255</v>
      </c>
      <c r="E4314" s="155"/>
      <c r="F4314" s="155"/>
    </row>
    <row r="4316" spans="1:6" x14ac:dyDescent="0.2">
      <c r="A4316" s="155" t="s">
        <v>8257</v>
      </c>
      <c r="B4316" s="155" t="s">
        <v>8258</v>
      </c>
      <c r="C4316" s="155" t="s">
        <v>10690</v>
      </c>
      <c r="D4316" s="157" t="s">
        <v>8259</v>
      </c>
      <c r="E4316" s="157" t="s">
        <v>8259</v>
      </c>
      <c r="F4316" s="157" t="s">
        <v>8259</v>
      </c>
    </row>
    <row r="4317" spans="1:6" x14ac:dyDescent="0.2">
      <c r="A4317" s="155" t="s">
        <v>9344</v>
      </c>
      <c r="B4317" s="155" t="s">
        <v>9668</v>
      </c>
      <c r="C4317" s="155" t="s">
        <v>9669</v>
      </c>
      <c r="D4317" s="155"/>
      <c r="E4317" s="155"/>
      <c r="F4317" s="155"/>
    </row>
    <row r="4318" spans="1:6" x14ac:dyDescent="0.2">
      <c r="A4318" s="155"/>
      <c r="B4318" s="155"/>
      <c r="C4318" s="155" t="s">
        <v>10691</v>
      </c>
      <c r="D4318" s="155"/>
      <c r="E4318" s="157">
        <v>0</v>
      </c>
      <c r="F4318" s="155"/>
    </row>
    <row r="4319" spans="1:6" x14ac:dyDescent="0.2">
      <c r="A4319" s="155" t="s">
        <v>8264</v>
      </c>
      <c r="B4319" s="155"/>
      <c r="C4319" s="156">
        <v>37590</v>
      </c>
      <c r="D4319" s="157">
        <v>506</v>
      </c>
      <c r="E4319" s="157">
        <v>1443</v>
      </c>
      <c r="F4319" s="157">
        <v>-937</v>
      </c>
    </row>
    <row r="4320" spans="1:6" x14ac:dyDescent="0.2">
      <c r="A4320" s="155" t="s">
        <v>8257</v>
      </c>
      <c r="B4320" s="155" t="s">
        <v>8258</v>
      </c>
      <c r="C4320" s="155" t="s">
        <v>10690</v>
      </c>
      <c r="D4320" s="157" t="s">
        <v>8259</v>
      </c>
      <c r="E4320" s="157" t="s">
        <v>8259</v>
      </c>
      <c r="F4320" s="157" t="s">
        <v>8259</v>
      </c>
    </row>
    <row r="4322" spans="1:6" x14ac:dyDescent="0.2">
      <c r="A4322" s="155" t="s">
        <v>8265</v>
      </c>
      <c r="B4322" s="155" t="s">
        <v>8266</v>
      </c>
      <c r="C4322" s="155" t="s">
        <v>158</v>
      </c>
      <c r="D4322" s="157" t="s">
        <v>3</v>
      </c>
      <c r="E4322" s="157" t="s">
        <v>4</v>
      </c>
      <c r="F4322" s="157" t="s">
        <v>1020</v>
      </c>
    </row>
    <row r="4323" spans="1:6" x14ac:dyDescent="0.2">
      <c r="A4323" s="155" t="s">
        <v>8257</v>
      </c>
      <c r="B4323" s="155" t="s">
        <v>8258</v>
      </c>
      <c r="C4323" s="155" t="s">
        <v>10690</v>
      </c>
      <c r="D4323" s="157" t="s">
        <v>8259</v>
      </c>
      <c r="E4323" s="157" t="s">
        <v>8259</v>
      </c>
      <c r="F4323" s="157" t="s">
        <v>8259</v>
      </c>
    </row>
    <row r="4324" spans="1:6" x14ac:dyDescent="0.2">
      <c r="A4324" s="156">
        <v>45646</v>
      </c>
      <c r="B4324" s="155">
        <v>5624567512</v>
      </c>
      <c r="C4324" s="155" t="s">
        <v>11229</v>
      </c>
      <c r="D4324" s="157">
        <v>937</v>
      </c>
      <c r="E4324" s="155"/>
      <c r="F4324" s="157">
        <v>0</v>
      </c>
    </row>
    <row r="4325" spans="1:6" x14ac:dyDescent="0.2">
      <c r="A4325" s="156">
        <v>45656</v>
      </c>
      <c r="B4325" s="155" t="s">
        <v>11230</v>
      </c>
      <c r="C4325" s="155" t="s">
        <v>11231</v>
      </c>
      <c r="D4325" s="155"/>
      <c r="E4325" s="157">
        <v>44</v>
      </c>
      <c r="F4325" s="157">
        <v>-44</v>
      </c>
    </row>
    <row r="4326" spans="1:6" x14ac:dyDescent="0.2">
      <c r="A4326" s="156">
        <v>45656</v>
      </c>
      <c r="B4326" s="155" t="s">
        <v>11232</v>
      </c>
      <c r="C4326" s="155" t="s">
        <v>11233</v>
      </c>
      <c r="D4326" s="155"/>
      <c r="E4326" s="157">
        <v>44</v>
      </c>
      <c r="F4326" s="157">
        <v>-88</v>
      </c>
    </row>
    <row r="4327" spans="1:6" x14ac:dyDescent="0.2">
      <c r="A4327" s="156">
        <v>45656</v>
      </c>
      <c r="B4327" s="155" t="s">
        <v>11234</v>
      </c>
      <c r="C4327" s="155" t="s">
        <v>11235</v>
      </c>
      <c r="D4327" s="155"/>
      <c r="E4327" s="157">
        <v>44</v>
      </c>
      <c r="F4327" s="157">
        <v>-132</v>
      </c>
    </row>
    <row r="4328" spans="1:6" x14ac:dyDescent="0.2">
      <c r="A4328" s="155" t="s">
        <v>8257</v>
      </c>
      <c r="B4328" s="155" t="s">
        <v>8258</v>
      </c>
      <c r="C4328" s="155" t="s">
        <v>10690</v>
      </c>
      <c r="D4328" s="157" t="s">
        <v>8259</v>
      </c>
      <c r="E4328" s="157" t="s">
        <v>8259</v>
      </c>
      <c r="F4328" s="157" t="s">
        <v>8259</v>
      </c>
    </row>
    <row r="4329" spans="1:6" x14ac:dyDescent="0.2">
      <c r="A4329" s="155" t="s">
        <v>8260</v>
      </c>
      <c r="B4329" s="155" t="s">
        <v>12364</v>
      </c>
      <c r="C4329" s="156">
        <v>37621</v>
      </c>
      <c r="D4329" s="157">
        <v>937</v>
      </c>
      <c r="E4329" s="157">
        <v>132</v>
      </c>
      <c r="F4329" s="157">
        <v>805</v>
      </c>
    </row>
    <row r="4330" spans="1:6" x14ac:dyDescent="0.2">
      <c r="A4330" s="155" t="s">
        <v>8261</v>
      </c>
      <c r="B4330" s="155"/>
      <c r="C4330" s="156">
        <v>37621</v>
      </c>
      <c r="D4330" s="157">
        <v>1443</v>
      </c>
      <c r="E4330" s="157">
        <v>1575</v>
      </c>
      <c r="F4330" s="157">
        <v>-132</v>
      </c>
    </row>
    <row r="4331" spans="1:6" x14ac:dyDescent="0.2">
      <c r="A4331" s="155" t="s">
        <v>8257</v>
      </c>
      <c r="B4331" s="155" t="s">
        <v>8258</v>
      </c>
      <c r="C4331" s="155" t="s">
        <v>10690</v>
      </c>
      <c r="D4331" s="157" t="s">
        <v>8259</v>
      </c>
      <c r="E4331" s="157" t="s">
        <v>8259</v>
      </c>
      <c r="F4331" s="157" t="s">
        <v>8259</v>
      </c>
    </row>
    <row r="4332" spans="1:6" x14ac:dyDescent="0.2">
      <c r="A4332" s="155" t="s">
        <v>8257</v>
      </c>
      <c r="B4332" s="155" t="s">
        <v>8258</v>
      </c>
      <c r="C4332" s="155" t="s">
        <v>10690</v>
      </c>
      <c r="D4332" s="157" t="s">
        <v>8259</v>
      </c>
      <c r="E4332" s="157" t="s">
        <v>8259</v>
      </c>
      <c r="F4332" s="157" t="s">
        <v>8259</v>
      </c>
    </row>
    <row r="4333" spans="1:6" x14ac:dyDescent="0.2">
      <c r="A4333" s="155" t="s">
        <v>8260</v>
      </c>
      <c r="B4333" s="155" t="s">
        <v>12364</v>
      </c>
      <c r="C4333" s="156">
        <v>37621</v>
      </c>
      <c r="D4333" s="157">
        <v>0</v>
      </c>
      <c r="E4333" s="157">
        <v>0</v>
      </c>
      <c r="F4333" s="157">
        <v>0</v>
      </c>
    </row>
    <row r="4334" spans="1:6" x14ac:dyDescent="0.2">
      <c r="A4334" s="155" t="s">
        <v>8261</v>
      </c>
      <c r="B4334" s="155"/>
      <c r="C4334" s="156">
        <v>37621</v>
      </c>
      <c r="D4334" s="157">
        <v>0</v>
      </c>
      <c r="E4334" s="157">
        <v>0</v>
      </c>
      <c r="F4334" s="157">
        <v>0</v>
      </c>
    </row>
    <row r="4335" spans="1:6" x14ac:dyDescent="0.2">
      <c r="A4335" s="155" t="s">
        <v>8257</v>
      </c>
      <c r="B4335" s="155" t="s">
        <v>8258</v>
      </c>
      <c r="C4335" s="155" t="s">
        <v>10690</v>
      </c>
      <c r="D4335" s="157" t="s">
        <v>8259</v>
      </c>
      <c r="E4335" s="157" t="s">
        <v>8259</v>
      </c>
      <c r="F4335" s="157" t="s">
        <v>8259</v>
      </c>
    </row>
    <row r="4336" spans="1:6" x14ac:dyDescent="0.2">
      <c r="A4336" s="155" t="s">
        <v>8257</v>
      </c>
      <c r="B4336" s="155" t="s">
        <v>8258</v>
      </c>
      <c r="C4336" s="155" t="s">
        <v>10690</v>
      </c>
      <c r="D4336" s="157" t="s">
        <v>8259</v>
      </c>
      <c r="E4336" s="157" t="s">
        <v>8259</v>
      </c>
      <c r="F4336" s="157" t="s">
        <v>8259</v>
      </c>
    </row>
    <row r="4337" spans="1:6" x14ac:dyDescent="0.2">
      <c r="A4337" s="155" t="s">
        <v>8260</v>
      </c>
      <c r="B4337" s="155" t="s">
        <v>12364</v>
      </c>
      <c r="C4337" s="156">
        <v>37621</v>
      </c>
      <c r="D4337" s="157">
        <v>0</v>
      </c>
      <c r="E4337" s="157">
        <v>0</v>
      </c>
      <c r="F4337" s="157">
        <v>0</v>
      </c>
    </row>
    <row r="4338" spans="1:6" x14ac:dyDescent="0.2">
      <c r="A4338" s="155" t="s">
        <v>8261</v>
      </c>
      <c r="B4338" s="155"/>
      <c r="C4338" s="156">
        <v>37621</v>
      </c>
      <c r="D4338" s="157">
        <v>0</v>
      </c>
      <c r="E4338" s="157">
        <v>0</v>
      </c>
      <c r="F4338" s="157">
        <v>0</v>
      </c>
    </row>
    <row r="4339" spans="1:6" x14ac:dyDescent="0.2">
      <c r="A4339" s="155" t="s">
        <v>8257</v>
      </c>
      <c r="B4339" s="155" t="s">
        <v>8258</v>
      </c>
      <c r="C4339" s="155" t="s">
        <v>10690</v>
      </c>
      <c r="D4339" s="157" t="s">
        <v>8259</v>
      </c>
      <c r="E4339" s="157" t="s">
        <v>8259</v>
      </c>
      <c r="F4339" s="157" t="s">
        <v>8259</v>
      </c>
    </row>
    <row r="4340" spans="1:6" x14ac:dyDescent="0.2">
      <c r="A4340" s="155" t="s">
        <v>8257</v>
      </c>
      <c r="B4340" s="155" t="s">
        <v>8258</v>
      </c>
      <c r="C4340" s="155" t="s">
        <v>10690</v>
      </c>
      <c r="D4340" s="157" t="s">
        <v>8259</v>
      </c>
      <c r="E4340" s="157" t="s">
        <v>8259</v>
      </c>
      <c r="F4340" s="157" t="s">
        <v>8259</v>
      </c>
    </row>
    <row r="4341" spans="1:6" x14ac:dyDescent="0.2">
      <c r="A4341" s="155" t="s">
        <v>8260</v>
      </c>
      <c r="B4341" s="155" t="s">
        <v>12364</v>
      </c>
      <c r="C4341" s="156">
        <v>37621</v>
      </c>
      <c r="D4341" s="157">
        <v>0</v>
      </c>
      <c r="E4341" s="157">
        <v>0</v>
      </c>
      <c r="F4341" s="157">
        <v>0</v>
      </c>
    </row>
    <row r="4342" spans="1:6" x14ac:dyDescent="0.2">
      <c r="A4342" s="155" t="s">
        <v>8261</v>
      </c>
      <c r="B4342" s="155"/>
      <c r="C4342" s="156">
        <v>37621</v>
      </c>
      <c r="D4342" s="157">
        <v>0</v>
      </c>
      <c r="E4342" s="157">
        <v>0</v>
      </c>
      <c r="F4342" s="157">
        <v>0</v>
      </c>
    </row>
    <row r="4343" spans="1:6" x14ac:dyDescent="0.2">
      <c r="A4343" s="155" t="s">
        <v>8257</v>
      </c>
      <c r="B4343" s="155" t="s">
        <v>8258</v>
      </c>
      <c r="C4343" s="155" t="s">
        <v>10690</v>
      </c>
      <c r="D4343" s="157" t="s">
        <v>8259</v>
      </c>
      <c r="E4343" s="157" t="s">
        <v>8259</v>
      </c>
      <c r="F4343" s="157" t="s">
        <v>8259</v>
      </c>
    </row>
    <row r="4344" spans="1:6" x14ac:dyDescent="0.2">
      <c r="A4344" s="155" t="s">
        <v>8257</v>
      </c>
      <c r="B4344" s="155" t="s">
        <v>8258</v>
      </c>
      <c r="C4344" s="155" t="s">
        <v>10690</v>
      </c>
      <c r="D4344" s="157" t="s">
        <v>8259</v>
      </c>
      <c r="E4344" s="157" t="s">
        <v>8259</v>
      </c>
      <c r="F4344" s="157" t="s">
        <v>8259</v>
      </c>
    </row>
    <row r="4345" spans="1:6" x14ac:dyDescent="0.2">
      <c r="A4345" s="155" t="s">
        <v>8260</v>
      </c>
      <c r="B4345" s="155" t="s">
        <v>12364</v>
      </c>
      <c r="C4345" s="156">
        <v>37621</v>
      </c>
      <c r="D4345" s="157">
        <v>0</v>
      </c>
      <c r="E4345" s="157">
        <v>0</v>
      </c>
      <c r="F4345" s="157">
        <v>0</v>
      </c>
    </row>
    <row r="4346" spans="1:6" x14ac:dyDescent="0.2">
      <c r="A4346" s="155" t="s">
        <v>8261</v>
      </c>
      <c r="B4346" s="155"/>
      <c r="C4346" s="156">
        <v>37621</v>
      </c>
      <c r="D4346" s="157">
        <v>0</v>
      </c>
      <c r="E4346" s="157">
        <v>0</v>
      </c>
      <c r="F4346" s="157">
        <v>0</v>
      </c>
    </row>
    <row r="4347" spans="1:6" x14ac:dyDescent="0.2">
      <c r="A4347" s="155" t="s">
        <v>8257</v>
      </c>
      <c r="B4347" s="155" t="s">
        <v>8258</v>
      </c>
      <c r="C4347" s="155" t="s">
        <v>10690</v>
      </c>
      <c r="D4347" s="157" t="s">
        <v>8259</v>
      </c>
      <c r="E4347" s="157" t="s">
        <v>8259</v>
      </c>
      <c r="F4347" s="157" t="s">
        <v>8259</v>
      </c>
    </row>
    <row r="4348" spans="1:6" x14ac:dyDescent="0.2">
      <c r="A4348" s="155" t="s">
        <v>8257</v>
      </c>
      <c r="B4348" s="155" t="s">
        <v>8258</v>
      </c>
      <c r="C4348" s="155" t="s">
        <v>10690</v>
      </c>
      <c r="D4348" s="157" t="s">
        <v>8259</v>
      </c>
      <c r="E4348" s="157" t="s">
        <v>8259</v>
      </c>
      <c r="F4348" s="157" t="s">
        <v>8259</v>
      </c>
    </row>
    <row r="4349" spans="1:6" x14ac:dyDescent="0.2">
      <c r="A4349" s="155" t="s">
        <v>8260</v>
      </c>
      <c r="B4349" s="155" t="s">
        <v>12364</v>
      </c>
      <c r="C4349" s="156">
        <v>37621</v>
      </c>
      <c r="D4349" s="157">
        <v>0</v>
      </c>
      <c r="E4349" s="157">
        <v>0</v>
      </c>
      <c r="F4349" s="157">
        <v>0</v>
      </c>
    </row>
    <row r="4350" spans="1:6" x14ac:dyDescent="0.2">
      <c r="A4350" s="155" t="s">
        <v>8261</v>
      </c>
      <c r="B4350" s="155"/>
      <c r="C4350" s="156">
        <v>37621</v>
      </c>
      <c r="D4350" s="157">
        <v>0</v>
      </c>
      <c r="E4350" s="157">
        <v>0</v>
      </c>
      <c r="F4350" s="157">
        <v>0</v>
      </c>
    </row>
    <row r="4351" spans="1:6" x14ac:dyDescent="0.2">
      <c r="A4351" s="155" t="s">
        <v>8257</v>
      </c>
      <c r="B4351" s="155" t="s">
        <v>8258</v>
      </c>
      <c r="C4351" s="155" t="s">
        <v>10690</v>
      </c>
      <c r="D4351" s="157" t="s">
        <v>8259</v>
      </c>
      <c r="E4351" s="157" t="s">
        <v>8259</v>
      </c>
      <c r="F4351" s="157" t="s">
        <v>8259</v>
      </c>
    </row>
    <row r="4352" spans="1:6" x14ac:dyDescent="0.2">
      <c r="A4352" s="155" t="s">
        <v>7486</v>
      </c>
      <c r="B4352" s="155" t="s">
        <v>8419</v>
      </c>
      <c r="C4352" s="155"/>
      <c r="D4352" s="155"/>
      <c r="E4352" s="155"/>
      <c r="F4352" s="155"/>
    </row>
    <row r="4353" spans="1:6" x14ac:dyDescent="0.2">
      <c r="A4353" s="155"/>
      <c r="B4353" s="155"/>
      <c r="C4353" s="155" t="s">
        <v>10691</v>
      </c>
      <c r="D4353" s="155"/>
      <c r="E4353" s="157">
        <v>0</v>
      </c>
      <c r="F4353" s="155"/>
    </row>
    <row r="4354" spans="1:6" x14ac:dyDescent="0.2">
      <c r="A4354" s="155" t="s">
        <v>8264</v>
      </c>
      <c r="B4354" s="155"/>
      <c r="C4354" s="156">
        <v>37590</v>
      </c>
      <c r="D4354" s="157">
        <v>172092.46400000001</v>
      </c>
      <c r="E4354" s="157">
        <v>179717.58</v>
      </c>
      <c r="F4354" s="157">
        <v>-7625.116</v>
      </c>
    </row>
    <row r="4355" spans="1:6" x14ac:dyDescent="0.2">
      <c r="A4355" s="155" t="s">
        <v>8257</v>
      </c>
      <c r="B4355" s="155" t="s">
        <v>8258</v>
      </c>
      <c r="C4355" s="155" t="s">
        <v>10690</v>
      </c>
      <c r="D4355" s="157" t="s">
        <v>8259</v>
      </c>
      <c r="E4355" s="157" t="s">
        <v>8259</v>
      </c>
      <c r="F4355" s="157" t="s">
        <v>8259</v>
      </c>
    </row>
    <row r="4356" spans="1:6" x14ac:dyDescent="0.2">
      <c r="A4356" s="156">
        <v>45636</v>
      </c>
      <c r="B4356" s="155" t="s">
        <v>11236</v>
      </c>
      <c r="C4356" s="155" t="s">
        <v>11237</v>
      </c>
      <c r="D4356" s="155"/>
      <c r="E4356" s="157">
        <v>2610.2109999999998</v>
      </c>
      <c r="F4356" s="157">
        <v>-10235.326999999999</v>
      </c>
    </row>
    <row r="4357" spans="1:6" x14ac:dyDescent="0.2">
      <c r="A4357" s="156">
        <v>45651</v>
      </c>
      <c r="B4357" s="155">
        <v>5624568335</v>
      </c>
      <c r="C4357" s="155" t="s">
        <v>11238</v>
      </c>
      <c r="D4357" s="157">
        <v>8285.7630000000008</v>
      </c>
      <c r="E4357" s="155"/>
      <c r="F4357" s="157">
        <v>-1949.5640000000001</v>
      </c>
    </row>
    <row r="4358" spans="1:6" x14ac:dyDescent="0.2">
      <c r="A4358" s="156">
        <v>45651</v>
      </c>
      <c r="B4358" s="155">
        <v>5624568336</v>
      </c>
      <c r="C4358" s="155" t="s">
        <v>11239</v>
      </c>
      <c r="D4358" s="157">
        <v>5731.6390000000001</v>
      </c>
      <c r="E4358" s="155"/>
      <c r="F4358" s="157">
        <v>3782.0749999999998</v>
      </c>
    </row>
    <row r="4359" spans="1:6" x14ac:dyDescent="0.2">
      <c r="A4359" s="156">
        <v>45651</v>
      </c>
      <c r="B4359" s="155">
        <v>5624568337</v>
      </c>
      <c r="C4359" s="155" t="s">
        <v>11240</v>
      </c>
      <c r="D4359" s="157">
        <v>2610.2109999999998</v>
      </c>
      <c r="E4359" s="155"/>
      <c r="F4359" s="157">
        <v>6392.2860000000001</v>
      </c>
    </row>
    <row r="4360" spans="1:6" x14ac:dyDescent="0.2">
      <c r="A4360" s="156">
        <v>45657</v>
      </c>
      <c r="B4360" s="155" t="s">
        <v>12404</v>
      </c>
      <c r="C4360" s="155" t="s">
        <v>12405</v>
      </c>
      <c r="D4360" s="155"/>
      <c r="E4360" s="157">
        <v>5731.6390000000001</v>
      </c>
      <c r="F4360" s="157">
        <v>660.64700000000005</v>
      </c>
    </row>
    <row r="4361" spans="1:6" x14ac:dyDescent="0.2">
      <c r="A4361" s="156">
        <v>45657</v>
      </c>
      <c r="B4361" s="155" t="s">
        <v>12406</v>
      </c>
      <c r="C4361" s="155" t="s">
        <v>12407</v>
      </c>
      <c r="D4361" s="155"/>
      <c r="E4361" s="157">
        <v>8285.7630000000008</v>
      </c>
      <c r="F4361" s="157">
        <v>-7625.116</v>
      </c>
    </row>
    <row r="4362" spans="1:6" x14ac:dyDescent="0.2">
      <c r="A4362" s="155" t="s">
        <v>8257</v>
      </c>
      <c r="B4362" s="155" t="s">
        <v>8258</v>
      </c>
      <c r="C4362" s="155" t="s">
        <v>10690</v>
      </c>
      <c r="D4362" s="157" t="s">
        <v>8259</v>
      </c>
      <c r="E4362" s="157" t="s">
        <v>8259</v>
      </c>
      <c r="F4362" s="157" t="s">
        <v>8259</v>
      </c>
    </row>
    <row r="4363" spans="1:6" x14ac:dyDescent="0.2">
      <c r="A4363" s="155" t="s">
        <v>8260</v>
      </c>
      <c r="B4363" s="155" t="s">
        <v>12364</v>
      </c>
      <c r="C4363" s="156">
        <v>37621</v>
      </c>
      <c r="D4363" s="157">
        <v>16627.613000000001</v>
      </c>
      <c r="E4363" s="157">
        <v>16627.613000000001</v>
      </c>
      <c r="F4363" s="157">
        <v>0</v>
      </c>
    </row>
    <row r="4364" spans="1:6" x14ac:dyDescent="0.2">
      <c r="A4364" s="155" t="s">
        <v>8261</v>
      </c>
      <c r="B4364" s="155"/>
      <c r="C4364" s="156">
        <v>37621</v>
      </c>
      <c r="D4364" s="157">
        <v>188720.07699999999</v>
      </c>
      <c r="E4364" s="157">
        <v>196345.193</v>
      </c>
      <c r="F4364" s="157">
        <v>-7625.116</v>
      </c>
    </row>
    <row r="4365" spans="1:6" x14ac:dyDescent="0.2">
      <c r="A4365" s="155" t="s">
        <v>8257</v>
      </c>
      <c r="B4365" s="155" t="s">
        <v>8258</v>
      </c>
      <c r="C4365" s="155" t="s">
        <v>10690</v>
      </c>
      <c r="D4365" s="157" t="s">
        <v>8259</v>
      </c>
      <c r="E4365" s="157" t="s">
        <v>8259</v>
      </c>
      <c r="F4365" s="157" t="s">
        <v>8259</v>
      </c>
    </row>
    <row r="4366" spans="1:6" x14ac:dyDescent="0.2">
      <c r="A4366" s="155" t="s">
        <v>8257</v>
      </c>
      <c r="B4366" s="155" t="s">
        <v>8258</v>
      </c>
      <c r="C4366" s="155" t="s">
        <v>10690</v>
      </c>
      <c r="D4366" s="157" t="s">
        <v>8259</v>
      </c>
      <c r="E4366" s="157" t="s">
        <v>8259</v>
      </c>
      <c r="F4366" s="157" t="s">
        <v>8259</v>
      </c>
    </row>
    <row r="4367" spans="1:6" x14ac:dyDescent="0.2">
      <c r="A4367" s="155" t="s">
        <v>8260</v>
      </c>
      <c r="B4367" s="155" t="s">
        <v>12364</v>
      </c>
      <c r="C4367" s="156">
        <v>37621</v>
      </c>
      <c r="D4367" s="157">
        <v>0</v>
      </c>
      <c r="E4367" s="157">
        <v>0</v>
      </c>
      <c r="F4367" s="157">
        <v>0</v>
      </c>
    </row>
    <row r="4368" spans="1:6" x14ac:dyDescent="0.2">
      <c r="A4368" s="155" t="s">
        <v>8268</v>
      </c>
      <c r="B4368" s="155"/>
      <c r="C4368" s="155"/>
      <c r="D4368" s="155"/>
      <c r="E4368" s="155"/>
      <c r="F4368" s="155"/>
    </row>
    <row r="4369" spans="1:6" x14ac:dyDescent="0.2">
      <c r="A4369" s="155" t="s">
        <v>8254</v>
      </c>
      <c r="B4369" s="155" t="s">
        <v>8255</v>
      </c>
      <c r="C4369" s="155"/>
      <c r="D4369" s="155"/>
      <c r="E4369" s="155"/>
      <c r="F4369" s="155"/>
    </row>
    <row r="4370" spans="1:6" x14ac:dyDescent="0.2">
      <c r="A4370" s="155"/>
      <c r="B4370" s="155"/>
      <c r="C4370" s="155" t="s">
        <v>10689</v>
      </c>
      <c r="D4370" s="157" t="s">
        <v>8255</v>
      </c>
      <c r="E4370" s="155"/>
      <c r="F4370" s="155"/>
    </row>
    <row r="4372" spans="1:6" x14ac:dyDescent="0.2">
      <c r="A4372" s="155" t="s">
        <v>8261</v>
      </c>
      <c r="B4372" s="155"/>
      <c r="C4372" s="156">
        <v>37621</v>
      </c>
      <c r="D4372" s="157">
        <v>0</v>
      </c>
      <c r="E4372" s="157">
        <v>0</v>
      </c>
      <c r="F4372" s="157">
        <v>0</v>
      </c>
    </row>
    <row r="4373" spans="1:6" x14ac:dyDescent="0.2">
      <c r="A4373" s="155" t="s">
        <v>8257</v>
      </c>
      <c r="B4373" s="155" t="s">
        <v>8258</v>
      </c>
      <c r="C4373" s="155" t="s">
        <v>10690</v>
      </c>
      <c r="D4373" s="157" t="s">
        <v>8259</v>
      </c>
      <c r="E4373" s="157" t="s">
        <v>8259</v>
      </c>
      <c r="F4373" s="157" t="s">
        <v>8259</v>
      </c>
    </row>
    <row r="4374" spans="1:6" x14ac:dyDescent="0.2">
      <c r="A4374" s="155" t="s">
        <v>8257</v>
      </c>
      <c r="B4374" s="155" t="s">
        <v>8258</v>
      </c>
      <c r="C4374" s="155" t="s">
        <v>10690</v>
      </c>
      <c r="D4374" s="157" t="s">
        <v>8259</v>
      </c>
      <c r="E4374" s="157" t="s">
        <v>8259</v>
      </c>
      <c r="F4374" s="157" t="s">
        <v>8259</v>
      </c>
    </row>
    <row r="4375" spans="1:6" x14ac:dyDescent="0.2">
      <c r="A4375" s="155" t="s">
        <v>8260</v>
      </c>
      <c r="B4375" s="155" t="s">
        <v>12364</v>
      </c>
      <c r="C4375" s="156">
        <v>37621</v>
      </c>
      <c r="D4375" s="157">
        <v>0</v>
      </c>
      <c r="E4375" s="157">
        <v>0</v>
      </c>
      <c r="F4375" s="157">
        <v>0</v>
      </c>
    </row>
    <row r="4376" spans="1:6" x14ac:dyDescent="0.2">
      <c r="A4376" s="155" t="s">
        <v>8261</v>
      </c>
      <c r="B4376" s="155"/>
      <c r="C4376" s="156">
        <v>37621</v>
      </c>
      <c r="D4376" s="157">
        <v>0</v>
      </c>
      <c r="E4376" s="157">
        <v>0</v>
      </c>
      <c r="F4376" s="157">
        <v>0</v>
      </c>
    </row>
    <row r="4377" spans="1:6" x14ac:dyDescent="0.2">
      <c r="A4377" s="155" t="s">
        <v>8257</v>
      </c>
      <c r="B4377" s="155" t="s">
        <v>8258</v>
      </c>
      <c r="C4377" s="155" t="s">
        <v>10690</v>
      </c>
      <c r="D4377" s="157" t="s">
        <v>8259</v>
      </c>
      <c r="E4377" s="157" t="s">
        <v>8259</v>
      </c>
      <c r="F4377" s="157" t="s">
        <v>8259</v>
      </c>
    </row>
    <row r="4378" spans="1:6" x14ac:dyDescent="0.2">
      <c r="A4378" s="155" t="s">
        <v>8257</v>
      </c>
      <c r="B4378" s="155" t="s">
        <v>8258</v>
      </c>
      <c r="C4378" s="155" t="s">
        <v>10690</v>
      </c>
      <c r="D4378" s="157" t="s">
        <v>8259</v>
      </c>
      <c r="E4378" s="157" t="s">
        <v>8259</v>
      </c>
      <c r="F4378" s="157" t="s">
        <v>8259</v>
      </c>
    </row>
    <row r="4379" spans="1:6" x14ac:dyDescent="0.2">
      <c r="A4379" s="155" t="s">
        <v>8260</v>
      </c>
      <c r="B4379" s="155" t="s">
        <v>12364</v>
      </c>
      <c r="C4379" s="156">
        <v>37621</v>
      </c>
      <c r="D4379" s="157">
        <v>0</v>
      </c>
      <c r="E4379" s="157">
        <v>0</v>
      </c>
      <c r="F4379" s="157">
        <v>0</v>
      </c>
    </row>
    <row r="4380" spans="1:6" x14ac:dyDescent="0.2">
      <c r="A4380" s="155" t="s">
        <v>8261</v>
      </c>
      <c r="B4380" s="155"/>
      <c r="C4380" s="156">
        <v>37621</v>
      </c>
      <c r="D4380" s="157">
        <v>0</v>
      </c>
      <c r="E4380" s="157">
        <v>0</v>
      </c>
      <c r="F4380" s="157">
        <v>0</v>
      </c>
    </row>
    <row r="4381" spans="1:6" x14ac:dyDescent="0.2">
      <c r="A4381" s="155" t="s">
        <v>8257</v>
      </c>
      <c r="B4381" s="155" t="s">
        <v>8258</v>
      </c>
      <c r="C4381" s="155" t="s">
        <v>10690</v>
      </c>
      <c r="D4381" s="157" t="s">
        <v>8259</v>
      </c>
      <c r="E4381" s="157" t="s">
        <v>8259</v>
      </c>
      <c r="F4381" s="157" t="s">
        <v>8259</v>
      </c>
    </row>
    <row r="4382" spans="1:6" x14ac:dyDescent="0.2">
      <c r="A4382" s="155" t="s">
        <v>8257</v>
      </c>
      <c r="B4382" s="155" t="s">
        <v>8258</v>
      </c>
      <c r="C4382" s="155" t="s">
        <v>10690</v>
      </c>
      <c r="D4382" s="157" t="s">
        <v>8259</v>
      </c>
      <c r="E4382" s="157" t="s">
        <v>8259</v>
      </c>
      <c r="F4382" s="157" t="s">
        <v>8259</v>
      </c>
    </row>
    <row r="4383" spans="1:6" x14ac:dyDescent="0.2">
      <c r="A4383" s="155" t="s">
        <v>8260</v>
      </c>
      <c r="B4383" s="155" t="s">
        <v>12364</v>
      </c>
      <c r="C4383" s="156">
        <v>37621</v>
      </c>
      <c r="D4383" s="157">
        <v>0</v>
      </c>
      <c r="E4383" s="157">
        <v>0</v>
      </c>
      <c r="F4383" s="157">
        <v>0</v>
      </c>
    </row>
    <row r="4384" spans="1:6" x14ac:dyDescent="0.2">
      <c r="A4384" s="155" t="s">
        <v>8261</v>
      </c>
      <c r="B4384" s="155"/>
      <c r="C4384" s="156">
        <v>37621</v>
      </c>
      <c r="D4384" s="157">
        <v>0</v>
      </c>
      <c r="E4384" s="157">
        <v>0</v>
      </c>
      <c r="F4384" s="157">
        <v>0</v>
      </c>
    </row>
    <row r="4385" spans="1:6" x14ac:dyDescent="0.2">
      <c r="A4385" s="155" t="s">
        <v>8257</v>
      </c>
      <c r="B4385" s="155" t="s">
        <v>8258</v>
      </c>
      <c r="C4385" s="155" t="s">
        <v>10690</v>
      </c>
      <c r="D4385" s="157" t="s">
        <v>8259</v>
      </c>
      <c r="E4385" s="157" t="s">
        <v>8259</v>
      </c>
      <c r="F4385" s="157" t="s">
        <v>8259</v>
      </c>
    </row>
    <row r="4386" spans="1:6" x14ac:dyDescent="0.2">
      <c r="A4386" s="155" t="s">
        <v>8257</v>
      </c>
      <c r="B4386" s="155" t="s">
        <v>8258</v>
      </c>
      <c r="C4386" s="155" t="s">
        <v>10690</v>
      </c>
      <c r="D4386" s="157" t="s">
        <v>8259</v>
      </c>
      <c r="E4386" s="157" t="s">
        <v>8259</v>
      </c>
      <c r="F4386" s="157" t="s">
        <v>8259</v>
      </c>
    </row>
    <row r="4387" spans="1:6" x14ac:dyDescent="0.2">
      <c r="A4387" s="155" t="s">
        <v>8260</v>
      </c>
      <c r="B4387" s="155" t="s">
        <v>12364</v>
      </c>
      <c r="C4387" s="156">
        <v>37621</v>
      </c>
      <c r="D4387" s="157">
        <v>0</v>
      </c>
      <c r="E4387" s="157">
        <v>0</v>
      </c>
      <c r="F4387" s="157">
        <v>0</v>
      </c>
    </row>
    <row r="4388" spans="1:6" x14ac:dyDescent="0.2">
      <c r="A4388" s="155" t="s">
        <v>8261</v>
      </c>
      <c r="B4388" s="155"/>
      <c r="C4388" s="156">
        <v>37621</v>
      </c>
      <c r="D4388" s="157">
        <v>0</v>
      </c>
      <c r="E4388" s="157">
        <v>0</v>
      </c>
      <c r="F4388" s="157">
        <v>0</v>
      </c>
    </row>
    <row r="4389" spans="1:6" x14ac:dyDescent="0.2">
      <c r="A4389" s="155" t="s">
        <v>8257</v>
      </c>
      <c r="B4389" s="155" t="s">
        <v>8258</v>
      </c>
      <c r="C4389" s="155" t="s">
        <v>10690</v>
      </c>
      <c r="D4389" s="157" t="s">
        <v>8259</v>
      </c>
      <c r="E4389" s="157" t="s">
        <v>8259</v>
      </c>
      <c r="F4389" s="157" t="s">
        <v>8259</v>
      </c>
    </row>
    <row r="4390" spans="1:6" x14ac:dyDescent="0.2">
      <c r="A4390" s="155" t="s">
        <v>8257</v>
      </c>
      <c r="B4390" s="155" t="s">
        <v>8258</v>
      </c>
      <c r="C4390" s="155" t="s">
        <v>10690</v>
      </c>
      <c r="D4390" s="157" t="s">
        <v>8259</v>
      </c>
      <c r="E4390" s="157" t="s">
        <v>8259</v>
      </c>
      <c r="F4390" s="157" t="s">
        <v>8259</v>
      </c>
    </row>
    <row r="4391" spans="1:6" x14ac:dyDescent="0.2">
      <c r="A4391" s="155" t="s">
        <v>8260</v>
      </c>
      <c r="B4391" s="155" t="s">
        <v>12364</v>
      </c>
      <c r="C4391" s="156">
        <v>37621</v>
      </c>
      <c r="D4391" s="157">
        <v>0</v>
      </c>
      <c r="E4391" s="157">
        <v>0</v>
      </c>
      <c r="F4391" s="157">
        <v>0</v>
      </c>
    </row>
    <row r="4392" spans="1:6" x14ac:dyDescent="0.2">
      <c r="A4392" s="155" t="s">
        <v>8261</v>
      </c>
      <c r="B4392" s="155"/>
      <c r="C4392" s="156">
        <v>37621</v>
      </c>
      <c r="D4392" s="157">
        <v>0</v>
      </c>
      <c r="E4392" s="157">
        <v>0</v>
      </c>
      <c r="F4392" s="157">
        <v>0</v>
      </c>
    </row>
    <row r="4393" spans="1:6" x14ac:dyDescent="0.2">
      <c r="A4393" s="155" t="s">
        <v>8257</v>
      </c>
      <c r="B4393" s="155" t="s">
        <v>8258</v>
      </c>
      <c r="C4393" s="155" t="s">
        <v>10690</v>
      </c>
      <c r="D4393" s="157" t="s">
        <v>8259</v>
      </c>
      <c r="E4393" s="157" t="s">
        <v>8259</v>
      </c>
      <c r="F4393" s="157" t="s">
        <v>8259</v>
      </c>
    </row>
    <row r="4394" spans="1:6" x14ac:dyDescent="0.2">
      <c r="A4394" s="155" t="s">
        <v>5871</v>
      </c>
      <c r="B4394" s="155" t="s">
        <v>9670</v>
      </c>
      <c r="C4394" s="155"/>
      <c r="D4394" s="155"/>
      <c r="E4394" s="155"/>
      <c r="F4394" s="155"/>
    </row>
    <row r="4395" spans="1:6" x14ac:dyDescent="0.2">
      <c r="A4395" s="155"/>
      <c r="B4395" s="155"/>
      <c r="C4395" s="155" t="s">
        <v>10691</v>
      </c>
      <c r="D4395" s="155"/>
      <c r="E4395" s="157">
        <v>0</v>
      </c>
      <c r="F4395" s="155"/>
    </row>
    <row r="4396" spans="1:6" x14ac:dyDescent="0.2">
      <c r="A4396" s="155" t="s">
        <v>8264</v>
      </c>
      <c r="B4396" s="155"/>
      <c r="C4396" s="156">
        <v>37590</v>
      </c>
      <c r="D4396" s="157">
        <v>5273.15</v>
      </c>
      <c r="E4396" s="157">
        <v>1273.1500000000001</v>
      </c>
      <c r="F4396" s="157">
        <v>4000</v>
      </c>
    </row>
    <row r="4397" spans="1:6" x14ac:dyDescent="0.2">
      <c r="A4397" s="155" t="s">
        <v>8257</v>
      </c>
      <c r="B4397" s="155" t="s">
        <v>8258</v>
      </c>
      <c r="C4397" s="155" t="s">
        <v>10690</v>
      </c>
      <c r="D4397" s="157" t="s">
        <v>8259</v>
      </c>
      <c r="E4397" s="157" t="s">
        <v>8259</v>
      </c>
      <c r="F4397" s="157" t="s">
        <v>8259</v>
      </c>
    </row>
    <row r="4398" spans="1:6" x14ac:dyDescent="0.2">
      <c r="A4398" s="155" t="s">
        <v>8257</v>
      </c>
      <c r="B4398" s="155" t="s">
        <v>8258</v>
      </c>
      <c r="C4398" s="155" t="s">
        <v>10690</v>
      </c>
      <c r="D4398" s="157" t="s">
        <v>8259</v>
      </c>
      <c r="E4398" s="157" t="s">
        <v>8259</v>
      </c>
      <c r="F4398" s="157" t="s">
        <v>8259</v>
      </c>
    </row>
    <row r="4399" spans="1:6" x14ac:dyDescent="0.2">
      <c r="A4399" s="155" t="s">
        <v>8260</v>
      </c>
      <c r="B4399" s="155" t="s">
        <v>12364</v>
      </c>
      <c r="C4399" s="156">
        <v>37621</v>
      </c>
      <c r="D4399" s="157">
        <v>0</v>
      </c>
      <c r="E4399" s="157">
        <v>0</v>
      </c>
      <c r="F4399" s="157">
        <v>0</v>
      </c>
    </row>
    <row r="4400" spans="1:6" x14ac:dyDescent="0.2">
      <c r="A4400" s="155" t="s">
        <v>8261</v>
      </c>
      <c r="B4400" s="155"/>
      <c r="C4400" s="156">
        <v>37621</v>
      </c>
      <c r="D4400" s="157">
        <v>5273.15</v>
      </c>
      <c r="E4400" s="157">
        <v>1273.1500000000001</v>
      </c>
      <c r="F4400" s="157">
        <v>4000</v>
      </c>
    </row>
    <row r="4401" spans="1:6" x14ac:dyDescent="0.2">
      <c r="A4401" s="155" t="s">
        <v>8257</v>
      </c>
      <c r="B4401" s="155" t="s">
        <v>8258</v>
      </c>
      <c r="C4401" s="155" t="s">
        <v>10690</v>
      </c>
      <c r="D4401" s="157" t="s">
        <v>8259</v>
      </c>
      <c r="E4401" s="157" t="s">
        <v>8259</v>
      </c>
      <c r="F4401" s="157" t="s">
        <v>8259</v>
      </c>
    </row>
    <row r="4402" spans="1:6" x14ac:dyDescent="0.2">
      <c r="A4402" s="155" t="s">
        <v>8257</v>
      </c>
      <c r="B4402" s="155" t="s">
        <v>8258</v>
      </c>
      <c r="C4402" s="155" t="s">
        <v>10690</v>
      </c>
      <c r="D4402" s="157" t="s">
        <v>8259</v>
      </c>
      <c r="E4402" s="157" t="s">
        <v>8259</v>
      </c>
      <c r="F4402" s="157" t="s">
        <v>8259</v>
      </c>
    </row>
    <row r="4403" spans="1:6" x14ac:dyDescent="0.2">
      <c r="A4403" s="155" t="s">
        <v>8260</v>
      </c>
      <c r="B4403" s="155" t="s">
        <v>12364</v>
      </c>
      <c r="C4403" s="156">
        <v>37621</v>
      </c>
      <c r="D4403" s="157">
        <v>0</v>
      </c>
      <c r="E4403" s="157">
        <v>0</v>
      </c>
      <c r="F4403" s="157">
        <v>0</v>
      </c>
    </row>
    <row r="4404" spans="1:6" x14ac:dyDescent="0.2">
      <c r="A4404" s="155" t="s">
        <v>8261</v>
      </c>
      <c r="B4404" s="155"/>
      <c r="C4404" s="156">
        <v>37621</v>
      </c>
      <c r="D4404" s="157">
        <v>0</v>
      </c>
      <c r="E4404" s="157">
        <v>0</v>
      </c>
      <c r="F4404" s="157">
        <v>0</v>
      </c>
    </row>
    <row r="4405" spans="1:6" x14ac:dyDescent="0.2">
      <c r="A4405" s="155" t="s">
        <v>8257</v>
      </c>
      <c r="B4405" s="155" t="s">
        <v>8258</v>
      </c>
      <c r="C4405" s="155" t="s">
        <v>10690</v>
      </c>
      <c r="D4405" s="157" t="s">
        <v>8259</v>
      </c>
      <c r="E4405" s="157" t="s">
        <v>8259</v>
      </c>
      <c r="F4405" s="157" t="s">
        <v>8259</v>
      </c>
    </row>
    <row r="4406" spans="1:6" x14ac:dyDescent="0.2">
      <c r="A4406" s="155" t="s">
        <v>8257</v>
      </c>
      <c r="B4406" s="155" t="s">
        <v>8258</v>
      </c>
      <c r="C4406" s="155" t="s">
        <v>10690</v>
      </c>
      <c r="D4406" s="157" t="s">
        <v>8259</v>
      </c>
      <c r="E4406" s="157" t="s">
        <v>8259</v>
      </c>
      <c r="F4406" s="157" t="s">
        <v>8259</v>
      </c>
    </row>
    <row r="4407" spans="1:6" x14ac:dyDescent="0.2">
      <c r="A4407" s="155" t="s">
        <v>8260</v>
      </c>
      <c r="B4407" s="155" t="s">
        <v>12364</v>
      </c>
      <c r="C4407" s="156">
        <v>37621</v>
      </c>
      <c r="D4407" s="157">
        <v>0</v>
      </c>
      <c r="E4407" s="157">
        <v>0</v>
      </c>
      <c r="F4407" s="157">
        <v>0</v>
      </c>
    </row>
    <row r="4408" spans="1:6" x14ac:dyDescent="0.2">
      <c r="A4408" s="155" t="s">
        <v>8261</v>
      </c>
      <c r="B4408" s="155"/>
      <c r="C4408" s="156">
        <v>37621</v>
      </c>
      <c r="D4408" s="157">
        <v>0</v>
      </c>
      <c r="E4408" s="157">
        <v>0</v>
      </c>
      <c r="F4408" s="157">
        <v>0</v>
      </c>
    </row>
    <row r="4409" spans="1:6" x14ac:dyDescent="0.2">
      <c r="A4409" s="155" t="s">
        <v>8257</v>
      </c>
      <c r="B4409" s="155" t="s">
        <v>8258</v>
      </c>
      <c r="C4409" s="155" t="s">
        <v>10690</v>
      </c>
      <c r="D4409" s="157" t="s">
        <v>8259</v>
      </c>
      <c r="E4409" s="157" t="s">
        <v>8259</v>
      </c>
      <c r="F4409" s="157" t="s">
        <v>8259</v>
      </c>
    </row>
    <row r="4410" spans="1:6" x14ac:dyDescent="0.2">
      <c r="A4410" s="155" t="s">
        <v>8257</v>
      </c>
      <c r="B4410" s="155" t="s">
        <v>8258</v>
      </c>
      <c r="C4410" s="155" t="s">
        <v>10690</v>
      </c>
      <c r="D4410" s="157" t="s">
        <v>8259</v>
      </c>
      <c r="E4410" s="157" t="s">
        <v>8259</v>
      </c>
      <c r="F4410" s="157" t="s">
        <v>8259</v>
      </c>
    </row>
    <row r="4411" spans="1:6" x14ac:dyDescent="0.2">
      <c r="A4411" s="155" t="s">
        <v>8260</v>
      </c>
      <c r="B4411" s="155" t="s">
        <v>12364</v>
      </c>
      <c r="C4411" s="156">
        <v>37621</v>
      </c>
      <c r="D4411" s="157">
        <v>0</v>
      </c>
      <c r="E4411" s="157">
        <v>0</v>
      </c>
      <c r="F4411" s="157">
        <v>0</v>
      </c>
    </row>
    <row r="4412" spans="1:6" x14ac:dyDescent="0.2">
      <c r="A4412" s="155" t="s">
        <v>8261</v>
      </c>
      <c r="B4412" s="155"/>
      <c r="C4412" s="156">
        <v>37621</v>
      </c>
      <c r="D4412" s="157">
        <v>0</v>
      </c>
      <c r="E4412" s="157">
        <v>0</v>
      </c>
      <c r="F4412" s="157">
        <v>0</v>
      </c>
    </row>
    <row r="4413" spans="1:6" x14ac:dyDescent="0.2">
      <c r="A4413" s="155" t="s">
        <v>8257</v>
      </c>
      <c r="B4413" s="155" t="s">
        <v>8258</v>
      </c>
      <c r="C4413" s="155" t="s">
        <v>10690</v>
      </c>
      <c r="D4413" s="157" t="s">
        <v>8259</v>
      </c>
      <c r="E4413" s="157" t="s">
        <v>8259</v>
      </c>
      <c r="F4413" s="157" t="s">
        <v>8259</v>
      </c>
    </row>
    <row r="4414" spans="1:6" x14ac:dyDescent="0.2">
      <c r="A4414" s="155" t="s">
        <v>663</v>
      </c>
      <c r="B4414" s="155" t="s">
        <v>11241</v>
      </c>
      <c r="C4414" s="155"/>
      <c r="D4414" s="155"/>
      <c r="E4414" s="155"/>
      <c r="F4414" s="155"/>
    </row>
    <row r="4415" spans="1:6" x14ac:dyDescent="0.2">
      <c r="A4415" s="155"/>
      <c r="B4415" s="155"/>
      <c r="C4415" s="155" t="s">
        <v>10691</v>
      </c>
      <c r="D4415" s="155"/>
      <c r="E4415" s="157">
        <v>0</v>
      </c>
      <c r="F4415" s="155"/>
    </row>
    <row r="4416" spans="1:6" x14ac:dyDescent="0.2">
      <c r="A4416" s="155" t="s">
        <v>8264</v>
      </c>
      <c r="B4416" s="155"/>
      <c r="C4416" s="156">
        <v>37590</v>
      </c>
      <c r="D4416" s="157">
        <v>0</v>
      </c>
      <c r="E4416" s="157">
        <v>0</v>
      </c>
      <c r="F4416" s="157">
        <v>0</v>
      </c>
    </row>
    <row r="4417" spans="1:6" x14ac:dyDescent="0.2">
      <c r="A4417" s="155" t="s">
        <v>8257</v>
      </c>
      <c r="B4417" s="155" t="s">
        <v>8258</v>
      </c>
      <c r="C4417" s="155" t="s">
        <v>10690</v>
      </c>
      <c r="D4417" s="157" t="s">
        <v>8259</v>
      </c>
      <c r="E4417" s="157" t="s">
        <v>8259</v>
      </c>
      <c r="F4417" s="157" t="s">
        <v>8259</v>
      </c>
    </row>
    <row r="4419" spans="1:6" x14ac:dyDescent="0.2">
      <c r="A4419" s="155" t="s">
        <v>8265</v>
      </c>
      <c r="B4419" s="155" t="s">
        <v>8266</v>
      </c>
      <c r="C4419" s="155" t="s">
        <v>158</v>
      </c>
      <c r="D4419" s="157" t="s">
        <v>3</v>
      </c>
      <c r="E4419" s="157" t="s">
        <v>4</v>
      </c>
      <c r="F4419" s="157" t="s">
        <v>1020</v>
      </c>
    </row>
    <row r="4420" spans="1:6" x14ac:dyDescent="0.2">
      <c r="A4420" s="155" t="s">
        <v>8257</v>
      </c>
      <c r="B4420" s="155" t="s">
        <v>8258</v>
      </c>
      <c r="C4420" s="155" t="s">
        <v>10690</v>
      </c>
      <c r="D4420" s="157" t="s">
        <v>8259</v>
      </c>
      <c r="E4420" s="157" t="s">
        <v>8259</v>
      </c>
      <c r="F4420" s="157" t="s">
        <v>8259</v>
      </c>
    </row>
    <row r="4421" spans="1:6" x14ac:dyDescent="0.2">
      <c r="A4421" s="156">
        <v>45648</v>
      </c>
      <c r="B4421" s="155">
        <v>5624568326</v>
      </c>
      <c r="C4421" s="155" t="s">
        <v>11242</v>
      </c>
      <c r="D4421" s="157">
        <v>2900.8620000000001</v>
      </c>
      <c r="E4421" s="155"/>
      <c r="F4421" s="157">
        <v>2900.8620000000001</v>
      </c>
    </row>
    <row r="4422" spans="1:6" x14ac:dyDescent="0.2">
      <c r="A4422" s="155" t="s">
        <v>8257</v>
      </c>
      <c r="B4422" s="155" t="s">
        <v>8258</v>
      </c>
      <c r="C4422" s="155" t="s">
        <v>10690</v>
      </c>
      <c r="D4422" s="157" t="s">
        <v>8259</v>
      </c>
      <c r="E4422" s="157" t="s">
        <v>8259</v>
      </c>
      <c r="F4422" s="157" t="s">
        <v>8259</v>
      </c>
    </row>
    <row r="4423" spans="1:6" x14ac:dyDescent="0.2">
      <c r="A4423" s="155" t="s">
        <v>8260</v>
      </c>
      <c r="B4423" s="155" t="s">
        <v>12364</v>
      </c>
      <c r="C4423" s="156">
        <v>37621</v>
      </c>
      <c r="D4423" s="157">
        <v>2900.8620000000001</v>
      </c>
      <c r="E4423" s="157">
        <v>0</v>
      </c>
      <c r="F4423" s="157">
        <v>2900.8620000000001</v>
      </c>
    </row>
    <row r="4424" spans="1:6" x14ac:dyDescent="0.2">
      <c r="A4424" s="155" t="s">
        <v>8268</v>
      </c>
      <c r="B4424" s="155"/>
      <c r="C4424" s="155"/>
      <c r="D4424" s="155"/>
      <c r="E4424" s="155"/>
      <c r="F4424" s="155"/>
    </row>
    <row r="4425" spans="1:6" x14ac:dyDescent="0.2">
      <c r="A4425" s="155" t="s">
        <v>8254</v>
      </c>
      <c r="B4425" s="155" t="s">
        <v>8255</v>
      </c>
      <c r="C4425" s="155"/>
      <c r="D4425" s="155"/>
      <c r="E4425" s="155"/>
      <c r="F4425" s="155"/>
    </row>
    <row r="4426" spans="1:6" x14ac:dyDescent="0.2">
      <c r="A4426" s="155"/>
      <c r="B4426" s="155"/>
      <c r="C4426" s="155" t="s">
        <v>10689</v>
      </c>
      <c r="D4426" s="157" t="s">
        <v>8255</v>
      </c>
      <c r="E4426" s="155"/>
      <c r="F4426" s="155"/>
    </row>
    <row r="4428" spans="1:6" x14ac:dyDescent="0.2">
      <c r="A4428" s="155" t="s">
        <v>8261</v>
      </c>
      <c r="B4428" s="155"/>
      <c r="C4428" s="156">
        <v>37621</v>
      </c>
      <c r="D4428" s="157">
        <v>2900.8620000000001</v>
      </c>
      <c r="E4428" s="157">
        <v>0</v>
      </c>
      <c r="F4428" s="157">
        <v>2900.8620000000001</v>
      </c>
    </row>
    <row r="4429" spans="1:6" x14ac:dyDescent="0.2">
      <c r="A4429" s="155" t="s">
        <v>8257</v>
      </c>
      <c r="B4429" s="155" t="s">
        <v>8258</v>
      </c>
      <c r="C4429" s="155" t="s">
        <v>10690</v>
      </c>
      <c r="D4429" s="157" t="s">
        <v>8259</v>
      </c>
      <c r="E4429" s="157" t="s">
        <v>8259</v>
      </c>
      <c r="F4429" s="157" t="s">
        <v>8259</v>
      </c>
    </row>
    <row r="4430" spans="1:6" x14ac:dyDescent="0.2">
      <c r="A4430" s="155" t="s">
        <v>37</v>
      </c>
      <c r="B4430" s="155" t="s">
        <v>8422</v>
      </c>
      <c r="C4430" s="155"/>
      <c r="D4430" s="155"/>
      <c r="E4430" s="155"/>
      <c r="F4430" s="155"/>
    </row>
    <row r="4431" spans="1:6" x14ac:dyDescent="0.2">
      <c r="A4431" s="155"/>
      <c r="B4431" s="155"/>
      <c r="C4431" s="155" t="s">
        <v>10691</v>
      </c>
      <c r="D4431" s="155"/>
      <c r="E4431" s="157">
        <v>0</v>
      </c>
      <c r="F4431" s="155"/>
    </row>
    <row r="4432" spans="1:6" x14ac:dyDescent="0.2">
      <c r="A4432" s="155" t="s">
        <v>8264</v>
      </c>
      <c r="B4432" s="155"/>
      <c r="C4432" s="156">
        <v>37590</v>
      </c>
      <c r="D4432" s="157">
        <v>111935.012</v>
      </c>
      <c r="E4432" s="157">
        <v>113746.383</v>
      </c>
      <c r="F4432" s="157">
        <v>-1811.3710000000001</v>
      </c>
    </row>
    <row r="4433" spans="1:6" x14ac:dyDescent="0.2">
      <c r="A4433" s="155" t="s">
        <v>8257</v>
      </c>
      <c r="B4433" s="155" t="s">
        <v>8258</v>
      </c>
      <c r="C4433" s="155" t="s">
        <v>10690</v>
      </c>
      <c r="D4433" s="157" t="s">
        <v>8259</v>
      </c>
      <c r="E4433" s="157" t="s">
        <v>8259</v>
      </c>
      <c r="F4433" s="157" t="s">
        <v>8259</v>
      </c>
    </row>
    <row r="4435" spans="1:6" x14ac:dyDescent="0.2">
      <c r="A4435" s="155" t="s">
        <v>8265</v>
      </c>
      <c r="B4435" s="155" t="s">
        <v>8266</v>
      </c>
      <c r="C4435" s="155" t="s">
        <v>158</v>
      </c>
      <c r="D4435" s="157" t="s">
        <v>3</v>
      </c>
      <c r="E4435" s="157" t="s">
        <v>4</v>
      </c>
      <c r="F4435" s="157" t="s">
        <v>1020</v>
      </c>
    </row>
    <row r="4436" spans="1:6" x14ac:dyDescent="0.2">
      <c r="A4436" s="155" t="s">
        <v>8257</v>
      </c>
      <c r="B4436" s="155" t="s">
        <v>8258</v>
      </c>
      <c r="C4436" s="155" t="s">
        <v>10690</v>
      </c>
      <c r="D4436" s="157" t="s">
        <v>8259</v>
      </c>
      <c r="E4436" s="157" t="s">
        <v>8259</v>
      </c>
      <c r="F4436" s="157" t="s">
        <v>8259</v>
      </c>
    </row>
    <row r="4437" spans="1:6" x14ac:dyDescent="0.2">
      <c r="A4437" s="156">
        <v>45645</v>
      </c>
      <c r="B4437" s="155" t="s">
        <v>11243</v>
      </c>
      <c r="C4437" s="155" t="s">
        <v>11244</v>
      </c>
      <c r="D4437" s="155"/>
      <c r="E4437" s="157">
        <v>2248.9009999999998</v>
      </c>
      <c r="F4437" s="157">
        <v>-4060.2719999999999</v>
      </c>
    </row>
    <row r="4438" spans="1:6" x14ac:dyDescent="0.2">
      <c r="A4438" s="156">
        <v>45645</v>
      </c>
      <c r="B4438" s="155" t="s">
        <v>11245</v>
      </c>
      <c r="C4438" s="155" t="s">
        <v>11246</v>
      </c>
      <c r="D4438" s="155"/>
      <c r="E4438" s="157">
        <v>1811.3710000000001</v>
      </c>
      <c r="F4438" s="157">
        <v>-5871.643</v>
      </c>
    </row>
    <row r="4439" spans="1:6" x14ac:dyDescent="0.2">
      <c r="A4439" s="156">
        <v>45646</v>
      </c>
      <c r="B4439" s="155" t="s">
        <v>11247</v>
      </c>
      <c r="C4439" s="155" t="s">
        <v>11248</v>
      </c>
      <c r="D4439" s="155"/>
      <c r="E4439" s="157">
        <v>1989.915</v>
      </c>
      <c r="F4439" s="157">
        <v>-7861.558</v>
      </c>
    </row>
    <row r="4440" spans="1:6" x14ac:dyDescent="0.2">
      <c r="A4440" s="156">
        <v>45646</v>
      </c>
      <c r="B4440" s="155" t="s">
        <v>11249</v>
      </c>
      <c r="C4440" s="155" t="s">
        <v>11250</v>
      </c>
      <c r="D4440" s="155"/>
      <c r="E4440" s="157">
        <v>2951.5459999999998</v>
      </c>
      <c r="F4440" s="157">
        <v>-10813.103999999999</v>
      </c>
    </row>
    <row r="4441" spans="1:6" x14ac:dyDescent="0.2">
      <c r="A4441" s="156">
        <v>45651</v>
      </c>
      <c r="B4441" s="155">
        <v>5624568338</v>
      </c>
      <c r="C4441" s="155" t="s">
        <v>11251</v>
      </c>
      <c r="D4441" s="157">
        <v>2248.9009999999998</v>
      </c>
      <c r="E4441" s="155"/>
      <c r="F4441" s="157">
        <v>-8564.2029999999995</v>
      </c>
    </row>
    <row r="4442" spans="1:6" x14ac:dyDescent="0.2">
      <c r="A4442" s="156">
        <v>45651</v>
      </c>
      <c r="B4442" s="155">
        <v>5624568339</v>
      </c>
      <c r="C4442" s="155" t="s">
        <v>11252</v>
      </c>
      <c r="D4442" s="157">
        <v>1811.3710000000001</v>
      </c>
      <c r="E4442" s="155"/>
      <c r="F4442" s="157">
        <v>-6752.8320000000003</v>
      </c>
    </row>
    <row r="4443" spans="1:6" x14ac:dyDescent="0.2">
      <c r="A4443" s="155" t="s">
        <v>8257</v>
      </c>
      <c r="B4443" s="155" t="s">
        <v>8258</v>
      </c>
      <c r="C4443" s="155" t="s">
        <v>10690</v>
      </c>
      <c r="D4443" s="157" t="s">
        <v>8259</v>
      </c>
      <c r="E4443" s="157" t="s">
        <v>8259</v>
      </c>
      <c r="F4443" s="157" t="s">
        <v>8259</v>
      </c>
    </row>
    <row r="4444" spans="1:6" x14ac:dyDescent="0.2">
      <c r="A4444" s="155" t="s">
        <v>8260</v>
      </c>
      <c r="B4444" s="155" t="s">
        <v>12364</v>
      </c>
      <c r="C4444" s="156">
        <v>37621</v>
      </c>
      <c r="D4444" s="157">
        <v>4060.2719999999999</v>
      </c>
      <c r="E4444" s="157">
        <v>9001.7330000000002</v>
      </c>
      <c r="F4444" s="157">
        <v>-4941.4610000000002</v>
      </c>
    </row>
    <row r="4445" spans="1:6" x14ac:dyDescent="0.2">
      <c r="A4445" s="155" t="s">
        <v>8261</v>
      </c>
      <c r="B4445" s="155"/>
      <c r="C4445" s="156">
        <v>37621</v>
      </c>
      <c r="D4445" s="157">
        <v>115995.284</v>
      </c>
      <c r="E4445" s="157">
        <v>122748.11599999999</v>
      </c>
      <c r="F4445" s="157">
        <v>-6752.8320000000003</v>
      </c>
    </row>
    <row r="4446" spans="1:6" x14ac:dyDescent="0.2">
      <c r="A4446" s="155" t="s">
        <v>8257</v>
      </c>
      <c r="B4446" s="155" t="s">
        <v>8258</v>
      </c>
      <c r="C4446" s="155" t="s">
        <v>10690</v>
      </c>
      <c r="D4446" s="157" t="s">
        <v>8259</v>
      </c>
      <c r="E4446" s="157" t="s">
        <v>8259</v>
      </c>
      <c r="F4446" s="157" t="s">
        <v>8259</v>
      </c>
    </row>
    <row r="4447" spans="1:6" x14ac:dyDescent="0.2">
      <c r="A4447" s="155" t="s">
        <v>39</v>
      </c>
      <c r="B4447" s="155" t="s">
        <v>8423</v>
      </c>
      <c r="C4447" s="155"/>
      <c r="D4447" s="155"/>
      <c r="E4447" s="155"/>
      <c r="F4447" s="155"/>
    </row>
    <row r="4448" spans="1:6" x14ac:dyDescent="0.2">
      <c r="A4448" s="155"/>
      <c r="B4448" s="155"/>
      <c r="C4448" s="155" t="s">
        <v>10691</v>
      </c>
      <c r="D4448" s="155"/>
      <c r="E4448" s="157">
        <v>0</v>
      </c>
      <c r="F4448" s="155"/>
    </row>
    <row r="4449" spans="1:6" x14ac:dyDescent="0.2">
      <c r="A4449" s="155" t="s">
        <v>8264</v>
      </c>
      <c r="B4449" s="155"/>
      <c r="C4449" s="156">
        <v>37590</v>
      </c>
      <c r="D4449" s="157">
        <v>6766207.5999999996</v>
      </c>
      <c r="E4449" s="157">
        <v>6750311.6639999999</v>
      </c>
      <c r="F4449" s="157">
        <v>15895.936</v>
      </c>
    </row>
    <row r="4450" spans="1:6" x14ac:dyDescent="0.2">
      <c r="A4450" s="155" t="s">
        <v>8257</v>
      </c>
      <c r="B4450" s="155" t="s">
        <v>8258</v>
      </c>
      <c r="C4450" s="155" t="s">
        <v>10690</v>
      </c>
      <c r="D4450" s="157" t="s">
        <v>8259</v>
      </c>
      <c r="E4450" s="157" t="s">
        <v>8259</v>
      </c>
      <c r="F4450" s="157" t="s">
        <v>8259</v>
      </c>
    </row>
    <row r="4451" spans="1:6" x14ac:dyDescent="0.2">
      <c r="A4451" s="156">
        <v>45632</v>
      </c>
      <c r="B4451" s="155">
        <v>5624567460</v>
      </c>
      <c r="C4451" s="155" t="s">
        <v>11319</v>
      </c>
      <c r="D4451" s="157">
        <v>24271.705000000002</v>
      </c>
      <c r="E4451" s="155"/>
      <c r="F4451" s="157">
        <v>40167.641000000003</v>
      </c>
    </row>
    <row r="4452" spans="1:6" x14ac:dyDescent="0.2">
      <c r="A4452" s="156">
        <v>45632</v>
      </c>
      <c r="B4452" s="155">
        <v>5624567462</v>
      </c>
      <c r="C4452" s="155" t="s">
        <v>11320</v>
      </c>
      <c r="D4452" s="157">
        <v>27147.456999999999</v>
      </c>
      <c r="E4452" s="155"/>
      <c r="F4452" s="157">
        <v>67315.097999999998</v>
      </c>
    </row>
    <row r="4453" spans="1:6" x14ac:dyDescent="0.2">
      <c r="A4453" s="156">
        <v>45632</v>
      </c>
      <c r="B4453" s="155">
        <v>5624567463</v>
      </c>
      <c r="C4453" s="155" t="s">
        <v>11321</v>
      </c>
      <c r="D4453" s="157">
        <v>7838.643</v>
      </c>
      <c r="E4453" s="155"/>
      <c r="F4453" s="157">
        <v>75153.740999999995</v>
      </c>
    </row>
    <row r="4454" spans="1:6" x14ac:dyDescent="0.2">
      <c r="A4454" s="156">
        <v>45632</v>
      </c>
      <c r="B4454" s="155">
        <v>5624567465</v>
      </c>
      <c r="C4454" s="155" t="s">
        <v>11322</v>
      </c>
      <c r="D4454" s="157">
        <v>202028.11300000001</v>
      </c>
      <c r="E4454" s="155"/>
      <c r="F4454" s="157">
        <v>277181.85399999999</v>
      </c>
    </row>
    <row r="4455" spans="1:6" x14ac:dyDescent="0.2">
      <c r="A4455" s="156">
        <v>45636</v>
      </c>
      <c r="B4455" s="155">
        <v>5624567476</v>
      </c>
      <c r="C4455" s="155" t="s">
        <v>11323</v>
      </c>
      <c r="D4455" s="157">
        <v>60130.767999999996</v>
      </c>
      <c r="E4455" s="155"/>
      <c r="F4455" s="157">
        <v>337312.62199999997</v>
      </c>
    </row>
    <row r="4456" spans="1:6" x14ac:dyDescent="0.2">
      <c r="A4456" s="156">
        <v>45636</v>
      </c>
      <c r="B4456" s="155">
        <v>5624567482</v>
      </c>
      <c r="C4456" s="155" t="s">
        <v>11324</v>
      </c>
      <c r="D4456" s="157">
        <v>10595.194</v>
      </c>
      <c r="E4456" s="155"/>
      <c r="F4456" s="157">
        <v>347907.81599999999</v>
      </c>
    </row>
    <row r="4457" spans="1:6" x14ac:dyDescent="0.2">
      <c r="A4457" s="156">
        <v>45636</v>
      </c>
      <c r="B4457" s="155">
        <v>5624567483</v>
      </c>
      <c r="C4457" s="155" t="s">
        <v>11325</v>
      </c>
      <c r="D4457" s="157">
        <v>2499.027</v>
      </c>
      <c r="E4457" s="155"/>
      <c r="F4457" s="157">
        <v>350406.84299999999</v>
      </c>
    </row>
    <row r="4458" spans="1:6" x14ac:dyDescent="0.2">
      <c r="A4458" s="156">
        <v>45636</v>
      </c>
      <c r="B4458" s="155">
        <v>5624567495</v>
      </c>
      <c r="C4458" s="155" t="s">
        <v>11326</v>
      </c>
      <c r="D4458" s="157">
        <v>25752.238000000001</v>
      </c>
      <c r="E4458" s="155"/>
      <c r="F4458" s="157">
        <v>376159.08100000001</v>
      </c>
    </row>
    <row r="4459" spans="1:6" x14ac:dyDescent="0.2">
      <c r="A4459" s="156">
        <v>45644</v>
      </c>
      <c r="B4459" s="155" t="s">
        <v>11327</v>
      </c>
      <c r="C4459" s="155" t="s">
        <v>11328</v>
      </c>
      <c r="D4459" s="155"/>
      <c r="E4459" s="157">
        <v>629</v>
      </c>
      <c r="F4459" s="157">
        <v>375530.08100000001</v>
      </c>
    </row>
    <row r="4460" spans="1:6" x14ac:dyDescent="0.2">
      <c r="A4460" s="156">
        <v>45644</v>
      </c>
      <c r="B4460" s="155" t="s">
        <v>11329</v>
      </c>
      <c r="C4460" s="155" t="s">
        <v>11330</v>
      </c>
      <c r="D4460" s="155"/>
      <c r="E4460" s="157">
        <v>201399.11300000001</v>
      </c>
      <c r="F4460" s="157">
        <v>174130.96799999999</v>
      </c>
    </row>
    <row r="4461" spans="1:6" x14ac:dyDescent="0.2">
      <c r="A4461" s="156">
        <v>45644</v>
      </c>
      <c r="B4461" s="155" t="s">
        <v>11331</v>
      </c>
      <c r="C4461" s="155" t="s">
        <v>11332</v>
      </c>
      <c r="D4461" s="155"/>
      <c r="E4461" s="157">
        <v>429</v>
      </c>
      <c r="F4461" s="157">
        <v>173701.96799999999</v>
      </c>
    </row>
    <row r="4462" spans="1:6" x14ac:dyDescent="0.2">
      <c r="A4462" s="156">
        <v>45644</v>
      </c>
      <c r="B4462" s="155" t="s">
        <v>11333</v>
      </c>
      <c r="C4462" s="155" t="s">
        <v>11334</v>
      </c>
      <c r="D4462" s="155"/>
      <c r="E4462" s="157">
        <v>23842.705000000002</v>
      </c>
      <c r="F4462" s="157">
        <v>149859.26300000001</v>
      </c>
    </row>
    <row r="4463" spans="1:6" x14ac:dyDescent="0.2">
      <c r="A4463" s="156">
        <v>45645</v>
      </c>
      <c r="B4463" s="155" t="s">
        <v>11335</v>
      </c>
      <c r="C4463" s="155" t="s">
        <v>11336</v>
      </c>
      <c r="D4463" s="155"/>
      <c r="E4463" s="157">
        <v>629</v>
      </c>
      <c r="F4463" s="157">
        <v>149230.26300000001</v>
      </c>
    </row>
    <row r="4464" spans="1:6" x14ac:dyDescent="0.2">
      <c r="A4464" s="156">
        <v>45645</v>
      </c>
      <c r="B4464" s="155" t="s">
        <v>11337</v>
      </c>
      <c r="C4464" s="155" t="s">
        <v>11338</v>
      </c>
      <c r="D4464" s="155"/>
      <c r="E4464" s="157">
        <v>26518.456999999999</v>
      </c>
      <c r="F4464" s="157">
        <v>122711.806</v>
      </c>
    </row>
    <row r="4465" spans="1:6" x14ac:dyDescent="0.2">
      <c r="A4465" s="156">
        <v>45645</v>
      </c>
      <c r="B4465" s="155" t="s">
        <v>11339</v>
      </c>
      <c r="C4465" s="155" t="s">
        <v>11340</v>
      </c>
      <c r="D4465" s="155"/>
      <c r="E4465" s="157">
        <v>119466.90700000001</v>
      </c>
      <c r="F4465" s="157">
        <v>3244.8989999999999</v>
      </c>
    </row>
    <row r="4466" spans="1:6" x14ac:dyDescent="0.2">
      <c r="A4466" s="156">
        <v>45645</v>
      </c>
      <c r="B4466" s="155" t="s">
        <v>11341</v>
      </c>
      <c r="C4466" s="155" t="s">
        <v>11342</v>
      </c>
      <c r="D4466" s="155"/>
      <c r="E4466" s="157">
        <v>429</v>
      </c>
      <c r="F4466" s="157">
        <v>2815.8989999999999</v>
      </c>
    </row>
    <row r="4467" spans="1:6" x14ac:dyDescent="0.2">
      <c r="A4467" s="156">
        <v>45645</v>
      </c>
      <c r="B4467" s="155" t="s">
        <v>11343</v>
      </c>
      <c r="C4467" s="155" t="s">
        <v>11344</v>
      </c>
      <c r="D4467" s="155"/>
      <c r="E4467" s="157">
        <v>59901.767999999996</v>
      </c>
      <c r="F4467" s="157">
        <v>-57085.868999999999</v>
      </c>
    </row>
    <row r="4468" spans="1:6" x14ac:dyDescent="0.2">
      <c r="A4468" s="156">
        <v>45645</v>
      </c>
      <c r="B4468" s="155" t="s">
        <v>11345</v>
      </c>
      <c r="C4468" s="155" t="s">
        <v>11346</v>
      </c>
      <c r="D4468" s="155"/>
      <c r="E4468" s="157">
        <v>229</v>
      </c>
      <c r="F4468" s="157">
        <v>-57314.868999999999</v>
      </c>
    </row>
    <row r="4469" spans="1:6" x14ac:dyDescent="0.2">
      <c r="A4469" s="156">
        <v>45645</v>
      </c>
      <c r="B4469" s="155" t="s">
        <v>11347</v>
      </c>
      <c r="C4469" s="155" t="s">
        <v>11348</v>
      </c>
      <c r="D4469" s="155"/>
      <c r="E4469" s="157">
        <v>537.41</v>
      </c>
      <c r="F4469" s="157">
        <v>-57852.279000000002</v>
      </c>
    </row>
    <row r="4470" spans="1:6" x14ac:dyDescent="0.2">
      <c r="A4470" s="156">
        <v>45646</v>
      </c>
      <c r="B4470" s="155">
        <v>5624567514</v>
      </c>
      <c r="C4470" s="155" t="s">
        <v>11349</v>
      </c>
      <c r="D4470" s="157">
        <v>4073.6669999999999</v>
      </c>
      <c r="E4470" s="155"/>
      <c r="F4470" s="157">
        <v>-53778.612000000001</v>
      </c>
    </row>
    <row r="4471" spans="1:6" x14ac:dyDescent="0.2">
      <c r="A4471" s="156">
        <v>45646</v>
      </c>
      <c r="B4471" s="155">
        <v>5624567515</v>
      </c>
      <c r="C4471" s="155" t="s">
        <v>11350</v>
      </c>
      <c r="D4471" s="157">
        <v>10450.361999999999</v>
      </c>
      <c r="E4471" s="155"/>
      <c r="F4471" s="157">
        <v>-43328.25</v>
      </c>
    </row>
    <row r="4472" spans="1:6" x14ac:dyDescent="0.2">
      <c r="A4472" s="156">
        <v>45646</v>
      </c>
      <c r="B4472" s="155" t="s">
        <v>11351</v>
      </c>
      <c r="C4472" s="155" t="s">
        <v>11352</v>
      </c>
      <c r="D4472" s="155"/>
      <c r="E4472" s="157">
        <v>60208.752</v>
      </c>
      <c r="F4472" s="157">
        <v>-103537.00199999999</v>
      </c>
    </row>
    <row r="4473" spans="1:6" x14ac:dyDescent="0.2">
      <c r="A4473" s="156">
        <v>45646</v>
      </c>
      <c r="B4473" s="155" t="s">
        <v>11353</v>
      </c>
      <c r="C4473" s="155" t="s">
        <v>11354</v>
      </c>
      <c r="D4473" s="155"/>
      <c r="E4473" s="157">
        <v>229</v>
      </c>
      <c r="F4473" s="157">
        <v>-103766.00199999999</v>
      </c>
    </row>
    <row r="4474" spans="1:6" x14ac:dyDescent="0.2">
      <c r="A4474" s="156">
        <v>45648</v>
      </c>
      <c r="B4474" s="155">
        <v>5624567549</v>
      </c>
      <c r="C4474" s="155" t="s">
        <v>11355</v>
      </c>
      <c r="D4474" s="157">
        <v>60437.752</v>
      </c>
      <c r="E4474" s="155"/>
      <c r="F4474" s="157">
        <v>-43328.25</v>
      </c>
    </row>
    <row r="4475" spans="1:6" x14ac:dyDescent="0.2">
      <c r="A4475" s="156">
        <v>45648</v>
      </c>
      <c r="B4475" s="155">
        <v>5624567566</v>
      </c>
      <c r="C4475" s="155" t="s">
        <v>11356</v>
      </c>
      <c r="D4475" s="157">
        <v>35853.527000000002</v>
      </c>
      <c r="E4475" s="155"/>
      <c r="F4475" s="157">
        <v>-7474.723</v>
      </c>
    </row>
    <row r="4476" spans="1:6" x14ac:dyDescent="0.2">
      <c r="A4476" s="156">
        <v>45650</v>
      </c>
      <c r="B4476" s="155">
        <v>5624567582</v>
      </c>
      <c r="C4476" s="155" t="s">
        <v>11357</v>
      </c>
      <c r="D4476" s="157">
        <v>119895.90700000001</v>
      </c>
      <c r="E4476" s="155"/>
      <c r="F4476" s="157">
        <v>112421.18399999999</v>
      </c>
    </row>
    <row r="4477" spans="1:6" x14ac:dyDescent="0.2">
      <c r="A4477" s="156">
        <v>45650</v>
      </c>
      <c r="B4477" s="155" t="s">
        <v>11358</v>
      </c>
      <c r="C4477" s="155" t="s">
        <v>11359</v>
      </c>
      <c r="D4477" s="155"/>
      <c r="E4477" s="157">
        <v>2499.027</v>
      </c>
      <c r="F4477" s="157">
        <v>109922.15700000001</v>
      </c>
    </row>
    <row r="4478" spans="1:6" x14ac:dyDescent="0.2">
      <c r="A4478" s="156">
        <v>45650</v>
      </c>
      <c r="B4478" s="155" t="s">
        <v>11360</v>
      </c>
      <c r="C4478" s="155" t="s">
        <v>11361</v>
      </c>
      <c r="D4478" s="155"/>
      <c r="E4478" s="157">
        <v>229</v>
      </c>
      <c r="F4478" s="157">
        <v>109693.15700000001</v>
      </c>
    </row>
    <row r="4479" spans="1:6" x14ac:dyDescent="0.2">
      <c r="A4479" s="156">
        <v>45650</v>
      </c>
      <c r="B4479" s="155" t="s">
        <v>11362</v>
      </c>
      <c r="C4479" s="155" t="s">
        <v>11363</v>
      </c>
      <c r="D4479" s="155"/>
      <c r="E4479" s="157">
        <v>25523.238000000001</v>
      </c>
      <c r="F4479" s="157">
        <v>84169.918999999994</v>
      </c>
    </row>
    <row r="4480" spans="1:6" x14ac:dyDescent="0.2">
      <c r="A4480" s="155" t="s">
        <v>8268</v>
      </c>
      <c r="B4480" s="155"/>
      <c r="C4480" s="155"/>
      <c r="D4480" s="155"/>
      <c r="E4480" s="155"/>
      <c r="F4480" s="155"/>
    </row>
    <row r="4481" spans="1:6" x14ac:dyDescent="0.2">
      <c r="A4481" s="155" t="s">
        <v>8254</v>
      </c>
      <c r="B4481" s="155" t="s">
        <v>8255</v>
      </c>
      <c r="C4481" s="155"/>
      <c r="D4481" s="155"/>
      <c r="E4481" s="155"/>
      <c r="F4481" s="155"/>
    </row>
    <row r="4482" spans="1:6" x14ac:dyDescent="0.2">
      <c r="A4482" s="155"/>
      <c r="B4482" s="155"/>
      <c r="C4482" s="155" t="s">
        <v>10689</v>
      </c>
      <c r="D4482" s="157" t="s">
        <v>8255</v>
      </c>
      <c r="E4482" s="155"/>
      <c r="F4482" s="155"/>
    </row>
    <row r="4485" spans="1:6" x14ac:dyDescent="0.2">
      <c r="A4485" s="155" t="s">
        <v>8265</v>
      </c>
      <c r="B4485" s="155" t="s">
        <v>8266</v>
      </c>
      <c r="C4485" s="155" t="s">
        <v>158</v>
      </c>
      <c r="D4485" s="157" t="s">
        <v>3</v>
      </c>
      <c r="E4485" s="157" t="s">
        <v>4</v>
      </c>
      <c r="F4485" s="157" t="s">
        <v>1020</v>
      </c>
    </row>
    <row r="4486" spans="1:6" x14ac:dyDescent="0.2">
      <c r="A4486" s="155" t="s">
        <v>8257</v>
      </c>
      <c r="B4486" s="155" t="s">
        <v>8258</v>
      </c>
      <c r="C4486" s="155" t="s">
        <v>10690</v>
      </c>
      <c r="D4486" s="157" t="s">
        <v>8259</v>
      </c>
      <c r="E4486" s="157" t="s">
        <v>8259</v>
      </c>
      <c r="F4486" s="157" t="s">
        <v>8259</v>
      </c>
    </row>
    <row r="4488" spans="1:6" x14ac:dyDescent="0.2">
      <c r="A4488" s="156">
        <v>45650</v>
      </c>
      <c r="B4488" s="155" t="s">
        <v>11364</v>
      </c>
      <c r="C4488" s="155" t="s">
        <v>11365</v>
      </c>
      <c r="D4488" s="155"/>
      <c r="E4488" s="157">
        <v>229</v>
      </c>
      <c r="F4488" s="157">
        <v>83940.918999999994</v>
      </c>
    </row>
    <row r="4489" spans="1:6" x14ac:dyDescent="0.2">
      <c r="A4489" s="156">
        <v>45650</v>
      </c>
      <c r="B4489" s="155" t="s">
        <v>11366</v>
      </c>
      <c r="C4489" s="155" t="s">
        <v>11367</v>
      </c>
      <c r="D4489" s="155"/>
      <c r="E4489" s="157">
        <v>35624.527000000002</v>
      </c>
      <c r="F4489" s="157">
        <v>48316.392</v>
      </c>
    </row>
    <row r="4490" spans="1:6" x14ac:dyDescent="0.2">
      <c r="A4490" s="156">
        <v>45651</v>
      </c>
      <c r="B4490" s="155" t="s">
        <v>11368</v>
      </c>
      <c r="C4490" s="155" t="s">
        <v>11369</v>
      </c>
      <c r="D4490" s="155"/>
      <c r="E4490" s="157">
        <v>4490.79</v>
      </c>
      <c r="F4490" s="157">
        <v>43825.601999999999</v>
      </c>
    </row>
    <row r="4491" spans="1:6" x14ac:dyDescent="0.2">
      <c r="A4491" s="156">
        <v>45651</v>
      </c>
      <c r="B4491" s="155" t="s">
        <v>11370</v>
      </c>
      <c r="C4491" s="155" t="s">
        <v>11371</v>
      </c>
      <c r="D4491" s="155"/>
      <c r="E4491" s="157">
        <v>10910.868</v>
      </c>
      <c r="F4491" s="157">
        <v>32914.733999999997</v>
      </c>
    </row>
    <row r="4492" spans="1:6" x14ac:dyDescent="0.2">
      <c r="A4492" s="156">
        <v>45651</v>
      </c>
      <c r="B4492" s="155" t="s">
        <v>11372</v>
      </c>
      <c r="C4492" s="155" t="s">
        <v>11373</v>
      </c>
      <c r="D4492" s="155"/>
      <c r="E4492" s="157">
        <v>229</v>
      </c>
      <c r="F4492" s="157">
        <v>32685.734</v>
      </c>
    </row>
    <row r="4493" spans="1:6" x14ac:dyDescent="0.2">
      <c r="A4493" s="156">
        <v>45651</v>
      </c>
      <c r="B4493" s="155" t="s">
        <v>11374</v>
      </c>
      <c r="C4493" s="155" t="s">
        <v>11375</v>
      </c>
      <c r="D4493" s="155"/>
      <c r="E4493" s="157">
        <v>229</v>
      </c>
      <c r="F4493" s="157">
        <v>32456.734</v>
      </c>
    </row>
    <row r="4494" spans="1:6" x14ac:dyDescent="0.2">
      <c r="A4494" s="156">
        <v>45651</v>
      </c>
      <c r="B4494" s="155" t="s">
        <v>11376</v>
      </c>
      <c r="C4494" s="155" t="s">
        <v>11377</v>
      </c>
      <c r="D4494" s="155"/>
      <c r="E4494" s="157">
        <v>10366.194</v>
      </c>
      <c r="F4494" s="157">
        <v>22090.54</v>
      </c>
    </row>
    <row r="4495" spans="1:6" x14ac:dyDescent="0.2">
      <c r="A4495" s="156">
        <v>45651</v>
      </c>
      <c r="B4495" s="155" t="s">
        <v>11378</v>
      </c>
      <c r="C4495" s="155" t="s">
        <v>11379</v>
      </c>
      <c r="D4495" s="155"/>
      <c r="E4495" s="157">
        <v>7838.643</v>
      </c>
      <c r="F4495" s="157">
        <v>14251.897000000001</v>
      </c>
    </row>
    <row r="4496" spans="1:6" x14ac:dyDescent="0.2">
      <c r="A4496" s="156">
        <v>45651</v>
      </c>
      <c r="B4496" s="155">
        <v>5624567586</v>
      </c>
      <c r="C4496" s="155" t="s">
        <v>11380</v>
      </c>
      <c r="D4496" s="157">
        <v>119007.16099999999</v>
      </c>
      <c r="E4496" s="155"/>
      <c r="F4496" s="157">
        <v>133259.05799999999</v>
      </c>
    </row>
    <row r="4497" spans="1:6" x14ac:dyDescent="0.2">
      <c r="A4497" s="156">
        <v>45652</v>
      </c>
      <c r="B4497" s="155">
        <v>5624563008</v>
      </c>
      <c r="C4497" s="155" t="s">
        <v>11381</v>
      </c>
      <c r="D4497" s="157">
        <v>385097.10100000002</v>
      </c>
      <c r="E4497" s="155"/>
      <c r="F4497" s="157">
        <v>518356.15899999999</v>
      </c>
    </row>
    <row r="4498" spans="1:6" x14ac:dyDescent="0.2">
      <c r="A4498" s="156">
        <v>45653</v>
      </c>
      <c r="B4498" s="155">
        <v>5624567620</v>
      </c>
      <c r="C4498" s="155" t="s">
        <v>11382</v>
      </c>
      <c r="D4498" s="157">
        <v>8716.2549999999992</v>
      </c>
      <c r="E4498" s="155"/>
      <c r="F4498" s="157">
        <v>527072.41399999999</v>
      </c>
    </row>
    <row r="4499" spans="1:6" x14ac:dyDescent="0.2">
      <c r="A4499" s="156">
        <v>45653</v>
      </c>
      <c r="B4499" s="155">
        <v>5624567628</v>
      </c>
      <c r="C4499" s="155" t="s">
        <v>11383</v>
      </c>
      <c r="D4499" s="157">
        <v>1229</v>
      </c>
      <c r="E4499" s="155"/>
      <c r="F4499" s="157">
        <v>528301.41399999999</v>
      </c>
    </row>
    <row r="4500" spans="1:6" x14ac:dyDescent="0.2">
      <c r="A4500" s="156">
        <v>45653</v>
      </c>
      <c r="B4500" s="155">
        <v>5624567629</v>
      </c>
      <c r="C4500" s="155" t="s">
        <v>11384</v>
      </c>
      <c r="D4500" s="157">
        <v>1113.5340000000001</v>
      </c>
      <c r="E4500" s="155"/>
      <c r="F4500" s="157">
        <v>529414.94799999997</v>
      </c>
    </row>
    <row r="4501" spans="1:6" x14ac:dyDescent="0.2">
      <c r="A4501" s="156">
        <v>45656</v>
      </c>
      <c r="B4501" s="155" t="s">
        <v>11385</v>
      </c>
      <c r="C4501" s="155" t="s">
        <v>11386</v>
      </c>
      <c r="D4501" s="155"/>
      <c r="E4501" s="157">
        <v>119007.16099999999</v>
      </c>
      <c r="F4501" s="157">
        <v>410407.78700000001</v>
      </c>
    </row>
    <row r="4502" spans="1:6" x14ac:dyDescent="0.2">
      <c r="A4502" s="156">
        <v>45657</v>
      </c>
      <c r="B4502" s="155" t="s">
        <v>11387</v>
      </c>
      <c r="C4502" s="155" t="s">
        <v>11388</v>
      </c>
      <c r="D4502" s="155"/>
      <c r="E4502" s="157">
        <v>386210.63500000001</v>
      </c>
      <c r="F4502" s="157">
        <v>24197.151999999998</v>
      </c>
    </row>
    <row r="4503" spans="1:6" x14ac:dyDescent="0.2">
      <c r="A4503" s="156">
        <v>45657</v>
      </c>
      <c r="B4503" s="155" t="s">
        <v>11389</v>
      </c>
      <c r="C4503" s="155" t="s">
        <v>11390</v>
      </c>
      <c r="D4503" s="155"/>
      <c r="E4503" s="157">
        <v>1229</v>
      </c>
      <c r="F4503" s="157">
        <v>22968.151999999998</v>
      </c>
    </row>
    <row r="4504" spans="1:6" x14ac:dyDescent="0.2">
      <c r="A4504" s="156">
        <v>45657</v>
      </c>
      <c r="B4504" s="155" t="s">
        <v>11391</v>
      </c>
      <c r="C4504" s="155" t="s">
        <v>11392</v>
      </c>
      <c r="D4504" s="155"/>
      <c r="E4504" s="157">
        <v>4073.6669999999999</v>
      </c>
      <c r="F4504" s="157">
        <v>18894.485000000001</v>
      </c>
    </row>
    <row r="4505" spans="1:6" x14ac:dyDescent="0.2">
      <c r="A4505" s="155" t="s">
        <v>8257</v>
      </c>
      <c r="B4505" s="155" t="s">
        <v>8258</v>
      </c>
      <c r="C4505" s="155" t="s">
        <v>10690</v>
      </c>
      <c r="D4505" s="157" t="s">
        <v>8259</v>
      </c>
      <c r="E4505" s="157" t="s">
        <v>8259</v>
      </c>
      <c r="F4505" s="157" t="s">
        <v>8259</v>
      </c>
    </row>
    <row r="4506" spans="1:6" x14ac:dyDescent="0.2">
      <c r="A4506" s="155" t="s">
        <v>8260</v>
      </c>
      <c r="B4506" s="155" t="s">
        <v>12364</v>
      </c>
      <c r="C4506" s="156">
        <v>37621</v>
      </c>
      <c r="D4506" s="157">
        <v>1106137.4110000001</v>
      </c>
      <c r="E4506" s="157">
        <v>1103138.862</v>
      </c>
      <c r="F4506" s="157">
        <v>2998.549</v>
      </c>
    </row>
    <row r="4507" spans="1:6" x14ac:dyDescent="0.2">
      <c r="A4507" s="155" t="s">
        <v>8261</v>
      </c>
      <c r="B4507" s="155"/>
      <c r="C4507" s="156">
        <v>37621</v>
      </c>
      <c r="D4507" s="157">
        <v>7872345.0109999999</v>
      </c>
      <c r="E4507" s="157">
        <v>7853450.5259999996</v>
      </c>
      <c r="F4507" s="157">
        <v>18894.485000000001</v>
      </c>
    </row>
    <row r="4508" spans="1:6" x14ac:dyDescent="0.2">
      <c r="A4508" s="155" t="s">
        <v>8257</v>
      </c>
      <c r="B4508" s="155" t="s">
        <v>8258</v>
      </c>
      <c r="C4508" s="155" t="s">
        <v>10690</v>
      </c>
      <c r="D4508" s="157" t="s">
        <v>8259</v>
      </c>
      <c r="E4508" s="157" t="s">
        <v>8259</v>
      </c>
      <c r="F4508" s="157" t="s">
        <v>8259</v>
      </c>
    </row>
    <row r="4509" spans="1:6" x14ac:dyDescent="0.2">
      <c r="A4509" s="155" t="s">
        <v>8257</v>
      </c>
      <c r="B4509" s="155" t="s">
        <v>8258</v>
      </c>
      <c r="C4509" s="155" t="s">
        <v>10690</v>
      </c>
      <c r="D4509" s="157" t="s">
        <v>8259</v>
      </c>
      <c r="E4509" s="157" t="s">
        <v>8259</v>
      </c>
      <c r="F4509" s="157" t="s">
        <v>8259</v>
      </c>
    </row>
    <row r="4510" spans="1:6" x14ac:dyDescent="0.2">
      <c r="A4510" s="155" t="s">
        <v>8260</v>
      </c>
      <c r="B4510" s="155" t="s">
        <v>12364</v>
      </c>
      <c r="C4510" s="156">
        <v>37621</v>
      </c>
      <c r="D4510" s="157">
        <v>0</v>
      </c>
      <c r="E4510" s="157">
        <v>0</v>
      </c>
      <c r="F4510" s="157">
        <v>0</v>
      </c>
    </row>
    <row r="4511" spans="1:6" x14ac:dyDescent="0.2">
      <c r="A4511" s="155" t="s">
        <v>8261</v>
      </c>
      <c r="B4511" s="155"/>
      <c r="C4511" s="156">
        <v>37621</v>
      </c>
      <c r="D4511" s="157">
        <v>0</v>
      </c>
      <c r="E4511" s="157">
        <v>0</v>
      </c>
      <c r="F4511" s="157">
        <v>0</v>
      </c>
    </row>
    <row r="4512" spans="1:6" x14ac:dyDescent="0.2">
      <c r="A4512" s="155" t="s">
        <v>8257</v>
      </c>
      <c r="B4512" s="155" t="s">
        <v>8258</v>
      </c>
      <c r="C4512" s="155" t="s">
        <v>10690</v>
      </c>
      <c r="D4512" s="157" t="s">
        <v>8259</v>
      </c>
      <c r="E4512" s="157" t="s">
        <v>8259</v>
      </c>
      <c r="F4512" s="157" t="s">
        <v>8259</v>
      </c>
    </row>
    <row r="4513" spans="1:6" x14ac:dyDescent="0.2">
      <c r="A4513" s="155" t="s">
        <v>8257</v>
      </c>
      <c r="B4513" s="155" t="s">
        <v>8258</v>
      </c>
      <c r="C4513" s="155" t="s">
        <v>10690</v>
      </c>
      <c r="D4513" s="157" t="s">
        <v>8259</v>
      </c>
      <c r="E4513" s="157" t="s">
        <v>8259</v>
      </c>
      <c r="F4513" s="157" t="s">
        <v>8259</v>
      </c>
    </row>
    <row r="4514" spans="1:6" x14ac:dyDescent="0.2">
      <c r="A4514" s="155" t="s">
        <v>8260</v>
      </c>
      <c r="B4514" s="155" t="s">
        <v>12364</v>
      </c>
      <c r="C4514" s="156">
        <v>37621</v>
      </c>
      <c r="D4514" s="157">
        <v>0</v>
      </c>
      <c r="E4514" s="157">
        <v>0</v>
      </c>
      <c r="F4514" s="157">
        <v>0</v>
      </c>
    </row>
    <row r="4515" spans="1:6" x14ac:dyDescent="0.2">
      <c r="A4515" s="155" t="s">
        <v>8261</v>
      </c>
      <c r="B4515" s="155"/>
      <c r="C4515" s="156">
        <v>37621</v>
      </c>
      <c r="D4515" s="157">
        <v>0</v>
      </c>
      <c r="E4515" s="157">
        <v>0</v>
      </c>
      <c r="F4515" s="157">
        <v>0</v>
      </c>
    </row>
    <row r="4516" spans="1:6" x14ac:dyDescent="0.2">
      <c r="A4516" s="155" t="s">
        <v>8257</v>
      </c>
      <c r="B4516" s="155" t="s">
        <v>8258</v>
      </c>
      <c r="C4516" s="155" t="s">
        <v>10690</v>
      </c>
      <c r="D4516" s="157" t="s">
        <v>8259</v>
      </c>
      <c r="E4516" s="157" t="s">
        <v>8259</v>
      </c>
      <c r="F4516" s="157" t="s">
        <v>8259</v>
      </c>
    </row>
    <row r="4517" spans="1:6" x14ac:dyDescent="0.2">
      <c r="A4517" s="155" t="s">
        <v>8257</v>
      </c>
      <c r="B4517" s="155" t="s">
        <v>8258</v>
      </c>
      <c r="C4517" s="155" t="s">
        <v>10690</v>
      </c>
      <c r="D4517" s="157" t="s">
        <v>8259</v>
      </c>
      <c r="E4517" s="157" t="s">
        <v>8259</v>
      </c>
      <c r="F4517" s="157" t="s">
        <v>8259</v>
      </c>
    </row>
    <row r="4518" spans="1:6" x14ac:dyDescent="0.2">
      <c r="A4518" s="155" t="s">
        <v>8260</v>
      </c>
      <c r="B4518" s="155" t="s">
        <v>12364</v>
      </c>
      <c r="C4518" s="156">
        <v>37621</v>
      </c>
      <c r="D4518" s="157">
        <v>0</v>
      </c>
      <c r="E4518" s="157">
        <v>0</v>
      </c>
      <c r="F4518" s="157">
        <v>0</v>
      </c>
    </row>
    <row r="4519" spans="1:6" x14ac:dyDescent="0.2">
      <c r="A4519" s="155" t="s">
        <v>8261</v>
      </c>
      <c r="B4519" s="155"/>
      <c r="C4519" s="156">
        <v>37621</v>
      </c>
      <c r="D4519" s="157">
        <v>0</v>
      </c>
      <c r="E4519" s="157">
        <v>0</v>
      </c>
      <c r="F4519" s="157">
        <v>0</v>
      </c>
    </row>
    <row r="4520" spans="1:6" x14ac:dyDescent="0.2">
      <c r="A4520" s="155" t="s">
        <v>8257</v>
      </c>
      <c r="B4520" s="155" t="s">
        <v>8258</v>
      </c>
      <c r="C4520" s="155" t="s">
        <v>10690</v>
      </c>
      <c r="D4520" s="157" t="s">
        <v>8259</v>
      </c>
      <c r="E4520" s="157" t="s">
        <v>8259</v>
      </c>
      <c r="F4520" s="157" t="s">
        <v>8259</v>
      </c>
    </row>
    <row r="4521" spans="1:6" x14ac:dyDescent="0.2">
      <c r="A4521" s="155" t="s">
        <v>8257</v>
      </c>
      <c r="B4521" s="155" t="s">
        <v>8258</v>
      </c>
      <c r="C4521" s="155" t="s">
        <v>10690</v>
      </c>
      <c r="D4521" s="157" t="s">
        <v>8259</v>
      </c>
      <c r="E4521" s="157" t="s">
        <v>8259</v>
      </c>
      <c r="F4521" s="157" t="s">
        <v>8259</v>
      </c>
    </row>
    <row r="4522" spans="1:6" x14ac:dyDescent="0.2">
      <c r="A4522" s="155" t="s">
        <v>8260</v>
      </c>
      <c r="B4522" s="155" t="s">
        <v>12364</v>
      </c>
      <c r="C4522" s="156">
        <v>37621</v>
      </c>
      <c r="D4522" s="157">
        <v>0</v>
      </c>
      <c r="E4522" s="157">
        <v>0</v>
      </c>
      <c r="F4522" s="157">
        <v>0</v>
      </c>
    </row>
    <row r="4523" spans="1:6" x14ac:dyDescent="0.2">
      <c r="A4523" s="155" t="s">
        <v>8261</v>
      </c>
      <c r="B4523" s="155"/>
      <c r="C4523" s="156">
        <v>37621</v>
      </c>
      <c r="D4523" s="157">
        <v>0</v>
      </c>
      <c r="E4523" s="157">
        <v>0</v>
      </c>
      <c r="F4523" s="157">
        <v>0</v>
      </c>
    </row>
    <row r="4524" spans="1:6" x14ac:dyDescent="0.2">
      <c r="A4524" s="155" t="s">
        <v>8257</v>
      </c>
      <c r="B4524" s="155" t="s">
        <v>8258</v>
      </c>
      <c r="C4524" s="155" t="s">
        <v>10690</v>
      </c>
      <c r="D4524" s="157" t="s">
        <v>8259</v>
      </c>
      <c r="E4524" s="157" t="s">
        <v>8259</v>
      </c>
      <c r="F4524" s="157" t="s">
        <v>8259</v>
      </c>
    </row>
    <row r="4525" spans="1:6" x14ac:dyDescent="0.2">
      <c r="A4525" s="155" t="s">
        <v>8257</v>
      </c>
      <c r="B4525" s="155" t="s">
        <v>8258</v>
      </c>
      <c r="C4525" s="155" t="s">
        <v>10690</v>
      </c>
      <c r="D4525" s="157" t="s">
        <v>8259</v>
      </c>
      <c r="E4525" s="157" t="s">
        <v>8259</v>
      </c>
      <c r="F4525" s="157" t="s">
        <v>8259</v>
      </c>
    </row>
    <row r="4526" spans="1:6" x14ac:dyDescent="0.2">
      <c r="A4526" s="155" t="s">
        <v>8260</v>
      </c>
      <c r="B4526" s="155" t="s">
        <v>12364</v>
      </c>
      <c r="C4526" s="156">
        <v>37621</v>
      </c>
      <c r="D4526" s="157">
        <v>0</v>
      </c>
      <c r="E4526" s="157">
        <v>0</v>
      </c>
      <c r="F4526" s="157">
        <v>0</v>
      </c>
    </row>
    <row r="4527" spans="1:6" x14ac:dyDescent="0.2">
      <c r="A4527" s="155" t="s">
        <v>8261</v>
      </c>
      <c r="B4527" s="155"/>
      <c r="C4527" s="156">
        <v>37621</v>
      </c>
      <c r="D4527" s="157">
        <v>0</v>
      </c>
      <c r="E4527" s="157">
        <v>0</v>
      </c>
      <c r="F4527" s="157">
        <v>0</v>
      </c>
    </row>
    <row r="4528" spans="1:6" x14ac:dyDescent="0.2">
      <c r="A4528" s="155" t="s">
        <v>8257</v>
      </c>
      <c r="B4528" s="155" t="s">
        <v>8258</v>
      </c>
      <c r="C4528" s="155" t="s">
        <v>10690</v>
      </c>
      <c r="D4528" s="157" t="s">
        <v>8259</v>
      </c>
      <c r="E4528" s="157" t="s">
        <v>8259</v>
      </c>
      <c r="F4528" s="157" t="s">
        <v>8259</v>
      </c>
    </row>
    <row r="4529" spans="1:6" x14ac:dyDescent="0.2">
      <c r="A4529" s="155" t="s">
        <v>8257</v>
      </c>
      <c r="B4529" s="155" t="s">
        <v>8258</v>
      </c>
      <c r="C4529" s="155" t="s">
        <v>10690</v>
      </c>
      <c r="D4529" s="157" t="s">
        <v>8259</v>
      </c>
      <c r="E4529" s="157" t="s">
        <v>8259</v>
      </c>
      <c r="F4529" s="157" t="s">
        <v>8259</v>
      </c>
    </row>
    <row r="4530" spans="1:6" x14ac:dyDescent="0.2">
      <c r="A4530" s="155" t="s">
        <v>8260</v>
      </c>
      <c r="B4530" s="155" t="s">
        <v>12364</v>
      </c>
      <c r="C4530" s="156">
        <v>37621</v>
      </c>
      <c r="D4530" s="157">
        <v>0</v>
      </c>
      <c r="E4530" s="157">
        <v>0</v>
      </c>
      <c r="F4530" s="157">
        <v>0</v>
      </c>
    </row>
    <row r="4531" spans="1:6" x14ac:dyDescent="0.2">
      <c r="A4531" s="155" t="s">
        <v>8261</v>
      </c>
      <c r="B4531" s="155"/>
      <c r="C4531" s="156">
        <v>37621</v>
      </c>
      <c r="D4531" s="157">
        <v>0</v>
      </c>
      <c r="E4531" s="157">
        <v>0</v>
      </c>
      <c r="F4531" s="157">
        <v>0</v>
      </c>
    </row>
    <row r="4532" spans="1:6" x14ac:dyDescent="0.2">
      <c r="A4532" s="155" t="s">
        <v>8257</v>
      </c>
      <c r="B4532" s="155" t="s">
        <v>8258</v>
      </c>
      <c r="C4532" s="155" t="s">
        <v>10690</v>
      </c>
      <c r="D4532" s="157" t="s">
        <v>8259</v>
      </c>
      <c r="E4532" s="157" t="s">
        <v>8259</v>
      </c>
      <c r="F4532" s="157" t="s">
        <v>8259</v>
      </c>
    </row>
    <row r="4533" spans="1:6" x14ac:dyDescent="0.2">
      <c r="A4533" s="155" t="s">
        <v>8257</v>
      </c>
      <c r="B4533" s="155" t="s">
        <v>8258</v>
      </c>
      <c r="C4533" s="155" t="s">
        <v>10690</v>
      </c>
      <c r="D4533" s="157" t="s">
        <v>8259</v>
      </c>
      <c r="E4533" s="157" t="s">
        <v>8259</v>
      </c>
      <c r="F4533" s="157" t="s">
        <v>8259</v>
      </c>
    </row>
    <row r="4534" spans="1:6" x14ac:dyDescent="0.2">
      <c r="A4534" s="155" t="s">
        <v>8260</v>
      </c>
      <c r="B4534" s="155" t="s">
        <v>12364</v>
      </c>
      <c r="C4534" s="156">
        <v>37621</v>
      </c>
      <c r="D4534" s="157">
        <v>0</v>
      </c>
      <c r="E4534" s="157">
        <v>0</v>
      </c>
      <c r="F4534" s="157">
        <v>0</v>
      </c>
    </row>
    <row r="4535" spans="1:6" x14ac:dyDescent="0.2">
      <c r="A4535" s="155" t="s">
        <v>8261</v>
      </c>
      <c r="B4535" s="155"/>
      <c r="C4535" s="156">
        <v>37621</v>
      </c>
      <c r="D4535" s="157">
        <v>0</v>
      </c>
      <c r="E4535" s="157">
        <v>0</v>
      </c>
      <c r="F4535" s="157">
        <v>0</v>
      </c>
    </row>
    <row r="4536" spans="1:6" x14ac:dyDescent="0.2">
      <c r="A4536" s="155" t="s">
        <v>8268</v>
      </c>
      <c r="B4536" s="155"/>
      <c r="C4536" s="155"/>
      <c r="D4536" s="155"/>
      <c r="E4536" s="155"/>
      <c r="F4536" s="155"/>
    </row>
    <row r="4537" spans="1:6" x14ac:dyDescent="0.2">
      <c r="A4537" s="155" t="s">
        <v>8254</v>
      </c>
      <c r="B4537" s="155" t="s">
        <v>8255</v>
      </c>
      <c r="C4537" s="155"/>
      <c r="D4537" s="155"/>
      <c r="E4537" s="155"/>
      <c r="F4537" s="155"/>
    </row>
    <row r="4538" spans="1:6" x14ac:dyDescent="0.2">
      <c r="A4538" s="155"/>
      <c r="B4538" s="155"/>
      <c r="C4538" s="155" t="s">
        <v>10689</v>
      </c>
      <c r="D4538" s="157" t="s">
        <v>8255</v>
      </c>
      <c r="E4538" s="155"/>
      <c r="F4538" s="155"/>
    </row>
    <row r="4540" spans="1:6" x14ac:dyDescent="0.2">
      <c r="A4540" s="155" t="s">
        <v>8257</v>
      </c>
      <c r="B4540" s="155" t="s">
        <v>8258</v>
      </c>
      <c r="C4540" s="155" t="s">
        <v>10690</v>
      </c>
      <c r="D4540" s="157" t="s">
        <v>8259</v>
      </c>
      <c r="E4540" s="157" t="s">
        <v>8259</v>
      </c>
      <c r="F4540" s="157" t="s">
        <v>8259</v>
      </c>
    </row>
    <row r="4541" spans="1:6" x14ac:dyDescent="0.2">
      <c r="A4541" s="155" t="s">
        <v>8257</v>
      </c>
      <c r="B4541" s="155" t="s">
        <v>8258</v>
      </c>
      <c r="C4541" s="155" t="s">
        <v>10690</v>
      </c>
      <c r="D4541" s="157" t="s">
        <v>8259</v>
      </c>
      <c r="E4541" s="157" t="s">
        <v>8259</v>
      </c>
      <c r="F4541" s="157" t="s">
        <v>8259</v>
      </c>
    </row>
    <row r="4542" spans="1:6" x14ac:dyDescent="0.2">
      <c r="A4542" s="155" t="s">
        <v>8260</v>
      </c>
      <c r="B4542" s="155" t="s">
        <v>12364</v>
      </c>
      <c r="C4542" s="156">
        <v>37621</v>
      </c>
      <c r="D4542" s="157">
        <v>0</v>
      </c>
      <c r="E4542" s="157">
        <v>0</v>
      </c>
      <c r="F4542" s="157">
        <v>0</v>
      </c>
    </row>
    <row r="4543" spans="1:6" x14ac:dyDescent="0.2">
      <c r="A4543" s="155" t="s">
        <v>8261</v>
      </c>
      <c r="B4543" s="155"/>
      <c r="C4543" s="156">
        <v>37621</v>
      </c>
      <c r="D4543" s="157">
        <v>0</v>
      </c>
      <c r="E4543" s="157">
        <v>0</v>
      </c>
      <c r="F4543" s="157">
        <v>0</v>
      </c>
    </row>
    <row r="4544" spans="1:6" x14ac:dyDescent="0.2">
      <c r="A4544" s="155" t="s">
        <v>8257</v>
      </c>
      <c r="B4544" s="155" t="s">
        <v>8258</v>
      </c>
      <c r="C4544" s="155" t="s">
        <v>10690</v>
      </c>
      <c r="D4544" s="157" t="s">
        <v>8259</v>
      </c>
      <c r="E4544" s="157" t="s">
        <v>8259</v>
      </c>
      <c r="F4544" s="157" t="s">
        <v>8259</v>
      </c>
    </row>
    <row r="4545" spans="1:6" x14ac:dyDescent="0.2">
      <c r="A4545" s="155" t="s">
        <v>8257</v>
      </c>
      <c r="B4545" s="155" t="s">
        <v>8258</v>
      </c>
      <c r="C4545" s="155" t="s">
        <v>10690</v>
      </c>
      <c r="D4545" s="157" t="s">
        <v>8259</v>
      </c>
      <c r="E4545" s="157" t="s">
        <v>8259</v>
      </c>
      <c r="F4545" s="157" t="s">
        <v>8259</v>
      </c>
    </row>
    <row r="4546" spans="1:6" x14ac:dyDescent="0.2">
      <c r="A4546" s="155" t="s">
        <v>8260</v>
      </c>
      <c r="B4546" s="155" t="s">
        <v>12364</v>
      </c>
      <c r="C4546" s="156">
        <v>37621</v>
      </c>
      <c r="D4546" s="157">
        <v>0</v>
      </c>
      <c r="E4546" s="157">
        <v>0</v>
      </c>
      <c r="F4546" s="157">
        <v>0</v>
      </c>
    </row>
    <row r="4547" spans="1:6" x14ac:dyDescent="0.2">
      <c r="A4547" s="155" t="s">
        <v>8261</v>
      </c>
      <c r="B4547" s="155"/>
      <c r="C4547" s="156">
        <v>37621</v>
      </c>
      <c r="D4547" s="157">
        <v>0</v>
      </c>
      <c r="E4547" s="157">
        <v>0</v>
      </c>
      <c r="F4547" s="157">
        <v>0</v>
      </c>
    </row>
    <row r="4548" spans="1:6" x14ac:dyDescent="0.2">
      <c r="A4548" s="155" t="s">
        <v>8257</v>
      </c>
      <c r="B4548" s="155" t="s">
        <v>8258</v>
      </c>
      <c r="C4548" s="155" t="s">
        <v>10690</v>
      </c>
      <c r="D4548" s="157" t="s">
        <v>8259</v>
      </c>
      <c r="E4548" s="157" t="s">
        <v>8259</v>
      </c>
      <c r="F4548" s="157" t="s">
        <v>8259</v>
      </c>
    </row>
    <row r="4549" spans="1:6" x14ac:dyDescent="0.2">
      <c r="A4549" s="155" t="s">
        <v>8257</v>
      </c>
      <c r="B4549" s="155" t="s">
        <v>8258</v>
      </c>
      <c r="C4549" s="155" t="s">
        <v>10690</v>
      </c>
      <c r="D4549" s="157" t="s">
        <v>8259</v>
      </c>
      <c r="E4549" s="157" t="s">
        <v>8259</v>
      </c>
      <c r="F4549" s="157" t="s">
        <v>8259</v>
      </c>
    </row>
    <row r="4550" spans="1:6" x14ac:dyDescent="0.2">
      <c r="A4550" s="155" t="s">
        <v>8260</v>
      </c>
      <c r="B4550" s="155" t="s">
        <v>12364</v>
      </c>
      <c r="C4550" s="156">
        <v>37621</v>
      </c>
      <c r="D4550" s="157">
        <v>0</v>
      </c>
      <c r="E4550" s="157">
        <v>0</v>
      </c>
      <c r="F4550" s="157">
        <v>0</v>
      </c>
    </row>
    <row r="4551" spans="1:6" x14ac:dyDescent="0.2">
      <c r="A4551" s="155" t="s">
        <v>8261</v>
      </c>
      <c r="B4551" s="155"/>
      <c r="C4551" s="156">
        <v>37621</v>
      </c>
      <c r="D4551" s="157">
        <v>0</v>
      </c>
      <c r="E4551" s="157">
        <v>0</v>
      </c>
      <c r="F4551" s="157">
        <v>0</v>
      </c>
    </row>
    <row r="4552" spans="1:6" x14ac:dyDescent="0.2">
      <c r="A4552" s="155" t="s">
        <v>8257</v>
      </c>
      <c r="B4552" s="155" t="s">
        <v>8258</v>
      </c>
      <c r="C4552" s="155" t="s">
        <v>10690</v>
      </c>
      <c r="D4552" s="157" t="s">
        <v>8259</v>
      </c>
      <c r="E4552" s="157" t="s">
        <v>8259</v>
      </c>
      <c r="F4552" s="157" t="s">
        <v>8259</v>
      </c>
    </row>
    <row r="4553" spans="1:6" x14ac:dyDescent="0.2">
      <c r="A4553" s="155" t="s">
        <v>8257</v>
      </c>
      <c r="B4553" s="155" t="s">
        <v>8258</v>
      </c>
      <c r="C4553" s="155" t="s">
        <v>10690</v>
      </c>
      <c r="D4553" s="157" t="s">
        <v>8259</v>
      </c>
      <c r="E4553" s="157" t="s">
        <v>8259</v>
      </c>
      <c r="F4553" s="157" t="s">
        <v>8259</v>
      </c>
    </row>
    <row r="4554" spans="1:6" x14ac:dyDescent="0.2">
      <c r="A4554" s="155" t="s">
        <v>8260</v>
      </c>
      <c r="B4554" s="155" t="s">
        <v>12364</v>
      </c>
      <c r="C4554" s="156">
        <v>37621</v>
      </c>
      <c r="D4554" s="157">
        <v>0</v>
      </c>
      <c r="E4554" s="157">
        <v>0</v>
      </c>
      <c r="F4554" s="157">
        <v>0</v>
      </c>
    </row>
    <row r="4555" spans="1:6" x14ac:dyDescent="0.2">
      <c r="A4555" s="155" t="s">
        <v>8261</v>
      </c>
      <c r="B4555" s="155"/>
      <c r="C4555" s="156">
        <v>37621</v>
      </c>
      <c r="D4555" s="157">
        <v>0</v>
      </c>
      <c r="E4555" s="157">
        <v>0</v>
      </c>
      <c r="F4555" s="157">
        <v>0</v>
      </c>
    </row>
    <row r="4556" spans="1:6" x14ac:dyDescent="0.2">
      <c r="A4556" s="155" t="s">
        <v>8257</v>
      </c>
      <c r="B4556" s="155" t="s">
        <v>8258</v>
      </c>
      <c r="C4556" s="155" t="s">
        <v>10690</v>
      </c>
      <c r="D4556" s="157" t="s">
        <v>8259</v>
      </c>
      <c r="E4556" s="157" t="s">
        <v>8259</v>
      </c>
      <c r="F4556" s="157" t="s">
        <v>8259</v>
      </c>
    </row>
    <row r="4557" spans="1:6" x14ac:dyDescent="0.2">
      <c r="A4557" s="155" t="s">
        <v>41</v>
      </c>
      <c r="B4557" s="155" t="s">
        <v>8698</v>
      </c>
      <c r="C4557" s="155"/>
      <c r="D4557" s="155"/>
      <c r="E4557" s="155"/>
      <c r="F4557" s="155"/>
    </row>
    <row r="4558" spans="1:6" x14ac:dyDescent="0.2">
      <c r="A4558" s="155"/>
      <c r="B4558" s="155"/>
      <c r="C4558" s="155" t="s">
        <v>10691</v>
      </c>
      <c r="D4558" s="155"/>
      <c r="E4558" s="157">
        <v>0</v>
      </c>
      <c r="F4558" s="155"/>
    </row>
    <row r="4559" spans="1:6" x14ac:dyDescent="0.2">
      <c r="A4559" s="155" t="s">
        <v>8264</v>
      </c>
      <c r="B4559" s="155"/>
      <c r="C4559" s="156">
        <v>37590</v>
      </c>
      <c r="D4559" s="157">
        <v>98604.5</v>
      </c>
      <c r="E4559" s="157">
        <v>98604.5</v>
      </c>
      <c r="F4559" s="157">
        <v>0</v>
      </c>
    </row>
    <row r="4560" spans="1:6" x14ac:dyDescent="0.2">
      <c r="A4560" s="155" t="s">
        <v>8257</v>
      </c>
      <c r="B4560" s="155" t="s">
        <v>8258</v>
      </c>
      <c r="C4560" s="155" t="s">
        <v>10690</v>
      </c>
      <c r="D4560" s="157" t="s">
        <v>8259</v>
      </c>
      <c r="E4560" s="157" t="s">
        <v>8259</v>
      </c>
      <c r="F4560" s="157" t="s">
        <v>8259</v>
      </c>
    </row>
    <row r="4562" spans="1:6" x14ac:dyDescent="0.2">
      <c r="A4562" s="155" t="s">
        <v>8265</v>
      </c>
      <c r="B4562" s="155" t="s">
        <v>8266</v>
      </c>
      <c r="C4562" s="155" t="s">
        <v>158</v>
      </c>
      <c r="D4562" s="157" t="s">
        <v>3</v>
      </c>
      <c r="E4562" s="157" t="s">
        <v>4</v>
      </c>
      <c r="F4562" s="157" t="s">
        <v>1020</v>
      </c>
    </row>
    <row r="4563" spans="1:6" x14ac:dyDescent="0.2">
      <c r="A4563" s="155" t="s">
        <v>8257</v>
      </c>
      <c r="B4563" s="155" t="s">
        <v>8258</v>
      </c>
      <c r="C4563" s="155" t="s">
        <v>10690</v>
      </c>
      <c r="D4563" s="157" t="s">
        <v>8259</v>
      </c>
      <c r="E4563" s="157" t="s">
        <v>8259</v>
      </c>
      <c r="F4563" s="157" t="s">
        <v>8259</v>
      </c>
    </row>
    <row r="4564" spans="1:6" x14ac:dyDescent="0.2">
      <c r="A4564" s="156">
        <v>45653</v>
      </c>
      <c r="B4564" s="155">
        <v>5624567615</v>
      </c>
      <c r="C4564" s="155" t="s">
        <v>11394</v>
      </c>
      <c r="D4564" s="157">
        <v>179.5</v>
      </c>
      <c r="E4564" s="155"/>
      <c r="F4564" s="157">
        <v>179.5</v>
      </c>
    </row>
    <row r="4565" spans="1:6" x14ac:dyDescent="0.2">
      <c r="A4565" s="155" t="s">
        <v>8257</v>
      </c>
      <c r="B4565" s="155" t="s">
        <v>8258</v>
      </c>
      <c r="C4565" s="155" t="s">
        <v>10690</v>
      </c>
      <c r="D4565" s="157" t="s">
        <v>8259</v>
      </c>
      <c r="E4565" s="157" t="s">
        <v>8259</v>
      </c>
      <c r="F4565" s="157" t="s">
        <v>8259</v>
      </c>
    </row>
    <row r="4566" spans="1:6" x14ac:dyDescent="0.2">
      <c r="A4566" s="155" t="s">
        <v>8260</v>
      </c>
      <c r="B4566" s="155" t="s">
        <v>12364</v>
      </c>
      <c r="C4566" s="156">
        <v>37621</v>
      </c>
      <c r="D4566" s="157">
        <v>179.5</v>
      </c>
      <c r="E4566" s="157">
        <v>0</v>
      </c>
      <c r="F4566" s="157">
        <v>179.5</v>
      </c>
    </row>
    <row r="4567" spans="1:6" x14ac:dyDescent="0.2">
      <c r="A4567" s="155" t="s">
        <v>8261</v>
      </c>
      <c r="B4567" s="155"/>
      <c r="C4567" s="156">
        <v>37621</v>
      </c>
      <c r="D4567" s="157">
        <v>98784</v>
      </c>
      <c r="E4567" s="157">
        <v>98604.5</v>
      </c>
      <c r="F4567" s="157">
        <v>179.5</v>
      </c>
    </row>
    <row r="4568" spans="1:6" x14ac:dyDescent="0.2">
      <c r="A4568" s="155" t="s">
        <v>8257</v>
      </c>
      <c r="B4568" s="155" t="s">
        <v>8258</v>
      </c>
      <c r="C4568" s="155" t="s">
        <v>10690</v>
      </c>
      <c r="D4568" s="157" t="s">
        <v>8259</v>
      </c>
      <c r="E4568" s="157" t="s">
        <v>8259</v>
      </c>
      <c r="F4568" s="157" t="s">
        <v>8259</v>
      </c>
    </row>
    <row r="4569" spans="1:6" x14ac:dyDescent="0.2">
      <c r="A4569" s="155" t="s">
        <v>8257</v>
      </c>
      <c r="B4569" s="155" t="s">
        <v>8258</v>
      </c>
      <c r="C4569" s="155" t="s">
        <v>10690</v>
      </c>
      <c r="D4569" s="157" t="s">
        <v>8259</v>
      </c>
      <c r="E4569" s="157" t="s">
        <v>8259</v>
      </c>
      <c r="F4569" s="157" t="s">
        <v>8259</v>
      </c>
    </row>
    <row r="4570" spans="1:6" x14ac:dyDescent="0.2">
      <c r="A4570" s="155" t="s">
        <v>8260</v>
      </c>
      <c r="B4570" s="155" t="s">
        <v>12364</v>
      </c>
      <c r="C4570" s="156">
        <v>37621</v>
      </c>
      <c r="D4570" s="157">
        <v>0</v>
      </c>
      <c r="E4570" s="157">
        <v>0</v>
      </c>
      <c r="F4570" s="157">
        <v>0</v>
      </c>
    </row>
    <row r="4571" spans="1:6" x14ac:dyDescent="0.2">
      <c r="A4571" s="155" t="s">
        <v>8261</v>
      </c>
      <c r="B4571" s="155"/>
      <c r="C4571" s="156">
        <v>37621</v>
      </c>
      <c r="D4571" s="157">
        <v>0</v>
      </c>
      <c r="E4571" s="157">
        <v>0</v>
      </c>
      <c r="F4571" s="157">
        <v>0</v>
      </c>
    </row>
    <row r="4572" spans="1:6" x14ac:dyDescent="0.2">
      <c r="A4572" s="155" t="s">
        <v>8257</v>
      </c>
      <c r="B4572" s="155" t="s">
        <v>8258</v>
      </c>
      <c r="C4572" s="155" t="s">
        <v>10690</v>
      </c>
      <c r="D4572" s="157" t="s">
        <v>8259</v>
      </c>
      <c r="E4572" s="157" t="s">
        <v>8259</v>
      </c>
      <c r="F4572" s="157" t="s">
        <v>8259</v>
      </c>
    </row>
    <row r="4573" spans="1:6" x14ac:dyDescent="0.2">
      <c r="A4573" s="155" t="s">
        <v>8257</v>
      </c>
      <c r="B4573" s="155" t="s">
        <v>8258</v>
      </c>
      <c r="C4573" s="155" t="s">
        <v>10690</v>
      </c>
      <c r="D4573" s="157" t="s">
        <v>8259</v>
      </c>
      <c r="E4573" s="157" t="s">
        <v>8259</v>
      </c>
      <c r="F4573" s="157" t="s">
        <v>8259</v>
      </c>
    </row>
    <row r="4574" spans="1:6" x14ac:dyDescent="0.2">
      <c r="A4574" s="155" t="s">
        <v>8260</v>
      </c>
      <c r="B4574" s="155" t="s">
        <v>12364</v>
      </c>
      <c r="C4574" s="156">
        <v>37621</v>
      </c>
      <c r="D4574" s="157">
        <v>0</v>
      </c>
      <c r="E4574" s="157">
        <v>0</v>
      </c>
      <c r="F4574" s="157">
        <v>0</v>
      </c>
    </row>
    <row r="4575" spans="1:6" x14ac:dyDescent="0.2">
      <c r="A4575" s="155" t="s">
        <v>8261</v>
      </c>
      <c r="B4575" s="155"/>
      <c r="C4575" s="156">
        <v>37621</v>
      </c>
      <c r="D4575" s="157">
        <v>0</v>
      </c>
      <c r="E4575" s="157">
        <v>0</v>
      </c>
      <c r="F4575" s="157">
        <v>0</v>
      </c>
    </row>
    <row r="4576" spans="1:6" x14ac:dyDescent="0.2">
      <c r="A4576" s="155" t="s">
        <v>8257</v>
      </c>
      <c r="B4576" s="155" t="s">
        <v>8258</v>
      </c>
      <c r="C4576" s="155" t="s">
        <v>10690</v>
      </c>
      <c r="D4576" s="157" t="s">
        <v>8259</v>
      </c>
      <c r="E4576" s="157" t="s">
        <v>8259</v>
      </c>
      <c r="F4576" s="157" t="s">
        <v>8259</v>
      </c>
    </row>
    <row r="4577" spans="1:6" x14ac:dyDescent="0.2">
      <c r="A4577" s="155" t="s">
        <v>8257</v>
      </c>
      <c r="B4577" s="155" t="s">
        <v>8258</v>
      </c>
      <c r="C4577" s="155" t="s">
        <v>10690</v>
      </c>
      <c r="D4577" s="157" t="s">
        <v>8259</v>
      </c>
      <c r="E4577" s="157" t="s">
        <v>8259</v>
      </c>
      <c r="F4577" s="157" t="s">
        <v>8259</v>
      </c>
    </row>
    <row r="4578" spans="1:6" x14ac:dyDescent="0.2">
      <c r="A4578" s="155" t="s">
        <v>8260</v>
      </c>
      <c r="B4578" s="155" t="s">
        <v>12364</v>
      </c>
      <c r="C4578" s="156">
        <v>37621</v>
      </c>
      <c r="D4578" s="157">
        <v>0</v>
      </c>
      <c r="E4578" s="157">
        <v>0</v>
      </c>
      <c r="F4578" s="157">
        <v>0</v>
      </c>
    </row>
    <row r="4579" spans="1:6" x14ac:dyDescent="0.2">
      <c r="A4579" s="155" t="s">
        <v>8261</v>
      </c>
      <c r="B4579" s="155"/>
      <c r="C4579" s="156">
        <v>37621</v>
      </c>
      <c r="D4579" s="157">
        <v>0</v>
      </c>
      <c r="E4579" s="157">
        <v>0</v>
      </c>
      <c r="F4579" s="157">
        <v>0</v>
      </c>
    </row>
    <row r="4580" spans="1:6" x14ac:dyDescent="0.2">
      <c r="A4580" s="155" t="s">
        <v>8257</v>
      </c>
      <c r="B4580" s="155" t="s">
        <v>8258</v>
      </c>
      <c r="C4580" s="155" t="s">
        <v>10690</v>
      </c>
      <c r="D4580" s="157" t="s">
        <v>8259</v>
      </c>
      <c r="E4580" s="157" t="s">
        <v>8259</v>
      </c>
      <c r="F4580" s="157" t="s">
        <v>8259</v>
      </c>
    </row>
    <row r="4581" spans="1:6" x14ac:dyDescent="0.2">
      <c r="A4581" s="155" t="s">
        <v>8257</v>
      </c>
      <c r="B4581" s="155" t="s">
        <v>8258</v>
      </c>
      <c r="C4581" s="155" t="s">
        <v>10690</v>
      </c>
      <c r="D4581" s="157" t="s">
        <v>8259</v>
      </c>
      <c r="E4581" s="157" t="s">
        <v>8259</v>
      </c>
      <c r="F4581" s="157" t="s">
        <v>8259</v>
      </c>
    </row>
    <row r="4582" spans="1:6" x14ac:dyDescent="0.2">
      <c r="A4582" s="155" t="s">
        <v>8260</v>
      </c>
      <c r="B4582" s="155" t="s">
        <v>12364</v>
      </c>
      <c r="C4582" s="156">
        <v>37621</v>
      </c>
      <c r="D4582" s="157">
        <v>0</v>
      </c>
      <c r="E4582" s="157">
        <v>0</v>
      </c>
      <c r="F4582" s="157">
        <v>0</v>
      </c>
    </row>
    <row r="4583" spans="1:6" x14ac:dyDescent="0.2">
      <c r="A4583" s="155" t="s">
        <v>8261</v>
      </c>
      <c r="B4583" s="155"/>
      <c r="C4583" s="156">
        <v>37621</v>
      </c>
      <c r="D4583" s="157">
        <v>0</v>
      </c>
      <c r="E4583" s="157">
        <v>0</v>
      </c>
      <c r="F4583" s="157">
        <v>0</v>
      </c>
    </row>
    <row r="4584" spans="1:6" x14ac:dyDescent="0.2">
      <c r="A4584" s="155" t="s">
        <v>8257</v>
      </c>
      <c r="B4584" s="155" t="s">
        <v>8258</v>
      </c>
      <c r="C4584" s="155" t="s">
        <v>10690</v>
      </c>
      <c r="D4584" s="157" t="s">
        <v>8259</v>
      </c>
      <c r="E4584" s="157" t="s">
        <v>8259</v>
      </c>
      <c r="F4584" s="157" t="s">
        <v>8259</v>
      </c>
    </row>
    <row r="4585" spans="1:6" x14ac:dyDescent="0.2">
      <c r="A4585" s="155" t="s">
        <v>8257</v>
      </c>
      <c r="B4585" s="155" t="s">
        <v>8258</v>
      </c>
      <c r="C4585" s="155" t="s">
        <v>10690</v>
      </c>
      <c r="D4585" s="157" t="s">
        <v>8259</v>
      </c>
      <c r="E4585" s="157" t="s">
        <v>8259</v>
      </c>
      <c r="F4585" s="157" t="s">
        <v>8259</v>
      </c>
    </row>
    <row r="4586" spans="1:6" x14ac:dyDescent="0.2">
      <c r="A4586" s="155" t="s">
        <v>8260</v>
      </c>
      <c r="B4586" s="155" t="s">
        <v>12364</v>
      </c>
      <c r="C4586" s="156">
        <v>37621</v>
      </c>
      <c r="D4586" s="157">
        <v>0</v>
      </c>
      <c r="E4586" s="157">
        <v>0</v>
      </c>
      <c r="F4586" s="157">
        <v>0</v>
      </c>
    </row>
    <row r="4587" spans="1:6" x14ac:dyDescent="0.2">
      <c r="A4587" s="155" t="s">
        <v>8261</v>
      </c>
      <c r="B4587" s="155"/>
      <c r="C4587" s="156">
        <v>37621</v>
      </c>
      <c r="D4587" s="157">
        <v>0</v>
      </c>
      <c r="E4587" s="157">
        <v>0</v>
      </c>
      <c r="F4587" s="157">
        <v>0</v>
      </c>
    </row>
    <row r="4588" spans="1:6" x14ac:dyDescent="0.2">
      <c r="A4588" s="155" t="s">
        <v>8257</v>
      </c>
      <c r="B4588" s="155" t="s">
        <v>8258</v>
      </c>
      <c r="C4588" s="155" t="s">
        <v>10690</v>
      </c>
      <c r="D4588" s="157" t="s">
        <v>8259</v>
      </c>
      <c r="E4588" s="157" t="s">
        <v>8259</v>
      </c>
      <c r="F4588" s="157" t="s">
        <v>8259</v>
      </c>
    </row>
    <row r="4589" spans="1:6" x14ac:dyDescent="0.2">
      <c r="A4589" s="155" t="s">
        <v>8257</v>
      </c>
      <c r="B4589" s="155" t="s">
        <v>8258</v>
      </c>
      <c r="C4589" s="155" t="s">
        <v>10690</v>
      </c>
      <c r="D4589" s="157" t="s">
        <v>8259</v>
      </c>
      <c r="E4589" s="157" t="s">
        <v>8259</v>
      </c>
      <c r="F4589" s="157" t="s">
        <v>8259</v>
      </c>
    </row>
    <row r="4590" spans="1:6" x14ac:dyDescent="0.2">
      <c r="A4590" s="155" t="s">
        <v>8260</v>
      </c>
      <c r="B4590" s="155" t="s">
        <v>12364</v>
      </c>
      <c r="C4590" s="156">
        <v>37621</v>
      </c>
      <c r="D4590" s="157">
        <v>0</v>
      </c>
      <c r="E4590" s="157">
        <v>0</v>
      </c>
      <c r="F4590" s="157">
        <v>0</v>
      </c>
    </row>
    <row r="4591" spans="1:6" x14ac:dyDescent="0.2">
      <c r="A4591" s="155" t="s">
        <v>8261</v>
      </c>
      <c r="B4591" s="155"/>
      <c r="C4591" s="156">
        <v>37621</v>
      </c>
      <c r="D4591" s="157">
        <v>0</v>
      </c>
      <c r="E4591" s="157">
        <v>0</v>
      </c>
      <c r="F4591" s="157">
        <v>0</v>
      </c>
    </row>
    <row r="4592" spans="1:6" x14ac:dyDescent="0.2">
      <c r="A4592" s="155" t="s">
        <v>8268</v>
      </c>
      <c r="B4592" s="155"/>
      <c r="C4592" s="155"/>
      <c r="D4592" s="155"/>
      <c r="E4592" s="155"/>
      <c r="F4592" s="155"/>
    </row>
    <row r="4593" spans="1:6" x14ac:dyDescent="0.2">
      <c r="A4593" s="155" t="s">
        <v>8254</v>
      </c>
      <c r="B4593" s="155" t="s">
        <v>8255</v>
      </c>
      <c r="C4593" s="155"/>
      <c r="D4593" s="155"/>
      <c r="E4593" s="155"/>
      <c r="F4593" s="155"/>
    </row>
    <row r="4594" spans="1:6" x14ac:dyDescent="0.2">
      <c r="A4594" s="155"/>
      <c r="B4594" s="155"/>
      <c r="C4594" s="155" t="s">
        <v>10689</v>
      </c>
      <c r="D4594" s="157" t="s">
        <v>8255</v>
      </c>
      <c r="E4594" s="155"/>
      <c r="F4594" s="155"/>
    </row>
    <row r="4596" spans="1:6" x14ac:dyDescent="0.2">
      <c r="A4596" s="155" t="s">
        <v>8257</v>
      </c>
      <c r="B4596" s="155" t="s">
        <v>8258</v>
      </c>
      <c r="C4596" s="155" t="s">
        <v>10690</v>
      </c>
      <c r="D4596" s="157" t="s">
        <v>8259</v>
      </c>
      <c r="E4596" s="157" t="s">
        <v>8259</v>
      </c>
      <c r="F4596" s="157" t="s">
        <v>8259</v>
      </c>
    </row>
    <row r="4597" spans="1:6" x14ac:dyDescent="0.2">
      <c r="A4597" s="155" t="s">
        <v>8257</v>
      </c>
      <c r="B4597" s="155" t="s">
        <v>8258</v>
      </c>
      <c r="C4597" s="155" t="s">
        <v>10690</v>
      </c>
      <c r="D4597" s="157" t="s">
        <v>8259</v>
      </c>
      <c r="E4597" s="157" t="s">
        <v>8259</v>
      </c>
      <c r="F4597" s="157" t="s">
        <v>8259</v>
      </c>
    </row>
    <row r="4598" spans="1:6" x14ac:dyDescent="0.2">
      <c r="A4598" s="155" t="s">
        <v>8260</v>
      </c>
      <c r="B4598" s="155" t="s">
        <v>12364</v>
      </c>
      <c r="C4598" s="156">
        <v>37621</v>
      </c>
      <c r="D4598" s="157">
        <v>0</v>
      </c>
      <c r="E4598" s="157">
        <v>0</v>
      </c>
      <c r="F4598" s="157">
        <v>0</v>
      </c>
    </row>
    <row r="4599" spans="1:6" x14ac:dyDescent="0.2">
      <c r="A4599" s="155" t="s">
        <v>8261</v>
      </c>
      <c r="B4599" s="155"/>
      <c r="C4599" s="156">
        <v>37621</v>
      </c>
      <c r="D4599" s="157">
        <v>0</v>
      </c>
      <c r="E4599" s="157">
        <v>0</v>
      </c>
      <c r="F4599" s="157">
        <v>0</v>
      </c>
    </row>
    <row r="4600" spans="1:6" x14ac:dyDescent="0.2">
      <c r="A4600" s="155" t="s">
        <v>8257</v>
      </c>
      <c r="B4600" s="155" t="s">
        <v>8258</v>
      </c>
      <c r="C4600" s="155" t="s">
        <v>10690</v>
      </c>
      <c r="D4600" s="157" t="s">
        <v>8259</v>
      </c>
      <c r="E4600" s="157" t="s">
        <v>8259</v>
      </c>
      <c r="F4600" s="157" t="s">
        <v>8259</v>
      </c>
    </row>
    <row r="4601" spans="1:6" x14ac:dyDescent="0.2">
      <c r="A4601" s="155" t="s">
        <v>8257</v>
      </c>
      <c r="B4601" s="155" t="s">
        <v>8258</v>
      </c>
      <c r="C4601" s="155" t="s">
        <v>10690</v>
      </c>
      <c r="D4601" s="157" t="s">
        <v>8259</v>
      </c>
      <c r="E4601" s="157" t="s">
        <v>8259</v>
      </c>
      <c r="F4601" s="157" t="s">
        <v>8259</v>
      </c>
    </row>
    <row r="4602" spans="1:6" x14ac:dyDescent="0.2">
      <c r="A4602" s="155" t="s">
        <v>8260</v>
      </c>
      <c r="B4602" s="155" t="s">
        <v>12364</v>
      </c>
      <c r="C4602" s="156">
        <v>37621</v>
      </c>
      <c r="D4602" s="157">
        <v>0</v>
      </c>
      <c r="E4602" s="157">
        <v>0</v>
      </c>
      <c r="F4602" s="157">
        <v>0</v>
      </c>
    </row>
    <row r="4603" spans="1:6" x14ac:dyDescent="0.2">
      <c r="A4603" s="155" t="s">
        <v>8261</v>
      </c>
      <c r="B4603" s="155"/>
      <c r="C4603" s="156">
        <v>37621</v>
      </c>
      <c r="D4603" s="157">
        <v>0</v>
      </c>
      <c r="E4603" s="157">
        <v>0</v>
      </c>
      <c r="F4603" s="157">
        <v>0</v>
      </c>
    </row>
    <row r="4604" spans="1:6" x14ac:dyDescent="0.2">
      <c r="A4604" s="155" t="s">
        <v>8257</v>
      </c>
      <c r="B4604" s="155" t="s">
        <v>8258</v>
      </c>
      <c r="C4604" s="155" t="s">
        <v>10690</v>
      </c>
      <c r="D4604" s="157" t="s">
        <v>8259</v>
      </c>
      <c r="E4604" s="157" t="s">
        <v>8259</v>
      </c>
      <c r="F4604" s="157" t="s">
        <v>8259</v>
      </c>
    </row>
    <row r="4605" spans="1:6" x14ac:dyDescent="0.2">
      <c r="A4605" s="155" t="s">
        <v>8257</v>
      </c>
      <c r="B4605" s="155" t="s">
        <v>8258</v>
      </c>
      <c r="C4605" s="155" t="s">
        <v>10690</v>
      </c>
      <c r="D4605" s="157" t="s">
        <v>8259</v>
      </c>
      <c r="E4605" s="157" t="s">
        <v>8259</v>
      </c>
      <c r="F4605" s="157" t="s">
        <v>8259</v>
      </c>
    </row>
    <row r="4606" spans="1:6" x14ac:dyDescent="0.2">
      <c r="A4606" s="155" t="s">
        <v>8260</v>
      </c>
      <c r="B4606" s="155" t="s">
        <v>12364</v>
      </c>
      <c r="C4606" s="156">
        <v>37621</v>
      </c>
      <c r="D4606" s="157">
        <v>0</v>
      </c>
      <c r="E4606" s="157">
        <v>0</v>
      </c>
      <c r="F4606" s="157">
        <v>0</v>
      </c>
    </row>
    <row r="4607" spans="1:6" x14ac:dyDescent="0.2">
      <c r="A4607" s="155" t="s">
        <v>8261</v>
      </c>
      <c r="B4607" s="155"/>
      <c r="C4607" s="156">
        <v>37621</v>
      </c>
      <c r="D4607" s="157">
        <v>0</v>
      </c>
      <c r="E4607" s="157">
        <v>0</v>
      </c>
      <c r="F4607" s="157">
        <v>0</v>
      </c>
    </row>
    <row r="4608" spans="1:6" x14ac:dyDescent="0.2">
      <c r="A4608" s="155" t="s">
        <v>8257</v>
      </c>
      <c r="B4608" s="155" t="s">
        <v>8258</v>
      </c>
      <c r="C4608" s="155" t="s">
        <v>10690</v>
      </c>
      <c r="D4608" s="157" t="s">
        <v>8259</v>
      </c>
      <c r="E4608" s="157" t="s">
        <v>8259</v>
      </c>
      <c r="F4608" s="157" t="s">
        <v>8259</v>
      </c>
    </row>
    <row r="4609" spans="1:6" x14ac:dyDescent="0.2">
      <c r="A4609" s="155" t="s">
        <v>8257</v>
      </c>
      <c r="B4609" s="155" t="s">
        <v>8258</v>
      </c>
      <c r="C4609" s="155" t="s">
        <v>10690</v>
      </c>
      <c r="D4609" s="157" t="s">
        <v>8259</v>
      </c>
      <c r="E4609" s="157" t="s">
        <v>8259</v>
      </c>
      <c r="F4609" s="157" t="s">
        <v>8259</v>
      </c>
    </row>
    <row r="4610" spans="1:6" x14ac:dyDescent="0.2">
      <c r="A4610" s="155" t="s">
        <v>8260</v>
      </c>
      <c r="B4610" s="155" t="s">
        <v>12364</v>
      </c>
      <c r="C4610" s="156">
        <v>37621</v>
      </c>
      <c r="D4610" s="157">
        <v>0</v>
      </c>
      <c r="E4610" s="157">
        <v>0</v>
      </c>
      <c r="F4610" s="157">
        <v>0</v>
      </c>
    </row>
    <row r="4611" spans="1:6" x14ac:dyDescent="0.2">
      <c r="A4611" s="155" t="s">
        <v>8261</v>
      </c>
      <c r="B4611" s="155"/>
      <c r="C4611" s="156">
        <v>37621</v>
      </c>
      <c r="D4611" s="157">
        <v>0</v>
      </c>
      <c r="E4611" s="157">
        <v>0</v>
      </c>
      <c r="F4611" s="157">
        <v>0</v>
      </c>
    </row>
    <row r="4612" spans="1:6" x14ac:dyDescent="0.2">
      <c r="A4612" s="155" t="s">
        <v>8257</v>
      </c>
      <c r="B4612" s="155" t="s">
        <v>8258</v>
      </c>
      <c r="C4612" s="155" t="s">
        <v>10690</v>
      </c>
      <c r="D4612" s="157" t="s">
        <v>8259</v>
      </c>
      <c r="E4612" s="157" t="s">
        <v>8259</v>
      </c>
      <c r="F4612" s="157" t="s">
        <v>8259</v>
      </c>
    </row>
    <row r="4613" spans="1:6" x14ac:dyDescent="0.2">
      <c r="A4613" s="155" t="s">
        <v>8257</v>
      </c>
      <c r="B4613" s="155" t="s">
        <v>8258</v>
      </c>
      <c r="C4613" s="155" t="s">
        <v>10690</v>
      </c>
      <c r="D4613" s="157" t="s">
        <v>8259</v>
      </c>
      <c r="E4613" s="157" t="s">
        <v>8259</v>
      </c>
      <c r="F4613" s="157" t="s">
        <v>8259</v>
      </c>
    </row>
    <row r="4614" spans="1:6" x14ac:dyDescent="0.2">
      <c r="A4614" s="155" t="s">
        <v>8260</v>
      </c>
      <c r="B4614" s="155" t="s">
        <v>12364</v>
      </c>
      <c r="C4614" s="156">
        <v>37621</v>
      </c>
      <c r="D4614" s="157">
        <v>0</v>
      </c>
      <c r="E4614" s="157">
        <v>0</v>
      </c>
      <c r="F4614" s="157">
        <v>0</v>
      </c>
    </row>
    <row r="4615" spans="1:6" x14ac:dyDescent="0.2">
      <c r="A4615" s="155" t="s">
        <v>8261</v>
      </c>
      <c r="B4615" s="155"/>
      <c r="C4615" s="156">
        <v>37621</v>
      </c>
      <c r="D4615" s="157">
        <v>0</v>
      </c>
      <c r="E4615" s="157">
        <v>0</v>
      </c>
      <c r="F4615" s="157">
        <v>0</v>
      </c>
    </row>
    <row r="4616" spans="1:6" x14ac:dyDescent="0.2">
      <c r="A4616" s="155" t="s">
        <v>8257</v>
      </c>
      <c r="B4616" s="155" t="s">
        <v>8258</v>
      </c>
      <c r="C4616" s="155" t="s">
        <v>10690</v>
      </c>
      <c r="D4616" s="157" t="s">
        <v>8259</v>
      </c>
      <c r="E4616" s="157" t="s">
        <v>8259</v>
      </c>
      <c r="F4616" s="157" t="s">
        <v>8259</v>
      </c>
    </row>
    <row r="4617" spans="1:6" x14ac:dyDescent="0.2">
      <c r="A4617" s="155" t="s">
        <v>8257</v>
      </c>
      <c r="B4617" s="155" t="s">
        <v>8258</v>
      </c>
      <c r="C4617" s="155" t="s">
        <v>10690</v>
      </c>
      <c r="D4617" s="157" t="s">
        <v>8259</v>
      </c>
      <c r="E4617" s="157" t="s">
        <v>8259</v>
      </c>
      <c r="F4617" s="157" t="s">
        <v>8259</v>
      </c>
    </row>
    <row r="4618" spans="1:6" x14ac:dyDescent="0.2">
      <c r="A4618" s="155" t="s">
        <v>8260</v>
      </c>
      <c r="B4618" s="155" t="s">
        <v>12364</v>
      </c>
      <c r="C4618" s="156">
        <v>37621</v>
      </c>
      <c r="D4618" s="157">
        <v>0</v>
      </c>
      <c r="E4618" s="157">
        <v>0</v>
      </c>
      <c r="F4618" s="157">
        <v>0</v>
      </c>
    </row>
    <row r="4619" spans="1:6" x14ac:dyDescent="0.2">
      <c r="A4619" s="155" t="s">
        <v>8261</v>
      </c>
      <c r="B4619" s="155"/>
      <c r="C4619" s="156">
        <v>37621</v>
      </c>
      <c r="D4619" s="157">
        <v>0</v>
      </c>
      <c r="E4619" s="157">
        <v>0</v>
      </c>
      <c r="F4619" s="157">
        <v>0</v>
      </c>
    </row>
    <row r="4620" spans="1:6" x14ac:dyDescent="0.2">
      <c r="A4620" s="155" t="s">
        <v>8257</v>
      </c>
      <c r="B4620" s="155" t="s">
        <v>8258</v>
      </c>
      <c r="C4620" s="155" t="s">
        <v>10690</v>
      </c>
      <c r="D4620" s="157" t="s">
        <v>8259</v>
      </c>
      <c r="E4620" s="157" t="s">
        <v>8259</v>
      </c>
      <c r="F4620" s="157" t="s">
        <v>8259</v>
      </c>
    </row>
    <row r="4621" spans="1:6" x14ac:dyDescent="0.2">
      <c r="A4621" s="155" t="s">
        <v>8257</v>
      </c>
      <c r="B4621" s="155" t="s">
        <v>8258</v>
      </c>
      <c r="C4621" s="155" t="s">
        <v>10690</v>
      </c>
      <c r="D4621" s="157" t="s">
        <v>8259</v>
      </c>
      <c r="E4621" s="157" t="s">
        <v>8259</v>
      </c>
      <c r="F4621" s="157" t="s">
        <v>8259</v>
      </c>
    </row>
    <row r="4622" spans="1:6" x14ac:dyDescent="0.2">
      <c r="A4622" s="155" t="s">
        <v>8260</v>
      </c>
      <c r="B4622" s="155" t="s">
        <v>12364</v>
      </c>
      <c r="C4622" s="156">
        <v>37621</v>
      </c>
      <c r="D4622" s="157">
        <v>0</v>
      </c>
      <c r="E4622" s="157">
        <v>0</v>
      </c>
      <c r="F4622" s="157">
        <v>0</v>
      </c>
    </row>
    <row r="4623" spans="1:6" x14ac:dyDescent="0.2">
      <c r="A4623" s="155" t="s">
        <v>8261</v>
      </c>
      <c r="B4623" s="155"/>
      <c r="C4623" s="156">
        <v>37621</v>
      </c>
      <c r="D4623" s="157">
        <v>0</v>
      </c>
      <c r="E4623" s="157">
        <v>0</v>
      </c>
      <c r="F4623" s="157">
        <v>0</v>
      </c>
    </row>
    <row r="4624" spans="1:6" x14ac:dyDescent="0.2">
      <c r="A4624" s="155" t="s">
        <v>8257</v>
      </c>
      <c r="B4624" s="155" t="s">
        <v>8258</v>
      </c>
      <c r="C4624" s="155" t="s">
        <v>10690</v>
      </c>
      <c r="D4624" s="157" t="s">
        <v>8259</v>
      </c>
      <c r="E4624" s="157" t="s">
        <v>8259</v>
      </c>
      <c r="F4624" s="157" t="s">
        <v>8259</v>
      </c>
    </row>
    <row r="4625" spans="1:6" x14ac:dyDescent="0.2">
      <c r="A4625" s="155" t="s">
        <v>44</v>
      </c>
      <c r="B4625" s="155" t="s">
        <v>8425</v>
      </c>
      <c r="C4625" s="155"/>
      <c r="D4625" s="155"/>
      <c r="E4625" s="155"/>
      <c r="F4625" s="155"/>
    </row>
    <row r="4626" spans="1:6" x14ac:dyDescent="0.2">
      <c r="A4626" s="155"/>
      <c r="B4626" s="155"/>
      <c r="C4626" s="155" t="s">
        <v>10691</v>
      </c>
      <c r="D4626" s="155"/>
      <c r="E4626" s="157">
        <v>0</v>
      </c>
      <c r="F4626" s="155"/>
    </row>
    <row r="4627" spans="1:6" x14ac:dyDescent="0.2">
      <c r="A4627" s="155" t="s">
        <v>8264</v>
      </c>
      <c r="B4627" s="155"/>
      <c r="C4627" s="156">
        <v>37590</v>
      </c>
      <c r="D4627" s="157">
        <v>2034448.2509999999</v>
      </c>
      <c r="E4627" s="157">
        <v>1800614.243</v>
      </c>
      <c r="F4627" s="157">
        <v>233834.008</v>
      </c>
    </row>
    <row r="4628" spans="1:6" x14ac:dyDescent="0.2">
      <c r="A4628" s="155" t="s">
        <v>8257</v>
      </c>
      <c r="B4628" s="155" t="s">
        <v>8258</v>
      </c>
      <c r="C4628" s="155" t="s">
        <v>10690</v>
      </c>
      <c r="D4628" s="157" t="s">
        <v>8259</v>
      </c>
      <c r="E4628" s="157" t="s">
        <v>8259</v>
      </c>
      <c r="F4628" s="157" t="s">
        <v>8259</v>
      </c>
    </row>
    <row r="4630" spans="1:6" x14ac:dyDescent="0.2">
      <c r="A4630" s="155" t="s">
        <v>8265</v>
      </c>
      <c r="B4630" s="155" t="s">
        <v>8266</v>
      </c>
      <c r="C4630" s="155" t="s">
        <v>158</v>
      </c>
      <c r="D4630" s="157" t="s">
        <v>3</v>
      </c>
      <c r="E4630" s="157" t="s">
        <v>4</v>
      </c>
      <c r="F4630" s="157" t="s">
        <v>1020</v>
      </c>
    </row>
    <row r="4631" spans="1:6" x14ac:dyDescent="0.2">
      <c r="A4631" s="155" t="s">
        <v>8257</v>
      </c>
      <c r="B4631" s="155" t="s">
        <v>8258</v>
      </c>
      <c r="C4631" s="155" t="s">
        <v>10690</v>
      </c>
      <c r="D4631" s="157" t="s">
        <v>8259</v>
      </c>
      <c r="E4631" s="157" t="s">
        <v>8259</v>
      </c>
      <c r="F4631" s="157" t="s">
        <v>8259</v>
      </c>
    </row>
    <row r="4632" spans="1:6" x14ac:dyDescent="0.2">
      <c r="A4632" s="156">
        <v>45639</v>
      </c>
      <c r="B4632" s="155" t="s">
        <v>11395</v>
      </c>
      <c r="C4632" s="155" t="s">
        <v>11396</v>
      </c>
      <c r="D4632" s="155"/>
      <c r="E4632" s="157">
        <v>57924.396000000001</v>
      </c>
      <c r="F4632" s="157">
        <v>175909.61199999999</v>
      </c>
    </row>
    <row r="4633" spans="1:6" x14ac:dyDescent="0.2">
      <c r="A4633" s="156">
        <v>45639</v>
      </c>
      <c r="B4633" s="155" t="s">
        <v>11397</v>
      </c>
      <c r="C4633" s="155" t="s">
        <v>11398</v>
      </c>
      <c r="D4633" s="155"/>
      <c r="E4633" s="157">
        <v>4231.4549999999999</v>
      </c>
      <c r="F4633" s="157">
        <v>171678.15700000001</v>
      </c>
    </row>
    <row r="4634" spans="1:6" x14ac:dyDescent="0.2">
      <c r="A4634" s="156">
        <v>45642</v>
      </c>
      <c r="B4634" s="155" t="s">
        <v>11399</v>
      </c>
      <c r="C4634" s="155" t="s">
        <v>11400</v>
      </c>
      <c r="D4634" s="155"/>
      <c r="E4634" s="157">
        <v>84388.376000000004</v>
      </c>
      <c r="F4634" s="157">
        <v>87289.781000000003</v>
      </c>
    </row>
    <row r="4635" spans="1:6" x14ac:dyDescent="0.2">
      <c r="A4635" s="156">
        <v>45642</v>
      </c>
      <c r="B4635" s="155" t="s">
        <v>11401</v>
      </c>
      <c r="C4635" s="155" t="s">
        <v>11402</v>
      </c>
      <c r="D4635" s="155"/>
      <c r="E4635" s="157">
        <v>29834.796999999999</v>
      </c>
      <c r="F4635" s="157">
        <v>57454.983999999997</v>
      </c>
    </row>
    <row r="4636" spans="1:6" x14ac:dyDescent="0.2">
      <c r="A4636" s="156">
        <v>45649</v>
      </c>
      <c r="B4636" s="155" t="s">
        <v>11403</v>
      </c>
      <c r="C4636" s="155" t="s">
        <v>11404</v>
      </c>
      <c r="D4636" s="155"/>
      <c r="E4636" s="157">
        <v>899</v>
      </c>
      <c r="F4636" s="157">
        <v>56555.983999999997</v>
      </c>
    </row>
    <row r="4637" spans="1:6" x14ac:dyDescent="0.2">
      <c r="A4637" s="156">
        <v>45653</v>
      </c>
      <c r="B4637" s="155">
        <v>5624567609</v>
      </c>
      <c r="C4637" s="155" t="s">
        <v>11405</v>
      </c>
      <c r="D4637" s="157">
        <v>176379.024</v>
      </c>
      <c r="E4637" s="155"/>
      <c r="F4637" s="157">
        <v>232935.008</v>
      </c>
    </row>
    <row r="4638" spans="1:6" x14ac:dyDescent="0.2">
      <c r="A4638" s="156">
        <v>45657</v>
      </c>
      <c r="B4638" s="155" t="s">
        <v>12408</v>
      </c>
      <c r="C4638" s="155" t="s">
        <v>12409</v>
      </c>
      <c r="D4638" s="155"/>
      <c r="E4638" s="157">
        <v>65572.884999999995</v>
      </c>
      <c r="F4638" s="157">
        <v>167362.12299999999</v>
      </c>
    </row>
    <row r="4639" spans="1:6" x14ac:dyDescent="0.2">
      <c r="A4639" s="156">
        <v>45657</v>
      </c>
      <c r="B4639" s="155" t="s">
        <v>12410</v>
      </c>
      <c r="C4639" s="155" t="s">
        <v>12411</v>
      </c>
      <c r="D4639" s="155"/>
      <c r="E4639" s="157">
        <v>3619.5059999999999</v>
      </c>
      <c r="F4639" s="157">
        <v>163742.617</v>
      </c>
    </row>
    <row r="4640" spans="1:6" x14ac:dyDescent="0.2">
      <c r="A4640" s="155" t="s">
        <v>8257</v>
      </c>
      <c r="B4640" s="155" t="s">
        <v>8258</v>
      </c>
      <c r="C4640" s="155" t="s">
        <v>10690</v>
      </c>
      <c r="D4640" s="157" t="s">
        <v>8259</v>
      </c>
      <c r="E4640" s="157" t="s">
        <v>8259</v>
      </c>
      <c r="F4640" s="157" t="s">
        <v>8259</v>
      </c>
    </row>
    <row r="4641" spans="1:6" x14ac:dyDescent="0.2">
      <c r="A4641" s="155" t="s">
        <v>8260</v>
      </c>
      <c r="B4641" s="155" t="s">
        <v>12364</v>
      </c>
      <c r="C4641" s="156">
        <v>37621</v>
      </c>
      <c r="D4641" s="157">
        <v>176379.024</v>
      </c>
      <c r="E4641" s="157">
        <v>246470.41500000001</v>
      </c>
      <c r="F4641" s="157">
        <v>-70091.391000000003</v>
      </c>
    </row>
    <row r="4642" spans="1:6" x14ac:dyDescent="0.2">
      <c r="A4642" s="155" t="s">
        <v>8261</v>
      </c>
      <c r="B4642" s="155"/>
      <c r="C4642" s="156">
        <v>37621</v>
      </c>
      <c r="D4642" s="157">
        <v>2210827.2749999999</v>
      </c>
      <c r="E4642" s="157">
        <v>2047084.6580000001</v>
      </c>
      <c r="F4642" s="157">
        <v>163742.617</v>
      </c>
    </row>
    <row r="4643" spans="1:6" x14ac:dyDescent="0.2">
      <c r="A4643" s="155" t="s">
        <v>8257</v>
      </c>
      <c r="B4643" s="155" t="s">
        <v>8258</v>
      </c>
      <c r="C4643" s="155" t="s">
        <v>10690</v>
      </c>
      <c r="D4643" s="157" t="s">
        <v>8259</v>
      </c>
      <c r="E4643" s="157" t="s">
        <v>8259</v>
      </c>
      <c r="F4643" s="157" t="s">
        <v>8259</v>
      </c>
    </row>
    <row r="4644" spans="1:6" x14ac:dyDescent="0.2">
      <c r="A4644" s="155" t="s">
        <v>8257</v>
      </c>
      <c r="B4644" s="155" t="s">
        <v>8258</v>
      </c>
      <c r="C4644" s="155" t="s">
        <v>10690</v>
      </c>
      <c r="D4644" s="157" t="s">
        <v>8259</v>
      </c>
      <c r="E4644" s="157" t="s">
        <v>8259</v>
      </c>
      <c r="F4644" s="157" t="s">
        <v>8259</v>
      </c>
    </row>
    <row r="4645" spans="1:6" x14ac:dyDescent="0.2">
      <c r="A4645" s="155" t="s">
        <v>8260</v>
      </c>
      <c r="B4645" s="155" t="s">
        <v>12364</v>
      </c>
      <c r="C4645" s="156">
        <v>37621</v>
      </c>
      <c r="D4645" s="157">
        <v>0</v>
      </c>
      <c r="E4645" s="157">
        <v>0</v>
      </c>
      <c r="F4645" s="157">
        <v>0</v>
      </c>
    </row>
    <row r="4646" spans="1:6" x14ac:dyDescent="0.2">
      <c r="A4646" s="155" t="s">
        <v>8261</v>
      </c>
      <c r="B4646" s="155"/>
      <c r="C4646" s="156">
        <v>37621</v>
      </c>
      <c r="D4646" s="157">
        <v>0</v>
      </c>
      <c r="E4646" s="157">
        <v>0</v>
      </c>
      <c r="F4646" s="157">
        <v>0</v>
      </c>
    </row>
    <row r="4647" spans="1:6" x14ac:dyDescent="0.2">
      <c r="A4647" s="155" t="s">
        <v>8257</v>
      </c>
      <c r="B4647" s="155" t="s">
        <v>8258</v>
      </c>
      <c r="C4647" s="155" t="s">
        <v>10690</v>
      </c>
      <c r="D4647" s="157" t="s">
        <v>8259</v>
      </c>
      <c r="E4647" s="157" t="s">
        <v>8259</v>
      </c>
      <c r="F4647" s="157" t="s">
        <v>8259</v>
      </c>
    </row>
    <row r="4648" spans="1:6" x14ac:dyDescent="0.2">
      <c r="A4648" s="155" t="s">
        <v>8268</v>
      </c>
      <c r="B4648" s="155"/>
      <c r="C4648" s="155"/>
      <c r="D4648" s="155"/>
      <c r="E4648" s="155"/>
      <c r="F4648" s="155"/>
    </row>
    <row r="4649" spans="1:6" x14ac:dyDescent="0.2">
      <c r="A4649" s="155" t="s">
        <v>8254</v>
      </c>
      <c r="B4649" s="155" t="s">
        <v>8255</v>
      </c>
      <c r="C4649" s="155"/>
      <c r="D4649" s="155"/>
      <c r="E4649" s="155"/>
      <c r="F4649" s="155"/>
    </row>
    <row r="4650" spans="1:6" x14ac:dyDescent="0.2">
      <c r="A4650" s="155"/>
      <c r="B4650" s="155"/>
      <c r="C4650" s="155" t="s">
        <v>10689</v>
      </c>
      <c r="D4650" s="157" t="s">
        <v>8255</v>
      </c>
      <c r="E4650" s="155"/>
      <c r="F4650" s="155"/>
    </row>
    <row r="4652" spans="1:6" x14ac:dyDescent="0.2">
      <c r="A4652" s="155" t="s">
        <v>8257</v>
      </c>
      <c r="B4652" s="155" t="s">
        <v>8258</v>
      </c>
      <c r="C4652" s="155" t="s">
        <v>10690</v>
      </c>
      <c r="D4652" s="157" t="s">
        <v>8259</v>
      </c>
      <c r="E4652" s="157" t="s">
        <v>8259</v>
      </c>
      <c r="F4652" s="157" t="s">
        <v>8259</v>
      </c>
    </row>
    <row r="4653" spans="1:6" x14ac:dyDescent="0.2">
      <c r="A4653" s="155" t="s">
        <v>8260</v>
      </c>
      <c r="B4653" s="155" t="s">
        <v>12364</v>
      </c>
      <c r="C4653" s="156">
        <v>37621</v>
      </c>
      <c r="D4653" s="157">
        <v>0</v>
      </c>
      <c r="E4653" s="157">
        <v>0</v>
      </c>
      <c r="F4653" s="157">
        <v>0</v>
      </c>
    </row>
    <row r="4654" spans="1:6" x14ac:dyDescent="0.2">
      <c r="A4654" s="155" t="s">
        <v>8261</v>
      </c>
      <c r="B4654" s="155"/>
      <c r="C4654" s="156">
        <v>37621</v>
      </c>
      <c r="D4654" s="157">
        <v>0</v>
      </c>
      <c r="E4654" s="157">
        <v>0</v>
      </c>
      <c r="F4654" s="157">
        <v>0</v>
      </c>
    </row>
    <row r="4655" spans="1:6" x14ac:dyDescent="0.2">
      <c r="A4655" s="155" t="s">
        <v>8257</v>
      </c>
      <c r="B4655" s="155" t="s">
        <v>8258</v>
      </c>
      <c r="C4655" s="155" t="s">
        <v>10690</v>
      </c>
      <c r="D4655" s="157" t="s">
        <v>8259</v>
      </c>
      <c r="E4655" s="157" t="s">
        <v>8259</v>
      </c>
      <c r="F4655" s="157" t="s">
        <v>8259</v>
      </c>
    </row>
    <row r="4656" spans="1:6" x14ac:dyDescent="0.2">
      <c r="A4656" s="155" t="s">
        <v>8257</v>
      </c>
      <c r="B4656" s="155" t="s">
        <v>8258</v>
      </c>
      <c r="C4656" s="155" t="s">
        <v>10690</v>
      </c>
      <c r="D4656" s="157" t="s">
        <v>8259</v>
      </c>
      <c r="E4656" s="157" t="s">
        <v>8259</v>
      </c>
      <c r="F4656" s="157" t="s">
        <v>8259</v>
      </c>
    </row>
    <row r="4657" spans="1:6" x14ac:dyDescent="0.2">
      <c r="A4657" s="155" t="s">
        <v>8260</v>
      </c>
      <c r="B4657" s="155" t="s">
        <v>12364</v>
      </c>
      <c r="C4657" s="156">
        <v>37621</v>
      </c>
      <c r="D4657" s="157">
        <v>0</v>
      </c>
      <c r="E4657" s="157">
        <v>0</v>
      </c>
      <c r="F4657" s="157">
        <v>0</v>
      </c>
    </row>
    <row r="4658" spans="1:6" x14ac:dyDescent="0.2">
      <c r="A4658" s="155" t="s">
        <v>8261</v>
      </c>
      <c r="B4658" s="155"/>
      <c r="C4658" s="156">
        <v>37621</v>
      </c>
      <c r="D4658" s="157">
        <v>0</v>
      </c>
      <c r="E4658" s="157">
        <v>0</v>
      </c>
      <c r="F4658" s="157">
        <v>0</v>
      </c>
    </row>
    <row r="4659" spans="1:6" x14ac:dyDescent="0.2">
      <c r="A4659" s="155" t="s">
        <v>8257</v>
      </c>
      <c r="B4659" s="155" t="s">
        <v>8258</v>
      </c>
      <c r="C4659" s="155" t="s">
        <v>10690</v>
      </c>
      <c r="D4659" s="157" t="s">
        <v>8259</v>
      </c>
      <c r="E4659" s="157" t="s">
        <v>8259</v>
      </c>
      <c r="F4659" s="157" t="s">
        <v>8259</v>
      </c>
    </row>
    <row r="4660" spans="1:6" x14ac:dyDescent="0.2">
      <c r="A4660" s="155" t="s">
        <v>8257</v>
      </c>
      <c r="B4660" s="155" t="s">
        <v>8258</v>
      </c>
      <c r="C4660" s="155" t="s">
        <v>10690</v>
      </c>
      <c r="D4660" s="157" t="s">
        <v>8259</v>
      </c>
      <c r="E4660" s="157" t="s">
        <v>8259</v>
      </c>
      <c r="F4660" s="157" t="s">
        <v>8259</v>
      </c>
    </row>
    <row r="4661" spans="1:6" x14ac:dyDescent="0.2">
      <c r="A4661" s="155" t="s">
        <v>8260</v>
      </c>
      <c r="B4661" s="155" t="s">
        <v>12364</v>
      </c>
      <c r="C4661" s="156">
        <v>37621</v>
      </c>
      <c r="D4661" s="157">
        <v>0</v>
      </c>
      <c r="E4661" s="157">
        <v>0</v>
      </c>
      <c r="F4661" s="157">
        <v>0</v>
      </c>
    </row>
    <row r="4662" spans="1:6" x14ac:dyDescent="0.2">
      <c r="A4662" s="155" t="s">
        <v>8261</v>
      </c>
      <c r="B4662" s="155"/>
      <c r="C4662" s="156">
        <v>37621</v>
      </c>
      <c r="D4662" s="157">
        <v>0</v>
      </c>
      <c r="E4662" s="157">
        <v>0</v>
      </c>
      <c r="F4662" s="157">
        <v>0</v>
      </c>
    </row>
    <row r="4663" spans="1:6" x14ac:dyDescent="0.2">
      <c r="A4663" s="155" t="s">
        <v>8257</v>
      </c>
      <c r="B4663" s="155" t="s">
        <v>8258</v>
      </c>
      <c r="C4663" s="155" t="s">
        <v>10690</v>
      </c>
      <c r="D4663" s="157" t="s">
        <v>8259</v>
      </c>
      <c r="E4663" s="157" t="s">
        <v>8259</v>
      </c>
      <c r="F4663" s="157" t="s">
        <v>8259</v>
      </c>
    </row>
    <row r="4664" spans="1:6" x14ac:dyDescent="0.2">
      <c r="A4664" s="155" t="s">
        <v>8257</v>
      </c>
      <c r="B4664" s="155" t="s">
        <v>8258</v>
      </c>
      <c r="C4664" s="155" t="s">
        <v>10690</v>
      </c>
      <c r="D4664" s="157" t="s">
        <v>8259</v>
      </c>
      <c r="E4664" s="157" t="s">
        <v>8259</v>
      </c>
      <c r="F4664" s="157" t="s">
        <v>8259</v>
      </c>
    </row>
    <row r="4665" spans="1:6" x14ac:dyDescent="0.2">
      <c r="A4665" s="155" t="s">
        <v>8260</v>
      </c>
      <c r="B4665" s="155" t="s">
        <v>12364</v>
      </c>
      <c r="C4665" s="156">
        <v>37621</v>
      </c>
      <c r="D4665" s="157">
        <v>0</v>
      </c>
      <c r="E4665" s="157">
        <v>0</v>
      </c>
      <c r="F4665" s="157">
        <v>0</v>
      </c>
    </row>
    <row r="4666" spans="1:6" x14ac:dyDescent="0.2">
      <c r="A4666" s="155" t="s">
        <v>8261</v>
      </c>
      <c r="B4666" s="155"/>
      <c r="C4666" s="156">
        <v>37621</v>
      </c>
      <c r="D4666" s="157">
        <v>0</v>
      </c>
      <c r="E4666" s="157">
        <v>0</v>
      </c>
      <c r="F4666" s="157">
        <v>0</v>
      </c>
    </row>
    <row r="4667" spans="1:6" x14ac:dyDescent="0.2">
      <c r="A4667" s="155" t="s">
        <v>8257</v>
      </c>
      <c r="B4667" s="155" t="s">
        <v>8258</v>
      </c>
      <c r="C4667" s="155" t="s">
        <v>10690</v>
      </c>
      <c r="D4667" s="157" t="s">
        <v>8259</v>
      </c>
      <c r="E4667" s="157" t="s">
        <v>8259</v>
      </c>
      <c r="F4667" s="157" t="s">
        <v>8259</v>
      </c>
    </row>
    <row r="4668" spans="1:6" x14ac:dyDescent="0.2">
      <c r="A4668" s="155" t="s">
        <v>8257</v>
      </c>
      <c r="B4668" s="155" t="s">
        <v>8258</v>
      </c>
      <c r="C4668" s="155" t="s">
        <v>10690</v>
      </c>
      <c r="D4668" s="157" t="s">
        <v>8259</v>
      </c>
      <c r="E4668" s="157" t="s">
        <v>8259</v>
      </c>
      <c r="F4668" s="157" t="s">
        <v>8259</v>
      </c>
    </row>
    <row r="4669" spans="1:6" x14ac:dyDescent="0.2">
      <c r="A4669" s="155" t="s">
        <v>8260</v>
      </c>
      <c r="B4669" s="155" t="s">
        <v>12364</v>
      </c>
      <c r="C4669" s="156">
        <v>37621</v>
      </c>
      <c r="D4669" s="157">
        <v>0</v>
      </c>
      <c r="E4669" s="157">
        <v>0</v>
      </c>
      <c r="F4669" s="157">
        <v>0</v>
      </c>
    </row>
    <row r="4670" spans="1:6" x14ac:dyDescent="0.2">
      <c r="A4670" s="155" t="s">
        <v>8261</v>
      </c>
      <c r="B4670" s="155"/>
      <c r="C4670" s="156">
        <v>37621</v>
      </c>
      <c r="D4670" s="157">
        <v>0</v>
      </c>
      <c r="E4670" s="157">
        <v>0</v>
      </c>
      <c r="F4670" s="157">
        <v>0</v>
      </c>
    </row>
    <row r="4671" spans="1:6" x14ac:dyDescent="0.2">
      <c r="A4671" s="155" t="s">
        <v>8257</v>
      </c>
      <c r="B4671" s="155" t="s">
        <v>8258</v>
      </c>
      <c r="C4671" s="155" t="s">
        <v>10690</v>
      </c>
      <c r="D4671" s="157" t="s">
        <v>8259</v>
      </c>
      <c r="E4671" s="157" t="s">
        <v>8259</v>
      </c>
      <c r="F4671" s="157" t="s">
        <v>8259</v>
      </c>
    </row>
    <row r="4672" spans="1:6" x14ac:dyDescent="0.2">
      <c r="A4672" s="155" t="s">
        <v>8257</v>
      </c>
      <c r="B4672" s="155" t="s">
        <v>8258</v>
      </c>
      <c r="C4672" s="155" t="s">
        <v>10690</v>
      </c>
      <c r="D4672" s="157" t="s">
        <v>8259</v>
      </c>
      <c r="E4672" s="157" t="s">
        <v>8259</v>
      </c>
      <c r="F4672" s="157" t="s">
        <v>8259</v>
      </c>
    </row>
    <row r="4673" spans="1:6" x14ac:dyDescent="0.2">
      <c r="A4673" s="155" t="s">
        <v>8260</v>
      </c>
      <c r="B4673" s="155" t="s">
        <v>12364</v>
      </c>
      <c r="C4673" s="156">
        <v>37621</v>
      </c>
      <c r="D4673" s="157">
        <v>0</v>
      </c>
      <c r="E4673" s="157">
        <v>0</v>
      </c>
      <c r="F4673" s="157">
        <v>0</v>
      </c>
    </row>
    <row r="4674" spans="1:6" x14ac:dyDescent="0.2">
      <c r="A4674" s="155" t="s">
        <v>8261</v>
      </c>
      <c r="B4674" s="155"/>
      <c r="C4674" s="156">
        <v>37621</v>
      </c>
      <c r="D4674" s="157">
        <v>0</v>
      </c>
      <c r="E4674" s="157">
        <v>0</v>
      </c>
      <c r="F4674" s="157">
        <v>0</v>
      </c>
    </row>
    <row r="4675" spans="1:6" x14ac:dyDescent="0.2">
      <c r="A4675" s="155" t="s">
        <v>8257</v>
      </c>
      <c r="B4675" s="155" t="s">
        <v>8258</v>
      </c>
      <c r="C4675" s="155" t="s">
        <v>10690</v>
      </c>
      <c r="D4675" s="157" t="s">
        <v>8259</v>
      </c>
      <c r="E4675" s="157" t="s">
        <v>8259</v>
      </c>
      <c r="F4675" s="157" t="s">
        <v>8259</v>
      </c>
    </row>
    <row r="4676" spans="1:6" x14ac:dyDescent="0.2">
      <c r="A4676" s="155" t="s">
        <v>8257</v>
      </c>
      <c r="B4676" s="155" t="s">
        <v>8258</v>
      </c>
      <c r="C4676" s="155" t="s">
        <v>10690</v>
      </c>
      <c r="D4676" s="157" t="s">
        <v>8259</v>
      </c>
      <c r="E4676" s="157" t="s">
        <v>8259</v>
      </c>
      <c r="F4676" s="157" t="s">
        <v>8259</v>
      </c>
    </row>
    <row r="4677" spans="1:6" x14ac:dyDescent="0.2">
      <c r="A4677" s="155" t="s">
        <v>8260</v>
      </c>
      <c r="B4677" s="155" t="s">
        <v>12364</v>
      </c>
      <c r="C4677" s="156">
        <v>37621</v>
      </c>
      <c r="D4677" s="157">
        <v>0</v>
      </c>
      <c r="E4677" s="157">
        <v>0</v>
      </c>
      <c r="F4677" s="157">
        <v>0</v>
      </c>
    </row>
    <row r="4678" spans="1:6" x14ac:dyDescent="0.2">
      <c r="A4678" s="155" t="s">
        <v>8261</v>
      </c>
      <c r="B4678" s="155"/>
      <c r="C4678" s="156">
        <v>37621</v>
      </c>
      <c r="D4678" s="157">
        <v>0</v>
      </c>
      <c r="E4678" s="157">
        <v>0</v>
      </c>
      <c r="F4678" s="157">
        <v>0</v>
      </c>
    </row>
    <row r="4679" spans="1:6" x14ac:dyDescent="0.2">
      <c r="A4679" s="155" t="s">
        <v>8257</v>
      </c>
      <c r="B4679" s="155" t="s">
        <v>8258</v>
      </c>
      <c r="C4679" s="155" t="s">
        <v>10690</v>
      </c>
      <c r="D4679" s="157" t="s">
        <v>8259</v>
      </c>
      <c r="E4679" s="157" t="s">
        <v>8259</v>
      </c>
      <c r="F4679" s="157" t="s">
        <v>8259</v>
      </c>
    </row>
    <row r="4680" spans="1:6" x14ac:dyDescent="0.2">
      <c r="A4680" s="155" t="s">
        <v>8257</v>
      </c>
      <c r="B4680" s="155" t="s">
        <v>8258</v>
      </c>
      <c r="C4680" s="155" t="s">
        <v>10690</v>
      </c>
      <c r="D4680" s="157" t="s">
        <v>8259</v>
      </c>
      <c r="E4680" s="157" t="s">
        <v>8259</v>
      </c>
      <c r="F4680" s="157" t="s">
        <v>8259</v>
      </c>
    </row>
    <row r="4681" spans="1:6" x14ac:dyDescent="0.2">
      <c r="A4681" s="155" t="s">
        <v>8260</v>
      </c>
      <c r="B4681" s="155" t="s">
        <v>12364</v>
      </c>
      <c r="C4681" s="156">
        <v>37621</v>
      </c>
      <c r="D4681" s="157">
        <v>0</v>
      </c>
      <c r="E4681" s="157">
        <v>0</v>
      </c>
      <c r="F4681" s="157">
        <v>0</v>
      </c>
    </row>
    <row r="4682" spans="1:6" x14ac:dyDescent="0.2">
      <c r="A4682" s="155" t="s">
        <v>8261</v>
      </c>
      <c r="B4682" s="155"/>
      <c r="C4682" s="156">
        <v>37621</v>
      </c>
      <c r="D4682" s="157">
        <v>0</v>
      </c>
      <c r="E4682" s="157">
        <v>0</v>
      </c>
      <c r="F4682" s="157">
        <v>0</v>
      </c>
    </row>
    <row r="4683" spans="1:6" x14ac:dyDescent="0.2">
      <c r="A4683" s="155" t="s">
        <v>8257</v>
      </c>
      <c r="B4683" s="155" t="s">
        <v>8258</v>
      </c>
      <c r="C4683" s="155" t="s">
        <v>10690</v>
      </c>
      <c r="D4683" s="157" t="s">
        <v>8259</v>
      </c>
      <c r="E4683" s="157" t="s">
        <v>8259</v>
      </c>
      <c r="F4683" s="157" t="s">
        <v>8259</v>
      </c>
    </row>
    <row r="4684" spans="1:6" x14ac:dyDescent="0.2">
      <c r="A4684" s="155" t="s">
        <v>8257</v>
      </c>
      <c r="B4684" s="155" t="s">
        <v>8258</v>
      </c>
      <c r="C4684" s="155" t="s">
        <v>10690</v>
      </c>
      <c r="D4684" s="157" t="s">
        <v>8259</v>
      </c>
      <c r="E4684" s="157" t="s">
        <v>8259</v>
      </c>
      <c r="F4684" s="157" t="s">
        <v>8259</v>
      </c>
    </row>
    <row r="4685" spans="1:6" x14ac:dyDescent="0.2">
      <c r="A4685" s="155" t="s">
        <v>8260</v>
      </c>
      <c r="B4685" s="155" t="s">
        <v>12364</v>
      </c>
      <c r="C4685" s="156">
        <v>37621</v>
      </c>
      <c r="D4685" s="157">
        <v>0</v>
      </c>
      <c r="E4685" s="157">
        <v>0</v>
      </c>
      <c r="F4685" s="157">
        <v>0</v>
      </c>
    </row>
    <row r="4686" spans="1:6" x14ac:dyDescent="0.2">
      <c r="A4686" s="155" t="s">
        <v>8261</v>
      </c>
      <c r="B4686" s="155"/>
      <c r="C4686" s="156">
        <v>37621</v>
      </c>
      <c r="D4686" s="157">
        <v>0</v>
      </c>
      <c r="E4686" s="157">
        <v>0</v>
      </c>
      <c r="F4686" s="157">
        <v>0</v>
      </c>
    </row>
    <row r="4687" spans="1:6" x14ac:dyDescent="0.2">
      <c r="A4687" s="155" t="s">
        <v>8257</v>
      </c>
      <c r="B4687" s="155" t="s">
        <v>8258</v>
      </c>
      <c r="C4687" s="155" t="s">
        <v>10690</v>
      </c>
      <c r="D4687" s="157" t="s">
        <v>8259</v>
      </c>
      <c r="E4687" s="157" t="s">
        <v>8259</v>
      </c>
      <c r="F4687" s="157" t="s">
        <v>8259</v>
      </c>
    </row>
    <row r="4688" spans="1:6" x14ac:dyDescent="0.2">
      <c r="A4688" s="155" t="s">
        <v>8257</v>
      </c>
      <c r="B4688" s="155" t="s">
        <v>8258</v>
      </c>
      <c r="C4688" s="155" t="s">
        <v>10690</v>
      </c>
      <c r="D4688" s="157" t="s">
        <v>8259</v>
      </c>
      <c r="E4688" s="157" t="s">
        <v>8259</v>
      </c>
      <c r="F4688" s="157" t="s">
        <v>8259</v>
      </c>
    </row>
    <row r="4689" spans="1:6" x14ac:dyDescent="0.2">
      <c r="A4689" s="155" t="s">
        <v>8260</v>
      </c>
      <c r="B4689" s="155" t="s">
        <v>12364</v>
      </c>
      <c r="C4689" s="156">
        <v>37621</v>
      </c>
      <c r="D4689" s="157">
        <v>0</v>
      </c>
      <c r="E4689" s="157">
        <v>0</v>
      </c>
      <c r="F4689" s="157">
        <v>0</v>
      </c>
    </row>
    <row r="4690" spans="1:6" x14ac:dyDescent="0.2">
      <c r="A4690" s="155" t="s">
        <v>8261</v>
      </c>
      <c r="B4690" s="155"/>
      <c r="C4690" s="156">
        <v>37621</v>
      </c>
      <c r="D4690" s="157">
        <v>0</v>
      </c>
      <c r="E4690" s="157">
        <v>0</v>
      </c>
      <c r="F4690" s="157">
        <v>0</v>
      </c>
    </row>
    <row r="4691" spans="1:6" x14ac:dyDescent="0.2">
      <c r="A4691" s="155" t="s">
        <v>8257</v>
      </c>
      <c r="B4691" s="155" t="s">
        <v>8258</v>
      </c>
      <c r="C4691" s="155" t="s">
        <v>10690</v>
      </c>
      <c r="D4691" s="157" t="s">
        <v>8259</v>
      </c>
      <c r="E4691" s="157" t="s">
        <v>8259</v>
      </c>
      <c r="F4691" s="157" t="s">
        <v>8259</v>
      </c>
    </row>
    <row r="4692" spans="1:6" x14ac:dyDescent="0.2">
      <c r="A4692" s="155" t="s">
        <v>8257</v>
      </c>
      <c r="B4692" s="155" t="s">
        <v>8258</v>
      </c>
      <c r="C4692" s="155" t="s">
        <v>10690</v>
      </c>
      <c r="D4692" s="157" t="s">
        <v>8259</v>
      </c>
      <c r="E4692" s="157" t="s">
        <v>8259</v>
      </c>
      <c r="F4692" s="157" t="s">
        <v>8259</v>
      </c>
    </row>
    <row r="4693" spans="1:6" x14ac:dyDescent="0.2">
      <c r="A4693" s="155" t="s">
        <v>8260</v>
      </c>
      <c r="B4693" s="155" t="s">
        <v>12364</v>
      </c>
      <c r="C4693" s="156">
        <v>37621</v>
      </c>
      <c r="D4693" s="157">
        <v>0</v>
      </c>
      <c r="E4693" s="157">
        <v>0</v>
      </c>
      <c r="F4693" s="157">
        <v>0</v>
      </c>
    </row>
    <row r="4694" spans="1:6" x14ac:dyDescent="0.2">
      <c r="A4694" s="155" t="s">
        <v>8261</v>
      </c>
      <c r="B4694" s="155"/>
      <c r="C4694" s="156">
        <v>37621</v>
      </c>
      <c r="D4694" s="157">
        <v>0</v>
      </c>
      <c r="E4694" s="157">
        <v>0</v>
      </c>
      <c r="F4694" s="157">
        <v>0</v>
      </c>
    </row>
    <row r="4695" spans="1:6" x14ac:dyDescent="0.2">
      <c r="A4695" s="155" t="s">
        <v>8257</v>
      </c>
      <c r="B4695" s="155" t="s">
        <v>8258</v>
      </c>
      <c r="C4695" s="155" t="s">
        <v>10690</v>
      </c>
      <c r="D4695" s="157" t="s">
        <v>8259</v>
      </c>
      <c r="E4695" s="157" t="s">
        <v>8259</v>
      </c>
      <c r="F4695" s="157" t="s">
        <v>8259</v>
      </c>
    </row>
    <row r="4696" spans="1:6" x14ac:dyDescent="0.2">
      <c r="A4696" s="155" t="s">
        <v>8257</v>
      </c>
      <c r="B4696" s="155" t="s">
        <v>8258</v>
      </c>
      <c r="C4696" s="155" t="s">
        <v>10690</v>
      </c>
      <c r="D4696" s="157" t="s">
        <v>8259</v>
      </c>
      <c r="E4696" s="157" t="s">
        <v>8259</v>
      </c>
      <c r="F4696" s="157" t="s">
        <v>8259</v>
      </c>
    </row>
    <row r="4697" spans="1:6" x14ac:dyDescent="0.2">
      <c r="A4697" s="155" t="s">
        <v>8260</v>
      </c>
      <c r="B4697" s="155" t="s">
        <v>12364</v>
      </c>
      <c r="C4697" s="156">
        <v>37621</v>
      </c>
      <c r="D4697" s="157">
        <v>0</v>
      </c>
      <c r="E4697" s="157">
        <v>0</v>
      </c>
      <c r="F4697" s="157">
        <v>0</v>
      </c>
    </row>
    <row r="4698" spans="1:6" x14ac:dyDescent="0.2">
      <c r="A4698" s="155" t="s">
        <v>8261</v>
      </c>
      <c r="B4698" s="155"/>
      <c r="C4698" s="156">
        <v>37621</v>
      </c>
      <c r="D4698" s="157">
        <v>0</v>
      </c>
      <c r="E4698" s="157">
        <v>0</v>
      </c>
      <c r="F4698" s="157">
        <v>0</v>
      </c>
    </row>
    <row r="4699" spans="1:6" x14ac:dyDescent="0.2">
      <c r="A4699" s="155" t="s">
        <v>8257</v>
      </c>
      <c r="B4699" s="155" t="s">
        <v>8258</v>
      </c>
      <c r="C4699" s="155" t="s">
        <v>10690</v>
      </c>
      <c r="D4699" s="157" t="s">
        <v>8259</v>
      </c>
      <c r="E4699" s="157" t="s">
        <v>8259</v>
      </c>
      <c r="F4699" s="157" t="s">
        <v>8259</v>
      </c>
    </row>
    <row r="4700" spans="1:6" x14ac:dyDescent="0.2">
      <c r="A4700" s="155" t="s">
        <v>8257</v>
      </c>
      <c r="B4700" s="155" t="s">
        <v>8258</v>
      </c>
      <c r="C4700" s="155" t="s">
        <v>10690</v>
      </c>
      <c r="D4700" s="157" t="s">
        <v>8259</v>
      </c>
      <c r="E4700" s="157" t="s">
        <v>8259</v>
      </c>
      <c r="F4700" s="157" t="s">
        <v>8259</v>
      </c>
    </row>
    <row r="4701" spans="1:6" x14ac:dyDescent="0.2">
      <c r="A4701" s="155" t="s">
        <v>8260</v>
      </c>
      <c r="B4701" s="155" t="s">
        <v>12364</v>
      </c>
      <c r="C4701" s="156">
        <v>37621</v>
      </c>
      <c r="D4701" s="157">
        <v>0</v>
      </c>
      <c r="E4701" s="157">
        <v>0</v>
      </c>
      <c r="F4701" s="157">
        <v>0</v>
      </c>
    </row>
    <row r="4702" spans="1:6" x14ac:dyDescent="0.2">
      <c r="A4702" s="155" t="s">
        <v>8261</v>
      </c>
      <c r="B4702" s="155"/>
      <c r="C4702" s="156">
        <v>37621</v>
      </c>
      <c r="D4702" s="157">
        <v>0</v>
      </c>
      <c r="E4702" s="157">
        <v>0</v>
      </c>
      <c r="F4702" s="157">
        <v>0</v>
      </c>
    </row>
    <row r="4703" spans="1:6" x14ac:dyDescent="0.2">
      <c r="A4703" s="155" t="s">
        <v>8257</v>
      </c>
      <c r="B4703" s="155" t="s">
        <v>8258</v>
      </c>
      <c r="C4703" s="155" t="s">
        <v>10690</v>
      </c>
      <c r="D4703" s="157" t="s">
        <v>8259</v>
      </c>
      <c r="E4703" s="157" t="s">
        <v>8259</v>
      </c>
      <c r="F4703" s="157" t="s">
        <v>8259</v>
      </c>
    </row>
    <row r="4704" spans="1:6" x14ac:dyDescent="0.2">
      <c r="A4704" s="155" t="s">
        <v>8268</v>
      </c>
      <c r="B4704" s="155"/>
      <c r="C4704" s="155"/>
      <c r="D4704" s="155"/>
      <c r="E4704" s="155"/>
      <c r="F4704" s="155"/>
    </row>
    <row r="4705" spans="1:6" x14ac:dyDescent="0.2">
      <c r="A4705" s="155" t="s">
        <v>8254</v>
      </c>
      <c r="B4705" s="155" t="s">
        <v>8255</v>
      </c>
      <c r="C4705" s="155"/>
      <c r="D4705" s="155"/>
      <c r="E4705" s="155"/>
      <c r="F4705" s="155"/>
    </row>
    <row r="4706" spans="1:6" x14ac:dyDescent="0.2">
      <c r="A4706" s="155"/>
      <c r="B4706" s="155"/>
      <c r="C4706" s="155" t="s">
        <v>10689</v>
      </c>
      <c r="D4706" s="157" t="s">
        <v>8255</v>
      </c>
      <c r="E4706" s="155"/>
      <c r="F4706" s="155"/>
    </row>
    <row r="4708" spans="1:6" x14ac:dyDescent="0.2">
      <c r="A4708" s="155" t="s">
        <v>8257</v>
      </c>
      <c r="B4708" s="155" t="s">
        <v>8258</v>
      </c>
      <c r="C4708" s="155" t="s">
        <v>10690</v>
      </c>
      <c r="D4708" s="157" t="s">
        <v>8259</v>
      </c>
      <c r="E4708" s="157" t="s">
        <v>8259</v>
      </c>
      <c r="F4708" s="157" t="s">
        <v>8259</v>
      </c>
    </row>
    <row r="4709" spans="1:6" x14ac:dyDescent="0.2">
      <c r="A4709" s="155" t="s">
        <v>8260</v>
      </c>
      <c r="B4709" s="155" t="s">
        <v>12364</v>
      </c>
      <c r="C4709" s="156">
        <v>37621</v>
      </c>
      <c r="D4709" s="157">
        <v>0</v>
      </c>
      <c r="E4709" s="157">
        <v>0</v>
      </c>
      <c r="F4709" s="157">
        <v>0</v>
      </c>
    </row>
    <row r="4710" spans="1:6" x14ac:dyDescent="0.2">
      <c r="A4710" s="155" t="s">
        <v>8261</v>
      </c>
      <c r="B4710" s="155"/>
      <c r="C4710" s="156">
        <v>37621</v>
      </c>
      <c r="D4710" s="157">
        <v>0</v>
      </c>
      <c r="E4710" s="157">
        <v>0</v>
      </c>
      <c r="F4710" s="157">
        <v>0</v>
      </c>
    </row>
    <row r="4711" spans="1:6" x14ac:dyDescent="0.2">
      <c r="A4711" s="155" t="s">
        <v>8257</v>
      </c>
      <c r="B4711" s="155" t="s">
        <v>8258</v>
      </c>
      <c r="C4711" s="155" t="s">
        <v>10690</v>
      </c>
      <c r="D4711" s="157" t="s">
        <v>8259</v>
      </c>
      <c r="E4711" s="157" t="s">
        <v>8259</v>
      </c>
      <c r="F4711" s="157" t="s">
        <v>8259</v>
      </c>
    </row>
    <row r="4712" spans="1:6" x14ac:dyDescent="0.2">
      <c r="A4712" s="155" t="s">
        <v>8257</v>
      </c>
      <c r="B4712" s="155" t="s">
        <v>8258</v>
      </c>
      <c r="C4712" s="155" t="s">
        <v>10690</v>
      </c>
      <c r="D4712" s="157" t="s">
        <v>8259</v>
      </c>
      <c r="E4712" s="157" t="s">
        <v>8259</v>
      </c>
      <c r="F4712" s="157" t="s">
        <v>8259</v>
      </c>
    </row>
    <row r="4713" spans="1:6" x14ac:dyDescent="0.2">
      <c r="A4713" s="155" t="s">
        <v>8260</v>
      </c>
      <c r="B4713" s="155" t="s">
        <v>12364</v>
      </c>
      <c r="C4713" s="156">
        <v>37621</v>
      </c>
      <c r="D4713" s="157">
        <v>0</v>
      </c>
      <c r="E4713" s="157">
        <v>0</v>
      </c>
      <c r="F4713" s="157">
        <v>0</v>
      </c>
    </row>
    <row r="4714" spans="1:6" x14ac:dyDescent="0.2">
      <c r="A4714" s="155" t="s">
        <v>8261</v>
      </c>
      <c r="B4714" s="155"/>
      <c r="C4714" s="156">
        <v>37621</v>
      </c>
      <c r="D4714" s="157">
        <v>0</v>
      </c>
      <c r="E4714" s="157">
        <v>0</v>
      </c>
      <c r="F4714" s="157">
        <v>0</v>
      </c>
    </row>
    <row r="4715" spans="1:6" x14ac:dyDescent="0.2">
      <c r="A4715" s="155" t="s">
        <v>8257</v>
      </c>
      <c r="B4715" s="155" t="s">
        <v>8258</v>
      </c>
      <c r="C4715" s="155" t="s">
        <v>10690</v>
      </c>
      <c r="D4715" s="157" t="s">
        <v>8259</v>
      </c>
      <c r="E4715" s="157" t="s">
        <v>8259</v>
      </c>
      <c r="F4715" s="157" t="s">
        <v>8259</v>
      </c>
    </row>
    <row r="4716" spans="1:6" x14ac:dyDescent="0.2">
      <c r="A4716" s="155" t="s">
        <v>8257</v>
      </c>
      <c r="B4716" s="155" t="s">
        <v>8258</v>
      </c>
      <c r="C4716" s="155" t="s">
        <v>10690</v>
      </c>
      <c r="D4716" s="157" t="s">
        <v>8259</v>
      </c>
      <c r="E4716" s="157" t="s">
        <v>8259</v>
      </c>
      <c r="F4716" s="157" t="s">
        <v>8259</v>
      </c>
    </row>
    <row r="4717" spans="1:6" x14ac:dyDescent="0.2">
      <c r="A4717" s="155" t="s">
        <v>8260</v>
      </c>
      <c r="B4717" s="155" t="s">
        <v>12364</v>
      </c>
      <c r="C4717" s="156">
        <v>37621</v>
      </c>
      <c r="D4717" s="157">
        <v>0</v>
      </c>
      <c r="E4717" s="157">
        <v>0</v>
      </c>
      <c r="F4717" s="157">
        <v>0</v>
      </c>
    </row>
    <row r="4718" spans="1:6" x14ac:dyDescent="0.2">
      <c r="A4718" s="155" t="s">
        <v>8261</v>
      </c>
      <c r="B4718" s="155"/>
      <c r="C4718" s="156">
        <v>37621</v>
      </c>
      <c r="D4718" s="157">
        <v>0</v>
      </c>
      <c r="E4718" s="157">
        <v>0</v>
      </c>
      <c r="F4718" s="157">
        <v>0</v>
      </c>
    </row>
    <row r="4719" spans="1:6" x14ac:dyDescent="0.2">
      <c r="A4719" s="155" t="s">
        <v>8257</v>
      </c>
      <c r="B4719" s="155" t="s">
        <v>8258</v>
      </c>
      <c r="C4719" s="155" t="s">
        <v>10690</v>
      </c>
      <c r="D4719" s="157" t="s">
        <v>8259</v>
      </c>
      <c r="E4719" s="157" t="s">
        <v>8259</v>
      </c>
      <c r="F4719" s="157" t="s">
        <v>8259</v>
      </c>
    </row>
    <row r="4720" spans="1:6" x14ac:dyDescent="0.2">
      <c r="A4720" s="155" t="s">
        <v>8257</v>
      </c>
      <c r="B4720" s="155" t="s">
        <v>8258</v>
      </c>
      <c r="C4720" s="155" t="s">
        <v>10690</v>
      </c>
      <c r="D4720" s="157" t="s">
        <v>8259</v>
      </c>
      <c r="E4720" s="157" t="s">
        <v>8259</v>
      </c>
      <c r="F4720" s="157" t="s">
        <v>8259</v>
      </c>
    </row>
    <row r="4721" spans="1:6" x14ac:dyDescent="0.2">
      <c r="A4721" s="155" t="s">
        <v>8260</v>
      </c>
      <c r="B4721" s="155" t="s">
        <v>12364</v>
      </c>
      <c r="C4721" s="156">
        <v>37621</v>
      </c>
      <c r="D4721" s="157">
        <v>0</v>
      </c>
      <c r="E4721" s="157">
        <v>0</v>
      </c>
      <c r="F4721" s="157">
        <v>0</v>
      </c>
    </row>
    <row r="4722" spans="1:6" x14ac:dyDescent="0.2">
      <c r="A4722" s="155" t="s">
        <v>8261</v>
      </c>
      <c r="B4722" s="155"/>
      <c r="C4722" s="156">
        <v>37621</v>
      </c>
      <c r="D4722" s="157">
        <v>0</v>
      </c>
      <c r="E4722" s="157">
        <v>0</v>
      </c>
      <c r="F4722" s="157">
        <v>0</v>
      </c>
    </row>
    <row r="4723" spans="1:6" x14ac:dyDescent="0.2">
      <c r="A4723" s="155" t="s">
        <v>8257</v>
      </c>
      <c r="B4723" s="155" t="s">
        <v>8258</v>
      </c>
      <c r="C4723" s="155" t="s">
        <v>10690</v>
      </c>
      <c r="D4723" s="157" t="s">
        <v>8259</v>
      </c>
      <c r="E4723" s="157" t="s">
        <v>8259</v>
      </c>
      <c r="F4723" s="157" t="s">
        <v>8259</v>
      </c>
    </row>
    <row r="4724" spans="1:6" x14ac:dyDescent="0.2">
      <c r="A4724" s="155" t="s">
        <v>8257</v>
      </c>
      <c r="B4724" s="155" t="s">
        <v>8258</v>
      </c>
      <c r="C4724" s="155" t="s">
        <v>10690</v>
      </c>
      <c r="D4724" s="157" t="s">
        <v>8259</v>
      </c>
      <c r="E4724" s="157" t="s">
        <v>8259</v>
      </c>
      <c r="F4724" s="157" t="s">
        <v>8259</v>
      </c>
    </row>
    <row r="4725" spans="1:6" x14ac:dyDescent="0.2">
      <c r="A4725" s="155" t="s">
        <v>8260</v>
      </c>
      <c r="B4725" s="155" t="s">
        <v>12364</v>
      </c>
      <c r="C4725" s="156">
        <v>37621</v>
      </c>
      <c r="D4725" s="157">
        <v>0</v>
      </c>
      <c r="E4725" s="157">
        <v>0</v>
      </c>
      <c r="F4725" s="157">
        <v>0</v>
      </c>
    </row>
    <row r="4726" spans="1:6" x14ac:dyDescent="0.2">
      <c r="A4726" s="155" t="s">
        <v>8261</v>
      </c>
      <c r="B4726" s="155"/>
      <c r="C4726" s="156">
        <v>37621</v>
      </c>
      <c r="D4726" s="157">
        <v>0</v>
      </c>
      <c r="E4726" s="157">
        <v>0</v>
      </c>
      <c r="F4726" s="157">
        <v>0</v>
      </c>
    </row>
    <row r="4727" spans="1:6" x14ac:dyDescent="0.2">
      <c r="A4727" s="155" t="s">
        <v>8257</v>
      </c>
      <c r="B4727" s="155" t="s">
        <v>8258</v>
      </c>
      <c r="C4727" s="155" t="s">
        <v>10690</v>
      </c>
      <c r="D4727" s="157" t="s">
        <v>8259</v>
      </c>
      <c r="E4727" s="157" t="s">
        <v>8259</v>
      </c>
      <c r="F4727" s="157" t="s">
        <v>8259</v>
      </c>
    </row>
    <row r="4728" spans="1:6" x14ac:dyDescent="0.2">
      <c r="A4728" s="155" t="s">
        <v>8257</v>
      </c>
      <c r="B4728" s="155" t="s">
        <v>8258</v>
      </c>
      <c r="C4728" s="155" t="s">
        <v>10690</v>
      </c>
      <c r="D4728" s="157" t="s">
        <v>8259</v>
      </c>
      <c r="E4728" s="157" t="s">
        <v>8259</v>
      </c>
      <c r="F4728" s="157" t="s">
        <v>8259</v>
      </c>
    </row>
    <row r="4729" spans="1:6" x14ac:dyDescent="0.2">
      <c r="A4729" s="155" t="s">
        <v>8260</v>
      </c>
      <c r="B4729" s="155" t="s">
        <v>12364</v>
      </c>
      <c r="C4729" s="156">
        <v>37621</v>
      </c>
      <c r="D4729" s="157">
        <v>0</v>
      </c>
      <c r="E4729" s="157">
        <v>0</v>
      </c>
      <c r="F4729" s="157">
        <v>0</v>
      </c>
    </row>
    <row r="4730" spans="1:6" x14ac:dyDescent="0.2">
      <c r="A4730" s="155" t="s">
        <v>8261</v>
      </c>
      <c r="B4730" s="155"/>
      <c r="C4730" s="156">
        <v>37621</v>
      </c>
      <c r="D4730" s="157">
        <v>0</v>
      </c>
      <c r="E4730" s="157">
        <v>0</v>
      </c>
      <c r="F4730" s="157">
        <v>0</v>
      </c>
    </row>
    <row r="4731" spans="1:6" x14ac:dyDescent="0.2">
      <c r="A4731" s="155" t="s">
        <v>8257</v>
      </c>
      <c r="B4731" s="155" t="s">
        <v>8258</v>
      </c>
      <c r="C4731" s="155" t="s">
        <v>10690</v>
      </c>
      <c r="D4731" s="157" t="s">
        <v>8259</v>
      </c>
      <c r="E4731" s="157" t="s">
        <v>8259</v>
      </c>
      <c r="F4731" s="157" t="s">
        <v>8259</v>
      </c>
    </row>
    <row r="4732" spans="1:6" x14ac:dyDescent="0.2">
      <c r="A4732" s="155" t="s">
        <v>5026</v>
      </c>
      <c r="B4732" s="155" t="s">
        <v>9686</v>
      </c>
      <c r="C4732" s="155"/>
      <c r="D4732" s="155"/>
      <c r="E4732" s="155"/>
      <c r="F4732" s="155"/>
    </row>
    <row r="4733" spans="1:6" x14ac:dyDescent="0.2">
      <c r="A4733" s="155"/>
      <c r="B4733" s="155"/>
      <c r="C4733" s="155" t="s">
        <v>10691</v>
      </c>
      <c r="D4733" s="155"/>
      <c r="E4733" s="157">
        <v>0</v>
      </c>
      <c r="F4733" s="155"/>
    </row>
    <row r="4734" spans="1:6" x14ac:dyDescent="0.2">
      <c r="A4734" s="155" t="s">
        <v>8264</v>
      </c>
      <c r="B4734" s="155"/>
      <c r="C4734" s="156">
        <v>37590</v>
      </c>
      <c r="D4734" s="157">
        <v>26857.116000000002</v>
      </c>
      <c r="E4734" s="157">
        <v>26857.116000000002</v>
      </c>
      <c r="F4734" s="157">
        <v>0</v>
      </c>
    </row>
    <row r="4735" spans="1:6" x14ac:dyDescent="0.2">
      <c r="A4735" s="155" t="s">
        <v>8257</v>
      </c>
      <c r="B4735" s="155" t="s">
        <v>8258</v>
      </c>
      <c r="C4735" s="155" t="s">
        <v>10690</v>
      </c>
      <c r="D4735" s="157" t="s">
        <v>8259</v>
      </c>
      <c r="E4735" s="157" t="s">
        <v>8259</v>
      </c>
      <c r="F4735" s="157" t="s">
        <v>8259</v>
      </c>
    </row>
    <row r="4736" spans="1:6" x14ac:dyDescent="0.2">
      <c r="A4736" s="155" t="s">
        <v>8257</v>
      </c>
      <c r="B4736" s="155" t="s">
        <v>8258</v>
      </c>
      <c r="C4736" s="155" t="s">
        <v>10690</v>
      </c>
      <c r="D4736" s="157" t="s">
        <v>8259</v>
      </c>
      <c r="E4736" s="157" t="s">
        <v>8259</v>
      </c>
      <c r="F4736" s="157" t="s">
        <v>8259</v>
      </c>
    </row>
    <row r="4737" spans="1:6" x14ac:dyDescent="0.2">
      <c r="A4737" s="155" t="s">
        <v>8260</v>
      </c>
      <c r="B4737" s="155" t="s">
        <v>12364</v>
      </c>
      <c r="C4737" s="156">
        <v>37621</v>
      </c>
      <c r="D4737" s="157">
        <v>0</v>
      </c>
      <c r="E4737" s="157">
        <v>0</v>
      </c>
      <c r="F4737" s="157">
        <v>0</v>
      </c>
    </row>
    <row r="4738" spans="1:6" x14ac:dyDescent="0.2">
      <c r="A4738" s="155" t="s">
        <v>8261</v>
      </c>
      <c r="B4738" s="155"/>
      <c r="C4738" s="156">
        <v>37621</v>
      </c>
      <c r="D4738" s="157">
        <v>26857.116000000002</v>
      </c>
      <c r="E4738" s="157">
        <v>26857.116000000002</v>
      </c>
      <c r="F4738" s="157">
        <v>0</v>
      </c>
    </row>
    <row r="4739" spans="1:6" x14ac:dyDescent="0.2">
      <c r="A4739" s="155" t="s">
        <v>8257</v>
      </c>
      <c r="B4739" s="155" t="s">
        <v>8258</v>
      </c>
      <c r="C4739" s="155" t="s">
        <v>10690</v>
      </c>
      <c r="D4739" s="157" t="s">
        <v>8259</v>
      </c>
      <c r="E4739" s="157" t="s">
        <v>8259</v>
      </c>
      <c r="F4739" s="157" t="s">
        <v>8259</v>
      </c>
    </row>
    <row r="4740" spans="1:6" x14ac:dyDescent="0.2">
      <c r="A4740" s="155" t="s">
        <v>8257</v>
      </c>
      <c r="B4740" s="155" t="s">
        <v>8258</v>
      </c>
      <c r="C4740" s="155" t="s">
        <v>10690</v>
      </c>
      <c r="D4740" s="157" t="s">
        <v>8259</v>
      </c>
      <c r="E4740" s="157" t="s">
        <v>8259</v>
      </c>
      <c r="F4740" s="157" t="s">
        <v>8259</v>
      </c>
    </row>
    <row r="4741" spans="1:6" x14ac:dyDescent="0.2">
      <c r="A4741" s="155" t="s">
        <v>8260</v>
      </c>
      <c r="B4741" s="155" t="s">
        <v>12364</v>
      </c>
      <c r="C4741" s="156">
        <v>37621</v>
      </c>
      <c r="D4741" s="157">
        <v>0</v>
      </c>
      <c r="E4741" s="157">
        <v>0</v>
      </c>
      <c r="F4741" s="157">
        <v>0</v>
      </c>
    </row>
    <row r="4742" spans="1:6" x14ac:dyDescent="0.2">
      <c r="A4742" s="155" t="s">
        <v>8261</v>
      </c>
      <c r="B4742" s="155"/>
      <c r="C4742" s="156">
        <v>37621</v>
      </c>
      <c r="D4742" s="157">
        <v>0</v>
      </c>
      <c r="E4742" s="157">
        <v>0</v>
      </c>
      <c r="F4742" s="157">
        <v>0</v>
      </c>
    </row>
    <row r="4743" spans="1:6" x14ac:dyDescent="0.2">
      <c r="A4743" s="155" t="s">
        <v>8257</v>
      </c>
      <c r="B4743" s="155" t="s">
        <v>8258</v>
      </c>
      <c r="C4743" s="155" t="s">
        <v>10690</v>
      </c>
      <c r="D4743" s="157" t="s">
        <v>8259</v>
      </c>
      <c r="E4743" s="157" t="s">
        <v>8259</v>
      </c>
      <c r="F4743" s="157" t="s">
        <v>8259</v>
      </c>
    </row>
    <row r="4744" spans="1:6" x14ac:dyDescent="0.2">
      <c r="A4744" s="155" t="s">
        <v>5878</v>
      </c>
      <c r="B4744" s="155" t="s">
        <v>8426</v>
      </c>
      <c r="C4744" s="155"/>
      <c r="D4744" s="155"/>
      <c r="E4744" s="155"/>
      <c r="F4744" s="155"/>
    </row>
    <row r="4745" spans="1:6" x14ac:dyDescent="0.2">
      <c r="A4745" s="155"/>
      <c r="B4745" s="155"/>
      <c r="C4745" s="155" t="s">
        <v>10691</v>
      </c>
      <c r="D4745" s="155"/>
      <c r="E4745" s="157">
        <v>0</v>
      </c>
      <c r="F4745" s="155"/>
    </row>
    <row r="4746" spans="1:6" x14ac:dyDescent="0.2">
      <c r="A4746" s="155" t="s">
        <v>8264</v>
      </c>
      <c r="B4746" s="155"/>
      <c r="C4746" s="156">
        <v>37590</v>
      </c>
      <c r="D4746" s="157">
        <v>32814.800000000003</v>
      </c>
      <c r="E4746" s="157">
        <v>32814.800000000003</v>
      </c>
      <c r="F4746" s="157">
        <v>0</v>
      </c>
    </row>
    <row r="4747" spans="1:6" x14ac:dyDescent="0.2">
      <c r="A4747" s="155" t="s">
        <v>8257</v>
      </c>
      <c r="B4747" s="155" t="s">
        <v>8258</v>
      </c>
      <c r="C4747" s="155" t="s">
        <v>10690</v>
      </c>
      <c r="D4747" s="157" t="s">
        <v>8259</v>
      </c>
      <c r="E4747" s="157" t="s">
        <v>8259</v>
      </c>
      <c r="F4747" s="157" t="s">
        <v>8259</v>
      </c>
    </row>
    <row r="4748" spans="1:6" x14ac:dyDescent="0.2">
      <c r="A4748" s="155" t="s">
        <v>8257</v>
      </c>
      <c r="B4748" s="155" t="s">
        <v>8258</v>
      </c>
      <c r="C4748" s="155" t="s">
        <v>10690</v>
      </c>
      <c r="D4748" s="157" t="s">
        <v>8259</v>
      </c>
      <c r="E4748" s="157" t="s">
        <v>8259</v>
      </c>
      <c r="F4748" s="157" t="s">
        <v>8259</v>
      </c>
    </row>
    <row r="4749" spans="1:6" x14ac:dyDescent="0.2">
      <c r="A4749" s="155" t="s">
        <v>8260</v>
      </c>
      <c r="B4749" s="155" t="s">
        <v>12364</v>
      </c>
      <c r="C4749" s="156">
        <v>37621</v>
      </c>
      <c r="D4749" s="157">
        <v>0</v>
      </c>
      <c r="E4749" s="157">
        <v>0</v>
      </c>
      <c r="F4749" s="157">
        <v>0</v>
      </c>
    </row>
    <row r="4750" spans="1:6" x14ac:dyDescent="0.2">
      <c r="A4750" s="155" t="s">
        <v>8261</v>
      </c>
      <c r="B4750" s="155"/>
      <c r="C4750" s="156">
        <v>37621</v>
      </c>
      <c r="D4750" s="157">
        <v>32814.800000000003</v>
      </c>
      <c r="E4750" s="157">
        <v>32814.800000000003</v>
      </c>
      <c r="F4750" s="157">
        <v>0</v>
      </c>
    </row>
    <row r="4751" spans="1:6" x14ac:dyDescent="0.2">
      <c r="A4751" s="155" t="s">
        <v>8257</v>
      </c>
      <c r="B4751" s="155" t="s">
        <v>8258</v>
      </c>
      <c r="C4751" s="155" t="s">
        <v>10690</v>
      </c>
      <c r="D4751" s="157" t="s">
        <v>8259</v>
      </c>
      <c r="E4751" s="157" t="s">
        <v>8259</v>
      </c>
      <c r="F4751" s="157" t="s">
        <v>8259</v>
      </c>
    </row>
    <row r="4752" spans="1:6" x14ac:dyDescent="0.2">
      <c r="A4752" s="155" t="s">
        <v>8257</v>
      </c>
      <c r="B4752" s="155" t="s">
        <v>8258</v>
      </c>
      <c r="C4752" s="155" t="s">
        <v>10690</v>
      </c>
      <c r="D4752" s="157" t="s">
        <v>8259</v>
      </c>
      <c r="E4752" s="157" t="s">
        <v>8259</v>
      </c>
      <c r="F4752" s="157" t="s">
        <v>8259</v>
      </c>
    </row>
    <row r="4753" spans="1:6" x14ac:dyDescent="0.2">
      <c r="A4753" s="155" t="s">
        <v>8260</v>
      </c>
      <c r="B4753" s="155" t="s">
        <v>12364</v>
      </c>
      <c r="C4753" s="156">
        <v>37621</v>
      </c>
      <c r="D4753" s="157">
        <v>0</v>
      </c>
      <c r="E4753" s="157">
        <v>0</v>
      </c>
      <c r="F4753" s="157">
        <v>0</v>
      </c>
    </row>
    <row r="4754" spans="1:6" x14ac:dyDescent="0.2">
      <c r="A4754" s="155" t="s">
        <v>8261</v>
      </c>
      <c r="B4754" s="155"/>
      <c r="C4754" s="156">
        <v>37621</v>
      </c>
      <c r="D4754" s="157">
        <v>0</v>
      </c>
      <c r="E4754" s="157">
        <v>0</v>
      </c>
      <c r="F4754" s="157">
        <v>0</v>
      </c>
    </row>
    <row r="4755" spans="1:6" x14ac:dyDescent="0.2">
      <c r="A4755" s="155" t="s">
        <v>8257</v>
      </c>
      <c r="B4755" s="155" t="s">
        <v>8258</v>
      </c>
      <c r="C4755" s="155" t="s">
        <v>10690</v>
      </c>
      <c r="D4755" s="157" t="s">
        <v>8259</v>
      </c>
      <c r="E4755" s="157" t="s">
        <v>8259</v>
      </c>
      <c r="F4755" s="157" t="s">
        <v>8259</v>
      </c>
    </row>
    <row r="4756" spans="1:6" x14ac:dyDescent="0.2">
      <c r="A4756" s="155" t="s">
        <v>46</v>
      </c>
      <c r="B4756" s="155" t="s">
        <v>9687</v>
      </c>
      <c r="C4756" s="155" t="s">
        <v>9688</v>
      </c>
      <c r="D4756" s="155"/>
      <c r="E4756" s="155"/>
      <c r="F4756" s="155"/>
    </row>
    <row r="4757" spans="1:6" x14ac:dyDescent="0.2">
      <c r="A4757" s="155"/>
      <c r="B4757" s="155"/>
      <c r="C4757" s="155" t="s">
        <v>10691</v>
      </c>
      <c r="D4757" s="155"/>
      <c r="E4757" s="157">
        <v>0</v>
      </c>
      <c r="F4757" s="155"/>
    </row>
    <row r="4758" spans="1:6" x14ac:dyDescent="0.2">
      <c r="A4758" s="155" t="s">
        <v>8264</v>
      </c>
      <c r="B4758" s="155"/>
      <c r="C4758" s="156">
        <v>37590</v>
      </c>
      <c r="D4758" s="157">
        <v>109892.124</v>
      </c>
      <c r="E4758" s="157">
        <v>126491.743</v>
      </c>
      <c r="F4758" s="157">
        <v>-16599.618999999999</v>
      </c>
    </row>
    <row r="4759" spans="1:6" x14ac:dyDescent="0.2">
      <c r="A4759" s="155" t="s">
        <v>8257</v>
      </c>
      <c r="B4759" s="155" t="s">
        <v>8258</v>
      </c>
      <c r="C4759" s="155" t="s">
        <v>10690</v>
      </c>
      <c r="D4759" s="157" t="s">
        <v>8259</v>
      </c>
      <c r="E4759" s="157" t="s">
        <v>8259</v>
      </c>
      <c r="F4759" s="157" t="s">
        <v>8259</v>
      </c>
    </row>
    <row r="4760" spans="1:6" x14ac:dyDescent="0.2">
      <c r="A4760" s="155" t="s">
        <v>8268</v>
      </c>
      <c r="B4760" s="155"/>
      <c r="C4760" s="155"/>
      <c r="D4760" s="155"/>
      <c r="E4760" s="155"/>
      <c r="F4760" s="155"/>
    </row>
    <row r="4761" spans="1:6" x14ac:dyDescent="0.2">
      <c r="A4761" s="155" t="s">
        <v>8254</v>
      </c>
      <c r="B4761" s="155" t="s">
        <v>8255</v>
      </c>
      <c r="C4761" s="155"/>
      <c r="D4761" s="155"/>
      <c r="E4761" s="155"/>
      <c r="F4761" s="155"/>
    </row>
    <row r="4762" spans="1:6" x14ac:dyDescent="0.2">
      <c r="A4762" s="155"/>
      <c r="B4762" s="155"/>
      <c r="C4762" s="155" t="s">
        <v>10689</v>
      </c>
      <c r="D4762" s="157" t="s">
        <v>8255</v>
      </c>
      <c r="E4762" s="155"/>
      <c r="F4762" s="155"/>
    </row>
    <row r="4765" spans="1:6" x14ac:dyDescent="0.2">
      <c r="A4765" s="155" t="s">
        <v>8265</v>
      </c>
      <c r="B4765" s="155" t="s">
        <v>8266</v>
      </c>
      <c r="C4765" s="155" t="s">
        <v>158</v>
      </c>
      <c r="D4765" s="157" t="s">
        <v>3</v>
      </c>
      <c r="E4765" s="157" t="s">
        <v>4</v>
      </c>
      <c r="F4765" s="157" t="s">
        <v>1020</v>
      </c>
    </row>
    <row r="4766" spans="1:6" x14ac:dyDescent="0.2">
      <c r="A4766" s="155" t="s">
        <v>8257</v>
      </c>
      <c r="B4766" s="155" t="s">
        <v>8258</v>
      </c>
      <c r="C4766" s="155" t="s">
        <v>10690</v>
      </c>
      <c r="D4766" s="157" t="s">
        <v>8259</v>
      </c>
      <c r="E4766" s="157" t="s">
        <v>8259</v>
      </c>
      <c r="F4766" s="157" t="s">
        <v>8259</v>
      </c>
    </row>
    <row r="4767" spans="1:6" x14ac:dyDescent="0.2">
      <c r="A4767" s="156">
        <v>45651</v>
      </c>
      <c r="B4767" s="155" t="s">
        <v>11406</v>
      </c>
      <c r="C4767" s="155" t="s">
        <v>11407</v>
      </c>
      <c r="D4767" s="155"/>
      <c r="E4767" s="157">
        <v>35643.879999999997</v>
      </c>
      <c r="F4767" s="157">
        <v>-52243.499000000003</v>
      </c>
    </row>
    <row r="4768" spans="1:6" x14ac:dyDescent="0.2">
      <c r="A4768" s="156">
        <v>45651</v>
      </c>
      <c r="B4768" s="155" t="s">
        <v>11408</v>
      </c>
      <c r="C4768" s="155" t="s">
        <v>11409</v>
      </c>
      <c r="D4768" s="155"/>
      <c r="E4768" s="157">
        <v>51111.976000000002</v>
      </c>
      <c r="F4768" s="157">
        <v>-103355.47500000001</v>
      </c>
    </row>
    <row r="4769" spans="1:6" x14ac:dyDescent="0.2">
      <c r="A4769" s="156">
        <v>45653</v>
      </c>
      <c r="B4769" s="155">
        <v>5624567623</v>
      </c>
      <c r="C4769" s="155" t="s">
        <v>11410</v>
      </c>
      <c r="D4769" s="157">
        <v>30421.016</v>
      </c>
      <c r="E4769" s="155"/>
      <c r="F4769" s="157">
        <v>-72934.459000000003</v>
      </c>
    </row>
    <row r="4770" spans="1:6" x14ac:dyDescent="0.2">
      <c r="A4770" s="156">
        <v>45657</v>
      </c>
      <c r="B4770" s="155" t="s">
        <v>12365</v>
      </c>
      <c r="C4770" s="155" t="s">
        <v>12366</v>
      </c>
      <c r="D4770" s="155"/>
      <c r="E4770" s="157">
        <v>4166</v>
      </c>
      <c r="F4770" s="157">
        <v>-77100.459000000003</v>
      </c>
    </row>
    <row r="4771" spans="1:6" x14ac:dyDescent="0.2">
      <c r="A4771" s="155" t="s">
        <v>8257</v>
      </c>
      <c r="B4771" s="155" t="s">
        <v>8258</v>
      </c>
      <c r="C4771" s="155" t="s">
        <v>10690</v>
      </c>
      <c r="D4771" s="157" t="s">
        <v>8259</v>
      </c>
      <c r="E4771" s="157" t="s">
        <v>8259</v>
      </c>
      <c r="F4771" s="157" t="s">
        <v>8259</v>
      </c>
    </row>
    <row r="4772" spans="1:6" x14ac:dyDescent="0.2">
      <c r="A4772" s="155" t="s">
        <v>8260</v>
      </c>
      <c r="B4772" s="155" t="s">
        <v>12364</v>
      </c>
      <c r="C4772" s="156">
        <v>37621</v>
      </c>
      <c r="D4772" s="157">
        <v>30421.016</v>
      </c>
      <c r="E4772" s="157">
        <v>90921.856</v>
      </c>
      <c r="F4772" s="157">
        <v>-60500.84</v>
      </c>
    </row>
    <row r="4773" spans="1:6" x14ac:dyDescent="0.2">
      <c r="A4773" s="155" t="s">
        <v>8261</v>
      </c>
      <c r="B4773" s="155"/>
      <c r="C4773" s="156">
        <v>37621</v>
      </c>
      <c r="D4773" s="157">
        <v>140313.14000000001</v>
      </c>
      <c r="E4773" s="157">
        <v>217413.59899999999</v>
      </c>
      <c r="F4773" s="157">
        <v>-77100.459000000003</v>
      </c>
    </row>
    <row r="4774" spans="1:6" x14ac:dyDescent="0.2">
      <c r="A4774" s="155" t="s">
        <v>8257</v>
      </c>
      <c r="B4774" s="155" t="s">
        <v>8258</v>
      </c>
      <c r="C4774" s="155" t="s">
        <v>10690</v>
      </c>
      <c r="D4774" s="157" t="s">
        <v>8259</v>
      </c>
      <c r="E4774" s="157" t="s">
        <v>8259</v>
      </c>
      <c r="F4774" s="157" t="s">
        <v>8259</v>
      </c>
    </row>
    <row r="4775" spans="1:6" x14ac:dyDescent="0.2">
      <c r="A4775" s="155" t="s">
        <v>8257</v>
      </c>
      <c r="B4775" s="155" t="s">
        <v>8258</v>
      </c>
      <c r="C4775" s="155" t="s">
        <v>10690</v>
      </c>
      <c r="D4775" s="157" t="s">
        <v>8259</v>
      </c>
      <c r="E4775" s="157" t="s">
        <v>8259</v>
      </c>
      <c r="F4775" s="157" t="s">
        <v>8259</v>
      </c>
    </row>
    <row r="4776" spans="1:6" x14ac:dyDescent="0.2">
      <c r="A4776" s="155" t="s">
        <v>8260</v>
      </c>
      <c r="B4776" s="155" t="s">
        <v>12364</v>
      </c>
      <c r="C4776" s="156">
        <v>37621</v>
      </c>
      <c r="D4776" s="157">
        <v>0</v>
      </c>
      <c r="E4776" s="157">
        <v>0</v>
      </c>
      <c r="F4776" s="157">
        <v>0</v>
      </c>
    </row>
    <row r="4777" spans="1:6" x14ac:dyDescent="0.2">
      <c r="A4777" s="155" t="s">
        <v>8261</v>
      </c>
      <c r="B4777" s="155"/>
      <c r="C4777" s="156">
        <v>37621</v>
      </c>
      <c r="D4777" s="157">
        <v>0</v>
      </c>
      <c r="E4777" s="157">
        <v>0</v>
      </c>
      <c r="F4777" s="157">
        <v>0</v>
      </c>
    </row>
    <row r="4778" spans="1:6" x14ac:dyDescent="0.2">
      <c r="A4778" s="155" t="s">
        <v>8257</v>
      </c>
      <c r="B4778" s="155" t="s">
        <v>8258</v>
      </c>
      <c r="C4778" s="155" t="s">
        <v>10690</v>
      </c>
      <c r="D4778" s="157" t="s">
        <v>8259</v>
      </c>
      <c r="E4778" s="157" t="s">
        <v>8259</v>
      </c>
      <c r="F4778" s="157" t="s">
        <v>8259</v>
      </c>
    </row>
    <row r="4779" spans="1:6" x14ac:dyDescent="0.2">
      <c r="A4779" s="155" t="s">
        <v>8257</v>
      </c>
      <c r="B4779" s="155" t="s">
        <v>8258</v>
      </c>
      <c r="C4779" s="155" t="s">
        <v>10690</v>
      </c>
      <c r="D4779" s="157" t="s">
        <v>8259</v>
      </c>
      <c r="E4779" s="157" t="s">
        <v>8259</v>
      </c>
      <c r="F4779" s="157" t="s">
        <v>8259</v>
      </c>
    </row>
    <row r="4780" spans="1:6" x14ac:dyDescent="0.2">
      <c r="A4780" s="155" t="s">
        <v>8260</v>
      </c>
      <c r="B4780" s="155" t="s">
        <v>12364</v>
      </c>
      <c r="C4780" s="156">
        <v>37621</v>
      </c>
      <c r="D4780" s="157">
        <v>0</v>
      </c>
      <c r="E4780" s="157">
        <v>0</v>
      </c>
      <c r="F4780" s="157">
        <v>0</v>
      </c>
    </row>
    <row r="4781" spans="1:6" x14ac:dyDescent="0.2">
      <c r="A4781" s="155" t="s">
        <v>8261</v>
      </c>
      <c r="B4781" s="155"/>
      <c r="C4781" s="156">
        <v>37621</v>
      </c>
      <c r="D4781" s="157">
        <v>0</v>
      </c>
      <c r="E4781" s="157">
        <v>0</v>
      </c>
      <c r="F4781" s="157">
        <v>0</v>
      </c>
    </row>
    <row r="4782" spans="1:6" x14ac:dyDescent="0.2">
      <c r="A4782" s="155" t="s">
        <v>8257</v>
      </c>
      <c r="B4782" s="155" t="s">
        <v>8258</v>
      </c>
      <c r="C4782" s="155" t="s">
        <v>10690</v>
      </c>
      <c r="D4782" s="157" t="s">
        <v>8259</v>
      </c>
      <c r="E4782" s="157" t="s">
        <v>8259</v>
      </c>
      <c r="F4782" s="157" t="s">
        <v>8259</v>
      </c>
    </row>
    <row r="4783" spans="1:6" x14ac:dyDescent="0.2">
      <c r="A4783" s="155" t="s">
        <v>8257</v>
      </c>
      <c r="B4783" s="155" t="s">
        <v>8258</v>
      </c>
      <c r="C4783" s="155" t="s">
        <v>10690</v>
      </c>
      <c r="D4783" s="157" t="s">
        <v>8259</v>
      </c>
      <c r="E4783" s="157" t="s">
        <v>8259</v>
      </c>
      <c r="F4783" s="157" t="s">
        <v>8259</v>
      </c>
    </row>
    <row r="4784" spans="1:6" x14ac:dyDescent="0.2">
      <c r="A4784" s="155" t="s">
        <v>8260</v>
      </c>
      <c r="B4784" s="155" t="s">
        <v>12364</v>
      </c>
      <c r="C4784" s="156">
        <v>37621</v>
      </c>
      <c r="D4784" s="157">
        <v>0</v>
      </c>
      <c r="E4784" s="157">
        <v>0</v>
      </c>
      <c r="F4784" s="157">
        <v>0</v>
      </c>
    </row>
    <row r="4785" spans="1:6" x14ac:dyDescent="0.2">
      <c r="A4785" s="155" t="s">
        <v>8261</v>
      </c>
      <c r="B4785" s="155"/>
      <c r="C4785" s="156">
        <v>37621</v>
      </c>
      <c r="D4785" s="157">
        <v>0</v>
      </c>
      <c r="E4785" s="157">
        <v>0</v>
      </c>
      <c r="F4785" s="157">
        <v>0</v>
      </c>
    </row>
    <row r="4786" spans="1:6" x14ac:dyDescent="0.2">
      <c r="A4786" s="155" t="s">
        <v>8257</v>
      </c>
      <c r="B4786" s="155" t="s">
        <v>8258</v>
      </c>
      <c r="C4786" s="155" t="s">
        <v>10690</v>
      </c>
      <c r="D4786" s="157" t="s">
        <v>8259</v>
      </c>
      <c r="E4786" s="157" t="s">
        <v>8259</v>
      </c>
      <c r="F4786" s="157" t="s">
        <v>8259</v>
      </c>
    </row>
    <row r="4787" spans="1:6" x14ac:dyDescent="0.2">
      <c r="A4787" s="155" t="s">
        <v>8257</v>
      </c>
      <c r="B4787" s="155" t="s">
        <v>8258</v>
      </c>
      <c r="C4787" s="155" t="s">
        <v>10690</v>
      </c>
      <c r="D4787" s="157" t="s">
        <v>8259</v>
      </c>
      <c r="E4787" s="157" t="s">
        <v>8259</v>
      </c>
      <c r="F4787" s="157" t="s">
        <v>8259</v>
      </c>
    </row>
    <row r="4788" spans="1:6" x14ac:dyDescent="0.2">
      <c r="A4788" s="155" t="s">
        <v>8260</v>
      </c>
      <c r="B4788" s="155" t="s">
        <v>12364</v>
      </c>
      <c r="C4788" s="156">
        <v>37621</v>
      </c>
      <c r="D4788" s="157">
        <v>0</v>
      </c>
      <c r="E4788" s="157">
        <v>0</v>
      </c>
      <c r="F4788" s="157">
        <v>0</v>
      </c>
    </row>
    <row r="4789" spans="1:6" x14ac:dyDescent="0.2">
      <c r="A4789" s="155" t="s">
        <v>8261</v>
      </c>
      <c r="B4789" s="155"/>
      <c r="C4789" s="156">
        <v>37621</v>
      </c>
      <c r="D4789" s="157">
        <v>0</v>
      </c>
      <c r="E4789" s="157">
        <v>0</v>
      </c>
      <c r="F4789" s="157">
        <v>0</v>
      </c>
    </row>
    <row r="4790" spans="1:6" x14ac:dyDescent="0.2">
      <c r="A4790" s="155" t="s">
        <v>8257</v>
      </c>
      <c r="B4790" s="155" t="s">
        <v>8258</v>
      </c>
      <c r="C4790" s="155" t="s">
        <v>10690</v>
      </c>
      <c r="D4790" s="157" t="s">
        <v>8259</v>
      </c>
      <c r="E4790" s="157" t="s">
        <v>8259</v>
      </c>
      <c r="F4790" s="157" t="s">
        <v>8259</v>
      </c>
    </row>
    <row r="4791" spans="1:6" x14ac:dyDescent="0.2">
      <c r="A4791" s="155" t="s">
        <v>8257</v>
      </c>
      <c r="B4791" s="155" t="s">
        <v>8258</v>
      </c>
      <c r="C4791" s="155" t="s">
        <v>10690</v>
      </c>
      <c r="D4791" s="157" t="s">
        <v>8259</v>
      </c>
      <c r="E4791" s="157" t="s">
        <v>8259</v>
      </c>
      <c r="F4791" s="157" t="s">
        <v>8259</v>
      </c>
    </row>
    <row r="4792" spans="1:6" x14ac:dyDescent="0.2">
      <c r="A4792" s="155" t="s">
        <v>8260</v>
      </c>
      <c r="B4792" s="155" t="s">
        <v>12364</v>
      </c>
      <c r="C4792" s="156">
        <v>37621</v>
      </c>
      <c r="D4792" s="157">
        <v>0</v>
      </c>
      <c r="E4792" s="157">
        <v>0</v>
      </c>
      <c r="F4792" s="157">
        <v>0</v>
      </c>
    </row>
    <row r="4793" spans="1:6" x14ac:dyDescent="0.2">
      <c r="A4793" s="155" t="s">
        <v>8261</v>
      </c>
      <c r="B4793" s="155"/>
      <c r="C4793" s="156">
        <v>37621</v>
      </c>
      <c r="D4793" s="157">
        <v>0</v>
      </c>
      <c r="E4793" s="157">
        <v>0</v>
      </c>
      <c r="F4793" s="157">
        <v>0</v>
      </c>
    </row>
    <row r="4794" spans="1:6" x14ac:dyDescent="0.2">
      <c r="A4794" s="155" t="s">
        <v>8257</v>
      </c>
      <c r="B4794" s="155" t="s">
        <v>8258</v>
      </c>
      <c r="C4794" s="155" t="s">
        <v>10690</v>
      </c>
      <c r="D4794" s="157" t="s">
        <v>8259</v>
      </c>
      <c r="E4794" s="157" t="s">
        <v>8259</v>
      </c>
      <c r="F4794" s="157" t="s">
        <v>8259</v>
      </c>
    </row>
    <row r="4795" spans="1:6" x14ac:dyDescent="0.2">
      <c r="A4795" s="155" t="s">
        <v>8257</v>
      </c>
      <c r="B4795" s="155" t="s">
        <v>8258</v>
      </c>
      <c r="C4795" s="155" t="s">
        <v>10690</v>
      </c>
      <c r="D4795" s="157" t="s">
        <v>8259</v>
      </c>
      <c r="E4795" s="157" t="s">
        <v>8259</v>
      </c>
      <c r="F4795" s="157" t="s">
        <v>8259</v>
      </c>
    </row>
    <row r="4796" spans="1:6" x14ac:dyDescent="0.2">
      <c r="A4796" s="155" t="s">
        <v>8260</v>
      </c>
      <c r="B4796" s="155" t="s">
        <v>12364</v>
      </c>
      <c r="C4796" s="156">
        <v>37621</v>
      </c>
      <c r="D4796" s="157">
        <v>0</v>
      </c>
      <c r="E4796" s="157">
        <v>0</v>
      </c>
      <c r="F4796" s="157">
        <v>0</v>
      </c>
    </row>
    <row r="4797" spans="1:6" x14ac:dyDescent="0.2">
      <c r="A4797" s="155" t="s">
        <v>8261</v>
      </c>
      <c r="B4797" s="155"/>
      <c r="C4797" s="156">
        <v>37621</v>
      </c>
      <c r="D4797" s="157">
        <v>0</v>
      </c>
      <c r="E4797" s="157">
        <v>0</v>
      </c>
      <c r="F4797" s="157">
        <v>0</v>
      </c>
    </row>
    <row r="4798" spans="1:6" x14ac:dyDescent="0.2">
      <c r="A4798" s="155" t="s">
        <v>8257</v>
      </c>
      <c r="B4798" s="155" t="s">
        <v>8258</v>
      </c>
      <c r="C4798" s="155" t="s">
        <v>10690</v>
      </c>
      <c r="D4798" s="157" t="s">
        <v>8259</v>
      </c>
      <c r="E4798" s="157" t="s">
        <v>8259</v>
      </c>
      <c r="F4798" s="157" t="s">
        <v>8259</v>
      </c>
    </row>
    <row r="4799" spans="1:6" x14ac:dyDescent="0.2">
      <c r="A4799" s="155" t="s">
        <v>8257</v>
      </c>
      <c r="B4799" s="155" t="s">
        <v>8258</v>
      </c>
      <c r="C4799" s="155" t="s">
        <v>10690</v>
      </c>
      <c r="D4799" s="157" t="s">
        <v>8259</v>
      </c>
      <c r="E4799" s="157" t="s">
        <v>8259</v>
      </c>
      <c r="F4799" s="157" t="s">
        <v>8259</v>
      </c>
    </row>
    <row r="4800" spans="1:6" x14ac:dyDescent="0.2">
      <c r="A4800" s="155" t="s">
        <v>8260</v>
      </c>
      <c r="B4800" s="155" t="s">
        <v>12364</v>
      </c>
      <c r="C4800" s="156">
        <v>37621</v>
      </c>
      <c r="D4800" s="157">
        <v>0</v>
      </c>
      <c r="E4800" s="157">
        <v>0</v>
      </c>
      <c r="F4800" s="157">
        <v>0</v>
      </c>
    </row>
    <row r="4801" spans="1:6" x14ac:dyDescent="0.2">
      <c r="A4801" s="155" t="s">
        <v>8261</v>
      </c>
      <c r="B4801" s="155"/>
      <c r="C4801" s="156">
        <v>37621</v>
      </c>
      <c r="D4801" s="157">
        <v>0</v>
      </c>
      <c r="E4801" s="157">
        <v>0</v>
      </c>
      <c r="F4801" s="157">
        <v>0</v>
      </c>
    </row>
    <row r="4802" spans="1:6" x14ac:dyDescent="0.2">
      <c r="A4802" s="155" t="s">
        <v>8257</v>
      </c>
      <c r="B4802" s="155" t="s">
        <v>8258</v>
      </c>
      <c r="C4802" s="155" t="s">
        <v>10690</v>
      </c>
      <c r="D4802" s="157" t="s">
        <v>8259</v>
      </c>
      <c r="E4802" s="157" t="s">
        <v>8259</v>
      </c>
      <c r="F4802" s="157" t="s">
        <v>8259</v>
      </c>
    </row>
    <row r="4803" spans="1:6" x14ac:dyDescent="0.2">
      <c r="A4803" s="155" t="s">
        <v>8257</v>
      </c>
      <c r="B4803" s="155" t="s">
        <v>8258</v>
      </c>
      <c r="C4803" s="155" t="s">
        <v>10690</v>
      </c>
      <c r="D4803" s="157" t="s">
        <v>8259</v>
      </c>
      <c r="E4803" s="157" t="s">
        <v>8259</v>
      </c>
      <c r="F4803" s="157" t="s">
        <v>8259</v>
      </c>
    </row>
    <row r="4804" spans="1:6" x14ac:dyDescent="0.2">
      <c r="A4804" s="155" t="s">
        <v>8260</v>
      </c>
      <c r="B4804" s="155" t="s">
        <v>12364</v>
      </c>
      <c r="C4804" s="156">
        <v>37621</v>
      </c>
      <c r="D4804" s="157">
        <v>0</v>
      </c>
      <c r="E4804" s="157">
        <v>0</v>
      </c>
      <c r="F4804" s="157">
        <v>0</v>
      </c>
    </row>
    <row r="4805" spans="1:6" x14ac:dyDescent="0.2">
      <c r="A4805" s="155" t="s">
        <v>8261</v>
      </c>
      <c r="B4805" s="155"/>
      <c r="C4805" s="156">
        <v>37621</v>
      </c>
      <c r="D4805" s="157">
        <v>0</v>
      </c>
      <c r="E4805" s="157">
        <v>0</v>
      </c>
      <c r="F4805" s="157">
        <v>0</v>
      </c>
    </row>
    <row r="4806" spans="1:6" x14ac:dyDescent="0.2">
      <c r="A4806" s="155" t="s">
        <v>8257</v>
      </c>
      <c r="B4806" s="155" t="s">
        <v>8258</v>
      </c>
      <c r="C4806" s="155" t="s">
        <v>10690</v>
      </c>
      <c r="D4806" s="157" t="s">
        <v>8259</v>
      </c>
      <c r="E4806" s="157" t="s">
        <v>8259</v>
      </c>
      <c r="F4806" s="157" t="s">
        <v>8259</v>
      </c>
    </row>
    <row r="4807" spans="1:6" x14ac:dyDescent="0.2">
      <c r="A4807" s="155" t="s">
        <v>8257</v>
      </c>
      <c r="B4807" s="155" t="s">
        <v>8258</v>
      </c>
      <c r="C4807" s="155" t="s">
        <v>10690</v>
      </c>
      <c r="D4807" s="157" t="s">
        <v>8259</v>
      </c>
      <c r="E4807" s="157" t="s">
        <v>8259</v>
      </c>
      <c r="F4807" s="157" t="s">
        <v>8259</v>
      </c>
    </row>
    <row r="4808" spans="1:6" x14ac:dyDescent="0.2">
      <c r="A4808" s="155" t="s">
        <v>8260</v>
      </c>
      <c r="B4808" s="155" t="s">
        <v>12364</v>
      </c>
      <c r="C4808" s="156">
        <v>37621</v>
      </c>
      <c r="D4808" s="157">
        <v>0</v>
      </c>
      <c r="E4808" s="157">
        <v>0</v>
      </c>
      <c r="F4808" s="157">
        <v>0</v>
      </c>
    </row>
    <row r="4809" spans="1:6" x14ac:dyDescent="0.2">
      <c r="A4809" s="155" t="s">
        <v>8261</v>
      </c>
      <c r="B4809" s="155"/>
      <c r="C4809" s="156">
        <v>37621</v>
      </c>
      <c r="D4809" s="157">
        <v>0</v>
      </c>
      <c r="E4809" s="157">
        <v>0</v>
      </c>
      <c r="F4809" s="157">
        <v>0</v>
      </c>
    </row>
    <row r="4810" spans="1:6" x14ac:dyDescent="0.2">
      <c r="A4810" s="155" t="s">
        <v>8257</v>
      </c>
      <c r="B4810" s="155" t="s">
        <v>8258</v>
      </c>
      <c r="C4810" s="155" t="s">
        <v>10690</v>
      </c>
      <c r="D4810" s="157" t="s">
        <v>8259</v>
      </c>
      <c r="E4810" s="157" t="s">
        <v>8259</v>
      </c>
      <c r="F4810" s="157" t="s">
        <v>8259</v>
      </c>
    </row>
    <row r="4811" spans="1:6" x14ac:dyDescent="0.2">
      <c r="A4811" s="155" t="s">
        <v>8257</v>
      </c>
      <c r="B4811" s="155" t="s">
        <v>8258</v>
      </c>
      <c r="C4811" s="155" t="s">
        <v>10690</v>
      </c>
      <c r="D4811" s="157" t="s">
        <v>8259</v>
      </c>
      <c r="E4811" s="157" t="s">
        <v>8259</v>
      </c>
      <c r="F4811" s="157" t="s">
        <v>8259</v>
      </c>
    </row>
    <row r="4812" spans="1:6" x14ac:dyDescent="0.2">
      <c r="A4812" s="155" t="s">
        <v>8260</v>
      </c>
      <c r="B4812" s="155" t="s">
        <v>12364</v>
      </c>
      <c r="C4812" s="156">
        <v>37621</v>
      </c>
      <c r="D4812" s="157">
        <v>0</v>
      </c>
      <c r="E4812" s="157">
        <v>0</v>
      </c>
      <c r="F4812" s="157">
        <v>0</v>
      </c>
    </row>
    <row r="4813" spans="1:6" x14ac:dyDescent="0.2">
      <c r="A4813" s="155" t="s">
        <v>8261</v>
      </c>
      <c r="B4813" s="155"/>
      <c r="C4813" s="156">
        <v>37621</v>
      </c>
      <c r="D4813" s="157">
        <v>0</v>
      </c>
      <c r="E4813" s="157">
        <v>0</v>
      </c>
      <c r="F4813" s="157">
        <v>0</v>
      </c>
    </row>
    <row r="4814" spans="1:6" x14ac:dyDescent="0.2">
      <c r="A4814" s="155" t="s">
        <v>8257</v>
      </c>
      <c r="B4814" s="155" t="s">
        <v>8258</v>
      </c>
      <c r="C4814" s="155" t="s">
        <v>10690</v>
      </c>
      <c r="D4814" s="157" t="s">
        <v>8259</v>
      </c>
      <c r="E4814" s="157" t="s">
        <v>8259</v>
      </c>
      <c r="F4814" s="157" t="s">
        <v>8259</v>
      </c>
    </row>
    <row r="4815" spans="1:6" x14ac:dyDescent="0.2">
      <c r="A4815" s="155" t="s">
        <v>8257</v>
      </c>
      <c r="B4815" s="155" t="s">
        <v>8258</v>
      </c>
      <c r="C4815" s="155" t="s">
        <v>10690</v>
      </c>
      <c r="D4815" s="157" t="s">
        <v>8259</v>
      </c>
      <c r="E4815" s="157" t="s">
        <v>8259</v>
      </c>
      <c r="F4815" s="157" t="s">
        <v>8259</v>
      </c>
    </row>
    <row r="4816" spans="1:6" x14ac:dyDescent="0.2">
      <c r="A4816" s="155" t="s">
        <v>8268</v>
      </c>
      <c r="B4816" s="155"/>
      <c r="C4816" s="155"/>
      <c r="D4816" s="155"/>
      <c r="E4816" s="155"/>
      <c r="F4816" s="155"/>
    </row>
    <row r="4817" spans="1:6" x14ac:dyDescent="0.2">
      <c r="A4817" s="155" t="s">
        <v>8254</v>
      </c>
      <c r="B4817" s="155" t="s">
        <v>8255</v>
      </c>
      <c r="C4817" s="155"/>
      <c r="D4817" s="155"/>
      <c r="E4817" s="155"/>
      <c r="F4817" s="155"/>
    </row>
    <row r="4818" spans="1:6" x14ac:dyDescent="0.2">
      <c r="A4818" s="155"/>
      <c r="B4818" s="155"/>
      <c r="C4818" s="155" t="s">
        <v>10689</v>
      </c>
      <c r="D4818" s="157" t="s">
        <v>8255</v>
      </c>
      <c r="E4818" s="155"/>
      <c r="F4818" s="155"/>
    </row>
    <row r="4820" spans="1:6" x14ac:dyDescent="0.2">
      <c r="A4820" s="155" t="s">
        <v>8260</v>
      </c>
      <c r="B4820" s="155" t="s">
        <v>12364</v>
      </c>
      <c r="C4820" s="156">
        <v>37621</v>
      </c>
      <c r="D4820" s="157">
        <v>0</v>
      </c>
      <c r="E4820" s="157">
        <v>0</v>
      </c>
      <c r="F4820" s="157">
        <v>0</v>
      </c>
    </row>
    <row r="4821" spans="1:6" x14ac:dyDescent="0.2">
      <c r="A4821" s="155" t="s">
        <v>8261</v>
      </c>
      <c r="B4821" s="155"/>
      <c r="C4821" s="156">
        <v>37621</v>
      </c>
      <c r="D4821" s="157">
        <v>0</v>
      </c>
      <c r="E4821" s="157">
        <v>0</v>
      </c>
      <c r="F4821" s="157">
        <v>0</v>
      </c>
    </row>
    <row r="4822" spans="1:6" x14ac:dyDescent="0.2">
      <c r="A4822" s="155" t="s">
        <v>8257</v>
      </c>
      <c r="B4822" s="155" t="s">
        <v>8258</v>
      </c>
      <c r="C4822" s="155" t="s">
        <v>10690</v>
      </c>
      <c r="D4822" s="157" t="s">
        <v>8259</v>
      </c>
      <c r="E4822" s="157" t="s">
        <v>8259</v>
      </c>
      <c r="F4822" s="157" t="s">
        <v>8259</v>
      </c>
    </row>
    <row r="4823" spans="1:6" x14ac:dyDescent="0.2">
      <c r="A4823" s="155" t="s">
        <v>8257</v>
      </c>
      <c r="B4823" s="155" t="s">
        <v>8258</v>
      </c>
      <c r="C4823" s="155" t="s">
        <v>10690</v>
      </c>
      <c r="D4823" s="157" t="s">
        <v>8259</v>
      </c>
      <c r="E4823" s="157" t="s">
        <v>8259</v>
      </c>
      <c r="F4823" s="157" t="s">
        <v>8259</v>
      </c>
    </row>
    <row r="4824" spans="1:6" x14ac:dyDescent="0.2">
      <c r="A4824" s="155" t="s">
        <v>8260</v>
      </c>
      <c r="B4824" s="155" t="s">
        <v>12364</v>
      </c>
      <c r="C4824" s="156">
        <v>37621</v>
      </c>
      <c r="D4824" s="157">
        <v>0</v>
      </c>
      <c r="E4824" s="157">
        <v>0</v>
      </c>
      <c r="F4824" s="157">
        <v>0</v>
      </c>
    </row>
    <row r="4825" spans="1:6" x14ac:dyDescent="0.2">
      <c r="A4825" s="155" t="s">
        <v>8261</v>
      </c>
      <c r="B4825" s="155"/>
      <c r="C4825" s="156">
        <v>37621</v>
      </c>
      <c r="D4825" s="157">
        <v>0</v>
      </c>
      <c r="E4825" s="157">
        <v>0</v>
      </c>
      <c r="F4825" s="157">
        <v>0</v>
      </c>
    </row>
    <row r="4826" spans="1:6" x14ac:dyDescent="0.2">
      <c r="A4826" s="155" t="s">
        <v>8257</v>
      </c>
      <c r="B4826" s="155" t="s">
        <v>8258</v>
      </c>
      <c r="C4826" s="155" t="s">
        <v>10690</v>
      </c>
      <c r="D4826" s="157" t="s">
        <v>8259</v>
      </c>
      <c r="E4826" s="157" t="s">
        <v>8259</v>
      </c>
      <c r="F4826" s="157" t="s">
        <v>8259</v>
      </c>
    </row>
    <row r="4827" spans="1:6" x14ac:dyDescent="0.2">
      <c r="A4827" s="155" t="s">
        <v>8257</v>
      </c>
      <c r="B4827" s="155" t="s">
        <v>8258</v>
      </c>
      <c r="C4827" s="155" t="s">
        <v>10690</v>
      </c>
      <c r="D4827" s="157" t="s">
        <v>8259</v>
      </c>
      <c r="E4827" s="157" t="s">
        <v>8259</v>
      </c>
      <c r="F4827" s="157" t="s">
        <v>8259</v>
      </c>
    </row>
    <row r="4828" spans="1:6" x14ac:dyDescent="0.2">
      <c r="A4828" s="155" t="s">
        <v>8260</v>
      </c>
      <c r="B4828" s="155" t="s">
        <v>12364</v>
      </c>
      <c r="C4828" s="156">
        <v>37621</v>
      </c>
      <c r="D4828" s="157">
        <v>0</v>
      </c>
      <c r="E4828" s="157">
        <v>0</v>
      </c>
      <c r="F4828" s="157">
        <v>0</v>
      </c>
    </row>
    <row r="4829" spans="1:6" x14ac:dyDescent="0.2">
      <c r="A4829" s="155" t="s">
        <v>8261</v>
      </c>
      <c r="B4829" s="155"/>
      <c r="C4829" s="156">
        <v>37621</v>
      </c>
      <c r="D4829" s="157">
        <v>0</v>
      </c>
      <c r="E4829" s="157">
        <v>0</v>
      </c>
      <c r="F4829" s="157">
        <v>0</v>
      </c>
    </row>
    <row r="4830" spans="1:6" x14ac:dyDescent="0.2">
      <c r="A4830" s="155" t="s">
        <v>8257</v>
      </c>
      <c r="B4830" s="155" t="s">
        <v>8258</v>
      </c>
      <c r="C4830" s="155" t="s">
        <v>10690</v>
      </c>
      <c r="D4830" s="157" t="s">
        <v>8259</v>
      </c>
      <c r="E4830" s="157" t="s">
        <v>8259</v>
      </c>
      <c r="F4830" s="157" t="s">
        <v>8259</v>
      </c>
    </row>
    <row r="4831" spans="1:6" x14ac:dyDescent="0.2">
      <c r="A4831" s="155" t="s">
        <v>8257</v>
      </c>
      <c r="B4831" s="155" t="s">
        <v>8258</v>
      </c>
      <c r="C4831" s="155" t="s">
        <v>10690</v>
      </c>
      <c r="D4831" s="157" t="s">
        <v>8259</v>
      </c>
      <c r="E4831" s="157" t="s">
        <v>8259</v>
      </c>
      <c r="F4831" s="157" t="s">
        <v>8259</v>
      </c>
    </row>
    <row r="4832" spans="1:6" x14ac:dyDescent="0.2">
      <c r="A4832" s="155" t="s">
        <v>8260</v>
      </c>
      <c r="B4832" s="155" t="s">
        <v>12364</v>
      </c>
      <c r="C4832" s="156">
        <v>37621</v>
      </c>
      <c r="D4832" s="157">
        <v>0</v>
      </c>
      <c r="E4832" s="157">
        <v>0</v>
      </c>
      <c r="F4832" s="157">
        <v>0</v>
      </c>
    </row>
    <row r="4833" spans="1:6" x14ac:dyDescent="0.2">
      <c r="A4833" s="155" t="s">
        <v>8261</v>
      </c>
      <c r="B4833" s="155"/>
      <c r="C4833" s="156">
        <v>37621</v>
      </c>
      <c r="D4833" s="157">
        <v>0</v>
      </c>
      <c r="E4833" s="157">
        <v>0</v>
      </c>
      <c r="F4833" s="157">
        <v>0</v>
      </c>
    </row>
    <row r="4834" spans="1:6" x14ac:dyDescent="0.2">
      <c r="A4834" s="155" t="s">
        <v>8257</v>
      </c>
      <c r="B4834" s="155" t="s">
        <v>8258</v>
      </c>
      <c r="C4834" s="155" t="s">
        <v>10690</v>
      </c>
      <c r="D4834" s="157" t="s">
        <v>8259</v>
      </c>
      <c r="E4834" s="157" t="s">
        <v>8259</v>
      </c>
      <c r="F4834" s="157" t="s">
        <v>8259</v>
      </c>
    </row>
    <row r="4835" spans="1:6" x14ac:dyDescent="0.2">
      <c r="A4835" s="155" t="s">
        <v>8257</v>
      </c>
      <c r="B4835" s="155" t="s">
        <v>8258</v>
      </c>
      <c r="C4835" s="155" t="s">
        <v>10690</v>
      </c>
      <c r="D4835" s="157" t="s">
        <v>8259</v>
      </c>
      <c r="E4835" s="157" t="s">
        <v>8259</v>
      </c>
      <c r="F4835" s="157" t="s">
        <v>8259</v>
      </c>
    </row>
    <row r="4836" spans="1:6" x14ac:dyDescent="0.2">
      <c r="A4836" s="155" t="s">
        <v>8260</v>
      </c>
      <c r="B4836" s="155" t="s">
        <v>12364</v>
      </c>
      <c r="C4836" s="156">
        <v>37621</v>
      </c>
      <c r="D4836" s="157">
        <v>0</v>
      </c>
      <c r="E4836" s="157">
        <v>0</v>
      </c>
      <c r="F4836" s="157">
        <v>0</v>
      </c>
    </row>
    <row r="4837" spans="1:6" x14ac:dyDescent="0.2">
      <c r="A4837" s="155" t="s">
        <v>8261</v>
      </c>
      <c r="B4837" s="155"/>
      <c r="C4837" s="156">
        <v>37621</v>
      </c>
      <c r="D4837" s="157">
        <v>0</v>
      </c>
      <c r="E4837" s="157">
        <v>0</v>
      </c>
      <c r="F4837" s="157">
        <v>0</v>
      </c>
    </row>
    <row r="4838" spans="1:6" x14ac:dyDescent="0.2">
      <c r="A4838" s="155" t="s">
        <v>8257</v>
      </c>
      <c r="B4838" s="155" t="s">
        <v>8258</v>
      </c>
      <c r="C4838" s="155" t="s">
        <v>10690</v>
      </c>
      <c r="D4838" s="157" t="s">
        <v>8259</v>
      </c>
      <c r="E4838" s="157" t="s">
        <v>8259</v>
      </c>
      <c r="F4838" s="157" t="s">
        <v>8259</v>
      </c>
    </row>
    <row r="4839" spans="1:6" x14ac:dyDescent="0.2">
      <c r="A4839" s="155" t="s">
        <v>8257</v>
      </c>
      <c r="B4839" s="155" t="s">
        <v>8258</v>
      </c>
      <c r="C4839" s="155" t="s">
        <v>10690</v>
      </c>
      <c r="D4839" s="157" t="s">
        <v>8259</v>
      </c>
      <c r="E4839" s="157" t="s">
        <v>8259</v>
      </c>
      <c r="F4839" s="157" t="s">
        <v>8259</v>
      </c>
    </row>
    <row r="4840" spans="1:6" x14ac:dyDescent="0.2">
      <c r="A4840" s="155" t="s">
        <v>8260</v>
      </c>
      <c r="B4840" s="155" t="s">
        <v>12364</v>
      </c>
      <c r="C4840" s="156">
        <v>37621</v>
      </c>
      <c r="D4840" s="157">
        <v>0</v>
      </c>
      <c r="E4840" s="157">
        <v>0</v>
      </c>
      <c r="F4840" s="157">
        <v>0</v>
      </c>
    </row>
    <row r="4841" spans="1:6" x14ac:dyDescent="0.2">
      <c r="A4841" s="155" t="s">
        <v>8261</v>
      </c>
      <c r="B4841" s="155"/>
      <c r="C4841" s="156">
        <v>37621</v>
      </c>
      <c r="D4841" s="157">
        <v>0</v>
      </c>
      <c r="E4841" s="157">
        <v>0</v>
      </c>
      <c r="F4841" s="157">
        <v>0</v>
      </c>
    </row>
    <row r="4842" spans="1:6" x14ac:dyDescent="0.2">
      <c r="A4842" s="155" t="s">
        <v>8257</v>
      </c>
      <c r="B4842" s="155" t="s">
        <v>8258</v>
      </c>
      <c r="C4842" s="155" t="s">
        <v>10690</v>
      </c>
      <c r="D4842" s="157" t="s">
        <v>8259</v>
      </c>
      <c r="E4842" s="157" t="s">
        <v>8259</v>
      </c>
      <c r="F4842" s="157" t="s">
        <v>8259</v>
      </c>
    </row>
    <row r="4843" spans="1:6" x14ac:dyDescent="0.2">
      <c r="A4843" s="155" t="s">
        <v>8257</v>
      </c>
      <c r="B4843" s="155" t="s">
        <v>8258</v>
      </c>
      <c r="C4843" s="155" t="s">
        <v>10690</v>
      </c>
      <c r="D4843" s="157" t="s">
        <v>8259</v>
      </c>
      <c r="E4843" s="157" t="s">
        <v>8259</v>
      </c>
      <c r="F4843" s="157" t="s">
        <v>8259</v>
      </c>
    </row>
    <row r="4844" spans="1:6" x14ac:dyDescent="0.2">
      <c r="A4844" s="155" t="s">
        <v>8260</v>
      </c>
      <c r="B4844" s="155" t="s">
        <v>12364</v>
      </c>
      <c r="C4844" s="156">
        <v>37621</v>
      </c>
      <c r="D4844" s="157">
        <v>0</v>
      </c>
      <c r="E4844" s="157">
        <v>0</v>
      </c>
      <c r="F4844" s="157">
        <v>0</v>
      </c>
    </row>
    <row r="4845" spans="1:6" x14ac:dyDescent="0.2">
      <c r="A4845" s="155" t="s">
        <v>8261</v>
      </c>
      <c r="B4845" s="155"/>
      <c r="C4845" s="156">
        <v>37621</v>
      </c>
      <c r="D4845" s="157">
        <v>0</v>
      </c>
      <c r="E4845" s="157">
        <v>0</v>
      </c>
      <c r="F4845" s="157">
        <v>0</v>
      </c>
    </row>
    <row r="4846" spans="1:6" x14ac:dyDescent="0.2">
      <c r="A4846" s="155" t="s">
        <v>8257</v>
      </c>
      <c r="B4846" s="155" t="s">
        <v>8258</v>
      </c>
      <c r="C4846" s="155" t="s">
        <v>10690</v>
      </c>
      <c r="D4846" s="157" t="s">
        <v>8259</v>
      </c>
      <c r="E4846" s="157" t="s">
        <v>8259</v>
      </c>
      <c r="F4846" s="157" t="s">
        <v>8259</v>
      </c>
    </row>
    <row r="4847" spans="1:6" x14ac:dyDescent="0.2">
      <c r="A4847" s="155" t="s">
        <v>8257</v>
      </c>
      <c r="B4847" s="155" t="s">
        <v>8258</v>
      </c>
      <c r="C4847" s="155" t="s">
        <v>10690</v>
      </c>
      <c r="D4847" s="157" t="s">
        <v>8259</v>
      </c>
      <c r="E4847" s="157" t="s">
        <v>8259</v>
      </c>
      <c r="F4847" s="157" t="s">
        <v>8259</v>
      </c>
    </row>
    <row r="4848" spans="1:6" x14ac:dyDescent="0.2">
      <c r="A4848" s="155" t="s">
        <v>8260</v>
      </c>
      <c r="B4848" s="155" t="s">
        <v>12364</v>
      </c>
      <c r="C4848" s="156">
        <v>37621</v>
      </c>
      <c r="D4848" s="157">
        <v>0</v>
      </c>
      <c r="E4848" s="157">
        <v>0</v>
      </c>
      <c r="F4848" s="157">
        <v>0</v>
      </c>
    </row>
    <row r="4849" spans="1:6" x14ac:dyDescent="0.2">
      <c r="A4849" s="155" t="s">
        <v>8261</v>
      </c>
      <c r="B4849" s="155"/>
      <c r="C4849" s="156">
        <v>37621</v>
      </c>
      <c r="D4849" s="157">
        <v>0</v>
      </c>
      <c r="E4849" s="157">
        <v>0</v>
      </c>
      <c r="F4849" s="157">
        <v>0</v>
      </c>
    </row>
    <row r="4850" spans="1:6" x14ac:dyDescent="0.2">
      <c r="A4850" s="155" t="s">
        <v>8257</v>
      </c>
      <c r="B4850" s="155" t="s">
        <v>8258</v>
      </c>
      <c r="C4850" s="155" t="s">
        <v>10690</v>
      </c>
      <c r="D4850" s="157" t="s">
        <v>8259</v>
      </c>
      <c r="E4850" s="157" t="s">
        <v>8259</v>
      </c>
      <c r="F4850" s="157" t="s">
        <v>8259</v>
      </c>
    </row>
    <row r="4851" spans="1:6" x14ac:dyDescent="0.2">
      <c r="A4851" s="155" t="s">
        <v>8257</v>
      </c>
      <c r="B4851" s="155" t="s">
        <v>8258</v>
      </c>
      <c r="C4851" s="155" t="s">
        <v>10690</v>
      </c>
      <c r="D4851" s="157" t="s">
        <v>8259</v>
      </c>
      <c r="E4851" s="157" t="s">
        <v>8259</v>
      </c>
      <c r="F4851" s="157" t="s">
        <v>8259</v>
      </c>
    </row>
    <row r="4852" spans="1:6" x14ac:dyDescent="0.2">
      <c r="A4852" s="155" t="s">
        <v>8260</v>
      </c>
      <c r="B4852" s="155" t="s">
        <v>12364</v>
      </c>
      <c r="C4852" s="156">
        <v>37621</v>
      </c>
      <c r="D4852" s="157">
        <v>0</v>
      </c>
      <c r="E4852" s="157">
        <v>0</v>
      </c>
      <c r="F4852" s="157">
        <v>0</v>
      </c>
    </row>
    <row r="4853" spans="1:6" x14ac:dyDescent="0.2">
      <c r="A4853" s="155" t="s">
        <v>8261</v>
      </c>
      <c r="B4853" s="155"/>
      <c r="C4853" s="156">
        <v>37621</v>
      </c>
      <c r="D4853" s="157">
        <v>0</v>
      </c>
      <c r="E4853" s="157">
        <v>0</v>
      </c>
      <c r="F4853" s="157">
        <v>0</v>
      </c>
    </row>
    <row r="4854" spans="1:6" x14ac:dyDescent="0.2">
      <c r="A4854" s="155" t="s">
        <v>8257</v>
      </c>
      <c r="B4854" s="155" t="s">
        <v>8258</v>
      </c>
      <c r="C4854" s="155" t="s">
        <v>10690</v>
      </c>
      <c r="D4854" s="157" t="s">
        <v>8259</v>
      </c>
      <c r="E4854" s="157" t="s">
        <v>8259</v>
      </c>
      <c r="F4854" s="157" t="s">
        <v>8259</v>
      </c>
    </row>
    <row r="4855" spans="1:6" x14ac:dyDescent="0.2">
      <c r="A4855" s="155" t="s">
        <v>47</v>
      </c>
      <c r="B4855" s="155" t="s">
        <v>8427</v>
      </c>
      <c r="C4855" s="155"/>
      <c r="D4855" s="155"/>
      <c r="E4855" s="155"/>
      <c r="F4855" s="155"/>
    </row>
    <row r="4856" spans="1:6" x14ac:dyDescent="0.2">
      <c r="A4856" s="155"/>
      <c r="B4856" s="155"/>
      <c r="C4856" s="155" t="s">
        <v>10691</v>
      </c>
      <c r="D4856" s="155"/>
      <c r="E4856" s="157">
        <v>0</v>
      </c>
      <c r="F4856" s="155"/>
    </row>
    <row r="4857" spans="1:6" x14ac:dyDescent="0.2">
      <c r="A4857" s="155" t="s">
        <v>8264</v>
      </c>
      <c r="B4857" s="155"/>
      <c r="C4857" s="156">
        <v>37590</v>
      </c>
      <c r="D4857" s="157">
        <v>14044.089</v>
      </c>
      <c r="E4857" s="157">
        <v>13963.967000000001</v>
      </c>
      <c r="F4857" s="157">
        <v>80.122</v>
      </c>
    </row>
    <row r="4858" spans="1:6" x14ac:dyDescent="0.2">
      <c r="A4858" s="155" t="s">
        <v>8257</v>
      </c>
      <c r="B4858" s="155" t="s">
        <v>8258</v>
      </c>
      <c r="C4858" s="155" t="s">
        <v>10690</v>
      </c>
      <c r="D4858" s="157" t="s">
        <v>8259</v>
      </c>
      <c r="E4858" s="157" t="s">
        <v>8259</v>
      </c>
      <c r="F4858" s="157" t="s">
        <v>8259</v>
      </c>
    </row>
    <row r="4860" spans="1:6" x14ac:dyDescent="0.2">
      <c r="A4860" s="155" t="s">
        <v>8265</v>
      </c>
      <c r="B4860" s="155" t="s">
        <v>8266</v>
      </c>
      <c r="C4860" s="155" t="s">
        <v>158</v>
      </c>
      <c r="D4860" s="157" t="s">
        <v>3</v>
      </c>
      <c r="E4860" s="157" t="s">
        <v>4</v>
      </c>
      <c r="F4860" s="157" t="s">
        <v>1020</v>
      </c>
    </row>
    <row r="4861" spans="1:6" x14ac:dyDescent="0.2">
      <c r="A4861" s="155" t="s">
        <v>8257</v>
      </c>
      <c r="B4861" s="155" t="s">
        <v>8258</v>
      </c>
      <c r="C4861" s="155" t="s">
        <v>10690</v>
      </c>
      <c r="D4861" s="157" t="s">
        <v>8259</v>
      </c>
      <c r="E4861" s="157" t="s">
        <v>8259</v>
      </c>
      <c r="F4861" s="157" t="s">
        <v>8259</v>
      </c>
    </row>
    <row r="4862" spans="1:6" x14ac:dyDescent="0.2">
      <c r="A4862" s="156">
        <v>45637</v>
      </c>
      <c r="B4862" s="155">
        <v>5624567510</v>
      </c>
      <c r="C4862" s="155" t="s">
        <v>11419</v>
      </c>
      <c r="D4862" s="157">
        <v>278.98399999999998</v>
      </c>
      <c r="E4862" s="155"/>
      <c r="F4862" s="157">
        <v>359.10599999999999</v>
      </c>
    </row>
    <row r="4863" spans="1:6" x14ac:dyDescent="0.2">
      <c r="A4863" s="156">
        <v>45651</v>
      </c>
      <c r="B4863" s="155">
        <v>5624567591</v>
      </c>
      <c r="C4863" s="155" t="s">
        <v>11420</v>
      </c>
      <c r="D4863" s="157">
        <v>575.05600000000004</v>
      </c>
      <c r="E4863" s="155"/>
      <c r="F4863" s="157">
        <v>934.16200000000003</v>
      </c>
    </row>
    <row r="4864" spans="1:6" x14ac:dyDescent="0.2">
      <c r="A4864" s="156">
        <v>45651</v>
      </c>
      <c r="B4864" s="155">
        <v>5624567595</v>
      </c>
      <c r="C4864" s="155" t="s">
        <v>11421</v>
      </c>
      <c r="D4864" s="157">
        <v>288.02800000000002</v>
      </c>
      <c r="E4864" s="155"/>
      <c r="F4864" s="157">
        <v>1222.19</v>
      </c>
    </row>
    <row r="4865" spans="1:6" x14ac:dyDescent="0.2">
      <c r="A4865" s="156">
        <v>45651</v>
      </c>
      <c r="B4865" s="155">
        <v>5624567596</v>
      </c>
      <c r="C4865" s="155" t="s">
        <v>11422</v>
      </c>
      <c r="D4865" s="157">
        <v>256.255</v>
      </c>
      <c r="E4865" s="155"/>
      <c r="F4865" s="157">
        <v>1478.4449999999999</v>
      </c>
    </row>
    <row r="4866" spans="1:6" x14ac:dyDescent="0.2">
      <c r="A4866" s="156">
        <v>45651</v>
      </c>
      <c r="B4866" s="155">
        <v>5624567597</v>
      </c>
      <c r="C4866" s="155" t="s">
        <v>11423</v>
      </c>
      <c r="D4866" s="157">
        <v>247.33</v>
      </c>
      <c r="E4866" s="155"/>
      <c r="F4866" s="157">
        <v>1725.7750000000001</v>
      </c>
    </row>
    <row r="4867" spans="1:6" x14ac:dyDescent="0.2">
      <c r="A4867" s="156">
        <v>45652</v>
      </c>
      <c r="B4867" s="155" t="s">
        <v>11424</v>
      </c>
      <c r="C4867" s="155" t="s">
        <v>11425</v>
      </c>
      <c r="D4867" s="155"/>
      <c r="E4867" s="157">
        <v>288.02800000000002</v>
      </c>
      <c r="F4867" s="157">
        <v>1437.7470000000001</v>
      </c>
    </row>
    <row r="4868" spans="1:6" x14ac:dyDescent="0.2">
      <c r="A4868" s="156">
        <v>45652</v>
      </c>
      <c r="B4868" s="155" t="s">
        <v>11426</v>
      </c>
      <c r="C4868" s="155" t="s">
        <v>11427</v>
      </c>
      <c r="D4868" s="155"/>
      <c r="E4868" s="157">
        <v>575.05600000000004</v>
      </c>
      <c r="F4868" s="157">
        <v>862.69100000000003</v>
      </c>
    </row>
    <row r="4869" spans="1:6" x14ac:dyDescent="0.2">
      <c r="A4869" s="156">
        <v>45652</v>
      </c>
      <c r="B4869" s="155" t="s">
        <v>11428</v>
      </c>
      <c r="C4869" s="155" t="s">
        <v>11429</v>
      </c>
      <c r="D4869" s="155"/>
      <c r="E4869" s="157">
        <v>129.04400000000001</v>
      </c>
      <c r="F4869" s="157">
        <v>733.64700000000005</v>
      </c>
    </row>
    <row r="4870" spans="1:6" x14ac:dyDescent="0.2">
      <c r="A4870" s="156">
        <v>45652</v>
      </c>
      <c r="B4870" s="155" t="s">
        <v>11430</v>
      </c>
      <c r="C4870" s="155" t="s">
        <v>11431</v>
      </c>
      <c r="D4870" s="155"/>
      <c r="E4870" s="157">
        <v>247.33</v>
      </c>
      <c r="F4870" s="157">
        <v>486.31700000000001</v>
      </c>
    </row>
    <row r="4871" spans="1:6" x14ac:dyDescent="0.2">
      <c r="A4871" s="156">
        <v>45652</v>
      </c>
      <c r="B4871" s="155" t="s">
        <v>11432</v>
      </c>
      <c r="C4871" s="155" t="s">
        <v>11433</v>
      </c>
      <c r="D4871" s="155"/>
      <c r="E4871" s="157">
        <v>256.255</v>
      </c>
      <c r="F4871" s="157">
        <v>230.06200000000001</v>
      </c>
    </row>
    <row r="4872" spans="1:6" x14ac:dyDescent="0.2">
      <c r="A4872" s="155" t="s">
        <v>8268</v>
      </c>
      <c r="B4872" s="155"/>
      <c r="C4872" s="155"/>
      <c r="D4872" s="155"/>
      <c r="E4872" s="155"/>
      <c r="F4872" s="155"/>
    </row>
    <row r="4873" spans="1:6" x14ac:dyDescent="0.2">
      <c r="A4873" s="155" t="s">
        <v>8254</v>
      </c>
      <c r="B4873" s="155" t="s">
        <v>8255</v>
      </c>
      <c r="C4873" s="155"/>
      <c r="D4873" s="155"/>
      <c r="E4873" s="155"/>
      <c r="F4873" s="155"/>
    </row>
    <row r="4874" spans="1:6" x14ac:dyDescent="0.2">
      <c r="A4874" s="155"/>
      <c r="B4874" s="155"/>
      <c r="C4874" s="155" t="s">
        <v>10689</v>
      </c>
      <c r="D4874" s="157" t="s">
        <v>8255</v>
      </c>
      <c r="E4874" s="155"/>
      <c r="F4874" s="155"/>
    </row>
    <row r="4877" spans="1:6" x14ac:dyDescent="0.2">
      <c r="A4877" s="155" t="s">
        <v>8265</v>
      </c>
      <c r="B4877" s="155" t="s">
        <v>8266</v>
      </c>
      <c r="C4877" s="155" t="s">
        <v>158</v>
      </c>
      <c r="D4877" s="157" t="s">
        <v>3</v>
      </c>
      <c r="E4877" s="157" t="s">
        <v>4</v>
      </c>
      <c r="F4877" s="157" t="s">
        <v>1020</v>
      </c>
    </row>
    <row r="4878" spans="1:6" x14ac:dyDescent="0.2">
      <c r="A4878" s="155" t="s">
        <v>8257</v>
      </c>
      <c r="B4878" s="155" t="s">
        <v>8258</v>
      </c>
      <c r="C4878" s="155" t="s">
        <v>10690</v>
      </c>
      <c r="D4878" s="157" t="s">
        <v>8259</v>
      </c>
      <c r="E4878" s="157" t="s">
        <v>8259</v>
      </c>
      <c r="F4878" s="157" t="s">
        <v>8259</v>
      </c>
    </row>
    <row r="4880" spans="1:6" x14ac:dyDescent="0.2">
      <c r="A4880" s="156">
        <v>45652</v>
      </c>
      <c r="B4880" s="155" t="s">
        <v>11434</v>
      </c>
      <c r="C4880" s="155" t="s">
        <v>11435</v>
      </c>
      <c r="D4880" s="155"/>
      <c r="E4880" s="157">
        <v>100.96</v>
      </c>
      <c r="F4880" s="157">
        <v>129.102</v>
      </c>
    </row>
    <row r="4881" spans="1:6" x14ac:dyDescent="0.2">
      <c r="A4881" s="156">
        <v>45652</v>
      </c>
      <c r="B4881" s="155">
        <v>5624567599</v>
      </c>
      <c r="C4881" s="155" t="s">
        <v>11436</v>
      </c>
      <c r="D4881" s="157">
        <v>210.44</v>
      </c>
      <c r="E4881" s="155"/>
      <c r="F4881" s="157">
        <v>339.54199999999997</v>
      </c>
    </row>
    <row r="4882" spans="1:6" x14ac:dyDescent="0.2">
      <c r="A4882" s="156">
        <v>45653</v>
      </c>
      <c r="B4882" s="155">
        <v>5624567614</v>
      </c>
      <c r="C4882" s="155" t="s">
        <v>11437</v>
      </c>
      <c r="D4882" s="157">
        <v>129.04400000000001</v>
      </c>
      <c r="E4882" s="155"/>
      <c r="F4882" s="157">
        <v>468.58600000000001</v>
      </c>
    </row>
    <row r="4883" spans="1:6" x14ac:dyDescent="0.2">
      <c r="A4883" s="156">
        <v>45653</v>
      </c>
      <c r="B4883" s="155">
        <v>5624567618</v>
      </c>
      <c r="C4883" s="155" t="s">
        <v>11438</v>
      </c>
      <c r="D4883" s="157">
        <v>100.96</v>
      </c>
      <c r="E4883" s="155"/>
      <c r="F4883" s="157">
        <v>569.54600000000005</v>
      </c>
    </row>
    <row r="4884" spans="1:6" x14ac:dyDescent="0.2">
      <c r="A4884" s="156">
        <v>45656</v>
      </c>
      <c r="B4884" s="155" t="s">
        <v>11439</v>
      </c>
      <c r="C4884" s="155" t="s">
        <v>11440</v>
      </c>
      <c r="D4884" s="155"/>
      <c r="E4884" s="157">
        <v>210.44</v>
      </c>
      <c r="F4884" s="157">
        <v>359.10599999999999</v>
      </c>
    </row>
    <row r="4885" spans="1:6" x14ac:dyDescent="0.2">
      <c r="A4885" s="156">
        <v>45657</v>
      </c>
      <c r="B4885" s="155" t="s">
        <v>11441</v>
      </c>
      <c r="C4885" s="155" t="s">
        <v>11442</v>
      </c>
      <c r="D4885" s="155"/>
      <c r="E4885" s="157">
        <v>1554.664</v>
      </c>
      <c r="F4885" s="157">
        <v>-1195.558</v>
      </c>
    </row>
    <row r="4886" spans="1:6" x14ac:dyDescent="0.2">
      <c r="A4886" s="155" t="s">
        <v>8257</v>
      </c>
      <c r="B4886" s="155" t="s">
        <v>8258</v>
      </c>
      <c r="C4886" s="155" t="s">
        <v>10690</v>
      </c>
      <c r="D4886" s="157" t="s">
        <v>8259</v>
      </c>
      <c r="E4886" s="157" t="s">
        <v>8259</v>
      </c>
      <c r="F4886" s="157" t="s">
        <v>8259</v>
      </c>
    </row>
    <row r="4887" spans="1:6" x14ac:dyDescent="0.2">
      <c r="A4887" s="155" t="s">
        <v>8260</v>
      </c>
      <c r="B4887" s="155" t="s">
        <v>12364</v>
      </c>
      <c r="C4887" s="156">
        <v>37621</v>
      </c>
      <c r="D4887" s="157">
        <v>2086.0970000000002</v>
      </c>
      <c r="E4887" s="157">
        <v>3361.777</v>
      </c>
      <c r="F4887" s="157">
        <v>-1275.68</v>
      </c>
    </row>
    <row r="4888" spans="1:6" x14ac:dyDescent="0.2">
      <c r="A4888" s="155" t="s">
        <v>8261</v>
      </c>
      <c r="B4888" s="155"/>
      <c r="C4888" s="156">
        <v>37621</v>
      </c>
      <c r="D4888" s="157">
        <v>16130.186</v>
      </c>
      <c r="E4888" s="157">
        <v>17325.743999999999</v>
      </c>
      <c r="F4888" s="157">
        <v>-1195.558</v>
      </c>
    </row>
    <row r="4889" spans="1:6" x14ac:dyDescent="0.2">
      <c r="A4889" s="155" t="s">
        <v>8257</v>
      </c>
      <c r="B4889" s="155" t="s">
        <v>8258</v>
      </c>
      <c r="C4889" s="155" t="s">
        <v>10690</v>
      </c>
      <c r="D4889" s="157" t="s">
        <v>8259</v>
      </c>
      <c r="E4889" s="157" t="s">
        <v>8259</v>
      </c>
      <c r="F4889" s="157" t="s">
        <v>8259</v>
      </c>
    </row>
    <row r="4890" spans="1:6" x14ac:dyDescent="0.2">
      <c r="A4890" s="155" t="s">
        <v>8257</v>
      </c>
      <c r="B4890" s="155" t="s">
        <v>8258</v>
      </c>
      <c r="C4890" s="155" t="s">
        <v>10690</v>
      </c>
      <c r="D4890" s="157" t="s">
        <v>8259</v>
      </c>
      <c r="E4890" s="157" t="s">
        <v>8259</v>
      </c>
      <c r="F4890" s="157" t="s">
        <v>8259</v>
      </c>
    </row>
    <row r="4891" spans="1:6" x14ac:dyDescent="0.2">
      <c r="A4891" s="155" t="s">
        <v>8260</v>
      </c>
      <c r="B4891" s="155" t="s">
        <v>12364</v>
      </c>
      <c r="C4891" s="156">
        <v>37621</v>
      </c>
      <c r="D4891" s="157">
        <v>0</v>
      </c>
      <c r="E4891" s="157">
        <v>0</v>
      </c>
      <c r="F4891" s="157">
        <v>0</v>
      </c>
    </row>
    <row r="4892" spans="1:6" x14ac:dyDescent="0.2">
      <c r="A4892" s="155" t="s">
        <v>8261</v>
      </c>
      <c r="B4892" s="155"/>
      <c r="C4892" s="156">
        <v>37621</v>
      </c>
      <c r="D4892" s="157">
        <v>0</v>
      </c>
      <c r="E4892" s="157">
        <v>0</v>
      </c>
      <c r="F4892" s="157">
        <v>0</v>
      </c>
    </row>
    <row r="4893" spans="1:6" x14ac:dyDescent="0.2">
      <c r="A4893" s="155" t="s">
        <v>8257</v>
      </c>
      <c r="B4893" s="155" t="s">
        <v>8258</v>
      </c>
      <c r="C4893" s="155" t="s">
        <v>10690</v>
      </c>
      <c r="D4893" s="157" t="s">
        <v>8259</v>
      </c>
      <c r="E4893" s="157" t="s">
        <v>8259</v>
      </c>
      <c r="F4893" s="157" t="s">
        <v>8259</v>
      </c>
    </row>
    <row r="4894" spans="1:6" x14ac:dyDescent="0.2">
      <c r="A4894" s="155" t="s">
        <v>8257</v>
      </c>
      <c r="B4894" s="155" t="s">
        <v>8258</v>
      </c>
      <c r="C4894" s="155" t="s">
        <v>10690</v>
      </c>
      <c r="D4894" s="157" t="s">
        <v>8259</v>
      </c>
      <c r="E4894" s="157" t="s">
        <v>8259</v>
      </c>
      <c r="F4894" s="157" t="s">
        <v>8259</v>
      </c>
    </row>
    <row r="4895" spans="1:6" x14ac:dyDescent="0.2">
      <c r="A4895" s="155" t="s">
        <v>8260</v>
      </c>
      <c r="B4895" s="155" t="s">
        <v>12364</v>
      </c>
      <c r="C4895" s="156">
        <v>37621</v>
      </c>
      <c r="D4895" s="157">
        <v>0</v>
      </c>
      <c r="E4895" s="157">
        <v>0</v>
      </c>
      <c r="F4895" s="157">
        <v>0</v>
      </c>
    </row>
    <row r="4896" spans="1:6" x14ac:dyDescent="0.2">
      <c r="A4896" s="155" t="s">
        <v>8261</v>
      </c>
      <c r="B4896" s="155"/>
      <c r="C4896" s="156">
        <v>37621</v>
      </c>
      <c r="D4896" s="157">
        <v>0</v>
      </c>
      <c r="E4896" s="157">
        <v>0</v>
      </c>
      <c r="F4896" s="157">
        <v>0</v>
      </c>
    </row>
    <row r="4897" spans="1:6" x14ac:dyDescent="0.2">
      <c r="A4897" s="155" t="s">
        <v>8257</v>
      </c>
      <c r="B4897" s="155" t="s">
        <v>8258</v>
      </c>
      <c r="C4897" s="155" t="s">
        <v>10690</v>
      </c>
      <c r="D4897" s="157" t="s">
        <v>8259</v>
      </c>
      <c r="E4897" s="157" t="s">
        <v>8259</v>
      </c>
      <c r="F4897" s="157" t="s">
        <v>8259</v>
      </c>
    </row>
    <row r="4898" spans="1:6" x14ac:dyDescent="0.2">
      <c r="A4898" s="155" t="s">
        <v>8257</v>
      </c>
      <c r="B4898" s="155" t="s">
        <v>8258</v>
      </c>
      <c r="C4898" s="155" t="s">
        <v>10690</v>
      </c>
      <c r="D4898" s="157" t="s">
        <v>8259</v>
      </c>
      <c r="E4898" s="157" t="s">
        <v>8259</v>
      </c>
      <c r="F4898" s="157" t="s">
        <v>8259</v>
      </c>
    </row>
    <row r="4899" spans="1:6" x14ac:dyDescent="0.2">
      <c r="A4899" s="155" t="s">
        <v>8260</v>
      </c>
      <c r="B4899" s="155" t="s">
        <v>12364</v>
      </c>
      <c r="C4899" s="156">
        <v>37621</v>
      </c>
      <c r="D4899" s="157">
        <v>0</v>
      </c>
      <c r="E4899" s="157">
        <v>0</v>
      </c>
      <c r="F4899" s="157">
        <v>0</v>
      </c>
    </row>
    <row r="4900" spans="1:6" x14ac:dyDescent="0.2">
      <c r="A4900" s="155" t="s">
        <v>8261</v>
      </c>
      <c r="B4900" s="155"/>
      <c r="C4900" s="156">
        <v>37621</v>
      </c>
      <c r="D4900" s="157">
        <v>0</v>
      </c>
      <c r="E4900" s="157">
        <v>0</v>
      </c>
      <c r="F4900" s="157">
        <v>0</v>
      </c>
    </row>
    <row r="4901" spans="1:6" x14ac:dyDescent="0.2">
      <c r="A4901" s="155" t="s">
        <v>8257</v>
      </c>
      <c r="B4901" s="155" t="s">
        <v>8258</v>
      </c>
      <c r="C4901" s="155" t="s">
        <v>10690</v>
      </c>
      <c r="D4901" s="157" t="s">
        <v>8259</v>
      </c>
      <c r="E4901" s="157" t="s">
        <v>8259</v>
      </c>
      <c r="F4901" s="157" t="s">
        <v>8259</v>
      </c>
    </row>
    <row r="4902" spans="1:6" x14ac:dyDescent="0.2">
      <c r="A4902" s="155" t="s">
        <v>8257</v>
      </c>
      <c r="B4902" s="155" t="s">
        <v>8258</v>
      </c>
      <c r="C4902" s="155" t="s">
        <v>10690</v>
      </c>
      <c r="D4902" s="157" t="s">
        <v>8259</v>
      </c>
      <c r="E4902" s="157" t="s">
        <v>8259</v>
      </c>
      <c r="F4902" s="157" t="s">
        <v>8259</v>
      </c>
    </row>
    <row r="4903" spans="1:6" x14ac:dyDescent="0.2">
      <c r="A4903" s="155" t="s">
        <v>8260</v>
      </c>
      <c r="B4903" s="155" t="s">
        <v>12364</v>
      </c>
      <c r="C4903" s="156">
        <v>37621</v>
      </c>
      <c r="D4903" s="157">
        <v>0</v>
      </c>
      <c r="E4903" s="157">
        <v>0</v>
      </c>
      <c r="F4903" s="157">
        <v>0</v>
      </c>
    </row>
    <row r="4904" spans="1:6" x14ac:dyDescent="0.2">
      <c r="A4904" s="155" t="s">
        <v>8261</v>
      </c>
      <c r="B4904" s="155"/>
      <c r="C4904" s="156">
        <v>37621</v>
      </c>
      <c r="D4904" s="157">
        <v>0</v>
      </c>
      <c r="E4904" s="157">
        <v>0</v>
      </c>
      <c r="F4904" s="157">
        <v>0</v>
      </c>
    </row>
    <row r="4905" spans="1:6" x14ac:dyDescent="0.2">
      <c r="A4905" s="155" t="s">
        <v>8257</v>
      </c>
      <c r="B4905" s="155" t="s">
        <v>8258</v>
      </c>
      <c r="C4905" s="155" t="s">
        <v>10690</v>
      </c>
      <c r="D4905" s="157" t="s">
        <v>8259</v>
      </c>
      <c r="E4905" s="157" t="s">
        <v>8259</v>
      </c>
      <c r="F4905" s="157" t="s">
        <v>8259</v>
      </c>
    </row>
    <row r="4906" spans="1:6" x14ac:dyDescent="0.2">
      <c r="A4906" s="155" t="s">
        <v>8257</v>
      </c>
      <c r="B4906" s="155" t="s">
        <v>8258</v>
      </c>
      <c r="C4906" s="155" t="s">
        <v>10690</v>
      </c>
      <c r="D4906" s="157" t="s">
        <v>8259</v>
      </c>
      <c r="E4906" s="157" t="s">
        <v>8259</v>
      </c>
      <c r="F4906" s="157" t="s">
        <v>8259</v>
      </c>
    </row>
    <row r="4907" spans="1:6" x14ac:dyDescent="0.2">
      <c r="A4907" s="155" t="s">
        <v>8260</v>
      </c>
      <c r="B4907" s="155" t="s">
        <v>12364</v>
      </c>
      <c r="C4907" s="156">
        <v>37621</v>
      </c>
      <c r="D4907" s="157">
        <v>0</v>
      </c>
      <c r="E4907" s="157">
        <v>0</v>
      </c>
      <c r="F4907" s="157">
        <v>0</v>
      </c>
    </row>
    <row r="4908" spans="1:6" x14ac:dyDescent="0.2">
      <c r="A4908" s="155" t="s">
        <v>8261</v>
      </c>
      <c r="B4908" s="155"/>
      <c r="C4908" s="156">
        <v>37621</v>
      </c>
      <c r="D4908" s="157">
        <v>0</v>
      </c>
      <c r="E4908" s="157">
        <v>0</v>
      </c>
      <c r="F4908" s="157">
        <v>0</v>
      </c>
    </row>
    <row r="4909" spans="1:6" x14ac:dyDescent="0.2">
      <c r="A4909" s="155" t="s">
        <v>8257</v>
      </c>
      <c r="B4909" s="155" t="s">
        <v>8258</v>
      </c>
      <c r="C4909" s="155" t="s">
        <v>10690</v>
      </c>
      <c r="D4909" s="157" t="s">
        <v>8259</v>
      </c>
      <c r="E4909" s="157" t="s">
        <v>8259</v>
      </c>
      <c r="F4909" s="157" t="s">
        <v>8259</v>
      </c>
    </row>
    <row r="4910" spans="1:6" x14ac:dyDescent="0.2">
      <c r="A4910" s="155" t="s">
        <v>49</v>
      </c>
      <c r="B4910" s="155" t="s">
        <v>9695</v>
      </c>
      <c r="C4910" s="155"/>
      <c r="D4910" s="155"/>
      <c r="E4910" s="155"/>
      <c r="F4910" s="155"/>
    </row>
    <row r="4911" spans="1:6" x14ac:dyDescent="0.2">
      <c r="A4911" s="155"/>
      <c r="B4911" s="155"/>
      <c r="C4911" s="155" t="s">
        <v>10691</v>
      </c>
      <c r="D4911" s="155"/>
      <c r="E4911" s="157">
        <v>0</v>
      </c>
      <c r="F4911" s="155"/>
    </row>
    <row r="4912" spans="1:6" x14ac:dyDescent="0.2">
      <c r="A4912" s="155" t="s">
        <v>8264</v>
      </c>
      <c r="B4912" s="155"/>
      <c r="C4912" s="156">
        <v>37590</v>
      </c>
      <c r="D4912" s="157">
        <v>58016.904000000002</v>
      </c>
      <c r="E4912" s="157">
        <v>62216.981</v>
      </c>
      <c r="F4912" s="157">
        <v>-4200.0770000000002</v>
      </c>
    </row>
    <row r="4913" spans="1:6" x14ac:dyDescent="0.2">
      <c r="A4913" s="155" t="s">
        <v>8257</v>
      </c>
      <c r="B4913" s="155" t="s">
        <v>8258</v>
      </c>
      <c r="C4913" s="155" t="s">
        <v>10690</v>
      </c>
      <c r="D4913" s="157" t="s">
        <v>8259</v>
      </c>
      <c r="E4913" s="157" t="s">
        <v>8259</v>
      </c>
      <c r="F4913" s="157" t="s">
        <v>8259</v>
      </c>
    </row>
    <row r="4914" spans="1:6" x14ac:dyDescent="0.2">
      <c r="A4914" s="156">
        <v>45636</v>
      </c>
      <c r="B4914" s="155">
        <v>5624567509</v>
      </c>
      <c r="C4914" s="155" t="s">
        <v>11469</v>
      </c>
      <c r="D4914" s="157">
        <v>532</v>
      </c>
      <c r="E4914" s="155"/>
      <c r="F4914" s="157">
        <v>-3668.0770000000002</v>
      </c>
    </row>
    <row r="4915" spans="1:6" x14ac:dyDescent="0.2">
      <c r="A4915" s="156">
        <v>45644</v>
      </c>
      <c r="B4915" s="155" t="s">
        <v>11470</v>
      </c>
      <c r="C4915" s="155" t="s">
        <v>11471</v>
      </c>
      <c r="D4915" s="155"/>
      <c r="E4915" s="157">
        <v>973.74800000000005</v>
      </c>
      <c r="F4915" s="157">
        <v>-4641.8249999999998</v>
      </c>
    </row>
    <row r="4916" spans="1:6" x14ac:dyDescent="0.2">
      <c r="A4916" s="156">
        <v>45644</v>
      </c>
      <c r="B4916" s="155" t="s">
        <v>11472</v>
      </c>
      <c r="C4916" s="155" t="s">
        <v>11473</v>
      </c>
      <c r="D4916" s="155"/>
      <c r="E4916" s="157">
        <v>107.039</v>
      </c>
      <c r="F4916" s="157">
        <v>-4748.8639999999996</v>
      </c>
    </row>
    <row r="4917" spans="1:6" x14ac:dyDescent="0.2">
      <c r="A4917" s="156">
        <v>45645</v>
      </c>
      <c r="B4917" s="155" t="s">
        <v>11474</v>
      </c>
      <c r="C4917" s="155" t="s">
        <v>11475</v>
      </c>
      <c r="D4917" s="155"/>
      <c r="E4917" s="157">
        <v>598.82600000000002</v>
      </c>
      <c r="F4917" s="157">
        <v>-5347.69</v>
      </c>
    </row>
    <row r="4918" spans="1:6" x14ac:dyDescent="0.2">
      <c r="A4918" s="156">
        <v>45645</v>
      </c>
      <c r="B4918" s="155" t="s">
        <v>11476</v>
      </c>
      <c r="C4918" s="155" t="s">
        <v>11477</v>
      </c>
      <c r="D4918" s="155"/>
      <c r="E4918" s="157">
        <v>109.13800000000001</v>
      </c>
      <c r="F4918" s="157">
        <v>-5456.8280000000004</v>
      </c>
    </row>
    <row r="4919" spans="1:6" x14ac:dyDescent="0.2">
      <c r="A4919" s="156">
        <v>45645</v>
      </c>
      <c r="B4919" s="155" t="s">
        <v>11478</v>
      </c>
      <c r="C4919" s="155" t="s">
        <v>11479</v>
      </c>
      <c r="D4919" s="155"/>
      <c r="E4919" s="157">
        <v>113.717</v>
      </c>
      <c r="F4919" s="157">
        <v>-5570.5450000000001</v>
      </c>
    </row>
    <row r="4920" spans="1:6" x14ac:dyDescent="0.2">
      <c r="A4920" s="156">
        <v>45646</v>
      </c>
      <c r="B4920" s="155" t="s">
        <v>11480</v>
      </c>
      <c r="C4920" s="155" t="s">
        <v>11481</v>
      </c>
      <c r="D4920" s="155"/>
      <c r="E4920" s="157">
        <v>116.102</v>
      </c>
      <c r="F4920" s="157">
        <v>-5686.6469999999999</v>
      </c>
    </row>
    <row r="4921" spans="1:6" x14ac:dyDescent="0.2">
      <c r="A4921" s="156">
        <v>45650</v>
      </c>
      <c r="B4921" s="155" t="s">
        <v>11482</v>
      </c>
      <c r="C4921" s="155" t="s">
        <v>11483</v>
      </c>
      <c r="D4921" s="155"/>
      <c r="E4921" s="157">
        <v>16.123000000000001</v>
      </c>
      <c r="F4921" s="157">
        <v>-5702.77</v>
      </c>
    </row>
    <row r="4922" spans="1:6" x14ac:dyDescent="0.2">
      <c r="A4922" s="156">
        <v>45650</v>
      </c>
      <c r="B4922" s="155" t="s">
        <v>11484</v>
      </c>
      <c r="C4922" s="155" t="s">
        <v>11485</v>
      </c>
      <c r="D4922" s="155"/>
      <c r="E4922" s="157">
        <v>112.381</v>
      </c>
      <c r="F4922" s="157">
        <v>-5815.1509999999998</v>
      </c>
    </row>
    <row r="4923" spans="1:6" x14ac:dyDescent="0.2">
      <c r="A4923" s="156">
        <v>45650</v>
      </c>
      <c r="B4923" s="155" t="s">
        <v>11486</v>
      </c>
      <c r="C4923" s="155" t="s">
        <v>11487</v>
      </c>
      <c r="D4923" s="155"/>
      <c r="E4923" s="157">
        <v>121.349</v>
      </c>
      <c r="F4923" s="157">
        <v>-5936.5</v>
      </c>
    </row>
    <row r="4924" spans="1:6" x14ac:dyDescent="0.2">
      <c r="A4924" s="156">
        <v>45651</v>
      </c>
      <c r="B4924" s="155" t="s">
        <v>11488</v>
      </c>
      <c r="C4924" s="155" t="s">
        <v>11489</v>
      </c>
      <c r="D4924" s="155"/>
      <c r="E4924" s="157">
        <v>16.504000000000001</v>
      </c>
      <c r="F4924" s="157">
        <v>-5953.0039999999999</v>
      </c>
    </row>
    <row r="4925" spans="1:6" x14ac:dyDescent="0.2">
      <c r="A4925" s="156">
        <v>45651</v>
      </c>
      <c r="B4925" s="155" t="s">
        <v>11490</v>
      </c>
      <c r="C4925" s="155" t="s">
        <v>11491</v>
      </c>
      <c r="D4925" s="155"/>
      <c r="E4925" s="157">
        <v>51.802</v>
      </c>
      <c r="F4925" s="157">
        <v>-6004.8059999999996</v>
      </c>
    </row>
    <row r="4926" spans="1:6" x14ac:dyDescent="0.2">
      <c r="A4926" s="156">
        <v>45651</v>
      </c>
      <c r="B4926" s="155" t="s">
        <v>11492</v>
      </c>
      <c r="C4926" s="155" t="s">
        <v>11493</v>
      </c>
      <c r="D4926" s="155"/>
      <c r="E4926" s="157">
        <v>49.036000000000001</v>
      </c>
      <c r="F4926" s="157">
        <v>-6053.8419999999996</v>
      </c>
    </row>
    <row r="4927" spans="1:6" x14ac:dyDescent="0.2">
      <c r="A4927" s="156">
        <v>45651</v>
      </c>
      <c r="B4927" s="155" t="s">
        <v>11494</v>
      </c>
      <c r="C4927" s="155" t="s">
        <v>11495</v>
      </c>
      <c r="D4927" s="155"/>
      <c r="E4927" s="157">
        <v>43.884</v>
      </c>
      <c r="F4927" s="157">
        <v>-6097.7259999999997</v>
      </c>
    </row>
    <row r="4928" spans="1:6" x14ac:dyDescent="0.2">
      <c r="A4928" s="155" t="s">
        <v>8268</v>
      </c>
      <c r="B4928" s="155"/>
      <c r="C4928" s="155"/>
      <c r="D4928" s="155"/>
      <c r="E4928" s="155"/>
      <c r="F4928" s="155"/>
    </row>
    <row r="4929" spans="1:6" x14ac:dyDescent="0.2">
      <c r="A4929" s="155" t="s">
        <v>8254</v>
      </c>
      <c r="B4929" s="155" t="s">
        <v>8255</v>
      </c>
      <c r="C4929" s="155"/>
      <c r="D4929" s="155"/>
      <c r="E4929" s="155"/>
      <c r="F4929" s="155"/>
    </row>
    <row r="4930" spans="1:6" x14ac:dyDescent="0.2">
      <c r="A4930" s="155"/>
      <c r="B4930" s="155"/>
      <c r="C4930" s="155" t="s">
        <v>10689</v>
      </c>
      <c r="D4930" s="157" t="s">
        <v>8255</v>
      </c>
      <c r="E4930" s="155"/>
      <c r="F4930" s="155"/>
    </row>
    <row r="4933" spans="1:6" x14ac:dyDescent="0.2">
      <c r="A4933" s="155" t="s">
        <v>8265</v>
      </c>
      <c r="B4933" s="155" t="s">
        <v>8266</v>
      </c>
      <c r="C4933" s="155" t="s">
        <v>158</v>
      </c>
      <c r="D4933" s="157" t="s">
        <v>3</v>
      </c>
      <c r="E4933" s="157" t="s">
        <v>4</v>
      </c>
      <c r="F4933" s="157" t="s">
        <v>1020</v>
      </c>
    </row>
    <row r="4934" spans="1:6" x14ac:dyDescent="0.2">
      <c r="A4934" s="155" t="s">
        <v>8257</v>
      </c>
      <c r="B4934" s="155" t="s">
        <v>8258</v>
      </c>
      <c r="C4934" s="155" t="s">
        <v>10690</v>
      </c>
      <c r="D4934" s="157" t="s">
        <v>8259</v>
      </c>
      <c r="E4934" s="157" t="s">
        <v>8259</v>
      </c>
      <c r="F4934" s="157" t="s">
        <v>8259</v>
      </c>
    </row>
    <row r="4936" spans="1:6" x14ac:dyDescent="0.2">
      <c r="A4936" s="156">
        <v>45656</v>
      </c>
      <c r="B4936" s="155" t="s">
        <v>11496</v>
      </c>
      <c r="C4936" s="155" t="s">
        <v>11497</v>
      </c>
      <c r="D4936" s="155"/>
      <c r="E4936" s="157">
        <v>596.91800000000001</v>
      </c>
      <c r="F4936" s="157">
        <v>-6694.6440000000002</v>
      </c>
    </row>
    <row r="4937" spans="1:6" x14ac:dyDescent="0.2">
      <c r="A4937" s="156">
        <v>45657</v>
      </c>
      <c r="B4937" s="155" t="s">
        <v>11498</v>
      </c>
      <c r="C4937" s="155" t="s">
        <v>11499</v>
      </c>
      <c r="D4937" s="155"/>
      <c r="E4937" s="157">
        <v>1981.172</v>
      </c>
      <c r="F4937" s="157">
        <v>-8675.8160000000007</v>
      </c>
    </row>
    <row r="4938" spans="1:6" x14ac:dyDescent="0.2">
      <c r="A4938" s="156">
        <v>45657</v>
      </c>
      <c r="B4938" s="155" t="s">
        <v>11500</v>
      </c>
      <c r="C4938" s="155" t="s">
        <v>11501</v>
      </c>
      <c r="D4938" s="155"/>
      <c r="E4938" s="157">
        <v>16.885999999999999</v>
      </c>
      <c r="F4938" s="157">
        <v>-8692.7019999999993</v>
      </c>
    </row>
    <row r="4939" spans="1:6" x14ac:dyDescent="0.2">
      <c r="A4939" s="155" t="s">
        <v>8257</v>
      </c>
      <c r="B4939" s="155" t="s">
        <v>8258</v>
      </c>
      <c r="C4939" s="155" t="s">
        <v>10690</v>
      </c>
      <c r="D4939" s="157" t="s">
        <v>8259</v>
      </c>
      <c r="E4939" s="157" t="s">
        <v>8259</v>
      </c>
      <c r="F4939" s="157" t="s">
        <v>8259</v>
      </c>
    </row>
    <row r="4940" spans="1:6" x14ac:dyDescent="0.2">
      <c r="A4940" s="155" t="s">
        <v>8260</v>
      </c>
      <c r="B4940" s="155" t="s">
        <v>12364</v>
      </c>
      <c r="C4940" s="156">
        <v>37621</v>
      </c>
      <c r="D4940" s="157">
        <v>532</v>
      </c>
      <c r="E4940" s="157">
        <v>5024.625</v>
      </c>
      <c r="F4940" s="157">
        <v>-4492.625</v>
      </c>
    </row>
    <row r="4941" spans="1:6" x14ac:dyDescent="0.2">
      <c r="A4941" s="155" t="s">
        <v>8261</v>
      </c>
      <c r="B4941" s="155"/>
      <c r="C4941" s="156">
        <v>37621</v>
      </c>
      <c r="D4941" s="157">
        <v>58548.904000000002</v>
      </c>
      <c r="E4941" s="157">
        <v>67241.606</v>
      </c>
      <c r="F4941" s="157">
        <v>-8692.7019999999993</v>
      </c>
    </row>
    <row r="4942" spans="1:6" x14ac:dyDescent="0.2">
      <c r="A4942" s="155" t="s">
        <v>8257</v>
      </c>
      <c r="B4942" s="155" t="s">
        <v>8258</v>
      </c>
      <c r="C4942" s="155" t="s">
        <v>10690</v>
      </c>
      <c r="D4942" s="157" t="s">
        <v>8259</v>
      </c>
      <c r="E4942" s="157" t="s">
        <v>8259</v>
      </c>
      <c r="F4942" s="157" t="s">
        <v>8259</v>
      </c>
    </row>
    <row r="4943" spans="1:6" x14ac:dyDescent="0.2">
      <c r="A4943" s="155" t="s">
        <v>8257</v>
      </c>
      <c r="B4943" s="155" t="s">
        <v>8258</v>
      </c>
      <c r="C4943" s="155" t="s">
        <v>10690</v>
      </c>
      <c r="D4943" s="157" t="s">
        <v>8259</v>
      </c>
      <c r="E4943" s="157" t="s">
        <v>8259</v>
      </c>
      <c r="F4943" s="157" t="s">
        <v>8259</v>
      </c>
    </row>
    <row r="4944" spans="1:6" x14ac:dyDescent="0.2">
      <c r="A4944" s="155" t="s">
        <v>8260</v>
      </c>
      <c r="B4944" s="155" t="s">
        <v>12364</v>
      </c>
      <c r="C4944" s="156">
        <v>37621</v>
      </c>
      <c r="D4944" s="157">
        <v>0</v>
      </c>
      <c r="E4944" s="157">
        <v>0</v>
      </c>
      <c r="F4944" s="157">
        <v>0</v>
      </c>
    </row>
    <row r="4945" spans="1:6" x14ac:dyDescent="0.2">
      <c r="A4945" s="155" t="s">
        <v>8261</v>
      </c>
      <c r="B4945" s="155"/>
      <c r="C4945" s="156">
        <v>37621</v>
      </c>
      <c r="D4945" s="157">
        <v>0</v>
      </c>
      <c r="E4945" s="157">
        <v>0</v>
      </c>
      <c r="F4945" s="157">
        <v>0</v>
      </c>
    </row>
    <row r="4946" spans="1:6" x14ac:dyDescent="0.2">
      <c r="A4946" s="155" t="s">
        <v>8257</v>
      </c>
      <c r="B4946" s="155" t="s">
        <v>8258</v>
      </c>
      <c r="C4946" s="155" t="s">
        <v>10690</v>
      </c>
      <c r="D4946" s="157" t="s">
        <v>8259</v>
      </c>
      <c r="E4946" s="157" t="s">
        <v>8259</v>
      </c>
      <c r="F4946" s="157" t="s">
        <v>8259</v>
      </c>
    </row>
    <row r="4947" spans="1:6" x14ac:dyDescent="0.2">
      <c r="A4947" s="155" t="s">
        <v>8257</v>
      </c>
      <c r="B4947" s="155" t="s">
        <v>8258</v>
      </c>
      <c r="C4947" s="155" t="s">
        <v>10690</v>
      </c>
      <c r="D4947" s="157" t="s">
        <v>8259</v>
      </c>
      <c r="E4947" s="157" t="s">
        <v>8259</v>
      </c>
      <c r="F4947" s="157" t="s">
        <v>8259</v>
      </c>
    </row>
    <row r="4948" spans="1:6" x14ac:dyDescent="0.2">
      <c r="A4948" s="155" t="s">
        <v>8260</v>
      </c>
      <c r="B4948" s="155" t="s">
        <v>12364</v>
      </c>
      <c r="C4948" s="156">
        <v>37621</v>
      </c>
      <c r="D4948" s="157">
        <v>0</v>
      </c>
      <c r="E4948" s="157">
        <v>0</v>
      </c>
      <c r="F4948" s="157">
        <v>0</v>
      </c>
    </row>
    <row r="4949" spans="1:6" x14ac:dyDescent="0.2">
      <c r="A4949" s="155" t="s">
        <v>8261</v>
      </c>
      <c r="B4949" s="155"/>
      <c r="C4949" s="156">
        <v>37621</v>
      </c>
      <c r="D4949" s="157">
        <v>0</v>
      </c>
      <c r="E4949" s="157">
        <v>0</v>
      </c>
      <c r="F4949" s="157">
        <v>0</v>
      </c>
    </row>
    <row r="4950" spans="1:6" x14ac:dyDescent="0.2">
      <c r="A4950" s="155" t="s">
        <v>8257</v>
      </c>
      <c r="B4950" s="155" t="s">
        <v>8258</v>
      </c>
      <c r="C4950" s="155" t="s">
        <v>10690</v>
      </c>
      <c r="D4950" s="157" t="s">
        <v>8259</v>
      </c>
      <c r="E4950" s="157" t="s">
        <v>8259</v>
      </c>
      <c r="F4950" s="157" t="s">
        <v>8259</v>
      </c>
    </row>
    <row r="4951" spans="1:6" x14ac:dyDescent="0.2">
      <c r="A4951" s="155" t="s">
        <v>8257</v>
      </c>
      <c r="B4951" s="155" t="s">
        <v>8258</v>
      </c>
      <c r="C4951" s="155" t="s">
        <v>10690</v>
      </c>
      <c r="D4951" s="157" t="s">
        <v>8259</v>
      </c>
      <c r="E4951" s="157" t="s">
        <v>8259</v>
      </c>
      <c r="F4951" s="157" t="s">
        <v>8259</v>
      </c>
    </row>
    <row r="4952" spans="1:6" x14ac:dyDescent="0.2">
      <c r="A4952" s="155" t="s">
        <v>8260</v>
      </c>
      <c r="B4952" s="155" t="s">
        <v>12364</v>
      </c>
      <c r="C4952" s="156">
        <v>37621</v>
      </c>
      <c r="D4952" s="157">
        <v>0</v>
      </c>
      <c r="E4952" s="157">
        <v>0</v>
      </c>
      <c r="F4952" s="157">
        <v>0</v>
      </c>
    </row>
    <row r="4953" spans="1:6" x14ac:dyDescent="0.2">
      <c r="A4953" s="155" t="s">
        <v>8261</v>
      </c>
      <c r="B4953" s="155"/>
      <c r="C4953" s="156">
        <v>37621</v>
      </c>
      <c r="D4953" s="157">
        <v>0</v>
      </c>
      <c r="E4953" s="157">
        <v>0</v>
      </c>
      <c r="F4953" s="157">
        <v>0</v>
      </c>
    </row>
    <row r="4954" spans="1:6" x14ac:dyDescent="0.2">
      <c r="A4954" s="155" t="s">
        <v>8257</v>
      </c>
      <c r="B4954" s="155" t="s">
        <v>8258</v>
      </c>
      <c r="C4954" s="155" t="s">
        <v>10690</v>
      </c>
      <c r="D4954" s="157" t="s">
        <v>8259</v>
      </c>
      <c r="E4954" s="157" t="s">
        <v>8259</v>
      </c>
      <c r="F4954" s="157" t="s">
        <v>8259</v>
      </c>
    </row>
    <row r="4955" spans="1:6" x14ac:dyDescent="0.2">
      <c r="A4955" s="155" t="s">
        <v>8257</v>
      </c>
      <c r="B4955" s="155" t="s">
        <v>8258</v>
      </c>
      <c r="C4955" s="155" t="s">
        <v>10690</v>
      </c>
      <c r="D4955" s="157" t="s">
        <v>8259</v>
      </c>
      <c r="E4955" s="157" t="s">
        <v>8259</v>
      </c>
      <c r="F4955" s="157" t="s">
        <v>8259</v>
      </c>
    </row>
    <row r="4956" spans="1:6" x14ac:dyDescent="0.2">
      <c r="A4956" s="155" t="s">
        <v>8260</v>
      </c>
      <c r="B4956" s="155" t="s">
        <v>12364</v>
      </c>
      <c r="C4956" s="156">
        <v>37621</v>
      </c>
      <c r="D4956" s="157">
        <v>0</v>
      </c>
      <c r="E4956" s="157">
        <v>0</v>
      </c>
      <c r="F4956" s="157">
        <v>0</v>
      </c>
    </row>
    <row r="4957" spans="1:6" x14ac:dyDescent="0.2">
      <c r="A4957" s="155" t="s">
        <v>8261</v>
      </c>
      <c r="B4957" s="155"/>
      <c r="C4957" s="156">
        <v>37621</v>
      </c>
      <c r="D4957" s="157">
        <v>0</v>
      </c>
      <c r="E4957" s="157">
        <v>0</v>
      </c>
      <c r="F4957" s="157">
        <v>0</v>
      </c>
    </row>
    <row r="4958" spans="1:6" x14ac:dyDescent="0.2">
      <c r="A4958" s="155" t="s">
        <v>8257</v>
      </c>
      <c r="B4958" s="155" t="s">
        <v>8258</v>
      </c>
      <c r="C4958" s="155" t="s">
        <v>10690</v>
      </c>
      <c r="D4958" s="157" t="s">
        <v>8259</v>
      </c>
      <c r="E4958" s="157" t="s">
        <v>8259</v>
      </c>
      <c r="F4958" s="157" t="s">
        <v>8259</v>
      </c>
    </row>
    <row r="4959" spans="1:6" x14ac:dyDescent="0.2">
      <c r="A4959" s="155" t="s">
        <v>5890</v>
      </c>
      <c r="B4959" s="155" t="s">
        <v>9780</v>
      </c>
      <c r="C4959" s="155"/>
      <c r="D4959" s="155"/>
      <c r="E4959" s="155"/>
      <c r="F4959" s="155"/>
    </row>
    <row r="4960" spans="1:6" x14ac:dyDescent="0.2">
      <c r="A4960" s="155"/>
      <c r="B4960" s="155"/>
      <c r="C4960" s="155" t="s">
        <v>10691</v>
      </c>
      <c r="D4960" s="155"/>
      <c r="E4960" s="157">
        <v>0</v>
      </c>
      <c r="F4960" s="155"/>
    </row>
    <row r="4961" spans="1:6" x14ac:dyDescent="0.2">
      <c r="A4961" s="155" t="s">
        <v>8264</v>
      </c>
      <c r="B4961" s="155"/>
      <c r="C4961" s="156">
        <v>37590</v>
      </c>
      <c r="D4961" s="157">
        <v>920</v>
      </c>
      <c r="E4961" s="157">
        <v>920</v>
      </c>
      <c r="F4961" s="157">
        <v>0</v>
      </c>
    </row>
    <row r="4962" spans="1:6" x14ac:dyDescent="0.2">
      <c r="A4962" s="155" t="s">
        <v>8257</v>
      </c>
      <c r="B4962" s="155" t="s">
        <v>8258</v>
      </c>
      <c r="C4962" s="155" t="s">
        <v>10690</v>
      </c>
      <c r="D4962" s="157" t="s">
        <v>8259</v>
      </c>
      <c r="E4962" s="157" t="s">
        <v>8259</v>
      </c>
      <c r="F4962" s="157" t="s">
        <v>8259</v>
      </c>
    </row>
    <row r="4963" spans="1:6" x14ac:dyDescent="0.2">
      <c r="A4963" s="155" t="s">
        <v>8257</v>
      </c>
      <c r="B4963" s="155" t="s">
        <v>8258</v>
      </c>
      <c r="C4963" s="155" t="s">
        <v>10690</v>
      </c>
      <c r="D4963" s="157" t="s">
        <v>8259</v>
      </c>
      <c r="E4963" s="157" t="s">
        <v>8259</v>
      </c>
      <c r="F4963" s="157" t="s">
        <v>8259</v>
      </c>
    </row>
    <row r="4964" spans="1:6" x14ac:dyDescent="0.2">
      <c r="A4964" s="155" t="s">
        <v>8260</v>
      </c>
      <c r="B4964" s="155" t="s">
        <v>12364</v>
      </c>
      <c r="C4964" s="156">
        <v>37621</v>
      </c>
      <c r="D4964" s="157">
        <v>0</v>
      </c>
      <c r="E4964" s="157">
        <v>0</v>
      </c>
      <c r="F4964" s="157">
        <v>0</v>
      </c>
    </row>
    <row r="4965" spans="1:6" x14ac:dyDescent="0.2">
      <c r="A4965" s="155" t="s">
        <v>8261</v>
      </c>
      <c r="B4965" s="155"/>
      <c r="C4965" s="156">
        <v>37621</v>
      </c>
      <c r="D4965" s="157">
        <v>920</v>
      </c>
      <c r="E4965" s="157">
        <v>920</v>
      </c>
      <c r="F4965" s="157">
        <v>0</v>
      </c>
    </row>
    <row r="4966" spans="1:6" x14ac:dyDescent="0.2">
      <c r="A4966" s="155" t="s">
        <v>8257</v>
      </c>
      <c r="B4966" s="155" t="s">
        <v>8258</v>
      </c>
      <c r="C4966" s="155" t="s">
        <v>10690</v>
      </c>
      <c r="D4966" s="157" t="s">
        <v>8259</v>
      </c>
      <c r="E4966" s="157" t="s">
        <v>8259</v>
      </c>
      <c r="F4966" s="157" t="s">
        <v>8259</v>
      </c>
    </row>
    <row r="4967" spans="1:6" x14ac:dyDescent="0.2">
      <c r="A4967" s="155" t="s">
        <v>8257</v>
      </c>
      <c r="B4967" s="155" t="s">
        <v>8258</v>
      </c>
      <c r="C4967" s="155" t="s">
        <v>10690</v>
      </c>
      <c r="D4967" s="157" t="s">
        <v>8259</v>
      </c>
      <c r="E4967" s="157" t="s">
        <v>8259</v>
      </c>
      <c r="F4967" s="157" t="s">
        <v>8259</v>
      </c>
    </row>
    <row r="4968" spans="1:6" x14ac:dyDescent="0.2">
      <c r="A4968" s="155" t="s">
        <v>8260</v>
      </c>
      <c r="B4968" s="155" t="s">
        <v>12364</v>
      </c>
      <c r="C4968" s="156">
        <v>37621</v>
      </c>
      <c r="D4968" s="157">
        <v>0</v>
      </c>
      <c r="E4968" s="157">
        <v>0</v>
      </c>
      <c r="F4968" s="157">
        <v>0</v>
      </c>
    </row>
    <row r="4969" spans="1:6" x14ac:dyDescent="0.2">
      <c r="A4969" s="155" t="s">
        <v>8261</v>
      </c>
      <c r="B4969" s="155"/>
      <c r="C4969" s="156">
        <v>37621</v>
      </c>
      <c r="D4969" s="157">
        <v>0</v>
      </c>
      <c r="E4969" s="157">
        <v>0</v>
      </c>
      <c r="F4969" s="157">
        <v>0</v>
      </c>
    </row>
    <row r="4970" spans="1:6" x14ac:dyDescent="0.2">
      <c r="A4970" s="155" t="s">
        <v>8257</v>
      </c>
      <c r="B4970" s="155" t="s">
        <v>8258</v>
      </c>
      <c r="C4970" s="155" t="s">
        <v>10690</v>
      </c>
      <c r="D4970" s="157" t="s">
        <v>8259</v>
      </c>
      <c r="E4970" s="157" t="s">
        <v>8259</v>
      </c>
      <c r="F4970" s="157" t="s">
        <v>8259</v>
      </c>
    </row>
    <row r="4971" spans="1:6" x14ac:dyDescent="0.2">
      <c r="A4971" s="155" t="s">
        <v>8257</v>
      </c>
      <c r="B4971" s="155" t="s">
        <v>8258</v>
      </c>
      <c r="C4971" s="155" t="s">
        <v>10690</v>
      </c>
      <c r="D4971" s="157" t="s">
        <v>8259</v>
      </c>
      <c r="E4971" s="157" t="s">
        <v>8259</v>
      </c>
      <c r="F4971" s="157" t="s">
        <v>8259</v>
      </c>
    </row>
    <row r="4972" spans="1:6" x14ac:dyDescent="0.2">
      <c r="A4972" s="155" t="s">
        <v>8260</v>
      </c>
      <c r="B4972" s="155" t="s">
        <v>12364</v>
      </c>
      <c r="C4972" s="156">
        <v>37621</v>
      </c>
      <c r="D4972" s="157">
        <v>0</v>
      </c>
      <c r="E4972" s="157">
        <v>0</v>
      </c>
      <c r="F4972" s="157">
        <v>0</v>
      </c>
    </row>
    <row r="4973" spans="1:6" x14ac:dyDescent="0.2">
      <c r="A4973" s="155" t="s">
        <v>8261</v>
      </c>
      <c r="B4973" s="155"/>
      <c r="C4973" s="156">
        <v>37621</v>
      </c>
      <c r="D4973" s="157">
        <v>0</v>
      </c>
      <c r="E4973" s="157">
        <v>0</v>
      </c>
      <c r="F4973" s="157">
        <v>0</v>
      </c>
    </row>
    <row r="4974" spans="1:6" x14ac:dyDescent="0.2">
      <c r="A4974" s="155" t="s">
        <v>8257</v>
      </c>
      <c r="B4974" s="155" t="s">
        <v>8258</v>
      </c>
      <c r="C4974" s="155" t="s">
        <v>10690</v>
      </c>
      <c r="D4974" s="157" t="s">
        <v>8259</v>
      </c>
      <c r="E4974" s="157" t="s">
        <v>8259</v>
      </c>
      <c r="F4974" s="157" t="s">
        <v>8259</v>
      </c>
    </row>
    <row r="4975" spans="1:6" x14ac:dyDescent="0.2">
      <c r="A4975" s="155" t="s">
        <v>8257</v>
      </c>
      <c r="B4975" s="155" t="s">
        <v>8258</v>
      </c>
      <c r="C4975" s="155" t="s">
        <v>10690</v>
      </c>
      <c r="D4975" s="157" t="s">
        <v>8259</v>
      </c>
      <c r="E4975" s="157" t="s">
        <v>8259</v>
      </c>
      <c r="F4975" s="157" t="s">
        <v>8259</v>
      </c>
    </row>
    <row r="4976" spans="1:6" x14ac:dyDescent="0.2">
      <c r="A4976" s="155" t="s">
        <v>8260</v>
      </c>
      <c r="B4976" s="155" t="s">
        <v>12364</v>
      </c>
      <c r="C4976" s="156">
        <v>37621</v>
      </c>
      <c r="D4976" s="157">
        <v>0</v>
      </c>
      <c r="E4976" s="157">
        <v>0</v>
      </c>
      <c r="F4976" s="157">
        <v>0</v>
      </c>
    </row>
    <row r="4977" spans="1:6" x14ac:dyDescent="0.2">
      <c r="A4977" s="155" t="s">
        <v>8261</v>
      </c>
      <c r="B4977" s="155"/>
      <c r="C4977" s="156">
        <v>37621</v>
      </c>
      <c r="D4977" s="157">
        <v>0</v>
      </c>
      <c r="E4977" s="157">
        <v>0</v>
      </c>
      <c r="F4977" s="157">
        <v>0</v>
      </c>
    </row>
    <row r="4978" spans="1:6" x14ac:dyDescent="0.2">
      <c r="A4978" s="155" t="s">
        <v>8257</v>
      </c>
      <c r="B4978" s="155" t="s">
        <v>8258</v>
      </c>
      <c r="C4978" s="155" t="s">
        <v>10690</v>
      </c>
      <c r="D4978" s="157" t="s">
        <v>8259</v>
      </c>
      <c r="E4978" s="157" t="s">
        <v>8259</v>
      </c>
      <c r="F4978" s="157" t="s">
        <v>8259</v>
      </c>
    </row>
    <row r="4979" spans="1:6" x14ac:dyDescent="0.2">
      <c r="A4979" s="155" t="s">
        <v>8257</v>
      </c>
      <c r="B4979" s="155" t="s">
        <v>8258</v>
      </c>
      <c r="C4979" s="155" t="s">
        <v>10690</v>
      </c>
      <c r="D4979" s="157" t="s">
        <v>8259</v>
      </c>
      <c r="E4979" s="157" t="s">
        <v>8259</v>
      </c>
      <c r="F4979" s="157" t="s">
        <v>8259</v>
      </c>
    </row>
    <row r="4980" spans="1:6" x14ac:dyDescent="0.2">
      <c r="A4980" s="155" t="s">
        <v>8260</v>
      </c>
      <c r="B4980" s="155" t="s">
        <v>12364</v>
      </c>
      <c r="C4980" s="156">
        <v>37621</v>
      </c>
      <c r="D4980" s="157">
        <v>0</v>
      </c>
      <c r="E4980" s="157">
        <v>0</v>
      </c>
      <c r="F4980" s="157">
        <v>0</v>
      </c>
    </row>
    <row r="4981" spans="1:6" x14ac:dyDescent="0.2">
      <c r="A4981" s="155" t="s">
        <v>8261</v>
      </c>
      <c r="B4981" s="155"/>
      <c r="C4981" s="156">
        <v>37621</v>
      </c>
      <c r="D4981" s="157">
        <v>0</v>
      </c>
      <c r="E4981" s="157">
        <v>0</v>
      </c>
      <c r="F4981" s="157">
        <v>0</v>
      </c>
    </row>
    <row r="4982" spans="1:6" x14ac:dyDescent="0.2">
      <c r="A4982" s="155" t="s">
        <v>8257</v>
      </c>
      <c r="B4982" s="155" t="s">
        <v>8258</v>
      </c>
      <c r="C4982" s="155" t="s">
        <v>10690</v>
      </c>
      <c r="D4982" s="157" t="s">
        <v>8259</v>
      </c>
      <c r="E4982" s="157" t="s">
        <v>8259</v>
      </c>
      <c r="F4982" s="157" t="s">
        <v>8259</v>
      </c>
    </row>
    <row r="4983" spans="1:6" x14ac:dyDescent="0.2">
      <c r="A4983" s="155" t="s">
        <v>8257</v>
      </c>
      <c r="B4983" s="155" t="s">
        <v>8258</v>
      </c>
      <c r="C4983" s="155" t="s">
        <v>10690</v>
      </c>
      <c r="D4983" s="157" t="s">
        <v>8259</v>
      </c>
      <c r="E4983" s="157" t="s">
        <v>8259</v>
      </c>
      <c r="F4983" s="157" t="s">
        <v>8259</v>
      </c>
    </row>
    <row r="4984" spans="1:6" x14ac:dyDescent="0.2">
      <c r="A4984" s="155" t="s">
        <v>8268</v>
      </c>
      <c r="B4984" s="155"/>
      <c r="C4984" s="155"/>
      <c r="D4984" s="155"/>
      <c r="E4984" s="155"/>
      <c r="F4984" s="155"/>
    </row>
    <row r="4985" spans="1:6" x14ac:dyDescent="0.2">
      <c r="A4985" s="155" t="s">
        <v>8254</v>
      </c>
      <c r="B4985" s="155" t="s">
        <v>8255</v>
      </c>
      <c r="C4985" s="155"/>
      <c r="D4985" s="155"/>
      <c r="E4985" s="155"/>
      <c r="F4985" s="155"/>
    </row>
    <row r="4986" spans="1:6" x14ac:dyDescent="0.2">
      <c r="A4986" s="155"/>
      <c r="B4986" s="155"/>
      <c r="C4986" s="155" t="s">
        <v>10689</v>
      </c>
      <c r="D4986" s="157" t="s">
        <v>8255</v>
      </c>
      <c r="E4986" s="155"/>
      <c r="F4986" s="155"/>
    </row>
    <row r="4988" spans="1:6" x14ac:dyDescent="0.2">
      <c r="A4988" s="155" t="s">
        <v>8260</v>
      </c>
      <c r="B4988" s="155" t="s">
        <v>12364</v>
      </c>
      <c r="C4988" s="156">
        <v>37621</v>
      </c>
      <c r="D4988" s="157">
        <v>0</v>
      </c>
      <c r="E4988" s="157">
        <v>0</v>
      </c>
      <c r="F4988" s="157">
        <v>0</v>
      </c>
    </row>
    <row r="4989" spans="1:6" x14ac:dyDescent="0.2">
      <c r="A4989" s="155" t="s">
        <v>8261</v>
      </c>
      <c r="B4989" s="155"/>
      <c r="C4989" s="156">
        <v>37621</v>
      </c>
      <c r="D4989" s="157">
        <v>0</v>
      </c>
      <c r="E4989" s="157">
        <v>0</v>
      </c>
      <c r="F4989" s="157">
        <v>0</v>
      </c>
    </row>
    <row r="4990" spans="1:6" x14ac:dyDescent="0.2">
      <c r="A4990" s="155" t="s">
        <v>8257</v>
      </c>
      <c r="B4990" s="155" t="s">
        <v>8258</v>
      </c>
      <c r="C4990" s="155" t="s">
        <v>10690</v>
      </c>
      <c r="D4990" s="157" t="s">
        <v>8259</v>
      </c>
      <c r="E4990" s="157" t="s">
        <v>8259</v>
      </c>
      <c r="F4990" s="157" t="s">
        <v>8259</v>
      </c>
    </row>
    <row r="4991" spans="1:6" x14ac:dyDescent="0.2">
      <c r="A4991" s="155" t="s">
        <v>8257</v>
      </c>
      <c r="B4991" s="155" t="s">
        <v>8258</v>
      </c>
      <c r="C4991" s="155" t="s">
        <v>10690</v>
      </c>
      <c r="D4991" s="157" t="s">
        <v>8259</v>
      </c>
      <c r="E4991" s="157" t="s">
        <v>8259</v>
      </c>
      <c r="F4991" s="157" t="s">
        <v>8259</v>
      </c>
    </row>
    <row r="4992" spans="1:6" x14ac:dyDescent="0.2">
      <c r="A4992" s="155" t="s">
        <v>8260</v>
      </c>
      <c r="B4992" s="155" t="s">
        <v>12364</v>
      </c>
      <c r="C4992" s="156">
        <v>37621</v>
      </c>
      <c r="D4992" s="157">
        <v>0</v>
      </c>
      <c r="E4992" s="157">
        <v>0</v>
      </c>
      <c r="F4992" s="157">
        <v>0</v>
      </c>
    </row>
    <row r="4993" spans="1:6" x14ac:dyDescent="0.2">
      <c r="A4993" s="155" t="s">
        <v>8261</v>
      </c>
      <c r="B4993" s="155"/>
      <c r="C4993" s="156">
        <v>37621</v>
      </c>
      <c r="D4993" s="157">
        <v>0</v>
      </c>
      <c r="E4993" s="157">
        <v>0</v>
      </c>
      <c r="F4993" s="157">
        <v>0</v>
      </c>
    </row>
    <row r="4994" spans="1:6" x14ac:dyDescent="0.2">
      <c r="A4994" s="155" t="s">
        <v>8257</v>
      </c>
      <c r="B4994" s="155" t="s">
        <v>8258</v>
      </c>
      <c r="C4994" s="155" t="s">
        <v>10690</v>
      </c>
      <c r="D4994" s="157" t="s">
        <v>8259</v>
      </c>
      <c r="E4994" s="157" t="s">
        <v>8259</v>
      </c>
      <c r="F4994" s="157" t="s">
        <v>8259</v>
      </c>
    </row>
    <row r="4995" spans="1:6" x14ac:dyDescent="0.2">
      <c r="A4995" s="155" t="s">
        <v>8257</v>
      </c>
      <c r="B4995" s="155" t="s">
        <v>8258</v>
      </c>
      <c r="C4995" s="155" t="s">
        <v>10690</v>
      </c>
      <c r="D4995" s="157" t="s">
        <v>8259</v>
      </c>
      <c r="E4995" s="157" t="s">
        <v>8259</v>
      </c>
      <c r="F4995" s="157" t="s">
        <v>8259</v>
      </c>
    </row>
    <row r="4996" spans="1:6" x14ac:dyDescent="0.2">
      <c r="A4996" s="155" t="s">
        <v>8260</v>
      </c>
      <c r="B4996" s="155" t="s">
        <v>12364</v>
      </c>
      <c r="C4996" s="156">
        <v>37621</v>
      </c>
      <c r="D4996" s="157">
        <v>0</v>
      </c>
      <c r="E4996" s="157">
        <v>0</v>
      </c>
      <c r="F4996" s="157">
        <v>0</v>
      </c>
    </row>
    <row r="4997" spans="1:6" x14ac:dyDescent="0.2">
      <c r="A4997" s="155" t="s">
        <v>8261</v>
      </c>
      <c r="B4997" s="155"/>
      <c r="C4997" s="156">
        <v>37621</v>
      </c>
      <c r="D4997" s="157">
        <v>0</v>
      </c>
      <c r="E4997" s="157">
        <v>0</v>
      </c>
      <c r="F4997" s="157">
        <v>0</v>
      </c>
    </row>
    <row r="4998" spans="1:6" x14ac:dyDescent="0.2">
      <c r="A4998" s="155" t="s">
        <v>8257</v>
      </c>
      <c r="B4998" s="155" t="s">
        <v>8258</v>
      </c>
      <c r="C4998" s="155" t="s">
        <v>10690</v>
      </c>
      <c r="D4998" s="157" t="s">
        <v>8259</v>
      </c>
      <c r="E4998" s="157" t="s">
        <v>8259</v>
      </c>
      <c r="F4998" s="157" t="s">
        <v>8259</v>
      </c>
    </row>
    <row r="4999" spans="1:6" x14ac:dyDescent="0.2">
      <c r="A4999" s="155" t="s">
        <v>8257</v>
      </c>
      <c r="B4999" s="155" t="s">
        <v>8258</v>
      </c>
      <c r="C4999" s="155" t="s">
        <v>10690</v>
      </c>
      <c r="D4999" s="157" t="s">
        <v>8259</v>
      </c>
      <c r="E4999" s="157" t="s">
        <v>8259</v>
      </c>
      <c r="F4999" s="157" t="s">
        <v>8259</v>
      </c>
    </row>
    <row r="5000" spans="1:6" x14ac:dyDescent="0.2">
      <c r="A5000" s="155" t="s">
        <v>8260</v>
      </c>
      <c r="B5000" s="155" t="s">
        <v>12364</v>
      </c>
      <c r="C5000" s="156">
        <v>37621</v>
      </c>
      <c r="D5000" s="157">
        <v>0</v>
      </c>
      <c r="E5000" s="157">
        <v>0</v>
      </c>
      <c r="F5000" s="157">
        <v>0</v>
      </c>
    </row>
    <row r="5001" spans="1:6" x14ac:dyDescent="0.2">
      <c r="A5001" s="155" t="s">
        <v>8261</v>
      </c>
      <c r="B5001" s="155"/>
      <c r="C5001" s="156">
        <v>37621</v>
      </c>
      <c r="D5001" s="157">
        <v>0</v>
      </c>
      <c r="E5001" s="157">
        <v>0</v>
      </c>
      <c r="F5001" s="157">
        <v>0</v>
      </c>
    </row>
    <row r="5002" spans="1:6" x14ac:dyDescent="0.2">
      <c r="A5002" s="155" t="s">
        <v>8257</v>
      </c>
      <c r="B5002" s="155" t="s">
        <v>8258</v>
      </c>
      <c r="C5002" s="155" t="s">
        <v>10690</v>
      </c>
      <c r="D5002" s="157" t="s">
        <v>8259</v>
      </c>
      <c r="E5002" s="157" t="s">
        <v>8259</v>
      </c>
      <c r="F5002" s="157" t="s">
        <v>8259</v>
      </c>
    </row>
    <row r="5003" spans="1:6" x14ac:dyDescent="0.2">
      <c r="A5003" s="155" t="s">
        <v>8257</v>
      </c>
      <c r="B5003" s="155" t="s">
        <v>8258</v>
      </c>
      <c r="C5003" s="155" t="s">
        <v>10690</v>
      </c>
      <c r="D5003" s="157" t="s">
        <v>8259</v>
      </c>
      <c r="E5003" s="157" t="s">
        <v>8259</v>
      </c>
      <c r="F5003" s="157" t="s">
        <v>8259</v>
      </c>
    </row>
    <row r="5004" spans="1:6" x14ac:dyDescent="0.2">
      <c r="A5004" s="155" t="s">
        <v>8260</v>
      </c>
      <c r="B5004" s="155" t="s">
        <v>12364</v>
      </c>
      <c r="C5004" s="156">
        <v>37621</v>
      </c>
      <c r="D5004" s="157">
        <v>0</v>
      </c>
      <c r="E5004" s="157">
        <v>0</v>
      </c>
      <c r="F5004" s="157">
        <v>0</v>
      </c>
    </row>
    <row r="5005" spans="1:6" x14ac:dyDescent="0.2">
      <c r="A5005" s="155" t="s">
        <v>8261</v>
      </c>
      <c r="B5005" s="155"/>
      <c r="C5005" s="156">
        <v>37621</v>
      </c>
      <c r="D5005" s="157">
        <v>0</v>
      </c>
      <c r="E5005" s="157">
        <v>0</v>
      </c>
      <c r="F5005" s="157">
        <v>0</v>
      </c>
    </row>
    <row r="5006" spans="1:6" x14ac:dyDescent="0.2">
      <c r="A5006" s="155" t="s">
        <v>8257</v>
      </c>
      <c r="B5006" s="155" t="s">
        <v>8258</v>
      </c>
      <c r="C5006" s="155" t="s">
        <v>10690</v>
      </c>
      <c r="D5006" s="157" t="s">
        <v>8259</v>
      </c>
      <c r="E5006" s="157" t="s">
        <v>8259</v>
      </c>
      <c r="F5006" s="157" t="s">
        <v>8259</v>
      </c>
    </row>
    <row r="5007" spans="1:6" x14ac:dyDescent="0.2">
      <c r="A5007" s="155" t="s">
        <v>8257</v>
      </c>
      <c r="B5007" s="155" t="s">
        <v>8258</v>
      </c>
      <c r="C5007" s="155" t="s">
        <v>10690</v>
      </c>
      <c r="D5007" s="157" t="s">
        <v>8259</v>
      </c>
      <c r="E5007" s="157" t="s">
        <v>8259</v>
      </c>
      <c r="F5007" s="157" t="s">
        <v>8259</v>
      </c>
    </row>
    <row r="5008" spans="1:6" x14ac:dyDescent="0.2">
      <c r="A5008" s="155" t="s">
        <v>8260</v>
      </c>
      <c r="B5008" s="155" t="s">
        <v>12364</v>
      </c>
      <c r="C5008" s="156">
        <v>37621</v>
      </c>
      <c r="D5008" s="157">
        <v>0</v>
      </c>
      <c r="E5008" s="157">
        <v>0</v>
      </c>
      <c r="F5008" s="157">
        <v>0</v>
      </c>
    </row>
    <row r="5009" spans="1:6" x14ac:dyDescent="0.2">
      <c r="A5009" s="155" t="s">
        <v>8261</v>
      </c>
      <c r="B5009" s="155"/>
      <c r="C5009" s="156">
        <v>37621</v>
      </c>
      <c r="D5009" s="157">
        <v>0</v>
      </c>
      <c r="E5009" s="157">
        <v>0</v>
      </c>
      <c r="F5009" s="157">
        <v>0</v>
      </c>
    </row>
    <row r="5010" spans="1:6" x14ac:dyDescent="0.2">
      <c r="A5010" s="155" t="s">
        <v>8257</v>
      </c>
      <c r="B5010" s="155" t="s">
        <v>8258</v>
      </c>
      <c r="C5010" s="155" t="s">
        <v>10690</v>
      </c>
      <c r="D5010" s="157" t="s">
        <v>8259</v>
      </c>
      <c r="E5010" s="157" t="s">
        <v>8259</v>
      </c>
      <c r="F5010" s="157" t="s">
        <v>8259</v>
      </c>
    </row>
    <row r="5011" spans="1:6" x14ac:dyDescent="0.2">
      <c r="A5011" s="155" t="s">
        <v>8257</v>
      </c>
      <c r="B5011" s="155" t="s">
        <v>8258</v>
      </c>
      <c r="C5011" s="155" t="s">
        <v>10690</v>
      </c>
      <c r="D5011" s="157" t="s">
        <v>8259</v>
      </c>
      <c r="E5011" s="157" t="s">
        <v>8259</v>
      </c>
      <c r="F5011" s="157" t="s">
        <v>8259</v>
      </c>
    </row>
    <row r="5012" spans="1:6" x14ac:dyDescent="0.2">
      <c r="A5012" s="155" t="s">
        <v>8260</v>
      </c>
      <c r="B5012" s="155" t="s">
        <v>12364</v>
      </c>
      <c r="C5012" s="156">
        <v>37621</v>
      </c>
      <c r="D5012" s="157">
        <v>0</v>
      </c>
      <c r="E5012" s="157">
        <v>0</v>
      </c>
      <c r="F5012" s="157">
        <v>0</v>
      </c>
    </row>
    <row r="5013" spans="1:6" x14ac:dyDescent="0.2">
      <c r="A5013" s="155" t="s">
        <v>8261</v>
      </c>
      <c r="B5013" s="155"/>
      <c r="C5013" s="156">
        <v>37621</v>
      </c>
      <c r="D5013" s="157">
        <v>0</v>
      </c>
      <c r="E5013" s="157">
        <v>0</v>
      </c>
      <c r="F5013" s="157">
        <v>0</v>
      </c>
    </row>
    <row r="5014" spans="1:6" x14ac:dyDescent="0.2">
      <c r="A5014" s="155" t="s">
        <v>8257</v>
      </c>
      <c r="B5014" s="155" t="s">
        <v>8258</v>
      </c>
      <c r="C5014" s="155" t="s">
        <v>10690</v>
      </c>
      <c r="D5014" s="157" t="s">
        <v>8259</v>
      </c>
      <c r="E5014" s="157" t="s">
        <v>8259</v>
      </c>
      <c r="F5014" s="157" t="s">
        <v>8259</v>
      </c>
    </row>
    <row r="5015" spans="1:6" x14ac:dyDescent="0.2">
      <c r="A5015" s="155" t="s">
        <v>8257</v>
      </c>
      <c r="B5015" s="155" t="s">
        <v>8258</v>
      </c>
      <c r="C5015" s="155" t="s">
        <v>10690</v>
      </c>
      <c r="D5015" s="157" t="s">
        <v>8259</v>
      </c>
      <c r="E5015" s="157" t="s">
        <v>8259</v>
      </c>
      <c r="F5015" s="157" t="s">
        <v>8259</v>
      </c>
    </row>
    <row r="5016" spans="1:6" x14ac:dyDescent="0.2">
      <c r="A5016" s="155" t="s">
        <v>8260</v>
      </c>
      <c r="B5016" s="155" t="s">
        <v>12364</v>
      </c>
      <c r="C5016" s="156">
        <v>37621</v>
      </c>
      <c r="D5016" s="157">
        <v>0</v>
      </c>
      <c r="E5016" s="157">
        <v>0</v>
      </c>
      <c r="F5016" s="157">
        <v>0</v>
      </c>
    </row>
    <row r="5017" spans="1:6" x14ac:dyDescent="0.2">
      <c r="A5017" s="155" t="s">
        <v>8261</v>
      </c>
      <c r="B5017" s="155"/>
      <c r="C5017" s="156">
        <v>37621</v>
      </c>
      <c r="D5017" s="157">
        <v>0</v>
      </c>
      <c r="E5017" s="157">
        <v>0</v>
      </c>
      <c r="F5017" s="157">
        <v>0</v>
      </c>
    </row>
    <row r="5018" spans="1:6" x14ac:dyDescent="0.2">
      <c r="A5018" s="155" t="s">
        <v>8257</v>
      </c>
      <c r="B5018" s="155" t="s">
        <v>8258</v>
      </c>
      <c r="C5018" s="155" t="s">
        <v>10690</v>
      </c>
      <c r="D5018" s="157" t="s">
        <v>8259</v>
      </c>
      <c r="E5018" s="157" t="s">
        <v>8259</v>
      </c>
      <c r="F5018" s="157" t="s">
        <v>8259</v>
      </c>
    </row>
    <row r="5019" spans="1:6" x14ac:dyDescent="0.2">
      <c r="A5019" s="155" t="s">
        <v>8257</v>
      </c>
      <c r="B5019" s="155" t="s">
        <v>8258</v>
      </c>
      <c r="C5019" s="155" t="s">
        <v>10690</v>
      </c>
      <c r="D5019" s="157" t="s">
        <v>8259</v>
      </c>
      <c r="E5019" s="157" t="s">
        <v>8259</v>
      </c>
      <c r="F5019" s="157" t="s">
        <v>8259</v>
      </c>
    </row>
    <row r="5020" spans="1:6" x14ac:dyDescent="0.2">
      <c r="A5020" s="155" t="s">
        <v>8260</v>
      </c>
      <c r="B5020" s="155" t="s">
        <v>12364</v>
      </c>
      <c r="C5020" s="156">
        <v>37621</v>
      </c>
      <c r="D5020" s="157">
        <v>0</v>
      </c>
      <c r="E5020" s="157">
        <v>0</v>
      </c>
      <c r="F5020" s="157">
        <v>0</v>
      </c>
    </row>
    <row r="5021" spans="1:6" x14ac:dyDescent="0.2">
      <c r="A5021" s="155" t="s">
        <v>8261</v>
      </c>
      <c r="B5021" s="155"/>
      <c r="C5021" s="156">
        <v>37621</v>
      </c>
      <c r="D5021" s="157">
        <v>0</v>
      </c>
      <c r="E5021" s="157">
        <v>0</v>
      </c>
      <c r="F5021" s="157">
        <v>0</v>
      </c>
    </row>
    <row r="5022" spans="1:6" x14ac:dyDescent="0.2">
      <c r="A5022" s="155" t="s">
        <v>8257</v>
      </c>
      <c r="B5022" s="155" t="s">
        <v>8258</v>
      </c>
      <c r="C5022" s="155" t="s">
        <v>10690</v>
      </c>
      <c r="D5022" s="157" t="s">
        <v>8259</v>
      </c>
      <c r="E5022" s="157" t="s">
        <v>8259</v>
      </c>
      <c r="F5022" s="157" t="s">
        <v>8259</v>
      </c>
    </row>
    <row r="5023" spans="1:6" x14ac:dyDescent="0.2">
      <c r="A5023" s="155" t="s">
        <v>8257</v>
      </c>
      <c r="B5023" s="155" t="s">
        <v>8258</v>
      </c>
      <c r="C5023" s="155" t="s">
        <v>10690</v>
      </c>
      <c r="D5023" s="157" t="s">
        <v>8259</v>
      </c>
      <c r="E5023" s="157" t="s">
        <v>8259</v>
      </c>
      <c r="F5023" s="157" t="s">
        <v>8259</v>
      </c>
    </row>
    <row r="5024" spans="1:6" x14ac:dyDescent="0.2">
      <c r="A5024" s="155" t="s">
        <v>8260</v>
      </c>
      <c r="B5024" s="155" t="s">
        <v>12364</v>
      </c>
      <c r="C5024" s="156">
        <v>37621</v>
      </c>
      <c r="D5024" s="157">
        <v>0</v>
      </c>
      <c r="E5024" s="157">
        <v>0</v>
      </c>
      <c r="F5024" s="157">
        <v>0</v>
      </c>
    </row>
    <row r="5025" spans="1:6" x14ac:dyDescent="0.2">
      <c r="A5025" s="155" t="s">
        <v>8261</v>
      </c>
      <c r="B5025" s="155"/>
      <c r="C5025" s="156">
        <v>37621</v>
      </c>
      <c r="D5025" s="157">
        <v>0</v>
      </c>
      <c r="E5025" s="157">
        <v>0</v>
      </c>
      <c r="F5025" s="157">
        <v>0</v>
      </c>
    </row>
    <row r="5026" spans="1:6" x14ac:dyDescent="0.2">
      <c r="A5026" s="155" t="s">
        <v>8257</v>
      </c>
      <c r="B5026" s="155" t="s">
        <v>8258</v>
      </c>
      <c r="C5026" s="155" t="s">
        <v>10690</v>
      </c>
      <c r="D5026" s="157" t="s">
        <v>8259</v>
      </c>
      <c r="E5026" s="157" t="s">
        <v>8259</v>
      </c>
      <c r="F5026" s="157" t="s">
        <v>8259</v>
      </c>
    </row>
    <row r="5027" spans="1:6" x14ac:dyDescent="0.2">
      <c r="A5027" s="155" t="s">
        <v>8257</v>
      </c>
      <c r="B5027" s="155" t="s">
        <v>8258</v>
      </c>
      <c r="C5027" s="155" t="s">
        <v>10690</v>
      </c>
      <c r="D5027" s="157" t="s">
        <v>8259</v>
      </c>
      <c r="E5027" s="157" t="s">
        <v>8259</v>
      </c>
      <c r="F5027" s="157" t="s">
        <v>8259</v>
      </c>
    </row>
    <row r="5028" spans="1:6" x14ac:dyDescent="0.2">
      <c r="A5028" s="155" t="s">
        <v>8260</v>
      </c>
      <c r="B5028" s="155" t="s">
        <v>12364</v>
      </c>
      <c r="C5028" s="156">
        <v>37621</v>
      </c>
      <c r="D5028" s="157">
        <v>0</v>
      </c>
      <c r="E5028" s="157">
        <v>0</v>
      </c>
      <c r="F5028" s="157">
        <v>0</v>
      </c>
    </row>
    <row r="5029" spans="1:6" x14ac:dyDescent="0.2">
      <c r="A5029" s="155" t="s">
        <v>8261</v>
      </c>
      <c r="B5029" s="155"/>
      <c r="C5029" s="156">
        <v>37621</v>
      </c>
      <c r="D5029" s="157">
        <v>0</v>
      </c>
      <c r="E5029" s="157">
        <v>0</v>
      </c>
      <c r="F5029" s="157">
        <v>0</v>
      </c>
    </row>
    <row r="5030" spans="1:6" x14ac:dyDescent="0.2">
      <c r="A5030" s="155" t="s">
        <v>8257</v>
      </c>
      <c r="B5030" s="155" t="s">
        <v>8258</v>
      </c>
      <c r="C5030" s="155" t="s">
        <v>10690</v>
      </c>
      <c r="D5030" s="157" t="s">
        <v>8259</v>
      </c>
      <c r="E5030" s="157" t="s">
        <v>8259</v>
      </c>
      <c r="F5030" s="157" t="s">
        <v>8259</v>
      </c>
    </row>
    <row r="5031" spans="1:6" x14ac:dyDescent="0.2">
      <c r="A5031" s="155" t="s">
        <v>8257</v>
      </c>
      <c r="B5031" s="155" t="s">
        <v>8258</v>
      </c>
      <c r="C5031" s="155" t="s">
        <v>10690</v>
      </c>
      <c r="D5031" s="157" t="s">
        <v>8259</v>
      </c>
      <c r="E5031" s="157" t="s">
        <v>8259</v>
      </c>
      <c r="F5031" s="157" t="s">
        <v>8259</v>
      </c>
    </row>
    <row r="5032" spans="1:6" x14ac:dyDescent="0.2">
      <c r="A5032" s="155" t="s">
        <v>8260</v>
      </c>
      <c r="B5032" s="155" t="s">
        <v>12364</v>
      </c>
      <c r="C5032" s="156">
        <v>37621</v>
      </c>
      <c r="D5032" s="157">
        <v>0</v>
      </c>
      <c r="E5032" s="157">
        <v>0</v>
      </c>
      <c r="F5032" s="157">
        <v>0</v>
      </c>
    </row>
    <row r="5033" spans="1:6" x14ac:dyDescent="0.2">
      <c r="A5033" s="155" t="s">
        <v>8261</v>
      </c>
      <c r="B5033" s="155"/>
      <c r="C5033" s="156">
        <v>37621</v>
      </c>
      <c r="D5033" s="157">
        <v>0</v>
      </c>
      <c r="E5033" s="157">
        <v>0</v>
      </c>
      <c r="F5033" s="157">
        <v>0</v>
      </c>
    </row>
    <row r="5034" spans="1:6" x14ac:dyDescent="0.2">
      <c r="A5034" s="155" t="s">
        <v>8257</v>
      </c>
      <c r="B5034" s="155" t="s">
        <v>8258</v>
      </c>
      <c r="C5034" s="155" t="s">
        <v>10690</v>
      </c>
      <c r="D5034" s="157" t="s">
        <v>8259</v>
      </c>
      <c r="E5034" s="157" t="s">
        <v>8259</v>
      </c>
      <c r="F5034" s="157" t="s">
        <v>8259</v>
      </c>
    </row>
    <row r="5035" spans="1:6" x14ac:dyDescent="0.2">
      <c r="A5035" s="155" t="s">
        <v>8257</v>
      </c>
      <c r="B5035" s="155" t="s">
        <v>8258</v>
      </c>
      <c r="C5035" s="155" t="s">
        <v>10690</v>
      </c>
      <c r="D5035" s="157" t="s">
        <v>8259</v>
      </c>
      <c r="E5035" s="157" t="s">
        <v>8259</v>
      </c>
      <c r="F5035" s="157" t="s">
        <v>8259</v>
      </c>
    </row>
    <row r="5036" spans="1:6" x14ac:dyDescent="0.2">
      <c r="A5036" s="155" t="s">
        <v>8260</v>
      </c>
      <c r="B5036" s="155" t="s">
        <v>12364</v>
      </c>
      <c r="C5036" s="156">
        <v>37621</v>
      </c>
      <c r="D5036" s="157">
        <v>0</v>
      </c>
      <c r="E5036" s="157">
        <v>0</v>
      </c>
      <c r="F5036" s="157">
        <v>0</v>
      </c>
    </row>
    <row r="5037" spans="1:6" x14ac:dyDescent="0.2">
      <c r="A5037" s="155" t="s">
        <v>8261</v>
      </c>
      <c r="B5037" s="155"/>
      <c r="C5037" s="156">
        <v>37621</v>
      </c>
      <c r="D5037" s="157">
        <v>0</v>
      </c>
      <c r="E5037" s="157">
        <v>0</v>
      </c>
      <c r="F5037" s="157">
        <v>0</v>
      </c>
    </row>
    <row r="5038" spans="1:6" x14ac:dyDescent="0.2">
      <c r="A5038" s="155" t="s">
        <v>8257</v>
      </c>
      <c r="B5038" s="155" t="s">
        <v>8258</v>
      </c>
      <c r="C5038" s="155" t="s">
        <v>10690</v>
      </c>
      <c r="D5038" s="157" t="s">
        <v>8259</v>
      </c>
      <c r="E5038" s="157" t="s">
        <v>8259</v>
      </c>
      <c r="F5038" s="157" t="s">
        <v>8259</v>
      </c>
    </row>
    <row r="5039" spans="1:6" x14ac:dyDescent="0.2">
      <c r="A5039" s="155" t="s">
        <v>8257</v>
      </c>
      <c r="B5039" s="155" t="s">
        <v>8258</v>
      </c>
      <c r="C5039" s="155" t="s">
        <v>10690</v>
      </c>
      <c r="D5039" s="157" t="s">
        <v>8259</v>
      </c>
      <c r="E5039" s="157" t="s">
        <v>8259</v>
      </c>
      <c r="F5039" s="157" t="s">
        <v>8259</v>
      </c>
    </row>
    <row r="5040" spans="1:6" x14ac:dyDescent="0.2">
      <c r="A5040" s="155" t="s">
        <v>8268</v>
      </c>
      <c r="B5040" s="155"/>
      <c r="C5040" s="155"/>
      <c r="D5040" s="155"/>
      <c r="E5040" s="155"/>
      <c r="F5040" s="155"/>
    </row>
    <row r="5041" spans="1:6" x14ac:dyDescent="0.2">
      <c r="A5041" s="155" t="s">
        <v>8254</v>
      </c>
      <c r="B5041" s="155" t="s">
        <v>8255</v>
      </c>
      <c r="C5041" s="155"/>
      <c r="D5041" s="155"/>
      <c r="E5041" s="155"/>
      <c r="F5041" s="155"/>
    </row>
    <row r="5042" spans="1:6" x14ac:dyDescent="0.2">
      <c r="A5042" s="155"/>
      <c r="B5042" s="155"/>
      <c r="C5042" s="155" t="s">
        <v>10689</v>
      </c>
      <c r="D5042" s="157" t="s">
        <v>8255</v>
      </c>
      <c r="E5042" s="155"/>
      <c r="F5042" s="155"/>
    </row>
    <row r="5044" spans="1:6" x14ac:dyDescent="0.2">
      <c r="A5044" s="155" t="s">
        <v>8260</v>
      </c>
      <c r="B5044" s="155" t="s">
        <v>12364</v>
      </c>
      <c r="C5044" s="156">
        <v>37621</v>
      </c>
      <c r="D5044" s="157">
        <v>0</v>
      </c>
      <c r="E5044" s="157">
        <v>0</v>
      </c>
      <c r="F5044" s="157">
        <v>0</v>
      </c>
    </row>
    <row r="5045" spans="1:6" x14ac:dyDescent="0.2">
      <c r="A5045" s="155" t="s">
        <v>8261</v>
      </c>
      <c r="B5045" s="155"/>
      <c r="C5045" s="156">
        <v>37621</v>
      </c>
      <c r="D5045" s="157">
        <v>0</v>
      </c>
      <c r="E5045" s="157">
        <v>0</v>
      </c>
      <c r="F5045" s="157">
        <v>0</v>
      </c>
    </row>
    <row r="5046" spans="1:6" x14ac:dyDescent="0.2">
      <c r="A5046" s="155" t="s">
        <v>8257</v>
      </c>
      <c r="B5046" s="155" t="s">
        <v>8258</v>
      </c>
      <c r="C5046" s="155" t="s">
        <v>10690</v>
      </c>
      <c r="D5046" s="157" t="s">
        <v>8259</v>
      </c>
      <c r="E5046" s="157" t="s">
        <v>8259</v>
      </c>
      <c r="F5046" s="157" t="s">
        <v>8259</v>
      </c>
    </row>
    <row r="5047" spans="1:6" x14ac:dyDescent="0.2">
      <c r="A5047" s="155" t="s">
        <v>8257</v>
      </c>
      <c r="B5047" s="155" t="s">
        <v>8258</v>
      </c>
      <c r="C5047" s="155" t="s">
        <v>10690</v>
      </c>
      <c r="D5047" s="157" t="s">
        <v>8259</v>
      </c>
      <c r="E5047" s="157" t="s">
        <v>8259</v>
      </c>
      <c r="F5047" s="157" t="s">
        <v>8259</v>
      </c>
    </row>
    <row r="5048" spans="1:6" x14ac:dyDescent="0.2">
      <c r="A5048" s="155" t="s">
        <v>8260</v>
      </c>
      <c r="B5048" s="155" t="s">
        <v>12364</v>
      </c>
      <c r="C5048" s="156">
        <v>37621</v>
      </c>
      <c r="D5048" s="157">
        <v>0</v>
      </c>
      <c r="E5048" s="157">
        <v>0</v>
      </c>
      <c r="F5048" s="157">
        <v>0</v>
      </c>
    </row>
    <row r="5049" spans="1:6" x14ac:dyDescent="0.2">
      <c r="A5049" s="155" t="s">
        <v>8261</v>
      </c>
      <c r="B5049" s="155"/>
      <c r="C5049" s="156">
        <v>37621</v>
      </c>
      <c r="D5049" s="157">
        <v>0</v>
      </c>
      <c r="E5049" s="157">
        <v>0</v>
      </c>
      <c r="F5049" s="157">
        <v>0</v>
      </c>
    </row>
    <row r="5050" spans="1:6" x14ac:dyDescent="0.2">
      <c r="A5050" s="155" t="s">
        <v>8257</v>
      </c>
      <c r="B5050" s="155" t="s">
        <v>8258</v>
      </c>
      <c r="C5050" s="155" t="s">
        <v>10690</v>
      </c>
      <c r="D5050" s="157" t="s">
        <v>8259</v>
      </c>
      <c r="E5050" s="157" t="s">
        <v>8259</v>
      </c>
      <c r="F5050" s="157" t="s">
        <v>8259</v>
      </c>
    </row>
    <row r="5051" spans="1:6" x14ac:dyDescent="0.2">
      <c r="A5051" s="155" t="s">
        <v>8257</v>
      </c>
      <c r="B5051" s="155" t="s">
        <v>8258</v>
      </c>
      <c r="C5051" s="155" t="s">
        <v>10690</v>
      </c>
      <c r="D5051" s="157" t="s">
        <v>8259</v>
      </c>
      <c r="E5051" s="157" t="s">
        <v>8259</v>
      </c>
      <c r="F5051" s="157" t="s">
        <v>8259</v>
      </c>
    </row>
    <row r="5052" spans="1:6" x14ac:dyDescent="0.2">
      <c r="A5052" s="155" t="s">
        <v>8260</v>
      </c>
      <c r="B5052" s="155" t="s">
        <v>12364</v>
      </c>
      <c r="C5052" s="156">
        <v>37621</v>
      </c>
      <c r="D5052" s="157">
        <v>0</v>
      </c>
      <c r="E5052" s="157">
        <v>0</v>
      </c>
      <c r="F5052" s="157">
        <v>0</v>
      </c>
    </row>
    <row r="5053" spans="1:6" x14ac:dyDescent="0.2">
      <c r="A5053" s="155" t="s">
        <v>8261</v>
      </c>
      <c r="B5053" s="155"/>
      <c r="C5053" s="156">
        <v>37621</v>
      </c>
      <c r="D5053" s="157">
        <v>0</v>
      </c>
      <c r="E5053" s="157">
        <v>0</v>
      </c>
      <c r="F5053" s="157">
        <v>0</v>
      </c>
    </row>
    <row r="5054" spans="1:6" x14ac:dyDescent="0.2">
      <c r="A5054" s="155" t="s">
        <v>8257</v>
      </c>
      <c r="B5054" s="155" t="s">
        <v>8258</v>
      </c>
      <c r="C5054" s="155" t="s">
        <v>10690</v>
      </c>
      <c r="D5054" s="157" t="s">
        <v>8259</v>
      </c>
      <c r="E5054" s="157" t="s">
        <v>8259</v>
      </c>
      <c r="F5054" s="157" t="s">
        <v>8259</v>
      </c>
    </row>
    <row r="5055" spans="1:6" x14ac:dyDescent="0.2">
      <c r="A5055" s="155" t="s">
        <v>4801</v>
      </c>
      <c r="B5055" s="155" t="s">
        <v>8454</v>
      </c>
      <c r="C5055" s="155"/>
      <c r="D5055" s="155"/>
      <c r="E5055" s="155"/>
      <c r="F5055" s="155"/>
    </row>
    <row r="5056" spans="1:6" x14ac:dyDescent="0.2">
      <c r="A5056" s="155"/>
      <c r="B5056" s="155"/>
      <c r="C5056" s="155" t="s">
        <v>10691</v>
      </c>
      <c r="D5056" s="155"/>
      <c r="E5056" s="157">
        <v>0</v>
      </c>
      <c r="F5056" s="155"/>
    </row>
    <row r="5057" spans="1:6" x14ac:dyDescent="0.2">
      <c r="A5057" s="155" t="s">
        <v>8264</v>
      </c>
      <c r="B5057" s="155"/>
      <c r="C5057" s="156">
        <v>37590</v>
      </c>
      <c r="D5057" s="157">
        <v>1667</v>
      </c>
      <c r="E5057" s="157">
        <v>1667</v>
      </c>
      <c r="F5057" s="157">
        <v>0</v>
      </c>
    </row>
    <row r="5058" spans="1:6" x14ac:dyDescent="0.2">
      <c r="A5058" s="155" t="s">
        <v>8257</v>
      </c>
      <c r="B5058" s="155" t="s">
        <v>8258</v>
      </c>
      <c r="C5058" s="155" t="s">
        <v>10690</v>
      </c>
      <c r="D5058" s="157" t="s">
        <v>8259</v>
      </c>
      <c r="E5058" s="157" t="s">
        <v>8259</v>
      </c>
      <c r="F5058" s="157" t="s">
        <v>8259</v>
      </c>
    </row>
    <row r="5060" spans="1:6" x14ac:dyDescent="0.2">
      <c r="A5060" s="155" t="s">
        <v>8265</v>
      </c>
      <c r="B5060" s="155" t="s">
        <v>8266</v>
      </c>
      <c r="C5060" s="155" t="s">
        <v>158</v>
      </c>
      <c r="D5060" s="157" t="s">
        <v>3</v>
      </c>
      <c r="E5060" s="157" t="s">
        <v>4</v>
      </c>
      <c r="F5060" s="157" t="s">
        <v>1020</v>
      </c>
    </row>
    <row r="5061" spans="1:6" x14ac:dyDescent="0.2">
      <c r="A5061" s="155" t="s">
        <v>8257</v>
      </c>
      <c r="B5061" s="155" t="s">
        <v>8258</v>
      </c>
      <c r="C5061" s="155" t="s">
        <v>10690</v>
      </c>
      <c r="D5061" s="157" t="s">
        <v>8259</v>
      </c>
      <c r="E5061" s="157" t="s">
        <v>8259</v>
      </c>
      <c r="F5061" s="157" t="s">
        <v>8259</v>
      </c>
    </row>
    <row r="5062" spans="1:6" x14ac:dyDescent="0.2">
      <c r="A5062" s="156">
        <v>45653</v>
      </c>
      <c r="B5062" s="155">
        <v>5624567634</v>
      </c>
      <c r="C5062" s="155" t="s">
        <v>11502</v>
      </c>
      <c r="D5062" s="157">
        <v>1667</v>
      </c>
      <c r="E5062" s="155"/>
      <c r="F5062" s="157">
        <v>1667</v>
      </c>
    </row>
    <row r="5063" spans="1:6" x14ac:dyDescent="0.2">
      <c r="A5063" s="155" t="s">
        <v>8257</v>
      </c>
      <c r="B5063" s="155" t="s">
        <v>8258</v>
      </c>
      <c r="C5063" s="155" t="s">
        <v>10690</v>
      </c>
      <c r="D5063" s="157" t="s">
        <v>8259</v>
      </c>
      <c r="E5063" s="157" t="s">
        <v>8259</v>
      </c>
      <c r="F5063" s="157" t="s">
        <v>8259</v>
      </c>
    </row>
    <row r="5064" spans="1:6" x14ac:dyDescent="0.2">
      <c r="A5064" s="155" t="s">
        <v>8260</v>
      </c>
      <c r="B5064" s="155" t="s">
        <v>12364</v>
      </c>
      <c r="C5064" s="156">
        <v>37621</v>
      </c>
      <c r="D5064" s="157">
        <v>1667</v>
      </c>
      <c r="E5064" s="157">
        <v>0</v>
      </c>
      <c r="F5064" s="157">
        <v>1667</v>
      </c>
    </row>
    <row r="5065" spans="1:6" x14ac:dyDescent="0.2">
      <c r="A5065" s="155" t="s">
        <v>8261</v>
      </c>
      <c r="B5065" s="155"/>
      <c r="C5065" s="156">
        <v>37621</v>
      </c>
      <c r="D5065" s="157">
        <v>3334</v>
      </c>
      <c r="E5065" s="157">
        <v>1667</v>
      </c>
      <c r="F5065" s="157">
        <v>1667</v>
      </c>
    </row>
    <row r="5066" spans="1:6" x14ac:dyDescent="0.2">
      <c r="A5066" s="155" t="s">
        <v>8257</v>
      </c>
      <c r="B5066" s="155" t="s">
        <v>8258</v>
      </c>
      <c r="C5066" s="155" t="s">
        <v>10690</v>
      </c>
      <c r="D5066" s="157" t="s">
        <v>8259</v>
      </c>
      <c r="E5066" s="157" t="s">
        <v>8259</v>
      </c>
      <c r="F5066" s="157" t="s">
        <v>8259</v>
      </c>
    </row>
    <row r="5067" spans="1:6" x14ac:dyDescent="0.2">
      <c r="A5067" s="155" t="s">
        <v>8257</v>
      </c>
      <c r="B5067" s="155" t="s">
        <v>8258</v>
      </c>
      <c r="C5067" s="155" t="s">
        <v>10690</v>
      </c>
      <c r="D5067" s="157" t="s">
        <v>8259</v>
      </c>
      <c r="E5067" s="157" t="s">
        <v>8259</v>
      </c>
      <c r="F5067" s="157" t="s">
        <v>8259</v>
      </c>
    </row>
    <row r="5068" spans="1:6" x14ac:dyDescent="0.2">
      <c r="A5068" s="155" t="s">
        <v>8260</v>
      </c>
      <c r="B5068" s="155" t="s">
        <v>12364</v>
      </c>
      <c r="C5068" s="156">
        <v>37621</v>
      </c>
      <c r="D5068" s="157">
        <v>0</v>
      </c>
      <c r="E5068" s="157">
        <v>0</v>
      </c>
      <c r="F5068" s="157">
        <v>0</v>
      </c>
    </row>
    <row r="5069" spans="1:6" x14ac:dyDescent="0.2">
      <c r="A5069" s="155" t="s">
        <v>8261</v>
      </c>
      <c r="B5069" s="155"/>
      <c r="C5069" s="156">
        <v>37621</v>
      </c>
      <c r="D5069" s="157">
        <v>0</v>
      </c>
      <c r="E5069" s="157">
        <v>0</v>
      </c>
      <c r="F5069" s="157">
        <v>0</v>
      </c>
    </row>
    <row r="5070" spans="1:6" x14ac:dyDescent="0.2">
      <c r="A5070" s="155" t="s">
        <v>8257</v>
      </c>
      <c r="B5070" s="155" t="s">
        <v>8258</v>
      </c>
      <c r="C5070" s="155" t="s">
        <v>10690</v>
      </c>
      <c r="D5070" s="157" t="s">
        <v>8259</v>
      </c>
      <c r="E5070" s="157" t="s">
        <v>8259</v>
      </c>
      <c r="F5070" s="157" t="s">
        <v>8259</v>
      </c>
    </row>
    <row r="5071" spans="1:6" x14ac:dyDescent="0.2">
      <c r="A5071" s="155" t="s">
        <v>8257</v>
      </c>
      <c r="B5071" s="155" t="s">
        <v>8258</v>
      </c>
      <c r="C5071" s="155" t="s">
        <v>10690</v>
      </c>
      <c r="D5071" s="157" t="s">
        <v>8259</v>
      </c>
      <c r="E5071" s="157" t="s">
        <v>8259</v>
      </c>
      <c r="F5071" s="157" t="s">
        <v>8259</v>
      </c>
    </row>
    <row r="5072" spans="1:6" x14ac:dyDescent="0.2">
      <c r="A5072" s="155" t="s">
        <v>8260</v>
      </c>
      <c r="B5072" s="155" t="s">
        <v>12364</v>
      </c>
      <c r="C5072" s="156">
        <v>37621</v>
      </c>
      <c r="D5072" s="157">
        <v>0</v>
      </c>
      <c r="E5072" s="157">
        <v>0</v>
      </c>
      <c r="F5072" s="157">
        <v>0</v>
      </c>
    </row>
    <row r="5073" spans="1:6" x14ac:dyDescent="0.2">
      <c r="A5073" s="155" t="s">
        <v>8261</v>
      </c>
      <c r="B5073" s="155"/>
      <c r="C5073" s="156">
        <v>37621</v>
      </c>
      <c r="D5073" s="157">
        <v>0</v>
      </c>
      <c r="E5073" s="157">
        <v>0</v>
      </c>
      <c r="F5073" s="157">
        <v>0</v>
      </c>
    </row>
    <row r="5074" spans="1:6" x14ac:dyDescent="0.2">
      <c r="A5074" s="155" t="s">
        <v>8257</v>
      </c>
      <c r="B5074" s="155" t="s">
        <v>8258</v>
      </c>
      <c r="C5074" s="155" t="s">
        <v>10690</v>
      </c>
      <c r="D5074" s="157" t="s">
        <v>8259</v>
      </c>
      <c r="E5074" s="157" t="s">
        <v>8259</v>
      </c>
      <c r="F5074" s="157" t="s">
        <v>8259</v>
      </c>
    </row>
    <row r="5075" spans="1:6" x14ac:dyDescent="0.2">
      <c r="A5075" s="155" t="s">
        <v>8257</v>
      </c>
      <c r="B5075" s="155" t="s">
        <v>8258</v>
      </c>
      <c r="C5075" s="155" t="s">
        <v>10690</v>
      </c>
      <c r="D5075" s="157" t="s">
        <v>8259</v>
      </c>
      <c r="E5075" s="157" t="s">
        <v>8259</v>
      </c>
      <c r="F5075" s="157" t="s">
        <v>8259</v>
      </c>
    </row>
    <row r="5076" spans="1:6" x14ac:dyDescent="0.2">
      <c r="A5076" s="155" t="s">
        <v>8260</v>
      </c>
      <c r="B5076" s="155" t="s">
        <v>12364</v>
      </c>
      <c r="C5076" s="156">
        <v>37621</v>
      </c>
      <c r="D5076" s="157">
        <v>0</v>
      </c>
      <c r="E5076" s="157">
        <v>0</v>
      </c>
      <c r="F5076" s="157">
        <v>0</v>
      </c>
    </row>
    <row r="5077" spans="1:6" x14ac:dyDescent="0.2">
      <c r="A5077" s="155" t="s">
        <v>8261</v>
      </c>
      <c r="B5077" s="155"/>
      <c r="C5077" s="156">
        <v>37621</v>
      </c>
      <c r="D5077" s="157">
        <v>0</v>
      </c>
      <c r="E5077" s="157">
        <v>0</v>
      </c>
      <c r="F5077" s="157">
        <v>0</v>
      </c>
    </row>
    <row r="5078" spans="1:6" x14ac:dyDescent="0.2">
      <c r="A5078" s="155" t="s">
        <v>8257</v>
      </c>
      <c r="B5078" s="155" t="s">
        <v>8258</v>
      </c>
      <c r="C5078" s="155" t="s">
        <v>10690</v>
      </c>
      <c r="D5078" s="157" t="s">
        <v>8259</v>
      </c>
      <c r="E5078" s="157" t="s">
        <v>8259</v>
      </c>
      <c r="F5078" s="157" t="s">
        <v>8259</v>
      </c>
    </row>
    <row r="5079" spans="1:6" x14ac:dyDescent="0.2">
      <c r="A5079" s="155" t="s">
        <v>8257</v>
      </c>
      <c r="B5079" s="155" t="s">
        <v>8258</v>
      </c>
      <c r="C5079" s="155" t="s">
        <v>10690</v>
      </c>
      <c r="D5079" s="157" t="s">
        <v>8259</v>
      </c>
      <c r="E5079" s="157" t="s">
        <v>8259</v>
      </c>
      <c r="F5079" s="157" t="s">
        <v>8259</v>
      </c>
    </row>
    <row r="5080" spans="1:6" x14ac:dyDescent="0.2">
      <c r="A5080" s="155" t="s">
        <v>8260</v>
      </c>
      <c r="B5080" s="155" t="s">
        <v>12364</v>
      </c>
      <c r="C5080" s="156">
        <v>37621</v>
      </c>
      <c r="D5080" s="157">
        <v>0</v>
      </c>
      <c r="E5080" s="157">
        <v>0</v>
      </c>
      <c r="F5080" s="157">
        <v>0</v>
      </c>
    </row>
    <row r="5081" spans="1:6" x14ac:dyDescent="0.2">
      <c r="A5081" s="155" t="s">
        <v>8261</v>
      </c>
      <c r="B5081" s="155"/>
      <c r="C5081" s="156">
        <v>37621</v>
      </c>
      <c r="D5081" s="157">
        <v>0</v>
      </c>
      <c r="E5081" s="157">
        <v>0</v>
      </c>
      <c r="F5081" s="157">
        <v>0</v>
      </c>
    </row>
    <row r="5082" spans="1:6" x14ac:dyDescent="0.2">
      <c r="A5082" s="155" t="s">
        <v>8257</v>
      </c>
      <c r="B5082" s="155" t="s">
        <v>8258</v>
      </c>
      <c r="C5082" s="155" t="s">
        <v>10690</v>
      </c>
      <c r="D5082" s="157" t="s">
        <v>8259</v>
      </c>
      <c r="E5082" s="157" t="s">
        <v>8259</v>
      </c>
      <c r="F5082" s="157" t="s">
        <v>8259</v>
      </c>
    </row>
    <row r="5083" spans="1:6" x14ac:dyDescent="0.2">
      <c r="A5083" s="155" t="s">
        <v>8257</v>
      </c>
      <c r="B5083" s="155" t="s">
        <v>8258</v>
      </c>
      <c r="C5083" s="155" t="s">
        <v>10690</v>
      </c>
      <c r="D5083" s="157" t="s">
        <v>8259</v>
      </c>
      <c r="E5083" s="157" t="s">
        <v>8259</v>
      </c>
      <c r="F5083" s="157" t="s">
        <v>8259</v>
      </c>
    </row>
    <row r="5084" spans="1:6" x14ac:dyDescent="0.2">
      <c r="A5084" s="155" t="s">
        <v>8260</v>
      </c>
      <c r="B5084" s="155" t="s">
        <v>12364</v>
      </c>
      <c r="C5084" s="156">
        <v>37621</v>
      </c>
      <c r="D5084" s="157">
        <v>0</v>
      </c>
      <c r="E5084" s="157">
        <v>0</v>
      </c>
      <c r="F5084" s="157">
        <v>0</v>
      </c>
    </row>
    <row r="5085" spans="1:6" x14ac:dyDescent="0.2">
      <c r="A5085" s="155" t="s">
        <v>8261</v>
      </c>
      <c r="B5085" s="155"/>
      <c r="C5085" s="156">
        <v>37621</v>
      </c>
      <c r="D5085" s="157">
        <v>0</v>
      </c>
      <c r="E5085" s="157">
        <v>0</v>
      </c>
      <c r="F5085" s="157">
        <v>0</v>
      </c>
    </row>
    <row r="5086" spans="1:6" x14ac:dyDescent="0.2">
      <c r="A5086" s="155" t="s">
        <v>8257</v>
      </c>
      <c r="B5086" s="155" t="s">
        <v>8258</v>
      </c>
      <c r="C5086" s="155" t="s">
        <v>10690</v>
      </c>
      <c r="D5086" s="157" t="s">
        <v>8259</v>
      </c>
      <c r="E5086" s="157" t="s">
        <v>8259</v>
      </c>
      <c r="F5086" s="157" t="s">
        <v>8259</v>
      </c>
    </row>
    <row r="5087" spans="1:6" x14ac:dyDescent="0.2">
      <c r="A5087" s="155" t="s">
        <v>8257</v>
      </c>
      <c r="B5087" s="155" t="s">
        <v>8258</v>
      </c>
      <c r="C5087" s="155" t="s">
        <v>10690</v>
      </c>
      <c r="D5087" s="157" t="s">
        <v>8259</v>
      </c>
      <c r="E5087" s="157" t="s">
        <v>8259</v>
      </c>
      <c r="F5087" s="157" t="s">
        <v>8259</v>
      </c>
    </row>
    <row r="5088" spans="1:6" x14ac:dyDescent="0.2">
      <c r="A5088" s="155" t="s">
        <v>8260</v>
      </c>
      <c r="B5088" s="155" t="s">
        <v>12364</v>
      </c>
      <c r="C5088" s="156">
        <v>37621</v>
      </c>
      <c r="D5088" s="157">
        <v>0</v>
      </c>
      <c r="E5088" s="157">
        <v>0</v>
      </c>
      <c r="F5088" s="157">
        <v>0</v>
      </c>
    </row>
    <row r="5089" spans="1:6" x14ac:dyDescent="0.2">
      <c r="A5089" s="155" t="s">
        <v>8261</v>
      </c>
      <c r="B5089" s="155"/>
      <c r="C5089" s="156">
        <v>37621</v>
      </c>
      <c r="D5089" s="157">
        <v>0</v>
      </c>
      <c r="E5089" s="157">
        <v>0</v>
      </c>
      <c r="F5089" s="157">
        <v>0</v>
      </c>
    </row>
    <row r="5090" spans="1:6" x14ac:dyDescent="0.2">
      <c r="A5090" s="155" t="s">
        <v>8257</v>
      </c>
      <c r="B5090" s="155" t="s">
        <v>8258</v>
      </c>
      <c r="C5090" s="155" t="s">
        <v>10690</v>
      </c>
      <c r="D5090" s="157" t="s">
        <v>8259</v>
      </c>
      <c r="E5090" s="157" t="s">
        <v>8259</v>
      </c>
      <c r="F5090" s="157" t="s">
        <v>8259</v>
      </c>
    </row>
    <row r="5091" spans="1:6" x14ac:dyDescent="0.2">
      <c r="A5091" s="155" t="s">
        <v>8257</v>
      </c>
      <c r="B5091" s="155" t="s">
        <v>8258</v>
      </c>
      <c r="C5091" s="155" t="s">
        <v>10690</v>
      </c>
      <c r="D5091" s="157" t="s">
        <v>8259</v>
      </c>
      <c r="E5091" s="157" t="s">
        <v>8259</v>
      </c>
      <c r="F5091" s="157" t="s">
        <v>8259</v>
      </c>
    </row>
    <row r="5092" spans="1:6" x14ac:dyDescent="0.2">
      <c r="A5092" s="155" t="s">
        <v>8260</v>
      </c>
      <c r="B5092" s="155" t="s">
        <v>12364</v>
      </c>
      <c r="C5092" s="156">
        <v>37621</v>
      </c>
      <c r="D5092" s="157">
        <v>0</v>
      </c>
      <c r="E5092" s="157">
        <v>0</v>
      </c>
      <c r="F5092" s="157">
        <v>0</v>
      </c>
    </row>
    <row r="5093" spans="1:6" x14ac:dyDescent="0.2">
      <c r="A5093" s="155" t="s">
        <v>8261</v>
      </c>
      <c r="B5093" s="155"/>
      <c r="C5093" s="156">
        <v>37621</v>
      </c>
      <c r="D5093" s="157">
        <v>0</v>
      </c>
      <c r="E5093" s="157">
        <v>0</v>
      </c>
      <c r="F5093" s="157">
        <v>0</v>
      </c>
    </row>
    <row r="5094" spans="1:6" x14ac:dyDescent="0.2">
      <c r="A5094" s="155" t="s">
        <v>8257</v>
      </c>
      <c r="B5094" s="155" t="s">
        <v>8258</v>
      </c>
      <c r="C5094" s="155" t="s">
        <v>10690</v>
      </c>
      <c r="D5094" s="157" t="s">
        <v>8259</v>
      </c>
      <c r="E5094" s="157" t="s">
        <v>8259</v>
      </c>
      <c r="F5094" s="157" t="s">
        <v>8259</v>
      </c>
    </row>
    <row r="5095" spans="1:6" x14ac:dyDescent="0.2">
      <c r="A5095" s="155" t="s">
        <v>51</v>
      </c>
      <c r="B5095" s="155" t="s">
        <v>9781</v>
      </c>
      <c r="C5095" s="155"/>
      <c r="D5095" s="155"/>
      <c r="E5095" s="155"/>
      <c r="F5095" s="155"/>
    </row>
    <row r="5096" spans="1:6" x14ac:dyDescent="0.2">
      <c r="A5096" s="155" t="s">
        <v>8268</v>
      </c>
      <c r="B5096" s="155"/>
      <c r="C5096" s="155"/>
      <c r="D5096" s="155"/>
      <c r="E5096" s="155"/>
      <c r="F5096" s="155"/>
    </row>
    <row r="5097" spans="1:6" x14ac:dyDescent="0.2">
      <c r="A5097" s="155" t="s">
        <v>8254</v>
      </c>
      <c r="B5097" s="155" t="s">
        <v>8255</v>
      </c>
      <c r="C5097" s="155"/>
      <c r="D5097" s="155"/>
      <c r="E5097" s="155"/>
      <c r="F5097" s="155"/>
    </row>
    <row r="5098" spans="1:6" x14ac:dyDescent="0.2">
      <c r="A5098" s="155"/>
      <c r="B5098" s="155"/>
      <c r="C5098" s="155" t="s">
        <v>10689</v>
      </c>
      <c r="D5098" s="157" t="s">
        <v>8255</v>
      </c>
      <c r="E5098" s="155"/>
      <c r="F5098" s="155"/>
    </row>
    <row r="5100" spans="1:6" x14ac:dyDescent="0.2">
      <c r="A5100" s="155"/>
      <c r="B5100" s="155"/>
      <c r="C5100" s="155" t="s">
        <v>10691</v>
      </c>
      <c r="D5100" s="155"/>
      <c r="E5100" s="157">
        <v>0</v>
      </c>
      <c r="F5100" s="155"/>
    </row>
    <row r="5101" spans="1:6" x14ac:dyDescent="0.2">
      <c r="A5101" s="155" t="s">
        <v>8264</v>
      </c>
      <c r="B5101" s="155"/>
      <c r="C5101" s="156">
        <v>37590</v>
      </c>
      <c r="D5101" s="157">
        <v>22937.599999999999</v>
      </c>
      <c r="E5101" s="157">
        <v>21741.788</v>
      </c>
      <c r="F5101" s="157">
        <v>1195.8119999999999</v>
      </c>
    </row>
    <row r="5102" spans="1:6" x14ac:dyDescent="0.2">
      <c r="A5102" s="155" t="s">
        <v>8257</v>
      </c>
      <c r="B5102" s="155" t="s">
        <v>8258</v>
      </c>
      <c r="C5102" s="155" t="s">
        <v>10690</v>
      </c>
      <c r="D5102" s="157" t="s">
        <v>8259</v>
      </c>
      <c r="E5102" s="157" t="s">
        <v>8259</v>
      </c>
      <c r="F5102" s="157" t="s">
        <v>8259</v>
      </c>
    </row>
    <row r="5104" spans="1:6" x14ac:dyDescent="0.2">
      <c r="A5104" s="155" t="s">
        <v>8265</v>
      </c>
      <c r="B5104" s="155" t="s">
        <v>8266</v>
      </c>
      <c r="C5104" s="155" t="s">
        <v>158</v>
      </c>
      <c r="D5104" s="157" t="s">
        <v>3</v>
      </c>
      <c r="E5104" s="157" t="s">
        <v>4</v>
      </c>
      <c r="F5104" s="157" t="s">
        <v>1020</v>
      </c>
    </row>
    <row r="5105" spans="1:6" x14ac:dyDescent="0.2">
      <c r="A5105" s="155" t="s">
        <v>8257</v>
      </c>
      <c r="B5105" s="155" t="s">
        <v>8258</v>
      </c>
      <c r="C5105" s="155" t="s">
        <v>10690</v>
      </c>
      <c r="D5105" s="157" t="s">
        <v>8259</v>
      </c>
      <c r="E5105" s="157" t="s">
        <v>8259</v>
      </c>
      <c r="F5105" s="157" t="s">
        <v>8259</v>
      </c>
    </row>
    <row r="5106" spans="1:6" x14ac:dyDescent="0.2">
      <c r="A5106" s="156">
        <v>45650</v>
      </c>
      <c r="B5106" s="155" t="s">
        <v>11503</v>
      </c>
      <c r="C5106" s="155" t="s">
        <v>11504</v>
      </c>
      <c r="D5106" s="155"/>
      <c r="E5106" s="157">
        <v>120</v>
      </c>
      <c r="F5106" s="157">
        <v>1075.8119999999999</v>
      </c>
    </row>
    <row r="5107" spans="1:6" x14ac:dyDescent="0.2">
      <c r="A5107" s="156">
        <v>45651</v>
      </c>
      <c r="B5107" s="155" t="s">
        <v>11505</v>
      </c>
      <c r="C5107" s="155" t="s">
        <v>11506</v>
      </c>
      <c r="D5107" s="155"/>
      <c r="E5107" s="157">
        <v>1260.318</v>
      </c>
      <c r="F5107" s="157">
        <v>-184.506</v>
      </c>
    </row>
    <row r="5108" spans="1:6" x14ac:dyDescent="0.2">
      <c r="A5108" s="156">
        <v>45651</v>
      </c>
      <c r="B5108" s="155" t="s">
        <v>11507</v>
      </c>
      <c r="C5108" s="155" t="s">
        <v>11508</v>
      </c>
      <c r="D5108" s="155"/>
      <c r="E5108" s="157">
        <v>298.5</v>
      </c>
      <c r="F5108" s="157">
        <v>-483.00599999999997</v>
      </c>
    </row>
    <row r="5109" spans="1:6" x14ac:dyDescent="0.2">
      <c r="A5109" s="156">
        <v>45656</v>
      </c>
      <c r="B5109" s="155" t="s">
        <v>11509</v>
      </c>
      <c r="C5109" s="155" t="s">
        <v>11510</v>
      </c>
      <c r="D5109" s="155"/>
      <c r="E5109" s="157">
        <v>826.31899999999996</v>
      </c>
      <c r="F5109" s="157">
        <v>-1309.325</v>
      </c>
    </row>
    <row r="5110" spans="1:6" x14ac:dyDescent="0.2">
      <c r="A5110" s="155" t="s">
        <v>8257</v>
      </c>
      <c r="B5110" s="155" t="s">
        <v>8258</v>
      </c>
      <c r="C5110" s="155" t="s">
        <v>10690</v>
      </c>
      <c r="D5110" s="157" t="s">
        <v>8259</v>
      </c>
      <c r="E5110" s="157" t="s">
        <v>8259</v>
      </c>
      <c r="F5110" s="157" t="s">
        <v>8259</v>
      </c>
    </row>
    <row r="5111" spans="1:6" x14ac:dyDescent="0.2">
      <c r="A5111" s="155" t="s">
        <v>8260</v>
      </c>
      <c r="B5111" s="155" t="s">
        <v>12364</v>
      </c>
      <c r="C5111" s="156">
        <v>37621</v>
      </c>
      <c r="D5111" s="157">
        <v>0</v>
      </c>
      <c r="E5111" s="157">
        <v>2505.1370000000002</v>
      </c>
      <c r="F5111" s="157">
        <v>-2505.1370000000002</v>
      </c>
    </row>
    <row r="5112" spans="1:6" x14ac:dyDescent="0.2">
      <c r="A5112" s="155" t="s">
        <v>8261</v>
      </c>
      <c r="B5112" s="155"/>
      <c r="C5112" s="156">
        <v>37621</v>
      </c>
      <c r="D5112" s="157">
        <v>22937.599999999999</v>
      </c>
      <c r="E5112" s="157">
        <v>24246.924999999999</v>
      </c>
      <c r="F5112" s="157">
        <v>-1309.325</v>
      </c>
    </row>
    <row r="5113" spans="1:6" x14ac:dyDescent="0.2">
      <c r="A5113" s="155" t="s">
        <v>8257</v>
      </c>
      <c r="B5113" s="155" t="s">
        <v>8258</v>
      </c>
      <c r="C5113" s="155" t="s">
        <v>10690</v>
      </c>
      <c r="D5113" s="157" t="s">
        <v>8259</v>
      </c>
      <c r="E5113" s="157" t="s">
        <v>8259</v>
      </c>
      <c r="F5113" s="157" t="s">
        <v>8259</v>
      </c>
    </row>
    <row r="5114" spans="1:6" x14ac:dyDescent="0.2">
      <c r="A5114" s="155" t="s">
        <v>8257</v>
      </c>
      <c r="B5114" s="155" t="s">
        <v>8258</v>
      </c>
      <c r="C5114" s="155" t="s">
        <v>10690</v>
      </c>
      <c r="D5114" s="157" t="s">
        <v>8259</v>
      </c>
      <c r="E5114" s="157" t="s">
        <v>8259</v>
      </c>
      <c r="F5114" s="157" t="s">
        <v>8259</v>
      </c>
    </row>
    <row r="5115" spans="1:6" x14ac:dyDescent="0.2">
      <c r="A5115" s="155" t="s">
        <v>8260</v>
      </c>
      <c r="B5115" s="155" t="s">
        <v>12364</v>
      </c>
      <c r="C5115" s="156">
        <v>37621</v>
      </c>
      <c r="D5115" s="157">
        <v>0</v>
      </c>
      <c r="E5115" s="157">
        <v>0</v>
      </c>
      <c r="F5115" s="157">
        <v>0</v>
      </c>
    </row>
    <row r="5116" spans="1:6" x14ac:dyDescent="0.2">
      <c r="A5116" s="155" t="s">
        <v>8261</v>
      </c>
      <c r="B5116" s="155"/>
      <c r="C5116" s="156">
        <v>37621</v>
      </c>
      <c r="D5116" s="157">
        <v>0</v>
      </c>
      <c r="E5116" s="157">
        <v>0</v>
      </c>
      <c r="F5116" s="157">
        <v>0</v>
      </c>
    </row>
    <row r="5117" spans="1:6" x14ac:dyDescent="0.2">
      <c r="A5117" s="155" t="s">
        <v>8257</v>
      </c>
      <c r="B5117" s="155" t="s">
        <v>8258</v>
      </c>
      <c r="C5117" s="155" t="s">
        <v>10690</v>
      </c>
      <c r="D5117" s="157" t="s">
        <v>8259</v>
      </c>
      <c r="E5117" s="157" t="s">
        <v>8259</v>
      </c>
      <c r="F5117" s="157" t="s">
        <v>8259</v>
      </c>
    </row>
    <row r="5118" spans="1:6" x14ac:dyDescent="0.2">
      <c r="A5118" s="155" t="s">
        <v>8257</v>
      </c>
      <c r="B5118" s="155" t="s">
        <v>8258</v>
      </c>
      <c r="C5118" s="155" t="s">
        <v>10690</v>
      </c>
      <c r="D5118" s="157" t="s">
        <v>8259</v>
      </c>
      <c r="E5118" s="157" t="s">
        <v>8259</v>
      </c>
      <c r="F5118" s="157" t="s">
        <v>8259</v>
      </c>
    </row>
    <row r="5119" spans="1:6" x14ac:dyDescent="0.2">
      <c r="A5119" s="155" t="s">
        <v>8260</v>
      </c>
      <c r="B5119" s="155" t="s">
        <v>12364</v>
      </c>
      <c r="C5119" s="156">
        <v>37621</v>
      </c>
      <c r="D5119" s="157">
        <v>0</v>
      </c>
      <c r="E5119" s="157">
        <v>0</v>
      </c>
      <c r="F5119" s="157">
        <v>0</v>
      </c>
    </row>
    <row r="5120" spans="1:6" x14ac:dyDescent="0.2">
      <c r="A5120" s="155" t="s">
        <v>8261</v>
      </c>
      <c r="B5120" s="155"/>
      <c r="C5120" s="156">
        <v>37621</v>
      </c>
      <c r="D5120" s="157">
        <v>0</v>
      </c>
      <c r="E5120" s="157">
        <v>0</v>
      </c>
      <c r="F5120" s="157">
        <v>0</v>
      </c>
    </row>
    <row r="5121" spans="1:6" x14ac:dyDescent="0.2">
      <c r="A5121" s="155" t="s">
        <v>8257</v>
      </c>
      <c r="B5121" s="155" t="s">
        <v>8258</v>
      </c>
      <c r="C5121" s="155" t="s">
        <v>10690</v>
      </c>
      <c r="D5121" s="157" t="s">
        <v>8259</v>
      </c>
      <c r="E5121" s="157" t="s">
        <v>8259</v>
      </c>
      <c r="F5121" s="157" t="s">
        <v>8259</v>
      </c>
    </row>
    <row r="5122" spans="1:6" x14ac:dyDescent="0.2">
      <c r="A5122" s="155" t="s">
        <v>8257</v>
      </c>
      <c r="B5122" s="155" t="s">
        <v>8258</v>
      </c>
      <c r="C5122" s="155" t="s">
        <v>10690</v>
      </c>
      <c r="D5122" s="157" t="s">
        <v>8259</v>
      </c>
      <c r="E5122" s="157" t="s">
        <v>8259</v>
      </c>
      <c r="F5122" s="157" t="s">
        <v>8259</v>
      </c>
    </row>
    <row r="5123" spans="1:6" x14ac:dyDescent="0.2">
      <c r="A5123" s="155" t="s">
        <v>8260</v>
      </c>
      <c r="B5123" s="155" t="s">
        <v>12364</v>
      </c>
      <c r="C5123" s="156">
        <v>37621</v>
      </c>
      <c r="D5123" s="157">
        <v>0</v>
      </c>
      <c r="E5123" s="157">
        <v>0</v>
      </c>
      <c r="F5123" s="157">
        <v>0</v>
      </c>
    </row>
    <row r="5124" spans="1:6" x14ac:dyDescent="0.2">
      <c r="A5124" s="155" t="s">
        <v>8261</v>
      </c>
      <c r="B5124" s="155"/>
      <c r="C5124" s="156">
        <v>37621</v>
      </c>
      <c r="D5124" s="157">
        <v>0</v>
      </c>
      <c r="E5124" s="157">
        <v>0</v>
      </c>
      <c r="F5124" s="157">
        <v>0</v>
      </c>
    </row>
    <row r="5125" spans="1:6" x14ac:dyDescent="0.2">
      <c r="A5125" s="155" t="s">
        <v>8257</v>
      </c>
      <c r="B5125" s="155" t="s">
        <v>8258</v>
      </c>
      <c r="C5125" s="155" t="s">
        <v>10690</v>
      </c>
      <c r="D5125" s="157" t="s">
        <v>8259</v>
      </c>
      <c r="E5125" s="157" t="s">
        <v>8259</v>
      </c>
      <c r="F5125" s="157" t="s">
        <v>8259</v>
      </c>
    </row>
    <row r="5126" spans="1:6" x14ac:dyDescent="0.2">
      <c r="A5126" s="155" t="s">
        <v>5903</v>
      </c>
      <c r="B5126" s="155" t="s">
        <v>8455</v>
      </c>
      <c r="C5126" s="155"/>
      <c r="D5126" s="155"/>
      <c r="E5126" s="155"/>
      <c r="F5126" s="155"/>
    </row>
    <row r="5127" spans="1:6" x14ac:dyDescent="0.2">
      <c r="A5127" s="155"/>
      <c r="B5127" s="155"/>
      <c r="C5127" s="155" t="s">
        <v>10691</v>
      </c>
      <c r="D5127" s="155"/>
      <c r="E5127" s="157">
        <v>0</v>
      </c>
      <c r="F5127" s="155"/>
    </row>
    <row r="5128" spans="1:6" x14ac:dyDescent="0.2">
      <c r="A5128" s="155" t="s">
        <v>8264</v>
      </c>
      <c r="B5128" s="155"/>
      <c r="C5128" s="156">
        <v>37590</v>
      </c>
      <c r="D5128" s="157">
        <v>55362.671999999999</v>
      </c>
      <c r="E5128" s="157">
        <v>52767.171999999999</v>
      </c>
      <c r="F5128" s="157">
        <v>2595.5</v>
      </c>
    </row>
    <row r="5129" spans="1:6" x14ac:dyDescent="0.2">
      <c r="A5129" s="155" t="s">
        <v>8257</v>
      </c>
      <c r="B5129" s="155" t="s">
        <v>8258</v>
      </c>
      <c r="C5129" s="155" t="s">
        <v>10690</v>
      </c>
      <c r="D5129" s="157" t="s">
        <v>8259</v>
      </c>
      <c r="E5129" s="157" t="s">
        <v>8259</v>
      </c>
      <c r="F5129" s="157" t="s">
        <v>8259</v>
      </c>
    </row>
    <row r="5130" spans="1:6" x14ac:dyDescent="0.2">
      <c r="A5130" s="155" t="s">
        <v>8257</v>
      </c>
      <c r="B5130" s="155" t="s">
        <v>8258</v>
      </c>
      <c r="C5130" s="155" t="s">
        <v>10690</v>
      </c>
      <c r="D5130" s="157" t="s">
        <v>8259</v>
      </c>
      <c r="E5130" s="157" t="s">
        <v>8259</v>
      </c>
      <c r="F5130" s="157" t="s">
        <v>8259</v>
      </c>
    </row>
    <row r="5131" spans="1:6" x14ac:dyDescent="0.2">
      <c r="A5131" s="155" t="s">
        <v>8260</v>
      </c>
      <c r="B5131" s="155" t="s">
        <v>12364</v>
      </c>
      <c r="C5131" s="156">
        <v>37621</v>
      </c>
      <c r="D5131" s="157">
        <v>0</v>
      </c>
      <c r="E5131" s="157">
        <v>0</v>
      </c>
      <c r="F5131" s="157">
        <v>0</v>
      </c>
    </row>
    <row r="5132" spans="1:6" x14ac:dyDescent="0.2">
      <c r="A5132" s="155" t="s">
        <v>8261</v>
      </c>
      <c r="B5132" s="155"/>
      <c r="C5132" s="156">
        <v>37621</v>
      </c>
      <c r="D5132" s="157">
        <v>55362.671999999999</v>
      </c>
      <c r="E5132" s="157">
        <v>52767.171999999999</v>
      </c>
      <c r="F5132" s="157">
        <v>2595.5</v>
      </c>
    </row>
    <row r="5133" spans="1:6" x14ac:dyDescent="0.2">
      <c r="A5133" s="155" t="s">
        <v>8257</v>
      </c>
      <c r="B5133" s="155" t="s">
        <v>8258</v>
      </c>
      <c r="C5133" s="155" t="s">
        <v>10690</v>
      </c>
      <c r="D5133" s="157" t="s">
        <v>8259</v>
      </c>
      <c r="E5133" s="157" t="s">
        <v>8259</v>
      </c>
      <c r="F5133" s="157" t="s">
        <v>8259</v>
      </c>
    </row>
    <row r="5134" spans="1:6" x14ac:dyDescent="0.2">
      <c r="A5134" s="155" t="s">
        <v>8257</v>
      </c>
      <c r="B5134" s="155" t="s">
        <v>8258</v>
      </c>
      <c r="C5134" s="155" t="s">
        <v>10690</v>
      </c>
      <c r="D5134" s="157" t="s">
        <v>8259</v>
      </c>
      <c r="E5134" s="157" t="s">
        <v>8259</v>
      </c>
      <c r="F5134" s="157" t="s">
        <v>8259</v>
      </c>
    </row>
    <row r="5135" spans="1:6" x14ac:dyDescent="0.2">
      <c r="A5135" s="155" t="s">
        <v>8260</v>
      </c>
      <c r="B5135" s="155" t="s">
        <v>12364</v>
      </c>
      <c r="C5135" s="156">
        <v>37621</v>
      </c>
      <c r="D5135" s="157">
        <v>0</v>
      </c>
      <c r="E5135" s="157">
        <v>0</v>
      </c>
      <c r="F5135" s="157">
        <v>0</v>
      </c>
    </row>
    <row r="5136" spans="1:6" x14ac:dyDescent="0.2">
      <c r="A5136" s="155" t="s">
        <v>8261</v>
      </c>
      <c r="B5136" s="155"/>
      <c r="C5136" s="156">
        <v>37621</v>
      </c>
      <c r="D5136" s="157">
        <v>0</v>
      </c>
      <c r="E5136" s="157">
        <v>0</v>
      </c>
      <c r="F5136" s="157">
        <v>0</v>
      </c>
    </row>
    <row r="5137" spans="1:6" x14ac:dyDescent="0.2">
      <c r="A5137" s="155" t="s">
        <v>8257</v>
      </c>
      <c r="B5137" s="155" t="s">
        <v>8258</v>
      </c>
      <c r="C5137" s="155" t="s">
        <v>10690</v>
      </c>
      <c r="D5137" s="157" t="s">
        <v>8259</v>
      </c>
      <c r="E5137" s="157" t="s">
        <v>8259</v>
      </c>
      <c r="F5137" s="157" t="s">
        <v>8259</v>
      </c>
    </row>
    <row r="5138" spans="1:6" x14ac:dyDescent="0.2">
      <c r="A5138" s="155" t="s">
        <v>8257</v>
      </c>
      <c r="B5138" s="155" t="s">
        <v>8258</v>
      </c>
      <c r="C5138" s="155" t="s">
        <v>10690</v>
      </c>
      <c r="D5138" s="157" t="s">
        <v>8259</v>
      </c>
      <c r="E5138" s="157" t="s">
        <v>8259</v>
      </c>
      <c r="F5138" s="157" t="s">
        <v>8259</v>
      </c>
    </row>
    <row r="5139" spans="1:6" x14ac:dyDescent="0.2">
      <c r="A5139" s="155" t="s">
        <v>8260</v>
      </c>
      <c r="B5139" s="155" t="s">
        <v>12364</v>
      </c>
      <c r="C5139" s="156">
        <v>37621</v>
      </c>
      <c r="D5139" s="157">
        <v>0</v>
      </c>
      <c r="E5139" s="157">
        <v>0</v>
      </c>
      <c r="F5139" s="157">
        <v>0</v>
      </c>
    </row>
    <row r="5140" spans="1:6" x14ac:dyDescent="0.2">
      <c r="A5140" s="155" t="s">
        <v>8261</v>
      </c>
      <c r="B5140" s="155"/>
      <c r="C5140" s="156">
        <v>37621</v>
      </c>
      <c r="D5140" s="157">
        <v>0</v>
      </c>
      <c r="E5140" s="157">
        <v>0</v>
      </c>
      <c r="F5140" s="157">
        <v>0</v>
      </c>
    </row>
    <row r="5141" spans="1:6" x14ac:dyDescent="0.2">
      <c r="A5141" s="155" t="s">
        <v>8257</v>
      </c>
      <c r="B5141" s="155" t="s">
        <v>8258</v>
      </c>
      <c r="C5141" s="155" t="s">
        <v>10690</v>
      </c>
      <c r="D5141" s="157" t="s">
        <v>8259</v>
      </c>
      <c r="E5141" s="157" t="s">
        <v>8259</v>
      </c>
      <c r="F5141" s="157" t="s">
        <v>8259</v>
      </c>
    </row>
    <row r="5142" spans="1:6" x14ac:dyDescent="0.2">
      <c r="A5142" s="155" t="s">
        <v>8257</v>
      </c>
      <c r="B5142" s="155" t="s">
        <v>8258</v>
      </c>
      <c r="C5142" s="155" t="s">
        <v>10690</v>
      </c>
      <c r="D5142" s="157" t="s">
        <v>8259</v>
      </c>
      <c r="E5142" s="157" t="s">
        <v>8259</v>
      </c>
      <c r="F5142" s="157" t="s">
        <v>8259</v>
      </c>
    </row>
    <row r="5143" spans="1:6" x14ac:dyDescent="0.2">
      <c r="A5143" s="155" t="s">
        <v>8260</v>
      </c>
      <c r="B5143" s="155" t="s">
        <v>12364</v>
      </c>
      <c r="C5143" s="156">
        <v>37621</v>
      </c>
      <c r="D5143" s="157">
        <v>0</v>
      </c>
      <c r="E5143" s="157">
        <v>0</v>
      </c>
      <c r="F5143" s="157">
        <v>0</v>
      </c>
    </row>
    <row r="5144" spans="1:6" x14ac:dyDescent="0.2">
      <c r="A5144" s="155" t="s">
        <v>8261</v>
      </c>
      <c r="B5144" s="155"/>
      <c r="C5144" s="156">
        <v>37621</v>
      </c>
      <c r="D5144" s="157">
        <v>0</v>
      </c>
      <c r="E5144" s="157">
        <v>0</v>
      </c>
      <c r="F5144" s="157">
        <v>0</v>
      </c>
    </row>
    <row r="5145" spans="1:6" x14ac:dyDescent="0.2">
      <c r="A5145" s="155" t="s">
        <v>8257</v>
      </c>
      <c r="B5145" s="155" t="s">
        <v>8258</v>
      </c>
      <c r="C5145" s="155" t="s">
        <v>10690</v>
      </c>
      <c r="D5145" s="157" t="s">
        <v>8259</v>
      </c>
      <c r="E5145" s="157" t="s">
        <v>8259</v>
      </c>
      <c r="F5145" s="157" t="s">
        <v>8259</v>
      </c>
    </row>
    <row r="5146" spans="1:6" x14ac:dyDescent="0.2">
      <c r="A5146" s="155" t="s">
        <v>8257</v>
      </c>
      <c r="B5146" s="155" t="s">
        <v>8258</v>
      </c>
      <c r="C5146" s="155" t="s">
        <v>10690</v>
      </c>
      <c r="D5146" s="157" t="s">
        <v>8259</v>
      </c>
      <c r="E5146" s="157" t="s">
        <v>8259</v>
      </c>
      <c r="F5146" s="157" t="s">
        <v>8259</v>
      </c>
    </row>
    <row r="5147" spans="1:6" x14ac:dyDescent="0.2">
      <c r="A5147" s="155" t="s">
        <v>8260</v>
      </c>
      <c r="B5147" s="155" t="s">
        <v>12364</v>
      </c>
      <c r="C5147" s="156">
        <v>37621</v>
      </c>
      <c r="D5147" s="157">
        <v>0</v>
      </c>
      <c r="E5147" s="157">
        <v>0</v>
      </c>
      <c r="F5147" s="157">
        <v>0</v>
      </c>
    </row>
    <row r="5148" spans="1:6" x14ac:dyDescent="0.2">
      <c r="A5148" s="155" t="s">
        <v>8261</v>
      </c>
      <c r="B5148" s="155"/>
      <c r="C5148" s="156">
        <v>37621</v>
      </c>
      <c r="D5148" s="157">
        <v>0</v>
      </c>
      <c r="E5148" s="157">
        <v>0</v>
      </c>
      <c r="F5148" s="157">
        <v>0</v>
      </c>
    </row>
    <row r="5149" spans="1:6" x14ac:dyDescent="0.2">
      <c r="A5149" s="155" t="s">
        <v>8257</v>
      </c>
      <c r="B5149" s="155" t="s">
        <v>8258</v>
      </c>
      <c r="C5149" s="155" t="s">
        <v>10690</v>
      </c>
      <c r="D5149" s="157" t="s">
        <v>8259</v>
      </c>
      <c r="E5149" s="157" t="s">
        <v>8259</v>
      </c>
      <c r="F5149" s="157" t="s">
        <v>8259</v>
      </c>
    </row>
    <row r="5150" spans="1:6" x14ac:dyDescent="0.2">
      <c r="A5150" s="155" t="s">
        <v>8257</v>
      </c>
      <c r="B5150" s="155" t="s">
        <v>8258</v>
      </c>
      <c r="C5150" s="155" t="s">
        <v>10690</v>
      </c>
      <c r="D5150" s="157" t="s">
        <v>8259</v>
      </c>
      <c r="E5150" s="157" t="s">
        <v>8259</v>
      </c>
      <c r="F5150" s="157" t="s">
        <v>8259</v>
      </c>
    </row>
    <row r="5151" spans="1:6" x14ac:dyDescent="0.2">
      <c r="A5151" s="155" t="s">
        <v>8260</v>
      </c>
      <c r="B5151" s="155" t="s">
        <v>12364</v>
      </c>
      <c r="C5151" s="156">
        <v>37621</v>
      </c>
      <c r="D5151" s="157">
        <v>0</v>
      </c>
      <c r="E5151" s="157">
        <v>0</v>
      </c>
      <c r="F5151" s="157">
        <v>0</v>
      </c>
    </row>
    <row r="5152" spans="1:6" x14ac:dyDescent="0.2">
      <c r="A5152" s="155" t="s">
        <v>8268</v>
      </c>
      <c r="B5152" s="155"/>
      <c r="C5152" s="155"/>
      <c r="D5152" s="155"/>
      <c r="E5152" s="155"/>
      <c r="F5152" s="155"/>
    </row>
    <row r="5153" spans="1:6" x14ac:dyDescent="0.2">
      <c r="A5153" s="155" t="s">
        <v>8254</v>
      </c>
      <c r="B5153" s="155" t="s">
        <v>8255</v>
      </c>
      <c r="C5153" s="155"/>
      <c r="D5153" s="155"/>
      <c r="E5153" s="155"/>
      <c r="F5153" s="155"/>
    </row>
    <row r="5154" spans="1:6" x14ac:dyDescent="0.2">
      <c r="A5154" s="155"/>
      <c r="B5154" s="155"/>
      <c r="C5154" s="155" t="s">
        <v>10689</v>
      </c>
      <c r="D5154" s="157" t="s">
        <v>8255</v>
      </c>
      <c r="E5154" s="155"/>
      <c r="F5154" s="155"/>
    </row>
    <row r="5156" spans="1:6" x14ac:dyDescent="0.2">
      <c r="A5156" s="155" t="s">
        <v>8261</v>
      </c>
      <c r="B5156" s="155"/>
      <c r="C5156" s="156">
        <v>37621</v>
      </c>
      <c r="D5156" s="157">
        <v>0</v>
      </c>
      <c r="E5156" s="157">
        <v>0</v>
      </c>
      <c r="F5156" s="157">
        <v>0</v>
      </c>
    </row>
    <row r="5157" spans="1:6" x14ac:dyDescent="0.2">
      <c r="A5157" s="155" t="s">
        <v>8257</v>
      </c>
      <c r="B5157" s="155" t="s">
        <v>8258</v>
      </c>
      <c r="C5157" s="155" t="s">
        <v>10690</v>
      </c>
      <c r="D5157" s="157" t="s">
        <v>8259</v>
      </c>
      <c r="E5157" s="157" t="s">
        <v>8259</v>
      </c>
      <c r="F5157" s="157" t="s">
        <v>8259</v>
      </c>
    </row>
    <row r="5158" spans="1:6" x14ac:dyDescent="0.2">
      <c r="A5158" s="155" t="s">
        <v>8257</v>
      </c>
      <c r="B5158" s="155" t="s">
        <v>8258</v>
      </c>
      <c r="C5158" s="155" t="s">
        <v>10690</v>
      </c>
      <c r="D5158" s="157" t="s">
        <v>8259</v>
      </c>
      <c r="E5158" s="157" t="s">
        <v>8259</v>
      </c>
      <c r="F5158" s="157" t="s">
        <v>8259</v>
      </c>
    </row>
    <row r="5159" spans="1:6" x14ac:dyDescent="0.2">
      <c r="A5159" s="155" t="s">
        <v>8260</v>
      </c>
      <c r="B5159" s="155" t="s">
        <v>12364</v>
      </c>
      <c r="C5159" s="156">
        <v>37621</v>
      </c>
      <c r="D5159" s="157">
        <v>0</v>
      </c>
      <c r="E5159" s="157">
        <v>0</v>
      </c>
      <c r="F5159" s="157">
        <v>0</v>
      </c>
    </row>
    <row r="5160" spans="1:6" x14ac:dyDescent="0.2">
      <c r="A5160" s="155" t="s">
        <v>8261</v>
      </c>
      <c r="B5160" s="155"/>
      <c r="C5160" s="156">
        <v>37621</v>
      </c>
      <c r="D5160" s="157">
        <v>0</v>
      </c>
      <c r="E5160" s="157">
        <v>0</v>
      </c>
      <c r="F5160" s="157">
        <v>0</v>
      </c>
    </row>
    <row r="5161" spans="1:6" x14ac:dyDescent="0.2">
      <c r="A5161" s="155" t="s">
        <v>8257</v>
      </c>
      <c r="B5161" s="155" t="s">
        <v>8258</v>
      </c>
      <c r="C5161" s="155" t="s">
        <v>10690</v>
      </c>
      <c r="D5161" s="157" t="s">
        <v>8259</v>
      </c>
      <c r="E5161" s="157" t="s">
        <v>8259</v>
      </c>
      <c r="F5161" s="157" t="s">
        <v>8259</v>
      </c>
    </row>
    <row r="5162" spans="1:6" x14ac:dyDescent="0.2">
      <c r="A5162" s="155" t="s">
        <v>8257</v>
      </c>
      <c r="B5162" s="155" t="s">
        <v>8258</v>
      </c>
      <c r="C5162" s="155" t="s">
        <v>10690</v>
      </c>
      <c r="D5162" s="157" t="s">
        <v>8259</v>
      </c>
      <c r="E5162" s="157" t="s">
        <v>8259</v>
      </c>
      <c r="F5162" s="157" t="s">
        <v>8259</v>
      </c>
    </row>
    <row r="5163" spans="1:6" x14ac:dyDescent="0.2">
      <c r="A5163" s="155" t="s">
        <v>8260</v>
      </c>
      <c r="B5163" s="155" t="s">
        <v>12364</v>
      </c>
      <c r="C5163" s="156">
        <v>37621</v>
      </c>
      <c r="D5163" s="157">
        <v>0</v>
      </c>
      <c r="E5163" s="157">
        <v>0</v>
      </c>
      <c r="F5163" s="157">
        <v>0</v>
      </c>
    </row>
    <row r="5164" spans="1:6" x14ac:dyDescent="0.2">
      <c r="A5164" s="155" t="s">
        <v>8261</v>
      </c>
      <c r="B5164" s="155"/>
      <c r="C5164" s="156">
        <v>37621</v>
      </c>
      <c r="D5164" s="157">
        <v>0</v>
      </c>
      <c r="E5164" s="157">
        <v>0</v>
      </c>
      <c r="F5164" s="157">
        <v>0</v>
      </c>
    </row>
    <row r="5165" spans="1:6" x14ac:dyDescent="0.2">
      <c r="A5165" s="155" t="s">
        <v>8257</v>
      </c>
      <c r="B5165" s="155" t="s">
        <v>8258</v>
      </c>
      <c r="C5165" s="155" t="s">
        <v>10690</v>
      </c>
      <c r="D5165" s="157" t="s">
        <v>8259</v>
      </c>
      <c r="E5165" s="157" t="s">
        <v>8259</v>
      </c>
      <c r="F5165" s="157" t="s">
        <v>8259</v>
      </c>
    </row>
    <row r="5166" spans="1:6" x14ac:dyDescent="0.2">
      <c r="A5166" s="155" t="s">
        <v>8257</v>
      </c>
      <c r="B5166" s="155" t="s">
        <v>8258</v>
      </c>
      <c r="C5166" s="155" t="s">
        <v>10690</v>
      </c>
      <c r="D5166" s="157" t="s">
        <v>8259</v>
      </c>
      <c r="E5166" s="157" t="s">
        <v>8259</v>
      </c>
      <c r="F5166" s="157" t="s">
        <v>8259</v>
      </c>
    </row>
    <row r="5167" spans="1:6" x14ac:dyDescent="0.2">
      <c r="A5167" s="155" t="s">
        <v>8260</v>
      </c>
      <c r="B5167" s="155" t="s">
        <v>12364</v>
      </c>
      <c r="C5167" s="156">
        <v>37621</v>
      </c>
      <c r="D5167" s="157">
        <v>0</v>
      </c>
      <c r="E5167" s="157">
        <v>0</v>
      </c>
      <c r="F5167" s="157">
        <v>0</v>
      </c>
    </row>
    <row r="5168" spans="1:6" x14ac:dyDescent="0.2">
      <c r="A5168" s="155" t="s">
        <v>8261</v>
      </c>
      <c r="B5168" s="155"/>
      <c r="C5168" s="156">
        <v>37621</v>
      </c>
      <c r="D5168" s="157">
        <v>0</v>
      </c>
      <c r="E5168" s="157">
        <v>0</v>
      </c>
      <c r="F5168" s="157">
        <v>0</v>
      </c>
    </row>
    <row r="5169" spans="1:6" x14ac:dyDescent="0.2">
      <c r="A5169" s="155" t="s">
        <v>8257</v>
      </c>
      <c r="B5169" s="155" t="s">
        <v>8258</v>
      </c>
      <c r="C5169" s="155" t="s">
        <v>10690</v>
      </c>
      <c r="D5169" s="157" t="s">
        <v>8259</v>
      </c>
      <c r="E5169" s="157" t="s">
        <v>8259</v>
      </c>
      <c r="F5169" s="157" t="s">
        <v>8259</v>
      </c>
    </row>
    <row r="5170" spans="1:6" x14ac:dyDescent="0.2">
      <c r="A5170" s="155" t="s">
        <v>8257</v>
      </c>
      <c r="B5170" s="155" t="s">
        <v>8258</v>
      </c>
      <c r="C5170" s="155" t="s">
        <v>10690</v>
      </c>
      <c r="D5170" s="157" t="s">
        <v>8259</v>
      </c>
      <c r="E5170" s="157" t="s">
        <v>8259</v>
      </c>
      <c r="F5170" s="157" t="s">
        <v>8259</v>
      </c>
    </row>
    <row r="5171" spans="1:6" x14ac:dyDescent="0.2">
      <c r="A5171" s="155" t="s">
        <v>8260</v>
      </c>
      <c r="B5171" s="155" t="s">
        <v>12364</v>
      </c>
      <c r="C5171" s="156">
        <v>37621</v>
      </c>
      <c r="D5171" s="157">
        <v>0</v>
      </c>
      <c r="E5171" s="157">
        <v>0</v>
      </c>
      <c r="F5171" s="157">
        <v>0</v>
      </c>
    </row>
    <row r="5172" spans="1:6" x14ac:dyDescent="0.2">
      <c r="A5172" s="155" t="s">
        <v>8261</v>
      </c>
      <c r="B5172" s="155"/>
      <c r="C5172" s="156">
        <v>37621</v>
      </c>
      <c r="D5172" s="157">
        <v>0</v>
      </c>
      <c r="E5172" s="157">
        <v>0</v>
      </c>
      <c r="F5172" s="157">
        <v>0</v>
      </c>
    </row>
    <row r="5173" spans="1:6" x14ac:dyDescent="0.2">
      <c r="A5173" s="155" t="s">
        <v>8257</v>
      </c>
      <c r="B5173" s="155" t="s">
        <v>8258</v>
      </c>
      <c r="C5173" s="155" t="s">
        <v>10690</v>
      </c>
      <c r="D5173" s="157" t="s">
        <v>8259</v>
      </c>
      <c r="E5173" s="157" t="s">
        <v>8259</v>
      </c>
      <c r="F5173" s="157" t="s">
        <v>8259</v>
      </c>
    </row>
    <row r="5174" spans="1:6" x14ac:dyDescent="0.2">
      <c r="A5174" s="155" t="s">
        <v>8257</v>
      </c>
      <c r="B5174" s="155" t="s">
        <v>8258</v>
      </c>
      <c r="C5174" s="155" t="s">
        <v>10690</v>
      </c>
      <c r="D5174" s="157" t="s">
        <v>8259</v>
      </c>
      <c r="E5174" s="157" t="s">
        <v>8259</v>
      </c>
      <c r="F5174" s="157" t="s">
        <v>8259</v>
      </c>
    </row>
    <row r="5175" spans="1:6" x14ac:dyDescent="0.2">
      <c r="A5175" s="155" t="s">
        <v>8260</v>
      </c>
      <c r="B5175" s="155" t="s">
        <v>12364</v>
      </c>
      <c r="C5175" s="156">
        <v>37621</v>
      </c>
      <c r="D5175" s="157">
        <v>0</v>
      </c>
      <c r="E5175" s="157">
        <v>0</v>
      </c>
      <c r="F5175" s="157">
        <v>0</v>
      </c>
    </row>
    <row r="5176" spans="1:6" x14ac:dyDescent="0.2">
      <c r="A5176" s="155" t="s">
        <v>8261</v>
      </c>
      <c r="B5176" s="155"/>
      <c r="C5176" s="156">
        <v>37621</v>
      </c>
      <c r="D5176" s="157">
        <v>0</v>
      </c>
      <c r="E5176" s="157">
        <v>0</v>
      </c>
      <c r="F5176" s="157">
        <v>0</v>
      </c>
    </row>
    <row r="5177" spans="1:6" x14ac:dyDescent="0.2">
      <c r="A5177" s="155" t="s">
        <v>8257</v>
      </c>
      <c r="B5177" s="155" t="s">
        <v>8258</v>
      </c>
      <c r="C5177" s="155" t="s">
        <v>10690</v>
      </c>
      <c r="D5177" s="157" t="s">
        <v>8259</v>
      </c>
      <c r="E5177" s="157" t="s">
        <v>8259</v>
      </c>
      <c r="F5177" s="157" t="s">
        <v>8259</v>
      </c>
    </row>
    <row r="5178" spans="1:6" x14ac:dyDescent="0.2">
      <c r="A5178" s="155" t="s">
        <v>8257</v>
      </c>
      <c r="B5178" s="155" t="s">
        <v>8258</v>
      </c>
      <c r="C5178" s="155" t="s">
        <v>10690</v>
      </c>
      <c r="D5178" s="157" t="s">
        <v>8259</v>
      </c>
      <c r="E5178" s="157" t="s">
        <v>8259</v>
      </c>
      <c r="F5178" s="157" t="s">
        <v>8259</v>
      </c>
    </row>
    <row r="5179" spans="1:6" x14ac:dyDescent="0.2">
      <c r="A5179" s="155" t="s">
        <v>8260</v>
      </c>
      <c r="B5179" s="155" t="s">
        <v>12364</v>
      </c>
      <c r="C5179" s="156">
        <v>37621</v>
      </c>
      <c r="D5179" s="157">
        <v>0</v>
      </c>
      <c r="E5179" s="157">
        <v>0</v>
      </c>
      <c r="F5179" s="157">
        <v>0</v>
      </c>
    </row>
    <row r="5180" spans="1:6" x14ac:dyDescent="0.2">
      <c r="A5180" s="155" t="s">
        <v>8261</v>
      </c>
      <c r="B5180" s="155"/>
      <c r="C5180" s="156">
        <v>37621</v>
      </c>
      <c r="D5180" s="157">
        <v>0</v>
      </c>
      <c r="E5180" s="157">
        <v>0</v>
      </c>
      <c r="F5180" s="157">
        <v>0</v>
      </c>
    </row>
    <row r="5181" spans="1:6" x14ac:dyDescent="0.2">
      <c r="A5181" s="155" t="s">
        <v>8257</v>
      </c>
      <c r="B5181" s="155" t="s">
        <v>8258</v>
      </c>
      <c r="C5181" s="155" t="s">
        <v>10690</v>
      </c>
      <c r="D5181" s="157" t="s">
        <v>8259</v>
      </c>
      <c r="E5181" s="157" t="s">
        <v>8259</v>
      </c>
      <c r="F5181" s="157" t="s">
        <v>8259</v>
      </c>
    </row>
    <row r="5182" spans="1:6" x14ac:dyDescent="0.2">
      <c r="A5182" s="155" t="s">
        <v>53</v>
      </c>
      <c r="B5182" s="155" t="s">
        <v>9784</v>
      </c>
      <c r="C5182" s="155" t="s">
        <v>9785</v>
      </c>
      <c r="D5182" s="155"/>
      <c r="E5182" s="155"/>
      <c r="F5182" s="155"/>
    </row>
    <row r="5183" spans="1:6" x14ac:dyDescent="0.2">
      <c r="A5183" s="155"/>
      <c r="B5183" s="155"/>
      <c r="C5183" s="155" t="s">
        <v>10691</v>
      </c>
      <c r="D5183" s="155"/>
      <c r="E5183" s="157">
        <v>0</v>
      </c>
      <c r="F5183" s="155"/>
    </row>
    <row r="5184" spans="1:6" x14ac:dyDescent="0.2">
      <c r="A5184" s="155" t="s">
        <v>8264</v>
      </c>
      <c r="B5184" s="155"/>
      <c r="C5184" s="156">
        <v>37590</v>
      </c>
      <c r="D5184" s="157">
        <v>298.06</v>
      </c>
      <c r="E5184" s="157">
        <v>210.625</v>
      </c>
      <c r="F5184" s="157">
        <v>87.435000000000002</v>
      </c>
    </row>
    <row r="5185" spans="1:6" x14ac:dyDescent="0.2">
      <c r="A5185" s="155" t="s">
        <v>8257</v>
      </c>
      <c r="B5185" s="155" t="s">
        <v>8258</v>
      </c>
      <c r="C5185" s="155" t="s">
        <v>10690</v>
      </c>
      <c r="D5185" s="157" t="s">
        <v>8259</v>
      </c>
      <c r="E5185" s="157" t="s">
        <v>8259</v>
      </c>
      <c r="F5185" s="157" t="s">
        <v>8259</v>
      </c>
    </row>
    <row r="5186" spans="1:6" x14ac:dyDescent="0.2">
      <c r="A5186" s="155" t="s">
        <v>8257</v>
      </c>
      <c r="B5186" s="155" t="s">
        <v>8258</v>
      </c>
      <c r="C5186" s="155" t="s">
        <v>10690</v>
      </c>
      <c r="D5186" s="157" t="s">
        <v>8259</v>
      </c>
      <c r="E5186" s="157" t="s">
        <v>8259</v>
      </c>
      <c r="F5186" s="157" t="s">
        <v>8259</v>
      </c>
    </row>
    <row r="5187" spans="1:6" x14ac:dyDescent="0.2">
      <c r="A5187" s="155" t="s">
        <v>8260</v>
      </c>
      <c r="B5187" s="155" t="s">
        <v>12364</v>
      </c>
      <c r="C5187" s="156">
        <v>37621</v>
      </c>
      <c r="D5187" s="157">
        <v>0</v>
      </c>
      <c r="E5187" s="157">
        <v>0</v>
      </c>
      <c r="F5187" s="157">
        <v>0</v>
      </c>
    </row>
    <row r="5188" spans="1:6" x14ac:dyDescent="0.2">
      <c r="A5188" s="155" t="s">
        <v>8261</v>
      </c>
      <c r="B5188" s="155"/>
      <c r="C5188" s="156">
        <v>37621</v>
      </c>
      <c r="D5188" s="157">
        <v>298.06</v>
      </c>
      <c r="E5188" s="157">
        <v>210.625</v>
      </c>
      <c r="F5188" s="157">
        <v>87.435000000000002</v>
      </c>
    </row>
    <row r="5189" spans="1:6" x14ac:dyDescent="0.2">
      <c r="A5189" s="155" t="s">
        <v>8257</v>
      </c>
      <c r="B5189" s="155" t="s">
        <v>8258</v>
      </c>
      <c r="C5189" s="155" t="s">
        <v>10690</v>
      </c>
      <c r="D5189" s="157" t="s">
        <v>8259</v>
      </c>
      <c r="E5189" s="157" t="s">
        <v>8259</v>
      </c>
      <c r="F5189" s="157" t="s">
        <v>8259</v>
      </c>
    </row>
    <row r="5190" spans="1:6" x14ac:dyDescent="0.2">
      <c r="A5190" s="155" t="s">
        <v>8257</v>
      </c>
      <c r="B5190" s="155" t="s">
        <v>8258</v>
      </c>
      <c r="C5190" s="155" t="s">
        <v>10690</v>
      </c>
      <c r="D5190" s="157" t="s">
        <v>8259</v>
      </c>
      <c r="E5190" s="157" t="s">
        <v>8259</v>
      </c>
      <c r="F5190" s="157" t="s">
        <v>8259</v>
      </c>
    </row>
    <row r="5191" spans="1:6" x14ac:dyDescent="0.2">
      <c r="A5191" s="155" t="s">
        <v>8260</v>
      </c>
      <c r="B5191" s="155" t="s">
        <v>12364</v>
      </c>
      <c r="C5191" s="156">
        <v>37621</v>
      </c>
      <c r="D5191" s="157">
        <v>0</v>
      </c>
      <c r="E5191" s="157">
        <v>0</v>
      </c>
      <c r="F5191" s="157">
        <v>0</v>
      </c>
    </row>
    <row r="5192" spans="1:6" x14ac:dyDescent="0.2">
      <c r="A5192" s="155" t="s">
        <v>8261</v>
      </c>
      <c r="B5192" s="155"/>
      <c r="C5192" s="156">
        <v>37621</v>
      </c>
      <c r="D5192" s="157">
        <v>0</v>
      </c>
      <c r="E5192" s="157">
        <v>0</v>
      </c>
      <c r="F5192" s="157">
        <v>0</v>
      </c>
    </row>
    <row r="5193" spans="1:6" x14ac:dyDescent="0.2">
      <c r="A5193" s="155" t="s">
        <v>8257</v>
      </c>
      <c r="B5193" s="155" t="s">
        <v>8258</v>
      </c>
      <c r="C5193" s="155" t="s">
        <v>10690</v>
      </c>
      <c r="D5193" s="157" t="s">
        <v>8259</v>
      </c>
      <c r="E5193" s="157" t="s">
        <v>8259</v>
      </c>
      <c r="F5193" s="157" t="s">
        <v>8259</v>
      </c>
    </row>
    <row r="5194" spans="1:6" x14ac:dyDescent="0.2">
      <c r="A5194" s="155" t="s">
        <v>9786</v>
      </c>
      <c r="B5194" s="155" t="s">
        <v>8409</v>
      </c>
      <c r="C5194" s="155"/>
      <c r="D5194" s="155"/>
      <c r="E5194" s="155"/>
      <c r="F5194" s="155"/>
    </row>
    <row r="5195" spans="1:6" x14ac:dyDescent="0.2">
      <c r="A5195" s="155"/>
      <c r="B5195" s="155"/>
      <c r="C5195" s="155" t="s">
        <v>10691</v>
      </c>
      <c r="D5195" s="155"/>
      <c r="E5195" s="157">
        <v>0</v>
      </c>
      <c r="F5195" s="155"/>
    </row>
    <row r="5196" spans="1:6" x14ac:dyDescent="0.2">
      <c r="A5196" s="155" t="s">
        <v>8264</v>
      </c>
      <c r="B5196" s="155"/>
      <c r="C5196" s="156">
        <v>37590</v>
      </c>
      <c r="D5196" s="157">
        <v>3762.4</v>
      </c>
      <c r="E5196" s="157">
        <v>3762.4</v>
      </c>
      <c r="F5196" s="157">
        <v>0</v>
      </c>
    </row>
    <row r="5197" spans="1:6" x14ac:dyDescent="0.2">
      <c r="A5197" s="155" t="s">
        <v>8257</v>
      </c>
      <c r="B5197" s="155" t="s">
        <v>8258</v>
      </c>
      <c r="C5197" s="155" t="s">
        <v>10690</v>
      </c>
      <c r="D5197" s="157" t="s">
        <v>8259</v>
      </c>
      <c r="E5197" s="157" t="s">
        <v>8259</v>
      </c>
      <c r="F5197" s="157" t="s">
        <v>8259</v>
      </c>
    </row>
    <row r="5199" spans="1:6" x14ac:dyDescent="0.2">
      <c r="A5199" s="155" t="s">
        <v>8265</v>
      </c>
      <c r="B5199" s="155" t="s">
        <v>8266</v>
      </c>
      <c r="C5199" s="155" t="s">
        <v>158</v>
      </c>
      <c r="D5199" s="157" t="s">
        <v>3</v>
      </c>
      <c r="E5199" s="157" t="s">
        <v>4</v>
      </c>
      <c r="F5199" s="157" t="s">
        <v>1020</v>
      </c>
    </row>
    <row r="5200" spans="1:6" x14ac:dyDescent="0.2">
      <c r="A5200" s="155" t="s">
        <v>8257</v>
      </c>
      <c r="B5200" s="155" t="s">
        <v>8258</v>
      </c>
      <c r="C5200" s="155" t="s">
        <v>10690</v>
      </c>
      <c r="D5200" s="157" t="s">
        <v>8259</v>
      </c>
      <c r="E5200" s="157" t="s">
        <v>8259</v>
      </c>
      <c r="F5200" s="157" t="s">
        <v>8259</v>
      </c>
    </row>
    <row r="5201" spans="1:6" x14ac:dyDescent="0.2">
      <c r="A5201" s="156">
        <v>45631</v>
      </c>
      <c r="B5201" s="155" t="s">
        <v>11511</v>
      </c>
      <c r="C5201" s="155" t="s">
        <v>11512</v>
      </c>
      <c r="D5201" s="155"/>
      <c r="E5201" s="157">
        <v>1786</v>
      </c>
      <c r="F5201" s="157">
        <v>-1786</v>
      </c>
    </row>
    <row r="5202" spans="1:6" x14ac:dyDescent="0.2">
      <c r="A5202" s="156">
        <v>45646</v>
      </c>
      <c r="B5202" s="155">
        <v>5624567520</v>
      </c>
      <c r="C5202" s="155" t="s">
        <v>11513</v>
      </c>
      <c r="D5202" s="157">
        <v>1786</v>
      </c>
      <c r="E5202" s="155"/>
      <c r="F5202" s="157">
        <v>0</v>
      </c>
    </row>
    <row r="5203" spans="1:6" x14ac:dyDescent="0.2">
      <c r="A5203" s="156">
        <v>45646</v>
      </c>
      <c r="B5203" s="155" t="s">
        <v>11514</v>
      </c>
      <c r="C5203" s="155" t="s">
        <v>11515</v>
      </c>
      <c r="D5203" s="155"/>
      <c r="E5203" s="157">
        <v>2671.36</v>
      </c>
      <c r="F5203" s="157">
        <v>-2671.36</v>
      </c>
    </row>
    <row r="5204" spans="1:6" x14ac:dyDescent="0.2">
      <c r="A5204" s="155" t="s">
        <v>8257</v>
      </c>
      <c r="B5204" s="155" t="s">
        <v>8258</v>
      </c>
      <c r="C5204" s="155" t="s">
        <v>10690</v>
      </c>
      <c r="D5204" s="157" t="s">
        <v>8259</v>
      </c>
      <c r="E5204" s="157" t="s">
        <v>8259</v>
      </c>
      <c r="F5204" s="157" t="s">
        <v>8259</v>
      </c>
    </row>
    <row r="5205" spans="1:6" x14ac:dyDescent="0.2">
      <c r="A5205" s="155" t="s">
        <v>8260</v>
      </c>
      <c r="B5205" s="155" t="s">
        <v>12364</v>
      </c>
      <c r="C5205" s="156">
        <v>37621</v>
      </c>
      <c r="D5205" s="157">
        <v>1786</v>
      </c>
      <c r="E5205" s="157">
        <v>4457.3599999999997</v>
      </c>
      <c r="F5205" s="157">
        <v>-2671.36</v>
      </c>
    </row>
    <row r="5206" spans="1:6" x14ac:dyDescent="0.2">
      <c r="A5206" s="155" t="s">
        <v>8261</v>
      </c>
      <c r="B5206" s="155"/>
      <c r="C5206" s="156">
        <v>37621</v>
      </c>
      <c r="D5206" s="157">
        <v>5548.4</v>
      </c>
      <c r="E5206" s="157">
        <v>8219.76</v>
      </c>
      <c r="F5206" s="157">
        <v>-2671.36</v>
      </c>
    </row>
    <row r="5207" spans="1:6" x14ac:dyDescent="0.2">
      <c r="A5207" s="155" t="s">
        <v>8257</v>
      </c>
      <c r="B5207" s="155" t="s">
        <v>8258</v>
      </c>
      <c r="C5207" s="155" t="s">
        <v>10690</v>
      </c>
      <c r="D5207" s="157" t="s">
        <v>8259</v>
      </c>
      <c r="E5207" s="157" t="s">
        <v>8259</v>
      </c>
      <c r="F5207" s="157" t="s">
        <v>8259</v>
      </c>
    </row>
    <row r="5208" spans="1:6" x14ac:dyDescent="0.2">
      <c r="A5208" s="155" t="s">
        <v>8268</v>
      </c>
      <c r="B5208" s="155"/>
      <c r="C5208" s="155"/>
      <c r="D5208" s="155"/>
      <c r="E5208" s="155"/>
      <c r="F5208" s="155"/>
    </row>
    <row r="5209" spans="1:6" x14ac:dyDescent="0.2">
      <c r="A5209" s="155" t="s">
        <v>8254</v>
      </c>
      <c r="B5209" s="155" t="s">
        <v>8255</v>
      </c>
      <c r="C5209" s="155"/>
      <c r="D5209" s="155"/>
      <c r="E5209" s="155"/>
      <c r="F5209" s="155"/>
    </row>
    <row r="5210" spans="1:6" x14ac:dyDescent="0.2">
      <c r="A5210" s="155"/>
      <c r="B5210" s="155"/>
      <c r="C5210" s="155" t="s">
        <v>10689</v>
      </c>
      <c r="D5210" s="157" t="s">
        <v>8255</v>
      </c>
      <c r="E5210" s="155"/>
      <c r="F5210" s="155"/>
    </row>
    <row r="5212" spans="1:6" x14ac:dyDescent="0.2">
      <c r="A5212" s="155" t="s">
        <v>8257</v>
      </c>
      <c r="B5212" s="155" t="s">
        <v>8258</v>
      </c>
      <c r="C5212" s="155" t="s">
        <v>10690</v>
      </c>
      <c r="D5212" s="157" t="s">
        <v>8259</v>
      </c>
      <c r="E5212" s="157" t="s">
        <v>8259</v>
      </c>
      <c r="F5212" s="157" t="s">
        <v>8259</v>
      </c>
    </row>
    <row r="5213" spans="1:6" x14ac:dyDescent="0.2">
      <c r="A5213" s="155" t="s">
        <v>8260</v>
      </c>
      <c r="B5213" s="155" t="s">
        <v>12364</v>
      </c>
      <c r="C5213" s="156">
        <v>37621</v>
      </c>
      <c r="D5213" s="157">
        <v>0</v>
      </c>
      <c r="E5213" s="157">
        <v>0</v>
      </c>
      <c r="F5213" s="157">
        <v>0</v>
      </c>
    </row>
    <row r="5214" spans="1:6" x14ac:dyDescent="0.2">
      <c r="A5214" s="155" t="s">
        <v>8261</v>
      </c>
      <c r="B5214" s="155"/>
      <c r="C5214" s="156">
        <v>37621</v>
      </c>
      <c r="D5214" s="157">
        <v>0</v>
      </c>
      <c r="E5214" s="157">
        <v>0</v>
      </c>
      <c r="F5214" s="157">
        <v>0</v>
      </c>
    </row>
    <row r="5215" spans="1:6" x14ac:dyDescent="0.2">
      <c r="A5215" s="155" t="s">
        <v>8257</v>
      </c>
      <c r="B5215" s="155" t="s">
        <v>8258</v>
      </c>
      <c r="C5215" s="155" t="s">
        <v>10690</v>
      </c>
      <c r="D5215" s="157" t="s">
        <v>8259</v>
      </c>
      <c r="E5215" s="157" t="s">
        <v>8259</v>
      </c>
      <c r="F5215" s="157" t="s">
        <v>8259</v>
      </c>
    </row>
    <row r="5216" spans="1:6" x14ac:dyDescent="0.2">
      <c r="A5216" s="155" t="s">
        <v>8257</v>
      </c>
      <c r="B5216" s="155" t="s">
        <v>8258</v>
      </c>
      <c r="C5216" s="155" t="s">
        <v>10690</v>
      </c>
      <c r="D5216" s="157" t="s">
        <v>8259</v>
      </c>
      <c r="E5216" s="157" t="s">
        <v>8259</v>
      </c>
      <c r="F5216" s="157" t="s">
        <v>8259</v>
      </c>
    </row>
    <row r="5217" spans="1:6" x14ac:dyDescent="0.2">
      <c r="A5217" s="155" t="s">
        <v>8260</v>
      </c>
      <c r="B5217" s="155" t="s">
        <v>12364</v>
      </c>
      <c r="C5217" s="156">
        <v>37621</v>
      </c>
      <c r="D5217" s="157">
        <v>0</v>
      </c>
      <c r="E5217" s="157">
        <v>0</v>
      </c>
      <c r="F5217" s="157">
        <v>0</v>
      </c>
    </row>
    <row r="5218" spans="1:6" x14ac:dyDescent="0.2">
      <c r="A5218" s="155" t="s">
        <v>8261</v>
      </c>
      <c r="B5218" s="155"/>
      <c r="C5218" s="156">
        <v>37621</v>
      </c>
      <c r="D5218" s="157">
        <v>0</v>
      </c>
      <c r="E5218" s="157">
        <v>0</v>
      </c>
      <c r="F5218" s="157">
        <v>0</v>
      </c>
    </row>
    <row r="5219" spans="1:6" x14ac:dyDescent="0.2">
      <c r="A5219" s="155" t="s">
        <v>8257</v>
      </c>
      <c r="B5219" s="155" t="s">
        <v>8258</v>
      </c>
      <c r="C5219" s="155" t="s">
        <v>10690</v>
      </c>
      <c r="D5219" s="157" t="s">
        <v>8259</v>
      </c>
      <c r="E5219" s="157" t="s">
        <v>8259</v>
      </c>
      <c r="F5219" s="157" t="s">
        <v>8259</v>
      </c>
    </row>
    <row r="5220" spans="1:6" x14ac:dyDescent="0.2">
      <c r="A5220" s="155" t="s">
        <v>8257</v>
      </c>
      <c r="B5220" s="155" t="s">
        <v>8258</v>
      </c>
      <c r="C5220" s="155" t="s">
        <v>10690</v>
      </c>
      <c r="D5220" s="157" t="s">
        <v>8259</v>
      </c>
      <c r="E5220" s="157" t="s">
        <v>8259</v>
      </c>
      <c r="F5220" s="157" t="s">
        <v>8259</v>
      </c>
    </row>
    <row r="5221" spans="1:6" x14ac:dyDescent="0.2">
      <c r="A5221" s="155" t="s">
        <v>8260</v>
      </c>
      <c r="B5221" s="155" t="s">
        <v>12364</v>
      </c>
      <c r="C5221" s="156">
        <v>37621</v>
      </c>
      <c r="D5221" s="157">
        <v>0</v>
      </c>
      <c r="E5221" s="157">
        <v>0</v>
      </c>
      <c r="F5221" s="157">
        <v>0</v>
      </c>
    </row>
    <row r="5222" spans="1:6" x14ac:dyDescent="0.2">
      <c r="A5222" s="155" t="s">
        <v>8261</v>
      </c>
      <c r="B5222" s="155"/>
      <c r="C5222" s="156">
        <v>37621</v>
      </c>
      <c r="D5222" s="157">
        <v>0</v>
      </c>
      <c r="E5222" s="157">
        <v>0</v>
      </c>
      <c r="F5222" s="157">
        <v>0</v>
      </c>
    </row>
    <row r="5223" spans="1:6" x14ac:dyDescent="0.2">
      <c r="A5223" s="155" t="s">
        <v>8257</v>
      </c>
      <c r="B5223" s="155" t="s">
        <v>8258</v>
      </c>
      <c r="C5223" s="155" t="s">
        <v>10690</v>
      </c>
      <c r="D5223" s="157" t="s">
        <v>8259</v>
      </c>
      <c r="E5223" s="157" t="s">
        <v>8259</v>
      </c>
      <c r="F5223" s="157" t="s">
        <v>8259</v>
      </c>
    </row>
    <row r="5224" spans="1:6" x14ac:dyDescent="0.2">
      <c r="A5224" s="155" t="s">
        <v>8257</v>
      </c>
      <c r="B5224" s="155" t="s">
        <v>8258</v>
      </c>
      <c r="C5224" s="155" t="s">
        <v>10690</v>
      </c>
      <c r="D5224" s="157" t="s">
        <v>8259</v>
      </c>
      <c r="E5224" s="157" t="s">
        <v>8259</v>
      </c>
      <c r="F5224" s="157" t="s">
        <v>8259</v>
      </c>
    </row>
    <row r="5225" spans="1:6" x14ac:dyDescent="0.2">
      <c r="A5225" s="155" t="s">
        <v>8260</v>
      </c>
      <c r="B5225" s="155" t="s">
        <v>12364</v>
      </c>
      <c r="C5225" s="156">
        <v>37621</v>
      </c>
      <c r="D5225" s="157">
        <v>0</v>
      </c>
      <c r="E5225" s="157">
        <v>0</v>
      </c>
      <c r="F5225" s="157">
        <v>0</v>
      </c>
    </row>
    <row r="5226" spans="1:6" x14ac:dyDescent="0.2">
      <c r="A5226" s="155" t="s">
        <v>8261</v>
      </c>
      <c r="B5226" s="155"/>
      <c r="C5226" s="156">
        <v>37621</v>
      </c>
      <c r="D5226" s="157">
        <v>0</v>
      </c>
      <c r="E5226" s="157">
        <v>0</v>
      </c>
      <c r="F5226" s="157">
        <v>0</v>
      </c>
    </row>
    <row r="5227" spans="1:6" x14ac:dyDescent="0.2">
      <c r="A5227" s="155" t="s">
        <v>8257</v>
      </c>
      <c r="B5227" s="155" t="s">
        <v>8258</v>
      </c>
      <c r="C5227" s="155" t="s">
        <v>10690</v>
      </c>
      <c r="D5227" s="157" t="s">
        <v>8259</v>
      </c>
      <c r="E5227" s="157" t="s">
        <v>8259</v>
      </c>
      <c r="F5227" s="157" t="s">
        <v>8259</v>
      </c>
    </row>
    <row r="5228" spans="1:6" x14ac:dyDescent="0.2">
      <c r="A5228" s="155" t="s">
        <v>8257</v>
      </c>
      <c r="B5228" s="155" t="s">
        <v>8258</v>
      </c>
      <c r="C5228" s="155" t="s">
        <v>10690</v>
      </c>
      <c r="D5228" s="157" t="s">
        <v>8259</v>
      </c>
      <c r="E5228" s="157" t="s">
        <v>8259</v>
      </c>
      <c r="F5228" s="157" t="s">
        <v>8259</v>
      </c>
    </row>
    <row r="5229" spans="1:6" x14ac:dyDescent="0.2">
      <c r="A5229" s="155" t="s">
        <v>8260</v>
      </c>
      <c r="B5229" s="155" t="s">
        <v>12364</v>
      </c>
      <c r="C5229" s="156">
        <v>37621</v>
      </c>
      <c r="D5229" s="157">
        <v>0</v>
      </c>
      <c r="E5229" s="157">
        <v>0</v>
      </c>
      <c r="F5229" s="157">
        <v>0</v>
      </c>
    </row>
    <row r="5230" spans="1:6" x14ac:dyDescent="0.2">
      <c r="A5230" s="155" t="s">
        <v>8261</v>
      </c>
      <c r="B5230" s="155"/>
      <c r="C5230" s="156">
        <v>37621</v>
      </c>
      <c r="D5230" s="157">
        <v>0</v>
      </c>
      <c r="E5230" s="157">
        <v>0</v>
      </c>
      <c r="F5230" s="157">
        <v>0</v>
      </c>
    </row>
    <row r="5231" spans="1:6" x14ac:dyDescent="0.2">
      <c r="A5231" s="155" t="s">
        <v>8257</v>
      </c>
      <c r="B5231" s="155" t="s">
        <v>8258</v>
      </c>
      <c r="C5231" s="155" t="s">
        <v>10690</v>
      </c>
      <c r="D5231" s="157" t="s">
        <v>8259</v>
      </c>
      <c r="E5231" s="157" t="s">
        <v>8259</v>
      </c>
      <c r="F5231" s="157" t="s">
        <v>8259</v>
      </c>
    </row>
    <row r="5232" spans="1:6" x14ac:dyDescent="0.2">
      <c r="A5232" s="155" t="s">
        <v>8257</v>
      </c>
      <c r="B5232" s="155" t="s">
        <v>8258</v>
      </c>
      <c r="C5232" s="155" t="s">
        <v>10690</v>
      </c>
      <c r="D5232" s="157" t="s">
        <v>8259</v>
      </c>
      <c r="E5232" s="157" t="s">
        <v>8259</v>
      </c>
      <c r="F5232" s="157" t="s">
        <v>8259</v>
      </c>
    </row>
    <row r="5233" spans="1:6" x14ac:dyDescent="0.2">
      <c r="A5233" s="155" t="s">
        <v>8260</v>
      </c>
      <c r="B5233" s="155" t="s">
        <v>12364</v>
      </c>
      <c r="C5233" s="156">
        <v>37621</v>
      </c>
      <c r="D5233" s="157">
        <v>0</v>
      </c>
      <c r="E5233" s="157">
        <v>0</v>
      </c>
      <c r="F5233" s="157">
        <v>0</v>
      </c>
    </row>
    <row r="5234" spans="1:6" x14ac:dyDescent="0.2">
      <c r="A5234" s="155" t="s">
        <v>8261</v>
      </c>
      <c r="B5234" s="155"/>
      <c r="C5234" s="156">
        <v>37621</v>
      </c>
      <c r="D5234" s="157">
        <v>0</v>
      </c>
      <c r="E5234" s="157">
        <v>0</v>
      </c>
      <c r="F5234" s="157">
        <v>0</v>
      </c>
    </row>
    <row r="5235" spans="1:6" x14ac:dyDescent="0.2">
      <c r="A5235" s="155" t="s">
        <v>8257</v>
      </c>
      <c r="B5235" s="155" t="s">
        <v>8258</v>
      </c>
      <c r="C5235" s="155" t="s">
        <v>10690</v>
      </c>
      <c r="D5235" s="157" t="s">
        <v>8259</v>
      </c>
      <c r="E5235" s="157" t="s">
        <v>8259</v>
      </c>
      <c r="F5235" s="157" t="s">
        <v>8259</v>
      </c>
    </row>
    <row r="5236" spans="1:6" x14ac:dyDescent="0.2">
      <c r="A5236" s="155" t="s">
        <v>8257</v>
      </c>
      <c r="B5236" s="155" t="s">
        <v>8258</v>
      </c>
      <c r="C5236" s="155" t="s">
        <v>10690</v>
      </c>
      <c r="D5236" s="157" t="s">
        <v>8259</v>
      </c>
      <c r="E5236" s="157" t="s">
        <v>8259</v>
      </c>
      <c r="F5236" s="157" t="s">
        <v>8259</v>
      </c>
    </row>
    <row r="5237" spans="1:6" x14ac:dyDescent="0.2">
      <c r="A5237" s="155" t="s">
        <v>8260</v>
      </c>
      <c r="B5237" s="155" t="s">
        <v>12364</v>
      </c>
      <c r="C5237" s="156">
        <v>37621</v>
      </c>
      <c r="D5237" s="157">
        <v>0</v>
      </c>
      <c r="E5237" s="157">
        <v>0</v>
      </c>
      <c r="F5237" s="157">
        <v>0</v>
      </c>
    </row>
    <row r="5238" spans="1:6" x14ac:dyDescent="0.2">
      <c r="A5238" s="155" t="s">
        <v>8261</v>
      </c>
      <c r="B5238" s="155"/>
      <c r="C5238" s="156">
        <v>37621</v>
      </c>
      <c r="D5238" s="157">
        <v>0</v>
      </c>
      <c r="E5238" s="157">
        <v>0</v>
      </c>
      <c r="F5238" s="157">
        <v>0</v>
      </c>
    </row>
    <row r="5239" spans="1:6" x14ac:dyDescent="0.2">
      <c r="A5239" s="155" t="s">
        <v>8257</v>
      </c>
      <c r="B5239" s="155" t="s">
        <v>8258</v>
      </c>
      <c r="C5239" s="155" t="s">
        <v>10690</v>
      </c>
      <c r="D5239" s="157" t="s">
        <v>8259</v>
      </c>
      <c r="E5239" s="157" t="s">
        <v>8259</v>
      </c>
      <c r="F5239" s="157" t="s">
        <v>8259</v>
      </c>
    </row>
    <row r="5240" spans="1:6" x14ac:dyDescent="0.2">
      <c r="A5240" s="155" t="s">
        <v>5908</v>
      </c>
      <c r="B5240" s="155" t="s">
        <v>8456</v>
      </c>
      <c r="C5240" s="155"/>
      <c r="D5240" s="155"/>
      <c r="E5240" s="155"/>
      <c r="F5240" s="155"/>
    </row>
    <row r="5241" spans="1:6" x14ac:dyDescent="0.2">
      <c r="A5241" s="155"/>
      <c r="B5241" s="155"/>
      <c r="C5241" s="155" t="s">
        <v>10691</v>
      </c>
      <c r="D5241" s="155"/>
      <c r="E5241" s="157">
        <v>0</v>
      </c>
      <c r="F5241" s="155"/>
    </row>
    <row r="5242" spans="1:6" x14ac:dyDescent="0.2">
      <c r="A5242" s="155" t="s">
        <v>8264</v>
      </c>
      <c r="B5242" s="155"/>
      <c r="C5242" s="156">
        <v>37590</v>
      </c>
      <c r="D5242" s="157">
        <v>1786</v>
      </c>
      <c r="E5242" s="157">
        <v>1786</v>
      </c>
      <c r="F5242" s="157">
        <v>0</v>
      </c>
    </row>
    <row r="5243" spans="1:6" x14ac:dyDescent="0.2">
      <c r="A5243" s="155" t="s">
        <v>8257</v>
      </c>
      <c r="B5243" s="155" t="s">
        <v>8258</v>
      </c>
      <c r="C5243" s="155" t="s">
        <v>10690</v>
      </c>
      <c r="D5243" s="157" t="s">
        <v>8259</v>
      </c>
      <c r="E5243" s="157" t="s">
        <v>8259</v>
      </c>
      <c r="F5243" s="157" t="s">
        <v>8259</v>
      </c>
    </row>
    <row r="5244" spans="1:6" x14ac:dyDescent="0.2">
      <c r="A5244" s="155" t="s">
        <v>8257</v>
      </c>
      <c r="B5244" s="155" t="s">
        <v>8258</v>
      </c>
      <c r="C5244" s="155" t="s">
        <v>10690</v>
      </c>
      <c r="D5244" s="157" t="s">
        <v>8259</v>
      </c>
      <c r="E5244" s="157" t="s">
        <v>8259</v>
      </c>
      <c r="F5244" s="157" t="s">
        <v>8259</v>
      </c>
    </row>
    <row r="5245" spans="1:6" x14ac:dyDescent="0.2">
      <c r="A5245" s="155" t="s">
        <v>8260</v>
      </c>
      <c r="B5245" s="155" t="s">
        <v>12364</v>
      </c>
      <c r="C5245" s="156">
        <v>37621</v>
      </c>
      <c r="D5245" s="157">
        <v>0</v>
      </c>
      <c r="E5245" s="157">
        <v>0</v>
      </c>
      <c r="F5245" s="157">
        <v>0</v>
      </c>
    </row>
    <row r="5246" spans="1:6" x14ac:dyDescent="0.2">
      <c r="A5246" s="155" t="s">
        <v>8261</v>
      </c>
      <c r="B5246" s="155"/>
      <c r="C5246" s="156">
        <v>37621</v>
      </c>
      <c r="D5246" s="157">
        <v>1786</v>
      </c>
      <c r="E5246" s="157">
        <v>1786</v>
      </c>
      <c r="F5246" s="157">
        <v>0</v>
      </c>
    </row>
    <row r="5247" spans="1:6" x14ac:dyDescent="0.2">
      <c r="A5247" s="155" t="s">
        <v>8257</v>
      </c>
      <c r="B5247" s="155" t="s">
        <v>8258</v>
      </c>
      <c r="C5247" s="155" t="s">
        <v>10690</v>
      </c>
      <c r="D5247" s="157" t="s">
        <v>8259</v>
      </c>
      <c r="E5247" s="157" t="s">
        <v>8259</v>
      </c>
      <c r="F5247" s="157" t="s">
        <v>8259</v>
      </c>
    </row>
    <row r="5248" spans="1:6" x14ac:dyDescent="0.2">
      <c r="A5248" s="155" t="s">
        <v>8257</v>
      </c>
      <c r="B5248" s="155" t="s">
        <v>8258</v>
      </c>
      <c r="C5248" s="155" t="s">
        <v>10690</v>
      </c>
      <c r="D5248" s="157" t="s">
        <v>8259</v>
      </c>
      <c r="E5248" s="157" t="s">
        <v>8259</v>
      </c>
      <c r="F5248" s="157" t="s">
        <v>8259</v>
      </c>
    </row>
    <row r="5249" spans="1:6" x14ac:dyDescent="0.2">
      <c r="A5249" s="155" t="s">
        <v>8260</v>
      </c>
      <c r="B5249" s="155" t="s">
        <v>12364</v>
      </c>
      <c r="C5249" s="156">
        <v>37621</v>
      </c>
      <c r="D5249" s="157">
        <v>0</v>
      </c>
      <c r="E5249" s="157">
        <v>0</v>
      </c>
      <c r="F5249" s="157">
        <v>0</v>
      </c>
    </row>
    <row r="5250" spans="1:6" x14ac:dyDescent="0.2">
      <c r="A5250" s="155" t="s">
        <v>8261</v>
      </c>
      <c r="B5250" s="155"/>
      <c r="C5250" s="156">
        <v>37621</v>
      </c>
      <c r="D5250" s="157">
        <v>0</v>
      </c>
      <c r="E5250" s="157">
        <v>0</v>
      </c>
      <c r="F5250" s="157">
        <v>0</v>
      </c>
    </row>
    <row r="5251" spans="1:6" x14ac:dyDescent="0.2">
      <c r="A5251" s="155" t="s">
        <v>8257</v>
      </c>
      <c r="B5251" s="155" t="s">
        <v>8258</v>
      </c>
      <c r="C5251" s="155" t="s">
        <v>10690</v>
      </c>
      <c r="D5251" s="157" t="s">
        <v>8259</v>
      </c>
      <c r="E5251" s="157" t="s">
        <v>8259</v>
      </c>
      <c r="F5251" s="157" t="s">
        <v>8259</v>
      </c>
    </row>
    <row r="5252" spans="1:6" x14ac:dyDescent="0.2">
      <c r="A5252" s="155" t="s">
        <v>8257</v>
      </c>
      <c r="B5252" s="155" t="s">
        <v>8258</v>
      </c>
      <c r="C5252" s="155" t="s">
        <v>10690</v>
      </c>
      <c r="D5252" s="157" t="s">
        <v>8259</v>
      </c>
      <c r="E5252" s="157" t="s">
        <v>8259</v>
      </c>
      <c r="F5252" s="157" t="s">
        <v>8259</v>
      </c>
    </row>
    <row r="5253" spans="1:6" x14ac:dyDescent="0.2">
      <c r="A5253" s="155" t="s">
        <v>8260</v>
      </c>
      <c r="B5253" s="155" t="s">
        <v>12364</v>
      </c>
      <c r="C5253" s="156">
        <v>37621</v>
      </c>
      <c r="D5253" s="157">
        <v>0</v>
      </c>
      <c r="E5253" s="157">
        <v>0</v>
      </c>
      <c r="F5253" s="157">
        <v>0</v>
      </c>
    </row>
    <row r="5254" spans="1:6" x14ac:dyDescent="0.2">
      <c r="A5254" s="155" t="s">
        <v>8261</v>
      </c>
      <c r="B5254" s="155"/>
      <c r="C5254" s="156">
        <v>37621</v>
      </c>
      <c r="D5254" s="157">
        <v>0</v>
      </c>
      <c r="E5254" s="157">
        <v>0</v>
      </c>
      <c r="F5254" s="157">
        <v>0</v>
      </c>
    </row>
    <row r="5255" spans="1:6" x14ac:dyDescent="0.2">
      <c r="A5255" s="155" t="s">
        <v>8257</v>
      </c>
      <c r="B5255" s="155" t="s">
        <v>8258</v>
      </c>
      <c r="C5255" s="155" t="s">
        <v>10690</v>
      </c>
      <c r="D5255" s="157" t="s">
        <v>8259</v>
      </c>
      <c r="E5255" s="157" t="s">
        <v>8259</v>
      </c>
      <c r="F5255" s="157" t="s">
        <v>8259</v>
      </c>
    </row>
    <row r="5256" spans="1:6" x14ac:dyDescent="0.2">
      <c r="A5256" s="155" t="s">
        <v>8257</v>
      </c>
      <c r="B5256" s="155" t="s">
        <v>8258</v>
      </c>
      <c r="C5256" s="155" t="s">
        <v>10690</v>
      </c>
      <c r="D5256" s="157" t="s">
        <v>8259</v>
      </c>
      <c r="E5256" s="157" t="s">
        <v>8259</v>
      </c>
      <c r="F5256" s="157" t="s">
        <v>8259</v>
      </c>
    </row>
    <row r="5257" spans="1:6" x14ac:dyDescent="0.2">
      <c r="A5257" s="155" t="s">
        <v>8260</v>
      </c>
      <c r="B5257" s="155" t="s">
        <v>12364</v>
      </c>
      <c r="C5257" s="156">
        <v>37621</v>
      </c>
      <c r="D5257" s="157">
        <v>0</v>
      </c>
      <c r="E5257" s="157">
        <v>0</v>
      </c>
      <c r="F5257" s="157">
        <v>0</v>
      </c>
    </row>
    <row r="5258" spans="1:6" x14ac:dyDescent="0.2">
      <c r="A5258" s="155" t="s">
        <v>8261</v>
      </c>
      <c r="B5258" s="155"/>
      <c r="C5258" s="156">
        <v>37621</v>
      </c>
      <c r="D5258" s="157">
        <v>0</v>
      </c>
      <c r="E5258" s="157">
        <v>0</v>
      </c>
      <c r="F5258" s="157">
        <v>0</v>
      </c>
    </row>
    <row r="5259" spans="1:6" x14ac:dyDescent="0.2">
      <c r="A5259" s="155" t="s">
        <v>8257</v>
      </c>
      <c r="B5259" s="155" t="s">
        <v>8258</v>
      </c>
      <c r="C5259" s="155" t="s">
        <v>10690</v>
      </c>
      <c r="D5259" s="157" t="s">
        <v>8259</v>
      </c>
      <c r="E5259" s="157" t="s">
        <v>8259</v>
      </c>
      <c r="F5259" s="157" t="s">
        <v>8259</v>
      </c>
    </row>
    <row r="5260" spans="1:6" x14ac:dyDescent="0.2">
      <c r="A5260" s="155" t="s">
        <v>8257</v>
      </c>
      <c r="B5260" s="155" t="s">
        <v>8258</v>
      </c>
      <c r="C5260" s="155" t="s">
        <v>10690</v>
      </c>
      <c r="D5260" s="157" t="s">
        <v>8259</v>
      </c>
      <c r="E5260" s="157" t="s">
        <v>8259</v>
      </c>
      <c r="F5260" s="157" t="s">
        <v>8259</v>
      </c>
    </row>
    <row r="5261" spans="1:6" x14ac:dyDescent="0.2">
      <c r="A5261" s="155" t="s">
        <v>8260</v>
      </c>
      <c r="B5261" s="155" t="s">
        <v>12364</v>
      </c>
      <c r="C5261" s="156">
        <v>37621</v>
      </c>
      <c r="D5261" s="157">
        <v>0</v>
      </c>
      <c r="E5261" s="157">
        <v>0</v>
      </c>
      <c r="F5261" s="157">
        <v>0</v>
      </c>
    </row>
    <row r="5262" spans="1:6" x14ac:dyDescent="0.2">
      <c r="A5262" s="155" t="s">
        <v>8261</v>
      </c>
      <c r="B5262" s="155"/>
      <c r="C5262" s="156">
        <v>37621</v>
      </c>
      <c r="D5262" s="157">
        <v>0</v>
      </c>
      <c r="E5262" s="157">
        <v>0</v>
      </c>
      <c r="F5262" s="157">
        <v>0</v>
      </c>
    </row>
    <row r="5263" spans="1:6" x14ac:dyDescent="0.2">
      <c r="A5263" s="155" t="s">
        <v>8257</v>
      </c>
      <c r="B5263" s="155" t="s">
        <v>8258</v>
      </c>
      <c r="C5263" s="155" t="s">
        <v>10690</v>
      </c>
      <c r="D5263" s="157" t="s">
        <v>8259</v>
      </c>
      <c r="E5263" s="157" t="s">
        <v>8259</v>
      </c>
      <c r="F5263" s="157" t="s">
        <v>8259</v>
      </c>
    </row>
    <row r="5264" spans="1:6" x14ac:dyDescent="0.2">
      <c r="A5264" s="155" t="s">
        <v>8268</v>
      </c>
      <c r="B5264" s="155"/>
      <c r="C5264" s="155"/>
      <c r="D5264" s="155"/>
      <c r="E5264" s="155"/>
      <c r="F5264" s="155"/>
    </row>
    <row r="5265" spans="1:6" x14ac:dyDescent="0.2">
      <c r="A5265" s="155" t="s">
        <v>8254</v>
      </c>
      <c r="B5265" s="155" t="s">
        <v>8255</v>
      </c>
      <c r="C5265" s="155"/>
      <c r="D5265" s="155"/>
      <c r="E5265" s="155"/>
      <c r="F5265" s="155"/>
    </row>
    <row r="5266" spans="1:6" x14ac:dyDescent="0.2">
      <c r="A5266" s="155"/>
      <c r="B5266" s="155"/>
      <c r="C5266" s="155" t="s">
        <v>10689</v>
      </c>
      <c r="D5266" s="157" t="s">
        <v>8255</v>
      </c>
      <c r="E5266" s="155"/>
      <c r="F5266" s="155"/>
    </row>
    <row r="5268" spans="1:6" x14ac:dyDescent="0.2">
      <c r="A5268" s="155" t="s">
        <v>8257</v>
      </c>
      <c r="B5268" s="155" t="s">
        <v>8258</v>
      </c>
      <c r="C5268" s="155" t="s">
        <v>10690</v>
      </c>
      <c r="D5268" s="157" t="s">
        <v>8259</v>
      </c>
      <c r="E5268" s="157" t="s">
        <v>8259</v>
      </c>
      <c r="F5268" s="157" t="s">
        <v>8259</v>
      </c>
    </row>
    <row r="5269" spans="1:6" x14ac:dyDescent="0.2">
      <c r="A5269" s="155" t="s">
        <v>8260</v>
      </c>
      <c r="B5269" s="155" t="s">
        <v>12364</v>
      </c>
      <c r="C5269" s="156">
        <v>37621</v>
      </c>
      <c r="D5269" s="157">
        <v>0</v>
      </c>
      <c r="E5269" s="157">
        <v>0</v>
      </c>
      <c r="F5269" s="157">
        <v>0</v>
      </c>
    </row>
    <row r="5270" spans="1:6" x14ac:dyDescent="0.2">
      <c r="A5270" s="155" t="s">
        <v>8261</v>
      </c>
      <c r="B5270" s="155"/>
      <c r="C5270" s="156">
        <v>37621</v>
      </c>
      <c r="D5270" s="157">
        <v>0</v>
      </c>
      <c r="E5270" s="157">
        <v>0</v>
      </c>
      <c r="F5270" s="157">
        <v>0</v>
      </c>
    </row>
    <row r="5271" spans="1:6" x14ac:dyDescent="0.2">
      <c r="A5271" s="155" t="s">
        <v>8257</v>
      </c>
      <c r="B5271" s="155" t="s">
        <v>8258</v>
      </c>
      <c r="C5271" s="155" t="s">
        <v>10690</v>
      </c>
      <c r="D5271" s="157" t="s">
        <v>8259</v>
      </c>
      <c r="E5271" s="157" t="s">
        <v>8259</v>
      </c>
      <c r="F5271" s="157" t="s">
        <v>8259</v>
      </c>
    </row>
    <row r="5272" spans="1:6" x14ac:dyDescent="0.2">
      <c r="A5272" s="155" t="s">
        <v>8257</v>
      </c>
      <c r="B5272" s="155" t="s">
        <v>8258</v>
      </c>
      <c r="C5272" s="155" t="s">
        <v>10690</v>
      </c>
      <c r="D5272" s="157" t="s">
        <v>8259</v>
      </c>
      <c r="E5272" s="157" t="s">
        <v>8259</v>
      </c>
      <c r="F5272" s="157" t="s">
        <v>8259</v>
      </c>
    </row>
    <row r="5273" spans="1:6" x14ac:dyDescent="0.2">
      <c r="A5273" s="155" t="s">
        <v>8260</v>
      </c>
      <c r="B5273" s="155" t="s">
        <v>12364</v>
      </c>
      <c r="C5273" s="156">
        <v>37621</v>
      </c>
      <c r="D5273" s="157">
        <v>0</v>
      </c>
      <c r="E5273" s="157">
        <v>0</v>
      </c>
      <c r="F5273" s="157">
        <v>0</v>
      </c>
    </row>
    <row r="5274" spans="1:6" x14ac:dyDescent="0.2">
      <c r="A5274" s="155" t="s">
        <v>8261</v>
      </c>
      <c r="B5274" s="155"/>
      <c r="C5274" s="156">
        <v>37621</v>
      </c>
      <c r="D5274" s="157">
        <v>0</v>
      </c>
      <c r="E5274" s="157">
        <v>0</v>
      </c>
      <c r="F5274" s="157">
        <v>0</v>
      </c>
    </row>
    <row r="5275" spans="1:6" x14ac:dyDescent="0.2">
      <c r="A5275" s="155" t="s">
        <v>8257</v>
      </c>
      <c r="B5275" s="155" t="s">
        <v>8258</v>
      </c>
      <c r="C5275" s="155" t="s">
        <v>10690</v>
      </c>
      <c r="D5275" s="157" t="s">
        <v>8259</v>
      </c>
      <c r="E5275" s="157" t="s">
        <v>8259</v>
      </c>
      <c r="F5275" s="157" t="s">
        <v>8259</v>
      </c>
    </row>
    <row r="5276" spans="1:6" x14ac:dyDescent="0.2">
      <c r="A5276" s="155" t="s">
        <v>8257</v>
      </c>
      <c r="B5276" s="155" t="s">
        <v>8258</v>
      </c>
      <c r="C5276" s="155" t="s">
        <v>10690</v>
      </c>
      <c r="D5276" s="157" t="s">
        <v>8259</v>
      </c>
      <c r="E5276" s="157" t="s">
        <v>8259</v>
      </c>
      <c r="F5276" s="157" t="s">
        <v>8259</v>
      </c>
    </row>
    <row r="5277" spans="1:6" x14ac:dyDescent="0.2">
      <c r="A5277" s="155" t="s">
        <v>8260</v>
      </c>
      <c r="B5277" s="155" t="s">
        <v>12364</v>
      </c>
      <c r="C5277" s="156">
        <v>37621</v>
      </c>
      <c r="D5277" s="157">
        <v>0</v>
      </c>
      <c r="E5277" s="157">
        <v>0</v>
      </c>
      <c r="F5277" s="157">
        <v>0</v>
      </c>
    </row>
    <row r="5278" spans="1:6" x14ac:dyDescent="0.2">
      <c r="A5278" s="155" t="s">
        <v>8261</v>
      </c>
      <c r="B5278" s="155"/>
      <c r="C5278" s="156">
        <v>37621</v>
      </c>
      <c r="D5278" s="157">
        <v>0</v>
      </c>
      <c r="E5278" s="157">
        <v>0</v>
      </c>
      <c r="F5278" s="157">
        <v>0</v>
      </c>
    </row>
    <row r="5279" spans="1:6" x14ac:dyDescent="0.2">
      <c r="A5279" s="155" t="s">
        <v>8257</v>
      </c>
      <c r="B5279" s="155" t="s">
        <v>8258</v>
      </c>
      <c r="C5279" s="155" t="s">
        <v>10690</v>
      </c>
      <c r="D5279" s="157" t="s">
        <v>8259</v>
      </c>
      <c r="E5279" s="157" t="s">
        <v>8259</v>
      </c>
      <c r="F5279" s="157" t="s">
        <v>8259</v>
      </c>
    </row>
    <row r="5280" spans="1:6" x14ac:dyDescent="0.2">
      <c r="A5280" s="155" t="s">
        <v>8257</v>
      </c>
      <c r="B5280" s="155" t="s">
        <v>8258</v>
      </c>
      <c r="C5280" s="155" t="s">
        <v>10690</v>
      </c>
      <c r="D5280" s="157" t="s">
        <v>8259</v>
      </c>
      <c r="E5280" s="157" t="s">
        <v>8259</v>
      </c>
      <c r="F5280" s="157" t="s">
        <v>8259</v>
      </c>
    </row>
    <row r="5281" spans="1:6" x14ac:dyDescent="0.2">
      <c r="A5281" s="155" t="s">
        <v>8260</v>
      </c>
      <c r="B5281" s="155" t="s">
        <v>12364</v>
      </c>
      <c r="C5281" s="156">
        <v>37621</v>
      </c>
      <c r="D5281" s="157">
        <v>0</v>
      </c>
      <c r="E5281" s="157">
        <v>0</v>
      </c>
      <c r="F5281" s="157">
        <v>0</v>
      </c>
    </row>
    <row r="5282" spans="1:6" x14ac:dyDescent="0.2">
      <c r="A5282" s="155" t="s">
        <v>8261</v>
      </c>
      <c r="B5282" s="155"/>
      <c r="C5282" s="156">
        <v>37621</v>
      </c>
      <c r="D5282" s="157">
        <v>0</v>
      </c>
      <c r="E5282" s="157">
        <v>0</v>
      </c>
      <c r="F5282" s="157">
        <v>0</v>
      </c>
    </row>
    <row r="5283" spans="1:6" x14ac:dyDescent="0.2">
      <c r="A5283" s="155" t="s">
        <v>8257</v>
      </c>
      <c r="B5283" s="155" t="s">
        <v>8258</v>
      </c>
      <c r="C5283" s="155" t="s">
        <v>10690</v>
      </c>
      <c r="D5283" s="157" t="s">
        <v>8259</v>
      </c>
      <c r="E5283" s="157" t="s">
        <v>8259</v>
      </c>
      <c r="F5283" s="157" t="s">
        <v>8259</v>
      </c>
    </row>
    <row r="5284" spans="1:6" x14ac:dyDescent="0.2">
      <c r="A5284" s="155" t="s">
        <v>8257</v>
      </c>
      <c r="B5284" s="155" t="s">
        <v>8258</v>
      </c>
      <c r="C5284" s="155" t="s">
        <v>10690</v>
      </c>
      <c r="D5284" s="157" t="s">
        <v>8259</v>
      </c>
      <c r="E5284" s="157" t="s">
        <v>8259</v>
      </c>
      <c r="F5284" s="157" t="s">
        <v>8259</v>
      </c>
    </row>
    <row r="5285" spans="1:6" x14ac:dyDescent="0.2">
      <c r="A5285" s="155" t="s">
        <v>8260</v>
      </c>
      <c r="B5285" s="155" t="s">
        <v>12364</v>
      </c>
      <c r="C5285" s="156">
        <v>37621</v>
      </c>
      <c r="D5285" s="157">
        <v>0</v>
      </c>
      <c r="E5285" s="157">
        <v>0</v>
      </c>
      <c r="F5285" s="157">
        <v>0</v>
      </c>
    </row>
    <row r="5286" spans="1:6" x14ac:dyDescent="0.2">
      <c r="A5286" s="155" t="s">
        <v>8261</v>
      </c>
      <c r="B5286" s="155"/>
      <c r="C5286" s="156">
        <v>37621</v>
      </c>
      <c r="D5286" s="157">
        <v>0</v>
      </c>
      <c r="E5286" s="157">
        <v>0</v>
      </c>
      <c r="F5286" s="157">
        <v>0</v>
      </c>
    </row>
    <row r="5287" spans="1:6" x14ac:dyDescent="0.2">
      <c r="A5287" s="155" t="s">
        <v>8257</v>
      </c>
      <c r="B5287" s="155" t="s">
        <v>8258</v>
      </c>
      <c r="C5287" s="155" t="s">
        <v>10690</v>
      </c>
      <c r="D5287" s="157" t="s">
        <v>8259</v>
      </c>
      <c r="E5287" s="157" t="s">
        <v>8259</v>
      </c>
      <c r="F5287" s="157" t="s">
        <v>8259</v>
      </c>
    </row>
    <row r="5288" spans="1:6" x14ac:dyDescent="0.2">
      <c r="A5288" s="155" t="s">
        <v>8257</v>
      </c>
      <c r="B5288" s="155" t="s">
        <v>8258</v>
      </c>
      <c r="C5288" s="155" t="s">
        <v>10690</v>
      </c>
      <c r="D5288" s="157" t="s">
        <v>8259</v>
      </c>
      <c r="E5288" s="157" t="s">
        <v>8259</v>
      </c>
      <c r="F5288" s="157" t="s">
        <v>8259</v>
      </c>
    </row>
    <row r="5289" spans="1:6" x14ac:dyDescent="0.2">
      <c r="A5289" s="155" t="s">
        <v>8260</v>
      </c>
      <c r="B5289" s="155" t="s">
        <v>12364</v>
      </c>
      <c r="C5289" s="156">
        <v>37621</v>
      </c>
      <c r="D5289" s="157">
        <v>0</v>
      </c>
      <c r="E5289" s="157">
        <v>0</v>
      </c>
      <c r="F5289" s="157">
        <v>0</v>
      </c>
    </row>
    <row r="5290" spans="1:6" x14ac:dyDescent="0.2">
      <c r="A5290" s="155" t="s">
        <v>8261</v>
      </c>
      <c r="B5290" s="155"/>
      <c r="C5290" s="156">
        <v>37621</v>
      </c>
      <c r="D5290" s="157">
        <v>0</v>
      </c>
      <c r="E5290" s="157">
        <v>0</v>
      </c>
      <c r="F5290" s="157">
        <v>0</v>
      </c>
    </row>
    <row r="5291" spans="1:6" x14ac:dyDescent="0.2">
      <c r="A5291" s="155" t="s">
        <v>8257</v>
      </c>
      <c r="B5291" s="155" t="s">
        <v>8258</v>
      </c>
      <c r="C5291" s="155" t="s">
        <v>10690</v>
      </c>
      <c r="D5291" s="157" t="s">
        <v>8259</v>
      </c>
      <c r="E5291" s="157" t="s">
        <v>8259</v>
      </c>
      <c r="F5291" s="157" t="s">
        <v>8259</v>
      </c>
    </row>
    <row r="5292" spans="1:6" x14ac:dyDescent="0.2">
      <c r="A5292" s="155" t="s">
        <v>8257</v>
      </c>
      <c r="B5292" s="155" t="s">
        <v>8258</v>
      </c>
      <c r="C5292" s="155" t="s">
        <v>10690</v>
      </c>
      <c r="D5292" s="157" t="s">
        <v>8259</v>
      </c>
      <c r="E5292" s="157" t="s">
        <v>8259</v>
      </c>
      <c r="F5292" s="157" t="s">
        <v>8259</v>
      </c>
    </row>
    <row r="5293" spans="1:6" x14ac:dyDescent="0.2">
      <c r="A5293" s="155" t="s">
        <v>8260</v>
      </c>
      <c r="B5293" s="155" t="s">
        <v>12364</v>
      </c>
      <c r="C5293" s="156">
        <v>37621</v>
      </c>
      <c r="D5293" s="157">
        <v>0</v>
      </c>
      <c r="E5293" s="157">
        <v>0</v>
      </c>
      <c r="F5293" s="157">
        <v>0</v>
      </c>
    </row>
    <row r="5294" spans="1:6" x14ac:dyDescent="0.2">
      <c r="A5294" s="155" t="s">
        <v>8261</v>
      </c>
      <c r="B5294" s="155"/>
      <c r="C5294" s="156">
        <v>37621</v>
      </c>
      <c r="D5294" s="157">
        <v>0</v>
      </c>
      <c r="E5294" s="157">
        <v>0</v>
      </c>
      <c r="F5294" s="157">
        <v>0</v>
      </c>
    </row>
    <row r="5295" spans="1:6" x14ac:dyDescent="0.2">
      <c r="A5295" s="155" t="s">
        <v>8257</v>
      </c>
      <c r="B5295" s="155" t="s">
        <v>8258</v>
      </c>
      <c r="C5295" s="155" t="s">
        <v>10690</v>
      </c>
      <c r="D5295" s="157" t="s">
        <v>8259</v>
      </c>
      <c r="E5295" s="157" t="s">
        <v>8259</v>
      </c>
      <c r="F5295" s="157" t="s">
        <v>8259</v>
      </c>
    </row>
    <row r="5296" spans="1:6" x14ac:dyDescent="0.2">
      <c r="A5296" s="155" t="s">
        <v>8257</v>
      </c>
      <c r="B5296" s="155" t="s">
        <v>8258</v>
      </c>
      <c r="C5296" s="155" t="s">
        <v>10690</v>
      </c>
      <c r="D5296" s="157" t="s">
        <v>8259</v>
      </c>
      <c r="E5296" s="157" t="s">
        <v>8259</v>
      </c>
      <c r="F5296" s="157" t="s">
        <v>8259</v>
      </c>
    </row>
    <row r="5297" spans="1:6" x14ac:dyDescent="0.2">
      <c r="A5297" s="155" t="s">
        <v>8260</v>
      </c>
      <c r="B5297" s="155" t="s">
        <v>12364</v>
      </c>
      <c r="C5297" s="156">
        <v>37621</v>
      </c>
      <c r="D5297" s="157">
        <v>0</v>
      </c>
      <c r="E5297" s="157">
        <v>0</v>
      </c>
      <c r="F5297" s="157">
        <v>0</v>
      </c>
    </row>
    <row r="5298" spans="1:6" x14ac:dyDescent="0.2">
      <c r="A5298" s="155" t="s">
        <v>8261</v>
      </c>
      <c r="B5298" s="155"/>
      <c r="C5298" s="156">
        <v>37621</v>
      </c>
      <c r="D5298" s="157">
        <v>0</v>
      </c>
      <c r="E5298" s="157">
        <v>0</v>
      </c>
      <c r="F5298" s="157">
        <v>0</v>
      </c>
    </row>
    <row r="5299" spans="1:6" x14ac:dyDescent="0.2">
      <c r="A5299" s="155" t="s">
        <v>8257</v>
      </c>
      <c r="B5299" s="155" t="s">
        <v>8258</v>
      </c>
      <c r="C5299" s="155" t="s">
        <v>10690</v>
      </c>
      <c r="D5299" s="157" t="s">
        <v>8259</v>
      </c>
      <c r="E5299" s="157" t="s">
        <v>8259</v>
      </c>
      <c r="F5299" s="157" t="s">
        <v>8259</v>
      </c>
    </row>
    <row r="5300" spans="1:6" x14ac:dyDescent="0.2">
      <c r="A5300" s="155" t="s">
        <v>8257</v>
      </c>
      <c r="B5300" s="155" t="s">
        <v>8258</v>
      </c>
      <c r="C5300" s="155" t="s">
        <v>10690</v>
      </c>
      <c r="D5300" s="157" t="s">
        <v>8259</v>
      </c>
      <c r="E5300" s="157" t="s">
        <v>8259</v>
      </c>
      <c r="F5300" s="157" t="s">
        <v>8259</v>
      </c>
    </row>
    <row r="5301" spans="1:6" x14ac:dyDescent="0.2">
      <c r="A5301" s="155" t="s">
        <v>8260</v>
      </c>
      <c r="B5301" s="155" t="s">
        <v>12364</v>
      </c>
      <c r="C5301" s="156">
        <v>37621</v>
      </c>
      <c r="D5301" s="157">
        <v>0</v>
      </c>
      <c r="E5301" s="157">
        <v>0</v>
      </c>
      <c r="F5301" s="157">
        <v>0</v>
      </c>
    </row>
    <row r="5302" spans="1:6" x14ac:dyDescent="0.2">
      <c r="A5302" s="155" t="s">
        <v>8261</v>
      </c>
      <c r="B5302" s="155"/>
      <c r="C5302" s="156">
        <v>37621</v>
      </c>
      <c r="D5302" s="157">
        <v>0</v>
      </c>
      <c r="E5302" s="157">
        <v>0</v>
      </c>
      <c r="F5302" s="157">
        <v>0</v>
      </c>
    </row>
    <row r="5303" spans="1:6" x14ac:dyDescent="0.2">
      <c r="A5303" s="155" t="s">
        <v>8257</v>
      </c>
      <c r="B5303" s="155" t="s">
        <v>8258</v>
      </c>
      <c r="C5303" s="155" t="s">
        <v>10690</v>
      </c>
      <c r="D5303" s="157" t="s">
        <v>8259</v>
      </c>
      <c r="E5303" s="157" t="s">
        <v>8259</v>
      </c>
      <c r="F5303" s="157" t="s">
        <v>8259</v>
      </c>
    </row>
    <row r="5304" spans="1:6" x14ac:dyDescent="0.2">
      <c r="A5304" s="155" t="s">
        <v>8257</v>
      </c>
      <c r="B5304" s="155" t="s">
        <v>8258</v>
      </c>
      <c r="C5304" s="155" t="s">
        <v>10690</v>
      </c>
      <c r="D5304" s="157" t="s">
        <v>8259</v>
      </c>
      <c r="E5304" s="157" t="s">
        <v>8259</v>
      </c>
      <c r="F5304" s="157" t="s">
        <v>8259</v>
      </c>
    </row>
    <row r="5305" spans="1:6" x14ac:dyDescent="0.2">
      <c r="A5305" s="155" t="s">
        <v>8260</v>
      </c>
      <c r="B5305" s="155" t="s">
        <v>12364</v>
      </c>
      <c r="C5305" s="156">
        <v>37621</v>
      </c>
      <c r="D5305" s="157">
        <v>0</v>
      </c>
      <c r="E5305" s="157">
        <v>0</v>
      </c>
      <c r="F5305" s="157">
        <v>0</v>
      </c>
    </row>
    <row r="5306" spans="1:6" x14ac:dyDescent="0.2">
      <c r="A5306" s="155" t="s">
        <v>8261</v>
      </c>
      <c r="B5306" s="155"/>
      <c r="C5306" s="156">
        <v>37621</v>
      </c>
      <c r="D5306" s="157">
        <v>0</v>
      </c>
      <c r="E5306" s="157">
        <v>0</v>
      </c>
      <c r="F5306" s="157">
        <v>0</v>
      </c>
    </row>
    <row r="5307" spans="1:6" x14ac:dyDescent="0.2">
      <c r="A5307" s="155" t="s">
        <v>8257</v>
      </c>
      <c r="B5307" s="155" t="s">
        <v>8258</v>
      </c>
      <c r="C5307" s="155" t="s">
        <v>10690</v>
      </c>
      <c r="D5307" s="157" t="s">
        <v>8259</v>
      </c>
      <c r="E5307" s="157" t="s">
        <v>8259</v>
      </c>
      <c r="F5307" s="157" t="s">
        <v>8259</v>
      </c>
    </row>
    <row r="5308" spans="1:6" x14ac:dyDescent="0.2">
      <c r="A5308" s="155" t="s">
        <v>8257</v>
      </c>
      <c r="B5308" s="155" t="s">
        <v>8258</v>
      </c>
      <c r="C5308" s="155" t="s">
        <v>10690</v>
      </c>
      <c r="D5308" s="157" t="s">
        <v>8259</v>
      </c>
      <c r="E5308" s="157" t="s">
        <v>8259</v>
      </c>
      <c r="F5308" s="157" t="s">
        <v>8259</v>
      </c>
    </row>
    <row r="5309" spans="1:6" x14ac:dyDescent="0.2">
      <c r="A5309" s="155" t="s">
        <v>8260</v>
      </c>
      <c r="B5309" s="155" t="s">
        <v>12364</v>
      </c>
      <c r="C5309" s="156">
        <v>37621</v>
      </c>
      <c r="D5309" s="157">
        <v>0</v>
      </c>
      <c r="E5309" s="157">
        <v>0</v>
      </c>
      <c r="F5309" s="157">
        <v>0</v>
      </c>
    </row>
    <row r="5310" spans="1:6" x14ac:dyDescent="0.2">
      <c r="A5310" s="155" t="s">
        <v>8261</v>
      </c>
      <c r="B5310" s="155"/>
      <c r="C5310" s="156">
        <v>37621</v>
      </c>
      <c r="D5310" s="157">
        <v>0</v>
      </c>
      <c r="E5310" s="157">
        <v>0</v>
      </c>
      <c r="F5310" s="157">
        <v>0</v>
      </c>
    </row>
    <row r="5311" spans="1:6" x14ac:dyDescent="0.2">
      <c r="A5311" s="155" t="s">
        <v>8257</v>
      </c>
      <c r="B5311" s="155" t="s">
        <v>8258</v>
      </c>
      <c r="C5311" s="155" t="s">
        <v>10690</v>
      </c>
      <c r="D5311" s="157" t="s">
        <v>8259</v>
      </c>
      <c r="E5311" s="157" t="s">
        <v>8259</v>
      </c>
      <c r="F5311" s="157" t="s">
        <v>8259</v>
      </c>
    </row>
    <row r="5312" spans="1:6" x14ac:dyDescent="0.2">
      <c r="A5312" s="155" t="s">
        <v>8257</v>
      </c>
      <c r="B5312" s="155" t="s">
        <v>8258</v>
      </c>
      <c r="C5312" s="155" t="s">
        <v>10690</v>
      </c>
      <c r="D5312" s="157" t="s">
        <v>8259</v>
      </c>
      <c r="E5312" s="157" t="s">
        <v>8259</v>
      </c>
      <c r="F5312" s="157" t="s">
        <v>8259</v>
      </c>
    </row>
    <row r="5313" spans="1:6" x14ac:dyDescent="0.2">
      <c r="A5313" s="155" t="s">
        <v>8260</v>
      </c>
      <c r="B5313" s="155" t="s">
        <v>12364</v>
      </c>
      <c r="C5313" s="156">
        <v>37621</v>
      </c>
      <c r="D5313" s="157">
        <v>0</v>
      </c>
      <c r="E5313" s="157">
        <v>0</v>
      </c>
      <c r="F5313" s="157">
        <v>0</v>
      </c>
    </row>
    <row r="5314" spans="1:6" x14ac:dyDescent="0.2">
      <c r="A5314" s="155" t="s">
        <v>8261</v>
      </c>
      <c r="B5314" s="155"/>
      <c r="C5314" s="156">
        <v>37621</v>
      </c>
      <c r="D5314" s="157">
        <v>0</v>
      </c>
      <c r="E5314" s="157">
        <v>0</v>
      </c>
      <c r="F5314" s="157">
        <v>0</v>
      </c>
    </row>
    <row r="5315" spans="1:6" x14ac:dyDescent="0.2">
      <c r="A5315" s="155" t="s">
        <v>8257</v>
      </c>
      <c r="B5315" s="155" t="s">
        <v>8258</v>
      </c>
      <c r="C5315" s="155" t="s">
        <v>10690</v>
      </c>
      <c r="D5315" s="157" t="s">
        <v>8259</v>
      </c>
      <c r="E5315" s="157" t="s">
        <v>8259</v>
      </c>
      <c r="F5315" s="157" t="s">
        <v>8259</v>
      </c>
    </row>
    <row r="5316" spans="1:6" x14ac:dyDescent="0.2">
      <c r="A5316" s="155" t="s">
        <v>8257</v>
      </c>
      <c r="B5316" s="155" t="s">
        <v>8258</v>
      </c>
      <c r="C5316" s="155" t="s">
        <v>10690</v>
      </c>
      <c r="D5316" s="157" t="s">
        <v>8259</v>
      </c>
      <c r="E5316" s="157" t="s">
        <v>8259</v>
      </c>
      <c r="F5316" s="157" t="s">
        <v>8259</v>
      </c>
    </row>
    <row r="5317" spans="1:6" x14ac:dyDescent="0.2">
      <c r="A5317" s="155" t="s">
        <v>8260</v>
      </c>
      <c r="B5317" s="155" t="s">
        <v>12364</v>
      </c>
      <c r="C5317" s="156">
        <v>37621</v>
      </c>
      <c r="D5317" s="157">
        <v>0</v>
      </c>
      <c r="E5317" s="157">
        <v>0</v>
      </c>
      <c r="F5317" s="157">
        <v>0</v>
      </c>
    </row>
    <row r="5318" spans="1:6" x14ac:dyDescent="0.2">
      <c r="A5318" s="155" t="s">
        <v>8261</v>
      </c>
      <c r="B5318" s="155"/>
      <c r="C5318" s="156">
        <v>37621</v>
      </c>
      <c r="D5318" s="157">
        <v>0</v>
      </c>
      <c r="E5318" s="157">
        <v>0</v>
      </c>
      <c r="F5318" s="157">
        <v>0</v>
      </c>
    </row>
    <row r="5319" spans="1:6" x14ac:dyDescent="0.2">
      <c r="A5319" s="155" t="s">
        <v>8257</v>
      </c>
      <c r="B5319" s="155" t="s">
        <v>8258</v>
      </c>
      <c r="C5319" s="155" t="s">
        <v>10690</v>
      </c>
      <c r="D5319" s="157" t="s">
        <v>8259</v>
      </c>
      <c r="E5319" s="157" t="s">
        <v>8259</v>
      </c>
      <c r="F5319" s="157" t="s">
        <v>8259</v>
      </c>
    </row>
    <row r="5320" spans="1:6" x14ac:dyDescent="0.2">
      <c r="A5320" s="155" t="s">
        <v>8268</v>
      </c>
      <c r="B5320" s="155"/>
      <c r="C5320" s="155"/>
      <c r="D5320" s="155"/>
      <c r="E5320" s="155"/>
      <c r="F5320" s="155"/>
    </row>
    <row r="5321" spans="1:6" x14ac:dyDescent="0.2">
      <c r="A5321" s="155" t="s">
        <v>8254</v>
      </c>
      <c r="B5321" s="155" t="s">
        <v>8255</v>
      </c>
      <c r="C5321" s="155"/>
      <c r="D5321" s="155"/>
      <c r="E5321" s="155"/>
      <c r="F5321" s="155"/>
    </row>
    <row r="5322" spans="1:6" x14ac:dyDescent="0.2">
      <c r="A5322" s="155"/>
      <c r="B5322" s="155"/>
      <c r="C5322" s="155" t="s">
        <v>10689</v>
      </c>
      <c r="D5322" s="157" t="s">
        <v>8255</v>
      </c>
      <c r="E5322" s="155"/>
      <c r="F5322" s="155"/>
    </row>
    <row r="5324" spans="1:6" x14ac:dyDescent="0.2">
      <c r="A5324" s="155" t="s">
        <v>8257</v>
      </c>
      <c r="B5324" s="155" t="s">
        <v>8258</v>
      </c>
      <c r="C5324" s="155" t="s">
        <v>10690</v>
      </c>
      <c r="D5324" s="157" t="s">
        <v>8259</v>
      </c>
      <c r="E5324" s="157" t="s">
        <v>8259</v>
      </c>
      <c r="F5324" s="157" t="s">
        <v>8259</v>
      </c>
    </row>
    <row r="5325" spans="1:6" x14ac:dyDescent="0.2">
      <c r="A5325" s="155" t="s">
        <v>8260</v>
      </c>
      <c r="B5325" s="155" t="s">
        <v>12364</v>
      </c>
      <c r="C5325" s="156">
        <v>37621</v>
      </c>
      <c r="D5325" s="157">
        <v>0</v>
      </c>
      <c r="E5325" s="157">
        <v>0</v>
      </c>
      <c r="F5325" s="157">
        <v>0</v>
      </c>
    </row>
    <row r="5326" spans="1:6" x14ac:dyDescent="0.2">
      <c r="A5326" s="155" t="s">
        <v>8261</v>
      </c>
      <c r="B5326" s="155"/>
      <c r="C5326" s="156">
        <v>37621</v>
      </c>
      <c r="D5326" s="157">
        <v>0</v>
      </c>
      <c r="E5326" s="157">
        <v>0</v>
      </c>
      <c r="F5326" s="157">
        <v>0</v>
      </c>
    </row>
    <row r="5327" spans="1:6" x14ac:dyDescent="0.2">
      <c r="A5327" s="155" t="s">
        <v>8257</v>
      </c>
      <c r="B5327" s="155" t="s">
        <v>8258</v>
      </c>
      <c r="C5327" s="155" t="s">
        <v>10690</v>
      </c>
      <c r="D5327" s="157" t="s">
        <v>8259</v>
      </c>
      <c r="E5327" s="157" t="s">
        <v>8259</v>
      </c>
      <c r="F5327" s="157" t="s">
        <v>8259</v>
      </c>
    </row>
    <row r="5328" spans="1:6" x14ac:dyDescent="0.2">
      <c r="A5328" s="155" t="s">
        <v>8257</v>
      </c>
      <c r="B5328" s="155" t="s">
        <v>8258</v>
      </c>
      <c r="C5328" s="155" t="s">
        <v>10690</v>
      </c>
      <c r="D5328" s="157" t="s">
        <v>8259</v>
      </c>
      <c r="E5328" s="157" t="s">
        <v>8259</v>
      </c>
      <c r="F5328" s="157" t="s">
        <v>8259</v>
      </c>
    </row>
    <row r="5329" spans="1:6" x14ac:dyDescent="0.2">
      <c r="A5329" s="155" t="s">
        <v>8260</v>
      </c>
      <c r="B5329" s="155" t="s">
        <v>12364</v>
      </c>
      <c r="C5329" s="156">
        <v>37621</v>
      </c>
      <c r="D5329" s="157">
        <v>0</v>
      </c>
      <c r="E5329" s="157">
        <v>0</v>
      </c>
      <c r="F5329" s="157">
        <v>0</v>
      </c>
    </row>
    <row r="5330" spans="1:6" x14ac:dyDescent="0.2">
      <c r="A5330" s="155" t="s">
        <v>8261</v>
      </c>
      <c r="B5330" s="155"/>
      <c r="C5330" s="156">
        <v>37621</v>
      </c>
      <c r="D5330" s="157">
        <v>0</v>
      </c>
      <c r="E5330" s="157">
        <v>0</v>
      </c>
      <c r="F5330" s="157">
        <v>0</v>
      </c>
    </row>
    <row r="5331" spans="1:6" x14ac:dyDescent="0.2">
      <c r="A5331" s="155" t="s">
        <v>8257</v>
      </c>
      <c r="B5331" s="155" t="s">
        <v>8258</v>
      </c>
      <c r="C5331" s="155" t="s">
        <v>10690</v>
      </c>
      <c r="D5331" s="157" t="s">
        <v>8259</v>
      </c>
      <c r="E5331" s="157" t="s">
        <v>8259</v>
      </c>
      <c r="F5331" s="157" t="s">
        <v>8259</v>
      </c>
    </row>
    <row r="5332" spans="1:6" x14ac:dyDescent="0.2">
      <c r="A5332" s="155" t="s">
        <v>8257</v>
      </c>
      <c r="B5332" s="155" t="s">
        <v>8258</v>
      </c>
      <c r="C5332" s="155" t="s">
        <v>10690</v>
      </c>
      <c r="D5332" s="157" t="s">
        <v>8259</v>
      </c>
      <c r="E5332" s="157" t="s">
        <v>8259</v>
      </c>
      <c r="F5332" s="157" t="s">
        <v>8259</v>
      </c>
    </row>
    <row r="5333" spans="1:6" x14ac:dyDescent="0.2">
      <c r="A5333" s="155" t="s">
        <v>8260</v>
      </c>
      <c r="B5333" s="155" t="s">
        <v>12364</v>
      </c>
      <c r="C5333" s="156">
        <v>37621</v>
      </c>
      <c r="D5333" s="157">
        <v>0</v>
      </c>
      <c r="E5333" s="157">
        <v>0</v>
      </c>
      <c r="F5333" s="157">
        <v>0</v>
      </c>
    </row>
    <row r="5334" spans="1:6" x14ac:dyDescent="0.2">
      <c r="A5334" s="155" t="s">
        <v>8261</v>
      </c>
      <c r="B5334" s="155"/>
      <c r="C5334" s="156">
        <v>37621</v>
      </c>
      <c r="D5334" s="157">
        <v>0</v>
      </c>
      <c r="E5334" s="157">
        <v>0</v>
      </c>
      <c r="F5334" s="157">
        <v>0</v>
      </c>
    </row>
    <row r="5335" spans="1:6" x14ac:dyDescent="0.2">
      <c r="A5335" s="155" t="s">
        <v>8257</v>
      </c>
      <c r="B5335" s="155" t="s">
        <v>8258</v>
      </c>
      <c r="C5335" s="155" t="s">
        <v>10690</v>
      </c>
      <c r="D5335" s="157" t="s">
        <v>8259</v>
      </c>
      <c r="E5335" s="157" t="s">
        <v>8259</v>
      </c>
      <c r="F5335" s="157" t="s">
        <v>8259</v>
      </c>
    </row>
    <row r="5336" spans="1:6" x14ac:dyDescent="0.2">
      <c r="A5336" s="155" t="s">
        <v>8257</v>
      </c>
      <c r="B5336" s="155" t="s">
        <v>8258</v>
      </c>
      <c r="C5336" s="155" t="s">
        <v>10690</v>
      </c>
      <c r="D5336" s="157" t="s">
        <v>8259</v>
      </c>
      <c r="E5336" s="157" t="s">
        <v>8259</v>
      </c>
      <c r="F5336" s="157" t="s">
        <v>8259</v>
      </c>
    </row>
    <row r="5337" spans="1:6" x14ac:dyDescent="0.2">
      <c r="A5337" s="155" t="s">
        <v>8260</v>
      </c>
      <c r="B5337" s="155" t="s">
        <v>12364</v>
      </c>
      <c r="C5337" s="156">
        <v>37621</v>
      </c>
      <c r="D5337" s="157">
        <v>0</v>
      </c>
      <c r="E5337" s="157">
        <v>0</v>
      </c>
      <c r="F5337" s="157">
        <v>0</v>
      </c>
    </row>
    <row r="5338" spans="1:6" x14ac:dyDescent="0.2">
      <c r="A5338" s="155" t="s">
        <v>8261</v>
      </c>
      <c r="B5338" s="155"/>
      <c r="C5338" s="156">
        <v>37621</v>
      </c>
      <c r="D5338" s="157">
        <v>0</v>
      </c>
      <c r="E5338" s="157">
        <v>0</v>
      </c>
      <c r="F5338" s="157">
        <v>0</v>
      </c>
    </row>
    <row r="5339" spans="1:6" x14ac:dyDescent="0.2">
      <c r="A5339" s="155" t="s">
        <v>8257</v>
      </c>
      <c r="B5339" s="155" t="s">
        <v>8258</v>
      </c>
      <c r="C5339" s="155" t="s">
        <v>10690</v>
      </c>
      <c r="D5339" s="157" t="s">
        <v>8259</v>
      </c>
      <c r="E5339" s="157" t="s">
        <v>8259</v>
      </c>
      <c r="F5339" s="157" t="s">
        <v>8259</v>
      </c>
    </row>
    <row r="5340" spans="1:6" x14ac:dyDescent="0.2">
      <c r="A5340" s="155" t="s">
        <v>8257</v>
      </c>
      <c r="B5340" s="155" t="s">
        <v>8258</v>
      </c>
      <c r="C5340" s="155" t="s">
        <v>10690</v>
      </c>
      <c r="D5340" s="157" t="s">
        <v>8259</v>
      </c>
      <c r="E5340" s="157" t="s">
        <v>8259</v>
      </c>
      <c r="F5340" s="157" t="s">
        <v>8259</v>
      </c>
    </row>
    <row r="5341" spans="1:6" x14ac:dyDescent="0.2">
      <c r="A5341" s="155" t="s">
        <v>8260</v>
      </c>
      <c r="B5341" s="155" t="s">
        <v>12364</v>
      </c>
      <c r="C5341" s="156">
        <v>37621</v>
      </c>
      <c r="D5341" s="157">
        <v>0</v>
      </c>
      <c r="E5341" s="157">
        <v>0</v>
      </c>
      <c r="F5341" s="157">
        <v>0</v>
      </c>
    </row>
    <row r="5342" spans="1:6" x14ac:dyDescent="0.2">
      <c r="A5342" s="155" t="s">
        <v>8261</v>
      </c>
      <c r="B5342" s="155"/>
      <c r="C5342" s="156">
        <v>37621</v>
      </c>
      <c r="D5342" s="157">
        <v>0</v>
      </c>
      <c r="E5342" s="157">
        <v>0</v>
      </c>
      <c r="F5342" s="157">
        <v>0</v>
      </c>
    </row>
    <row r="5343" spans="1:6" x14ac:dyDescent="0.2">
      <c r="A5343" s="155" t="s">
        <v>8257</v>
      </c>
      <c r="B5343" s="155" t="s">
        <v>8258</v>
      </c>
      <c r="C5343" s="155" t="s">
        <v>10690</v>
      </c>
      <c r="D5343" s="157" t="s">
        <v>8259</v>
      </c>
      <c r="E5343" s="157" t="s">
        <v>8259</v>
      </c>
      <c r="F5343" s="157" t="s">
        <v>8259</v>
      </c>
    </row>
    <row r="5344" spans="1:6" x14ac:dyDescent="0.2">
      <c r="A5344" s="155" t="s">
        <v>8257</v>
      </c>
      <c r="B5344" s="155" t="s">
        <v>8258</v>
      </c>
      <c r="C5344" s="155" t="s">
        <v>10690</v>
      </c>
      <c r="D5344" s="157" t="s">
        <v>8259</v>
      </c>
      <c r="E5344" s="157" t="s">
        <v>8259</v>
      </c>
      <c r="F5344" s="157" t="s">
        <v>8259</v>
      </c>
    </row>
    <row r="5345" spans="1:6" x14ac:dyDescent="0.2">
      <c r="A5345" s="155" t="s">
        <v>8260</v>
      </c>
      <c r="B5345" s="155" t="s">
        <v>12364</v>
      </c>
      <c r="C5345" s="156">
        <v>37621</v>
      </c>
      <c r="D5345" s="157">
        <v>0</v>
      </c>
      <c r="E5345" s="157">
        <v>0</v>
      </c>
      <c r="F5345" s="157">
        <v>0</v>
      </c>
    </row>
    <row r="5346" spans="1:6" x14ac:dyDescent="0.2">
      <c r="A5346" s="155" t="s">
        <v>8261</v>
      </c>
      <c r="B5346" s="155"/>
      <c r="C5346" s="156">
        <v>37621</v>
      </c>
      <c r="D5346" s="157">
        <v>0</v>
      </c>
      <c r="E5346" s="157">
        <v>0</v>
      </c>
      <c r="F5346" s="157">
        <v>0</v>
      </c>
    </row>
    <row r="5347" spans="1:6" x14ac:dyDescent="0.2">
      <c r="A5347" s="155" t="s">
        <v>8257</v>
      </c>
      <c r="B5347" s="155" t="s">
        <v>8258</v>
      </c>
      <c r="C5347" s="155" t="s">
        <v>10690</v>
      </c>
      <c r="D5347" s="157" t="s">
        <v>8259</v>
      </c>
      <c r="E5347" s="157" t="s">
        <v>8259</v>
      </c>
      <c r="F5347" s="157" t="s">
        <v>8259</v>
      </c>
    </row>
    <row r="5348" spans="1:6" x14ac:dyDescent="0.2">
      <c r="A5348" s="155" t="s">
        <v>8257</v>
      </c>
      <c r="B5348" s="155" t="s">
        <v>8258</v>
      </c>
      <c r="C5348" s="155" t="s">
        <v>10690</v>
      </c>
      <c r="D5348" s="157" t="s">
        <v>8259</v>
      </c>
      <c r="E5348" s="157" t="s">
        <v>8259</v>
      </c>
      <c r="F5348" s="157" t="s">
        <v>8259</v>
      </c>
    </row>
    <row r="5349" spans="1:6" x14ac:dyDescent="0.2">
      <c r="A5349" s="155" t="s">
        <v>8260</v>
      </c>
      <c r="B5349" s="155" t="s">
        <v>12364</v>
      </c>
      <c r="C5349" s="156">
        <v>37621</v>
      </c>
      <c r="D5349" s="157">
        <v>0</v>
      </c>
      <c r="E5349" s="157">
        <v>0</v>
      </c>
      <c r="F5349" s="157">
        <v>0</v>
      </c>
    </row>
    <row r="5350" spans="1:6" x14ac:dyDescent="0.2">
      <c r="A5350" s="155" t="s">
        <v>8261</v>
      </c>
      <c r="B5350" s="155"/>
      <c r="C5350" s="156">
        <v>37621</v>
      </c>
      <c r="D5350" s="157">
        <v>0</v>
      </c>
      <c r="E5350" s="157">
        <v>0</v>
      </c>
      <c r="F5350" s="157">
        <v>0</v>
      </c>
    </row>
    <row r="5351" spans="1:6" x14ac:dyDescent="0.2">
      <c r="A5351" s="155" t="s">
        <v>8257</v>
      </c>
      <c r="B5351" s="155" t="s">
        <v>8258</v>
      </c>
      <c r="C5351" s="155" t="s">
        <v>10690</v>
      </c>
      <c r="D5351" s="157" t="s">
        <v>8259</v>
      </c>
      <c r="E5351" s="157" t="s">
        <v>8259</v>
      </c>
      <c r="F5351" s="157" t="s">
        <v>8259</v>
      </c>
    </row>
    <row r="5352" spans="1:6" x14ac:dyDescent="0.2">
      <c r="A5352" s="155" t="s">
        <v>8257</v>
      </c>
      <c r="B5352" s="155" t="s">
        <v>8258</v>
      </c>
      <c r="C5352" s="155" t="s">
        <v>10690</v>
      </c>
      <c r="D5352" s="157" t="s">
        <v>8259</v>
      </c>
      <c r="E5352" s="157" t="s">
        <v>8259</v>
      </c>
      <c r="F5352" s="157" t="s">
        <v>8259</v>
      </c>
    </row>
    <row r="5353" spans="1:6" x14ac:dyDescent="0.2">
      <c r="A5353" s="155" t="s">
        <v>8260</v>
      </c>
      <c r="B5353" s="155" t="s">
        <v>12364</v>
      </c>
      <c r="C5353" s="156">
        <v>37621</v>
      </c>
      <c r="D5353" s="157">
        <v>0</v>
      </c>
      <c r="E5353" s="157">
        <v>0</v>
      </c>
      <c r="F5353" s="157">
        <v>0</v>
      </c>
    </row>
    <row r="5354" spans="1:6" x14ac:dyDescent="0.2">
      <c r="A5354" s="155" t="s">
        <v>8261</v>
      </c>
      <c r="B5354" s="155"/>
      <c r="C5354" s="156">
        <v>37621</v>
      </c>
      <c r="D5354" s="157">
        <v>0</v>
      </c>
      <c r="E5354" s="157">
        <v>0</v>
      </c>
      <c r="F5354" s="157">
        <v>0</v>
      </c>
    </row>
    <row r="5355" spans="1:6" x14ac:dyDescent="0.2">
      <c r="A5355" s="155" t="s">
        <v>8257</v>
      </c>
      <c r="B5355" s="155" t="s">
        <v>8258</v>
      </c>
      <c r="C5355" s="155" t="s">
        <v>10690</v>
      </c>
      <c r="D5355" s="157" t="s">
        <v>8259</v>
      </c>
      <c r="E5355" s="157" t="s">
        <v>8259</v>
      </c>
      <c r="F5355" s="157" t="s">
        <v>8259</v>
      </c>
    </row>
    <row r="5356" spans="1:6" x14ac:dyDescent="0.2">
      <c r="A5356" s="155" t="s">
        <v>8257</v>
      </c>
      <c r="B5356" s="155" t="s">
        <v>8258</v>
      </c>
      <c r="C5356" s="155" t="s">
        <v>10690</v>
      </c>
      <c r="D5356" s="157" t="s">
        <v>8259</v>
      </c>
      <c r="E5356" s="157" t="s">
        <v>8259</v>
      </c>
      <c r="F5356" s="157" t="s">
        <v>8259</v>
      </c>
    </row>
    <row r="5357" spans="1:6" x14ac:dyDescent="0.2">
      <c r="A5357" s="155" t="s">
        <v>8260</v>
      </c>
      <c r="B5357" s="155" t="s">
        <v>12364</v>
      </c>
      <c r="C5357" s="156">
        <v>37621</v>
      </c>
      <c r="D5357" s="157">
        <v>0</v>
      </c>
      <c r="E5357" s="157">
        <v>0</v>
      </c>
      <c r="F5357" s="157">
        <v>0</v>
      </c>
    </row>
    <row r="5358" spans="1:6" x14ac:dyDescent="0.2">
      <c r="A5358" s="155" t="s">
        <v>8261</v>
      </c>
      <c r="B5358" s="155"/>
      <c r="C5358" s="156">
        <v>37621</v>
      </c>
      <c r="D5358" s="157">
        <v>0</v>
      </c>
      <c r="E5358" s="157">
        <v>0</v>
      </c>
      <c r="F5358" s="157">
        <v>0</v>
      </c>
    </row>
    <row r="5359" spans="1:6" x14ac:dyDescent="0.2">
      <c r="A5359" s="155" t="s">
        <v>8257</v>
      </c>
      <c r="B5359" s="155" t="s">
        <v>8258</v>
      </c>
      <c r="C5359" s="155" t="s">
        <v>10690</v>
      </c>
      <c r="D5359" s="157" t="s">
        <v>8259</v>
      </c>
      <c r="E5359" s="157" t="s">
        <v>8259</v>
      </c>
      <c r="F5359" s="157" t="s">
        <v>8259</v>
      </c>
    </row>
    <row r="5360" spans="1:6" x14ac:dyDescent="0.2">
      <c r="A5360" s="155" t="s">
        <v>8257</v>
      </c>
      <c r="B5360" s="155" t="s">
        <v>8258</v>
      </c>
      <c r="C5360" s="155" t="s">
        <v>10690</v>
      </c>
      <c r="D5360" s="157" t="s">
        <v>8259</v>
      </c>
      <c r="E5360" s="157" t="s">
        <v>8259</v>
      </c>
      <c r="F5360" s="157" t="s">
        <v>8259</v>
      </c>
    </row>
    <row r="5361" spans="1:6" x14ac:dyDescent="0.2">
      <c r="A5361" s="155" t="s">
        <v>8260</v>
      </c>
      <c r="B5361" s="155" t="s">
        <v>12364</v>
      </c>
      <c r="C5361" s="156">
        <v>37621</v>
      </c>
      <c r="D5361" s="157">
        <v>0</v>
      </c>
      <c r="E5361" s="157">
        <v>0</v>
      </c>
      <c r="F5361" s="157">
        <v>0</v>
      </c>
    </row>
    <row r="5362" spans="1:6" x14ac:dyDescent="0.2">
      <c r="A5362" s="155" t="s">
        <v>8261</v>
      </c>
      <c r="B5362" s="155"/>
      <c r="C5362" s="156">
        <v>37621</v>
      </c>
      <c r="D5362" s="157">
        <v>0</v>
      </c>
      <c r="E5362" s="157">
        <v>0</v>
      </c>
      <c r="F5362" s="157">
        <v>0</v>
      </c>
    </row>
    <row r="5363" spans="1:6" x14ac:dyDescent="0.2">
      <c r="A5363" s="155" t="s">
        <v>8257</v>
      </c>
      <c r="B5363" s="155" t="s">
        <v>8258</v>
      </c>
      <c r="C5363" s="155" t="s">
        <v>10690</v>
      </c>
      <c r="D5363" s="157" t="s">
        <v>8259</v>
      </c>
      <c r="E5363" s="157" t="s">
        <v>8259</v>
      </c>
      <c r="F5363" s="157" t="s">
        <v>8259</v>
      </c>
    </row>
    <row r="5364" spans="1:6" x14ac:dyDescent="0.2">
      <c r="A5364" s="155" t="s">
        <v>8257</v>
      </c>
      <c r="B5364" s="155" t="s">
        <v>8258</v>
      </c>
      <c r="C5364" s="155" t="s">
        <v>10690</v>
      </c>
      <c r="D5364" s="157" t="s">
        <v>8259</v>
      </c>
      <c r="E5364" s="157" t="s">
        <v>8259</v>
      </c>
      <c r="F5364" s="157" t="s">
        <v>8259</v>
      </c>
    </row>
    <row r="5365" spans="1:6" x14ac:dyDescent="0.2">
      <c r="A5365" s="155" t="s">
        <v>8260</v>
      </c>
      <c r="B5365" s="155" t="s">
        <v>12364</v>
      </c>
      <c r="C5365" s="156">
        <v>37621</v>
      </c>
      <c r="D5365" s="157">
        <v>0</v>
      </c>
      <c r="E5365" s="157">
        <v>0</v>
      </c>
      <c r="F5365" s="157">
        <v>0</v>
      </c>
    </row>
    <row r="5366" spans="1:6" x14ac:dyDescent="0.2">
      <c r="A5366" s="155" t="s">
        <v>8261</v>
      </c>
      <c r="B5366" s="155"/>
      <c r="C5366" s="156">
        <v>37621</v>
      </c>
      <c r="D5366" s="157">
        <v>0</v>
      </c>
      <c r="E5366" s="157">
        <v>0</v>
      </c>
      <c r="F5366" s="157">
        <v>0</v>
      </c>
    </row>
    <row r="5367" spans="1:6" x14ac:dyDescent="0.2">
      <c r="A5367" s="155" t="s">
        <v>8257</v>
      </c>
      <c r="B5367" s="155" t="s">
        <v>8258</v>
      </c>
      <c r="C5367" s="155" t="s">
        <v>10690</v>
      </c>
      <c r="D5367" s="157" t="s">
        <v>8259</v>
      </c>
      <c r="E5367" s="157" t="s">
        <v>8259</v>
      </c>
      <c r="F5367" s="157" t="s">
        <v>8259</v>
      </c>
    </row>
    <row r="5368" spans="1:6" x14ac:dyDescent="0.2">
      <c r="A5368" s="155" t="s">
        <v>8257</v>
      </c>
      <c r="B5368" s="155" t="s">
        <v>8258</v>
      </c>
      <c r="C5368" s="155" t="s">
        <v>10690</v>
      </c>
      <c r="D5368" s="157" t="s">
        <v>8259</v>
      </c>
      <c r="E5368" s="157" t="s">
        <v>8259</v>
      </c>
      <c r="F5368" s="157" t="s">
        <v>8259</v>
      </c>
    </row>
    <row r="5369" spans="1:6" x14ac:dyDescent="0.2">
      <c r="A5369" s="155" t="s">
        <v>8260</v>
      </c>
      <c r="B5369" s="155" t="s">
        <v>12364</v>
      </c>
      <c r="C5369" s="156">
        <v>37621</v>
      </c>
      <c r="D5369" s="157">
        <v>0</v>
      </c>
      <c r="E5369" s="157">
        <v>0</v>
      </c>
      <c r="F5369" s="157">
        <v>0</v>
      </c>
    </row>
    <row r="5370" spans="1:6" x14ac:dyDescent="0.2">
      <c r="A5370" s="155" t="s">
        <v>8261</v>
      </c>
      <c r="B5370" s="155"/>
      <c r="C5370" s="156">
        <v>37621</v>
      </c>
      <c r="D5370" s="157">
        <v>0</v>
      </c>
      <c r="E5370" s="157">
        <v>0</v>
      </c>
      <c r="F5370" s="157">
        <v>0</v>
      </c>
    </row>
    <row r="5371" spans="1:6" x14ac:dyDescent="0.2">
      <c r="A5371" s="155" t="s">
        <v>8257</v>
      </c>
      <c r="B5371" s="155" t="s">
        <v>8258</v>
      </c>
      <c r="C5371" s="155" t="s">
        <v>10690</v>
      </c>
      <c r="D5371" s="157" t="s">
        <v>8259</v>
      </c>
      <c r="E5371" s="157" t="s">
        <v>8259</v>
      </c>
      <c r="F5371" s="157" t="s">
        <v>8259</v>
      </c>
    </row>
    <row r="5372" spans="1:6" x14ac:dyDescent="0.2">
      <c r="A5372" s="155" t="s">
        <v>8257</v>
      </c>
      <c r="B5372" s="155" t="s">
        <v>8258</v>
      </c>
      <c r="C5372" s="155" t="s">
        <v>10690</v>
      </c>
      <c r="D5372" s="157" t="s">
        <v>8259</v>
      </c>
      <c r="E5372" s="157" t="s">
        <v>8259</v>
      </c>
      <c r="F5372" s="157" t="s">
        <v>8259</v>
      </c>
    </row>
    <row r="5373" spans="1:6" x14ac:dyDescent="0.2">
      <c r="A5373" s="155" t="s">
        <v>8260</v>
      </c>
      <c r="B5373" s="155" t="s">
        <v>12364</v>
      </c>
      <c r="C5373" s="156">
        <v>37621</v>
      </c>
      <c r="D5373" s="157">
        <v>0</v>
      </c>
      <c r="E5373" s="157">
        <v>0</v>
      </c>
      <c r="F5373" s="157">
        <v>0</v>
      </c>
    </row>
    <row r="5374" spans="1:6" x14ac:dyDescent="0.2">
      <c r="A5374" s="155" t="s">
        <v>8261</v>
      </c>
      <c r="B5374" s="155"/>
      <c r="C5374" s="156">
        <v>37621</v>
      </c>
      <c r="D5374" s="157">
        <v>0</v>
      </c>
      <c r="E5374" s="157">
        <v>0</v>
      </c>
      <c r="F5374" s="157">
        <v>0</v>
      </c>
    </row>
    <row r="5375" spans="1:6" x14ac:dyDescent="0.2">
      <c r="A5375" s="155" t="s">
        <v>8257</v>
      </c>
      <c r="B5375" s="155" t="s">
        <v>8258</v>
      </c>
      <c r="C5375" s="155" t="s">
        <v>10690</v>
      </c>
      <c r="D5375" s="157" t="s">
        <v>8259</v>
      </c>
      <c r="E5375" s="157" t="s">
        <v>8259</v>
      </c>
      <c r="F5375" s="157" t="s">
        <v>8259</v>
      </c>
    </row>
    <row r="5376" spans="1:6" x14ac:dyDescent="0.2">
      <c r="A5376" s="155" t="s">
        <v>8268</v>
      </c>
      <c r="B5376" s="155"/>
      <c r="C5376" s="155"/>
      <c r="D5376" s="155"/>
      <c r="E5376" s="155"/>
      <c r="F5376" s="155"/>
    </row>
    <row r="5377" spans="1:6" x14ac:dyDescent="0.2">
      <c r="A5377" s="155" t="s">
        <v>8254</v>
      </c>
      <c r="B5377" s="155" t="s">
        <v>8255</v>
      </c>
      <c r="C5377" s="155"/>
      <c r="D5377" s="155"/>
      <c r="E5377" s="155"/>
      <c r="F5377" s="155"/>
    </row>
    <row r="5378" spans="1:6" x14ac:dyDescent="0.2">
      <c r="A5378" s="155"/>
      <c r="B5378" s="155"/>
      <c r="C5378" s="155" t="s">
        <v>10689</v>
      </c>
      <c r="D5378" s="157" t="s">
        <v>8255</v>
      </c>
      <c r="E5378" s="155"/>
      <c r="F5378" s="155"/>
    </row>
    <row r="5380" spans="1:6" x14ac:dyDescent="0.2">
      <c r="A5380" s="155" t="s">
        <v>8257</v>
      </c>
      <c r="B5380" s="155" t="s">
        <v>8258</v>
      </c>
      <c r="C5380" s="155" t="s">
        <v>10690</v>
      </c>
      <c r="D5380" s="157" t="s">
        <v>8259</v>
      </c>
      <c r="E5380" s="157" t="s">
        <v>8259</v>
      </c>
      <c r="F5380" s="157" t="s">
        <v>8259</v>
      </c>
    </row>
    <row r="5381" spans="1:6" x14ac:dyDescent="0.2">
      <c r="A5381" s="155" t="s">
        <v>8260</v>
      </c>
      <c r="B5381" s="155" t="s">
        <v>12364</v>
      </c>
      <c r="C5381" s="156">
        <v>37621</v>
      </c>
      <c r="D5381" s="157">
        <v>0</v>
      </c>
      <c r="E5381" s="157">
        <v>0</v>
      </c>
      <c r="F5381" s="157">
        <v>0</v>
      </c>
    </row>
    <row r="5382" spans="1:6" x14ac:dyDescent="0.2">
      <c r="A5382" s="155" t="s">
        <v>8261</v>
      </c>
      <c r="B5382" s="155"/>
      <c r="C5382" s="156">
        <v>37621</v>
      </c>
      <c r="D5382" s="157">
        <v>0</v>
      </c>
      <c r="E5382" s="157">
        <v>0</v>
      </c>
      <c r="F5382" s="157">
        <v>0</v>
      </c>
    </row>
    <row r="5383" spans="1:6" x14ac:dyDescent="0.2">
      <c r="A5383" s="155" t="s">
        <v>8257</v>
      </c>
      <c r="B5383" s="155" t="s">
        <v>8258</v>
      </c>
      <c r="C5383" s="155" t="s">
        <v>10690</v>
      </c>
      <c r="D5383" s="157" t="s">
        <v>8259</v>
      </c>
      <c r="E5383" s="157" t="s">
        <v>8259</v>
      </c>
      <c r="F5383" s="157" t="s">
        <v>8259</v>
      </c>
    </row>
    <row r="5384" spans="1:6" x14ac:dyDescent="0.2">
      <c r="A5384" s="155" t="s">
        <v>8257</v>
      </c>
      <c r="B5384" s="155" t="s">
        <v>8258</v>
      </c>
      <c r="C5384" s="155" t="s">
        <v>10690</v>
      </c>
      <c r="D5384" s="157" t="s">
        <v>8259</v>
      </c>
      <c r="E5384" s="157" t="s">
        <v>8259</v>
      </c>
      <c r="F5384" s="157" t="s">
        <v>8259</v>
      </c>
    </row>
    <row r="5385" spans="1:6" x14ac:dyDescent="0.2">
      <c r="A5385" s="155" t="s">
        <v>8260</v>
      </c>
      <c r="B5385" s="155" t="s">
        <v>12364</v>
      </c>
      <c r="C5385" s="156">
        <v>37621</v>
      </c>
      <c r="D5385" s="157">
        <v>0</v>
      </c>
      <c r="E5385" s="157">
        <v>0</v>
      </c>
      <c r="F5385" s="157">
        <v>0</v>
      </c>
    </row>
    <row r="5386" spans="1:6" x14ac:dyDescent="0.2">
      <c r="A5386" s="155" t="s">
        <v>8261</v>
      </c>
      <c r="B5386" s="155"/>
      <c r="C5386" s="156">
        <v>37621</v>
      </c>
      <c r="D5386" s="157">
        <v>0</v>
      </c>
      <c r="E5386" s="157">
        <v>0</v>
      </c>
      <c r="F5386" s="157">
        <v>0</v>
      </c>
    </row>
    <row r="5387" spans="1:6" x14ac:dyDescent="0.2">
      <c r="A5387" s="155" t="s">
        <v>8257</v>
      </c>
      <c r="B5387" s="155" t="s">
        <v>8258</v>
      </c>
      <c r="C5387" s="155" t="s">
        <v>10690</v>
      </c>
      <c r="D5387" s="157" t="s">
        <v>8259</v>
      </c>
      <c r="E5387" s="157" t="s">
        <v>8259</v>
      </c>
      <c r="F5387" s="157" t="s">
        <v>8259</v>
      </c>
    </row>
    <row r="5388" spans="1:6" x14ac:dyDescent="0.2">
      <c r="A5388" s="155" t="s">
        <v>8257</v>
      </c>
      <c r="B5388" s="155" t="s">
        <v>8258</v>
      </c>
      <c r="C5388" s="155" t="s">
        <v>10690</v>
      </c>
      <c r="D5388" s="157" t="s">
        <v>8259</v>
      </c>
      <c r="E5388" s="157" t="s">
        <v>8259</v>
      </c>
      <c r="F5388" s="157" t="s">
        <v>8259</v>
      </c>
    </row>
    <row r="5389" spans="1:6" x14ac:dyDescent="0.2">
      <c r="A5389" s="155" t="s">
        <v>8260</v>
      </c>
      <c r="B5389" s="155" t="s">
        <v>12364</v>
      </c>
      <c r="C5389" s="156">
        <v>37621</v>
      </c>
      <c r="D5389" s="157">
        <v>0</v>
      </c>
      <c r="E5389" s="157">
        <v>0</v>
      </c>
      <c r="F5389" s="157">
        <v>0</v>
      </c>
    </row>
    <row r="5390" spans="1:6" x14ac:dyDescent="0.2">
      <c r="A5390" s="155" t="s">
        <v>8261</v>
      </c>
      <c r="B5390" s="155"/>
      <c r="C5390" s="156">
        <v>37621</v>
      </c>
      <c r="D5390" s="157">
        <v>0</v>
      </c>
      <c r="E5390" s="157">
        <v>0</v>
      </c>
      <c r="F5390" s="157">
        <v>0</v>
      </c>
    </row>
    <row r="5391" spans="1:6" x14ac:dyDescent="0.2">
      <c r="A5391" s="155" t="s">
        <v>8257</v>
      </c>
      <c r="B5391" s="155" t="s">
        <v>8258</v>
      </c>
      <c r="C5391" s="155" t="s">
        <v>10690</v>
      </c>
      <c r="D5391" s="157" t="s">
        <v>8259</v>
      </c>
      <c r="E5391" s="157" t="s">
        <v>8259</v>
      </c>
      <c r="F5391" s="157" t="s">
        <v>8259</v>
      </c>
    </row>
    <row r="5392" spans="1:6" x14ac:dyDescent="0.2">
      <c r="A5392" s="155" t="s">
        <v>8257</v>
      </c>
      <c r="B5392" s="155" t="s">
        <v>8258</v>
      </c>
      <c r="C5392" s="155" t="s">
        <v>10690</v>
      </c>
      <c r="D5392" s="157" t="s">
        <v>8259</v>
      </c>
      <c r="E5392" s="157" t="s">
        <v>8259</v>
      </c>
      <c r="F5392" s="157" t="s">
        <v>8259</v>
      </c>
    </row>
    <row r="5393" spans="1:6" x14ac:dyDescent="0.2">
      <c r="A5393" s="155" t="s">
        <v>8260</v>
      </c>
      <c r="B5393" s="155" t="s">
        <v>12364</v>
      </c>
      <c r="C5393" s="156">
        <v>37621</v>
      </c>
      <c r="D5393" s="157">
        <v>0</v>
      </c>
      <c r="E5393" s="157">
        <v>0</v>
      </c>
      <c r="F5393" s="157">
        <v>0</v>
      </c>
    </row>
    <row r="5394" spans="1:6" x14ac:dyDescent="0.2">
      <c r="A5394" s="155" t="s">
        <v>8261</v>
      </c>
      <c r="B5394" s="155"/>
      <c r="C5394" s="156">
        <v>37621</v>
      </c>
      <c r="D5394" s="157">
        <v>0</v>
      </c>
      <c r="E5394" s="157">
        <v>0</v>
      </c>
      <c r="F5394" s="157">
        <v>0</v>
      </c>
    </row>
    <row r="5395" spans="1:6" x14ac:dyDescent="0.2">
      <c r="A5395" s="155" t="s">
        <v>8257</v>
      </c>
      <c r="B5395" s="155" t="s">
        <v>8258</v>
      </c>
      <c r="C5395" s="155" t="s">
        <v>10690</v>
      </c>
      <c r="D5395" s="157" t="s">
        <v>8259</v>
      </c>
      <c r="E5395" s="157" t="s">
        <v>8259</v>
      </c>
      <c r="F5395" s="157" t="s">
        <v>8259</v>
      </c>
    </row>
    <row r="5396" spans="1:6" x14ac:dyDescent="0.2">
      <c r="A5396" s="155" t="s">
        <v>8257</v>
      </c>
      <c r="B5396" s="155" t="s">
        <v>8258</v>
      </c>
      <c r="C5396" s="155" t="s">
        <v>10690</v>
      </c>
      <c r="D5396" s="157" t="s">
        <v>8259</v>
      </c>
      <c r="E5396" s="157" t="s">
        <v>8259</v>
      </c>
      <c r="F5396" s="157" t="s">
        <v>8259</v>
      </c>
    </row>
    <row r="5397" spans="1:6" x14ac:dyDescent="0.2">
      <c r="A5397" s="155" t="s">
        <v>8260</v>
      </c>
      <c r="B5397" s="155" t="s">
        <v>12364</v>
      </c>
      <c r="C5397" s="156">
        <v>37621</v>
      </c>
      <c r="D5397" s="157">
        <v>0</v>
      </c>
      <c r="E5397" s="157">
        <v>0</v>
      </c>
      <c r="F5397" s="157">
        <v>0</v>
      </c>
    </row>
    <row r="5398" spans="1:6" x14ac:dyDescent="0.2">
      <c r="A5398" s="155" t="s">
        <v>8261</v>
      </c>
      <c r="B5398" s="155"/>
      <c r="C5398" s="156">
        <v>37621</v>
      </c>
      <c r="D5398" s="157">
        <v>0</v>
      </c>
      <c r="E5398" s="157">
        <v>0</v>
      </c>
      <c r="F5398" s="157">
        <v>0</v>
      </c>
    </row>
    <row r="5399" spans="1:6" x14ac:dyDescent="0.2">
      <c r="A5399" s="155" t="s">
        <v>8257</v>
      </c>
      <c r="B5399" s="155" t="s">
        <v>8258</v>
      </c>
      <c r="C5399" s="155" t="s">
        <v>10690</v>
      </c>
      <c r="D5399" s="157" t="s">
        <v>8259</v>
      </c>
      <c r="E5399" s="157" t="s">
        <v>8259</v>
      </c>
      <c r="F5399" s="157" t="s">
        <v>8259</v>
      </c>
    </row>
    <row r="5400" spans="1:6" x14ac:dyDescent="0.2">
      <c r="A5400" s="155" t="s">
        <v>8257</v>
      </c>
      <c r="B5400" s="155" t="s">
        <v>8258</v>
      </c>
      <c r="C5400" s="155" t="s">
        <v>10690</v>
      </c>
      <c r="D5400" s="157" t="s">
        <v>8259</v>
      </c>
      <c r="E5400" s="157" t="s">
        <v>8259</v>
      </c>
      <c r="F5400" s="157" t="s">
        <v>8259</v>
      </c>
    </row>
    <row r="5401" spans="1:6" x14ac:dyDescent="0.2">
      <c r="A5401" s="155" t="s">
        <v>8260</v>
      </c>
      <c r="B5401" s="155" t="s">
        <v>12364</v>
      </c>
      <c r="C5401" s="156">
        <v>37621</v>
      </c>
      <c r="D5401" s="157">
        <v>0</v>
      </c>
      <c r="E5401" s="157">
        <v>0</v>
      </c>
      <c r="F5401" s="157">
        <v>0</v>
      </c>
    </row>
    <row r="5402" spans="1:6" x14ac:dyDescent="0.2">
      <c r="A5402" s="155" t="s">
        <v>8261</v>
      </c>
      <c r="B5402" s="155"/>
      <c r="C5402" s="156">
        <v>37621</v>
      </c>
      <c r="D5402" s="157">
        <v>0</v>
      </c>
      <c r="E5402" s="157">
        <v>0</v>
      </c>
      <c r="F5402" s="157">
        <v>0</v>
      </c>
    </row>
    <row r="5403" spans="1:6" x14ac:dyDescent="0.2">
      <c r="A5403" s="155" t="s">
        <v>8257</v>
      </c>
      <c r="B5403" s="155" t="s">
        <v>8258</v>
      </c>
      <c r="C5403" s="155" t="s">
        <v>10690</v>
      </c>
      <c r="D5403" s="157" t="s">
        <v>8259</v>
      </c>
      <c r="E5403" s="157" t="s">
        <v>8259</v>
      </c>
      <c r="F5403" s="157" t="s">
        <v>8259</v>
      </c>
    </row>
    <row r="5404" spans="1:6" x14ac:dyDescent="0.2">
      <c r="A5404" s="155" t="s">
        <v>8257</v>
      </c>
      <c r="B5404" s="155" t="s">
        <v>8258</v>
      </c>
      <c r="C5404" s="155" t="s">
        <v>10690</v>
      </c>
      <c r="D5404" s="157" t="s">
        <v>8259</v>
      </c>
      <c r="E5404" s="157" t="s">
        <v>8259</v>
      </c>
      <c r="F5404" s="157" t="s">
        <v>8259</v>
      </c>
    </row>
    <row r="5405" spans="1:6" x14ac:dyDescent="0.2">
      <c r="A5405" s="155" t="s">
        <v>8260</v>
      </c>
      <c r="B5405" s="155" t="s">
        <v>12364</v>
      </c>
      <c r="C5405" s="156">
        <v>37621</v>
      </c>
      <c r="D5405" s="157">
        <v>0</v>
      </c>
      <c r="E5405" s="157">
        <v>0</v>
      </c>
      <c r="F5405" s="157">
        <v>0</v>
      </c>
    </row>
    <row r="5406" spans="1:6" x14ac:dyDescent="0.2">
      <c r="A5406" s="155" t="s">
        <v>8261</v>
      </c>
      <c r="B5406" s="155"/>
      <c r="C5406" s="156">
        <v>37621</v>
      </c>
      <c r="D5406" s="157">
        <v>0</v>
      </c>
      <c r="E5406" s="157">
        <v>0</v>
      </c>
      <c r="F5406" s="157">
        <v>0</v>
      </c>
    </row>
    <row r="5407" spans="1:6" x14ac:dyDescent="0.2">
      <c r="A5407" s="155" t="s">
        <v>8257</v>
      </c>
      <c r="B5407" s="155" t="s">
        <v>8258</v>
      </c>
      <c r="C5407" s="155" t="s">
        <v>10690</v>
      </c>
      <c r="D5407" s="157" t="s">
        <v>8259</v>
      </c>
      <c r="E5407" s="157" t="s">
        <v>8259</v>
      </c>
      <c r="F5407" s="157" t="s">
        <v>8259</v>
      </c>
    </row>
    <row r="5408" spans="1:6" x14ac:dyDescent="0.2">
      <c r="A5408" s="155" t="s">
        <v>8257</v>
      </c>
      <c r="B5408" s="155" t="s">
        <v>8258</v>
      </c>
      <c r="C5408" s="155" t="s">
        <v>10690</v>
      </c>
      <c r="D5408" s="157" t="s">
        <v>8259</v>
      </c>
      <c r="E5408" s="157" t="s">
        <v>8259</v>
      </c>
      <c r="F5408" s="157" t="s">
        <v>8259</v>
      </c>
    </row>
    <row r="5409" spans="1:6" x14ac:dyDescent="0.2">
      <c r="A5409" s="155" t="s">
        <v>8260</v>
      </c>
      <c r="B5409" s="155" t="s">
        <v>12364</v>
      </c>
      <c r="C5409" s="156">
        <v>37621</v>
      </c>
      <c r="D5409" s="157">
        <v>0</v>
      </c>
      <c r="E5409" s="157">
        <v>0</v>
      </c>
      <c r="F5409" s="157">
        <v>0</v>
      </c>
    </row>
    <row r="5410" spans="1:6" x14ac:dyDescent="0.2">
      <c r="A5410" s="155" t="s">
        <v>8261</v>
      </c>
      <c r="B5410" s="155"/>
      <c r="C5410" s="156">
        <v>37621</v>
      </c>
      <c r="D5410" s="157">
        <v>0</v>
      </c>
      <c r="E5410" s="157">
        <v>0</v>
      </c>
      <c r="F5410" s="157">
        <v>0</v>
      </c>
    </row>
    <row r="5411" spans="1:6" x14ac:dyDescent="0.2">
      <c r="A5411" s="155" t="s">
        <v>8257</v>
      </c>
      <c r="B5411" s="155" t="s">
        <v>8258</v>
      </c>
      <c r="C5411" s="155" t="s">
        <v>10690</v>
      </c>
      <c r="D5411" s="157" t="s">
        <v>8259</v>
      </c>
      <c r="E5411" s="157" t="s">
        <v>8259</v>
      </c>
      <c r="F5411" s="157" t="s">
        <v>8259</v>
      </c>
    </row>
    <row r="5412" spans="1:6" x14ac:dyDescent="0.2">
      <c r="A5412" s="155" t="s">
        <v>8257</v>
      </c>
      <c r="B5412" s="155" t="s">
        <v>8258</v>
      </c>
      <c r="C5412" s="155" t="s">
        <v>10690</v>
      </c>
      <c r="D5412" s="157" t="s">
        <v>8259</v>
      </c>
      <c r="E5412" s="157" t="s">
        <v>8259</v>
      </c>
      <c r="F5412" s="157" t="s">
        <v>8259</v>
      </c>
    </row>
    <row r="5413" spans="1:6" x14ac:dyDescent="0.2">
      <c r="A5413" s="155" t="s">
        <v>8260</v>
      </c>
      <c r="B5413" s="155" t="s">
        <v>12364</v>
      </c>
      <c r="C5413" s="156">
        <v>37621</v>
      </c>
      <c r="D5413" s="157">
        <v>0</v>
      </c>
      <c r="E5413" s="157">
        <v>0</v>
      </c>
      <c r="F5413" s="157">
        <v>0</v>
      </c>
    </row>
    <row r="5414" spans="1:6" x14ac:dyDescent="0.2">
      <c r="A5414" s="155" t="s">
        <v>8261</v>
      </c>
      <c r="B5414" s="155"/>
      <c r="C5414" s="156">
        <v>37621</v>
      </c>
      <c r="D5414" s="157">
        <v>0</v>
      </c>
      <c r="E5414" s="157">
        <v>0</v>
      </c>
      <c r="F5414" s="157">
        <v>0</v>
      </c>
    </row>
    <row r="5415" spans="1:6" x14ac:dyDescent="0.2">
      <c r="A5415" s="155" t="s">
        <v>8257</v>
      </c>
      <c r="B5415" s="155" t="s">
        <v>8258</v>
      </c>
      <c r="C5415" s="155" t="s">
        <v>10690</v>
      </c>
      <c r="D5415" s="157" t="s">
        <v>8259</v>
      </c>
      <c r="E5415" s="157" t="s">
        <v>8259</v>
      </c>
      <c r="F5415" s="157" t="s">
        <v>8259</v>
      </c>
    </row>
    <row r="5416" spans="1:6" x14ac:dyDescent="0.2">
      <c r="A5416" s="155" t="s">
        <v>8257</v>
      </c>
      <c r="B5416" s="155" t="s">
        <v>8258</v>
      </c>
      <c r="C5416" s="155" t="s">
        <v>10690</v>
      </c>
      <c r="D5416" s="157" t="s">
        <v>8259</v>
      </c>
      <c r="E5416" s="157" t="s">
        <v>8259</v>
      </c>
      <c r="F5416" s="157" t="s">
        <v>8259</v>
      </c>
    </row>
    <row r="5417" spans="1:6" x14ac:dyDescent="0.2">
      <c r="A5417" s="155" t="s">
        <v>8260</v>
      </c>
      <c r="B5417" s="155" t="s">
        <v>12364</v>
      </c>
      <c r="C5417" s="156">
        <v>37621</v>
      </c>
      <c r="D5417" s="157">
        <v>0</v>
      </c>
      <c r="E5417" s="157">
        <v>0</v>
      </c>
      <c r="F5417" s="157">
        <v>0</v>
      </c>
    </row>
    <row r="5418" spans="1:6" x14ac:dyDescent="0.2">
      <c r="A5418" s="155" t="s">
        <v>8261</v>
      </c>
      <c r="B5418" s="155"/>
      <c r="C5418" s="156">
        <v>37621</v>
      </c>
      <c r="D5418" s="157">
        <v>0</v>
      </c>
      <c r="E5418" s="157">
        <v>0</v>
      </c>
      <c r="F5418" s="157">
        <v>0</v>
      </c>
    </row>
    <row r="5419" spans="1:6" x14ac:dyDescent="0.2">
      <c r="A5419" s="155" t="s">
        <v>8257</v>
      </c>
      <c r="B5419" s="155" t="s">
        <v>8258</v>
      </c>
      <c r="C5419" s="155" t="s">
        <v>10690</v>
      </c>
      <c r="D5419" s="157" t="s">
        <v>8259</v>
      </c>
      <c r="E5419" s="157" t="s">
        <v>8259</v>
      </c>
      <c r="F5419" s="157" t="s">
        <v>8259</v>
      </c>
    </row>
    <row r="5420" spans="1:6" x14ac:dyDescent="0.2">
      <c r="A5420" s="155" t="s">
        <v>8257</v>
      </c>
      <c r="B5420" s="155" t="s">
        <v>8258</v>
      </c>
      <c r="C5420" s="155" t="s">
        <v>10690</v>
      </c>
      <c r="D5420" s="157" t="s">
        <v>8259</v>
      </c>
      <c r="E5420" s="157" t="s">
        <v>8259</v>
      </c>
      <c r="F5420" s="157" t="s">
        <v>8259</v>
      </c>
    </row>
    <row r="5421" spans="1:6" x14ac:dyDescent="0.2">
      <c r="A5421" s="155" t="s">
        <v>8260</v>
      </c>
      <c r="B5421" s="155" t="s">
        <v>12364</v>
      </c>
      <c r="C5421" s="156">
        <v>37621</v>
      </c>
      <c r="D5421" s="157">
        <v>0</v>
      </c>
      <c r="E5421" s="157">
        <v>0</v>
      </c>
      <c r="F5421" s="157">
        <v>0</v>
      </c>
    </row>
    <row r="5422" spans="1:6" x14ac:dyDescent="0.2">
      <c r="A5422" s="155" t="s">
        <v>8261</v>
      </c>
      <c r="B5422" s="155"/>
      <c r="C5422" s="156">
        <v>37621</v>
      </c>
      <c r="D5422" s="157">
        <v>0</v>
      </c>
      <c r="E5422" s="157">
        <v>0</v>
      </c>
      <c r="F5422" s="157">
        <v>0</v>
      </c>
    </row>
    <row r="5423" spans="1:6" x14ac:dyDescent="0.2">
      <c r="A5423" s="155" t="s">
        <v>8257</v>
      </c>
      <c r="B5423" s="155" t="s">
        <v>8258</v>
      </c>
      <c r="C5423" s="155" t="s">
        <v>10690</v>
      </c>
      <c r="D5423" s="157" t="s">
        <v>8259</v>
      </c>
      <c r="E5423" s="157" t="s">
        <v>8259</v>
      </c>
      <c r="F5423" s="157" t="s">
        <v>8259</v>
      </c>
    </row>
    <row r="5424" spans="1:6" x14ac:dyDescent="0.2">
      <c r="A5424" s="155" t="s">
        <v>8257</v>
      </c>
      <c r="B5424" s="155" t="s">
        <v>8258</v>
      </c>
      <c r="C5424" s="155" t="s">
        <v>10690</v>
      </c>
      <c r="D5424" s="157" t="s">
        <v>8259</v>
      </c>
      <c r="E5424" s="157" t="s">
        <v>8259</v>
      </c>
      <c r="F5424" s="157" t="s">
        <v>8259</v>
      </c>
    </row>
    <row r="5425" spans="1:6" x14ac:dyDescent="0.2">
      <c r="A5425" s="155" t="s">
        <v>8260</v>
      </c>
      <c r="B5425" s="155" t="s">
        <v>12364</v>
      </c>
      <c r="C5425" s="156">
        <v>37621</v>
      </c>
      <c r="D5425" s="157">
        <v>0</v>
      </c>
      <c r="E5425" s="157">
        <v>0</v>
      </c>
      <c r="F5425" s="157">
        <v>0</v>
      </c>
    </row>
    <row r="5426" spans="1:6" x14ac:dyDescent="0.2">
      <c r="A5426" s="155" t="s">
        <v>8261</v>
      </c>
      <c r="B5426" s="155"/>
      <c r="C5426" s="156">
        <v>37621</v>
      </c>
      <c r="D5426" s="157">
        <v>0</v>
      </c>
      <c r="E5426" s="157">
        <v>0</v>
      </c>
      <c r="F5426" s="157">
        <v>0</v>
      </c>
    </row>
    <row r="5427" spans="1:6" x14ac:dyDescent="0.2">
      <c r="A5427" s="155" t="s">
        <v>8257</v>
      </c>
      <c r="B5427" s="155" t="s">
        <v>8258</v>
      </c>
      <c r="C5427" s="155" t="s">
        <v>10690</v>
      </c>
      <c r="D5427" s="157" t="s">
        <v>8259</v>
      </c>
      <c r="E5427" s="157" t="s">
        <v>8259</v>
      </c>
      <c r="F5427" s="157" t="s">
        <v>8259</v>
      </c>
    </row>
    <row r="5428" spans="1:6" x14ac:dyDescent="0.2">
      <c r="A5428" s="155" t="s">
        <v>5922</v>
      </c>
      <c r="B5428" s="155" t="s">
        <v>8457</v>
      </c>
      <c r="C5428" s="155"/>
      <c r="D5428" s="155"/>
      <c r="E5428" s="155"/>
      <c r="F5428" s="155"/>
    </row>
    <row r="5429" spans="1:6" x14ac:dyDescent="0.2">
      <c r="A5429" s="155"/>
      <c r="B5429" s="155"/>
      <c r="C5429" s="155" t="s">
        <v>10691</v>
      </c>
      <c r="D5429" s="155"/>
      <c r="E5429" s="157">
        <v>0</v>
      </c>
      <c r="F5429" s="155"/>
    </row>
    <row r="5430" spans="1:6" x14ac:dyDescent="0.2">
      <c r="A5430" s="155" t="s">
        <v>8264</v>
      </c>
      <c r="B5430" s="155"/>
      <c r="C5430" s="156">
        <v>37590</v>
      </c>
      <c r="D5430" s="157">
        <v>636632.38</v>
      </c>
      <c r="E5430" s="157">
        <v>603839.06700000004</v>
      </c>
      <c r="F5430" s="157">
        <v>32793.313000000002</v>
      </c>
    </row>
    <row r="5431" spans="1:6" x14ac:dyDescent="0.2">
      <c r="A5431" s="155" t="s">
        <v>8257</v>
      </c>
      <c r="B5431" s="155" t="s">
        <v>8258</v>
      </c>
      <c r="C5431" s="155" t="s">
        <v>10690</v>
      </c>
      <c r="D5431" s="157" t="s">
        <v>8259</v>
      </c>
      <c r="E5431" s="157" t="s">
        <v>8259</v>
      </c>
      <c r="F5431" s="157" t="s">
        <v>8259</v>
      </c>
    </row>
    <row r="5432" spans="1:6" x14ac:dyDescent="0.2">
      <c r="A5432" s="155" t="s">
        <v>8268</v>
      </c>
      <c r="B5432" s="155"/>
      <c r="C5432" s="155"/>
      <c r="D5432" s="155"/>
      <c r="E5432" s="155"/>
      <c r="F5432" s="155"/>
    </row>
    <row r="5433" spans="1:6" x14ac:dyDescent="0.2">
      <c r="A5433" s="155" t="s">
        <v>8254</v>
      </c>
      <c r="B5433" s="155" t="s">
        <v>8255</v>
      </c>
      <c r="C5433" s="155"/>
      <c r="D5433" s="155"/>
      <c r="E5433" s="155"/>
      <c r="F5433" s="155"/>
    </row>
    <row r="5434" spans="1:6" x14ac:dyDescent="0.2">
      <c r="A5434" s="155"/>
      <c r="B5434" s="155"/>
      <c r="C5434" s="155" t="s">
        <v>10689</v>
      </c>
      <c r="D5434" s="157" t="s">
        <v>8255</v>
      </c>
      <c r="E5434" s="155"/>
      <c r="F5434" s="155"/>
    </row>
    <row r="5437" spans="1:6" x14ac:dyDescent="0.2">
      <c r="A5437" s="155" t="s">
        <v>8265</v>
      </c>
      <c r="B5437" s="155" t="s">
        <v>8266</v>
      </c>
      <c r="C5437" s="155" t="s">
        <v>158</v>
      </c>
      <c r="D5437" s="157" t="s">
        <v>3</v>
      </c>
      <c r="E5437" s="157" t="s">
        <v>4</v>
      </c>
      <c r="F5437" s="157" t="s">
        <v>1020</v>
      </c>
    </row>
    <row r="5438" spans="1:6" x14ac:dyDescent="0.2">
      <c r="A5438" s="155" t="s">
        <v>8257</v>
      </c>
      <c r="B5438" s="155" t="s">
        <v>8258</v>
      </c>
      <c r="C5438" s="155" t="s">
        <v>10690</v>
      </c>
      <c r="D5438" s="157" t="s">
        <v>8259</v>
      </c>
      <c r="E5438" s="157" t="s">
        <v>8259</v>
      </c>
      <c r="F5438" s="157" t="s">
        <v>8259</v>
      </c>
    </row>
    <row r="5439" spans="1:6" x14ac:dyDescent="0.2">
      <c r="A5439" s="156">
        <v>45639</v>
      </c>
      <c r="B5439" s="155" t="s">
        <v>11517</v>
      </c>
      <c r="C5439" s="155" t="s">
        <v>11518</v>
      </c>
      <c r="D5439" s="155"/>
      <c r="E5439" s="157">
        <v>15378.73</v>
      </c>
      <c r="F5439" s="157">
        <v>17414.582999999999</v>
      </c>
    </row>
    <row r="5440" spans="1:6" x14ac:dyDescent="0.2">
      <c r="A5440" s="156">
        <v>45639</v>
      </c>
      <c r="B5440" s="155" t="s">
        <v>11519</v>
      </c>
      <c r="C5440" s="155" t="s">
        <v>11520</v>
      </c>
      <c r="D5440" s="157">
        <v>812.44</v>
      </c>
      <c r="E5440" s="155"/>
      <c r="F5440" s="157">
        <v>18227.023000000001</v>
      </c>
    </row>
    <row r="5441" spans="1:6" x14ac:dyDescent="0.2">
      <c r="A5441" s="156">
        <v>45644</v>
      </c>
      <c r="B5441" s="155">
        <v>5624567537</v>
      </c>
      <c r="C5441" s="155" t="s">
        <v>11521</v>
      </c>
      <c r="D5441" s="157">
        <v>36117.158000000003</v>
      </c>
      <c r="E5441" s="155"/>
      <c r="F5441" s="157">
        <v>54344.180999999997</v>
      </c>
    </row>
    <row r="5442" spans="1:6" x14ac:dyDescent="0.2">
      <c r="A5442" s="156">
        <v>45650</v>
      </c>
      <c r="B5442" s="155" t="s">
        <v>11522</v>
      </c>
      <c r="C5442" s="155" t="s">
        <v>11523</v>
      </c>
      <c r="D5442" s="155"/>
      <c r="E5442" s="157">
        <v>4416.1559999999999</v>
      </c>
      <c r="F5442" s="157">
        <v>49928.025000000001</v>
      </c>
    </row>
    <row r="5443" spans="1:6" x14ac:dyDescent="0.2">
      <c r="A5443" s="156">
        <v>45650</v>
      </c>
      <c r="B5443" s="155" t="s">
        <v>11524</v>
      </c>
      <c r="C5443" s="155" t="s">
        <v>11525</v>
      </c>
      <c r="D5443" s="155"/>
      <c r="E5443" s="157">
        <v>14178.91</v>
      </c>
      <c r="F5443" s="157">
        <v>35749.114999999998</v>
      </c>
    </row>
    <row r="5444" spans="1:6" x14ac:dyDescent="0.2">
      <c r="A5444" s="156">
        <v>45650</v>
      </c>
      <c r="B5444" s="155" t="s">
        <v>11526</v>
      </c>
      <c r="C5444" s="155" t="s">
        <v>11527</v>
      </c>
      <c r="D5444" s="155"/>
      <c r="E5444" s="157">
        <v>10166.799999999999</v>
      </c>
      <c r="F5444" s="157">
        <v>25582.314999999999</v>
      </c>
    </row>
    <row r="5445" spans="1:6" x14ac:dyDescent="0.2">
      <c r="A5445" s="156">
        <v>45651</v>
      </c>
      <c r="B5445" s="155" t="s">
        <v>11528</v>
      </c>
      <c r="C5445" s="155" t="s">
        <v>11529</v>
      </c>
      <c r="D5445" s="155"/>
      <c r="E5445" s="157">
        <v>7097.74</v>
      </c>
      <c r="F5445" s="157">
        <v>18484.575000000001</v>
      </c>
    </row>
    <row r="5446" spans="1:6" x14ac:dyDescent="0.2">
      <c r="A5446" s="156">
        <v>45651</v>
      </c>
      <c r="B5446" s="155" t="s">
        <v>11530</v>
      </c>
      <c r="C5446" s="155" t="s">
        <v>11531</v>
      </c>
      <c r="D5446" s="155"/>
      <c r="E5446" s="157">
        <v>7091.47</v>
      </c>
      <c r="F5446" s="157">
        <v>11393.105</v>
      </c>
    </row>
    <row r="5447" spans="1:6" x14ac:dyDescent="0.2">
      <c r="A5447" s="156">
        <v>45651</v>
      </c>
      <c r="B5447" s="155" t="s">
        <v>11532</v>
      </c>
      <c r="C5447" s="155" t="s">
        <v>11533</v>
      </c>
      <c r="D5447" s="155"/>
      <c r="E5447" s="157">
        <v>3265.607</v>
      </c>
      <c r="F5447" s="157">
        <v>8127.4979999999996</v>
      </c>
    </row>
    <row r="5448" spans="1:6" x14ac:dyDescent="0.2">
      <c r="A5448" s="156">
        <v>45651</v>
      </c>
      <c r="B5448" s="155" t="s">
        <v>11534</v>
      </c>
      <c r="C5448" s="155" t="s">
        <v>11535</v>
      </c>
      <c r="D5448" s="155"/>
      <c r="E5448" s="157">
        <v>266.37</v>
      </c>
      <c r="F5448" s="157">
        <v>7861.1279999999997</v>
      </c>
    </row>
    <row r="5449" spans="1:6" x14ac:dyDescent="0.2">
      <c r="A5449" s="156">
        <v>45651</v>
      </c>
      <c r="B5449" s="155" t="s">
        <v>11536</v>
      </c>
      <c r="C5449" s="155" t="s">
        <v>11537</v>
      </c>
      <c r="D5449" s="155"/>
      <c r="E5449" s="157">
        <v>93.558999999999997</v>
      </c>
      <c r="F5449" s="157">
        <v>7767.5690000000004</v>
      </c>
    </row>
    <row r="5450" spans="1:6" x14ac:dyDescent="0.2">
      <c r="A5450" s="156">
        <v>45651</v>
      </c>
      <c r="B5450" s="155" t="s">
        <v>11538</v>
      </c>
      <c r="C5450" s="155" t="s">
        <v>11539</v>
      </c>
      <c r="D5450" s="155"/>
      <c r="E5450" s="157">
        <v>84.835999999999999</v>
      </c>
      <c r="F5450" s="157">
        <v>7682.7330000000002</v>
      </c>
    </row>
    <row r="5451" spans="1:6" x14ac:dyDescent="0.2">
      <c r="A5451" s="156">
        <v>45651</v>
      </c>
      <c r="B5451" s="155" t="s">
        <v>11540</v>
      </c>
      <c r="C5451" s="155" t="s">
        <v>11541</v>
      </c>
      <c r="D5451" s="155"/>
      <c r="E5451" s="157">
        <v>44.244999999999997</v>
      </c>
      <c r="F5451" s="157">
        <v>7638.4880000000003</v>
      </c>
    </row>
    <row r="5452" spans="1:6" x14ac:dyDescent="0.2">
      <c r="A5452" s="156">
        <v>45651</v>
      </c>
      <c r="B5452" s="155" t="s">
        <v>11542</v>
      </c>
      <c r="C5452" s="155" t="s">
        <v>11543</v>
      </c>
      <c r="D5452" s="155"/>
      <c r="E5452" s="157">
        <v>2178.0839999999998</v>
      </c>
      <c r="F5452" s="157">
        <v>5460.4040000000005</v>
      </c>
    </row>
    <row r="5453" spans="1:6" x14ac:dyDescent="0.2">
      <c r="A5453" s="155" t="s">
        <v>8257</v>
      </c>
      <c r="B5453" s="155" t="s">
        <v>8258</v>
      </c>
      <c r="C5453" s="155" t="s">
        <v>10690</v>
      </c>
      <c r="D5453" s="157" t="s">
        <v>8259</v>
      </c>
      <c r="E5453" s="157" t="s">
        <v>8259</v>
      </c>
      <c r="F5453" s="157" t="s">
        <v>8259</v>
      </c>
    </row>
    <row r="5454" spans="1:6" x14ac:dyDescent="0.2">
      <c r="A5454" s="155" t="s">
        <v>8260</v>
      </c>
      <c r="B5454" s="155" t="s">
        <v>12364</v>
      </c>
      <c r="C5454" s="156">
        <v>37621</v>
      </c>
      <c r="D5454" s="157">
        <v>36929.597999999998</v>
      </c>
      <c r="E5454" s="157">
        <v>64262.506999999998</v>
      </c>
      <c r="F5454" s="157">
        <v>-27332.909</v>
      </c>
    </row>
    <row r="5455" spans="1:6" x14ac:dyDescent="0.2">
      <c r="A5455" s="155" t="s">
        <v>8261</v>
      </c>
      <c r="B5455" s="155"/>
      <c r="C5455" s="156">
        <v>37621</v>
      </c>
      <c r="D5455" s="157">
        <v>673561.978</v>
      </c>
      <c r="E5455" s="157">
        <v>668101.57400000002</v>
      </c>
      <c r="F5455" s="157">
        <v>5460.4040000000005</v>
      </c>
    </row>
    <row r="5456" spans="1:6" x14ac:dyDescent="0.2">
      <c r="A5456" s="155" t="s">
        <v>8257</v>
      </c>
      <c r="B5456" s="155" t="s">
        <v>8258</v>
      </c>
      <c r="C5456" s="155" t="s">
        <v>10690</v>
      </c>
      <c r="D5456" s="157" t="s">
        <v>8259</v>
      </c>
      <c r="E5456" s="157" t="s">
        <v>8259</v>
      </c>
      <c r="F5456" s="157" t="s">
        <v>8259</v>
      </c>
    </row>
    <row r="5457" spans="1:6" x14ac:dyDescent="0.2">
      <c r="A5457" s="155" t="s">
        <v>8257</v>
      </c>
      <c r="B5457" s="155" t="s">
        <v>8258</v>
      </c>
      <c r="C5457" s="155" t="s">
        <v>10690</v>
      </c>
      <c r="D5457" s="157" t="s">
        <v>8259</v>
      </c>
      <c r="E5457" s="157" t="s">
        <v>8259</v>
      </c>
      <c r="F5457" s="157" t="s">
        <v>8259</v>
      </c>
    </row>
    <row r="5458" spans="1:6" x14ac:dyDescent="0.2">
      <c r="A5458" s="155" t="s">
        <v>8260</v>
      </c>
      <c r="B5458" s="155" t="s">
        <v>12364</v>
      </c>
      <c r="C5458" s="156">
        <v>37621</v>
      </c>
      <c r="D5458" s="157">
        <v>0</v>
      </c>
      <c r="E5458" s="157">
        <v>0</v>
      </c>
      <c r="F5458" s="157">
        <v>0</v>
      </c>
    </row>
    <row r="5459" spans="1:6" x14ac:dyDescent="0.2">
      <c r="A5459" s="155" t="s">
        <v>8261</v>
      </c>
      <c r="B5459" s="155"/>
      <c r="C5459" s="156">
        <v>37621</v>
      </c>
      <c r="D5459" s="157">
        <v>0</v>
      </c>
      <c r="E5459" s="157">
        <v>0</v>
      </c>
      <c r="F5459" s="157">
        <v>0</v>
      </c>
    </row>
    <row r="5460" spans="1:6" x14ac:dyDescent="0.2">
      <c r="A5460" s="155" t="s">
        <v>8257</v>
      </c>
      <c r="B5460" s="155" t="s">
        <v>8258</v>
      </c>
      <c r="C5460" s="155" t="s">
        <v>10690</v>
      </c>
      <c r="D5460" s="157" t="s">
        <v>8259</v>
      </c>
      <c r="E5460" s="157" t="s">
        <v>8259</v>
      </c>
      <c r="F5460" s="157" t="s">
        <v>8259</v>
      </c>
    </row>
    <row r="5461" spans="1:6" x14ac:dyDescent="0.2">
      <c r="A5461" s="155" t="s">
        <v>8257</v>
      </c>
      <c r="B5461" s="155" t="s">
        <v>8258</v>
      </c>
      <c r="C5461" s="155" t="s">
        <v>10690</v>
      </c>
      <c r="D5461" s="157" t="s">
        <v>8259</v>
      </c>
      <c r="E5461" s="157" t="s">
        <v>8259</v>
      </c>
      <c r="F5461" s="157" t="s">
        <v>8259</v>
      </c>
    </row>
    <row r="5462" spans="1:6" x14ac:dyDescent="0.2">
      <c r="A5462" s="155" t="s">
        <v>8260</v>
      </c>
      <c r="B5462" s="155" t="s">
        <v>12364</v>
      </c>
      <c r="C5462" s="156">
        <v>37621</v>
      </c>
      <c r="D5462" s="157">
        <v>0</v>
      </c>
      <c r="E5462" s="157">
        <v>0</v>
      </c>
      <c r="F5462" s="157">
        <v>0</v>
      </c>
    </row>
    <row r="5463" spans="1:6" x14ac:dyDescent="0.2">
      <c r="A5463" s="155" t="s">
        <v>8261</v>
      </c>
      <c r="B5463" s="155"/>
      <c r="C5463" s="156">
        <v>37621</v>
      </c>
      <c r="D5463" s="157">
        <v>0</v>
      </c>
      <c r="E5463" s="157">
        <v>0</v>
      </c>
      <c r="F5463" s="157">
        <v>0</v>
      </c>
    </row>
    <row r="5464" spans="1:6" x14ac:dyDescent="0.2">
      <c r="A5464" s="155" t="s">
        <v>8257</v>
      </c>
      <c r="B5464" s="155" t="s">
        <v>8258</v>
      </c>
      <c r="C5464" s="155" t="s">
        <v>10690</v>
      </c>
      <c r="D5464" s="157" t="s">
        <v>8259</v>
      </c>
      <c r="E5464" s="157" t="s">
        <v>8259</v>
      </c>
      <c r="F5464" s="157" t="s">
        <v>8259</v>
      </c>
    </row>
    <row r="5465" spans="1:6" x14ac:dyDescent="0.2">
      <c r="A5465" s="155" t="s">
        <v>8257</v>
      </c>
      <c r="B5465" s="155" t="s">
        <v>8258</v>
      </c>
      <c r="C5465" s="155" t="s">
        <v>10690</v>
      </c>
      <c r="D5465" s="157" t="s">
        <v>8259</v>
      </c>
      <c r="E5465" s="157" t="s">
        <v>8259</v>
      </c>
      <c r="F5465" s="157" t="s">
        <v>8259</v>
      </c>
    </row>
    <row r="5466" spans="1:6" x14ac:dyDescent="0.2">
      <c r="A5466" s="155" t="s">
        <v>8260</v>
      </c>
      <c r="B5466" s="155" t="s">
        <v>12364</v>
      </c>
      <c r="C5466" s="156">
        <v>37621</v>
      </c>
      <c r="D5466" s="157">
        <v>0</v>
      </c>
      <c r="E5466" s="157">
        <v>0</v>
      </c>
      <c r="F5466" s="157">
        <v>0</v>
      </c>
    </row>
    <row r="5467" spans="1:6" x14ac:dyDescent="0.2">
      <c r="A5467" s="155" t="s">
        <v>8261</v>
      </c>
      <c r="B5467" s="155"/>
      <c r="C5467" s="156">
        <v>37621</v>
      </c>
      <c r="D5467" s="157">
        <v>0</v>
      </c>
      <c r="E5467" s="157">
        <v>0</v>
      </c>
      <c r="F5467" s="157">
        <v>0</v>
      </c>
    </row>
    <row r="5468" spans="1:6" x14ac:dyDescent="0.2">
      <c r="A5468" s="155" t="s">
        <v>8257</v>
      </c>
      <c r="B5468" s="155" t="s">
        <v>8258</v>
      </c>
      <c r="C5468" s="155" t="s">
        <v>10690</v>
      </c>
      <c r="D5468" s="157" t="s">
        <v>8259</v>
      </c>
      <c r="E5468" s="157" t="s">
        <v>8259</v>
      </c>
      <c r="F5468" s="157" t="s">
        <v>8259</v>
      </c>
    </row>
    <row r="5469" spans="1:6" x14ac:dyDescent="0.2">
      <c r="A5469" s="155" t="s">
        <v>8257</v>
      </c>
      <c r="B5469" s="155" t="s">
        <v>8258</v>
      </c>
      <c r="C5469" s="155" t="s">
        <v>10690</v>
      </c>
      <c r="D5469" s="157" t="s">
        <v>8259</v>
      </c>
      <c r="E5469" s="157" t="s">
        <v>8259</v>
      </c>
      <c r="F5469" s="157" t="s">
        <v>8259</v>
      </c>
    </row>
    <row r="5470" spans="1:6" x14ac:dyDescent="0.2">
      <c r="A5470" s="155" t="s">
        <v>8260</v>
      </c>
      <c r="B5470" s="155" t="s">
        <v>12364</v>
      </c>
      <c r="C5470" s="156">
        <v>37621</v>
      </c>
      <c r="D5470" s="157">
        <v>0</v>
      </c>
      <c r="E5470" s="157">
        <v>0</v>
      </c>
      <c r="F5470" s="157">
        <v>0</v>
      </c>
    </row>
    <row r="5471" spans="1:6" x14ac:dyDescent="0.2">
      <c r="A5471" s="155" t="s">
        <v>8261</v>
      </c>
      <c r="B5471" s="155"/>
      <c r="C5471" s="156">
        <v>37621</v>
      </c>
      <c r="D5471" s="157">
        <v>0</v>
      </c>
      <c r="E5471" s="157">
        <v>0</v>
      </c>
      <c r="F5471" s="157">
        <v>0</v>
      </c>
    </row>
    <row r="5472" spans="1:6" x14ac:dyDescent="0.2">
      <c r="A5472" s="155" t="s">
        <v>8257</v>
      </c>
      <c r="B5472" s="155" t="s">
        <v>8258</v>
      </c>
      <c r="C5472" s="155" t="s">
        <v>10690</v>
      </c>
      <c r="D5472" s="157" t="s">
        <v>8259</v>
      </c>
      <c r="E5472" s="157" t="s">
        <v>8259</v>
      </c>
      <c r="F5472" s="157" t="s">
        <v>8259</v>
      </c>
    </row>
    <row r="5473" spans="1:6" x14ac:dyDescent="0.2">
      <c r="A5473" s="155" t="s">
        <v>8257</v>
      </c>
      <c r="B5473" s="155" t="s">
        <v>8258</v>
      </c>
      <c r="C5473" s="155" t="s">
        <v>10690</v>
      </c>
      <c r="D5473" s="157" t="s">
        <v>8259</v>
      </c>
      <c r="E5473" s="157" t="s">
        <v>8259</v>
      </c>
      <c r="F5473" s="157" t="s">
        <v>8259</v>
      </c>
    </row>
    <row r="5474" spans="1:6" x14ac:dyDescent="0.2">
      <c r="A5474" s="155" t="s">
        <v>8260</v>
      </c>
      <c r="B5474" s="155" t="s">
        <v>12364</v>
      </c>
      <c r="C5474" s="156">
        <v>37621</v>
      </c>
      <c r="D5474" s="157">
        <v>0</v>
      </c>
      <c r="E5474" s="157">
        <v>0</v>
      </c>
      <c r="F5474" s="157">
        <v>0</v>
      </c>
    </row>
    <row r="5475" spans="1:6" x14ac:dyDescent="0.2">
      <c r="A5475" s="155" t="s">
        <v>8261</v>
      </c>
      <c r="B5475" s="155"/>
      <c r="C5475" s="156">
        <v>37621</v>
      </c>
      <c r="D5475" s="157">
        <v>0</v>
      </c>
      <c r="E5475" s="157">
        <v>0</v>
      </c>
      <c r="F5475" s="157">
        <v>0</v>
      </c>
    </row>
    <row r="5476" spans="1:6" x14ac:dyDescent="0.2">
      <c r="A5476" s="155" t="s">
        <v>8257</v>
      </c>
      <c r="B5476" s="155" t="s">
        <v>8258</v>
      </c>
      <c r="C5476" s="155" t="s">
        <v>10690</v>
      </c>
      <c r="D5476" s="157" t="s">
        <v>8259</v>
      </c>
      <c r="E5476" s="157" t="s">
        <v>8259</v>
      </c>
      <c r="F5476" s="157" t="s">
        <v>8259</v>
      </c>
    </row>
    <row r="5477" spans="1:6" x14ac:dyDescent="0.2">
      <c r="A5477" s="155" t="s">
        <v>8257</v>
      </c>
      <c r="B5477" s="155" t="s">
        <v>8258</v>
      </c>
      <c r="C5477" s="155" t="s">
        <v>10690</v>
      </c>
      <c r="D5477" s="157" t="s">
        <v>8259</v>
      </c>
      <c r="E5477" s="157" t="s">
        <v>8259</v>
      </c>
      <c r="F5477" s="157" t="s">
        <v>8259</v>
      </c>
    </row>
    <row r="5478" spans="1:6" x14ac:dyDescent="0.2">
      <c r="A5478" s="155" t="s">
        <v>8260</v>
      </c>
      <c r="B5478" s="155" t="s">
        <v>12364</v>
      </c>
      <c r="C5478" s="156">
        <v>37621</v>
      </c>
      <c r="D5478" s="157">
        <v>0</v>
      </c>
      <c r="E5478" s="157">
        <v>0</v>
      </c>
      <c r="F5478" s="157">
        <v>0</v>
      </c>
    </row>
    <row r="5479" spans="1:6" x14ac:dyDescent="0.2">
      <c r="A5479" s="155" t="s">
        <v>8261</v>
      </c>
      <c r="B5479" s="155"/>
      <c r="C5479" s="156">
        <v>37621</v>
      </c>
      <c r="D5479" s="157">
        <v>0</v>
      </c>
      <c r="E5479" s="157">
        <v>0</v>
      </c>
      <c r="F5479" s="157">
        <v>0</v>
      </c>
    </row>
    <row r="5480" spans="1:6" x14ac:dyDescent="0.2">
      <c r="A5480" s="155" t="s">
        <v>8257</v>
      </c>
      <c r="B5480" s="155" t="s">
        <v>8258</v>
      </c>
      <c r="C5480" s="155" t="s">
        <v>10690</v>
      </c>
      <c r="D5480" s="157" t="s">
        <v>8259</v>
      </c>
      <c r="E5480" s="157" t="s">
        <v>8259</v>
      </c>
      <c r="F5480" s="157" t="s">
        <v>8259</v>
      </c>
    </row>
    <row r="5481" spans="1:6" x14ac:dyDescent="0.2">
      <c r="A5481" s="155" t="s">
        <v>8257</v>
      </c>
      <c r="B5481" s="155" t="s">
        <v>8258</v>
      </c>
      <c r="C5481" s="155" t="s">
        <v>10690</v>
      </c>
      <c r="D5481" s="157" t="s">
        <v>8259</v>
      </c>
      <c r="E5481" s="157" t="s">
        <v>8259</v>
      </c>
      <c r="F5481" s="157" t="s">
        <v>8259</v>
      </c>
    </row>
    <row r="5482" spans="1:6" x14ac:dyDescent="0.2">
      <c r="A5482" s="155" t="s">
        <v>8260</v>
      </c>
      <c r="B5482" s="155" t="s">
        <v>12364</v>
      </c>
      <c r="C5482" s="156">
        <v>37621</v>
      </c>
      <c r="D5482" s="157">
        <v>0</v>
      </c>
      <c r="E5482" s="157">
        <v>0</v>
      </c>
      <c r="F5482" s="157">
        <v>0</v>
      </c>
    </row>
    <row r="5483" spans="1:6" x14ac:dyDescent="0.2">
      <c r="A5483" s="155" t="s">
        <v>8261</v>
      </c>
      <c r="B5483" s="155"/>
      <c r="C5483" s="156">
        <v>37621</v>
      </c>
      <c r="D5483" s="157">
        <v>0</v>
      </c>
      <c r="E5483" s="157">
        <v>0</v>
      </c>
      <c r="F5483" s="157">
        <v>0</v>
      </c>
    </row>
    <row r="5484" spans="1:6" x14ac:dyDescent="0.2">
      <c r="A5484" s="155" t="s">
        <v>8257</v>
      </c>
      <c r="B5484" s="155" t="s">
        <v>8258</v>
      </c>
      <c r="C5484" s="155" t="s">
        <v>10690</v>
      </c>
      <c r="D5484" s="157" t="s">
        <v>8259</v>
      </c>
      <c r="E5484" s="157" t="s">
        <v>8259</v>
      </c>
      <c r="F5484" s="157" t="s">
        <v>8259</v>
      </c>
    </row>
    <row r="5485" spans="1:6" x14ac:dyDescent="0.2">
      <c r="A5485" s="155" t="s">
        <v>8257</v>
      </c>
      <c r="B5485" s="155" t="s">
        <v>8258</v>
      </c>
      <c r="C5485" s="155" t="s">
        <v>10690</v>
      </c>
      <c r="D5485" s="157" t="s">
        <v>8259</v>
      </c>
      <c r="E5485" s="157" t="s">
        <v>8259</v>
      </c>
      <c r="F5485" s="157" t="s">
        <v>8259</v>
      </c>
    </row>
    <row r="5486" spans="1:6" x14ac:dyDescent="0.2">
      <c r="A5486" s="155" t="s">
        <v>8260</v>
      </c>
      <c r="B5486" s="155" t="s">
        <v>12364</v>
      </c>
      <c r="C5486" s="156">
        <v>37621</v>
      </c>
      <c r="D5486" s="157">
        <v>0</v>
      </c>
      <c r="E5486" s="157">
        <v>0</v>
      </c>
      <c r="F5486" s="157">
        <v>0</v>
      </c>
    </row>
    <row r="5487" spans="1:6" x14ac:dyDescent="0.2">
      <c r="A5487" s="155" t="s">
        <v>8261</v>
      </c>
      <c r="B5487" s="155"/>
      <c r="C5487" s="156">
        <v>37621</v>
      </c>
      <c r="D5487" s="157">
        <v>0</v>
      </c>
      <c r="E5487" s="157">
        <v>0</v>
      </c>
      <c r="F5487" s="157">
        <v>0</v>
      </c>
    </row>
    <row r="5488" spans="1:6" x14ac:dyDescent="0.2">
      <c r="A5488" s="155" t="s">
        <v>8268</v>
      </c>
      <c r="B5488" s="155"/>
      <c r="C5488" s="155"/>
      <c r="D5488" s="155"/>
      <c r="E5488" s="155"/>
      <c r="F5488" s="155"/>
    </row>
    <row r="5489" spans="1:6" x14ac:dyDescent="0.2">
      <c r="A5489" s="155" t="s">
        <v>8254</v>
      </c>
      <c r="B5489" s="155" t="s">
        <v>8255</v>
      </c>
      <c r="C5489" s="155"/>
      <c r="D5489" s="155"/>
      <c r="E5489" s="155"/>
      <c r="F5489" s="155"/>
    </row>
    <row r="5490" spans="1:6" x14ac:dyDescent="0.2">
      <c r="A5490" s="155"/>
      <c r="B5490" s="155"/>
      <c r="C5490" s="155" t="s">
        <v>10689</v>
      </c>
      <c r="D5490" s="157" t="s">
        <v>8255</v>
      </c>
      <c r="E5490" s="155"/>
      <c r="F5490" s="155"/>
    </row>
    <row r="5492" spans="1:6" x14ac:dyDescent="0.2">
      <c r="A5492" s="155" t="s">
        <v>8257</v>
      </c>
      <c r="B5492" s="155" t="s">
        <v>8258</v>
      </c>
      <c r="C5492" s="155" t="s">
        <v>10690</v>
      </c>
      <c r="D5492" s="157" t="s">
        <v>8259</v>
      </c>
      <c r="E5492" s="157" t="s">
        <v>8259</v>
      </c>
      <c r="F5492" s="157" t="s">
        <v>8259</v>
      </c>
    </row>
    <row r="5493" spans="1:6" x14ac:dyDescent="0.2">
      <c r="A5493" s="155" t="s">
        <v>8257</v>
      </c>
      <c r="B5493" s="155" t="s">
        <v>8258</v>
      </c>
      <c r="C5493" s="155" t="s">
        <v>10690</v>
      </c>
      <c r="D5493" s="157" t="s">
        <v>8259</v>
      </c>
      <c r="E5493" s="157" t="s">
        <v>8259</v>
      </c>
      <c r="F5493" s="157" t="s">
        <v>8259</v>
      </c>
    </row>
    <row r="5494" spans="1:6" x14ac:dyDescent="0.2">
      <c r="A5494" s="155" t="s">
        <v>8260</v>
      </c>
      <c r="B5494" s="155" t="s">
        <v>12364</v>
      </c>
      <c r="C5494" s="156">
        <v>37621</v>
      </c>
      <c r="D5494" s="157">
        <v>0</v>
      </c>
      <c r="E5494" s="157">
        <v>0</v>
      </c>
      <c r="F5494" s="157">
        <v>0</v>
      </c>
    </row>
    <row r="5495" spans="1:6" x14ac:dyDescent="0.2">
      <c r="A5495" s="155" t="s">
        <v>8261</v>
      </c>
      <c r="B5495" s="155"/>
      <c r="C5495" s="156">
        <v>37621</v>
      </c>
      <c r="D5495" s="157">
        <v>0</v>
      </c>
      <c r="E5495" s="157">
        <v>0</v>
      </c>
      <c r="F5495" s="157">
        <v>0</v>
      </c>
    </row>
    <row r="5496" spans="1:6" x14ac:dyDescent="0.2">
      <c r="A5496" s="155" t="s">
        <v>8257</v>
      </c>
      <c r="B5496" s="155" t="s">
        <v>8258</v>
      </c>
      <c r="C5496" s="155" t="s">
        <v>10690</v>
      </c>
      <c r="D5496" s="157" t="s">
        <v>8259</v>
      </c>
      <c r="E5496" s="157" t="s">
        <v>8259</v>
      </c>
      <c r="F5496" s="157" t="s">
        <v>8259</v>
      </c>
    </row>
    <row r="5497" spans="1:6" x14ac:dyDescent="0.2">
      <c r="A5497" s="155" t="s">
        <v>8257</v>
      </c>
      <c r="B5497" s="155" t="s">
        <v>8258</v>
      </c>
      <c r="C5497" s="155" t="s">
        <v>10690</v>
      </c>
      <c r="D5497" s="157" t="s">
        <v>8259</v>
      </c>
      <c r="E5497" s="157" t="s">
        <v>8259</v>
      </c>
      <c r="F5497" s="157" t="s">
        <v>8259</v>
      </c>
    </row>
    <row r="5498" spans="1:6" x14ac:dyDescent="0.2">
      <c r="A5498" s="155" t="s">
        <v>8260</v>
      </c>
      <c r="B5498" s="155" t="s">
        <v>12364</v>
      </c>
      <c r="C5498" s="156">
        <v>37621</v>
      </c>
      <c r="D5498" s="157">
        <v>0</v>
      </c>
      <c r="E5498" s="157">
        <v>0</v>
      </c>
      <c r="F5498" s="157">
        <v>0</v>
      </c>
    </row>
    <row r="5499" spans="1:6" x14ac:dyDescent="0.2">
      <c r="A5499" s="155" t="s">
        <v>8261</v>
      </c>
      <c r="B5499" s="155"/>
      <c r="C5499" s="156">
        <v>37621</v>
      </c>
      <c r="D5499" s="157">
        <v>0</v>
      </c>
      <c r="E5499" s="157">
        <v>0</v>
      </c>
      <c r="F5499" s="157">
        <v>0</v>
      </c>
    </row>
    <row r="5500" spans="1:6" x14ac:dyDescent="0.2">
      <c r="A5500" s="155" t="s">
        <v>8257</v>
      </c>
      <c r="B5500" s="155" t="s">
        <v>8258</v>
      </c>
      <c r="C5500" s="155" t="s">
        <v>10690</v>
      </c>
      <c r="D5500" s="157" t="s">
        <v>8259</v>
      </c>
      <c r="E5500" s="157" t="s">
        <v>8259</v>
      </c>
      <c r="F5500" s="157" t="s">
        <v>8259</v>
      </c>
    </row>
    <row r="5501" spans="1:6" x14ac:dyDescent="0.2">
      <c r="A5501" s="155" t="s">
        <v>8257</v>
      </c>
      <c r="B5501" s="155" t="s">
        <v>8258</v>
      </c>
      <c r="C5501" s="155" t="s">
        <v>10690</v>
      </c>
      <c r="D5501" s="157" t="s">
        <v>8259</v>
      </c>
      <c r="E5501" s="157" t="s">
        <v>8259</v>
      </c>
      <c r="F5501" s="157" t="s">
        <v>8259</v>
      </c>
    </row>
    <row r="5502" spans="1:6" x14ac:dyDescent="0.2">
      <c r="A5502" s="155" t="s">
        <v>8260</v>
      </c>
      <c r="B5502" s="155" t="s">
        <v>12364</v>
      </c>
      <c r="C5502" s="156">
        <v>37621</v>
      </c>
      <c r="D5502" s="157">
        <v>0</v>
      </c>
      <c r="E5502" s="157">
        <v>0</v>
      </c>
      <c r="F5502" s="157">
        <v>0</v>
      </c>
    </row>
    <row r="5503" spans="1:6" x14ac:dyDescent="0.2">
      <c r="A5503" s="155" t="s">
        <v>8261</v>
      </c>
      <c r="B5503" s="155"/>
      <c r="C5503" s="156">
        <v>37621</v>
      </c>
      <c r="D5503" s="157">
        <v>0</v>
      </c>
      <c r="E5503" s="157">
        <v>0</v>
      </c>
      <c r="F5503" s="157">
        <v>0</v>
      </c>
    </row>
    <row r="5504" spans="1:6" x14ac:dyDescent="0.2">
      <c r="A5504" s="155" t="s">
        <v>8257</v>
      </c>
      <c r="B5504" s="155" t="s">
        <v>8258</v>
      </c>
      <c r="C5504" s="155" t="s">
        <v>10690</v>
      </c>
      <c r="D5504" s="157" t="s">
        <v>8259</v>
      </c>
      <c r="E5504" s="157" t="s">
        <v>8259</v>
      </c>
      <c r="F5504" s="157" t="s">
        <v>8259</v>
      </c>
    </row>
    <row r="5505" spans="1:6" x14ac:dyDescent="0.2">
      <c r="A5505" s="155" t="s">
        <v>8257</v>
      </c>
      <c r="B5505" s="155" t="s">
        <v>8258</v>
      </c>
      <c r="C5505" s="155" t="s">
        <v>10690</v>
      </c>
      <c r="D5505" s="157" t="s">
        <v>8259</v>
      </c>
      <c r="E5505" s="157" t="s">
        <v>8259</v>
      </c>
      <c r="F5505" s="157" t="s">
        <v>8259</v>
      </c>
    </row>
    <row r="5506" spans="1:6" x14ac:dyDescent="0.2">
      <c r="A5506" s="155" t="s">
        <v>8260</v>
      </c>
      <c r="B5506" s="155" t="s">
        <v>12364</v>
      </c>
      <c r="C5506" s="156">
        <v>37621</v>
      </c>
      <c r="D5506" s="157">
        <v>0</v>
      </c>
      <c r="E5506" s="157">
        <v>0</v>
      </c>
      <c r="F5506" s="157">
        <v>0</v>
      </c>
    </row>
    <row r="5507" spans="1:6" x14ac:dyDescent="0.2">
      <c r="A5507" s="155" t="s">
        <v>8261</v>
      </c>
      <c r="B5507" s="155"/>
      <c r="C5507" s="156">
        <v>37621</v>
      </c>
      <c r="D5507" s="157">
        <v>0</v>
      </c>
      <c r="E5507" s="157">
        <v>0</v>
      </c>
      <c r="F5507" s="157">
        <v>0</v>
      </c>
    </row>
    <row r="5508" spans="1:6" x14ac:dyDescent="0.2">
      <c r="A5508" s="155" t="s">
        <v>8257</v>
      </c>
      <c r="B5508" s="155" t="s">
        <v>8258</v>
      </c>
      <c r="C5508" s="155" t="s">
        <v>10690</v>
      </c>
      <c r="D5508" s="157" t="s">
        <v>8259</v>
      </c>
      <c r="E5508" s="157" t="s">
        <v>8259</v>
      </c>
      <c r="F5508" s="157" t="s">
        <v>8259</v>
      </c>
    </row>
    <row r="5509" spans="1:6" x14ac:dyDescent="0.2">
      <c r="A5509" s="155" t="s">
        <v>8257</v>
      </c>
      <c r="B5509" s="155" t="s">
        <v>8258</v>
      </c>
      <c r="C5509" s="155" t="s">
        <v>10690</v>
      </c>
      <c r="D5509" s="157" t="s">
        <v>8259</v>
      </c>
      <c r="E5509" s="157" t="s">
        <v>8259</v>
      </c>
      <c r="F5509" s="157" t="s">
        <v>8259</v>
      </c>
    </row>
    <row r="5510" spans="1:6" x14ac:dyDescent="0.2">
      <c r="A5510" s="155" t="s">
        <v>8260</v>
      </c>
      <c r="B5510" s="155" t="s">
        <v>12364</v>
      </c>
      <c r="C5510" s="156">
        <v>37621</v>
      </c>
      <c r="D5510" s="157">
        <v>0</v>
      </c>
      <c r="E5510" s="157">
        <v>0</v>
      </c>
      <c r="F5510" s="157">
        <v>0</v>
      </c>
    </row>
    <row r="5511" spans="1:6" x14ac:dyDescent="0.2">
      <c r="A5511" s="155" t="s">
        <v>8261</v>
      </c>
      <c r="B5511" s="155"/>
      <c r="C5511" s="156">
        <v>37621</v>
      </c>
      <c r="D5511" s="157">
        <v>0</v>
      </c>
      <c r="E5511" s="157">
        <v>0</v>
      </c>
      <c r="F5511" s="157">
        <v>0</v>
      </c>
    </row>
    <row r="5512" spans="1:6" x14ac:dyDescent="0.2">
      <c r="A5512" s="155" t="s">
        <v>8257</v>
      </c>
      <c r="B5512" s="155" t="s">
        <v>8258</v>
      </c>
      <c r="C5512" s="155" t="s">
        <v>10690</v>
      </c>
      <c r="D5512" s="157" t="s">
        <v>8259</v>
      </c>
      <c r="E5512" s="157" t="s">
        <v>8259</v>
      </c>
      <c r="F5512" s="157" t="s">
        <v>8259</v>
      </c>
    </row>
    <row r="5513" spans="1:6" x14ac:dyDescent="0.2">
      <c r="A5513" s="155" t="s">
        <v>8257</v>
      </c>
      <c r="B5513" s="155" t="s">
        <v>8258</v>
      </c>
      <c r="C5513" s="155" t="s">
        <v>10690</v>
      </c>
      <c r="D5513" s="157" t="s">
        <v>8259</v>
      </c>
      <c r="E5513" s="157" t="s">
        <v>8259</v>
      </c>
      <c r="F5513" s="157" t="s">
        <v>8259</v>
      </c>
    </row>
    <row r="5514" spans="1:6" x14ac:dyDescent="0.2">
      <c r="A5514" s="155" t="s">
        <v>8260</v>
      </c>
      <c r="B5514" s="155" t="s">
        <v>12364</v>
      </c>
      <c r="C5514" s="156">
        <v>37621</v>
      </c>
      <c r="D5514" s="157">
        <v>0</v>
      </c>
      <c r="E5514" s="157">
        <v>0</v>
      </c>
      <c r="F5514" s="157">
        <v>0</v>
      </c>
    </row>
    <row r="5515" spans="1:6" x14ac:dyDescent="0.2">
      <c r="A5515" s="155" t="s">
        <v>8261</v>
      </c>
      <c r="B5515" s="155"/>
      <c r="C5515" s="156">
        <v>37621</v>
      </c>
      <c r="D5515" s="157">
        <v>0</v>
      </c>
      <c r="E5515" s="157">
        <v>0</v>
      </c>
      <c r="F5515" s="157">
        <v>0</v>
      </c>
    </row>
    <row r="5516" spans="1:6" x14ac:dyDescent="0.2">
      <c r="A5516" s="155" t="s">
        <v>8257</v>
      </c>
      <c r="B5516" s="155" t="s">
        <v>8258</v>
      </c>
      <c r="C5516" s="155" t="s">
        <v>10690</v>
      </c>
      <c r="D5516" s="157" t="s">
        <v>8259</v>
      </c>
      <c r="E5516" s="157" t="s">
        <v>8259</v>
      </c>
      <c r="F5516" s="157" t="s">
        <v>8259</v>
      </c>
    </row>
    <row r="5517" spans="1:6" x14ac:dyDescent="0.2">
      <c r="A5517" s="155" t="s">
        <v>8257</v>
      </c>
      <c r="B5517" s="155" t="s">
        <v>8258</v>
      </c>
      <c r="C5517" s="155" t="s">
        <v>10690</v>
      </c>
      <c r="D5517" s="157" t="s">
        <v>8259</v>
      </c>
      <c r="E5517" s="157" t="s">
        <v>8259</v>
      </c>
      <c r="F5517" s="157" t="s">
        <v>8259</v>
      </c>
    </row>
    <row r="5518" spans="1:6" x14ac:dyDescent="0.2">
      <c r="A5518" s="155" t="s">
        <v>8260</v>
      </c>
      <c r="B5518" s="155" t="s">
        <v>12364</v>
      </c>
      <c r="C5518" s="156">
        <v>37621</v>
      </c>
      <c r="D5518" s="157">
        <v>0</v>
      </c>
      <c r="E5518" s="157">
        <v>0</v>
      </c>
      <c r="F5518" s="157">
        <v>0</v>
      </c>
    </row>
    <row r="5519" spans="1:6" x14ac:dyDescent="0.2">
      <c r="A5519" s="155" t="s">
        <v>8261</v>
      </c>
      <c r="B5519" s="155"/>
      <c r="C5519" s="156">
        <v>37621</v>
      </c>
      <c r="D5519" s="157">
        <v>0</v>
      </c>
      <c r="E5519" s="157">
        <v>0</v>
      </c>
      <c r="F5519" s="157">
        <v>0</v>
      </c>
    </row>
    <row r="5520" spans="1:6" x14ac:dyDescent="0.2">
      <c r="A5520" s="155" t="s">
        <v>8257</v>
      </c>
      <c r="B5520" s="155" t="s">
        <v>8258</v>
      </c>
      <c r="C5520" s="155" t="s">
        <v>10690</v>
      </c>
      <c r="D5520" s="157" t="s">
        <v>8259</v>
      </c>
      <c r="E5520" s="157" t="s">
        <v>8259</v>
      </c>
      <c r="F5520" s="157" t="s">
        <v>8259</v>
      </c>
    </row>
    <row r="5521" spans="1:6" x14ac:dyDescent="0.2">
      <c r="A5521" s="155" t="s">
        <v>8257</v>
      </c>
      <c r="B5521" s="155" t="s">
        <v>8258</v>
      </c>
      <c r="C5521" s="155" t="s">
        <v>10690</v>
      </c>
      <c r="D5521" s="157" t="s">
        <v>8259</v>
      </c>
      <c r="E5521" s="157" t="s">
        <v>8259</v>
      </c>
      <c r="F5521" s="157" t="s">
        <v>8259</v>
      </c>
    </row>
    <row r="5522" spans="1:6" x14ac:dyDescent="0.2">
      <c r="A5522" s="155" t="s">
        <v>8260</v>
      </c>
      <c r="B5522" s="155" t="s">
        <v>12364</v>
      </c>
      <c r="C5522" s="156">
        <v>37621</v>
      </c>
      <c r="D5522" s="157">
        <v>0</v>
      </c>
      <c r="E5522" s="157">
        <v>0</v>
      </c>
      <c r="F5522" s="157">
        <v>0</v>
      </c>
    </row>
    <row r="5523" spans="1:6" x14ac:dyDescent="0.2">
      <c r="A5523" s="155" t="s">
        <v>8261</v>
      </c>
      <c r="B5523" s="155"/>
      <c r="C5523" s="156">
        <v>37621</v>
      </c>
      <c r="D5523" s="157">
        <v>0</v>
      </c>
      <c r="E5523" s="157">
        <v>0</v>
      </c>
      <c r="F5523" s="157">
        <v>0</v>
      </c>
    </row>
    <row r="5524" spans="1:6" x14ac:dyDescent="0.2">
      <c r="A5524" s="155" t="s">
        <v>8257</v>
      </c>
      <c r="B5524" s="155" t="s">
        <v>8258</v>
      </c>
      <c r="C5524" s="155" t="s">
        <v>10690</v>
      </c>
      <c r="D5524" s="157" t="s">
        <v>8259</v>
      </c>
      <c r="E5524" s="157" t="s">
        <v>8259</v>
      </c>
      <c r="F5524" s="157" t="s">
        <v>8259</v>
      </c>
    </row>
    <row r="5525" spans="1:6" x14ac:dyDescent="0.2">
      <c r="A5525" s="155" t="s">
        <v>8257</v>
      </c>
      <c r="B5525" s="155" t="s">
        <v>8258</v>
      </c>
      <c r="C5525" s="155" t="s">
        <v>10690</v>
      </c>
      <c r="D5525" s="157" t="s">
        <v>8259</v>
      </c>
      <c r="E5525" s="157" t="s">
        <v>8259</v>
      </c>
      <c r="F5525" s="157" t="s">
        <v>8259</v>
      </c>
    </row>
    <row r="5526" spans="1:6" x14ac:dyDescent="0.2">
      <c r="A5526" s="155" t="s">
        <v>8260</v>
      </c>
      <c r="B5526" s="155" t="s">
        <v>12364</v>
      </c>
      <c r="C5526" s="156">
        <v>37621</v>
      </c>
      <c r="D5526" s="157">
        <v>0</v>
      </c>
      <c r="E5526" s="157">
        <v>0</v>
      </c>
      <c r="F5526" s="157">
        <v>0</v>
      </c>
    </row>
    <row r="5527" spans="1:6" x14ac:dyDescent="0.2">
      <c r="A5527" s="155" t="s">
        <v>8261</v>
      </c>
      <c r="B5527" s="155"/>
      <c r="C5527" s="156">
        <v>37621</v>
      </c>
      <c r="D5527" s="157">
        <v>0</v>
      </c>
      <c r="E5527" s="157">
        <v>0</v>
      </c>
      <c r="F5527" s="157">
        <v>0</v>
      </c>
    </row>
    <row r="5528" spans="1:6" x14ac:dyDescent="0.2">
      <c r="A5528" s="155" t="s">
        <v>8257</v>
      </c>
      <c r="B5528" s="155" t="s">
        <v>8258</v>
      </c>
      <c r="C5528" s="155" t="s">
        <v>10690</v>
      </c>
      <c r="D5528" s="157" t="s">
        <v>8259</v>
      </c>
      <c r="E5528" s="157" t="s">
        <v>8259</v>
      </c>
      <c r="F5528" s="157" t="s">
        <v>8259</v>
      </c>
    </row>
    <row r="5529" spans="1:6" x14ac:dyDescent="0.2">
      <c r="A5529" s="155" t="s">
        <v>8257</v>
      </c>
      <c r="B5529" s="155" t="s">
        <v>8258</v>
      </c>
      <c r="C5529" s="155" t="s">
        <v>10690</v>
      </c>
      <c r="D5529" s="157" t="s">
        <v>8259</v>
      </c>
      <c r="E5529" s="157" t="s">
        <v>8259</v>
      </c>
      <c r="F5529" s="157" t="s">
        <v>8259</v>
      </c>
    </row>
    <row r="5530" spans="1:6" x14ac:dyDescent="0.2">
      <c r="A5530" s="155" t="s">
        <v>8260</v>
      </c>
      <c r="B5530" s="155" t="s">
        <v>12364</v>
      </c>
      <c r="C5530" s="156">
        <v>37621</v>
      </c>
      <c r="D5530" s="157">
        <v>0</v>
      </c>
      <c r="E5530" s="157">
        <v>0</v>
      </c>
      <c r="F5530" s="157">
        <v>0</v>
      </c>
    </row>
    <row r="5531" spans="1:6" x14ac:dyDescent="0.2">
      <c r="A5531" s="155" t="s">
        <v>8261</v>
      </c>
      <c r="B5531" s="155"/>
      <c r="C5531" s="156">
        <v>37621</v>
      </c>
      <c r="D5531" s="157">
        <v>0</v>
      </c>
      <c r="E5531" s="157">
        <v>0</v>
      </c>
      <c r="F5531" s="157">
        <v>0</v>
      </c>
    </row>
    <row r="5532" spans="1:6" x14ac:dyDescent="0.2">
      <c r="A5532" s="155" t="s">
        <v>8257</v>
      </c>
      <c r="B5532" s="155" t="s">
        <v>8258</v>
      </c>
      <c r="C5532" s="155" t="s">
        <v>10690</v>
      </c>
      <c r="D5532" s="157" t="s">
        <v>8259</v>
      </c>
      <c r="E5532" s="157" t="s">
        <v>8259</v>
      </c>
      <c r="F5532" s="157" t="s">
        <v>8259</v>
      </c>
    </row>
    <row r="5533" spans="1:6" x14ac:dyDescent="0.2">
      <c r="A5533" s="155" t="s">
        <v>8257</v>
      </c>
      <c r="B5533" s="155" t="s">
        <v>8258</v>
      </c>
      <c r="C5533" s="155" t="s">
        <v>10690</v>
      </c>
      <c r="D5533" s="157" t="s">
        <v>8259</v>
      </c>
      <c r="E5533" s="157" t="s">
        <v>8259</v>
      </c>
      <c r="F5533" s="157" t="s">
        <v>8259</v>
      </c>
    </row>
    <row r="5534" spans="1:6" x14ac:dyDescent="0.2">
      <c r="A5534" s="155" t="s">
        <v>8260</v>
      </c>
      <c r="B5534" s="155" t="s">
        <v>12364</v>
      </c>
      <c r="C5534" s="156">
        <v>37621</v>
      </c>
      <c r="D5534" s="157">
        <v>0</v>
      </c>
      <c r="E5534" s="157">
        <v>0</v>
      </c>
      <c r="F5534" s="157">
        <v>0</v>
      </c>
    </row>
    <row r="5535" spans="1:6" x14ac:dyDescent="0.2">
      <c r="A5535" s="155" t="s">
        <v>8261</v>
      </c>
      <c r="B5535" s="155"/>
      <c r="C5535" s="156">
        <v>37621</v>
      </c>
      <c r="D5535" s="157">
        <v>0</v>
      </c>
      <c r="E5535" s="157">
        <v>0</v>
      </c>
      <c r="F5535" s="157">
        <v>0</v>
      </c>
    </row>
    <row r="5536" spans="1:6" x14ac:dyDescent="0.2">
      <c r="A5536" s="155" t="s">
        <v>8257</v>
      </c>
      <c r="B5536" s="155" t="s">
        <v>8258</v>
      </c>
      <c r="C5536" s="155" t="s">
        <v>10690</v>
      </c>
      <c r="D5536" s="157" t="s">
        <v>8259</v>
      </c>
      <c r="E5536" s="157" t="s">
        <v>8259</v>
      </c>
      <c r="F5536" s="157" t="s">
        <v>8259</v>
      </c>
    </row>
    <row r="5537" spans="1:6" x14ac:dyDescent="0.2">
      <c r="A5537" s="155" t="s">
        <v>8257</v>
      </c>
      <c r="B5537" s="155" t="s">
        <v>8258</v>
      </c>
      <c r="C5537" s="155" t="s">
        <v>10690</v>
      </c>
      <c r="D5537" s="157" t="s">
        <v>8259</v>
      </c>
      <c r="E5537" s="157" t="s">
        <v>8259</v>
      </c>
      <c r="F5537" s="157" t="s">
        <v>8259</v>
      </c>
    </row>
    <row r="5538" spans="1:6" x14ac:dyDescent="0.2">
      <c r="A5538" s="155" t="s">
        <v>8260</v>
      </c>
      <c r="B5538" s="155" t="s">
        <v>12364</v>
      </c>
      <c r="C5538" s="156">
        <v>37621</v>
      </c>
      <c r="D5538" s="157">
        <v>0</v>
      </c>
      <c r="E5538" s="157">
        <v>0</v>
      </c>
      <c r="F5538" s="157">
        <v>0</v>
      </c>
    </row>
    <row r="5539" spans="1:6" x14ac:dyDescent="0.2">
      <c r="A5539" s="155" t="s">
        <v>8261</v>
      </c>
      <c r="B5539" s="155"/>
      <c r="C5539" s="156">
        <v>37621</v>
      </c>
      <c r="D5539" s="157">
        <v>0</v>
      </c>
      <c r="E5539" s="157">
        <v>0</v>
      </c>
      <c r="F5539" s="157">
        <v>0</v>
      </c>
    </row>
    <row r="5540" spans="1:6" x14ac:dyDescent="0.2">
      <c r="A5540" s="155" t="s">
        <v>8257</v>
      </c>
      <c r="B5540" s="155" t="s">
        <v>8258</v>
      </c>
      <c r="C5540" s="155" t="s">
        <v>10690</v>
      </c>
      <c r="D5540" s="157" t="s">
        <v>8259</v>
      </c>
      <c r="E5540" s="157" t="s">
        <v>8259</v>
      </c>
      <c r="F5540" s="157" t="s">
        <v>8259</v>
      </c>
    </row>
    <row r="5541" spans="1:6" x14ac:dyDescent="0.2">
      <c r="A5541" s="155" t="s">
        <v>8257</v>
      </c>
      <c r="B5541" s="155" t="s">
        <v>8258</v>
      </c>
      <c r="C5541" s="155" t="s">
        <v>10690</v>
      </c>
      <c r="D5541" s="157" t="s">
        <v>8259</v>
      </c>
      <c r="E5541" s="157" t="s">
        <v>8259</v>
      </c>
      <c r="F5541" s="157" t="s">
        <v>8259</v>
      </c>
    </row>
    <row r="5542" spans="1:6" x14ac:dyDescent="0.2">
      <c r="A5542" s="155" t="s">
        <v>8260</v>
      </c>
      <c r="B5542" s="155" t="s">
        <v>12364</v>
      </c>
      <c r="C5542" s="156">
        <v>37621</v>
      </c>
      <c r="D5542" s="157">
        <v>0</v>
      </c>
      <c r="E5542" s="157">
        <v>0</v>
      </c>
      <c r="F5542" s="157">
        <v>0</v>
      </c>
    </row>
    <row r="5543" spans="1:6" x14ac:dyDescent="0.2">
      <c r="A5543" s="155" t="s">
        <v>8261</v>
      </c>
      <c r="B5543" s="155"/>
      <c r="C5543" s="156">
        <v>37621</v>
      </c>
      <c r="D5543" s="157">
        <v>0</v>
      </c>
      <c r="E5543" s="157">
        <v>0</v>
      </c>
      <c r="F5543" s="157">
        <v>0</v>
      </c>
    </row>
    <row r="5544" spans="1:6" x14ac:dyDescent="0.2">
      <c r="A5544" s="155" t="s">
        <v>8268</v>
      </c>
      <c r="B5544" s="155"/>
      <c r="C5544" s="155"/>
      <c r="D5544" s="155"/>
      <c r="E5544" s="155"/>
      <c r="F5544" s="155"/>
    </row>
    <row r="5545" spans="1:6" x14ac:dyDescent="0.2">
      <c r="A5545" s="155" t="s">
        <v>8254</v>
      </c>
      <c r="B5545" s="155" t="s">
        <v>8255</v>
      </c>
      <c r="C5545" s="155"/>
      <c r="D5545" s="155"/>
      <c r="E5545" s="155"/>
      <c r="F5545" s="155"/>
    </row>
    <row r="5546" spans="1:6" x14ac:dyDescent="0.2">
      <c r="A5546" s="155"/>
      <c r="B5546" s="155"/>
      <c r="C5546" s="155" t="s">
        <v>10689</v>
      </c>
      <c r="D5546" s="157" t="s">
        <v>8255</v>
      </c>
      <c r="E5546" s="155"/>
      <c r="F5546" s="155"/>
    </row>
    <row r="5548" spans="1:6" x14ac:dyDescent="0.2">
      <c r="A5548" s="155" t="s">
        <v>8257</v>
      </c>
      <c r="B5548" s="155" t="s">
        <v>8258</v>
      </c>
      <c r="C5548" s="155" t="s">
        <v>10690</v>
      </c>
      <c r="D5548" s="157" t="s">
        <v>8259</v>
      </c>
      <c r="E5548" s="157" t="s">
        <v>8259</v>
      </c>
      <c r="F5548" s="157" t="s">
        <v>8259</v>
      </c>
    </row>
    <row r="5549" spans="1:6" x14ac:dyDescent="0.2">
      <c r="A5549" s="155" t="s">
        <v>8257</v>
      </c>
      <c r="B5549" s="155" t="s">
        <v>8258</v>
      </c>
      <c r="C5549" s="155" t="s">
        <v>10690</v>
      </c>
      <c r="D5549" s="157" t="s">
        <v>8259</v>
      </c>
      <c r="E5549" s="157" t="s">
        <v>8259</v>
      </c>
      <c r="F5549" s="157" t="s">
        <v>8259</v>
      </c>
    </row>
    <row r="5550" spans="1:6" x14ac:dyDescent="0.2">
      <c r="A5550" s="155" t="s">
        <v>8260</v>
      </c>
      <c r="B5550" s="155" t="s">
        <v>12364</v>
      </c>
      <c r="C5550" s="156">
        <v>37621</v>
      </c>
      <c r="D5550" s="157">
        <v>0</v>
      </c>
      <c r="E5550" s="157">
        <v>0</v>
      </c>
      <c r="F5550" s="157">
        <v>0</v>
      </c>
    </row>
    <row r="5551" spans="1:6" x14ac:dyDescent="0.2">
      <c r="A5551" s="155" t="s">
        <v>8261</v>
      </c>
      <c r="B5551" s="155"/>
      <c r="C5551" s="156">
        <v>37621</v>
      </c>
      <c r="D5551" s="157">
        <v>0</v>
      </c>
      <c r="E5551" s="157">
        <v>0</v>
      </c>
      <c r="F5551" s="157">
        <v>0</v>
      </c>
    </row>
    <row r="5552" spans="1:6" x14ac:dyDescent="0.2">
      <c r="A5552" s="155" t="s">
        <v>8257</v>
      </c>
      <c r="B5552" s="155" t="s">
        <v>8258</v>
      </c>
      <c r="C5552" s="155" t="s">
        <v>10690</v>
      </c>
      <c r="D5552" s="157" t="s">
        <v>8259</v>
      </c>
      <c r="E5552" s="157" t="s">
        <v>8259</v>
      </c>
      <c r="F5552" s="157" t="s">
        <v>8259</v>
      </c>
    </row>
    <row r="5553" spans="1:6" x14ac:dyDescent="0.2">
      <c r="A5553" s="155" t="s">
        <v>8257</v>
      </c>
      <c r="B5553" s="155" t="s">
        <v>8258</v>
      </c>
      <c r="C5553" s="155" t="s">
        <v>10690</v>
      </c>
      <c r="D5553" s="157" t="s">
        <v>8259</v>
      </c>
      <c r="E5553" s="157" t="s">
        <v>8259</v>
      </c>
      <c r="F5553" s="157" t="s">
        <v>8259</v>
      </c>
    </row>
    <row r="5554" spans="1:6" x14ac:dyDescent="0.2">
      <c r="A5554" s="155" t="s">
        <v>8260</v>
      </c>
      <c r="B5554" s="155" t="s">
        <v>12364</v>
      </c>
      <c r="C5554" s="156">
        <v>37621</v>
      </c>
      <c r="D5554" s="157">
        <v>0</v>
      </c>
      <c r="E5554" s="157">
        <v>0</v>
      </c>
      <c r="F5554" s="157">
        <v>0</v>
      </c>
    </row>
    <row r="5555" spans="1:6" x14ac:dyDescent="0.2">
      <c r="A5555" s="155" t="s">
        <v>8261</v>
      </c>
      <c r="B5555" s="155"/>
      <c r="C5555" s="156">
        <v>37621</v>
      </c>
      <c r="D5555" s="157">
        <v>0</v>
      </c>
      <c r="E5555" s="157">
        <v>0</v>
      </c>
      <c r="F5555" s="157">
        <v>0</v>
      </c>
    </row>
    <row r="5556" spans="1:6" x14ac:dyDescent="0.2">
      <c r="A5556" s="155" t="s">
        <v>8257</v>
      </c>
      <c r="B5556" s="155" t="s">
        <v>8258</v>
      </c>
      <c r="C5556" s="155" t="s">
        <v>10690</v>
      </c>
      <c r="D5556" s="157" t="s">
        <v>8259</v>
      </c>
      <c r="E5556" s="157" t="s">
        <v>8259</v>
      </c>
      <c r="F5556" s="157" t="s">
        <v>8259</v>
      </c>
    </row>
    <row r="5557" spans="1:6" x14ac:dyDescent="0.2">
      <c r="A5557" s="155" t="s">
        <v>8257</v>
      </c>
      <c r="B5557" s="155" t="s">
        <v>8258</v>
      </c>
      <c r="C5557" s="155" t="s">
        <v>10690</v>
      </c>
      <c r="D5557" s="157" t="s">
        <v>8259</v>
      </c>
      <c r="E5557" s="157" t="s">
        <v>8259</v>
      </c>
      <c r="F5557" s="157" t="s">
        <v>8259</v>
      </c>
    </row>
    <row r="5558" spans="1:6" x14ac:dyDescent="0.2">
      <c r="A5558" s="155" t="s">
        <v>8260</v>
      </c>
      <c r="B5558" s="155" t="s">
        <v>12364</v>
      </c>
      <c r="C5558" s="156">
        <v>37621</v>
      </c>
      <c r="D5558" s="157">
        <v>0</v>
      </c>
      <c r="E5558" s="157">
        <v>0</v>
      </c>
      <c r="F5558" s="157">
        <v>0</v>
      </c>
    </row>
    <row r="5559" spans="1:6" x14ac:dyDescent="0.2">
      <c r="A5559" s="155" t="s">
        <v>8261</v>
      </c>
      <c r="B5559" s="155"/>
      <c r="C5559" s="156">
        <v>37621</v>
      </c>
      <c r="D5559" s="157">
        <v>0</v>
      </c>
      <c r="E5559" s="157">
        <v>0</v>
      </c>
      <c r="F5559" s="157">
        <v>0</v>
      </c>
    </row>
    <row r="5560" spans="1:6" x14ac:dyDescent="0.2">
      <c r="A5560" s="155" t="s">
        <v>8257</v>
      </c>
      <c r="B5560" s="155" t="s">
        <v>8258</v>
      </c>
      <c r="C5560" s="155" t="s">
        <v>10690</v>
      </c>
      <c r="D5560" s="157" t="s">
        <v>8259</v>
      </c>
      <c r="E5560" s="157" t="s">
        <v>8259</v>
      </c>
      <c r="F5560" s="157" t="s">
        <v>8259</v>
      </c>
    </row>
    <row r="5561" spans="1:6" x14ac:dyDescent="0.2">
      <c r="A5561" s="155" t="s">
        <v>8257</v>
      </c>
      <c r="B5561" s="155" t="s">
        <v>8258</v>
      </c>
      <c r="C5561" s="155" t="s">
        <v>10690</v>
      </c>
      <c r="D5561" s="157" t="s">
        <v>8259</v>
      </c>
      <c r="E5561" s="157" t="s">
        <v>8259</v>
      </c>
      <c r="F5561" s="157" t="s">
        <v>8259</v>
      </c>
    </row>
    <row r="5562" spans="1:6" x14ac:dyDescent="0.2">
      <c r="A5562" s="155" t="s">
        <v>8260</v>
      </c>
      <c r="B5562" s="155" t="s">
        <v>12364</v>
      </c>
      <c r="C5562" s="156">
        <v>37621</v>
      </c>
      <c r="D5562" s="157">
        <v>0</v>
      </c>
      <c r="E5562" s="157">
        <v>0</v>
      </c>
      <c r="F5562" s="157">
        <v>0</v>
      </c>
    </row>
    <row r="5563" spans="1:6" x14ac:dyDescent="0.2">
      <c r="A5563" s="155" t="s">
        <v>8261</v>
      </c>
      <c r="B5563" s="155"/>
      <c r="C5563" s="156">
        <v>37621</v>
      </c>
      <c r="D5563" s="157">
        <v>0</v>
      </c>
      <c r="E5563" s="157">
        <v>0</v>
      </c>
      <c r="F5563" s="157">
        <v>0</v>
      </c>
    </row>
    <row r="5564" spans="1:6" x14ac:dyDescent="0.2">
      <c r="A5564" s="155" t="s">
        <v>8257</v>
      </c>
      <c r="B5564" s="155" t="s">
        <v>8258</v>
      </c>
      <c r="C5564" s="155" t="s">
        <v>10690</v>
      </c>
      <c r="D5564" s="157" t="s">
        <v>8259</v>
      </c>
      <c r="E5564" s="157" t="s">
        <v>8259</v>
      </c>
      <c r="F5564" s="157" t="s">
        <v>8259</v>
      </c>
    </row>
    <row r="5565" spans="1:6" x14ac:dyDescent="0.2">
      <c r="A5565" s="155" t="s">
        <v>8257</v>
      </c>
      <c r="B5565" s="155" t="s">
        <v>8258</v>
      </c>
      <c r="C5565" s="155" t="s">
        <v>10690</v>
      </c>
      <c r="D5565" s="157" t="s">
        <v>8259</v>
      </c>
      <c r="E5565" s="157" t="s">
        <v>8259</v>
      </c>
      <c r="F5565" s="157" t="s">
        <v>8259</v>
      </c>
    </row>
    <row r="5566" spans="1:6" x14ac:dyDescent="0.2">
      <c r="A5566" s="155" t="s">
        <v>8260</v>
      </c>
      <c r="B5566" s="155" t="s">
        <v>12364</v>
      </c>
      <c r="C5566" s="156">
        <v>37621</v>
      </c>
      <c r="D5566" s="157">
        <v>0</v>
      </c>
      <c r="E5566" s="157">
        <v>0</v>
      </c>
      <c r="F5566" s="157">
        <v>0</v>
      </c>
    </row>
    <row r="5567" spans="1:6" x14ac:dyDescent="0.2">
      <c r="A5567" s="155" t="s">
        <v>8261</v>
      </c>
      <c r="B5567" s="155"/>
      <c r="C5567" s="156">
        <v>37621</v>
      </c>
      <c r="D5567" s="157">
        <v>0</v>
      </c>
      <c r="E5567" s="157">
        <v>0</v>
      </c>
      <c r="F5567" s="157">
        <v>0</v>
      </c>
    </row>
    <row r="5568" spans="1:6" x14ac:dyDescent="0.2">
      <c r="A5568" s="155" t="s">
        <v>8257</v>
      </c>
      <c r="B5568" s="155" t="s">
        <v>8258</v>
      </c>
      <c r="C5568" s="155" t="s">
        <v>10690</v>
      </c>
      <c r="D5568" s="157" t="s">
        <v>8259</v>
      </c>
      <c r="E5568" s="157" t="s">
        <v>8259</v>
      </c>
      <c r="F5568" s="157" t="s">
        <v>8259</v>
      </c>
    </row>
    <row r="5569" spans="1:6" x14ac:dyDescent="0.2">
      <c r="A5569" s="155" t="s">
        <v>8257</v>
      </c>
      <c r="B5569" s="155" t="s">
        <v>8258</v>
      </c>
      <c r="C5569" s="155" t="s">
        <v>10690</v>
      </c>
      <c r="D5569" s="157" t="s">
        <v>8259</v>
      </c>
      <c r="E5569" s="157" t="s">
        <v>8259</v>
      </c>
      <c r="F5569" s="157" t="s">
        <v>8259</v>
      </c>
    </row>
    <row r="5570" spans="1:6" x14ac:dyDescent="0.2">
      <c r="A5570" s="155" t="s">
        <v>8260</v>
      </c>
      <c r="B5570" s="155" t="s">
        <v>12364</v>
      </c>
      <c r="C5570" s="156">
        <v>37621</v>
      </c>
      <c r="D5570" s="157">
        <v>0</v>
      </c>
      <c r="E5570" s="157">
        <v>0</v>
      </c>
      <c r="F5570" s="157">
        <v>0</v>
      </c>
    </row>
    <row r="5571" spans="1:6" x14ac:dyDescent="0.2">
      <c r="A5571" s="155" t="s">
        <v>8261</v>
      </c>
      <c r="B5571" s="155"/>
      <c r="C5571" s="156">
        <v>37621</v>
      </c>
      <c r="D5571" s="157">
        <v>0</v>
      </c>
      <c r="E5571" s="157">
        <v>0</v>
      </c>
      <c r="F5571" s="157">
        <v>0</v>
      </c>
    </row>
    <row r="5572" spans="1:6" x14ac:dyDescent="0.2">
      <c r="A5572" s="155" t="s">
        <v>8257</v>
      </c>
      <c r="B5572" s="155" t="s">
        <v>8258</v>
      </c>
      <c r="C5572" s="155" t="s">
        <v>10690</v>
      </c>
      <c r="D5572" s="157" t="s">
        <v>8259</v>
      </c>
      <c r="E5572" s="157" t="s">
        <v>8259</v>
      </c>
      <c r="F5572" s="157" t="s">
        <v>8259</v>
      </c>
    </row>
    <row r="5573" spans="1:6" x14ac:dyDescent="0.2">
      <c r="A5573" s="155" t="s">
        <v>8257</v>
      </c>
      <c r="B5573" s="155" t="s">
        <v>8258</v>
      </c>
      <c r="C5573" s="155" t="s">
        <v>10690</v>
      </c>
      <c r="D5573" s="157" t="s">
        <v>8259</v>
      </c>
      <c r="E5573" s="157" t="s">
        <v>8259</v>
      </c>
      <c r="F5573" s="157" t="s">
        <v>8259</v>
      </c>
    </row>
    <row r="5574" spans="1:6" x14ac:dyDescent="0.2">
      <c r="A5574" s="155" t="s">
        <v>8260</v>
      </c>
      <c r="B5574" s="155" t="s">
        <v>12364</v>
      </c>
      <c r="C5574" s="156">
        <v>37621</v>
      </c>
      <c r="D5574" s="157">
        <v>0</v>
      </c>
      <c r="E5574" s="157">
        <v>0</v>
      </c>
      <c r="F5574" s="157">
        <v>0</v>
      </c>
    </row>
    <row r="5575" spans="1:6" x14ac:dyDescent="0.2">
      <c r="A5575" s="155" t="s">
        <v>8261</v>
      </c>
      <c r="B5575" s="155"/>
      <c r="C5575" s="156">
        <v>37621</v>
      </c>
      <c r="D5575" s="157">
        <v>0</v>
      </c>
      <c r="E5575" s="157">
        <v>0</v>
      </c>
      <c r="F5575" s="157">
        <v>0</v>
      </c>
    </row>
    <row r="5576" spans="1:6" x14ac:dyDescent="0.2">
      <c r="A5576" s="155" t="s">
        <v>8257</v>
      </c>
      <c r="B5576" s="155" t="s">
        <v>8258</v>
      </c>
      <c r="C5576" s="155" t="s">
        <v>10690</v>
      </c>
      <c r="D5576" s="157" t="s">
        <v>8259</v>
      </c>
      <c r="E5576" s="157" t="s">
        <v>8259</v>
      </c>
      <c r="F5576" s="157" t="s">
        <v>8259</v>
      </c>
    </row>
    <row r="5577" spans="1:6" x14ac:dyDescent="0.2">
      <c r="A5577" s="155" t="s">
        <v>8257</v>
      </c>
      <c r="B5577" s="155" t="s">
        <v>8258</v>
      </c>
      <c r="C5577" s="155" t="s">
        <v>10690</v>
      </c>
      <c r="D5577" s="157" t="s">
        <v>8259</v>
      </c>
      <c r="E5577" s="157" t="s">
        <v>8259</v>
      </c>
      <c r="F5577" s="157" t="s">
        <v>8259</v>
      </c>
    </row>
    <row r="5578" spans="1:6" x14ac:dyDescent="0.2">
      <c r="A5578" s="155" t="s">
        <v>8260</v>
      </c>
      <c r="B5578" s="155" t="s">
        <v>12364</v>
      </c>
      <c r="C5578" s="156">
        <v>37621</v>
      </c>
      <c r="D5578" s="157">
        <v>0</v>
      </c>
      <c r="E5578" s="157">
        <v>0</v>
      </c>
      <c r="F5578" s="157">
        <v>0</v>
      </c>
    </row>
    <row r="5579" spans="1:6" x14ac:dyDescent="0.2">
      <c r="A5579" s="155" t="s">
        <v>8261</v>
      </c>
      <c r="B5579" s="155"/>
      <c r="C5579" s="156">
        <v>37621</v>
      </c>
      <c r="D5579" s="157">
        <v>0</v>
      </c>
      <c r="E5579" s="157">
        <v>0</v>
      </c>
      <c r="F5579" s="157">
        <v>0</v>
      </c>
    </row>
    <row r="5580" spans="1:6" x14ac:dyDescent="0.2">
      <c r="A5580" s="155" t="s">
        <v>8257</v>
      </c>
      <c r="B5580" s="155" t="s">
        <v>8258</v>
      </c>
      <c r="C5580" s="155" t="s">
        <v>10690</v>
      </c>
      <c r="D5580" s="157" t="s">
        <v>8259</v>
      </c>
      <c r="E5580" s="157" t="s">
        <v>8259</v>
      </c>
      <c r="F5580" s="157" t="s">
        <v>8259</v>
      </c>
    </row>
    <row r="5581" spans="1:6" x14ac:dyDescent="0.2">
      <c r="A5581" s="155" t="s">
        <v>665</v>
      </c>
      <c r="B5581" s="155" t="s">
        <v>8458</v>
      </c>
      <c r="C5581" s="155"/>
      <c r="D5581" s="155"/>
      <c r="E5581" s="155"/>
      <c r="F5581" s="155"/>
    </row>
    <row r="5582" spans="1:6" x14ac:dyDescent="0.2">
      <c r="A5582" s="155"/>
      <c r="B5582" s="155"/>
      <c r="C5582" s="155" t="s">
        <v>10691</v>
      </c>
      <c r="D5582" s="155"/>
      <c r="E5582" s="157">
        <v>0</v>
      </c>
      <c r="F5582" s="155"/>
    </row>
    <row r="5583" spans="1:6" x14ac:dyDescent="0.2">
      <c r="A5583" s="155" t="s">
        <v>8264</v>
      </c>
      <c r="B5583" s="155"/>
      <c r="C5583" s="156">
        <v>37590</v>
      </c>
      <c r="D5583" s="157">
        <v>12488.793</v>
      </c>
      <c r="E5583" s="157">
        <v>24311.284</v>
      </c>
      <c r="F5583" s="157">
        <v>-11822.491</v>
      </c>
    </row>
    <row r="5584" spans="1:6" x14ac:dyDescent="0.2">
      <c r="A5584" s="155" t="s">
        <v>8257</v>
      </c>
      <c r="B5584" s="155" t="s">
        <v>8258</v>
      </c>
      <c r="C5584" s="155" t="s">
        <v>10690</v>
      </c>
      <c r="D5584" s="157" t="s">
        <v>8259</v>
      </c>
      <c r="E5584" s="157" t="s">
        <v>8259</v>
      </c>
      <c r="F5584" s="157" t="s">
        <v>8259</v>
      </c>
    </row>
    <row r="5586" spans="1:6" x14ac:dyDescent="0.2">
      <c r="A5586" s="155" t="s">
        <v>8265</v>
      </c>
      <c r="B5586" s="155" t="s">
        <v>8266</v>
      </c>
      <c r="C5586" s="155" t="s">
        <v>158</v>
      </c>
      <c r="D5586" s="157" t="s">
        <v>3</v>
      </c>
      <c r="E5586" s="157" t="s">
        <v>4</v>
      </c>
      <c r="F5586" s="157" t="s">
        <v>1020</v>
      </c>
    </row>
    <row r="5587" spans="1:6" x14ac:dyDescent="0.2">
      <c r="A5587" s="155" t="s">
        <v>8257</v>
      </c>
      <c r="B5587" s="155" t="s">
        <v>8258</v>
      </c>
      <c r="C5587" s="155" t="s">
        <v>10690</v>
      </c>
      <c r="D5587" s="157" t="s">
        <v>8259</v>
      </c>
      <c r="E5587" s="157" t="s">
        <v>8259</v>
      </c>
      <c r="F5587" s="157" t="s">
        <v>8259</v>
      </c>
    </row>
    <row r="5588" spans="1:6" x14ac:dyDescent="0.2">
      <c r="A5588" s="156">
        <v>45639</v>
      </c>
      <c r="B5588" s="155" t="s">
        <v>11546</v>
      </c>
      <c r="C5588" s="155" t="s">
        <v>11547</v>
      </c>
      <c r="D5588" s="155"/>
      <c r="E5588" s="157">
        <v>1377.855</v>
      </c>
      <c r="F5588" s="157">
        <v>-13200.346</v>
      </c>
    </row>
    <row r="5589" spans="1:6" x14ac:dyDescent="0.2">
      <c r="A5589" s="156">
        <v>45653</v>
      </c>
      <c r="B5589" s="155">
        <v>5624567641</v>
      </c>
      <c r="C5589" s="155" t="s">
        <v>11548</v>
      </c>
      <c r="D5589" s="157">
        <v>1363.4929999999999</v>
      </c>
      <c r="E5589" s="155"/>
      <c r="F5589" s="157">
        <v>-11836.852999999999</v>
      </c>
    </row>
    <row r="5590" spans="1:6" x14ac:dyDescent="0.2">
      <c r="A5590" s="156">
        <v>45653</v>
      </c>
      <c r="B5590" s="155">
        <v>5624567642</v>
      </c>
      <c r="C5590" s="155" t="s">
        <v>11549</v>
      </c>
      <c r="D5590" s="157">
        <v>1377.855</v>
      </c>
      <c r="E5590" s="155"/>
      <c r="F5590" s="157">
        <v>-10458.998</v>
      </c>
    </row>
    <row r="5591" spans="1:6" x14ac:dyDescent="0.2">
      <c r="A5591" s="156">
        <v>45657</v>
      </c>
      <c r="B5591" s="155" t="s">
        <v>12367</v>
      </c>
      <c r="C5591" s="155" t="s">
        <v>12368</v>
      </c>
      <c r="D5591" s="155"/>
      <c r="E5591" s="157">
        <v>1252.4179999999999</v>
      </c>
      <c r="F5591" s="157">
        <v>-11711.415999999999</v>
      </c>
    </row>
    <row r="5592" spans="1:6" x14ac:dyDescent="0.2">
      <c r="A5592" s="155" t="s">
        <v>8257</v>
      </c>
      <c r="B5592" s="155" t="s">
        <v>8258</v>
      </c>
      <c r="C5592" s="155" t="s">
        <v>10690</v>
      </c>
      <c r="D5592" s="157" t="s">
        <v>8259</v>
      </c>
      <c r="E5592" s="157" t="s">
        <v>8259</v>
      </c>
      <c r="F5592" s="157" t="s">
        <v>8259</v>
      </c>
    </row>
    <row r="5593" spans="1:6" x14ac:dyDescent="0.2">
      <c r="A5593" s="155" t="s">
        <v>8260</v>
      </c>
      <c r="B5593" s="155" t="s">
        <v>12364</v>
      </c>
      <c r="C5593" s="156">
        <v>37621</v>
      </c>
      <c r="D5593" s="157">
        <v>2741.348</v>
      </c>
      <c r="E5593" s="157">
        <v>2630.2730000000001</v>
      </c>
      <c r="F5593" s="157">
        <v>111.075</v>
      </c>
    </row>
    <row r="5594" spans="1:6" x14ac:dyDescent="0.2">
      <c r="A5594" s="155" t="s">
        <v>8261</v>
      </c>
      <c r="B5594" s="155"/>
      <c r="C5594" s="156">
        <v>37621</v>
      </c>
      <c r="D5594" s="157">
        <v>15230.141</v>
      </c>
      <c r="E5594" s="157">
        <v>26941.557000000001</v>
      </c>
      <c r="F5594" s="157">
        <v>-11711.415999999999</v>
      </c>
    </row>
    <row r="5595" spans="1:6" x14ac:dyDescent="0.2">
      <c r="A5595" s="155" t="s">
        <v>8257</v>
      </c>
      <c r="B5595" s="155" t="s">
        <v>8258</v>
      </c>
      <c r="C5595" s="155" t="s">
        <v>10690</v>
      </c>
      <c r="D5595" s="157" t="s">
        <v>8259</v>
      </c>
      <c r="E5595" s="157" t="s">
        <v>8259</v>
      </c>
      <c r="F5595" s="157" t="s">
        <v>8259</v>
      </c>
    </row>
    <row r="5596" spans="1:6" x14ac:dyDescent="0.2">
      <c r="A5596" s="155" t="s">
        <v>8257</v>
      </c>
      <c r="B5596" s="155" t="s">
        <v>8258</v>
      </c>
      <c r="C5596" s="155" t="s">
        <v>10690</v>
      </c>
      <c r="D5596" s="157" t="s">
        <v>8259</v>
      </c>
      <c r="E5596" s="157" t="s">
        <v>8259</v>
      </c>
      <c r="F5596" s="157" t="s">
        <v>8259</v>
      </c>
    </row>
    <row r="5597" spans="1:6" x14ac:dyDescent="0.2">
      <c r="A5597" s="155" t="s">
        <v>8260</v>
      </c>
      <c r="B5597" s="155" t="s">
        <v>12364</v>
      </c>
      <c r="C5597" s="156">
        <v>37621</v>
      </c>
      <c r="D5597" s="157">
        <v>0</v>
      </c>
      <c r="E5597" s="157">
        <v>0</v>
      </c>
      <c r="F5597" s="157">
        <v>0</v>
      </c>
    </row>
    <row r="5598" spans="1:6" x14ac:dyDescent="0.2">
      <c r="A5598" s="155" t="s">
        <v>8261</v>
      </c>
      <c r="B5598" s="155"/>
      <c r="C5598" s="156">
        <v>37621</v>
      </c>
      <c r="D5598" s="157">
        <v>0</v>
      </c>
      <c r="E5598" s="157">
        <v>0</v>
      </c>
      <c r="F5598" s="157">
        <v>0</v>
      </c>
    </row>
    <row r="5599" spans="1:6" x14ac:dyDescent="0.2">
      <c r="A5599" s="155" t="s">
        <v>8257</v>
      </c>
      <c r="B5599" s="155" t="s">
        <v>8258</v>
      </c>
      <c r="C5599" s="155" t="s">
        <v>10690</v>
      </c>
      <c r="D5599" s="157" t="s">
        <v>8259</v>
      </c>
      <c r="E5599" s="157" t="s">
        <v>8259</v>
      </c>
      <c r="F5599" s="157" t="s">
        <v>8259</v>
      </c>
    </row>
    <row r="5600" spans="1:6" x14ac:dyDescent="0.2">
      <c r="A5600" s="155" t="s">
        <v>8268</v>
      </c>
      <c r="B5600" s="155"/>
      <c r="C5600" s="155"/>
      <c r="D5600" s="155"/>
      <c r="E5600" s="155"/>
      <c r="F5600" s="155"/>
    </row>
    <row r="5601" spans="1:6" x14ac:dyDescent="0.2">
      <c r="A5601" s="155" t="s">
        <v>8254</v>
      </c>
      <c r="B5601" s="155" t="s">
        <v>8255</v>
      </c>
      <c r="C5601" s="155"/>
      <c r="D5601" s="155"/>
      <c r="E5601" s="155"/>
      <c r="F5601" s="155"/>
    </row>
    <row r="5602" spans="1:6" x14ac:dyDescent="0.2">
      <c r="A5602" s="155"/>
      <c r="B5602" s="155"/>
      <c r="C5602" s="155" t="s">
        <v>10689</v>
      </c>
      <c r="D5602" s="157" t="s">
        <v>8255</v>
      </c>
      <c r="E5602" s="155"/>
      <c r="F5602" s="155"/>
    </row>
    <row r="5604" spans="1:6" x14ac:dyDescent="0.2">
      <c r="A5604" s="155" t="s">
        <v>8257</v>
      </c>
      <c r="B5604" s="155" t="s">
        <v>8258</v>
      </c>
      <c r="C5604" s="155" t="s">
        <v>10690</v>
      </c>
      <c r="D5604" s="157" t="s">
        <v>8259</v>
      </c>
      <c r="E5604" s="157" t="s">
        <v>8259</v>
      </c>
      <c r="F5604" s="157" t="s">
        <v>8259</v>
      </c>
    </row>
    <row r="5605" spans="1:6" x14ac:dyDescent="0.2">
      <c r="A5605" s="155" t="s">
        <v>8260</v>
      </c>
      <c r="B5605" s="155" t="s">
        <v>12364</v>
      </c>
      <c r="C5605" s="156">
        <v>37621</v>
      </c>
      <c r="D5605" s="157">
        <v>0</v>
      </c>
      <c r="E5605" s="157">
        <v>0</v>
      </c>
      <c r="F5605" s="157">
        <v>0</v>
      </c>
    </row>
    <row r="5606" spans="1:6" x14ac:dyDescent="0.2">
      <c r="A5606" s="155" t="s">
        <v>8261</v>
      </c>
      <c r="B5606" s="155"/>
      <c r="C5606" s="156">
        <v>37621</v>
      </c>
      <c r="D5606" s="157">
        <v>0</v>
      </c>
      <c r="E5606" s="157">
        <v>0</v>
      </c>
      <c r="F5606" s="157">
        <v>0</v>
      </c>
    </row>
    <row r="5607" spans="1:6" x14ac:dyDescent="0.2">
      <c r="A5607" s="155" t="s">
        <v>8257</v>
      </c>
      <c r="B5607" s="155" t="s">
        <v>8258</v>
      </c>
      <c r="C5607" s="155" t="s">
        <v>10690</v>
      </c>
      <c r="D5607" s="157" t="s">
        <v>8259</v>
      </c>
      <c r="E5607" s="157" t="s">
        <v>8259</v>
      </c>
      <c r="F5607" s="157" t="s">
        <v>8259</v>
      </c>
    </row>
    <row r="5608" spans="1:6" x14ac:dyDescent="0.2">
      <c r="A5608" s="155" t="s">
        <v>8257</v>
      </c>
      <c r="B5608" s="155" t="s">
        <v>8258</v>
      </c>
      <c r="C5608" s="155" t="s">
        <v>10690</v>
      </c>
      <c r="D5608" s="157" t="s">
        <v>8259</v>
      </c>
      <c r="E5608" s="157" t="s">
        <v>8259</v>
      </c>
      <c r="F5608" s="157" t="s">
        <v>8259</v>
      </c>
    </row>
    <row r="5609" spans="1:6" x14ac:dyDescent="0.2">
      <c r="A5609" s="155" t="s">
        <v>8260</v>
      </c>
      <c r="B5609" s="155" t="s">
        <v>12364</v>
      </c>
      <c r="C5609" s="156">
        <v>37621</v>
      </c>
      <c r="D5609" s="157">
        <v>0</v>
      </c>
      <c r="E5609" s="157">
        <v>0</v>
      </c>
      <c r="F5609" s="157">
        <v>0</v>
      </c>
    </row>
    <row r="5610" spans="1:6" x14ac:dyDescent="0.2">
      <c r="A5610" s="155" t="s">
        <v>8261</v>
      </c>
      <c r="B5610" s="155"/>
      <c r="C5610" s="156">
        <v>37621</v>
      </c>
      <c r="D5610" s="157">
        <v>0</v>
      </c>
      <c r="E5610" s="157">
        <v>0</v>
      </c>
      <c r="F5610" s="157">
        <v>0</v>
      </c>
    </row>
    <row r="5611" spans="1:6" x14ac:dyDescent="0.2">
      <c r="A5611" s="155" t="s">
        <v>8257</v>
      </c>
      <c r="B5611" s="155" t="s">
        <v>8258</v>
      </c>
      <c r="C5611" s="155" t="s">
        <v>10690</v>
      </c>
      <c r="D5611" s="157" t="s">
        <v>8259</v>
      </c>
      <c r="E5611" s="157" t="s">
        <v>8259</v>
      </c>
      <c r="F5611" s="157" t="s">
        <v>8259</v>
      </c>
    </row>
    <row r="5612" spans="1:6" x14ac:dyDescent="0.2">
      <c r="A5612" s="155" t="s">
        <v>8257</v>
      </c>
      <c r="B5612" s="155" t="s">
        <v>8258</v>
      </c>
      <c r="C5612" s="155" t="s">
        <v>10690</v>
      </c>
      <c r="D5612" s="157" t="s">
        <v>8259</v>
      </c>
      <c r="E5612" s="157" t="s">
        <v>8259</v>
      </c>
      <c r="F5612" s="157" t="s">
        <v>8259</v>
      </c>
    </row>
    <row r="5613" spans="1:6" x14ac:dyDescent="0.2">
      <c r="A5613" s="155" t="s">
        <v>8260</v>
      </c>
      <c r="B5613" s="155" t="s">
        <v>12364</v>
      </c>
      <c r="C5613" s="156">
        <v>37621</v>
      </c>
      <c r="D5613" s="157">
        <v>0</v>
      </c>
      <c r="E5613" s="157">
        <v>0</v>
      </c>
      <c r="F5613" s="157">
        <v>0</v>
      </c>
    </row>
    <row r="5614" spans="1:6" x14ac:dyDescent="0.2">
      <c r="A5614" s="155" t="s">
        <v>8261</v>
      </c>
      <c r="B5614" s="155"/>
      <c r="C5614" s="156">
        <v>37621</v>
      </c>
      <c r="D5614" s="157">
        <v>0</v>
      </c>
      <c r="E5614" s="157">
        <v>0</v>
      </c>
      <c r="F5614" s="157">
        <v>0</v>
      </c>
    </row>
    <row r="5615" spans="1:6" x14ac:dyDescent="0.2">
      <c r="A5615" s="155" t="s">
        <v>8257</v>
      </c>
      <c r="B5615" s="155" t="s">
        <v>8258</v>
      </c>
      <c r="C5615" s="155" t="s">
        <v>10690</v>
      </c>
      <c r="D5615" s="157" t="s">
        <v>8259</v>
      </c>
      <c r="E5615" s="157" t="s">
        <v>8259</v>
      </c>
      <c r="F5615" s="157" t="s">
        <v>8259</v>
      </c>
    </row>
    <row r="5616" spans="1:6" x14ac:dyDescent="0.2">
      <c r="A5616" s="155" t="s">
        <v>8257</v>
      </c>
      <c r="B5616" s="155" t="s">
        <v>8258</v>
      </c>
      <c r="C5616" s="155" t="s">
        <v>10690</v>
      </c>
      <c r="D5616" s="157" t="s">
        <v>8259</v>
      </c>
      <c r="E5616" s="157" t="s">
        <v>8259</v>
      </c>
      <c r="F5616" s="157" t="s">
        <v>8259</v>
      </c>
    </row>
    <row r="5617" spans="1:6" x14ac:dyDescent="0.2">
      <c r="A5617" s="155" t="s">
        <v>8260</v>
      </c>
      <c r="B5617" s="155" t="s">
        <v>12364</v>
      </c>
      <c r="C5617" s="156">
        <v>37621</v>
      </c>
      <c r="D5617" s="157">
        <v>0</v>
      </c>
      <c r="E5617" s="157">
        <v>0</v>
      </c>
      <c r="F5617" s="157">
        <v>0</v>
      </c>
    </row>
    <row r="5618" spans="1:6" x14ac:dyDescent="0.2">
      <c r="A5618" s="155" t="s">
        <v>8261</v>
      </c>
      <c r="B5618" s="155"/>
      <c r="C5618" s="156">
        <v>37621</v>
      </c>
      <c r="D5618" s="157">
        <v>0</v>
      </c>
      <c r="E5618" s="157">
        <v>0</v>
      </c>
      <c r="F5618" s="157">
        <v>0</v>
      </c>
    </row>
    <row r="5619" spans="1:6" x14ac:dyDescent="0.2">
      <c r="A5619" s="155" t="s">
        <v>8257</v>
      </c>
      <c r="B5619" s="155" t="s">
        <v>8258</v>
      </c>
      <c r="C5619" s="155" t="s">
        <v>10690</v>
      </c>
      <c r="D5619" s="157" t="s">
        <v>8259</v>
      </c>
      <c r="E5619" s="157" t="s">
        <v>8259</v>
      </c>
      <c r="F5619" s="157" t="s">
        <v>8259</v>
      </c>
    </row>
    <row r="5620" spans="1:6" x14ac:dyDescent="0.2">
      <c r="A5620" s="155" t="s">
        <v>8257</v>
      </c>
      <c r="B5620" s="155" t="s">
        <v>8258</v>
      </c>
      <c r="C5620" s="155" t="s">
        <v>10690</v>
      </c>
      <c r="D5620" s="157" t="s">
        <v>8259</v>
      </c>
      <c r="E5620" s="157" t="s">
        <v>8259</v>
      </c>
      <c r="F5620" s="157" t="s">
        <v>8259</v>
      </c>
    </row>
    <row r="5621" spans="1:6" x14ac:dyDescent="0.2">
      <c r="A5621" s="155" t="s">
        <v>8260</v>
      </c>
      <c r="B5621" s="155" t="s">
        <v>12364</v>
      </c>
      <c r="C5621" s="156">
        <v>37621</v>
      </c>
      <c r="D5621" s="157">
        <v>0</v>
      </c>
      <c r="E5621" s="157">
        <v>0</v>
      </c>
      <c r="F5621" s="157">
        <v>0</v>
      </c>
    </row>
    <row r="5622" spans="1:6" x14ac:dyDescent="0.2">
      <c r="A5622" s="155" t="s">
        <v>8261</v>
      </c>
      <c r="B5622" s="155"/>
      <c r="C5622" s="156">
        <v>37621</v>
      </c>
      <c r="D5622" s="157">
        <v>0</v>
      </c>
      <c r="E5622" s="157">
        <v>0</v>
      </c>
      <c r="F5622" s="157">
        <v>0</v>
      </c>
    </row>
    <row r="5623" spans="1:6" x14ac:dyDescent="0.2">
      <c r="A5623" s="155" t="s">
        <v>8257</v>
      </c>
      <c r="B5623" s="155" t="s">
        <v>8258</v>
      </c>
      <c r="C5623" s="155" t="s">
        <v>10690</v>
      </c>
      <c r="D5623" s="157" t="s">
        <v>8259</v>
      </c>
      <c r="E5623" s="157" t="s">
        <v>8259</v>
      </c>
      <c r="F5623" s="157" t="s">
        <v>8259</v>
      </c>
    </row>
    <row r="5624" spans="1:6" x14ac:dyDescent="0.2">
      <c r="A5624" s="155" t="s">
        <v>8257</v>
      </c>
      <c r="B5624" s="155" t="s">
        <v>8258</v>
      </c>
      <c r="C5624" s="155" t="s">
        <v>10690</v>
      </c>
      <c r="D5624" s="157" t="s">
        <v>8259</v>
      </c>
      <c r="E5624" s="157" t="s">
        <v>8259</v>
      </c>
      <c r="F5624" s="157" t="s">
        <v>8259</v>
      </c>
    </row>
    <row r="5625" spans="1:6" x14ac:dyDescent="0.2">
      <c r="A5625" s="155" t="s">
        <v>8260</v>
      </c>
      <c r="B5625" s="155" t="s">
        <v>12364</v>
      </c>
      <c r="C5625" s="156">
        <v>37621</v>
      </c>
      <c r="D5625" s="157">
        <v>0</v>
      </c>
      <c r="E5625" s="157">
        <v>0</v>
      </c>
      <c r="F5625" s="157">
        <v>0</v>
      </c>
    </row>
    <row r="5626" spans="1:6" x14ac:dyDescent="0.2">
      <c r="A5626" s="155" t="s">
        <v>8261</v>
      </c>
      <c r="B5626" s="155"/>
      <c r="C5626" s="156">
        <v>37621</v>
      </c>
      <c r="D5626" s="157">
        <v>0</v>
      </c>
      <c r="E5626" s="157">
        <v>0</v>
      </c>
      <c r="F5626" s="157">
        <v>0</v>
      </c>
    </row>
    <row r="5627" spans="1:6" x14ac:dyDescent="0.2">
      <c r="A5627" s="155" t="s">
        <v>8257</v>
      </c>
      <c r="B5627" s="155" t="s">
        <v>8258</v>
      </c>
      <c r="C5627" s="155" t="s">
        <v>10690</v>
      </c>
      <c r="D5627" s="157" t="s">
        <v>8259</v>
      </c>
      <c r="E5627" s="157" t="s">
        <v>8259</v>
      </c>
      <c r="F5627" s="157" t="s">
        <v>8259</v>
      </c>
    </row>
    <row r="5628" spans="1:6" x14ac:dyDescent="0.2">
      <c r="A5628" s="155" t="s">
        <v>8257</v>
      </c>
      <c r="B5628" s="155" t="s">
        <v>8258</v>
      </c>
      <c r="C5628" s="155" t="s">
        <v>10690</v>
      </c>
      <c r="D5628" s="157" t="s">
        <v>8259</v>
      </c>
      <c r="E5628" s="157" t="s">
        <v>8259</v>
      </c>
      <c r="F5628" s="157" t="s">
        <v>8259</v>
      </c>
    </row>
    <row r="5629" spans="1:6" x14ac:dyDescent="0.2">
      <c r="A5629" s="155" t="s">
        <v>8260</v>
      </c>
      <c r="B5629" s="155" t="s">
        <v>12364</v>
      </c>
      <c r="C5629" s="156">
        <v>37621</v>
      </c>
      <c r="D5629" s="157">
        <v>0</v>
      </c>
      <c r="E5629" s="157">
        <v>0</v>
      </c>
      <c r="F5629" s="157">
        <v>0</v>
      </c>
    </row>
    <row r="5630" spans="1:6" x14ac:dyDescent="0.2">
      <c r="A5630" s="155" t="s">
        <v>8261</v>
      </c>
      <c r="B5630" s="155"/>
      <c r="C5630" s="156">
        <v>37621</v>
      </c>
      <c r="D5630" s="157">
        <v>0</v>
      </c>
      <c r="E5630" s="157">
        <v>0</v>
      </c>
      <c r="F5630" s="157">
        <v>0</v>
      </c>
    </row>
    <row r="5631" spans="1:6" x14ac:dyDescent="0.2">
      <c r="A5631" s="155" t="s">
        <v>8257</v>
      </c>
      <c r="B5631" s="155" t="s">
        <v>8258</v>
      </c>
      <c r="C5631" s="155" t="s">
        <v>10690</v>
      </c>
      <c r="D5631" s="157" t="s">
        <v>8259</v>
      </c>
      <c r="E5631" s="157" t="s">
        <v>8259</v>
      </c>
      <c r="F5631" s="157" t="s">
        <v>8259</v>
      </c>
    </row>
    <row r="5632" spans="1:6" x14ac:dyDescent="0.2">
      <c r="A5632" s="155" t="s">
        <v>8257</v>
      </c>
      <c r="B5632" s="155" t="s">
        <v>8258</v>
      </c>
      <c r="C5632" s="155" t="s">
        <v>10690</v>
      </c>
      <c r="D5632" s="157" t="s">
        <v>8259</v>
      </c>
      <c r="E5632" s="157" t="s">
        <v>8259</v>
      </c>
      <c r="F5632" s="157" t="s">
        <v>8259</v>
      </c>
    </row>
    <row r="5633" spans="1:6" x14ac:dyDescent="0.2">
      <c r="A5633" s="155" t="s">
        <v>8260</v>
      </c>
      <c r="B5633" s="155" t="s">
        <v>12364</v>
      </c>
      <c r="C5633" s="156">
        <v>37621</v>
      </c>
      <c r="D5633" s="157">
        <v>0</v>
      </c>
      <c r="E5633" s="157">
        <v>0</v>
      </c>
      <c r="F5633" s="157">
        <v>0</v>
      </c>
    </row>
    <row r="5634" spans="1:6" x14ac:dyDescent="0.2">
      <c r="A5634" s="155" t="s">
        <v>8261</v>
      </c>
      <c r="B5634" s="155"/>
      <c r="C5634" s="156">
        <v>37621</v>
      </c>
      <c r="D5634" s="157">
        <v>0</v>
      </c>
      <c r="E5634" s="157">
        <v>0</v>
      </c>
      <c r="F5634" s="157">
        <v>0</v>
      </c>
    </row>
    <row r="5635" spans="1:6" x14ac:dyDescent="0.2">
      <c r="A5635" s="155" t="s">
        <v>8257</v>
      </c>
      <c r="B5635" s="155" t="s">
        <v>8258</v>
      </c>
      <c r="C5635" s="155" t="s">
        <v>10690</v>
      </c>
      <c r="D5635" s="157" t="s">
        <v>8259</v>
      </c>
      <c r="E5635" s="157" t="s">
        <v>8259</v>
      </c>
      <c r="F5635" s="157" t="s">
        <v>8259</v>
      </c>
    </row>
    <row r="5636" spans="1:6" x14ac:dyDescent="0.2">
      <c r="A5636" s="155" t="s">
        <v>8257</v>
      </c>
      <c r="B5636" s="155" t="s">
        <v>8258</v>
      </c>
      <c r="C5636" s="155" t="s">
        <v>10690</v>
      </c>
      <c r="D5636" s="157" t="s">
        <v>8259</v>
      </c>
      <c r="E5636" s="157" t="s">
        <v>8259</v>
      </c>
      <c r="F5636" s="157" t="s">
        <v>8259</v>
      </c>
    </row>
    <row r="5637" spans="1:6" x14ac:dyDescent="0.2">
      <c r="A5637" s="155" t="s">
        <v>8260</v>
      </c>
      <c r="B5637" s="155" t="s">
        <v>12364</v>
      </c>
      <c r="C5637" s="156">
        <v>37621</v>
      </c>
      <c r="D5637" s="157">
        <v>0</v>
      </c>
      <c r="E5637" s="157">
        <v>0</v>
      </c>
      <c r="F5637" s="157">
        <v>0</v>
      </c>
    </row>
    <row r="5638" spans="1:6" x14ac:dyDescent="0.2">
      <c r="A5638" s="155" t="s">
        <v>8261</v>
      </c>
      <c r="B5638" s="155"/>
      <c r="C5638" s="156">
        <v>37621</v>
      </c>
      <c r="D5638" s="157">
        <v>0</v>
      </c>
      <c r="E5638" s="157">
        <v>0</v>
      </c>
      <c r="F5638" s="157">
        <v>0</v>
      </c>
    </row>
    <row r="5639" spans="1:6" x14ac:dyDescent="0.2">
      <c r="A5639" s="155" t="s">
        <v>8257</v>
      </c>
      <c r="B5639" s="155" t="s">
        <v>8258</v>
      </c>
      <c r="C5639" s="155" t="s">
        <v>10690</v>
      </c>
      <c r="D5639" s="157" t="s">
        <v>8259</v>
      </c>
      <c r="E5639" s="157" t="s">
        <v>8259</v>
      </c>
      <c r="F5639" s="157" t="s">
        <v>8259</v>
      </c>
    </row>
    <row r="5640" spans="1:6" x14ac:dyDescent="0.2">
      <c r="A5640" s="155" t="s">
        <v>8257</v>
      </c>
      <c r="B5640" s="155" t="s">
        <v>8258</v>
      </c>
      <c r="C5640" s="155" t="s">
        <v>10690</v>
      </c>
      <c r="D5640" s="157" t="s">
        <v>8259</v>
      </c>
      <c r="E5640" s="157" t="s">
        <v>8259</v>
      </c>
      <c r="F5640" s="157" t="s">
        <v>8259</v>
      </c>
    </row>
    <row r="5641" spans="1:6" x14ac:dyDescent="0.2">
      <c r="A5641" s="155" t="s">
        <v>8260</v>
      </c>
      <c r="B5641" s="155" t="s">
        <v>12364</v>
      </c>
      <c r="C5641" s="156">
        <v>37621</v>
      </c>
      <c r="D5641" s="157">
        <v>0</v>
      </c>
      <c r="E5641" s="157">
        <v>0</v>
      </c>
      <c r="F5641" s="157">
        <v>0</v>
      </c>
    </row>
    <row r="5642" spans="1:6" x14ac:dyDescent="0.2">
      <c r="A5642" s="155" t="s">
        <v>8261</v>
      </c>
      <c r="B5642" s="155"/>
      <c r="C5642" s="156">
        <v>37621</v>
      </c>
      <c r="D5642" s="157">
        <v>0</v>
      </c>
      <c r="E5642" s="157">
        <v>0</v>
      </c>
      <c r="F5642" s="157">
        <v>0</v>
      </c>
    </row>
    <row r="5643" spans="1:6" x14ac:dyDescent="0.2">
      <c r="A5643" s="155" t="s">
        <v>8257</v>
      </c>
      <c r="B5643" s="155" t="s">
        <v>8258</v>
      </c>
      <c r="C5643" s="155" t="s">
        <v>10690</v>
      </c>
      <c r="D5643" s="157" t="s">
        <v>8259</v>
      </c>
      <c r="E5643" s="157" t="s">
        <v>8259</v>
      </c>
      <c r="F5643" s="157" t="s">
        <v>8259</v>
      </c>
    </row>
    <row r="5644" spans="1:6" x14ac:dyDescent="0.2">
      <c r="A5644" s="155" t="s">
        <v>8257</v>
      </c>
      <c r="B5644" s="155" t="s">
        <v>8258</v>
      </c>
      <c r="C5644" s="155" t="s">
        <v>10690</v>
      </c>
      <c r="D5644" s="157" t="s">
        <v>8259</v>
      </c>
      <c r="E5644" s="157" t="s">
        <v>8259</v>
      </c>
      <c r="F5644" s="157" t="s">
        <v>8259</v>
      </c>
    </row>
    <row r="5645" spans="1:6" x14ac:dyDescent="0.2">
      <c r="A5645" s="155" t="s">
        <v>8260</v>
      </c>
      <c r="B5645" s="155" t="s">
        <v>12364</v>
      </c>
      <c r="C5645" s="156">
        <v>37621</v>
      </c>
      <c r="D5645" s="157">
        <v>0</v>
      </c>
      <c r="E5645" s="157">
        <v>0</v>
      </c>
      <c r="F5645" s="157">
        <v>0</v>
      </c>
    </row>
    <row r="5646" spans="1:6" x14ac:dyDescent="0.2">
      <c r="A5646" s="155" t="s">
        <v>8261</v>
      </c>
      <c r="B5646" s="155"/>
      <c r="C5646" s="156">
        <v>37621</v>
      </c>
      <c r="D5646" s="157">
        <v>0</v>
      </c>
      <c r="E5646" s="157">
        <v>0</v>
      </c>
      <c r="F5646" s="157">
        <v>0</v>
      </c>
    </row>
    <row r="5647" spans="1:6" x14ac:dyDescent="0.2">
      <c r="A5647" s="155" t="s">
        <v>8257</v>
      </c>
      <c r="B5647" s="155" t="s">
        <v>8258</v>
      </c>
      <c r="C5647" s="155" t="s">
        <v>10690</v>
      </c>
      <c r="D5647" s="157" t="s">
        <v>8259</v>
      </c>
      <c r="E5647" s="157" t="s">
        <v>8259</v>
      </c>
      <c r="F5647" s="157" t="s">
        <v>8259</v>
      </c>
    </row>
    <row r="5648" spans="1:6" x14ac:dyDescent="0.2">
      <c r="A5648" s="155" t="s">
        <v>8257</v>
      </c>
      <c r="B5648" s="155" t="s">
        <v>8258</v>
      </c>
      <c r="C5648" s="155" t="s">
        <v>10690</v>
      </c>
      <c r="D5648" s="157" t="s">
        <v>8259</v>
      </c>
      <c r="E5648" s="157" t="s">
        <v>8259</v>
      </c>
      <c r="F5648" s="157" t="s">
        <v>8259</v>
      </c>
    </row>
    <row r="5649" spans="1:6" x14ac:dyDescent="0.2">
      <c r="A5649" s="155" t="s">
        <v>8260</v>
      </c>
      <c r="B5649" s="155" t="s">
        <v>12364</v>
      </c>
      <c r="C5649" s="156">
        <v>37621</v>
      </c>
      <c r="D5649" s="157">
        <v>0</v>
      </c>
      <c r="E5649" s="157">
        <v>0</v>
      </c>
      <c r="F5649" s="157">
        <v>0</v>
      </c>
    </row>
    <row r="5650" spans="1:6" x14ac:dyDescent="0.2">
      <c r="A5650" s="155" t="s">
        <v>8261</v>
      </c>
      <c r="B5650" s="155"/>
      <c r="C5650" s="156">
        <v>37621</v>
      </c>
      <c r="D5650" s="157">
        <v>0</v>
      </c>
      <c r="E5650" s="157">
        <v>0</v>
      </c>
      <c r="F5650" s="157">
        <v>0</v>
      </c>
    </row>
    <row r="5651" spans="1:6" x14ac:dyDescent="0.2">
      <c r="A5651" s="155" t="s">
        <v>8257</v>
      </c>
      <c r="B5651" s="155" t="s">
        <v>8258</v>
      </c>
      <c r="C5651" s="155" t="s">
        <v>10690</v>
      </c>
      <c r="D5651" s="157" t="s">
        <v>8259</v>
      </c>
      <c r="E5651" s="157" t="s">
        <v>8259</v>
      </c>
      <c r="F5651" s="157" t="s">
        <v>8259</v>
      </c>
    </row>
    <row r="5652" spans="1:6" x14ac:dyDescent="0.2">
      <c r="A5652" s="155" t="s">
        <v>8257</v>
      </c>
      <c r="B5652" s="155" t="s">
        <v>8258</v>
      </c>
      <c r="C5652" s="155" t="s">
        <v>10690</v>
      </c>
      <c r="D5652" s="157" t="s">
        <v>8259</v>
      </c>
      <c r="E5652" s="157" t="s">
        <v>8259</v>
      </c>
      <c r="F5652" s="157" t="s">
        <v>8259</v>
      </c>
    </row>
    <row r="5653" spans="1:6" x14ac:dyDescent="0.2">
      <c r="A5653" s="155" t="s">
        <v>8260</v>
      </c>
      <c r="B5653" s="155" t="s">
        <v>12364</v>
      </c>
      <c r="C5653" s="156">
        <v>37621</v>
      </c>
      <c r="D5653" s="157">
        <v>0</v>
      </c>
      <c r="E5653" s="157">
        <v>0</v>
      </c>
      <c r="F5653" s="157">
        <v>0</v>
      </c>
    </row>
    <row r="5654" spans="1:6" x14ac:dyDescent="0.2">
      <c r="A5654" s="155" t="s">
        <v>8261</v>
      </c>
      <c r="B5654" s="155"/>
      <c r="C5654" s="156">
        <v>37621</v>
      </c>
      <c r="D5654" s="157">
        <v>0</v>
      </c>
      <c r="E5654" s="157">
        <v>0</v>
      </c>
      <c r="F5654" s="157">
        <v>0</v>
      </c>
    </row>
    <row r="5655" spans="1:6" x14ac:dyDescent="0.2">
      <c r="A5655" s="155" t="s">
        <v>8257</v>
      </c>
      <c r="B5655" s="155" t="s">
        <v>8258</v>
      </c>
      <c r="C5655" s="155" t="s">
        <v>10690</v>
      </c>
      <c r="D5655" s="157" t="s">
        <v>8259</v>
      </c>
      <c r="E5655" s="157" t="s">
        <v>8259</v>
      </c>
      <c r="F5655" s="157" t="s">
        <v>8259</v>
      </c>
    </row>
    <row r="5656" spans="1:6" x14ac:dyDescent="0.2">
      <c r="A5656" s="155" t="s">
        <v>8268</v>
      </c>
      <c r="B5656" s="155"/>
      <c r="C5656" s="155"/>
      <c r="D5656" s="155"/>
      <c r="E5656" s="155"/>
      <c r="F5656" s="155"/>
    </row>
    <row r="5657" spans="1:6" x14ac:dyDescent="0.2">
      <c r="A5657" s="155" t="s">
        <v>8254</v>
      </c>
      <c r="B5657" s="155" t="s">
        <v>8255</v>
      </c>
      <c r="C5657" s="155"/>
      <c r="D5657" s="155"/>
      <c r="E5657" s="155"/>
      <c r="F5657" s="155"/>
    </row>
    <row r="5658" spans="1:6" x14ac:dyDescent="0.2">
      <c r="A5658" s="155"/>
      <c r="B5658" s="155"/>
      <c r="C5658" s="155" t="s">
        <v>10689</v>
      </c>
      <c r="D5658" s="157" t="s">
        <v>8255</v>
      </c>
      <c r="E5658" s="155"/>
      <c r="F5658" s="155"/>
    </row>
    <row r="5660" spans="1:6" x14ac:dyDescent="0.2">
      <c r="A5660" s="155" t="s">
        <v>8257</v>
      </c>
      <c r="B5660" s="155" t="s">
        <v>8258</v>
      </c>
      <c r="C5660" s="155" t="s">
        <v>10690</v>
      </c>
      <c r="D5660" s="157" t="s">
        <v>8259</v>
      </c>
      <c r="E5660" s="157" t="s">
        <v>8259</v>
      </c>
      <c r="F5660" s="157" t="s">
        <v>8259</v>
      </c>
    </row>
    <row r="5661" spans="1:6" x14ac:dyDescent="0.2">
      <c r="A5661" s="155" t="s">
        <v>8260</v>
      </c>
      <c r="B5661" s="155" t="s">
        <v>12364</v>
      </c>
      <c r="C5661" s="156">
        <v>37621</v>
      </c>
      <c r="D5661" s="157">
        <v>0</v>
      </c>
      <c r="E5661" s="157">
        <v>0</v>
      </c>
      <c r="F5661" s="157">
        <v>0</v>
      </c>
    </row>
    <row r="5662" spans="1:6" x14ac:dyDescent="0.2">
      <c r="A5662" s="155" t="s">
        <v>8261</v>
      </c>
      <c r="B5662" s="155"/>
      <c r="C5662" s="156">
        <v>37621</v>
      </c>
      <c r="D5662" s="157">
        <v>0</v>
      </c>
      <c r="E5662" s="157">
        <v>0</v>
      </c>
      <c r="F5662" s="157">
        <v>0</v>
      </c>
    </row>
    <row r="5663" spans="1:6" x14ac:dyDescent="0.2">
      <c r="A5663" s="155" t="s">
        <v>8257</v>
      </c>
      <c r="B5663" s="155" t="s">
        <v>8258</v>
      </c>
      <c r="C5663" s="155" t="s">
        <v>10690</v>
      </c>
      <c r="D5663" s="157" t="s">
        <v>8259</v>
      </c>
      <c r="E5663" s="157" t="s">
        <v>8259</v>
      </c>
      <c r="F5663" s="157" t="s">
        <v>8259</v>
      </c>
    </row>
    <row r="5664" spans="1:6" x14ac:dyDescent="0.2">
      <c r="A5664" s="155" t="s">
        <v>8257</v>
      </c>
      <c r="B5664" s="155" t="s">
        <v>8258</v>
      </c>
      <c r="C5664" s="155" t="s">
        <v>10690</v>
      </c>
      <c r="D5664" s="157" t="s">
        <v>8259</v>
      </c>
      <c r="E5664" s="157" t="s">
        <v>8259</v>
      </c>
      <c r="F5664" s="157" t="s">
        <v>8259</v>
      </c>
    </row>
    <row r="5665" spans="1:6" x14ac:dyDescent="0.2">
      <c r="A5665" s="155" t="s">
        <v>8260</v>
      </c>
      <c r="B5665" s="155" t="s">
        <v>12364</v>
      </c>
      <c r="C5665" s="156">
        <v>37621</v>
      </c>
      <c r="D5665" s="157">
        <v>0</v>
      </c>
      <c r="E5665" s="157">
        <v>0</v>
      </c>
      <c r="F5665" s="157">
        <v>0</v>
      </c>
    </row>
    <row r="5666" spans="1:6" x14ac:dyDescent="0.2">
      <c r="A5666" s="155" t="s">
        <v>8261</v>
      </c>
      <c r="B5666" s="155"/>
      <c r="C5666" s="156">
        <v>37621</v>
      </c>
      <c r="D5666" s="157">
        <v>0</v>
      </c>
      <c r="E5666" s="157">
        <v>0</v>
      </c>
      <c r="F5666" s="157">
        <v>0</v>
      </c>
    </row>
    <row r="5667" spans="1:6" x14ac:dyDescent="0.2">
      <c r="A5667" s="155" t="s">
        <v>8257</v>
      </c>
      <c r="B5667" s="155" t="s">
        <v>8258</v>
      </c>
      <c r="C5667" s="155" t="s">
        <v>10690</v>
      </c>
      <c r="D5667" s="157" t="s">
        <v>8259</v>
      </c>
      <c r="E5667" s="157" t="s">
        <v>8259</v>
      </c>
      <c r="F5667" s="157" t="s">
        <v>8259</v>
      </c>
    </row>
    <row r="5668" spans="1:6" x14ac:dyDescent="0.2">
      <c r="A5668" s="155" t="s">
        <v>8257</v>
      </c>
      <c r="B5668" s="155" t="s">
        <v>8258</v>
      </c>
      <c r="C5668" s="155" t="s">
        <v>10690</v>
      </c>
      <c r="D5668" s="157" t="s">
        <v>8259</v>
      </c>
      <c r="E5668" s="157" t="s">
        <v>8259</v>
      </c>
      <c r="F5668" s="157" t="s">
        <v>8259</v>
      </c>
    </row>
    <row r="5669" spans="1:6" x14ac:dyDescent="0.2">
      <c r="A5669" s="155" t="s">
        <v>8260</v>
      </c>
      <c r="B5669" s="155" t="s">
        <v>12364</v>
      </c>
      <c r="C5669" s="156">
        <v>37621</v>
      </c>
      <c r="D5669" s="157">
        <v>0</v>
      </c>
      <c r="E5669" s="157">
        <v>0</v>
      </c>
      <c r="F5669" s="157">
        <v>0</v>
      </c>
    </row>
    <row r="5670" spans="1:6" x14ac:dyDescent="0.2">
      <c r="A5670" s="155" t="s">
        <v>8261</v>
      </c>
      <c r="B5670" s="155"/>
      <c r="C5670" s="156">
        <v>37621</v>
      </c>
      <c r="D5670" s="157">
        <v>0</v>
      </c>
      <c r="E5670" s="157">
        <v>0</v>
      </c>
      <c r="F5670" s="157">
        <v>0</v>
      </c>
    </row>
    <row r="5671" spans="1:6" x14ac:dyDescent="0.2">
      <c r="A5671" s="155" t="s">
        <v>8257</v>
      </c>
      <c r="B5671" s="155" t="s">
        <v>8258</v>
      </c>
      <c r="C5671" s="155" t="s">
        <v>10690</v>
      </c>
      <c r="D5671" s="157" t="s">
        <v>8259</v>
      </c>
      <c r="E5671" s="157" t="s">
        <v>8259</v>
      </c>
      <c r="F5671" s="157" t="s">
        <v>8259</v>
      </c>
    </row>
    <row r="5672" spans="1:6" x14ac:dyDescent="0.2">
      <c r="A5672" s="155" t="s">
        <v>8257</v>
      </c>
      <c r="B5672" s="155" t="s">
        <v>8258</v>
      </c>
      <c r="C5672" s="155" t="s">
        <v>10690</v>
      </c>
      <c r="D5672" s="157" t="s">
        <v>8259</v>
      </c>
      <c r="E5672" s="157" t="s">
        <v>8259</v>
      </c>
      <c r="F5672" s="157" t="s">
        <v>8259</v>
      </c>
    </row>
    <row r="5673" spans="1:6" x14ac:dyDescent="0.2">
      <c r="A5673" s="155" t="s">
        <v>8260</v>
      </c>
      <c r="B5673" s="155" t="s">
        <v>12364</v>
      </c>
      <c r="C5673" s="156">
        <v>37621</v>
      </c>
      <c r="D5673" s="157">
        <v>0</v>
      </c>
      <c r="E5673" s="157">
        <v>0</v>
      </c>
      <c r="F5673" s="157">
        <v>0</v>
      </c>
    </row>
    <row r="5674" spans="1:6" x14ac:dyDescent="0.2">
      <c r="A5674" s="155" t="s">
        <v>8261</v>
      </c>
      <c r="B5674" s="155"/>
      <c r="C5674" s="156">
        <v>37621</v>
      </c>
      <c r="D5674" s="157">
        <v>0</v>
      </c>
      <c r="E5674" s="157">
        <v>0</v>
      </c>
      <c r="F5674" s="157">
        <v>0</v>
      </c>
    </row>
    <row r="5675" spans="1:6" x14ac:dyDescent="0.2">
      <c r="A5675" s="155" t="s">
        <v>8257</v>
      </c>
      <c r="B5675" s="155" t="s">
        <v>8258</v>
      </c>
      <c r="C5675" s="155" t="s">
        <v>10690</v>
      </c>
      <c r="D5675" s="157" t="s">
        <v>8259</v>
      </c>
      <c r="E5675" s="157" t="s">
        <v>8259</v>
      </c>
      <c r="F5675" s="157" t="s">
        <v>8259</v>
      </c>
    </row>
    <row r="5676" spans="1:6" x14ac:dyDescent="0.2">
      <c r="A5676" s="155" t="s">
        <v>8257</v>
      </c>
      <c r="B5676" s="155" t="s">
        <v>8258</v>
      </c>
      <c r="C5676" s="155" t="s">
        <v>10690</v>
      </c>
      <c r="D5676" s="157" t="s">
        <v>8259</v>
      </c>
      <c r="E5676" s="157" t="s">
        <v>8259</v>
      </c>
      <c r="F5676" s="157" t="s">
        <v>8259</v>
      </c>
    </row>
    <row r="5677" spans="1:6" x14ac:dyDescent="0.2">
      <c r="A5677" s="155" t="s">
        <v>8260</v>
      </c>
      <c r="B5677" s="155" t="s">
        <v>12364</v>
      </c>
      <c r="C5677" s="156">
        <v>37621</v>
      </c>
      <c r="D5677" s="157">
        <v>0</v>
      </c>
      <c r="E5677" s="157">
        <v>0</v>
      </c>
      <c r="F5677" s="157">
        <v>0</v>
      </c>
    </row>
    <row r="5678" spans="1:6" x14ac:dyDescent="0.2">
      <c r="A5678" s="155" t="s">
        <v>8261</v>
      </c>
      <c r="B5678" s="155"/>
      <c r="C5678" s="156">
        <v>37621</v>
      </c>
      <c r="D5678" s="157">
        <v>0</v>
      </c>
      <c r="E5678" s="157">
        <v>0</v>
      </c>
      <c r="F5678" s="157">
        <v>0</v>
      </c>
    </row>
    <row r="5679" spans="1:6" x14ac:dyDescent="0.2">
      <c r="A5679" s="155" t="s">
        <v>8257</v>
      </c>
      <c r="B5679" s="155" t="s">
        <v>8258</v>
      </c>
      <c r="C5679" s="155" t="s">
        <v>10690</v>
      </c>
      <c r="D5679" s="157" t="s">
        <v>8259</v>
      </c>
      <c r="E5679" s="157" t="s">
        <v>8259</v>
      </c>
      <c r="F5679" s="157" t="s">
        <v>8259</v>
      </c>
    </row>
    <row r="5680" spans="1:6" x14ac:dyDescent="0.2">
      <c r="A5680" s="155" t="s">
        <v>8257</v>
      </c>
      <c r="B5680" s="155" t="s">
        <v>8258</v>
      </c>
      <c r="C5680" s="155" t="s">
        <v>10690</v>
      </c>
      <c r="D5680" s="157" t="s">
        <v>8259</v>
      </c>
      <c r="E5680" s="157" t="s">
        <v>8259</v>
      </c>
      <c r="F5680" s="157" t="s">
        <v>8259</v>
      </c>
    </row>
    <row r="5681" spans="1:6" x14ac:dyDescent="0.2">
      <c r="A5681" s="155" t="s">
        <v>8260</v>
      </c>
      <c r="B5681" s="155" t="s">
        <v>12364</v>
      </c>
      <c r="C5681" s="156">
        <v>37621</v>
      </c>
      <c r="D5681" s="157">
        <v>0</v>
      </c>
      <c r="E5681" s="157">
        <v>0</v>
      </c>
      <c r="F5681" s="157">
        <v>0</v>
      </c>
    </row>
    <row r="5682" spans="1:6" x14ac:dyDescent="0.2">
      <c r="A5682" s="155" t="s">
        <v>8261</v>
      </c>
      <c r="B5682" s="155"/>
      <c r="C5682" s="156">
        <v>37621</v>
      </c>
      <c r="D5682" s="157">
        <v>0</v>
      </c>
      <c r="E5682" s="157">
        <v>0</v>
      </c>
      <c r="F5682" s="157">
        <v>0</v>
      </c>
    </row>
    <row r="5683" spans="1:6" x14ac:dyDescent="0.2">
      <c r="A5683" s="155" t="s">
        <v>8257</v>
      </c>
      <c r="B5683" s="155" t="s">
        <v>8258</v>
      </c>
      <c r="C5683" s="155" t="s">
        <v>10690</v>
      </c>
      <c r="D5683" s="157" t="s">
        <v>8259</v>
      </c>
      <c r="E5683" s="157" t="s">
        <v>8259</v>
      </c>
      <c r="F5683" s="157" t="s">
        <v>8259</v>
      </c>
    </row>
    <row r="5684" spans="1:6" x14ac:dyDescent="0.2">
      <c r="A5684" s="155" t="s">
        <v>8257</v>
      </c>
      <c r="B5684" s="155" t="s">
        <v>8258</v>
      </c>
      <c r="C5684" s="155" t="s">
        <v>10690</v>
      </c>
      <c r="D5684" s="157" t="s">
        <v>8259</v>
      </c>
      <c r="E5684" s="157" t="s">
        <v>8259</v>
      </c>
      <c r="F5684" s="157" t="s">
        <v>8259</v>
      </c>
    </row>
    <row r="5685" spans="1:6" x14ac:dyDescent="0.2">
      <c r="A5685" s="155" t="s">
        <v>8260</v>
      </c>
      <c r="B5685" s="155" t="s">
        <v>12364</v>
      </c>
      <c r="C5685" s="156">
        <v>37621</v>
      </c>
      <c r="D5685" s="157">
        <v>0</v>
      </c>
      <c r="E5685" s="157">
        <v>0</v>
      </c>
      <c r="F5685" s="157">
        <v>0</v>
      </c>
    </row>
    <row r="5686" spans="1:6" x14ac:dyDescent="0.2">
      <c r="A5686" s="155" t="s">
        <v>8261</v>
      </c>
      <c r="B5686" s="155"/>
      <c r="C5686" s="156">
        <v>37621</v>
      </c>
      <c r="D5686" s="157">
        <v>0</v>
      </c>
      <c r="E5686" s="157">
        <v>0</v>
      </c>
      <c r="F5686" s="157">
        <v>0</v>
      </c>
    </row>
    <row r="5687" spans="1:6" x14ac:dyDescent="0.2">
      <c r="A5687" s="155" t="s">
        <v>8257</v>
      </c>
      <c r="B5687" s="155" t="s">
        <v>8258</v>
      </c>
      <c r="C5687" s="155" t="s">
        <v>10690</v>
      </c>
      <c r="D5687" s="157" t="s">
        <v>8259</v>
      </c>
      <c r="E5687" s="157" t="s">
        <v>8259</v>
      </c>
      <c r="F5687" s="157" t="s">
        <v>8259</v>
      </c>
    </row>
    <row r="5688" spans="1:6" x14ac:dyDescent="0.2">
      <c r="A5688" s="155" t="s">
        <v>8257</v>
      </c>
      <c r="B5688" s="155" t="s">
        <v>8258</v>
      </c>
      <c r="C5688" s="155" t="s">
        <v>10690</v>
      </c>
      <c r="D5688" s="157" t="s">
        <v>8259</v>
      </c>
      <c r="E5688" s="157" t="s">
        <v>8259</v>
      </c>
      <c r="F5688" s="157" t="s">
        <v>8259</v>
      </c>
    </row>
    <row r="5689" spans="1:6" x14ac:dyDescent="0.2">
      <c r="A5689" s="155" t="s">
        <v>8260</v>
      </c>
      <c r="B5689" s="155" t="s">
        <v>12364</v>
      </c>
      <c r="C5689" s="156">
        <v>37621</v>
      </c>
      <c r="D5689" s="157">
        <v>0</v>
      </c>
      <c r="E5689" s="157">
        <v>0</v>
      </c>
      <c r="F5689" s="157">
        <v>0</v>
      </c>
    </row>
    <row r="5690" spans="1:6" x14ac:dyDescent="0.2">
      <c r="A5690" s="155" t="s">
        <v>8261</v>
      </c>
      <c r="B5690" s="155"/>
      <c r="C5690" s="156">
        <v>37621</v>
      </c>
      <c r="D5690" s="157">
        <v>0</v>
      </c>
      <c r="E5690" s="157">
        <v>0</v>
      </c>
      <c r="F5690" s="157">
        <v>0</v>
      </c>
    </row>
    <row r="5691" spans="1:6" x14ac:dyDescent="0.2">
      <c r="A5691" s="155" t="s">
        <v>8257</v>
      </c>
      <c r="B5691" s="155" t="s">
        <v>8258</v>
      </c>
      <c r="C5691" s="155" t="s">
        <v>10690</v>
      </c>
      <c r="D5691" s="157" t="s">
        <v>8259</v>
      </c>
      <c r="E5691" s="157" t="s">
        <v>8259</v>
      </c>
      <c r="F5691" s="157" t="s">
        <v>8259</v>
      </c>
    </row>
    <row r="5692" spans="1:6" x14ac:dyDescent="0.2">
      <c r="A5692" s="155" t="s">
        <v>8257</v>
      </c>
      <c r="B5692" s="155" t="s">
        <v>8258</v>
      </c>
      <c r="C5692" s="155" t="s">
        <v>10690</v>
      </c>
      <c r="D5692" s="157" t="s">
        <v>8259</v>
      </c>
      <c r="E5692" s="157" t="s">
        <v>8259</v>
      </c>
      <c r="F5692" s="157" t="s">
        <v>8259</v>
      </c>
    </row>
    <row r="5693" spans="1:6" x14ac:dyDescent="0.2">
      <c r="A5693" s="155" t="s">
        <v>8260</v>
      </c>
      <c r="B5693" s="155" t="s">
        <v>12364</v>
      </c>
      <c r="C5693" s="156">
        <v>37621</v>
      </c>
      <c r="D5693" s="157">
        <v>0</v>
      </c>
      <c r="E5693" s="157">
        <v>0</v>
      </c>
      <c r="F5693" s="157">
        <v>0</v>
      </c>
    </row>
    <row r="5694" spans="1:6" x14ac:dyDescent="0.2">
      <c r="A5694" s="155" t="s">
        <v>8261</v>
      </c>
      <c r="B5694" s="155"/>
      <c r="C5694" s="156">
        <v>37621</v>
      </c>
      <c r="D5694" s="157">
        <v>0</v>
      </c>
      <c r="E5694" s="157">
        <v>0</v>
      </c>
      <c r="F5694" s="157">
        <v>0</v>
      </c>
    </row>
    <row r="5695" spans="1:6" x14ac:dyDescent="0.2">
      <c r="A5695" s="155" t="s">
        <v>8257</v>
      </c>
      <c r="B5695" s="155" t="s">
        <v>8258</v>
      </c>
      <c r="C5695" s="155" t="s">
        <v>10690</v>
      </c>
      <c r="D5695" s="157" t="s">
        <v>8259</v>
      </c>
      <c r="E5695" s="157" t="s">
        <v>8259</v>
      </c>
      <c r="F5695" s="157" t="s">
        <v>8259</v>
      </c>
    </row>
    <row r="5696" spans="1:6" x14ac:dyDescent="0.2">
      <c r="A5696" s="155" t="s">
        <v>8257</v>
      </c>
      <c r="B5696" s="155" t="s">
        <v>8258</v>
      </c>
      <c r="C5696" s="155" t="s">
        <v>10690</v>
      </c>
      <c r="D5696" s="157" t="s">
        <v>8259</v>
      </c>
      <c r="E5696" s="157" t="s">
        <v>8259</v>
      </c>
      <c r="F5696" s="157" t="s">
        <v>8259</v>
      </c>
    </row>
    <row r="5697" spans="1:6" x14ac:dyDescent="0.2">
      <c r="A5697" s="155" t="s">
        <v>8260</v>
      </c>
      <c r="B5697" s="155" t="s">
        <v>12364</v>
      </c>
      <c r="C5697" s="156">
        <v>37621</v>
      </c>
      <c r="D5697" s="157">
        <v>0</v>
      </c>
      <c r="E5697" s="157">
        <v>0</v>
      </c>
      <c r="F5697" s="157">
        <v>0</v>
      </c>
    </row>
    <row r="5698" spans="1:6" x14ac:dyDescent="0.2">
      <c r="A5698" s="155" t="s">
        <v>8261</v>
      </c>
      <c r="B5698" s="155"/>
      <c r="C5698" s="156">
        <v>37621</v>
      </c>
      <c r="D5698" s="157">
        <v>0</v>
      </c>
      <c r="E5698" s="157">
        <v>0</v>
      </c>
      <c r="F5698" s="157">
        <v>0</v>
      </c>
    </row>
    <row r="5699" spans="1:6" x14ac:dyDescent="0.2">
      <c r="A5699" s="155" t="s">
        <v>8257</v>
      </c>
      <c r="B5699" s="155" t="s">
        <v>8258</v>
      </c>
      <c r="C5699" s="155" t="s">
        <v>10690</v>
      </c>
      <c r="D5699" s="157" t="s">
        <v>8259</v>
      </c>
      <c r="E5699" s="157" t="s">
        <v>8259</v>
      </c>
      <c r="F5699" s="157" t="s">
        <v>8259</v>
      </c>
    </row>
    <row r="5700" spans="1:6" x14ac:dyDescent="0.2">
      <c r="A5700" s="155" t="s">
        <v>8257</v>
      </c>
      <c r="B5700" s="155" t="s">
        <v>8258</v>
      </c>
      <c r="C5700" s="155" t="s">
        <v>10690</v>
      </c>
      <c r="D5700" s="157" t="s">
        <v>8259</v>
      </c>
      <c r="E5700" s="157" t="s">
        <v>8259</v>
      </c>
      <c r="F5700" s="157" t="s">
        <v>8259</v>
      </c>
    </row>
    <row r="5701" spans="1:6" x14ac:dyDescent="0.2">
      <c r="A5701" s="155" t="s">
        <v>8260</v>
      </c>
      <c r="B5701" s="155" t="s">
        <v>12364</v>
      </c>
      <c r="C5701" s="156">
        <v>37621</v>
      </c>
      <c r="D5701" s="157">
        <v>0</v>
      </c>
      <c r="E5701" s="157">
        <v>0</v>
      </c>
      <c r="F5701" s="157">
        <v>0</v>
      </c>
    </row>
    <row r="5702" spans="1:6" x14ac:dyDescent="0.2">
      <c r="A5702" s="155" t="s">
        <v>8261</v>
      </c>
      <c r="B5702" s="155"/>
      <c r="C5702" s="156">
        <v>37621</v>
      </c>
      <c r="D5702" s="157">
        <v>0</v>
      </c>
      <c r="E5702" s="157">
        <v>0</v>
      </c>
      <c r="F5702" s="157">
        <v>0</v>
      </c>
    </row>
    <row r="5703" spans="1:6" x14ac:dyDescent="0.2">
      <c r="A5703" s="155" t="s">
        <v>8257</v>
      </c>
      <c r="B5703" s="155" t="s">
        <v>8258</v>
      </c>
      <c r="C5703" s="155" t="s">
        <v>10690</v>
      </c>
      <c r="D5703" s="157" t="s">
        <v>8259</v>
      </c>
      <c r="E5703" s="157" t="s">
        <v>8259</v>
      </c>
      <c r="F5703" s="157" t="s">
        <v>8259</v>
      </c>
    </row>
    <row r="5704" spans="1:6" x14ac:dyDescent="0.2">
      <c r="A5704" s="155" t="s">
        <v>8257</v>
      </c>
      <c r="B5704" s="155" t="s">
        <v>8258</v>
      </c>
      <c r="C5704" s="155" t="s">
        <v>10690</v>
      </c>
      <c r="D5704" s="157" t="s">
        <v>8259</v>
      </c>
      <c r="E5704" s="157" t="s">
        <v>8259</v>
      </c>
      <c r="F5704" s="157" t="s">
        <v>8259</v>
      </c>
    </row>
    <row r="5705" spans="1:6" x14ac:dyDescent="0.2">
      <c r="A5705" s="155" t="s">
        <v>8260</v>
      </c>
      <c r="B5705" s="155" t="s">
        <v>12364</v>
      </c>
      <c r="C5705" s="156">
        <v>37621</v>
      </c>
      <c r="D5705" s="157">
        <v>0</v>
      </c>
      <c r="E5705" s="157">
        <v>0</v>
      </c>
      <c r="F5705" s="157">
        <v>0</v>
      </c>
    </row>
    <row r="5706" spans="1:6" x14ac:dyDescent="0.2">
      <c r="A5706" s="155" t="s">
        <v>8261</v>
      </c>
      <c r="B5706" s="155"/>
      <c r="C5706" s="156">
        <v>37621</v>
      </c>
      <c r="D5706" s="157">
        <v>0</v>
      </c>
      <c r="E5706" s="157">
        <v>0</v>
      </c>
      <c r="F5706" s="157">
        <v>0</v>
      </c>
    </row>
    <row r="5707" spans="1:6" x14ac:dyDescent="0.2">
      <c r="A5707" s="155" t="s">
        <v>8257</v>
      </c>
      <c r="B5707" s="155" t="s">
        <v>8258</v>
      </c>
      <c r="C5707" s="155" t="s">
        <v>10690</v>
      </c>
      <c r="D5707" s="157" t="s">
        <v>8259</v>
      </c>
      <c r="E5707" s="157" t="s">
        <v>8259</v>
      </c>
      <c r="F5707" s="157" t="s">
        <v>8259</v>
      </c>
    </row>
    <row r="5708" spans="1:6" x14ac:dyDescent="0.2">
      <c r="A5708" s="155" t="s">
        <v>8257</v>
      </c>
      <c r="B5708" s="155" t="s">
        <v>8258</v>
      </c>
      <c r="C5708" s="155" t="s">
        <v>10690</v>
      </c>
      <c r="D5708" s="157" t="s">
        <v>8259</v>
      </c>
      <c r="E5708" s="157" t="s">
        <v>8259</v>
      </c>
      <c r="F5708" s="157" t="s">
        <v>8259</v>
      </c>
    </row>
    <row r="5709" spans="1:6" x14ac:dyDescent="0.2">
      <c r="A5709" s="155" t="s">
        <v>8260</v>
      </c>
      <c r="B5709" s="155" t="s">
        <v>12364</v>
      </c>
      <c r="C5709" s="156">
        <v>37621</v>
      </c>
      <c r="D5709" s="157">
        <v>0</v>
      </c>
      <c r="E5709" s="157">
        <v>0</v>
      </c>
      <c r="F5709" s="157">
        <v>0</v>
      </c>
    </row>
    <row r="5710" spans="1:6" x14ac:dyDescent="0.2">
      <c r="A5710" s="155" t="s">
        <v>8261</v>
      </c>
      <c r="B5710" s="155"/>
      <c r="C5710" s="156">
        <v>37621</v>
      </c>
      <c r="D5710" s="157">
        <v>0</v>
      </c>
      <c r="E5710" s="157">
        <v>0</v>
      </c>
      <c r="F5710" s="157">
        <v>0</v>
      </c>
    </row>
    <row r="5711" spans="1:6" x14ac:dyDescent="0.2">
      <c r="A5711" s="155" t="s">
        <v>8257</v>
      </c>
      <c r="B5711" s="155" t="s">
        <v>8258</v>
      </c>
      <c r="C5711" s="155" t="s">
        <v>10690</v>
      </c>
      <c r="D5711" s="157" t="s">
        <v>8259</v>
      </c>
      <c r="E5711" s="157" t="s">
        <v>8259</v>
      </c>
      <c r="F5711" s="157" t="s">
        <v>8259</v>
      </c>
    </row>
    <row r="5712" spans="1:6" x14ac:dyDescent="0.2">
      <c r="A5712" s="155" t="s">
        <v>8268</v>
      </c>
      <c r="B5712" s="155"/>
      <c r="C5712" s="155"/>
      <c r="D5712" s="155"/>
      <c r="E5712" s="155"/>
      <c r="F5712" s="155"/>
    </row>
    <row r="5713" spans="1:6" x14ac:dyDescent="0.2">
      <c r="A5713" s="155" t="s">
        <v>8254</v>
      </c>
      <c r="B5713" s="155" t="s">
        <v>8255</v>
      </c>
      <c r="C5713" s="155"/>
      <c r="D5713" s="155"/>
      <c r="E5713" s="155"/>
      <c r="F5713" s="155"/>
    </row>
    <row r="5714" spans="1:6" x14ac:dyDescent="0.2">
      <c r="A5714" s="155"/>
      <c r="B5714" s="155"/>
      <c r="C5714" s="155" t="s">
        <v>10689</v>
      </c>
      <c r="D5714" s="157" t="s">
        <v>8255</v>
      </c>
      <c r="E5714" s="155"/>
      <c r="F5714" s="155"/>
    </row>
    <row r="5716" spans="1:6" x14ac:dyDescent="0.2">
      <c r="A5716" s="155" t="s">
        <v>8257</v>
      </c>
      <c r="B5716" s="155" t="s">
        <v>8258</v>
      </c>
      <c r="C5716" s="155" t="s">
        <v>10690</v>
      </c>
      <c r="D5716" s="157" t="s">
        <v>8259</v>
      </c>
      <c r="E5716" s="157" t="s">
        <v>8259</v>
      </c>
      <c r="F5716" s="157" t="s">
        <v>8259</v>
      </c>
    </row>
    <row r="5717" spans="1:6" x14ac:dyDescent="0.2">
      <c r="A5717" s="155" t="s">
        <v>8260</v>
      </c>
      <c r="B5717" s="155" t="s">
        <v>12364</v>
      </c>
      <c r="C5717" s="156">
        <v>37621</v>
      </c>
      <c r="D5717" s="157">
        <v>0</v>
      </c>
      <c r="E5717" s="157">
        <v>0</v>
      </c>
      <c r="F5717" s="157">
        <v>0</v>
      </c>
    </row>
    <row r="5718" spans="1:6" x14ac:dyDescent="0.2">
      <c r="A5718" s="155" t="s">
        <v>8261</v>
      </c>
      <c r="B5718" s="155"/>
      <c r="C5718" s="156">
        <v>37621</v>
      </c>
      <c r="D5718" s="157">
        <v>0</v>
      </c>
      <c r="E5718" s="157">
        <v>0</v>
      </c>
      <c r="F5718" s="157">
        <v>0</v>
      </c>
    </row>
    <row r="5719" spans="1:6" x14ac:dyDescent="0.2">
      <c r="A5719" s="155" t="s">
        <v>8257</v>
      </c>
      <c r="B5719" s="155" t="s">
        <v>8258</v>
      </c>
      <c r="C5719" s="155" t="s">
        <v>10690</v>
      </c>
      <c r="D5719" s="157" t="s">
        <v>8259</v>
      </c>
      <c r="E5719" s="157" t="s">
        <v>8259</v>
      </c>
      <c r="F5719" s="157" t="s">
        <v>8259</v>
      </c>
    </row>
    <row r="5720" spans="1:6" x14ac:dyDescent="0.2">
      <c r="A5720" s="155" t="s">
        <v>953</v>
      </c>
      <c r="B5720" s="155" t="s">
        <v>8459</v>
      </c>
      <c r="C5720" s="155"/>
      <c r="D5720" s="155"/>
      <c r="E5720" s="155"/>
      <c r="F5720" s="155"/>
    </row>
    <row r="5721" spans="1:6" x14ac:dyDescent="0.2">
      <c r="A5721" s="155"/>
      <c r="B5721" s="155"/>
      <c r="C5721" s="155" t="s">
        <v>10691</v>
      </c>
      <c r="D5721" s="155"/>
      <c r="E5721" s="157">
        <v>0</v>
      </c>
      <c r="F5721" s="155"/>
    </row>
    <row r="5722" spans="1:6" x14ac:dyDescent="0.2">
      <c r="A5722" s="155" t="s">
        <v>8264</v>
      </c>
      <c r="B5722" s="155"/>
      <c r="C5722" s="156">
        <v>37590</v>
      </c>
      <c r="D5722" s="157">
        <v>6105.32</v>
      </c>
      <c r="E5722" s="157">
        <v>6105.32</v>
      </c>
      <c r="F5722" s="157">
        <v>0</v>
      </c>
    </row>
    <row r="5723" spans="1:6" x14ac:dyDescent="0.2">
      <c r="A5723" s="155" t="s">
        <v>8257</v>
      </c>
      <c r="B5723" s="155" t="s">
        <v>8258</v>
      </c>
      <c r="C5723" s="155" t="s">
        <v>10690</v>
      </c>
      <c r="D5723" s="157" t="s">
        <v>8259</v>
      </c>
      <c r="E5723" s="157" t="s">
        <v>8259</v>
      </c>
      <c r="F5723" s="157" t="s">
        <v>8259</v>
      </c>
    </row>
    <row r="5724" spans="1:6" x14ac:dyDescent="0.2">
      <c r="A5724" s="155" t="s">
        <v>8257</v>
      </c>
      <c r="B5724" s="155" t="s">
        <v>8258</v>
      </c>
      <c r="C5724" s="155" t="s">
        <v>10690</v>
      </c>
      <c r="D5724" s="157" t="s">
        <v>8259</v>
      </c>
      <c r="E5724" s="157" t="s">
        <v>8259</v>
      </c>
      <c r="F5724" s="157" t="s">
        <v>8259</v>
      </c>
    </row>
    <row r="5725" spans="1:6" x14ac:dyDescent="0.2">
      <c r="A5725" s="155" t="s">
        <v>8260</v>
      </c>
      <c r="B5725" s="155" t="s">
        <v>12364</v>
      </c>
      <c r="C5725" s="156">
        <v>37621</v>
      </c>
      <c r="D5725" s="157">
        <v>0</v>
      </c>
      <c r="E5725" s="157">
        <v>0</v>
      </c>
      <c r="F5725" s="157">
        <v>0</v>
      </c>
    </row>
    <row r="5726" spans="1:6" x14ac:dyDescent="0.2">
      <c r="A5726" s="155" t="s">
        <v>8261</v>
      </c>
      <c r="B5726" s="155"/>
      <c r="C5726" s="156">
        <v>37621</v>
      </c>
      <c r="D5726" s="157">
        <v>6105.32</v>
      </c>
      <c r="E5726" s="157">
        <v>6105.32</v>
      </c>
      <c r="F5726" s="157">
        <v>0</v>
      </c>
    </row>
    <row r="5727" spans="1:6" x14ac:dyDescent="0.2">
      <c r="A5727" s="155" t="s">
        <v>8257</v>
      </c>
      <c r="B5727" s="155" t="s">
        <v>8258</v>
      </c>
      <c r="C5727" s="155" t="s">
        <v>10690</v>
      </c>
      <c r="D5727" s="157" t="s">
        <v>8259</v>
      </c>
      <c r="E5727" s="157" t="s">
        <v>8259</v>
      </c>
      <c r="F5727" s="157" t="s">
        <v>8259</v>
      </c>
    </row>
    <row r="5728" spans="1:6" x14ac:dyDescent="0.2">
      <c r="A5728" s="155" t="s">
        <v>8257</v>
      </c>
      <c r="B5728" s="155" t="s">
        <v>8258</v>
      </c>
      <c r="C5728" s="155" t="s">
        <v>10690</v>
      </c>
      <c r="D5728" s="157" t="s">
        <v>8259</v>
      </c>
      <c r="E5728" s="157" t="s">
        <v>8259</v>
      </c>
      <c r="F5728" s="157" t="s">
        <v>8259</v>
      </c>
    </row>
    <row r="5729" spans="1:6" x14ac:dyDescent="0.2">
      <c r="A5729" s="155" t="s">
        <v>8260</v>
      </c>
      <c r="B5729" s="155" t="s">
        <v>12364</v>
      </c>
      <c r="C5729" s="156">
        <v>37621</v>
      </c>
      <c r="D5729" s="157">
        <v>0</v>
      </c>
      <c r="E5729" s="157">
        <v>0</v>
      </c>
      <c r="F5729" s="157">
        <v>0</v>
      </c>
    </row>
    <row r="5730" spans="1:6" x14ac:dyDescent="0.2">
      <c r="A5730" s="155" t="s">
        <v>8261</v>
      </c>
      <c r="B5730" s="155"/>
      <c r="C5730" s="156">
        <v>37621</v>
      </c>
      <c r="D5730" s="157">
        <v>0</v>
      </c>
      <c r="E5730" s="157">
        <v>0</v>
      </c>
      <c r="F5730" s="157">
        <v>0</v>
      </c>
    </row>
    <row r="5731" spans="1:6" x14ac:dyDescent="0.2">
      <c r="A5731" s="155" t="s">
        <v>8257</v>
      </c>
      <c r="B5731" s="155" t="s">
        <v>8258</v>
      </c>
      <c r="C5731" s="155" t="s">
        <v>10690</v>
      </c>
      <c r="D5731" s="157" t="s">
        <v>8259</v>
      </c>
      <c r="E5731" s="157" t="s">
        <v>8259</v>
      </c>
      <c r="F5731" s="157" t="s">
        <v>8259</v>
      </c>
    </row>
    <row r="5732" spans="1:6" x14ac:dyDescent="0.2">
      <c r="A5732" s="155" t="s">
        <v>8257</v>
      </c>
      <c r="B5732" s="155" t="s">
        <v>8258</v>
      </c>
      <c r="C5732" s="155" t="s">
        <v>10690</v>
      </c>
      <c r="D5732" s="157" t="s">
        <v>8259</v>
      </c>
      <c r="E5732" s="157" t="s">
        <v>8259</v>
      </c>
      <c r="F5732" s="157" t="s">
        <v>8259</v>
      </c>
    </row>
    <row r="5733" spans="1:6" x14ac:dyDescent="0.2">
      <c r="A5733" s="155" t="s">
        <v>8260</v>
      </c>
      <c r="B5733" s="155" t="s">
        <v>12364</v>
      </c>
      <c r="C5733" s="156">
        <v>37621</v>
      </c>
      <c r="D5733" s="157">
        <v>0</v>
      </c>
      <c r="E5733" s="157">
        <v>0</v>
      </c>
      <c r="F5733" s="157">
        <v>0</v>
      </c>
    </row>
    <row r="5734" spans="1:6" x14ac:dyDescent="0.2">
      <c r="A5734" s="155" t="s">
        <v>8261</v>
      </c>
      <c r="B5734" s="155"/>
      <c r="C5734" s="156">
        <v>37621</v>
      </c>
      <c r="D5734" s="157">
        <v>0</v>
      </c>
      <c r="E5734" s="157">
        <v>0</v>
      </c>
      <c r="F5734" s="157">
        <v>0</v>
      </c>
    </row>
    <row r="5735" spans="1:6" x14ac:dyDescent="0.2">
      <c r="A5735" s="155" t="s">
        <v>8257</v>
      </c>
      <c r="B5735" s="155" t="s">
        <v>8258</v>
      </c>
      <c r="C5735" s="155" t="s">
        <v>10690</v>
      </c>
      <c r="D5735" s="157" t="s">
        <v>8259</v>
      </c>
      <c r="E5735" s="157" t="s">
        <v>8259</v>
      </c>
      <c r="F5735" s="157" t="s">
        <v>8259</v>
      </c>
    </row>
    <row r="5736" spans="1:6" x14ac:dyDescent="0.2">
      <c r="A5736" s="155" t="s">
        <v>8257</v>
      </c>
      <c r="B5736" s="155" t="s">
        <v>8258</v>
      </c>
      <c r="C5736" s="155" t="s">
        <v>10690</v>
      </c>
      <c r="D5736" s="157" t="s">
        <v>8259</v>
      </c>
      <c r="E5736" s="157" t="s">
        <v>8259</v>
      </c>
      <c r="F5736" s="157" t="s">
        <v>8259</v>
      </c>
    </row>
    <row r="5737" spans="1:6" x14ac:dyDescent="0.2">
      <c r="A5737" s="155" t="s">
        <v>8260</v>
      </c>
      <c r="B5737" s="155" t="s">
        <v>12364</v>
      </c>
      <c r="C5737" s="156">
        <v>37621</v>
      </c>
      <c r="D5737" s="157">
        <v>0</v>
      </c>
      <c r="E5737" s="157">
        <v>0</v>
      </c>
      <c r="F5737" s="157">
        <v>0</v>
      </c>
    </row>
    <row r="5738" spans="1:6" x14ac:dyDescent="0.2">
      <c r="A5738" s="155" t="s">
        <v>8261</v>
      </c>
      <c r="B5738" s="155"/>
      <c r="C5738" s="156">
        <v>37621</v>
      </c>
      <c r="D5738" s="157">
        <v>0</v>
      </c>
      <c r="E5738" s="157">
        <v>0</v>
      </c>
      <c r="F5738" s="157">
        <v>0</v>
      </c>
    </row>
    <row r="5739" spans="1:6" x14ac:dyDescent="0.2">
      <c r="A5739" s="155" t="s">
        <v>8257</v>
      </c>
      <c r="B5739" s="155" t="s">
        <v>8258</v>
      </c>
      <c r="C5739" s="155" t="s">
        <v>10690</v>
      </c>
      <c r="D5739" s="157" t="s">
        <v>8259</v>
      </c>
      <c r="E5739" s="157" t="s">
        <v>8259</v>
      </c>
      <c r="F5739" s="157" t="s">
        <v>8259</v>
      </c>
    </row>
    <row r="5740" spans="1:6" x14ac:dyDescent="0.2">
      <c r="A5740" s="155" t="s">
        <v>8257</v>
      </c>
      <c r="B5740" s="155" t="s">
        <v>8258</v>
      </c>
      <c r="C5740" s="155" t="s">
        <v>10690</v>
      </c>
      <c r="D5740" s="157" t="s">
        <v>8259</v>
      </c>
      <c r="E5740" s="157" t="s">
        <v>8259</v>
      </c>
      <c r="F5740" s="157" t="s">
        <v>8259</v>
      </c>
    </row>
    <row r="5741" spans="1:6" x14ac:dyDescent="0.2">
      <c r="A5741" s="155" t="s">
        <v>8260</v>
      </c>
      <c r="B5741" s="155" t="s">
        <v>12364</v>
      </c>
      <c r="C5741" s="156">
        <v>37621</v>
      </c>
      <c r="D5741" s="157">
        <v>0</v>
      </c>
      <c r="E5741" s="157">
        <v>0</v>
      </c>
      <c r="F5741" s="157">
        <v>0</v>
      </c>
    </row>
    <row r="5742" spans="1:6" x14ac:dyDescent="0.2">
      <c r="A5742" s="155" t="s">
        <v>8261</v>
      </c>
      <c r="B5742" s="155"/>
      <c r="C5742" s="156">
        <v>37621</v>
      </c>
      <c r="D5742" s="157">
        <v>0</v>
      </c>
      <c r="E5742" s="157">
        <v>0</v>
      </c>
      <c r="F5742" s="157">
        <v>0</v>
      </c>
    </row>
    <row r="5743" spans="1:6" x14ac:dyDescent="0.2">
      <c r="A5743" s="155" t="s">
        <v>8257</v>
      </c>
      <c r="B5743" s="155" t="s">
        <v>8258</v>
      </c>
      <c r="C5743" s="155" t="s">
        <v>10690</v>
      </c>
      <c r="D5743" s="157" t="s">
        <v>8259</v>
      </c>
      <c r="E5743" s="157" t="s">
        <v>8259</v>
      </c>
      <c r="F5743" s="157" t="s">
        <v>8259</v>
      </c>
    </row>
    <row r="5744" spans="1:6" x14ac:dyDescent="0.2">
      <c r="A5744" s="155" t="s">
        <v>8257</v>
      </c>
      <c r="B5744" s="155" t="s">
        <v>8258</v>
      </c>
      <c r="C5744" s="155" t="s">
        <v>10690</v>
      </c>
      <c r="D5744" s="157" t="s">
        <v>8259</v>
      </c>
      <c r="E5744" s="157" t="s">
        <v>8259</v>
      </c>
      <c r="F5744" s="157" t="s">
        <v>8259</v>
      </c>
    </row>
    <row r="5745" spans="1:6" x14ac:dyDescent="0.2">
      <c r="A5745" s="155" t="s">
        <v>8260</v>
      </c>
      <c r="B5745" s="155" t="s">
        <v>12364</v>
      </c>
      <c r="C5745" s="156">
        <v>37621</v>
      </c>
      <c r="D5745" s="157">
        <v>0</v>
      </c>
      <c r="E5745" s="157">
        <v>0</v>
      </c>
      <c r="F5745" s="157">
        <v>0</v>
      </c>
    </row>
    <row r="5746" spans="1:6" x14ac:dyDescent="0.2">
      <c r="A5746" s="155" t="s">
        <v>8261</v>
      </c>
      <c r="B5746" s="155"/>
      <c r="C5746" s="156">
        <v>37621</v>
      </c>
      <c r="D5746" s="157">
        <v>0</v>
      </c>
      <c r="E5746" s="157">
        <v>0</v>
      </c>
      <c r="F5746" s="157">
        <v>0</v>
      </c>
    </row>
    <row r="5747" spans="1:6" x14ac:dyDescent="0.2">
      <c r="A5747" s="155" t="s">
        <v>8257</v>
      </c>
      <c r="B5747" s="155" t="s">
        <v>8258</v>
      </c>
      <c r="C5747" s="155" t="s">
        <v>10690</v>
      </c>
      <c r="D5747" s="157" t="s">
        <v>8259</v>
      </c>
      <c r="E5747" s="157" t="s">
        <v>8259</v>
      </c>
      <c r="F5747" s="157" t="s">
        <v>8259</v>
      </c>
    </row>
    <row r="5748" spans="1:6" x14ac:dyDescent="0.2">
      <c r="A5748" s="155" t="s">
        <v>8257</v>
      </c>
      <c r="B5748" s="155" t="s">
        <v>8258</v>
      </c>
      <c r="C5748" s="155" t="s">
        <v>10690</v>
      </c>
      <c r="D5748" s="157" t="s">
        <v>8259</v>
      </c>
      <c r="E5748" s="157" t="s">
        <v>8259</v>
      </c>
      <c r="F5748" s="157" t="s">
        <v>8259</v>
      </c>
    </row>
    <row r="5749" spans="1:6" x14ac:dyDescent="0.2">
      <c r="A5749" s="155" t="s">
        <v>8260</v>
      </c>
      <c r="B5749" s="155" t="s">
        <v>12364</v>
      </c>
      <c r="C5749" s="156">
        <v>37621</v>
      </c>
      <c r="D5749" s="157">
        <v>0</v>
      </c>
      <c r="E5749" s="157">
        <v>0</v>
      </c>
      <c r="F5749" s="157">
        <v>0</v>
      </c>
    </row>
    <row r="5750" spans="1:6" x14ac:dyDescent="0.2">
      <c r="A5750" s="155" t="s">
        <v>8261</v>
      </c>
      <c r="B5750" s="155"/>
      <c r="C5750" s="156">
        <v>37621</v>
      </c>
      <c r="D5750" s="157">
        <v>0</v>
      </c>
      <c r="E5750" s="157">
        <v>0</v>
      </c>
      <c r="F5750" s="157">
        <v>0</v>
      </c>
    </row>
    <row r="5751" spans="1:6" x14ac:dyDescent="0.2">
      <c r="A5751" s="155" t="s">
        <v>8257</v>
      </c>
      <c r="B5751" s="155" t="s">
        <v>8258</v>
      </c>
      <c r="C5751" s="155" t="s">
        <v>10690</v>
      </c>
      <c r="D5751" s="157" t="s">
        <v>8259</v>
      </c>
      <c r="E5751" s="157" t="s">
        <v>8259</v>
      </c>
      <c r="F5751" s="157" t="s">
        <v>8259</v>
      </c>
    </row>
    <row r="5752" spans="1:6" x14ac:dyDescent="0.2">
      <c r="A5752" s="155" t="s">
        <v>8257</v>
      </c>
      <c r="B5752" s="155" t="s">
        <v>8258</v>
      </c>
      <c r="C5752" s="155" t="s">
        <v>10690</v>
      </c>
      <c r="D5752" s="157" t="s">
        <v>8259</v>
      </c>
      <c r="E5752" s="157" t="s">
        <v>8259</v>
      </c>
      <c r="F5752" s="157" t="s">
        <v>8259</v>
      </c>
    </row>
    <row r="5753" spans="1:6" x14ac:dyDescent="0.2">
      <c r="A5753" s="155" t="s">
        <v>8260</v>
      </c>
      <c r="B5753" s="155" t="s">
        <v>12364</v>
      </c>
      <c r="C5753" s="156">
        <v>37621</v>
      </c>
      <c r="D5753" s="157">
        <v>0</v>
      </c>
      <c r="E5753" s="157">
        <v>0</v>
      </c>
      <c r="F5753" s="157">
        <v>0</v>
      </c>
    </row>
    <row r="5754" spans="1:6" x14ac:dyDescent="0.2">
      <c r="A5754" s="155" t="s">
        <v>8261</v>
      </c>
      <c r="B5754" s="155"/>
      <c r="C5754" s="156">
        <v>37621</v>
      </c>
      <c r="D5754" s="157">
        <v>0</v>
      </c>
      <c r="E5754" s="157">
        <v>0</v>
      </c>
      <c r="F5754" s="157">
        <v>0</v>
      </c>
    </row>
    <row r="5755" spans="1:6" x14ac:dyDescent="0.2">
      <c r="A5755" s="155" t="s">
        <v>8257</v>
      </c>
      <c r="B5755" s="155" t="s">
        <v>8258</v>
      </c>
      <c r="C5755" s="155" t="s">
        <v>10690</v>
      </c>
      <c r="D5755" s="157" t="s">
        <v>8259</v>
      </c>
      <c r="E5755" s="157" t="s">
        <v>8259</v>
      </c>
      <c r="F5755" s="157" t="s">
        <v>8259</v>
      </c>
    </row>
    <row r="5756" spans="1:6" x14ac:dyDescent="0.2">
      <c r="A5756" s="155" t="s">
        <v>8257</v>
      </c>
      <c r="B5756" s="155" t="s">
        <v>8258</v>
      </c>
      <c r="C5756" s="155" t="s">
        <v>10690</v>
      </c>
      <c r="D5756" s="157" t="s">
        <v>8259</v>
      </c>
      <c r="E5756" s="157" t="s">
        <v>8259</v>
      </c>
      <c r="F5756" s="157" t="s">
        <v>8259</v>
      </c>
    </row>
    <row r="5757" spans="1:6" x14ac:dyDescent="0.2">
      <c r="A5757" s="155" t="s">
        <v>8260</v>
      </c>
      <c r="B5757" s="155" t="s">
        <v>12364</v>
      </c>
      <c r="C5757" s="156">
        <v>37621</v>
      </c>
      <c r="D5757" s="157">
        <v>0</v>
      </c>
      <c r="E5757" s="157">
        <v>0</v>
      </c>
      <c r="F5757" s="157">
        <v>0</v>
      </c>
    </row>
    <row r="5758" spans="1:6" x14ac:dyDescent="0.2">
      <c r="A5758" s="155" t="s">
        <v>8261</v>
      </c>
      <c r="B5758" s="155"/>
      <c r="C5758" s="156">
        <v>37621</v>
      </c>
      <c r="D5758" s="157">
        <v>0</v>
      </c>
      <c r="E5758" s="157">
        <v>0</v>
      </c>
      <c r="F5758" s="157">
        <v>0</v>
      </c>
    </row>
    <row r="5759" spans="1:6" x14ac:dyDescent="0.2">
      <c r="A5759" s="155" t="s">
        <v>8257</v>
      </c>
      <c r="B5759" s="155" t="s">
        <v>8258</v>
      </c>
      <c r="C5759" s="155" t="s">
        <v>10690</v>
      </c>
      <c r="D5759" s="157" t="s">
        <v>8259</v>
      </c>
      <c r="E5759" s="157" t="s">
        <v>8259</v>
      </c>
      <c r="F5759" s="157" t="s">
        <v>8259</v>
      </c>
    </row>
    <row r="5760" spans="1:6" x14ac:dyDescent="0.2">
      <c r="A5760" s="155" t="s">
        <v>8257</v>
      </c>
      <c r="B5760" s="155" t="s">
        <v>8258</v>
      </c>
      <c r="C5760" s="155" t="s">
        <v>10690</v>
      </c>
      <c r="D5760" s="157" t="s">
        <v>8259</v>
      </c>
      <c r="E5760" s="157" t="s">
        <v>8259</v>
      </c>
      <c r="F5760" s="157" t="s">
        <v>8259</v>
      </c>
    </row>
    <row r="5761" spans="1:6" x14ac:dyDescent="0.2">
      <c r="A5761" s="155" t="s">
        <v>8260</v>
      </c>
      <c r="B5761" s="155" t="s">
        <v>12364</v>
      </c>
      <c r="C5761" s="156">
        <v>37621</v>
      </c>
      <c r="D5761" s="157">
        <v>0</v>
      </c>
      <c r="E5761" s="157">
        <v>0</v>
      </c>
      <c r="F5761" s="157">
        <v>0</v>
      </c>
    </row>
    <row r="5762" spans="1:6" x14ac:dyDescent="0.2">
      <c r="A5762" s="155" t="s">
        <v>8261</v>
      </c>
      <c r="B5762" s="155"/>
      <c r="C5762" s="156">
        <v>37621</v>
      </c>
      <c r="D5762" s="157">
        <v>0</v>
      </c>
      <c r="E5762" s="157">
        <v>0</v>
      </c>
      <c r="F5762" s="157">
        <v>0</v>
      </c>
    </row>
    <row r="5763" spans="1:6" x14ac:dyDescent="0.2">
      <c r="A5763" s="155" t="s">
        <v>8257</v>
      </c>
      <c r="B5763" s="155" t="s">
        <v>8258</v>
      </c>
      <c r="C5763" s="155" t="s">
        <v>10690</v>
      </c>
      <c r="D5763" s="157" t="s">
        <v>8259</v>
      </c>
      <c r="E5763" s="157" t="s">
        <v>8259</v>
      </c>
      <c r="F5763" s="157" t="s">
        <v>8259</v>
      </c>
    </row>
    <row r="5764" spans="1:6" x14ac:dyDescent="0.2">
      <c r="A5764" s="155" t="s">
        <v>8257</v>
      </c>
      <c r="B5764" s="155" t="s">
        <v>8258</v>
      </c>
      <c r="C5764" s="155" t="s">
        <v>10690</v>
      </c>
      <c r="D5764" s="157" t="s">
        <v>8259</v>
      </c>
      <c r="E5764" s="157" t="s">
        <v>8259</v>
      </c>
      <c r="F5764" s="157" t="s">
        <v>8259</v>
      </c>
    </row>
    <row r="5765" spans="1:6" x14ac:dyDescent="0.2">
      <c r="A5765" s="155" t="s">
        <v>8260</v>
      </c>
      <c r="B5765" s="155" t="s">
        <v>12364</v>
      </c>
      <c r="C5765" s="156">
        <v>37621</v>
      </c>
      <c r="D5765" s="157">
        <v>0</v>
      </c>
      <c r="E5765" s="157">
        <v>0</v>
      </c>
      <c r="F5765" s="157">
        <v>0</v>
      </c>
    </row>
    <row r="5766" spans="1:6" x14ac:dyDescent="0.2">
      <c r="A5766" s="155" t="s">
        <v>8261</v>
      </c>
      <c r="B5766" s="155"/>
      <c r="C5766" s="156">
        <v>37621</v>
      </c>
      <c r="D5766" s="157">
        <v>0</v>
      </c>
      <c r="E5766" s="157">
        <v>0</v>
      </c>
      <c r="F5766" s="157">
        <v>0</v>
      </c>
    </row>
    <row r="5767" spans="1:6" x14ac:dyDescent="0.2">
      <c r="A5767" s="155" t="s">
        <v>8257</v>
      </c>
      <c r="B5767" s="155" t="s">
        <v>8258</v>
      </c>
      <c r="C5767" s="155" t="s">
        <v>10690</v>
      </c>
      <c r="D5767" s="157" t="s">
        <v>8259</v>
      </c>
      <c r="E5767" s="157" t="s">
        <v>8259</v>
      </c>
      <c r="F5767" s="157" t="s">
        <v>8259</v>
      </c>
    </row>
    <row r="5768" spans="1:6" x14ac:dyDescent="0.2">
      <c r="A5768" s="155" t="s">
        <v>8268</v>
      </c>
      <c r="B5768" s="155"/>
      <c r="C5768" s="155"/>
      <c r="D5768" s="155"/>
      <c r="E5768" s="155"/>
      <c r="F5768" s="155"/>
    </row>
    <row r="5769" spans="1:6" x14ac:dyDescent="0.2">
      <c r="A5769" s="155" t="s">
        <v>8254</v>
      </c>
      <c r="B5769" s="155" t="s">
        <v>8255</v>
      </c>
      <c r="C5769" s="155"/>
      <c r="D5769" s="155"/>
      <c r="E5769" s="155"/>
      <c r="F5769" s="155"/>
    </row>
    <row r="5770" spans="1:6" x14ac:dyDescent="0.2">
      <c r="A5770" s="155"/>
      <c r="B5770" s="155"/>
      <c r="C5770" s="155" t="s">
        <v>10689</v>
      </c>
      <c r="D5770" s="157" t="s">
        <v>8255</v>
      </c>
      <c r="E5770" s="155"/>
      <c r="F5770" s="155"/>
    </row>
    <row r="5772" spans="1:6" x14ac:dyDescent="0.2">
      <c r="A5772" s="155" t="s">
        <v>58</v>
      </c>
      <c r="B5772" s="155" t="s">
        <v>8460</v>
      </c>
      <c r="C5772" s="155"/>
      <c r="D5772" s="155"/>
      <c r="E5772" s="155"/>
      <c r="F5772" s="155"/>
    </row>
    <row r="5773" spans="1:6" x14ac:dyDescent="0.2">
      <c r="A5773" s="155"/>
      <c r="B5773" s="155"/>
      <c r="C5773" s="155" t="s">
        <v>10691</v>
      </c>
      <c r="D5773" s="155"/>
      <c r="E5773" s="157">
        <v>0</v>
      </c>
      <c r="F5773" s="155"/>
    </row>
    <row r="5774" spans="1:6" x14ac:dyDescent="0.2">
      <c r="A5774" s="155" t="s">
        <v>8264</v>
      </c>
      <c r="B5774" s="155"/>
      <c r="C5774" s="156">
        <v>37590</v>
      </c>
      <c r="D5774" s="157">
        <v>146476.83199999999</v>
      </c>
      <c r="E5774" s="157">
        <v>49328.072</v>
      </c>
      <c r="F5774" s="157">
        <v>97148.76</v>
      </c>
    </row>
    <row r="5775" spans="1:6" x14ac:dyDescent="0.2">
      <c r="A5775" s="155" t="s">
        <v>8257</v>
      </c>
      <c r="B5775" s="155" t="s">
        <v>8258</v>
      </c>
      <c r="C5775" s="155" t="s">
        <v>10690</v>
      </c>
      <c r="D5775" s="157" t="s">
        <v>8259</v>
      </c>
      <c r="E5775" s="157" t="s">
        <v>8259</v>
      </c>
      <c r="F5775" s="157" t="s">
        <v>8259</v>
      </c>
    </row>
    <row r="5777" spans="1:6" x14ac:dyDescent="0.2">
      <c r="A5777" s="155" t="s">
        <v>8265</v>
      </c>
      <c r="B5777" s="155" t="s">
        <v>8266</v>
      </c>
      <c r="C5777" s="155" t="s">
        <v>158</v>
      </c>
      <c r="D5777" s="157" t="s">
        <v>3</v>
      </c>
      <c r="E5777" s="157" t="s">
        <v>4</v>
      </c>
      <c r="F5777" s="157" t="s">
        <v>1020</v>
      </c>
    </row>
    <row r="5778" spans="1:6" x14ac:dyDescent="0.2">
      <c r="A5778" s="155" t="s">
        <v>8257</v>
      </c>
      <c r="B5778" s="155" t="s">
        <v>8258</v>
      </c>
      <c r="C5778" s="155" t="s">
        <v>10690</v>
      </c>
      <c r="D5778" s="157" t="s">
        <v>8259</v>
      </c>
      <c r="E5778" s="157" t="s">
        <v>8259</v>
      </c>
      <c r="F5778" s="157" t="s">
        <v>8259</v>
      </c>
    </row>
    <row r="5779" spans="1:6" x14ac:dyDescent="0.2">
      <c r="A5779" s="156">
        <v>45632</v>
      </c>
      <c r="B5779" s="155">
        <v>5624567461</v>
      </c>
      <c r="C5779" s="155" t="s">
        <v>11560</v>
      </c>
      <c r="D5779" s="157">
        <v>6000</v>
      </c>
      <c r="E5779" s="155"/>
      <c r="F5779" s="157">
        <v>103148.76</v>
      </c>
    </row>
    <row r="5780" spans="1:6" x14ac:dyDescent="0.2">
      <c r="A5780" s="156">
        <v>45632</v>
      </c>
      <c r="B5780" s="155">
        <v>5624567464</v>
      </c>
      <c r="C5780" s="155" t="s">
        <v>11561</v>
      </c>
      <c r="D5780" s="157">
        <v>6000</v>
      </c>
      <c r="E5780" s="155"/>
      <c r="F5780" s="157">
        <v>109148.76</v>
      </c>
    </row>
    <row r="5781" spans="1:6" x14ac:dyDescent="0.2">
      <c r="A5781" s="156">
        <v>45636</v>
      </c>
      <c r="B5781" s="155">
        <v>5624567477</v>
      </c>
      <c r="C5781" s="155" t="s">
        <v>11562</v>
      </c>
      <c r="D5781" s="157">
        <v>2000</v>
      </c>
      <c r="E5781" s="155"/>
      <c r="F5781" s="157">
        <v>111148.76</v>
      </c>
    </row>
    <row r="5782" spans="1:6" x14ac:dyDescent="0.2">
      <c r="A5782" s="156">
        <v>45636</v>
      </c>
      <c r="B5782" s="155">
        <v>5624567478</v>
      </c>
      <c r="C5782" s="155" t="s">
        <v>11563</v>
      </c>
      <c r="D5782" s="157">
        <v>629.32000000000005</v>
      </c>
      <c r="E5782" s="155"/>
      <c r="F5782" s="157">
        <v>111778.08</v>
      </c>
    </row>
    <row r="5783" spans="1:6" x14ac:dyDescent="0.2">
      <c r="A5783" s="156">
        <v>45645</v>
      </c>
      <c r="B5783" s="155" t="s">
        <v>11564</v>
      </c>
      <c r="C5783" s="155" t="s">
        <v>11565</v>
      </c>
      <c r="D5783" s="155"/>
      <c r="E5783" s="157">
        <v>1198.1400000000001</v>
      </c>
      <c r="F5783" s="157">
        <v>110579.94</v>
      </c>
    </row>
    <row r="5784" spans="1:6" x14ac:dyDescent="0.2">
      <c r="A5784" s="156">
        <v>45645</v>
      </c>
      <c r="B5784" s="155" t="s">
        <v>11566</v>
      </c>
      <c r="C5784" s="155" t="s">
        <v>11567</v>
      </c>
      <c r="D5784" s="155"/>
      <c r="E5784" s="157">
        <v>629.32000000000005</v>
      </c>
      <c r="F5784" s="157">
        <v>109950.62</v>
      </c>
    </row>
    <row r="5785" spans="1:6" x14ac:dyDescent="0.2">
      <c r="A5785" s="156">
        <v>45645</v>
      </c>
      <c r="B5785" s="155" t="s">
        <v>11568</v>
      </c>
      <c r="C5785" s="155" t="s">
        <v>11569</v>
      </c>
      <c r="D5785" s="155"/>
      <c r="E5785" s="157">
        <v>262.8</v>
      </c>
      <c r="F5785" s="157">
        <v>109687.82</v>
      </c>
    </row>
    <row r="5786" spans="1:6" x14ac:dyDescent="0.2">
      <c r="A5786" s="156">
        <v>45646</v>
      </c>
      <c r="B5786" s="155" t="s">
        <v>11570</v>
      </c>
      <c r="C5786" s="155" t="s">
        <v>11571</v>
      </c>
      <c r="D5786" s="155"/>
      <c r="E5786" s="157">
        <v>381.8</v>
      </c>
      <c r="F5786" s="157">
        <v>109306.02</v>
      </c>
    </row>
    <row r="5787" spans="1:6" x14ac:dyDescent="0.2">
      <c r="A5787" s="156">
        <v>45646</v>
      </c>
      <c r="B5787" s="155" t="s">
        <v>11572</v>
      </c>
      <c r="C5787" s="155" t="s">
        <v>11573</v>
      </c>
      <c r="D5787" s="155"/>
      <c r="E5787" s="157">
        <v>629.32000000000005</v>
      </c>
      <c r="F5787" s="157">
        <v>108676.7</v>
      </c>
    </row>
    <row r="5788" spans="1:6" x14ac:dyDescent="0.2">
      <c r="A5788" s="156">
        <v>45646</v>
      </c>
      <c r="B5788" s="155" t="s">
        <v>11574</v>
      </c>
      <c r="C5788" s="155" t="s">
        <v>11575</v>
      </c>
      <c r="D5788" s="155"/>
      <c r="E5788" s="157">
        <v>120</v>
      </c>
      <c r="F5788" s="157">
        <v>108556.7</v>
      </c>
    </row>
    <row r="5789" spans="1:6" x14ac:dyDescent="0.2">
      <c r="A5789" s="156">
        <v>45648</v>
      </c>
      <c r="B5789" s="155">
        <v>5624567547</v>
      </c>
      <c r="C5789" s="155" t="s">
        <v>11576</v>
      </c>
      <c r="D5789" s="157">
        <v>629.32000000000005</v>
      </c>
      <c r="E5789" s="155"/>
      <c r="F5789" s="157">
        <v>109186.02</v>
      </c>
    </row>
    <row r="5790" spans="1:6" x14ac:dyDescent="0.2">
      <c r="A5790" s="156">
        <v>45648</v>
      </c>
      <c r="B5790" s="155">
        <v>5624567548</v>
      </c>
      <c r="C5790" s="155" t="s">
        <v>11577</v>
      </c>
      <c r="D5790" s="157">
        <v>2000</v>
      </c>
      <c r="E5790" s="155"/>
      <c r="F5790" s="157">
        <v>111186.02</v>
      </c>
    </row>
    <row r="5791" spans="1:6" x14ac:dyDescent="0.2">
      <c r="A5791" s="156">
        <v>45649</v>
      </c>
      <c r="B5791" s="155">
        <v>5624567564</v>
      </c>
      <c r="C5791" s="155" t="s">
        <v>11578</v>
      </c>
      <c r="D5791" s="157">
        <v>1198.1400000000001</v>
      </c>
      <c r="E5791" s="155"/>
      <c r="F5791" s="157">
        <v>112384.16</v>
      </c>
    </row>
    <row r="5792" spans="1:6" x14ac:dyDescent="0.2">
      <c r="A5792" s="156">
        <v>45649</v>
      </c>
      <c r="B5792" s="155">
        <v>5624567565</v>
      </c>
      <c r="C5792" s="155" t="s">
        <v>11579</v>
      </c>
      <c r="D5792" s="157">
        <v>4000</v>
      </c>
      <c r="E5792" s="155"/>
      <c r="F5792" s="157">
        <v>116384.16</v>
      </c>
    </row>
    <row r="5793" spans="1:6" x14ac:dyDescent="0.2">
      <c r="A5793" s="156">
        <v>45650</v>
      </c>
      <c r="B5793" s="155">
        <v>5624567580</v>
      </c>
      <c r="C5793" s="155" t="s">
        <v>11580</v>
      </c>
      <c r="D5793" s="157">
        <v>1198.1400000000001</v>
      </c>
      <c r="E5793" s="155"/>
      <c r="F5793" s="157">
        <v>117582.3</v>
      </c>
    </row>
    <row r="5794" spans="1:6" x14ac:dyDescent="0.2">
      <c r="A5794" s="156">
        <v>45650</v>
      </c>
      <c r="B5794" s="155">
        <v>5624567581</v>
      </c>
      <c r="C5794" s="155" t="s">
        <v>11581</v>
      </c>
      <c r="D5794" s="157">
        <v>4000</v>
      </c>
      <c r="E5794" s="155"/>
      <c r="F5794" s="157">
        <v>121582.3</v>
      </c>
    </row>
    <row r="5795" spans="1:6" x14ac:dyDescent="0.2">
      <c r="A5795" s="156">
        <v>45653</v>
      </c>
      <c r="B5795" s="155">
        <v>5624567616</v>
      </c>
      <c r="C5795" s="155" t="s">
        <v>11582</v>
      </c>
      <c r="D5795" s="157">
        <v>4000</v>
      </c>
      <c r="E5795" s="155"/>
      <c r="F5795" s="157">
        <v>125582.3</v>
      </c>
    </row>
    <row r="5796" spans="1:6" x14ac:dyDescent="0.2">
      <c r="A5796" s="156">
        <v>45653</v>
      </c>
      <c r="B5796" s="155">
        <v>5624567617</v>
      </c>
      <c r="C5796" s="155" t="s">
        <v>11583</v>
      </c>
      <c r="D5796" s="157">
        <v>1198.1400000000001</v>
      </c>
      <c r="E5796" s="155"/>
      <c r="F5796" s="157">
        <v>126780.44</v>
      </c>
    </row>
    <row r="5797" spans="1:6" x14ac:dyDescent="0.2">
      <c r="A5797" s="156">
        <v>45653</v>
      </c>
      <c r="B5797" s="155">
        <v>5624567627</v>
      </c>
      <c r="C5797" s="155" t="s">
        <v>11584</v>
      </c>
      <c r="D5797" s="157">
        <v>12000</v>
      </c>
      <c r="E5797" s="155"/>
      <c r="F5797" s="157">
        <v>138780.44</v>
      </c>
    </row>
    <row r="5798" spans="1:6" x14ac:dyDescent="0.2">
      <c r="A5798" s="156">
        <v>45656</v>
      </c>
      <c r="B5798" s="155" t="s">
        <v>11585</v>
      </c>
      <c r="C5798" s="155" t="s">
        <v>11586</v>
      </c>
      <c r="D5798" s="155"/>
      <c r="E5798" s="157">
        <v>1198.1400000000001</v>
      </c>
      <c r="F5798" s="157">
        <v>137582.29999999999</v>
      </c>
    </row>
    <row r="5799" spans="1:6" x14ac:dyDescent="0.2">
      <c r="A5799" s="156">
        <v>45657</v>
      </c>
      <c r="B5799" s="155" t="s">
        <v>11587</v>
      </c>
      <c r="C5799" s="155" t="s">
        <v>11588</v>
      </c>
      <c r="D5799" s="155"/>
      <c r="E5799" s="157">
        <v>239</v>
      </c>
      <c r="F5799" s="157">
        <v>137343.29999999999</v>
      </c>
    </row>
    <row r="5800" spans="1:6" x14ac:dyDescent="0.2">
      <c r="A5800" s="155" t="s">
        <v>8257</v>
      </c>
      <c r="B5800" s="155" t="s">
        <v>8258</v>
      </c>
      <c r="C5800" s="155" t="s">
        <v>10690</v>
      </c>
      <c r="D5800" s="157" t="s">
        <v>8259</v>
      </c>
      <c r="E5800" s="157" t="s">
        <v>8259</v>
      </c>
      <c r="F5800" s="157" t="s">
        <v>8259</v>
      </c>
    </row>
    <row r="5801" spans="1:6" x14ac:dyDescent="0.2">
      <c r="A5801" s="155" t="s">
        <v>8260</v>
      </c>
      <c r="B5801" s="155" t="s">
        <v>12364</v>
      </c>
      <c r="C5801" s="156">
        <v>37621</v>
      </c>
      <c r="D5801" s="157">
        <v>44853.06</v>
      </c>
      <c r="E5801" s="157">
        <v>4658.5200000000004</v>
      </c>
      <c r="F5801" s="157">
        <v>40194.54</v>
      </c>
    </row>
    <row r="5802" spans="1:6" x14ac:dyDescent="0.2">
      <c r="A5802" s="155" t="s">
        <v>8261</v>
      </c>
      <c r="B5802" s="155"/>
      <c r="C5802" s="156">
        <v>37621</v>
      </c>
      <c r="D5802" s="157">
        <v>191329.89199999999</v>
      </c>
      <c r="E5802" s="157">
        <v>53986.591999999997</v>
      </c>
      <c r="F5802" s="157">
        <v>137343.29999999999</v>
      </c>
    </row>
    <row r="5803" spans="1:6" x14ac:dyDescent="0.2">
      <c r="A5803" s="155" t="s">
        <v>8257</v>
      </c>
      <c r="B5803" s="155" t="s">
        <v>8258</v>
      </c>
      <c r="C5803" s="155" t="s">
        <v>10690</v>
      </c>
      <c r="D5803" s="157" t="s">
        <v>8259</v>
      </c>
      <c r="E5803" s="157" t="s">
        <v>8259</v>
      </c>
      <c r="F5803" s="157" t="s">
        <v>8259</v>
      </c>
    </row>
    <row r="5804" spans="1:6" x14ac:dyDescent="0.2">
      <c r="A5804" s="155" t="s">
        <v>8257</v>
      </c>
      <c r="B5804" s="155" t="s">
        <v>8258</v>
      </c>
      <c r="C5804" s="155" t="s">
        <v>10690</v>
      </c>
      <c r="D5804" s="157" t="s">
        <v>8259</v>
      </c>
      <c r="E5804" s="157" t="s">
        <v>8259</v>
      </c>
      <c r="F5804" s="157" t="s">
        <v>8259</v>
      </c>
    </row>
    <row r="5805" spans="1:6" x14ac:dyDescent="0.2">
      <c r="A5805" s="155" t="s">
        <v>8260</v>
      </c>
      <c r="B5805" s="155" t="s">
        <v>12364</v>
      </c>
      <c r="C5805" s="156">
        <v>37621</v>
      </c>
      <c r="D5805" s="157">
        <v>0</v>
      </c>
      <c r="E5805" s="157">
        <v>0</v>
      </c>
      <c r="F5805" s="157">
        <v>0</v>
      </c>
    </row>
    <row r="5806" spans="1:6" x14ac:dyDescent="0.2">
      <c r="A5806" s="155" t="s">
        <v>8261</v>
      </c>
      <c r="B5806" s="155"/>
      <c r="C5806" s="156">
        <v>37621</v>
      </c>
      <c r="D5806" s="157">
        <v>0</v>
      </c>
      <c r="E5806" s="157">
        <v>0</v>
      </c>
      <c r="F5806" s="157">
        <v>0</v>
      </c>
    </row>
    <row r="5807" spans="1:6" x14ac:dyDescent="0.2">
      <c r="A5807" s="155" t="s">
        <v>8257</v>
      </c>
      <c r="B5807" s="155" t="s">
        <v>8258</v>
      </c>
      <c r="C5807" s="155" t="s">
        <v>10690</v>
      </c>
      <c r="D5807" s="157" t="s">
        <v>8259</v>
      </c>
      <c r="E5807" s="157" t="s">
        <v>8259</v>
      </c>
      <c r="F5807" s="157" t="s">
        <v>8259</v>
      </c>
    </row>
    <row r="5808" spans="1:6" x14ac:dyDescent="0.2">
      <c r="A5808" s="155" t="s">
        <v>8257</v>
      </c>
      <c r="B5808" s="155" t="s">
        <v>8258</v>
      </c>
      <c r="C5808" s="155" t="s">
        <v>10690</v>
      </c>
      <c r="D5808" s="157" t="s">
        <v>8259</v>
      </c>
      <c r="E5808" s="157" t="s">
        <v>8259</v>
      </c>
      <c r="F5808" s="157" t="s">
        <v>8259</v>
      </c>
    </row>
    <row r="5809" spans="1:6" x14ac:dyDescent="0.2">
      <c r="A5809" s="155" t="s">
        <v>8260</v>
      </c>
      <c r="B5809" s="155" t="s">
        <v>12364</v>
      </c>
      <c r="C5809" s="156">
        <v>37621</v>
      </c>
      <c r="D5809" s="157">
        <v>0</v>
      </c>
      <c r="E5809" s="157">
        <v>0</v>
      </c>
      <c r="F5809" s="157">
        <v>0</v>
      </c>
    </row>
    <row r="5810" spans="1:6" x14ac:dyDescent="0.2">
      <c r="A5810" s="155" t="s">
        <v>8261</v>
      </c>
      <c r="B5810" s="155"/>
      <c r="C5810" s="156">
        <v>37621</v>
      </c>
      <c r="D5810" s="157">
        <v>0</v>
      </c>
      <c r="E5810" s="157">
        <v>0</v>
      </c>
      <c r="F5810" s="157">
        <v>0</v>
      </c>
    </row>
    <row r="5811" spans="1:6" x14ac:dyDescent="0.2">
      <c r="A5811" s="155" t="s">
        <v>8257</v>
      </c>
      <c r="B5811" s="155" t="s">
        <v>8258</v>
      </c>
      <c r="C5811" s="155" t="s">
        <v>10690</v>
      </c>
      <c r="D5811" s="157" t="s">
        <v>8259</v>
      </c>
      <c r="E5811" s="157" t="s">
        <v>8259</v>
      </c>
      <c r="F5811" s="157" t="s">
        <v>8259</v>
      </c>
    </row>
    <row r="5812" spans="1:6" x14ac:dyDescent="0.2">
      <c r="A5812" s="155" t="s">
        <v>8257</v>
      </c>
      <c r="B5812" s="155" t="s">
        <v>8258</v>
      </c>
      <c r="C5812" s="155" t="s">
        <v>10690</v>
      </c>
      <c r="D5812" s="157" t="s">
        <v>8259</v>
      </c>
      <c r="E5812" s="157" t="s">
        <v>8259</v>
      </c>
      <c r="F5812" s="157" t="s">
        <v>8259</v>
      </c>
    </row>
    <row r="5813" spans="1:6" x14ac:dyDescent="0.2">
      <c r="A5813" s="155" t="s">
        <v>8260</v>
      </c>
      <c r="B5813" s="155" t="s">
        <v>12364</v>
      </c>
      <c r="C5813" s="156">
        <v>37621</v>
      </c>
      <c r="D5813" s="157">
        <v>0</v>
      </c>
      <c r="E5813" s="157">
        <v>0</v>
      </c>
      <c r="F5813" s="157">
        <v>0</v>
      </c>
    </row>
    <row r="5814" spans="1:6" x14ac:dyDescent="0.2">
      <c r="A5814" s="155" t="s">
        <v>8261</v>
      </c>
      <c r="B5814" s="155"/>
      <c r="C5814" s="156">
        <v>37621</v>
      </c>
      <c r="D5814" s="157">
        <v>0</v>
      </c>
      <c r="E5814" s="157">
        <v>0</v>
      </c>
      <c r="F5814" s="157">
        <v>0</v>
      </c>
    </row>
    <row r="5815" spans="1:6" x14ac:dyDescent="0.2">
      <c r="A5815" s="155" t="s">
        <v>8257</v>
      </c>
      <c r="B5815" s="155" t="s">
        <v>8258</v>
      </c>
      <c r="C5815" s="155" t="s">
        <v>10690</v>
      </c>
      <c r="D5815" s="157" t="s">
        <v>8259</v>
      </c>
      <c r="E5815" s="157" t="s">
        <v>8259</v>
      </c>
      <c r="F5815" s="157" t="s">
        <v>8259</v>
      </c>
    </row>
    <row r="5816" spans="1:6" x14ac:dyDescent="0.2">
      <c r="A5816" s="155" t="s">
        <v>60</v>
      </c>
      <c r="B5816" s="155" t="s">
        <v>8492</v>
      </c>
      <c r="C5816" s="155"/>
      <c r="D5816" s="155"/>
      <c r="E5816" s="155"/>
      <c r="F5816" s="155"/>
    </row>
    <row r="5817" spans="1:6" x14ac:dyDescent="0.2">
      <c r="A5817" s="155"/>
      <c r="B5817" s="155"/>
      <c r="C5817" s="155" t="s">
        <v>10691</v>
      </c>
      <c r="D5817" s="155"/>
      <c r="E5817" s="157">
        <v>0</v>
      </c>
      <c r="F5817" s="155"/>
    </row>
    <row r="5818" spans="1:6" x14ac:dyDescent="0.2">
      <c r="A5818" s="155" t="s">
        <v>8264</v>
      </c>
      <c r="B5818" s="155"/>
      <c r="C5818" s="156">
        <v>37590</v>
      </c>
      <c r="D5818" s="157">
        <v>596</v>
      </c>
      <c r="E5818" s="157">
        <v>0</v>
      </c>
      <c r="F5818" s="157">
        <v>596</v>
      </c>
    </row>
    <row r="5819" spans="1:6" x14ac:dyDescent="0.2">
      <c r="A5819" s="155" t="s">
        <v>8257</v>
      </c>
      <c r="B5819" s="155" t="s">
        <v>8258</v>
      </c>
      <c r="C5819" s="155" t="s">
        <v>10690</v>
      </c>
      <c r="D5819" s="157" t="s">
        <v>8259</v>
      </c>
      <c r="E5819" s="157" t="s">
        <v>8259</v>
      </c>
      <c r="F5819" s="157" t="s">
        <v>8259</v>
      </c>
    </row>
    <row r="5820" spans="1:6" x14ac:dyDescent="0.2">
      <c r="A5820" s="155" t="s">
        <v>8257</v>
      </c>
      <c r="B5820" s="155" t="s">
        <v>8258</v>
      </c>
      <c r="C5820" s="155" t="s">
        <v>10690</v>
      </c>
      <c r="D5820" s="157" t="s">
        <v>8259</v>
      </c>
      <c r="E5820" s="157" t="s">
        <v>8259</v>
      </c>
      <c r="F5820" s="157" t="s">
        <v>8259</v>
      </c>
    </row>
    <row r="5821" spans="1:6" x14ac:dyDescent="0.2">
      <c r="A5821" s="155" t="s">
        <v>8260</v>
      </c>
      <c r="B5821" s="155" t="s">
        <v>12364</v>
      </c>
      <c r="C5821" s="156">
        <v>37621</v>
      </c>
      <c r="D5821" s="157">
        <v>0</v>
      </c>
      <c r="E5821" s="157">
        <v>0</v>
      </c>
      <c r="F5821" s="157">
        <v>0</v>
      </c>
    </row>
    <row r="5822" spans="1:6" x14ac:dyDescent="0.2">
      <c r="A5822" s="155" t="s">
        <v>8261</v>
      </c>
      <c r="B5822" s="155"/>
      <c r="C5822" s="156">
        <v>37621</v>
      </c>
      <c r="D5822" s="157">
        <v>596</v>
      </c>
      <c r="E5822" s="157">
        <v>0</v>
      </c>
      <c r="F5822" s="157">
        <v>596</v>
      </c>
    </row>
    <row r="5823" spans="1:6" x14ac:dyDescent="0.2">
      <c r="A5823" s="155" t="s">
        <v>8257</v>
      </c>
      <c r="B5823" s="155" t="s">
        <v>8258</v>
      </c>
      <c r="C5823" s="155" t="s">
        <v>10690</v>
      </c>
      <c r="D5823" s="157" t="s">
        <v>8259</v>
      </c>
      <c r="E5823" s="157" t="s">
        <v>8259</v>
      </c>
      <c r="F5823" s="157" t="s">
        <v>8259</v>
      </c>
    </row>
    <row r="5824" spans="1:6" x14ac:dyDescent="0.2">
      <c r="A5824" s="155" t="s">
        <v>8268</v>
      </c>
      <c r="B5824" s="155"/>
      <c r="C5824" s="155"/>
      <c r="D5824" s="155"/>
      <c r="E5824" s="155"/>
      <c r="F5824" s="155"/>
    </row>
    <row r="5825" spans="1:6" x14ac:dyDescent="0.2">
      <c r="A5825" s="155" t="s">
        <v>8254</v>
      </c>
      <c r="B5825" s="155" t="s">
        <v>8255</v>
      </c>
      <c r="C5825" s="155"/>
      <c r="D5825" s="155"/>
      <c r="E5825" s="155"/>
      <c r="F5825" s="155"/>
    </row>
    <row r="5826" spans="1:6" x14ac:dyDescent="0.2">
      <c r="A5826" s="155"/>
      <c r="B5826" s="155"/>
      <c r="C5826" s="155" t="s">
        <v>10689</v>
      </c>
      <c r="D5826" s="157" t="s">
        <v>8255</v>
      </c>
      <c r="E5826" s="155"/>
      <c r="F5826" s="155"/>
    </row>
    <row r="5828" spans="1:6" x14ac:dyDescent="0.2">
      <c r="A5828" s="155" t="s">
        <v>8257</v>
      </c>
      <c r="B5828" s="155" t="s">
        <v>8258</v>
      </c>
      <c r="C5828" s="155" t="s">
        <v>10690</v>
      </c>
      <c r="D5828" s="157" t="s">
        <v>8259</v>
      </c>
      <c r="E5828" s="157" t="s">
        <v>8259</v>
      </c>
      <c r="F5828" s="157" t="s">
        <v>8259</v>
      </c>
    </row>
    <row r="5829" spans="1:6" x14ac:dyDescent="0.2">
      <c r="A5829" s="155" t="s">
        <v>8260</v>
      </c>
      <c r="B5829" s="155" t="s">
        <v>12364</v>
      </c>
      <c r="C5829" s="156">
        <v>37621</v>
      </c>
      <c r="D5829" s="157">
        <v>0</v>
      </c>
      <c r="E5829" s="157">
        <v>0</v>
      </c>
      <c r="F5829" s="157">
        <v>0</v>
      </c>
    </row>
    <row r="5830" spans="1:6" x14ac:dyDescent="0.2">
      <c r="A5830" s="155" t="s">
        <v>8261</v>
      </c>
      <c r="B5830" s="155"/>
      <c r="C5830" s="156">
        <v>37621</v>
      </c>
      <c r="D5830" s="157">
        <v>0</v>
      </c>
      <c r="E5830" s="157">
        <v>0</v>
      </c>
      <c r="F5830" s="157">
        <v>0</v>
      </c>
    </row>
    <row r="5831" spans="1:6" x14ac:dyDescent="0.2">
      <c r="A5831" s="155" t="s">
        <v>8257</v>
      </c>
      <c r="B5831" s="155" t="s">
        <v>8258</v>
      </c>
      <c r="C5831" s="155" t="s">
        <v>10690</v>
      </c>
      <c r="D5831" s="157" t="s">
        <v>8259</v>
      </c>
      <c r="E5831" s="157" t="s">
        <v>8259</v>
      </c>
      <c r="F5831" s="157" t="s">
        <v>8259</v>
      </c>
    </row>
    <row r="5832" spans="1:6" x14ac:dyDescent="0.2">
      <c r="A5832" s="155" t="s">
        <v>8257</v>
      </c>
      <c r="B5832" s="155" t="s">
        <v>8258</v>
      </c>
      <c r="C5832" s="155" t="s">
        <v>10690</v>
      </c>
      <c r="D5832" s="157" t="s">
        <v>8259</v>
      </c>
      <c r="E5832" s="157" t="s">
        <v>8259</v>
      </c>
      <c r="F5832" s="157" t="s">
        <v>8259</v>
      </c>
    </row>
    <row r="5833" spans="1:6" x14ac:dyDescent="0.2">
      <c r="A5833" s="155" t="s">
        <v>8260</v>
      </c>
      <c r="B5833" s="155" t="s">
        <v>12364</v>
      </c>
      <c r="C5833" s="156">
        <v>37621</v>
      </c>
      <c r="D5833" s="157">
        <v>0</v>
      </c>
      <c r="E5833" s="157">
        <v>0</v>
      </c>
      <c r="F5833" s="157">
        <v>0</v>
      </c>
    </row>
    <row r="5834" spans="1:6" x14ac:dyDescent="0.2">
      <c r="A5834" s="155" t="s">
        <v>8261</v>
      </c>
      <c r="B5834" s="155"/>
      <c r="C5834" s="156">
        <v>37621</v>
      </c>
      <c r="D5834" s="157">
        <v>0</v>
      </c>
      <c r="E5834" s="157">
        <v>0</v>
      </c>
      <c r="F5834" s="157">
        <v>0</v>
      </c>
    </row>
    <row r="5835" spans="1:6" x14ac:dyDescent="0.2">
      <c r="A5835" s="155" t="s">
        <v>8257</v>
      </c>
      <c r="B5835" s="155" t="s">
        <v>8258</v>
      </c>
      <c r="C5835" s="155" t="s">
        <v>10690</v>
      </c>
      <c r="D5835" s="157" t="s">
        <v>8259</v>
      </c>
      <c r="E5835" s="157" t="s">
        <v>8259</v>
      </c>
      <c r="F5835" s="157" t="s">
        <v>8259</v>
      </c>
    </row>
    <row r="5836" spans="1:6" x14ac:dyDescent="0.2">
      <c r="A5836" s="155" t="s">
        <v>8257</v>
      </c>
      <c r="B5836" s="155" t="s">
        <v>8258</v>
      </c>
      <c r="C5836" s="155" t="s">
        <v>10690</v>
      </c>
      <c r="D5836" s="157" t="s">
        <v>8259</v>
      </c>
      <c r="E5836" s="157" t="s">
        <v>8259</v>
      </c>
      <c r="F5836" s="157" t="s">
        <v>8259</v>
      </c>
    </row>
    <row r="5837" spans="1:6" x14ac:dyDescent="0.2">
      <c r="A5837" s="155" t="s">
        <v>8260</v>
      </c>
      <c r="B5837" s="155" t="s">
        <v>12364</v>
      </c>
      <c r="C5837" s="156">
        <v>37621</v>
      </c>
      <c r="D5837" s="157">
        <v>0</v>
      </c>
      <c r="E5837" s="157">
        <v>0</v>
      </c>
      <c r="F5837" s="157">
        <v>0</v>
      </c>
    </row>
    <row r="5838" spans="1:6" x14ac:dyDescent="0.2">
      <c r="A5838" s="155" t="s">
        <v>8261</v>
      </c>
      <c r="B5838" s="155"/>
      <c r="C5838" s="156">
        <v>37621</v>
      </c>
      <c r="D5838" s="157">
        <v>0</v>
      </c>
      <c r="E5838" s="157">
        <v>0</v>
      </c>
      <c r="F5838" s="157">
        <v>0</v>
      </c>
    </row>
    <row r="5839" spans="1:6" x14ac:dyDescent="0.2">
      <c r="A5839" s="155" t="s">
        <v>8257</v>
      </c>
      <c r="B5839" s="155" t="s">
        <v>8258</v>
      </c>
      <c r="C5839" s="155" t="s">
        <v>10690</v>
      </c>
      <c r="D5839" s="157" t="s">
        <v>8259</v>
      </c>
      <c r="E5839" s="157" t="s">
        <v>8259</v>
      </c>
      <c r="F5839" s="157" t="s">
        <v>8259</v>
      </c>
    </row>
    <row r="5840" spans="1:6" x14ac:dyDescent="0.2">
      <c r="A5840" s="155" t="s">
        <v>8257</v>
      </c>
      <c r="B5840" s="155" t="s">
        <v>8258</v>
      </c>
      <c r="C5840" s="155" t="s">
        <v>10690</v>
      </c>
      <c r="D5840" s="157" t="s">
        <v>8259</v>
      </c>
      <c r="E5840" s="157" t="s">
        <v>8259</v>
      </c>
      <c r="F5840" s="157" t="s">
        <v>8259</v>
      </c>
    </row>
    <row r="5841" spans="1:6" x14ac:dyDescent="0.2">
      <c r="A5841" s="155" t="s">
        <v>8260</v>
      </c>
      <c r="B5841" s="155" t="s">
        <v>12364</v>
      </c>
      <c r="C5841" s="156">
        <v>37621</v>
      </c>
      <c r="D5841" s="157">
        <v>0</v>
      </c>
      <c r="E5841" s="157">
        <v>0</v>
      </c>
      <c r="F5841" s="157">
        <v>0</v>
      </c>
    </row>
    <row r="5842" spans="1:6" x14ac:dyDescent="0.2">
      <c r="A5842" s="155" t="s">
        <v>8261</v>
      </c>
      <c r="B5842" s="155"/>
      <c r="C5842" s="156">
        <v>37621</v>
      </c>
      <c r="D5842" s="157">
        <v>0</v>
      </c>
      <c r="E5842" s="157">
        <v>0</v>
      </c>
      <c r="F5842" s="157">
        <v>0</v>
      </c>
    </row>
    <row r="5843" spans="1:6" x14ac:dyDescent="0.2">
      <c r="A5843" s="155" t="s">
        <v>8257</v>
      </c>
      <c r="B5843" s="155" t="s">
        <v>8258</v>
      </c>
      <c r="C5843" s="155" t="s">
        <v>10690</v>
      </c>
      <c r="D5843" s="157" t="s">
        <v>8259</v>
      </c>
      <c r="E5843" s="157" t="s">
        <v>8259</v>
      </c>
      <c r="F5843" s="157" t="s">
        <v>8259</v>
      </c>
    </row>
    <row r="5844" spans="1:6" x14ac:dyDescent="0.2">
      <c r="A5844" s="155" t="s">
        <v>8257</v>
      </c>
      <c r="B5844" s="155" t="s">
        <v>8258</v>
      </c>
      <c r="C5844" s="155" t="s">
        <v>10690</v>
      </c>
      <c r="D5844" s="157" t="s">
        <v>8259</v>
      </c>
      <c r="E5844" s="157" t="s">
        <v>8259</v>
      </c>
      <c r="F5844" s="157" t="s">
        <v>8259</v>
      </c>
    </row>
    <row r="5845" spans="1:6" x14ac:dyDescent="0.2">
      <c r="A5845" s="155" t="s">
        <v>8260</v>
      </c>
      <c r="B5845" s="155" t="s">
        <v>12364</v>
      </c>
      <c r="C5845" s="156">
        <v>37621</v>
      </c>
      <c r="D5845" s="157">
        <v>0</v>
      </c>
      <c r="E5845" s="157">
        <v>0</v>
      </c>
      <c r="F5845" s="157">
        <v>0</v>
      </c>
    </row>
    <row r="5846" spans="1:6" x14ac:dyDescent="0.2">
      <c r="A5846" s="155" t="s">
        <v>8261</v>
      </c>
      <c r="B5846" s="155"/>
      <c r="C5846" s="156">
        <v>37621</v>
      </c>
      <c r="D5846" s="157">
        <v>0</v>
      </c>
      <c r="E5846" s="157">
        <v>0</v>
      </c>
      <c r="F5846" s="157">
        <v>0</v>
      </c>
    </row>
    <row r="5847" spans="1:6" x14ac:dyDescent="0.2">
      <c r="A5847" s="155" t="s">
        <v>8257</v>
      </c>
      <c r="B5847" s="155" t="s">
        <v>8258</v>
      </c>
      <c r="C5847" s="155" t="s">
        <v>10690</v>
      </c>
      <c r="D5847" s="157" t="s">
        <v>8259</v>
      </c>
      <c r="E5847" s="157" t="s">
        <v>8259</v>
      </c>
      <c r="F5847" s="157" t="s">
        <v>8259</v>
      </c>
    </row>
    <row r="5848" spans="1:6" x14ac:dyDescent="0.2">
      <c r="A5848" s="155" t="s">
        <v>8257</v>
      </c>
      <c r="B5848" s="155" t="s">
        <v>8258</v>
      </c>
      <c r="C5848" s="155" t="s">
        <v>10690</v>
      </c>
      <c r="D5848" s="157" t="s">
        <v>8259</v>
      </c>
      <c r="E5848" s="157" t="s">
        <v>8259</v>
      </c>
      <c r="F5848" s="157" t="s">
        <v>8259</v>
      </c>
    </row>
    <row r="5849" spans="1:6" x14ac:dyDescent="0.2">
      <c r="A5849" s="155" t="s">
        <v>8260</v>
      </c>
      <c r="B5849" s="155" t="s">
        <v>12364</v>
      </c>
      <c r="C5849" s="156">
        <v>37621</v>
      </c>
      <c r="D5849" s="157">
        <v>0</v>
      </c>
      <c r="E5849" s="157">
        <v>0</v>
      </c>
      <c r="F5849" s="157">
        <v>0</v>
      </c>
    </row>
    <row r="5850" spans="1:6" x14ac:dyDescent="0.2">
      <c r="A5850" s="155" t="s">
        <v>8261</v>
      </c>
      <c r="B5850" s="155"/>
      <c r="C5850" s="156">
        <v>37621</v>
      </c>
      <c r="D5850" s="157">
        <v>0</v>
      </c>
      <c r="E5850" s="157">
        <v>0</v>
      </c>
      <c r="F5850" s="157">
        <v>0</v>
      </c>
    </row>
    <row r="5851" spans="1:6" x14ac:dyDescent="0.2">
      <c r="A5851" s="155" t="s">
        <v>8257</v>
      </c>
      <c r="B5851" s="155" t="s">
        <v>8258</v>
      </c>
      <c r="C5851" s="155" t="s">
        <v>10690</v>
      </c>
      <c r="D5851" s="157" t="s">
        <v>8259</v>
      </c>
      <c r="E5851" s="157" t="s">
        <v>8259</v>
      </c>
      <c r="F5851" s="157" t="s">
        <v>8259</v>
      </c>
    </row>
    <row r="5852" spans="1:6" x14ac:dyDescent="0.2">
      <c r="A5852" s="155" t="s">
        <v>8257</v>
      </c>
      <c r="B5852" s="155" t="s">
        <v>8258</v>
      </c>
      <c r="C5852" s="155" t="s">
        <v>10690</v>
      </c>
      <c r="D5852" s="157" t="s">
        <v>8259</v>
      </c>
      <c r="E5852" s="157" t="s">
        <v>8259</v>
      </c>
      <c r="F5852" s="157" t="s">
        <v>8259</v>
      </c>
    </row>
    <row r="5853" spans="1:6" x14ac:dyDescent="0.2">
      <c r="A5853" s="155" t="s">
        <v>8260</v>
      </c>
      <c r="B5853" s="155" t="s">
        <v>12364</v>
      </c>
      <c r="C5853" s="156">
        <v>37621</v>
      </c>
      <c r="D5853" s="157">
        <v>0</v>
      </c>
      <c r="E5853" s="157">
        <v>0</v>
      </c>
      <c r="F5853" s="157">
        <v>0</v>
      </c>
    </row>
    <row r="5854" spans="1:6" x14ac:dyDescent="0.2">
      <c r="A5854" s="155" t="s">
        <v>8261</v>
      </c>
      <c r="B5854" s="155"/>
      <c r="C5854" s="156">
        <v>37621</v>
      </c>
      <c r="D5854" s="157">
        <v>0</v>
      </c>
      <c r="E5854" s="157">
        <v>0</v>
      </c>
      <c r="F5854" s="157">
        <v>0</v>
      </c>
    </row>
    <row r="5855" spans="1:6" x14ac:dyDescent="0.2">
      <c r="A5855" s="155" t="s">
        <v>8257</v>
      </c>
      <c r="B5855" s="155" t="s">
        <v>8258</v>
      </c>
      <c r="C5855" s="155" t="s">
        <v>10690</v>
      </c>
      <c r="D5855" s="157" t="s">
        <v>8259</v>
      </c>
      <c r="E5855" s="157" t="s">
        <v>8259</v>
      </c>
      <c r="F5855" s="157" t="s">
        <v>8259</v>
      </c>
    </row>
    <row r="5856" spans="1:6" x14ac:dyDescent="0.2">
      <c r="A5856" s="155" t="s">
        <v>8257</v>
      </c>
      <c r="B5856" s="155" t="s">
        <v>8258</v>
      </c>
      <c r="C5856" s="155" t="s">
        <v>10690</v>
      </c>
      <c r="D5856" s="157" t="s">
        <v>8259</v>
      </c>
      <c r="E5856" s="157" t="s">
        <v>8259</v>
      </c>
      <c r="F5856" s="157" t="s">
        <v>8259</v>
      </c>
    </row>
    <row r="5857" spans="1:6" x14ac:dyDescent="0.2">
      <c r="A5857" s="155" t="s">
        <v>8260</v>
      </c>
      <c r="B5857" s="155" t="s">
        <v>12364</v>
      </c>
      <c r="C5857" s="156">
        <v>37621</v>
      </c>
      <c r="D5857" s="157">
        <v>0</v>
      </c>
      <c r="E5857" s="157">
        <v>0</v>
      </c>
      <c r="F5857" s="157">
        <v>0</v>
      </c>
    </row>
    <row r="5858" spans="1:6" x14ac:dyDescent="0.2">
      <c r="A5858" s="155" t="s">
        <v>8261</v>
      </c>
      <c r="B5858" s="155"/>
      <c r="C5858" s="156">
        <v>37621</v>
      </c>
      <c r="D5858" s="157">
        <v>0</v>
      </c>
      <c r="E5858" s="157">
        <v>0</v>
      </c>
      <c r="F5858" s="157">
        <v>0</v>
      </c>
    </row>
    <row r="5859" spans="1:6" x14ac:dyDescent="0.2">
      <c r="A5859" s="155" t="s">
        <v>8257</v>
      </c>
      <c r="B5859" s="155" t="s">
        <v>8258</v>
      </c>
      <c r="C5859" s="155" t="s">
        <v>10690</v>
      </c>
      <c r="D5859" s="157" t="s">
        <v>8259</v>
      </c>
      <c r="E5859" s="157" t="s">
        <v>8259</v>
      </c>
      <c r="F5859" s="157" t="s">
        <v>8259</v>
      </c>
    </row>
    <row r="5860" spans="1:6" x14ac:dyDescent="0.2">
      <c r="A5860" s="155" t="s">
        <v>8257</v>
      </c>
      <c r="B5860" s="155" t="s">
        <v>8258</v>
      </c>
      <c r="C5860" s="155" t="s">
        <v>10690</v>
      </c>
      <c r="D5860" s="157" t="s">
        <v>8259</v>
      </c>
      <c r="E5860" s="157" t="s">
        <v>8259</v>
      </c>
      <c r="F5860" s="157" t="s">
        <v>8259</v>
      </c>
    </row>
    <row r="5861" spans="1:6" x14ac:dyDescent="0.2">
      <c r="A5861" s="155" t="s">
        <v>8260</v>
      </c>
      <c r="B5861" s="155" t="s">
        <v>12364</v>
      </c>
      <c r="C5861" s="156">
        <v>37621</v>
      </c>
      <c r="D5861" s="157">
        <v>0</v>
      </c>
      <c r="E5861" s="157">
        <v>0</v>
      </c>
      <c r="F5861" s="157">
        <v>0</v>
      </c>
    </row>
    <row r="5862" spans="1:6" x14ac:dyDescent="0.2">
      <c r="A5862" s="155" t="s">
        <v>8261</v>
      </c>
      <c r="B5862" s="155"/>
      <c r="C5862" s="156">
        <v>37621</v>
      </c>
      <c r="D5862" s="157">
        <v>0</v>
      </c>
      <c r="E5862" s="157">
        <v>0</v>
      </c>
      <c r="F5862" s="157">
        <v>0</v>
      </c>
    </row>
    <row r="5863" spans="1:6" x14ac:dyDescent="0.2">
      <c r="A5863" s="155" t="s">
        <v>8257</v>
      </c>
      <c r="B5863" s="155" t="s">
        <v>8258</v>
      </c>
      <c r="C5863" s="155" t="s">
        <v>10690</v>
      </c>
      <c r="D5863" s="157" t="s">
        <v>8259</v>
      </c>
      <c r="E5863" s="157" t="s">
        <v>8259</v>
      </c>
      <c r="F5863" s="157" t="s">
        <v>8259</v>
      </c>
    </row>
    <row r="5864" spans="1:6" x14ac:dyDescent="0.2">
      <c r="A5864" s="155" t="s">
        <v>8257</v>
      </c>
      <c r="B5864" s="155" t="s">
        <v>8258</v>
      </c>
      <c r="C5864" s="155" t="s">
        <v>10690</v>
      </c>
      <c r="D5864" s="157" t="s">
        <v>8259</v>
      </c>
      <c r="E5864" s="157" t="s">
        <v>8259</v>
      </c>
      <c r="F5864" s="157" t="s">
        <v>8259</v>
      </c>
    </row>
    <row r="5865" spans="1:6" x14ac:dyDescent="0.2">
      <c r="A5865" s="155" t="s">
        <v>8260</v>
      </c>
      <c r="B5865" s="155" t="s">
        <v>12364</v>
      </c>
      <c r="C5865" s="156">
        <v>37621</v>
      </c>
      <c r="D5865" s="157">
        <v>0</v>
      </c>
      <c r="E5865" s="157">
        <v>0</v>
      </c>
      <c r="F5865" s="157">
        <v>0</v>
      </c>
    </row>
    <row r="5866" spans="1:6" x14ac:dyDescent="0.2">
      <c r="A5866" s="155" t="s">
        <v>8261</v>
      </c>
      <c r="B5866" s="155"/>
      <c r="C5866" s="156">
        <v>37621</v>
      </c>
      <c r="D5866" s="157">
        <v>0</v>
      </c>
      <c r="E5866" s="157">
        <v>0</v>
      </c>
      <c r="F5866" s="157">
        <v>0</v>
      </c>
    </row>
    <row r="5867" spans="1:6" x14ac:dyDescent="0.2">
      <c r="A5867" s="155" t="s">
        <v>8257</v>
      </c>
      <c r="B5867" s="155" t="s">
        <v>8258</v>
      </c>
      <c r="C5867" s="155" t="s">
        <v>10690</v>
      </c>
      <c r="D5867" s="157" t="s">
        <v>8259</v>
      </c>
      <c r="E5867" s="157" t="s">
        <v>8259</v>
      </c>
      <c r="F5867" s="157" t="s">
        <v>8259</v>
      </c>
    </row>
    <row r="5868" spans="1:6" x14ac:dyDescent="0.2">
      <c r="A5868" s="155" t="s">
        <v>8257</v>
      </c>
      <c r="B5868" s="155" t="s">
        <v>8258</v>
      </c>
      <c r="C5868" s="155" t="s">
        <v>10690</v>
      </c>
      <c r="D5868" s="157" t="s">
        <v>8259</v>
      </c>
      <c r="E5868" s="157" t="s">
        <v>8259</v>
      </c>
      <c r="F5868" s="157" t="s">
        <v>8259</v>
      </c>
    </row>
    <row r="5869" spans="1:6" x14ac:dyDescent="0.2">
      <c r="A5869" s="155" t="s">
        <v>8260</v>
      </c>
      <c r="B5869" s="155" t="s">
        <v>12364</v>
      </c>
      <c r="C5869" s="156">
        <v>37621</v>
      </c>
      <c r="D5869" s="157">
        <v>0</v>
      </c>
      <c r="E5869" s="157">
        <v>0</v>
      </c>
      <c r="F5869" s="157">
        <v>0</v>
      </c>
    </row>
    <row r="5870" spans="1:6" x14ac:dyDescent="0.2">
      <c r="A5870" s="155" t="s">
        <v>8261</v>
      </c>
      <c r="B5870" s="155"/>
      <c r="C5870" s="156">
        <v>37621</v>
      </c>
      <c r="D5870" s="157">
        <v>0</v>
      </c>
      <c r="E5870" s="157">
        <v>0</v>
      </c>
      <c r="F5870" s="157">
        <v>0</v>
      </c>
    </row>
    <row r="5871" spans="1:6" x14ac:dyDescent="0.2">
      <c r="A5871" s="155" t="s">
        <v>8257</v>
      </c>
      <c r="B5871" s="155" t="s">
        <v>8258</v>
      </c>
      <c r="C5871" s="155" t="s">
        <v>10690</v>
      </c>
      <c r="D5871" s="157" t="s">
        <v>8259</v>
      </c>
      <c r="E5871" s="157" t="s">
        <v>8259</v>
      </c>
      <c r="F5871" s="157" t="s">
        <v>8259</v>
      </c>
    </row>
    <row r="5872" spans="1:6" x14ac:dyDescent="0.2">
      <c r="A5872" s="155" t="s">
        <v>8257</v>
      </c>
      <c r="B5872" s="155" t="s">
        <v>8258</v>
      </c>
      <c r="C5872" s="155" t="s">
        <v>10690</v>
      </c>
      <c r="D5872" s="157" t="s">
        <v>8259</v>
      </c>
      <c r="E5872" s="157" t="s">
        <v>8259</v>
      </c>
      <c r="F5872" s="157" t="s">
        <v>8259</v>
      </c>
    </row>
    <row r="5873" spans="1:6" x14ac:dyDescent="0.2">
      <c r="A5873" s="155" t="s">
        <v>8260</v>
      </c>
      <c r="B5873" s="155" t="s">
        <v>12364</v>
      </c>
      <c r="C5873" s="156">
        <v>37621</v>
      </c>
      <c r="D5873" s="157">
        <v>0</v>
      </c>
      <c r="E5873" s="157">
        <v>0</v>
      </c>
      <c r="F5873" s="157">
        <v>0</v>
      </c>
    </row>
    <row r="5874" spans="1:6" x14ac:dyDescent="0.2">
      <c r="A5874" s="155" t="s">
        <v>8261</v>
      </c>
      <c r="B5874" s="155"/>
      <c r="C5874" s="156">
        <v>37621</v>
      </c>
      <c r="D5874" s="157">
        <v>0</v>
      </c>
      <c r="E5874" s="157">
        <v>0</v>
      </c>
      <c r="F5874" s="157">
        <v>0</v>
      </c>
    </row>
    <row r="5875" spans="1:6" x14ac:dyDescent="0.2">
      <c r="A5875" s="155" t="s">
        <v>8257</v>
      </c>
      <c r="B5875" s="155" t="s">
        <v>8258</v>
      </c>
      <c r="C5875" s="155" t="s">
        <v>10690</v>
      </c>
      <c r="D5875" s="157" t="s">
        <v>8259</v>
      </c>
      <c r="E5875" s="157" t="s">
        <v>8259</v>
      </c>
      <c r="F5875" s="157" t="s">
        <v>8259</v>
      </c>
    </row>
    <row r="5876" spans="1:6" x14ac:dyDescent="0.2">
      <c r="A5876" s="155" t="s">
        <v>62</v>
      </c>
      <c r="B5876" s="155" t="s">
        <v>9804</v>
      </c>
      <c r="C5876" s="155"/>
      <c r="D5876" s="155"/>
      <c r="E5876" s="155"/>
      <c r="F5876" s="155"/>
    </row>
    <row r="5877" spans="1:6" x14ac:dyDescent="0.2">
      <c r="A5877" s="155"/>
      <c r="B5877" s="155"/>
      <c r="C5877" s="155" t="s">
        <v>10691</v>
      </c>
      <c r="D5877" s="155"/>
      <c r="E5877" s="157">
        <v>0</v>
      </c>
      <c r="F5877" s="155"/>
    </row>
    <row r="5878" spans="1:6" x14ac:dyDescent="0.2">
      <c r="A5878" s="155" t="s">
        <v>8264</v>
      </c>
      <c r="B5878" s="155"/>
      <c r="C5878" s="156">
        <v>37590</v>
      </c>
      <c r="D5878" s="157">
        <v>8207.6</v>
      </c>
      <c r="E5878" s="157">
        <v>1707.6</v>
      </c>
      <c r="F5878" s="157">
        <v>6500</v>
      </c>
    </row>
    <row r="5879" spans="1:6" x14ac:dyDescent="0.2">
      <c r="A5879" s="155" t="s">
        <v>8257</v>
      </c>
      <c r="B5879" s="155" t="s">
        <v>8258</v>
      </c>
      <c r="C5879" s="155" t="s">
        <v>10690</v>
      </c>
      <c r="D5879" s="157" t="s">
        <v>8259</v>
      </c>
      <c r="E5879" s="157" t="s">
        <v>8259</v>
      </c>
      <c r="F5879" s="157" t="s">
        <v>8259</v>
      </c>
    </row>
    <row r="5880" spans="1:6" x14ac:dyDescent="0.2">
      <c r="A5880" s="155" t="s">
        <v>8268</v>
      </c>
      <c r="B5880" s="155"/>
      <c r="C5880" s="155"/>
      <c r="D5880" s="155"/>
      <c r="E5880" s="155"/>
      <c r="F5880" s="155"/>
    </row>
    <row r="5881" spans="1:6" x14ac:dyDescent="0.2">
      <c r="A5881" s="155" t="s">
        <v>8254</v>
      </c>
      <c r="B5881" s="155" t="s">
        <v>8255</v>
      </c>
      <c r="C5881" s="155"/>
      <c r="D5881" s="155"/>
      <c r="E5881" s="155"/>
      <c r="F5881" s="155"/>
    </row>
    <row r="5882" spans="1:6" x14ac:dyDescent="0.2">
      <c r="A5882" s="155"/>
      <c r="B5882" s="155"/>
      <c r="C5882" s="155" t="s">
        <v>10689</v>
      </c>
      <c r="D5882" s="157" t="s">
        <v>8255</v>
      </c>
      <c r="E5882" s="155"/>
      <c r="F5882" s="155"/>
    </row>
    <row r="5884" spans="1:6" x14ac:dyDescent="0.2">
      <c r="A5884" s="155" t="s">
        <v>8257</v>
      </c>
      <c r="B5884" s="155" t="s">
        <v>8258</v>
      </c>
      <c r="C5884" s="155" t="s">
        <v>10690</v>
      </c>
      <c r="D5884" s="157" t="s">
        <v>8259</v>
      </c>
      <c r="E5884" s="157" t="s">
        <v>8259</v>
      </c>
      <c r="F5884" s="157" t="s">
        <v>8259</v>
      </c>
    </row>
    <row r="5885" spans="1:6" x14ac:dyDescent="0.2">
      <c r="A5885" s="155" t="s">
        <v>8260</v>
      </c>
      <c r="B5885" s="155" t="s">
        <v>12364</v>
      </c>
      <c r="C5885" s="156">
        <v>37621</v>
      </c>
      <c r="D5885" s="157">
        <v>0</v>
      </c>
      <c r="E5885" s="157">
        <v>0</v>
      </c>
      <c r="F5885" s="157">
        <v>0</v>
      </c>
    </row>
    <row r="5886" spans="1:6" x14ac:dyDescent="0.2">
      <c r="A5886" s="155" t="s">
        <v>8261</v>
      </c>
      <c r="B5886" s="155"/>
      <c r="C5886" s="156">
        <v>37621</v>
      </c>
      <c r="D5886" s="157">
        <v>8207.6</v>
      </c>
      <c r="E5886" s="157">
        <v>1707.6</v>
      </c>
      <c r="F5886" s="157">
        <v>6500</v>
      </c>
    </row>
    <row r="5887" spans="1:6" x14ac:dyDescent="0.2">
      <c r="A5887" s="155" t="s">
        <v>8257</v>
      </c>
      <c r="B5887" s="155" t="s">
        <v>8258</v>
      </c>
      <c r="C5887" s="155" t="s">
        <v>10690</v>
      </c>
      <c r="D5887" s="157" t="s">
        <v>8259</v>
      </c>
      <c r="E5887" s="157" t="s">
        <v>8259</v>
      </c>
      <c r="F5887" s="157" t="s">
        <v>8259</v>
      </c>
    </row>
    <row r="5888" spans="1:6" x14ac:dyDescent="0.2">
      <c r="A5888" s="155" t="s">
        <v>8257</v>
      </c>
      <c r="B5888" s="155" t="s">
        <v>8258</v>
      </c>
      <c r="C5888" s="155" t="s">
        <v>10690</v>
      </c>
      <c r="D5888" s="157" t="s">
        <v>8259</v>
      </c>
      <c r="E5888" s="157" t="s">
        <v>8259</v>
      </c>
      <c r="F5888" s="157" t="s">
        <v>8259</v>
      </c>
    </row>
    <row r="5889" spans="1:6" x14ac:dyDescent="0.2">
      <c r="A5889" s="155" t="s">
        <v>8260</v>
      </c>
      <c r="B5889" s="155" t="s">
        <v>12364</v>
      </c>
      <c r="C5889" s="156">
        <v>37621</v>
      </c>
      <c r="D5889" s="157">
        <v>0</v>
      </c>
      <c r="E5889" s="157">
        <v>0</v>
      </c>
      <c r="F5889" s="157">
        <v>0</v>
      </c>
    </row>
    <row r="5890" spans="1:6" x14ac:dyDescent="0.2">
      <c r="A5890" s="155" t="s">
        <v>8261</v>
      </c>
      <c r="B5890" s="155"/>
      <c r="C5890" s="156">
        <v>37621</v>
      </c>
      <c r="D5890" s="157">
        <v>0</v>
      </c>
      <c r="E5890" s="157">
        <v>0</v>
      </c>
      <c r="F5890" s="157">
        <v>0</v>
      </c>
    </row>
    <row r="5891" spans="1:6" x14ac:dyDescent="0.2">
      <c r="A5891" s="155" t="s">
        <v>8257</v>
      </c>
      <c r="B5891" s="155" t="s">
        <v>8258</v>
      </c>
      <c r="C5891" s="155" t="s">
        <v>10690</v>
      </c>
      <c r="D5891" s="157" t="s">
        <v>8259</v>
      </c>
      <c r="E5891" s="157" t="s">
        <v>8259</v>
      </c>
      <c r="F5891" s="157" t="s">
        <v>8259</v>
      </c>
    </row>
    <row r="5892" spans="1:6" x14ac:dyDescent="0.2">
      <c r="A5892" s="155" t="s">
        <v>8257</v>
      </c>
      <c r="B5892" s="155" t="s">
        <v>8258</v>
      </c>
      <c r="C5892" s="155" t="s">
        <v>10690</v>
      </c>
      <c r="D5892" s="157" t="s">
        <v>8259</v>
      </c>
      <c r="E5892" s="157" t="s">
        <v>8259</v>
      </c>
      <c r="F5892" s="157" t="s">
        <v>8259</v>
      </c>
    </row>
    <row r="5893" spans="1:6" x14ac:dyDescent="0.2">
      <c r="A5893" s="155" t="s">
        <v>8260</v>
      </c>
      <c r="B5893" s="155" t="s">
        <v>12364</v>
      </c>
      <c r="C5893" s="156">
        <v>37621</v>
      </c>
      <c r="D5893" s="157">
        <v>0</v>
      </c>
      <c r="E5893" s="157">
        <v>0</v>
      </c>
      <c r="F5893" s="157">
        <v>0</v>
      </c>
    </row>
    <row r="5894" spans="1:6" x14ac:dyDescent="0.2">
      <c r="A5894" s="155" t="s">
        <v>8261</v>
      </c>
      <c r="B5894" s="155"/>
      <c r="C5894" s="156">
        <v>37621</v>
      </c>
      <c r="D5894" s="157">
        <v>0</v>
      </c>
      <c r="E5894" s="157">
        <v>0</v>
      </c>
      <c r="F5894" s="157">
        <v>0</v>
      </c>
    </row>
    <row r="5895" spans="1:6" x14ac:dyDescent="0.2">
      <c r="A5895" s="155" t="s">
        <v>8257</v>
      </c>
      <c r="B5895" s="155" t="s">
        <v>8258</v>
      </c>
      <c r="C5895" s="155" t="s">
        <v>10690</v>
      </c>
      <c r="D5895" s="157" t="s">
        <v>8259</v>
      </c>
      <c r="E5895" s="157" t="s">
        <v>8259</v>
      </c>
      <c r="F5895" s="157" t="s">
        <v>8259</v>
      </c>
    </row>
    <row r="5896" spans="1:6" x14ac:dyDescent="0.2">
      <c r="A5896" s="155" t="s">
        <v>8257</v>
      </c>
      <c r="B5896" s="155" t="s">
        <v>8258</v>
      </c>
      <c r="C5896" s="155" t="s">
        <v>10690</v>
      </c>
      <c r="D5896" s="157" t="s">
        <v>8259</v>
      </c>
      <c r="E5896" s="157" t="s">
        <v>8259</v>
      </c>
      <c r="F5896" s="157" t="s">
        <v>8259</v>
      </c>
    </row>
    <row r="5897" spans="1:6" x14ac:dyDescent="0.2">
      <c r="A5897" s="155" t="s">
        <v>8260</v>
      </c>
      <c r="B5897" s="155" t="s">
        <v>12364</v>
      </c>
      <c r="C5897" s="156">
        <v>37621</v>
      </c>
      <c r="D5897" s="157">
        <v>0</v>
      </c>
      <c r="E5897" s="157">
        <v>0</v>
      </c>
      <c r="F5897" s="157">
        <v>0</v>
      </c>
    </row>
    <row r="5898" spans="1:6" x14ac:dyDescent="0.2">
      <c r="A5898" s="155" t="s">
        <v>8261</v>
      </c>
      <c r="B5898" s="155"/>
      <c r="C5898" s="156">
        <v>37621</v>
      </c>
      <c r="D5898" s="157">
        <v>0</v>
      </c>
      <c r="E5898" s="157">
        <v>0</v>
      </c>
      <c r="F5898" s="157">
        <v>0</v>
      </c>
    </row>
    <row r="5899" spans="1:6" x14ac:dyDescent="0.2">
      <c r="A5899" s="155" t="s">
        <v>8257</v>
      </c>
      <c r="B5899" s="155" t="s">
        <v>8258</v>
      </c>
      <c r="C5899" s="155" t="s">
        <v>10690</v>
      </c>
      <c r="D5899" s="157" t="s">
        <v>8259</v>
      </c>
      <c r="E5899" s="157" t="s">
        <v>8259</v>
      </c>
      <c r="F5899" s="157" t="s">
        <v>8259</v>
      </c>
    </row>
    <row r="5900" spans="1:6" x14ac:dyDescent="0.2">
      <c r="A5900" s="155" t="s">
        <v>8257</v>
      </c>
      <c r="B5900" s="155" t="s">
        <v>8258</v>
      </c>
      <c r="C5900" s="155" t="s">
        <v>10690</v>
      </c>
      <c r="D5900" s="157" t="s">
        <v>8259</v>
      </c>
      <c r="E5900" s="157" t="s">
        <v>8259</v>
      </c>
      <c r="F5900" s="157" t="s">
        <v>8259</v>
      </c>
    </row>
    <row r="5901" spans="1:6" x14ac:dyDescent="0.2">
      <c r="A5901" s="155" t="s">
        <v>8260</v>
      </c>
      <c r="B5901" s="155" t="s">
        <v>12364</v>
      </c>
      <c r="C5901" s="156">
        <v>37621</v>
      </c>
      <c r="D5901" s="157">
        <v>0</v>
      </c>
      <c r="E5901" s="157">
        <v>0</v>
      </c>
      <c r="F5901" s="157">
        <v>0</v>
      </c>
    </row>
    <row r="5902" spans="1:6" x14ac:dyDescent="0.2">
      <c r="A5902" s="155" t="s">
        <v>8261</v>
      </c>
      <c r="B5902" s="155"/>
      <c r="C5902" s="156">
        <v>37621</v>
      </c>
      <c r="D5902" s="157">
        <v>0</v>
      </c>
      <c r="E5902" s="157">
        <v>0</v>
      </c>
      <c r="F5902" s="157">
        <v>0</v>
      </c>
    </row>
    <row r="5903" spans="1:6" x14ac:dyDescent="0.2">
      <c r="A5903" s="155" t="s">
        <v>8257</v>
      </c>
      <c r="B5903" s="155" t="s">
        <v>8258</v>
      </c>
      <c r="C5903" s="155" t="s">
        <v>10690</v>
      </c>
      <c r="D5903" s="157" t="s">
        <v>8259</v>
      </c>
      <c r="E5903" s="157" t="s">
        <v>8259</v>
      </c>
      <c r="F5903" s="157" t="s">
        <v>8259</v>
      </c>
    </row>
    <row r="5904" spans="1:6" x14ac:dyDescent="0.2">
      <c r="A5904" s="155" t="s">
        <v>8257</v>
      </c>
      <c r="B5904" s="155" t="s">
        <v>8258</v>
      </c>
      <c r="C5904" s="155" t="s">
        <v>10690</v>
      </c>
      <c r="D5904" s="157" t="s">
        <v>8259</v>
      </c>
      <c r="E5904" s="157" t="s">
        <v>8259</v>
      </c>
      <c r="F5904" s="157" t="s">
        <v>8259</v>
      </c>
    </row>
    <row r="5905" spans="1:6" x14ac:dyDescent="0.2">
      <c r="A5905" s="155" t="s">
        <v>8260</v>
      </c>
      <c r="B5905" s="155" t="s">
        <v>12364</v>
      </c>
      <c r="C5905" s="156">
        <v>37621</v>
      </c>
      <c r="D5905" s="157">
        <v>0</v>
      </c>
      <c r="E5905" s="157">
        <v>0</v>
      </c>
      <c r="F5905" s="157">
        <v>0</v>
      </c>
    </row>
    <row r="5906" spans="1:6" x14ac:dyDescent="0.2">
      <c r="A5906" s="155" t="s">
        <v>8261</v>
      </c>
      <c r="B5906" s="155"/>
      <c r="C5906" s="156">
        <v>37621</v>
      </c>
      <c r="D5906" s="157">
        <v>0</v>
      </c>
      <c r="E5906" s="157">
        <v>0</v>
      </c>
      <c r="F5906" s="157">
        <v>0</v>
      </c>
    </row>
    <row r="5907" spans="1:6" x14ac:dyDescent="0.2">
      <c r="A5907" s="155" t="s">
        <v>8257</v>
      </c>
      <c r="B5907" s="155" t="s">
        <v>8258</v>
      </c>
      <c r="C5907" s="155" t="s">
        <v>10690</v>
      </c>
      <c r="D5907" s="157" t="s">
        <v>8259</v>
      </c>
      <c r="E5907" s="157" t="s">
        <v>8259</v>
      </c>
      <c r="F5907" s="157" t="s">
        <v>8259</v>
      </c>
    </row>
    <row r="5908" spans="1:6" x14ac:dyDescent="0.2">
      <c r="A5908" s="155" t="s">
        <v>8257</v>
      </c>
      <c r="B5908" s="155" t="s">
        <v>8258</v>
      </c>
      <c r="C5908" s="155" t="s">
        <v>10690</v>
      </c>
      <c r="D5908" s="157" t="s">
        <v>8259</v>
      </c>
      <c r="E5908" s="157" t="s">
        <v>8259</v>
      </c>
      <c r="F5908" s="157" t="s">
        <v>8259</v>
      </c>
    </row>
    <row r="5909" spans="1:6" x14ac:dyDescent="0.2">
      <c r="A5909" s="155" t="s">
        <v>8260</v>
      </c>
      <c r="B5909" s="155" t="s">
        <v>12364</v>
      </c>
      <c r="C5909" s="156">
        <v>37621</v>
      </c>
      <c r="D5909" s="157">
        <v>0</v>
      </c>
      <c r="E5909" s="157">
        <v>0</v>
      </c>
      <c r="F5909" s="157">
        <v>0</v>
      </c>
    </row>
    <row r="5910" spans="1:6" x14ac:dyDescent="0.2">
      <c r="A5910" s="155" t="s">
        <v>8261</v>
      </c>
      <c r="B5910" s="155"/>
      <c r="C5910" s="156">
        <v>37621</v>
      </c>
      <c r="D5910" s="157">
        <v>0</v>
      </c>
      <c r="E5910" s="157">
        <v>0</v>
      </c>
      <c r="F5910" s="157">
        <v>0</v>
      </c>
    </row>
    <row r="5911" spans="1:6" x14ac:dyDescent="0.2">
      <c r="A5911" s="155" t="s">
        <v>8257</v>
      </c>
      <c r="B5911" s="155" t="s">
        <v>8258</v>
      </c>
      <c r="C5911" s="155" t="s">
        <v>10690</v>
      </c>
      <c r="D5911" s="157" t="s">
        <v>8259</v>
      </c>
      <c r="E5911" s="157" t="s">
        <v>8259</v>
      </c>
      <c r="F5911" s="157" t="s">
        <v>8259</v>
      </c>
    </row>
    <row r="5912" spans="1:6" x14ac:dyDescent="0.2">
      <c r="A5912" s="155" t="s">
        <v>8257</v>
      </c>
      <c r="B5912" s="155" t="s">
        <v>8258</v>
      </c>
      <c r="C5912" s="155" t="s">
        <v>10690</v>
      </c>
      <c r="D5912" s="157" t="s">
        <v>8259</v>
      </c>
      <c r="E5912" s="157" t="s">
        <v>8259</v>
      </c>
      <c r="F5912" s="157" t="s">
        <v>8259</v>
      </c>
    </row>
    <row r="5913" spans="1:6" x14ac:dyDescent="0.2">
      <c r="A5913" s="155" t="s">
        <v>8260</v>
      </c>
      <c r="B5913" s="155" t="s">
        <v>12364</v>
      </c>
      <c r="C5913" s="156">
        <v>37621</v>
      </c>
      <c r="D5913" s="157">
        <v>0</v>
      </c>
      <c r="E5913" s="157">
        <v>0</v>
      </c>
      <c r="F5913" s="157">
        <v>0</v>
      </c>
    </row>
    <row r="5914" spans="1:6" x14ac:dyDescent="0.2">
      <c r="A5914" s="155" t="s">
        <v>8261</v>
      </c>
      <c r="B5914" s="155"/>
      <c r="C5914" s="156">
        <v>37621</v>
      </c>
      <c r="D5914" s="157">
        <v>0</v>
      </c>
      <c r="E5914" s="157">
        <v>0</v>
      </c>
      <c r="F5914" s="157">
        <v>0</v>
      </c>
    </row>
    <row r="5915" spans="1:6" x14ac:dyDescent="0.2">
      <c r="A5915" s="155" t="s">
        <v>8257</v>
      </c>
      <c r="B5915" s="155" t="s">
        <v>8258</v>
      </c>
      <c r="C5915" s="155" t="s">
        <v>10690</v>
      </c>
      <c r="D5915" s="157" t="s">
        <v>8259</v>
      </c>
      <c r="E5915" s="157" t="s">
        <v>8259</v>
      </c>
      <c r="F5915" s="157" t="s">
        <v>8259</v>
      </c>
    </row>
    <row r="5916" spans="1:6" x14ac:dyDescent="0.2">
      <c r="A5916" s="155" t="s">
        <v>8257</v>
      </c>
      <c r="B5916" s="155" t="s">
        <v>8258</v>
      </c>
      <c r="C5916" s="155" t="s">
        <v>10690</v>
      </c>
      <c r="D5916" s="157" t="s">
        <v>8259</v>
      </c>
      <c r="E5916" s="157" t="s">
        <v>8259</v>
      </c>
      <c r="F5916" s="157" t="s">
        <v>8259</v>
      </c>
    </row>
    <row r="5917" spans="1:6" x14ac:dyDescent="0.2">
      <c r="A5917" s="155" t="s">
        <v>8260</v>
      </c>
      <c r="B5917" s="155" t="s">
        <v>12364</v>
      </c>
      <c r="C5917" s="156">
        <v>37621</v>
      </c>
      <c r="D5917" s="157">
        <v>0</v>
      </c>
      <c r="E5917" s="157">
        <v>0</v>
      </c>
      <c r="F5917" s="157">
        <v>0</v>
      </c>
    </row>
    <row r="5918" spans="1:6" x14ac:dyDescent="0.2">
      <c r="A5918" s="155" t="s">
        <v>8261</v>
      </c>
      <c r="B5918" s="155"/>
      <c r="C5918" s="156">
        <v>37621</v>
      </c>
      <c r="D5918" s="157">
        <v>0</v>
      </c>
      <c r="E5918" s="157">
        <v>0</v>
      </c>
      <c r="F5918" s="157">
        <v>0</v>
      </c>
    </row>
    <row r="5919" spans="1:6" x14ac:dyDescent="0.2">
      <c r="A5919" s="155" t="s">
        <v>8257</v>
      </c>
      <c r="B5919" s="155" t="s">
        <v>8258</v>
      </c>
      <c r="C5919" s="155" t="s">
        <v>10690</v>
      </c>
      <c r="D5919" s="157" t="s">
        <v>8259</v>
      </c>
      <c r="E5919" s="157" t="s">
        <v>8259</v>
      </c>
      <c r="F5919" s="157" t="s">
        <v>8259</v>
      </c>
    </row>
    <row r="5920" spans="1:6" x14ac:dyDescent="0.2">
      <c r="A5920" s="155" t="s">
        <v>8257</v>
      </c>
      <c r="B5920" s="155" t="s">
        <v>8258</v>
      </c>
      <c r="C5920" s="155" t="s">
        <v>10690</v>
      </c>
      <c r="D5920" s="157" t="s">
        <v>8259</v>
      </c>
      <c r="E5920" s="157" t="s">
        <v>8259</v>
      </c>
      <c r="F5920" s="157" t="s">
        <v>8259</v>
      </c>
    </row>
    <row r="5921" spans="1:6" x14ac:dyDescent="0.2">
      <c r="A5921" s="155" t="s">
        <v>8260</v>
      </c>
      <c r="B5921" s="155" t="s">
        <v>12364</v>
      </c>
      <c r="C5921" s="156">
        <v>37621</v>
      </c>
      <c r="D5921" s="157">
        <v>0</v>
      </c>
      <c r="E5921" s="157">
        <v>0</v>
      </c>
      <c r="F5921" s="157">
        <v>0</v>
      </c>
    </row>
    <row r="5922" spans="1:6" x14ac:dyDescent="0.2">
      <c r="A5922" s="155" t="s">
        <v>8261</v>
      </c>
      <c r="B5922" s="155"/>
      <c r="C5922" s="156">
        <v>37621</v>
      </c>
      <c r="D5922" s="157">
        <v>0</v>
      </c>
      <c r="E5922" s="157">
        <v>0</v>
      </c>
      <c r="F5922" s="157">
        <v>0</v>
      </c>
    </row>
    <row r="5923" spans="1:6" x14ac:dyDescent="0.2">
      <c r="A5923" s="155" t="s">
        <v>8257</v>
      </c>
      <c r="B5923" s="155" t="s">
        <v>8258</v>
      </c>
      <c r="C5923" s="155" t="s">
        <v>10690</v>
      </c>
      <c r="D5923" s="157" t="s">
        <v>8259</v>
      </c>
      <c r="E5923" s="157" t="s">
        <v>8259</v>
      </c>
      <c r="F5923" s="157" t="s">
        <v>8259</v>
      </c>
    </row>
    <row r="5924" spans="1:6" x14ac:dyDescent="0.2">
      <c r="A5924" s="155" t="s">
        <v>8257</v>
      </c>
      <c r="B5924" s="155" t="s">
        <v>8258</v>
      </c>
      <c r="C5924" s="155" t="s">
        <v>10690</v>
      </c>
      <c r="D5924" s="157" t="s">
        <v>8259</v>
      </c>
      <c r="E5924" s="157" t="s">
        <v>8259</v>
      </c>
      <c r="F5924" s="157" t="s">
        <v>8259</v>
      </c>
    </row>
    <row r="5925" spans="1:6" x14ac:dyDescent="0.2">
      <c r="A5925" s="155" t="s">
        <v>8260</v>
      </c>
      <c r="B5925" s="155" t="s">
        <v>12364</v>
      </c>
      <c r="C5925" s="156">
        <v>37621</v>
      </c>
      <c r="D5925" s="157">
        <v>0</v>
      </c>
      <c r="E5925" s="157">
        <v>0</v>
      </c>
      <c r="F5925" s="157">
        <v>0</v>
      </c>
    </row>
    <row r="5926" spans="1:6" x14ac:dyDescent="0.2">
      <c r="A5926" s="155" t="s">
        <v>8261</v>
      </c>
      <c r="B5926" s="155"/>
      <c r="C5926" s="156">
        <v>37621</v>
      </c>
      <c r="D5926" s="157">
        <v>0</v>
      </c>
      <c r="E5926" s="157">
        <v>0</v>
      </c>
      <c r="F5926" s="157">
        <v>0</v>
      </c>
    </row>
    <row r="5927" spans="1:6" x14ac:dyDescent="0.2">
      <c r="A5927" s="155" t="s">
        <v>8257</v>
      </c>
      <c r="B5927" s="155" t="s">
        <v>8258</v>
      </c>
      <c r="C5927" s="155" t="s">
        <v>10690</v>
      </c>
      <c r="D5927" s="157" t="s">
        <v>8259</v>
      </c>
      <c r="E5927" s="157" t="s">
        <v>8259</v>
      </c>
      <c r="F5927" s="157" t="s">
        <v>8259</v>
      </c>
    </row>
    <row r="5928" spans="1:6" x14ac:dyDescent="0.2">
      <c r="A5928" s="155" t="s">
        <v>8257</v>
      </c>
      <c r="B5928" s="155" t="s">
        <v>8258</v>
      </c>
      <c r="C5928" s="155" t="s">
        <v>10690</v>
      </c>
      <c r="D5928" s="157" t="s">
        <v>8259</v>
      </c>
      <c r="E5928" s="157" t="s">
        <v>8259</v>
      </c>
      <c r="F5928" s="157" t="s">
        <v>8259</v>
      </c>
    </row>
    <row r="5929" spans="1:6" x14ac:dyDescent="0.2">
      <c r="A5929" s="155" t="s">
        <v>8260</v>
      </c>
      <c r="B5929" s="155" t="s">
        <v>12364</v>
      </c>
      <c r="C5929" s="156">
        <v>37621</v>
      </c>
      <c r="D5929" s="157">
        <v>0</v>
      </c>
      <c r="E5929" s="157">
        <v>0</v>
      </c>
      <c r="F5929" s="157">
        <v>0</v>
      </c>
    </row>
    <row r="5930" spans="1:6" x14ac:dyDescent="0.2">
      <c r="A5930" s="155" t="s">
        <v>8261</v>
      </c>
      <c r="B5930" s="155"/>
      <c r="C5930" s="156">
        <v>37621</v>
      </c>
      <c r="D5930" s="157">
        <v>0</v>
      </c>
      <c r="E5930" s="157">
        <v>0</v>
      </c>
      <c r="F5930" s="157">
        <v>0</v>
      </c>
    </row>
    <row r="5931" spans="1:6" x14ac:dyDescent="0.2">
      <c r="A5931" s="155" t="s">
        <v>8257</v>
      </c>
      <c r="B5931" s="155" t="s">
        <v>8258</v>
      </c>
      <c r="C5931" s="155" t="s">
        <v>10690</v>
      </c>
      <c r="D5931" s="157" t="s">
        <v>8259</v>
      </c>
      <c r="E5931" s="157" t="s">
        <v>8259</v>
      </c>
      <c r="F5931" s="157" t="s">
        <v>8259</v>
      </c>
    </row>
    <row r="5932" spans="1:6" x14ac:dyDescent="0.2">
      <c r="A5932" s="155" t="s">
        <v>8257</v>
      </c>
      <c r="B5932" s="155" t="s">
        <v>8258</v>
      </c>
      <c r="C5932" s="155" t="s">
        <v>10690</v>
      </c>
      <c r="D5932" s="157" t="s">
        <v>8259</v>
      </c>
      <c r="E5932" s="157" t="s">
        <v>8259</v>
      </c>
      <c r="F5932" s="157" t="s">
        <v>8259</v>
      </c>
    </row>
    <row r="5933" spans="1:6" x14ac:dyDescent="0.2">
      <c r="A5933" s="155" t="s">
        <v>8260</v>
      </c>
      <c r="B5933" s="155" t="s">
        <v>12364</v>
      </c>
      <c r="C5933" s="156">
        <v>37621</v>
      </c>
      <c r="D5933" s="157">
        <v>0</v>
      </c>
      <c r="E5933" s="157">
        <v>0</v>
      </c>
      <c r="F5933" s="157">
        <v>0</v>
      </c>
    </row>
    <row r="5934" spans="1:6" x14ac:dyDescent="0.2">
      <c r="A5934" s="155" t="s">
        <v>8261</v>
      </c>
      <c r="B5934" s="155"/>
      <c r="C5934" s="156">
        <v>37621</v>
      </c>
      <c r="D5934" s="157">
        <v>0</v>
      </c>
      <c r="E5934" s="157">
        <v>0</v>
      </c>
      <c r="F5934" s="157">
        <v>0</v>
      </c>
    </row>
    <row r="5935" spans="1:6" x14ac:dyDescent="0.2">
      <c r="A5935" s="155" t="s">
        <v>8257</v>
      </c>
      <c r="B5935" s="155" t="s">
        <v>8258</v>
      </c>
      <c r="C5935" s="155" t="s">
        <v>10690</v>
      </c>
      <c r="D5935" s="157" t="s">
        <v>8259</v>
      </c>
      <c r="E5935" s="157" t="s">
        <v>8259</v>
      </c>
      <c r="F5935" s="157" t="s">
        <v>8259</v>
      </c>
    </row>
    <row r="5936" spans="1:6" x14ac:dyDescent="0.2">
      <c r="A5936" s="155" t="s">
        <v>8268</v>
      </c>
      <c r="B5936" s="155"/>
      <c r="C5936" s="155"/>
      <c r="D5936" s="155"/>
      <c r="E5936" s="155"/>
      <c r="F5936" s="155"/>
    </row>
    <row r="5937" spans="1:6" x14ac:dyDescent="0.2">
      <c r="A5937" s="155" t="s">
        <v>8254</v>
      </c>
      <c r="B5937" s="155" t="s">
        <v>8255</v>
      </c>
      <c r="C5937" s="155"/>
      <c r="D5937" s="155"/>
      <c r="E5937" s="155"/>
      <c r="F5937" s="155"/>
    </row>
    <row r="5938" spans="1:6" x14ac:dyDescent="0.2">
      <c r="A5938" s="155"/>
      <c r="B5938" s="155"/>
      <c r="C5938" s="155" t="s">
        <v>10689</v>
      </c>
      <c r="D5938" s="157" t="s">
        <v>8255</v>
      </c>
      <c r="E5938" s="155"/>
      <c r="F5938" s="155"/>
    </row>
    <row r="5940" spans="1:6" x14ac:dyDescent="0.2">
      <c r="A5940" s="155" t="s">
        <v>8257</v>
      </c>
      <c r="B5940" s="155" t="s">
        <v>8258</v>
      </c>
      <c r="C5940" s="155" t="s">
        <v>10690</v>
      </c>
      <c r="D5940" s="157" t="s">
        <v>8259</v>
      </c>
      <c r="E5940" s="157" t="s">
        <v>8259</v>
      </c>
      <c r="F5940" s="157" t="s">
        <v>8259</v>
      </c>
    </row>
    <row r="5941" spans="1:6" x14ac:dyDescent="0.2">
      <c r="A5941" s="155" t="s">
        <v>8260</v>
      </c>
      <c r="B5941" s="155" t="s">
        <v>12364</v>
      </c>
      <c r="C5941" s="156">
        <v>37621</v>
      </c>
      <c r="D5941" s="157">
        <v>0</v>
      </c>
      <c r="E5941" s="157">
        <v>0</v>
      </c>
      <c r="F5941" s="157">
        <v>0</v>
      </c>
    </row>
    <row r="5942" spans="1:6" x14ac:dyDescent="0.2">
      <c r="A5942" s="155" t="s">
        <v>8261</v>
      </c>
      <c r="B5942" s="155"/>
      <c r="C5942" s="156">
        <v>37621</v>
      </c>
      <c r="D5942" s="157">
        <v>0</v>
      </c>
      <c r="E5942" s="157">
        <v>0</v>
      </c>
      <c r="F5942" s="157">
        <v>0</v>
      </c>
    </row>
    <row r="5943" spans="1:6" x14ac:dyDescent="0.2">
      <c r="A5943" s="155" t="s">
        <v>8257</v>
      </c>
      <c r="B5943" s="155" t="s">
        <v>8258</v>
      </c>
      <c r="C5943" s="155" t="s">
        <v>10690</v>
      </c>
      <c r="D5943" s="157" t="s">
        <v>8259</v>
      </c>
      <c r="E5943" s="157" t="s">
        <v>8259</v>
      </c>
      <c r="F5943" s="157" t="s">
        <v>8259</v>
      </c>
    </row>
    <row r="5944" spans="1:6" x14ac:dyDescent="0.2">
      <c r="A5944" s="155" t="s">
        <v>8257</v>
      </c>
      <c r="B5944" s="155" t="s">
        <v>8258</v>
      </c>
      <c r="C5944" s="155" t="s">
        <v>10690</v>
      </c>
      <c r="D5944" s="157" t="s">
        <v>8259</v>
      </c>
      <c r="E5944" s="157" t="s">
        <v>8259</v>
      </c>
      <c r="F5944" s="157" t="s">
        <v>8259</v>
      </c>
    </row>
    <row r="5945" spans="1:6" x14ac:dyDescent="0.2">
      <c r="A5945" s="155" t="s">
        <v>8260</v>
      </c>
      <c r="B5945" s="155" t="s">
        <v>12364</v>
      </c>
      <c r="C5945" s="156">
        <v>37621</v>
      </c>
      <c r="D5945" s="157">
        <v>0</v>
      </c>
      <c r="E5945" s="157">
        <v>0</v>
      </c>
      <c r="F5945" s="157">
        <v>0</v>
      </c>
    </row>
    <row r="5946" spans="1:6" x14ac:dyDescent="0.2">
      <c r="A5946" s="155" t="s">
        <v>8261</v>
      </c>
      <c r="B5946" s="155"/>
      <c r="C5946" s="156">
        <v>37621</v>
      </c>
      <c r="D5946" s="157">
        <v>0</v>
      </c>
      <c r="E5946" s="157">
        <v>0</v>
      </c>
      <c r="F5946" s="157">
        <v>0</v>
      </c>
    </row>
    <row r="5947" spans="1:6" x14ac:dyDescent="0.2">
      <c r="A5947" s="155" t="s">
        <v>8257</v>
      </c>
      <c r="B5947" s="155" t="s">
        <v>8258</v>
      </c>
      <c r="C5947" s="155" t="s">
        <v>10690</v>
      </c>
      <c r="D5947" s="157" t="s">
        <v>8259</v>
      </c>
      <c r="E5947" s="157" t="s">
        <v>8259</v>
      </c>
      <c r="F5947" s="157" t="s">
        <v>8259</v>
      </c>
    </row>
    <row r="5948" spans="1:6" x14ac:dyDescent="0.2">
      <c r="A5948" s="155" t="s">
        <v>8257</v>
      </c>
      <c r="B5948" s="155" t="s">
        <v>8258</v>
      </c>
      <c r="C5948" s="155" t="s">
        <v>10690</v>
      </c>
      <c r="D5948" s="157" t="s">
        <v>8259</v>
      </c>
      <c r="E5948" s="157" t="s">
        <v>8259</v>
      </c>
      <c r="F5948" s="157" t="s">
        <v>8259</v>
      </c>
    </row>
    <row r="5949" spans="1:6" x14ac:dyDescent="0.2">
      <c r="A5949" s="155" t="s">
        <v>8260</v>
      </c>
      <c r="B5949" s="155" t="s">
        <v>12364</v>
      </c>
      <c r="C5949" s="156">
        <v>37621</v>
      </c>
      <c r="D5949" s="157">
        <v>0</v>
      </c>
      <c r="E5949" s="157">
        <v>0</v>
      </c>
      <c r="F5949" s="157">
        <v>0</v>
      </c>
    </row>
    <row r="5950" spans="1:6" x14ac:dyDescent="0.2">
      <c r="A5950" s="155" t="s">
        <v>8261</v>
      </c>
      <c r="B5950" s="155"/>
      <c r="C5950" s="156">
        <v>37621</v>
      </c>
      <c r="D5950" s="157">
        <v>0</v>
      </c>
      <c r="E5950" s="157">
        <v>0</v>
      </c>
      <c r="F5950" s="157">
        <v>0</v>
      </c>
    </row>
    <row r="5951" spans="1:6" x14ac:dyDescent="0.2">
      <c r="A5951" s="155" t="s">
        <v>8257</v>
      </c>
      <c r="B5951" s="155" t="s">
        <v>8258</v>
      </c>
      <c r="C5951" s="155" t="s">
        <v>10690</v>
      </c>
      <c r="D5951" s="157" t="s">
        <v>8259</v>
      </c>
      <c r="E5951" s="157" t="s">
        <v>8259</v>
      </c>
      <c r="F5951" s="157" t="s">
        <v>8259</v>
      </c>
    </row>
    <row r="5952" spans="1:6" x14ac:dyDescent="0.2">
      <c r="A5952" s="155" t="s">
        <v>8257</v>
      </c>
      <c r="B5952" s="155" t="s">
        <v>8258</v>
      </c>
      <c r="C5952" s="155" t="s">
        <v>10690</v>
      </c>
      <c r="D5952" s="157" t="s">
        <v>8259</v>
      </c>
      <c r="E5952" s="157" t="s">
        <v>8259</v>
      </c>
      <c r="F5952" s="157" t="s">
        <v>8259</v>
      </c>
    </row>
    <row r="5953" spans="1:6" x14ac:dyDescent="0.2">
      <c r="A5953" s="155" t="s">
        <v>8260</v>
      </c>
      <c r="B5953" s="155" t="s">
        <v>12364</v>
      </c>
      <c r="C5953" s="156">
        <v>37621</v>
      </c>
      <c r="D5953" s="157">
        <v>0</v>
      </c>
      <c r="E5953" s="157">
        <v>0</v>
      </c>
      <c r="F5953" s="157">
        <v>0</v>
      </c>
    </row>
    <row r="5954" spans="1:6" x14ac:dyDescent="0.2">
      <c r="A5954" s="155" t="s">
        <v>8261</v>
      </c>
      <c r="B5954" s="155"/>
      <c r="C5954" s="156">
        <v>37621</v>
      </c>
      <c r="D5954" s="157">
        <v>0</v>
      </c>
      <c r="E5954" s="157">
        <v>0</v>
      </c>
      <c r="F5954" s="157">
        <v>0</v>
      </c>
    </row>
    <row r="5955" spans="1:6" x14ac:dyDescent="0.2">
      <c r="A5955" s="155" t="s">
        <v>8257</v>
      </c>
      <c r="B5955" s="155" t="s">
        <v>8258</v>
      </c>
      <c r="C5955" s="155" t="s">
        <v>10690</v>
      </c>
      <c r="D5955" s="157" t="s">
        <v>8259</v>
      </c>
      <c r="E5955" s="157" t="s">
        <v>8259</v>
      </c>
      <c r="F5955" s="157" t="s">
        <v>8259</v>
      </c>
    </row>
    <row r="5956" spans="1:6" x14ac:dyDescent="0.2">
      <c r="A5956" s="155" t="s">
        <v>8257</v>
      </c>
      <c r="B5956" s="155" t="s">
        <v>8258</v>
      </c>
      <c r="C5956" s="155" t="s">
        <v>10690</v>
      </c>
      <c r="D5956" s="157" t="s">
        <v>8259</v>
      </c>
      <c r="E5956" s="157" t="s">
        <v>8259</v>
      </c>
      <c r="F5956" s="157" t="s">
        <v>8259</v>
      </c>
    </row>
    <row r="5957" spans="1:6" x14ac:dyDescent="0.2">
      <c r="A5957" s="155" t="s">
        <v>8260</v>
      </c>
      <c r="B5957" s="155" t="s">
        <v>12364</v>
      </c>
      <c r="C5957" s="156">
        <v>37621</v>
      </c>
      <c r="D5957" s="157">
        <v>0</v>
      </c>
      <c r="E5957" s="157">
        <v>0</v>
      </c>
      <c r="F5957" s="157">
        <v>0</v>
      </c>
    </row>
    <row r="5958" spans="1:6" x14ac:dyDescent="0.2">
      <c r="A5958" s="155" t="s">
        <v>8261</v>
      </c>
      <c r="B5958" s="155"/>
      <c r="C5958" s="156">
        <v>37621</v>
      </c>
      <c r="D5958" s="157">
        <v>0</v>
      </c>
      <c r="E5958" s="157">
        <v>0</v>
      </c>
      <c r="F5958" s="157">
        <v>0</v>
      </c>
    </row>
    <row r="5959" spans="1:6" x14ac:dyDescent="0.2">
      <c r="A5959" s="155" t="s">
        <v>8257</v>
      </c>
      <c r="B5959" s="155" t="s">
        <v>8258</v>
      </c>
      <c r="C5959" s="155" t="s">
        <v>10690</v>
      </c>
      <c r="D5959" s="157" t="s">
        <v>8259</v>
      </c>
      <c r="E5959" s="157" t="s">
        <v>8259</v>
      </c>
      <c r="F5959" s="157" t="s">
        <v>8259</v>
      </c>
    </row>
    <row r="5960" spans="1:6" x14ac:dyDescent="0.2">
      <c r="A5960" s="155" t="s">
        <v>8257</v>
      </c>
      <c r="B5960" s="155" t="s">
        <v>8258</v>
      </c>
      <c r="C5960" s="155" t="s">
        <v>10690</v>
      </c>
      <c r="D5960" s="157" t="s">
        <v>8259</v>
      </c>
      <c r="E5960" s="157" t="s">
        <v>8259</v>
      </c>
      <c r="F5960" s="157" t="s">
        <v>8259</v>
      </c>
    </row>
    <row r="5961" spans="1:6" x14ac:dyDescent="0.2">
      <c r="A5961" s="155" t="s">
        <v>8260</v>
      </c>
      <c r="B5961" s="155" t="s">
        <v>12364</v>
      </c>
      <c r="C5961" s="156">
        <v>37621</v>
      </c>
      <c r="D5961" s="157">
        <v>0</v>
      </c>
      <c r="E5961" s="157">
        <v>0</v>
      </c>
      <c r="F5961" s="157">
        <v>0</v>
      </c>
    </row>
    <row r="5962" spans="1:6" x14ac:dyDescent="0.2">
      <c r="A5962" s="155" t="s">
        <v>8261</v>
      </c>
      <c r="B5962" s="155"/>
      <c r="C5962" s="156">
        <v>37621</v>
      </c>
      <c r="D5962" s="157">
        <v>0</v>
      </c>
      <c r="E5962" s="157">
        <v>0</v>
      </c>
      <c r="F5962" s="157">
        <v>0</v>
      </c>
    </row>
    <row r="5963" spans="1:6" x14ac:dyDescent="0.2">
      <c r="A5963" s="155" t="s">
        <v>8257</v>
      </c>
      <c r="B5963" s="155" t="s">
        <v>8258</v>
      </c>
      <c r="C5963" s="155" t="s">
        <v>10690</v>
      </c>
      <c r="D5963" s="157" t="s">
        <v>8259</v>
      </c>
      <c r="E5963" s="157" t="s">
        <v>8259</v>
      </c>
      <c r="F5963" s="157" t="s">
        <v>8259</v>
      </c>
    </row>
    <row r="5964" spans="1:6" x14ac:dyDescent="0.2">
      <c r="A5964" s="155" t="s">
        <v>8257</v>
      </c>
      <c r="B5964" s="155" t="s">
        <v>8258</v>
      </c>
      <c r="C5964" s="155" t="s">
        <v>10690</v>
      </c>
      <c r="D5964" s="157" t="s">
        <v>8259</v>
      </c>
      <c r="E5964" s="157" t="s">
        <v>8259</v>
      </c>
      <c r="F5964" s="157" t="s">
        <v>8259</v>
      </c>
    </row>
    <row r="5965" spans="1:6" x14ac:dyDescent="0.2">
      <c r="A5965" s="155" t="s">
        <v>8260</v>
      </c>
      <c r="B5965" s="155" t="s">
        <v>12364</v>
      </c>
      <c r="C5965" s="156">
        <v>37621</v>
      </c>
      <c r="D5965" s="157">
        <v>0</v>
      </c>
      <c r="E5965" s="157">
        <v>0</v>
      </c>
      <c r="F5965" s="157">
        <v>0</v>
      </c>
    </row>
    <row r="5966" spans="1:6" x14ac:dyDescent="0.2">
      <c r="A5966" s="155" t="s">
        <v>8261</v>
      </c>
      <c r="B5966" s="155"/>
      <c r="C5966" s="156">
        <v>37621</v>
      </c>
      <c r="D5966" s="157">
        <v>0</v>
      </c>
      <c r="E5966" s="157">
        <v>0</v>
      </c>
      <c r="F5966" s="157">
        <v>0</v>
      </c>
    </row>
    <row r="5967" spans="1:6" x14ac:dyDescent="0.2">
      <c r="A5967" s="155" t="s">
        <v>8257</v>
      </c>
      <c r="B5967" s="155" t="s">
        <v>8258</v>
      </c>
      <c r="C5967" s="155" t="s">
        <v>10690</v>
      </c>
      <c r="D5967" s="157" t="s">
        <v>8259</v>
      </c>
      <c r="E5967" s="157" t="s">
        <v>8259</v>
      </c>
      <c r="F5967" s="157" t="s">
        <v>8259</v>
      </c>
    </row>
    <row r="5968" spans="1:6" x14ac:dyDescent="0.2">
      <c r="A5968" s="155" t="s">
        <v>8257</v>
      </c>
      <c r="B5968" s="155" t="s">
        <v>8258</v>
      </c>
      <c r="C5968" s="155" t="s">
        <v>10690</v>
      </c>
      <c r="D5968" s="157" t="s">
        <v>8259</v>
      </c>
      <c r="E5968" s="157" t="s">
        <v>8259</v>
      </c>
      <c r="F5968" s="157" t="s">
        <v>8259</v>
      </c>
    </row>
    <row r="5969" spans="1:6" x14ac:dyDescent="0.2">
      <c r="A5969" s="155" t="s">
        <v>8260</v>
      </c>
      <c r="B5969" s="155" t="s">
        <v>12364</v>
      </c>
      <c r="C5969" s="156">
        <v>37621</v>
      </c>
      <c r="D5969" s="157">
        <v>0</v>
      </c>
      <c r="E5969" s="157">
        <v>0</v>
      </c>
      <c r="F5969" s="157">
        <v>0</v>
      </c>
    </row>
    <row r="5970" spans="1:6" x14ac:dyDescent="0.2">
      <c r="A5970" s="155" t="s">
        <v>8261</v>
      </c>
      <c r="B5970" s="155"/>
      <c r="C5970" s="156">
        <v>37621</v>
      </c>
      <c r="D5970" s="157">
        <v>0</v>
      </c>
      <c r="E5970" s="157">
        <v>0</v>
      </c>
      <c r="F5970" s="157">
        <v>0</v>
      </c>
    </row>
    <row r="5971" spans="1:6" x14ac:dyDescent="0.2">
      <c r="A5971" s="155" t="s">
        <v>8257</v>
      </c>
      <c r="B5971" s="155" t="s">
        <v>8258</v>
      </c>
      <c r="C5971" s="155" t="s">
        <v>10690</v>
      </c>
      <c r="D5971" s="157" t="s">
        <v>8259</v>
      </c>
      <c r="E5971" s="157" t="s">
        <v>8259</v>
      </c>
      <c r="F5971" s="157" t="s">
        <v>8259</v>
      </c>
    </row>
    <row r="5972" spans="1:6" x14ac:dyDescent="0.2">
      <c r="A5972" s="155" t="s">
        <v>8257</v>
      </c>
      <c r="B5972" s="155" t="s">
        <v>8258</v>
      </c>
      <c r="C5972" s="155" t="s">
        <v>10690</v>
      </c>
      <c r="D5972" s="157" t="s">
        <v>8259</v>
      </c>
      <c r="E5972" s="157" t="s">
        <v>8259</v>
      </c>
      <c r="F5972" s="157" t="s">
        <v>8259</v>
      </c>
    </row>
    <row r="5973" spans="1:6" x14ac:dyDescent="0.2">
      <c r="A5973" s="155" t="s">
        <v>8260</v>
      </c>
      <c r="B5973" s="155" t="s">
        <v>12364</v>
      </c>
      <c r="C5973" s="156">
        <v>37621</v>
      </c>
      <c r="D5973" s="157">
        <v>0</v>
      </c>
      <c r="E5973" s="157">
        <v>0</v>
      </c>
      <c r="F5973" s="157">
        <v>0</v>
      </c>
    </row>
    <row r="5974" spans="1:6" x14ac:dyDescent="0.2">
      <c r="A5974" s="155" t="s">
        <v>8261</v>
      </c>
      <c r="B5974" s="155"/>
      <c r="C5974" s="156">
        <v>37621</v>
      </c>
      <c r="D5974" s="157">
        <v>0</v>
      </c>
      <c r="E5974" s="157">
        <v>0</v>
      </c>
      <c r="F5974" s="157">
        <v>0</v>
      </c>
    </row>
    <row r="5975" spans="1:6" x14ac:dyDescent="0.2">
      <c r="A5975" s="155" t="s">
        <v>8257</v>
      </c>
      <c r="B5975" s="155" t="s">
        <v>8258</v>
      </c>
      <c r="C5975" s="155" t="s">
        <v>10690</v>
      </c>
      <c r="D5975" s="157" t="s">
        <v>8259</v>
      </c>
      <c r="E5975" s="157" t="s">
        <v>8259</v>
      </c>
      <c r="F5975" s="157" t="s">
        <v>8259</v>
      </c>
    </row>
    <row r="5976" spans="1:6" x14ac:dyDescent="0.2">
      <c r="A5976" s="155" t="s">
        <v>8257</v>
      </c>
      <c r="B5976" s="155" t="s">
        <v>8258</v>
      </c>
      <c r="C5976" s="155" t="s">
        <v>10690</v>
      </c>
      <c r="D5976" s="157" t="s">
        <v>8259</v>
      </c>
      <c r="E5976" s="157" t="s">
        <v>8259</v>
      </c>
      <c r="F5976" s="157" t="s">
        <v>8259</v>
      </c>
    </row>
    <row r="5977" spans="1:6" x14ac:dyDescent="0.2">
      <c r="A5977" s="155" t="s">
        <v>8260</v>
      </c>
      <c r="B5977" s="155" t="s">
        <v>12364</v>
      </c>
      <c r="C5977" s="156">
        <v>37621</v>
      </c>
      <c r="D5977" s="157">
        <v>0</v>
      </c>
      <c r="E5977" s="157">
        <v>0</v>
      </c>
      <c r="F5977" s="157">
        <v>0</v>
      </c>
    </row>
    <row r="5978" spans="1:6" x14ac:dyDescent="0.2">
      <c r="A5978" s="155" t="s">
        <v>8261</v>
      </c>
      <c r="B5978" s="155"/>
      <c r="C5978" s="156">
        <v>37621</v>
      </c>
      <c r="D5978" s="157">
        <v>0</v>
      </c>
      <c r="E5978" s="157">
        <v>0</v>
      </c>
      <c r="F5978" s="157">
        <v>0</v>
      </c>
    </row>
    <row r="5979" spans="1:6" x14ac:dyDescent="0.2">
      <c r="A5979" s="155" t="s">
        <v>8257</v>
      </c>
      <c r="B5979" s="155" t="s">
        <v>8258</v>
      </c>
      <c r="C5979" s="155" t="s">
        <v>10690</v>
      </c>
      <c r="D5979" s="157" t="s">
        <v>8259</v>
      </c>
      <c r="E5979" s="157" t="s">
        <v>8259</v>
      </c>
      <c r="F5979" s="157" t="s">
        <v>8259</v>
      </c>
    </row>
    <row r="5980" spans="1:6" x14ac:dyDescent="0.2">
      <c r="A5980" s="155" t="s">
        <v>8257</v>
      </c>
      <c r="B5980" s="155" t="s">
        <v>8258</v>
      </c>
      <c r="C5980" s="155" t="s">
        <v>10690</v>
      </c>
      <c r="D5980" s="157" t="s">
        <v>8259</v>
      </c>
      <c r="E5980" s="157" t="s">
        <v>8259</v>
      </c>
      <c r="F5980" s="157" t="s">
        <v>8259</v>
      </c>
    </row>
    <row r="5981" spans="1:6" x14ac:dyDescent="0.2">
      <c r="A5981" s="155" t="s">
        <v>8260</v>
      </c>
      <c r="B5981" s="155" t="s">
        <v>12364</v>
      </c>
      <c r="C5981" s="156">
        <v>37621</v>
      </c>
      <c r="D5981" s="157">
        <v>0</v>
      </c>
      <c r="E5981" s="157">
        <v>0</v>
      </c>
      <c r="F5981" s="157">
        <v>0</v>
      </c>
    </row>
    <row r="5982" spans="1:6" x14ac:dyDescent="0.2">
      <c r="A5982" s="155" t="s">
        <v>8261</v>
      </c>
      <c r="B5982" s="155"/>
      <c r="C5982" s="156">
        <v>37621</v>
      </c>
      <c r="D5982" s="157">
        <v>0</v>
      </c>
      <c r="E5982" s="157">
        <v>0</v>
      </c>
      <c r="F5982" s="157">
        <v>0</v>
      </c>
    </row>
    <row r="5983" spans="1:6" x14ac:dyDescent="0.2">
      <c r="A5983" s="155" t="s">
        <v>8257</v>
      </c>
      <c r="B5983" s="155" t="s">
        <v>8258</v>
      </c>
      <c r="C5983" s="155" t="s">
        <v>10690</v>
      </c>
      <c r="D5983" s="157" t="s">
        <v>8259</v>
      </c>
      <c r="E5983" s="157" t="s">
        <v>8259</v>
      </c>
      <c r="F5983" s="157" t="s">
        <v>8259</v>
      </c>
    </row>
    <row r="5984" spans="1:6" x14ac:dyDescent="0.2">
      <c r="A5984" s="155" t="s">
        <v>8257</v>
      </c>
      <c r="B5984" s="155" t="s">
        <v>8258</v>
      </c>
      <c r="C5984" s="155" t="s">
        <v>10690</v>
      </c>
      <c r="D5984" s="157" t="s">
        <v>8259</v>
      </c>
      <c r="E5984" s="157" t="s">
        <v>8259</v>
      </c>
      <c r="F5984" s="157" t="s">
        <v>8259</v>
      </c>
    </row>
    <row r="5985" spans="1:6" x14ac:dyDescent="0.2">
      <c r="A5985" s="155" t="s">
        <v>8260</v>
      </c>
      <c r="B5985" s="155" t="s">
        <v>12364</v>
      </c>
      <c r="C5985" s="156">
        <v>37621</v>
      </c>
      <c r="D5985" s="157">
        <v>0</v>
      </c>
      <c r="E5985" s="157">
        <v>0</v>
      </c>
      <c r="F5985" s="157">
        <v>0</v>
      </c>
    </row>
    <row r="5986" spans="1:6" x14ac:dyDescent="0.2">
      <c r="A5986" s="155" t="s">
        <v>8261</v>
      </c>
      <c r="B5986" s="155"/>
      <c r="C5986" s="156">
        <v>37621</v>
      </c>
      <c r="D5986" s="157">
        <v>0</v>
      </c>
      <c r="E5986" s="157">
        <v>0</v>
      </c>
      <c r="F5986" s="157">
        <v>0</v>
      </c>
    </row>
    <row r="5987" spans="1:6" x14ac:dyDescent="0.2">
      <c r="A5987" s="155" t="s">
        <v>8257</v>
      </c>
      <c r="B5987" s="155" t="s">
        <v>8258</v>
      </c>
      <c r="C5987" s="155" t="s">
        <v>10690</v>
      </c>
      <c r="D5987" s="157" t="s">
        <v>8259</v>
      </c>
      <c r="E5987" s="157" t="s">
        <v>8259</v>
      </c>
      <c r="F5987" s="157" t="s">
        <v>8259</v>
      </c>
    </row>
    <row r="5988" spans="1:6" x14ac:dyDescent="0.2">
      <c r="A5988" s="155" t="s">
        <v>8257</v>
      </c>
      <c r="B5988" s="155" t="s">
        <v>8258</v>
      </c>
      <c r="C5988" s="155" t="s">
        <v>10690</v>
      </c>
      <c r="D5988" s="157" t="s">
        <v>8259</v>
      </c>
      <c r="E5988" s="157" t="s">
        <v>8259</v>
      </c>
      <c r="F5988" s="157" t="s">
        <v>8259</v>
      </c>
    </row>
    <row r="5989" spans="1:6" x14ac:dyDescent="0.2">
      <c r="A5989" s="155" t="s">
        <v>8260</v>
      </c>
      <c r="B5989" s="155" t="s">
        <v>12364</v>
      </c>
      <c r="C5989" s="156">
        <v>37621</v>
      </c>
      <c r="D5989" s="157">
        <v>0</v>
      </c>
      <c r="E5989" s="157">
        <v>0</v>
      </c>
      <c r="F5989" s="157">
        <v>0</v>
      </c>
    </row>
    <row r="5990" spans="1:6" x14ac:dyDescent="0.2">
      <c r="A5990" s="155" t="s">
        <v>8261</v>
      </c>
      <c r="B5990" s="155"/>
      <c r="C5990" s="156">
        <v>37621</v>
      </c>
      <c r="D5990" s="157">
        <v>0</v>
      </c>
      <c r="E5990" s="157">
        <v>0</v>
      </c>
      <c r="F5990" s="157">
        <v>0</v>
      </c>
    </row>
    <row r="5991" spans="1:6" x14ac:dyDescent="0.2">
      <c r="A5991" s="155" t="s">
        <v>8257</v>
      </c>
      <c r="B5991" s="155" t="s">
        <v>8258</v>
      </c>
      <c r="C5991" s="155" t="s">
        <v>10690</v>
      </c>
      <c r="D5991" s="157" t="s">
        <v>8259</v>
      </c>
      <c r="E5991" s="157" t="s">
        <v>8259</v>
      </c>
      <c r="F5991" s="157" t="s">
        <v>8259</v>
      </c>
    </row>
    <row r="5992" spans="1:6" x14ac:dyDescent="0.2">
      <c r="A5992" s="155" t="s">
        <v>8268</v>
      </c>
      <c r="B5992" s="155"/>
      <c r="C5992" s="155"/>
      <c r="D5992" s="155"/>
      <c r="E5992" s="155"/>
      <c r="F5992" s="155"/>
    </row>
    <row r="5993" spans="1:6" x14ac:dyDescent="0.2">
      <c r="A5993" s="155" t="s">
        <v>8254</v>
      </c>
      <c r="B5993" s="155" t="s">
        <v>8255</v>
      </c>
      <c r="C5993" s="155"/>
      <c r="D5993" s="155"/>
      <c r="E5993" s="155"/>
      <c r="F5993" s="155"/>
    </row>
    <row r="5994" spans="1:6" x14ac:dyDescent="0.2">
      <c r="A5994" s="155"/>
      <c r="B5994" s="155"/>
      <c r="C5994" s="155" t="s">
        <v>10689</v>
      </c>
      <c r="D5994" s="157" t="s">
        <v>8255</v>
      </c>
      <c r="E5994" s="155"/>
      <c r="F5994" s="155"/>
    </row>
    <row r="5996" spans="1:6" x14ac:dyDescent="0.2">
      <c r="A5996" s="155" t="s">
        <v>8257</v>
      </c>
      <c r="B5996" s="155" t="s">
        <v>8258</v>
      </c>
      <c r="C5996" s="155" t="s">
        <v>10690</v>
      </c>
      <c r="D5996" s="157" t="s">
        <v>8259</v>
      </c>
      <c r="E5996" s="157" t="s">
        <v>8259</v>
      </c>
      <c r="F5996" s="157" t="s">
        <v>8259</v>
      </c>
    </row>
    <row r="5997" spans="1:6" x14ac:dyDescent="0.2">
      <c r="A5997" s="155" t="s">
        <v>8260</v>
      </c>
      <c r="B5997" s="155" t="s">
        <v>12364</v>
      </c>
      <c r="C5997" s="156">
        <v>37621</v>
      </c>
      <c r="D5997" s="157">
        <v>0</v>
      </c>
      <c r="E5997" s="157">
        <v>0</v>
      </c>
      <c r="F5997" s="157">
        <v>0</v>
      </c>
    </row>
    <row r="5998" spans="1:6" x14ac:dyDescent="0.2">
      <c r="A5998" s="155" t="s">
        <v>8261</v>
      </c>
      <c r="B5998" s="155"/>
      <c r="C5998" s="156">
        <v>37621</v>
      </c>
      <c r="D5998" s="157">
        <v>0</v>
      </c>
      <c r="E5998" s="157">
        <v>0</v>
      </c>
      <c r="F5998" s="157">
        <v>0</v>
      </c>
    </row>
    <row r="5999" spans="1:6" x14ac:dyDescent="0.2">
      <c r="A5999" s="155" t="s">
        <v>8257</v>
      </c>
      <c r="B5999" s="155" t="s">
        <v>8258</v>
      </c>
      <c r="C5999" s="155" t="s">
        <v>10690</v>
      </c>
      <c r="D5999" s="157" t="s">
        <v>8259</v>
      </c>
      <c r="E5999" s="157" t="s">
        <v>8259</v>
      </c>
      <c r="F5999" s="157" t="s">
        <v>8259</v>
      </c>
    </row>
    <row r="6000" spans="1:6" x14ac:dyDescent="0.2">
      <c r="A6000" s="155" t="s">
        <v>8257</v>
      </c>
      <c r="B6000" s="155" t="s">
        <v>8258</v>
      </c>
      <c r="C6000" s="155" t="s">
        <v>10690</v>
      </c>
      <c r="D6000" s="157" t="s">
        <v>8259</v>
      </c>
      <c r="E6000" s="157" t="s">
        <v>8259</v>
      </c>
      <c r="F6000" s="157" t="s">
        <v>8259</v>
      </c>
    </row>
    <row r="6001" spans="1:6" x14ac:dyDescent="0.2">
      <c r="A6001" s="155" t="s">
        <v>8260</v>
      </c>
      <c r="B6001" s="155" t="s">
        <v>12364</v>
      </c>
      <c r="C6001" s="156">
        <v>37621</v>
      </c>
      <c r="D6001" s="157">
        <v>0</v>
      </c>
      <c r="E6001" s="157">
        <v>0</v>
      </c>
      <c r="F6001" s="157">
        <v>0</v>
      </c>
    </row>
    <row r="6002" spans="1:6" x14ac:dyDescent="0.2">
      <c r="A6002" s="155" t="s">
        <v>8261</v>
      </c>
      <c r="B6002" s="155"/>
      <c r="C6002" s="156">
        <v>37621</v>
      </c>
      <c r="D6002" s="157">
        <v>0</v>
      </c>
      <c r="E6002" s="157">
        <v>0</v>
      </c>
      <c r="F6002" s="157">
        <v>0</v>
      </c>
    </row>
    <row r="6003" spans="1:6" x14ac:dyDescent="0.2">
      <c r="A6003" s="155" t="s">
        <v>8257</v>
      </c>
      <c r="B6003" s="155" t="s">
        <v>8258</v>
      </c>
      <c r="C6003" s="155" t="s">
        <v>10690</v>
      </c>
      <c r="D6003" s="157" t="s">
        <v>8259</v>
      </c>
      <c r="E6003" s="157" t="s">
        <v>8259</v>
      </c>
      <c r="F6003" s="157" t="s">
        <v>8259</v>
      </c>
    </row>
    <row r="6004" spans="1:6" x14ac:dyDescent="0.2">
      <c r="A6004" s="155" t="s">
        <v>8257</v>
      </c>
      <c r="B6004" s="155" t="s">
        <v>8258</v>
      </c>
      <c r="C6004" s="155" t="s">
        <v>10690</v>
      </c>
      <c r="D6004" s="157" t="s">
        <v>8259</v>
      </c>
      <c r="E6004" s="157" t="s">
        <v>8259</v>
      </c>
      <c r="F6004" s="157" t="s">
        <v>8259</v>
      </c>
    </row>
    <row r="6005" spans="1:6" x14ac:dyDescent="0.2">
      <c r="A6005" s="155" t="s">
        <v>8260</v>
      </c>
      <c r="B6005" s="155" t="s">
        <v>12364</v>
      </c>
      <c r="C6005" s="156">
        <v>37621</v>
      </c>
      <c r="D6005" s="157">
        <v>0</v>
      </c>
      <c r="E6005" s="157">
        <v>0</v>
      </c>
      <c r="F6005" s="157">
        <v>0</v>
      </c>
    </row>
    <row r="6006" spans="1:6" x14ac:dyDescent="0.2">
      <c r="A6006" s="155" t="s">
        <v>8261</v>
      </c>
      <c r="B6006" s="155"/>
      <c r="C6006" s="156">
        <v>37621</v>
      </c>
      <c r="D6006" s="157">
        <v>0</v>
      </c>
      <c r="E6006" s="157">
        <v>0</v>
      </c>
      <c r="F6006" s="157">
        <v>0</v>
      </c>
    </row>
    <row r="6007" spans="1:6" x14ac:dyDescent="0.2">
      <c r="A6007" s="155" t="s">
        <v>8257</v>
      </c>
      <c r="B6007" s="155" t="s">
        <v>8258</v>
      </c>
      <c r="C6007" s="155" t="s">
        <v>10690</v>
      </c>
      <c r="D6007" s="157" t="s">
        <v>8259</v>
      </c>
      <c r="E6007" s="157" t="s">
        <v>8259</v>
      </c>
      <c r="F6007" s="157" t="s">
        <v>8259</v>
      </c>
    </row>
    <row r="6008" spans="1:6" x14ac:dyDescent="0.2">
      <c r="A6008" s="155" t="s">
        <v>8257</v>
      </c>
      <c r="B6008" s="155" t="s">
        <v>8258</v>
      </c>
      <c r="C6008" s="155" t="s">
        <v>10690</v>
      </c>
      <c r="D6008" s="157" t="s">
        <v>8259</v>
      </c>
      <c r="E6008" s="157" t="s">
        <v>8259</v>
      </c>
      <c r="F6008" s="157" t="s">
        <v>8259</v>
      </c>
    </row>
    <row r="6009" spans="1:6" x14ac:dyDescent="0.2">
      <c r="A6009" s="155" t="s">
        <v>8260</v>
      </c>
      <c r="B6009" s="155" t="s">
        <v>12364</v>
      </c>
      <c r="C6009" s="156">
        <v>37621</v>
      </c>
      <c r="D6009" s="157">
        <v>0</v>
      </c>
      <c r="E6009" s="157">
        <v>0</v>
      </c>
      <c r="F6009" s="157">
        <v>0</v>
      </c>
    </row>
    <row r="6010" spans="1:6" x14ac:dyDescent="0.2">
      <c r="A6010" s="155" t="s">
        <v>8261</v>
      </c>
      <c r="B6010" s="155"/>
      <c r="C6010" s="156">
        <v>37621</v>
      </c>
      <c r="D6010" s="157">
        <v>0</v>
      </c>
      <c r="E6010" s="157">
        <v>0</v>
      </c>
      <c r="F6010" s="157">
        <v>0</v>
      </c>
    </row>
    <row r="6011" spans="1:6" x14ac:dyDescent="0.2">
      <c r="A6011" s="155" t="s">
        <v>8257</v>
      </c>
      <c r="B6011" s="155" t="s">
        <v>8258</v>
      </c>
      <c r="C6011" s="155" t="s">
        <v>10690</v>
      </c>
      <c r="D6011" s="157" t="s">
        <v>8259</v>
      </c>
      <c r="E6011" s="157" t="s">
        <v>8259</v>
      </c>
      <c r="F6011" s="157" t="s">
        <v>8259</v>
      </c>
    </row>
    <row r="6012" spans="1:6" x14ac:dyDescent="0.2">
      <c r="A6012" s="155" t="s">
        <v>8257</v>
      </c>
      <c r="B6012" s="155" t="s">
        <v>8258</v>
      </c>
      <c r="C6012" s="155" t="s">
        <v>10690</v>
      </c>
      <c r="D6012" s="157" t="s">
        <v>8259</v>
      </c>
      <c r="E6012" s="157" t="s">
        <v>8259</v>
      </c>
      <c r="F6012" s="157" t="s">
        <v>8259</v>
      </c>
    </row>
    <row r="6013" spans="1:6" x14ac:dyDescent="0.2">
      <c r="A6013" s="155" t="s">
        <v>8260</v>
      </c>
      <c r="B6013" s="155" t="s">
        <v>12364</v>
      </c>
      <c r="C6013" s="156">
        <v>37621</v>
      </c>
      <c r="D6013" s="157">
        <v>0</v>
      </c>
      <c r="E6013" s="157">
        <v>0</v>
      </c>
      <c r="F6013" s="157">
        <v>0</v>
      </c>
    </row>
    <row r="6014" spans="1:6" x14ac:dyDescent="0.2">
      <c r="A6014" s="155" t="s">
        <v>8261</v>
      </c>
      <c r="B6014" s="155"/>
      <c r="C6014" s="156">
        <v>37621</v>
      </c>
      <c r="D6014" s="157">
        <v>0</v>
      </c>
      <c r="E6014" s="157">
        <v>0</v>
      </c>
      <c r="F6014" s="157">
        <v>0</v>
      </c>
    </row>
    <row r="6015" spans="1:6" x14ac:dyDescent="0.2">
      <c r="A6015" s="155" t="s">
        <v>8257</v>
      </c>
      <c r="B6015" s="155" t="s">
        <v>8258</v>
      </c>
      <c r="C6015" s="155" t="s">
        <v>10690</v>
      </c>
      <c r="D6015" s="157" t="s">
        <v>8259</v>
      </c>
      <c r="E6015" s="157" t="s">
        <v>8259</v>
      </c>
      <c r="F6015" s="157" t="s">
        <v>8259</v>
      </c>
    </row>
    <row r="6016" spans="1:6" x14ac:dyDescent="0.2">
      <c r="A6016" s="155" t="s">
        <v>8257</v>
      </c>
      <c r="B6016" s="155" t="s">
        <v>8258</v>
      </c>
      <c r="C6016" s="155" t="s">
        <v>10690</v>
      </c>
      <c r="D6016" s="157" t="s">
        <v>8259</v>
      </c>
      <c r="E6016" s="157" t="s">
        <v>8259</v>
      </c>
      <c r="F6016" s="157" t="s">
        <v>8259</v>
      </c>
    </row>
    <row r="6017" spans="1:6" x14ac:dyDescent="0.2">
      <c r="A6017" s="155" t="s">
        <v>8260</v>
      </c>
      <c r="B6017" s="155" t="s">
        <v>12364</v>
      </c>
      <c r="C6017" s="156">
        <v>37621</v>
      </c>
      <c r="D6017" s="157">
        <v>0</v>
      </c>
      <c r="E6017" s="157">
        <v>0</v>
      </c>
      <c r="F6017" s="157">
        <v>0</v>
      </c>
    </row>
    <row r="6018" spans="1:6" x14ac:dyDescent="0.2">
      <c r="A6018" s="155" t="s">
        <v>8261</v>
      </c>
      <c r="B6018" s="155"/>
      <c r="C6018" s="156">
        <v>37621</v>
      </c>
      <c r="D6018" s="157">
        <v>0</v>
      </c>
      <c r="E6018" s="157">
        <v>0</v>
      </c>
      <c r="F6018" s="157">
        <v>0</v>
      </c>
    </row>
    <row r="6019" spans="1:6" x14ac:dyDescent="0.2">
      <c r="A6019" s="155" t="s">
        <v>8257</v>
      </c>
      <c r="B6019" s="155" t="s">
        <v>8258</v>
      </c>
      <c r="C6019" s="155" t="s">
        <v>10690</v>
      </c>
      <c r="D6019" s="157" t="s">
        <v>8259</v>
      </c>
      <c r="E6019" s="157" t="s">
        <v>8259</v>
      </c>
      <c r="F6019" s="157" t="s">
        <v>8259</v>
      </c>
    </row>
    <row r="6020" spans="1:6" x14ac:dyDescent="0.2">
      <c r="A6020" s="155" t="s">
        <v>8257</v>
      </c>
      <c r="B6020" s="155" t="s">
        <v>8258</v>
      </c>
      <c r="C6020" s="155" t="s">
        <v>10690</v>
      </c>
      <c r="D6020" s="157" t="s">
        <v>8259</v>
      </c>
      <c r="E6020" s="157" t="s">
        <v>8259</v>
      </c>
      <c r="F6020" s="157" t="s">
        <v>8259</v>
      </c>
    </row>
    <row r="6021" spans="1:6" x14ac:dyDescent="0.2">
      <c r="A6021" s="155" t="s">
        <v>8260</v>
      </c>
      <c r="B6021" s="155" t="s">
        <v>12364</v>
      </c>
      <c r="C6021" s="156">
        <v>37621</v>
      </c>
      <c r="D6021" s="157">
        <v>0</v>
      </c>
      <c r="E6021" s="157">
        <v>0</v>
      </c>
      <c r="F6021" s="157">
        <v>0</v>
      </c>
    </row>
    <row r="6022" spans="1:6" x14ac:dyDescent="0.2">
      <c r="A6022" s="155" t="s">
        <v>8261</v>
      </c>
      <c r="B6022" s="155"/>
      <c r="C6022" s="156">
        <v>37621</v>
      </c>
      <c r="D6022" s="157">
        <v>0</v>
      </c>
      <c r="E6022" s="157">
        <v>0</v>
      </c>
      <c r="F6022" s="157">
        <v>0</v>
      </c>
    </row>
    <row r="6023" spans="1:6" x14ac:dyDescent="0.2">
      <c r="A6023" s="155" t="s">
        <v>8257</v>
      </c>
      <c r="B6023" s="155" t="s">
        <v>8258</v>
      </c>
      <c r="C6023" s="155" t="s">
        <v>10690</v>
      </c>
      <c r="D6023" s="157" t="s">
        <v>8259</v>
      </c>
      <c r="E6023" s="157" t="s">
        <v>8259</v>
      </c>
      <c r="F6023" s="157" t="s">
        <v>8259</v>
      </c>
    </row>
    <row r="6024" spans="1:6" x14ac:dyDescent="0.2">
      <c r="A6024" s="155" t="s">
        <v>8257</v>
      </c>
      <c r="B6024" s="155" t="s">
        <v>8258</v>
      </c>
      <c r="C6024" s="155" t="s">
        <v>10690</v>
      </c>
      <c r="D6024" s="157" t="s">
        <v>8259</v>
      </c>
      <c r="E6024" s="157" t="s">
        <v>8259</v>
      </c>
      <c r="F6024" s="157" t="s">
        <v>8259</v>
      </c>
    </row>
    <row r="6025" spans="1:6" x14ac:dyDescent="0.2">
      <c r="A6025" s="155" t="s">
        <v>8260</v>
      </c>
      <c r="B6025" s="155" t="s">
        <v>12364</v>
      </c>
      <c r="C6025" s="156">
        <v>37621</v>
      </c>
      <c r="D6025" s="157">
        <v>0</v>
      </c>
      <c r="E6025" s="157">
        <v>0</v>
      </c>
      <c r="F6025" s="157">
        <v>0</v>
      </c>
    </row>
    <row r="6026" spans="1:6" x14ac:dyDescent="0.2">
      <c r="A6026" s="155" t="s">
        <v>8261</v>
      </c>
      <c r="B6026" s="155"/>
      <c r="C6026" s="156">
        <v>37621</v>
      </c>
      <c r="D6026" s="157">
        <v>0</v>
      </c>
      <c r="E6026" s="157">
        <v>0</v>
      </c>
      <c r="F6026" s="157">
        <v>0</v>
      </c>
    </row>
    <row r="6027" spans="1:6" x14ac:dyDescent="0.2">
      <c r="A6027" s="155" t="s">
        <v>8257</v>
      </c>
      <c r="B6027" s="155" t="s">
        <v>8258</v>
      </c>
      <c r="C6027" s="155" t="s">
        <v>10690</v>
      </c>
      <c r="D6027" s="157" t="s">
        <v>8259</v>
      </c>
      <c r="E6027" s="157" t="s">
        <v>8259</v>
      </c>
      <c r="F6027" s="157" t="s">
        <v>8259</v>
      </c>
    </row>
    <row r="6028" spans="1:6" x14ac:dyDescent="0.2">
      <c r="A6028" s="155" t="s">
        <v>8257</v>
      </c>
      <c r="B6028" s="155" t="s">
        <v>8258</v>
      </c>
      <c r="C6028" s="155" t="s">
        <v>10690</v>
      </c>
      <c r="D6028" s="157" t="s">
        <v>8259</v>
      </c>
      <c r="E6028" s="157" t="s">
        <v>8259</v>
      </c>
      <c r="F6028" s="157" t="s">
        <v>8259</v>
      </c>
    </row>
    <row r="6029" spans="1:6" x14ac:dyDescent="0.2">
      <c r="A6029" s="155" t="s">
        <v>8260</v>
      </c>
      <c r="B6029" s="155" t="s">
        <v>12364</v>
      </c>
      <c r="C6029" s="156">
        <v>37621</v>
      </c>
      <c r="D6029" s="157">
        <v>0</v>
      </c>
      <c r="E6029" s="157">
        <v>0</v>
      </c>
      <c r="F6029" s="157">
        <v>0</v>
      </c>
    </row>
    <row r="6030" spans="1:6" x14ac:dyDescent="0.2">
      <c r="A6030" s="155" t="s">
        <v>8261</v>
      </c>
      <c r="B6030" s="155"/>
      <c r="C6030" s="156">
        <v>37621</v>
      </c>
      <c r="D6030" s="157">
        <v>0</v>
      </c>
      <c r="E6030" s="157">
        <v>0</v>
      </c>
      <c r="F6030" s="157">
        <v>0</v>
      </c>
    </row>
    <row r="6031" spans="1:6" x14ac:dyDescent="0.2">
      <c r="A6031" s="155" t="s">
        <v>8257</v>
      </c>
      <c r="B6031" s="155" t="s">
        <v>8258</v>
      </c>
      <c r="C6031" s="155" t="s">
        <v>10690</v>
      </c>
      <c r="D6031" s="157" t="s">
        <v>8259</v>
      </c>
      <c r="E6031" s="157" t="s">
        <v>8259</v>
      </c>
      <c r="F6031" s="157" t="s">
        <v>8259</v>
      </c>
    </row>
    <row r="6032" spans="1:6" x14ac:dyDescent="0.2">
      <c r="A6032" s="155" t="s">
        <v>8257</v>
      </c>
      <c r="B6032" s="155" t="s">
        <v>8258</v>
      </c>
      <c r="C6032" s="155" t="s">
        <v>10690</v>
      </c>
      <c r="D6032" s="157" t="s">
        <v>8259</v>
      </c>
      <c r="E6032" s="157" t="s">
        <v>8259</v>
      </c>
      <c r="F6032" s="157" t="s">
        <v>8259</v>
      </c>
    </row>
    <row r="6033" spans="1:6" x14ac:dyDescent="0.2">
      <c r="A6033" s="155" t="s">
        <v>8260</v>
      </c>
      <c r="B6033" s="155" t="s">
        <v>12364</v>
      </c>
      <c r="C6033" s="156">
        <v>37621</v>
      </c>
      <c r="D6033" s="157">
        <v>0</v>
      </c>
      <c r="E6033" s="157">
        <v>0</v>
      </c>
      <c r="F6033" s="157">
        <v>0</v>
      </c>
    </row>
    <row r="6034" spans="1:6" x14ac:dyDescent="0.2">
      <c r="A6034" s="155" t="s">
        <v>8261</v>
      </c>
      <c r="B6034" s="155"/>
      <c r="C6034" s="156">
        <v>37621</v>
      </c>
      <c r="D6034" s="157">
        <v>0</v>
      </c>
      <c r="E6034" s="157">
        <v>0</v>
      </c>
      <c r="F6034" s="157">
        <v>0</v>
      </c>
    </row>
    <row r="6035" spans="1:6" x14ac:dyDescent="0.2">
      <c r="A6035" s="155" t="s">
        <v>8257</v>
      </c>
      <c r="B6035" s="155" t="s">
        <v>8258</v>
      </c>
      <c r="C6035" s="155" t="s">
        <v>10690</v>
      </c>
      <c r="D6035" s="157" t="s">
        <v>8259</v>
      </c>
      <c r="E6035" s="157" t="s">
        <v>8259</v>
      </c>
      <c r="F6035" s="157" t="s">
        <v>8259</v>
      </c>
    </row>
    <row r="6036" spans="1:6" x14ac:dyDescent="0.2">
      <c r="A6036" s="155" t="s">
        <v>8257</v>
      </c>
      <c r="B6036" s="155" t="s">
        <v>8258</v>
      </c>
      <c r="C6036" s="155" t="s">
        <v>10690</v>
      </c>
      <c r="D6036" s="157" t="s">
        <v>8259</v>
      </c>
      <c r="E6036" s="157" t="s">
        <v>8259</v>
      </c>
      <c r="F6036" s="157" t="s">
        <v>8259</v>
      </c>
    </row>
    <row r="6037" spans="1:6" x14ac:dyDescent="0.2">
      <c r="A6037" s="155" t="s">
        <v>8260</v>
      </c>
      <c r="B6037" s="155" t="s">
        <v>12364</v>
      </c>
      <c r="C6037" s="156">
        <v>37621</v>
      </c>
      <c r="D6037" s="157">
        <v>0</v>
      </c>
      <c r="E6037" s="157">
        <v>0</v>
      </c>
      <c r="F6037" s="157">
        <v>0</v>
      </c>
    </row>
    <row r="6038" spans="1:6" x14ac:dyDescent="0.2">
      <c r="A6038" s="155" t="s">
        <v>8261</v>
      </c>
      <c r="B6038" s="155"/>
      <c r="C6038" s="156">
        <v>37621</v>
      </c>
      <c r="D6038" s="157">
        <v>0</v>
      </c>
      <c r="E6038" s="157">
        <v>0</v>
      </c>
      <c r="F6038" s="157">
        <v>0</v>
      </c>
    </row>
    <row r="6039" spans="1:6" x14ac:dyDescent="0.2">
      <c r="A6039" s="155" t="s">
        <v>8257</v>
      </c>
      <c r="B6039" s="155" t="s">
        <v>8258</v>
      </c>
      <c r="C6039" s="155" t="s">
        <v>10690</v>
      </c>
      <c r="D6039" s="157" t="s">
        <v>8259</v>
      </c>
      <c r="E6039" s="157" t="s">
        <v>8259</v>
      </c>
      <c r="F6039" s="157" t="s">
        <v>8259</v>
      </c>
    </row>
    <row r="6040" spans="1:6" x14ac:dyDescent="0.2">
      <c r="A6040" s="155" t="s">
        <v>8257</v>
      </c>
      <c r="B6040" s="155" t="s">
        <v>8258</v>
      </c>
      <c r="C6040" s="155" t="s">
        <v>10690</v>
      </c>
      <c r="D6040" s="157" t="s">
        <v>8259</v>
      </c>
      <c r="E6040" s="157" t="s">
        <v>8259</v>
      </c>
      <c r="F6040" s="157" t="s">
        <v>8259</v>
      </c>
    </row>
    <row r="6041" spans="1:6" x14ac:dyDescent="0.2">
      <c r="A6041" s="155" t="s">
        <v>8260</v>
      </c>
      <c r="B6041" s="155" t="s">
        <v>12364</v>
      </c>
      <c r="C6041" s="156">
        <v>37621</v>
      </c>
      <c r="D6041" s="157">
        <v>0</v>
      </c>
      <c r="E6041" s="157">
        <v>0</v>
      </c>
      <c r="F6041" s="157">
        <v>0</v>
      </c>
    </row>
    <row r="6042" spans="1:6" x14ac:dyDescent="0.2">
      <c r="A6042" s="155" t="s">
        <v>8261</v>
      </c>
      <c r="B6042" s="155"/>
      <c r="C6042" s="156">
        <v>37621</v>
      </c>
      <c r="D6042" s="157">
        <v>0</v>
      </c>
      <c r="E6042" s="157">
        <v>0</v>
      </c>
      <c r="F6042" s="157">
        <v>0</v>
      </c>
    </row>
    <row r="6043" spans="1:6" x14ac:dyDescent="0.2">
      <c r="A6043" s="155" t="s">
        <v>8257</v>
      </c>
      <c r="B6043" s="155" t="s">
        <v>8258</v>
      </c>
      <c r="C6043" s="155" t="s">
        <v>10690</v>
      </c>
      <c r="D6043" s="157" t="s">
        <v>8259</v>
      </c>
      <c r="E6043" s="157" t="s">
        <v>8259</v>
      </c>
      <c r="F6043" s="157" t="s">
        <v>8259</v>
      </c>
    </row>
    <row r="6044" spans="1:6" x14ac:dyDescent="0.2">
      <c r="A6044" s="155" t="s">
        <v>8257</v>
      </c>
      <c r="B6044" s="155" t="s">
        <v>8258</v>
      </c>
      <c r="C6044" s="155" t="s">
        <v>10690</v>
      </c>
      <c r="D6044" s="157" t="s">
        <v>8259</v>
      </c>
      <c r="E6044" s="157" t="s">
        <v>8259</v>
      </c>
      <c r="F6044" s="157" t="s">
        <v>8259</v>
      </c>
    </row>
    <row r="6045" spans="1:6" x14ac:dyDescent="0.2">
      <c r="A6045" s="155" t="s">
        <v>8260</v>
      </c>
      <c r="B6045" s="155" t="s">
        <v>12364</v>
      </c>
      <c r="C6045" s="156">
        <v>37621</v>
      </c>
      <c r="D6045" s="157">
        <v>0</v>
      </c>
      <c r="E6045" s="157">
        <v>0</v>
      </c>
      <c r="F6045" s="157">
        <v>0</v>
      </c>
    </row>
    <row r="6046" spans="1:6" x14ac:dyDescent="0.2">
      <c r="A6046" s="155" t="s">
        <v>8261</v>
      </c>
      <c r="B6046" s="155"/>
      <c r="C6046" s="156">
        <v>37621</v>
      </c>
      <c r="D6046" s="157">
        <v>0</v>
      </c>
      <c r="E6046" s="157">
        <v>0</v>
      </c>
      <c r="F6046" s="157">
        <v>0</v>
      </c>
    </row>
    <row r="6047" spans="1:6" x14ac:dyDescent="0.2">
      <c r="A6047" s="155" t="s">
        <v>8257</v>
      </c>
      <c r="B6047" s="155" t="s">
        <v>8258</v>
      </c>
      <c r="C6047" s="155" t="s">
        <v>10690</v>
      </c>
      <c r="D6047" s="157" t="s">
        <v>8259</v>
      </c>
      <c r="E6047" s="157" t="s">
        <v>8259</v>
      </c>
      <c r="F6047" s="157" t="s">
        <v>8259</v>
      </c>
    </row>
    <row r="6048" spans="1:6" x14ac:dyDescent="0.2">
      <c r="A6048" s="155" t="s">
        <v>8268</v>
      </c>
      <c r="B6048" s="155"/>
      <c r="C6048" s="155"/>
      <c r="D6048" s="155"/>
      <c r="E6048" s="155"/>
      <c r="F6048" s="155"/>
    </row>
    <row r="6049" spans="1:6" x14ac:dyDescent="0.2">
      <c r="A6049" s="155" t="s">
        <v>8254</v>
      </c>
      <c r="B6049" s="155" t="s">
        <v>8255</v>
      </c>
      <c r="C6049" s="155"/>
      <c r="D6049" s="155"/>
      <c r="E6049" s="155"/>
      <c r="F6049" s="155"/>
    </row>
    <row r="6050" spans="1:6" x14ac:dyDescent="0.2">
      <c r="A6050" s="155"/>
      <c r="B6050" s="155"/>
      <c r="C6050" s="155" t="s">
        <v>10689</v>
      </c>
      <c r="D6050" s="157" t="s">
        <v>8255</v>
      </c>
      <c r="E6050" s="155"/>
      <c r="F6050" s="155"/>
    </row>
    <row r="6052" spans="1:6" x14ac:dyDescent="0.2">
      <c r="A6052" s="155" t="s">
        <v>8257</v>
      </c>
      <c r="B6052" s="155" t="s">
        <v>8258</v>
      </c>
      <c r="C6052" s="155" t="s">
        <v>10690</v>
      </c>
      <c r="D6052" s="157" t="s">
        <v>8259</v>
      </c>
      <c r="E6052" s="157" t="s">
        <v>8259</v>
      </c>
      <c r="F6052" s="157" t="s">
        <v>8259</v>
      </c>
    </row>
    <row r="6053" spans="1:6" x14ac:dyDescent="0.2">
      <c r="A6053" s="155" t="s">
        <v>8260</v>
      </c>
      <c r="B6053" s="155" t="s">
        <v>12364</v>
      </c>
      <c r="C6053" s="156">
        <v>37621</v>
      </c>
      <c r="D6053" s="157">
        <v>0</v>
      </c>
      <c r="E6053" s="157">
        <v>0</v>
      </c>
      <c r="F6053" s="157">
        <v>0</v>
      </c>
    </row>
    <row r="6054" spans="1:6" x14ac:dyDescent="0.2">
      <c r="A6054" s="155" t="s">
        <v>8261</v>
      </c>
      <c r="B6054" s="155"/>
      <c r="C6054" s="156">
        <v>37621</v>
      </c>
      <c r="D6054" s="157">
        <v>0</v>
      </c>
      <c r="E6054" s="157">
        <v>0</v>
      </c>
      <c r="F6054" s="157">
        <v>0</v>
      </c>
    </row>
    <row r="6055" spans="1:6" x14ac:dyDescent="0.2">
      <c r="A6055" s="155" t="s">
        <v>8257</v>
      </c>
      <c r="B6055" s="155" t="s">
        <v>8258</v>
      </c>
      <c r="C6055" s="155" t="s">
        <v>10690</v>
      </c>
      <c r="D6055" s="157" t="s">
        <v>8259</v>
      </c>
      <c r="E6055" s="157" t="s">
        <v>8259</v>
      </c>
      <c r="F6055" s="157" t="s">
        <v>8259</v>
      </c>
    </row>
    <row r="6056" spans="1:6" x14ac:dyDescent="0.2">
      <c r="A6056" s="155" t="s">
        <v>8257</v>
      </c>
      <c r="B6056" s="155" t="s">
        <v>8258</v>
      </c>
      <c r="C6056" s="155" t="s">
        <v>10690</v>
      </c>
      <c r="D6056" s="157" t="s">
        <v>8259</v>
      </c>
      <c r="E6056" s="157" t="s">
        <v>8259</v>
      </c>
      <c r="F6056" s="157" t="s">
        <v>8259</v>
      </c>
    </row>
    <row r="6057" spans="1:6" x14ac:dyDescent="0.2">
      <c r="A6057" s="155" t="s">
        <v>8260</v>
      </c>
      <c r="B6057" s="155" t="s">
        <v>12364</v>
      </c>
      <c r="C6057" s="156">
        <v>37621</v>
      </c>
      <c r="D6057" s="157">
        <v>0</v>
      </c>
      <c r="E6057" s="157">
        <v>0</v>
      </c>
      <c r="F6057" s="157">
        <v>0</v>
      </c>
    </row>
    <row r="6058" spans="1:6" x14ac:dyDescent="0.2">
      <c r="A6058" s="155" t="s">
        <v>8261</v>
      </c>
      <c r="B6058" s="155"/>
      <c r="C6058" s="156">
        <v>37621</v>
      </c>
      <c r="D6058" s="157">
        <v>0</v>
      </c>
      <c r="E6058" s="157">
        <v>0</v>
      </c>
      <c r="F6058" s="157">
        <v>0</v>
      </c>
    </row>
    <row r="6059" spans="1:6" x14ac:dyDescent="0.2">
      <c r="A6059" s="155" t="s">
        <v>8257</v>
      </c>
      <c r="B6059" s="155" t="s">
        <v>8258</v>
      </c>
      <c r="C6059" s="155" t="s">
        <v>10690</v>
      </c>
      <c r="D6059" s="157" t="s">
        <v>8259</v>
      </c>
      <c r="E6059" s="157" t="s">
        <v>8259</v>
      </c>
      <c r="F6059" s="157" t="s">
        <v>8259</v>
      </c>
    </row>
    <row r="6060" spans="1:6" x14ac:dyDescent="0.2">
      <c r="A6060" s="155" t="s">
        <v>8257</v>
      </c>
      <c r="B6060" s="155" t="s">
        <v>8258</v>
      </c>
      <c r="C6060" s="155" t="s">
        <v>10690</v>
      </c>
      <c r="D6060" s="157" t="s">
        <v>8259</v>
      </c>
      <c r="E6060" s="157" t="s">
        <v>8259</v>
      </c>
      <c r="F6060" s="157" t="s">
        <v>8259</v>
      </c>
    </row>
    <row r="6061" spans="1:6" x14ac:dyDescent="0.2">
      <c r="A6061" s="155" t="s">
        <v>8260</v>
      </c>
      <c r="B6061" s="155" t="s">
        <v>12364</v>
      </c>
      <c r="C6061" s="156">
        <v>37621</v>
      </c>
      <c r="D6061" s="157">
        <v>0</v>
      </c>
      <c r="E6061" s="157">
        <v>0</v>
      </c>
      <c r="F6061" s="157">
        <v>0</v>
      </c>
    </row>
    <row r="6062" spans="1:6" x14ac:dyDescent="0.2">
      <c r="A6062" s="155" t="s">
        <v>8261</v>
      </c>
      <c r="B6062" s="155"/>
      <c r="C6062" s="156">
        <v>37621</v>
      </c>
      <c r="D6062" s="157">
        <v>0</v>
      </c>
      <c r="E6062" s="157">
        <v>0</v>
      </c>
      <c r="F6062" s="157">
        <v>0</v>
      </c>
    </row>
    <row r="6063" spans="1:6" x14ac:dyDescent="0.2">
      <c r="A6063" s="155" t="s">
        <v>8257</v>
      </c>
      <c r="B6063" s="155" t="s">
        <v>8258</v>
      </c>
      <c r="C6063" s="155" t="s">
        <v>10690</v>
      </c>
      <c r="D6063" s="157" t="s">
        <v>8259</v>
      </c>
      <c r="E6063" s="157" t="s">
        <v>8259</v>
      </c>
      <c r="F6063" s="157" t="s">
        <v>8259</v>
      </c>
    </row>
    <row r="6064" spans="1:6" x14ac:dyDescent="0.2">
      <c r="A6064" s="155" t="s">
        <v>8257</v>
      </c>
      <c r="B6064" s="155" t="s">
        <v>8258</v>
      </c>
      <c r="C6064" s="155" t="s">
        <v>10690</v>
      </c>
      <c r="D6064" s="157" t="s">
        <v>8259</v>
      </c>
      <c r="E6064" s="157" t="s">
        <v>8259</v>
      </c>
      <c r="F6064" s="157" t="s">
        <v>8259</v>
      </c>
    </row>
    <row r="6065" spans="1:6" x14ac:dyDescent="0.2">
      <c r="A6065" s="155" t="s">
        <v>8260</v>
      </c>
      <c r="B6065" s="155" t="s">
        <v>12364</v>
      </c>
      <c r="C6065" s="156">
        <v>37621</v>
      </c>
      <c r="D6065" s="157">
        <v>0</v>
      </c>
      <c r="E6065" s="157">
        <v>0</v>
      </c>
      <c r="F6065" s="157">
        <v>0</v>
      </c>
    </row>
    <row r="6066" spans="1:6" x14ac:dyDescent="0.2">
      <c r="A6066" s="155" t="s">
        <v>8261</v>
      </c>
      <c r="B6066" s="155"/>
      <c r="C6066" s="156">
        <v>37621</v>
      </c>
      <c r="D6066" s="157">
        <v>0</v>
      </c>
      <c r="E6066" s="157">
        <v>0</v>
      </c>
      <c r="F6066" s="157">
        <v>0</v>
      </c>
    </row>
    <row r="6067" spans="1:6" x14ac:dyDescent="0.2">
      <c r="A6067" s="155" t="s">
        <v>8257</v>
      </c>
      <c r="B6067" s="155" t="s">
        <v>8258</v>
      </c>
      <c r="C6067" s="155" t="s">
        <v>10690</v>
      </c>
      <c r="D6067" s="157" t="s">
        <v>8259</v>
      </c>
      <c r="E6067" s="157" t="s">
        <v>8259</v>
      </c>
      <c r="F6067" s="157" t="s">
        <v>8259</v>
      </c>
    </row>
    <row r="6068" spans="1:6" x14ac:dyDescent="0.2">
      <c r="A6068" s="155" t="s">
        <v>8257</v>
      </c>
      <c r="B6068" s="155" t="s">
        <v>8258</v>
      </c>
      <c r="C6068" s="155" t="s">
        <v>10690</v>
      </c>
      <c r="D6068" s="157" t="s">
        <v>8259</v>
      </c>
      <c r="E6068" s="157" t="s">
        <v>8259</v>
      </c>
      <c r="F6068" s="157" t="s">
        <v>8259</v>
      </c>
    </row>
    <row r="6069" spans="1:6" x14ac:dyDescent="0.2">
      <c r="A6069" s="155" t="s">
        <v>8260</v>
      </c>
      <c r="B6069" s="155" t="s">
        <v>12364</v>
      </c>
      <c r="C6069" s="156">
        <v>37621</v>
      </c>
      <c r="D6069" s="157">
        <v>0</v>
      </c>
      <c r="E6069" s="157">
        <v>0</v>
      </c>
      <c r="F6069" s="157">
        <v>0</v>
      </c>
    </row>
    <row r="6070" spans="1:6" x14ac:dyDescent="0.2">
      <c r="A6070" s="155" t="s">
        <v>8261</v>
      </c>
      <c r="B6070" s="155"/>
      <c r="C6070" s="156">
        <v>37621</v>
      </c>
      <c r="D6070" s="157">
        <v>0</v>
      </c>
      <c r="E6070" s="157">
        <v>0</v>
      </c>
      <c r="F6070" s="157">
        <v>0</v>
      </c>
    </row>
    <row r="6071" spans="1:6" x14ac:dyDescent="0.2">
      <c r="A6071" s="155" t="s">
        <v>8257</v>
      </c>
      <c r="B6071" s="155" t="s">
        <v>8258</v>
      </c>
      <c r="C6071" s="155" t="s">
        <v>10690</v>
      </c>
      <c r="D6071" s="157" t="s">
        <v>8259</v>
      </c>
      <c r="E6071" s="157" t="s">
        <v>8259</v>
      </c>
      <c r="F6071" s="157" t="s">
        <v>8259</v>
      </c>
    </row>
    <row r="6072" spans="1:6" x14ac:dyDescent="0.2">
      <c r="A6072" s="155" t="s">
        <v>8257</v>
      </c>
      <c r="B6072" s="155" t="s">
        <v>8258</v>
      </c>
      <c r="C6072" s="155" t="s">
        <v>10690</v>
      </c>
      <c r="D6072" s="157" t="s">
        <v>8259</v>
      </c>
      <c r="E6072" s="157" t="s">
        <v>8259</v>
      </c>
      <c r="F6072" s="157" t="s">
        <v>8259</v>
      </c>
    </row>
    <row r="6073" spans="1:6" x14ac:dyDescent="0.2">
      <c r="A6073" s="155" t="s">
        <v>8260</v>
      </c>
      <c r="B6073" s="155" t="s">
        <v>12364</v>
      </c>
      <c r="C6073" s="156">
        <v>37621</v>
      </c>
      <c r="D6073" s="157">
        <v>0</v>
      </c>
      <c r="E6073" s="157">
        <v>0</v>
      </c>
      <c r="F6073" s="157">
        <v>0</v>
      </c>
    </row>
    <row r="6074" spans="1:6" x14ac:dyDescent="0.2">
      <c r="A6074" s="155" t="s">
        <v>8261</v>
      </c>
      <c r="B6074" s="155"/>
      <c r="C6074" s="156">
        <v>37621</v>
      </c>
      <c r="D6074" s="157">
        <v>0</v>
      </c>
      <c r="E6074" s="157">
        <v>0</v>
      </c>
      <c r="F6074" s="157">
        <v>0</v>
      </c>
    </row>
    <row r="6075" spans="1:6" x14ac:dyDescent="0.2">
      <c r="A6075" s="155" t="s">
        <v>8257</v>
      </c>
      <c r="B6075" s="155" t="s">
        <v>8258</v>
      </c>
      <c r="C6075" s="155" t="s">
        <v>10690</v>
      </c>
      <c r="D6075" s="157" t="s">
        <v>8259</v>
      </c>
      <c r="E6075" s="157" t="s">
        <v>8259</v>
      </c>
      <c r="F6075" s="157" t="s">
        <v>8259</v>
      </c>
    </row>
    <row r="6076" spans="1:6" x14ac:dyDescent="0.2">
      <c r="A6076" s="155" t="s">
        <v>8257</v>
      </c>
      <c r="B6076" s="155" t="s">
        <v>8258</v>
      </c>
      <c r="C6076" s="155" t="s">
        <v>10690</v>
      </c>
      <c r="D6076" s="157" t="s">
        <v>8259</v>
      </c>
      <c r="E6076" s="157" t="s">
        <v>8259</v>
      </c>
      <c r="F6076" s="157" t="s">
        <v>8259</v>
      </c>
    </row>
    <row r="6077" spans="1:6" x14ac:dyDescent="0.2">
      <c r="A6077" s="155" t="s">
        <v>8260</v>
      </c>
      <c r="B6077" s="155" t="s">
        <v>12364</v>
      </c>
      <c r="C6077" s="156">
        <v>37621</v>
      </c>
      <c r="D6077" s="157">
        <v>0</v>
      </c>
      <c r="E6077" s="157">
        <v>0</v>
      </c>
      <c r="F6077" s="157">
        <v>0</v>
      </c>
    </row>
    <row r="6078" spans="1:6" x14ac:dyDescent="0.2">
      <c r="A6078" s="155" t="s">
        <v>8261</v>
      </c>
      <c r="B6078" s="155"/>
      <c r="C6078" s="156">
        <v>37621</v>
      </c>
      <c r="D6078" s="157">
        <v>0</v>
      </c>
      <c r="E6078" s="157">
        <v>0</v>
      </c>
      <c r="F6078" s="157">
        <v>0</v>
      </c>
    </row>
    <row r="6079" spans="1:6" x14ac:dyDescent="0.2">
      <c r="A6079" s="155" t="s">
        <v>8257</v>
      </c>
      <c r="B6079" s="155" t="s">
        <v>8258</v>
      </c>
      <c r="C6079" s="155" t="s">
        <v>10690</v>
      </c>
      <c r="D6079" s="157" t="s">
        <v>8259</v>
      </c>
      <c r="E6079" s="157" t="s">
        <v>8259</v>
      </c>
      <c r="F6079" s="157" t="s">
        <v>8259</v>
      </c>
    </row>
    <row r="6080" spans="1:6" x14ac:dyDescent="0.2">
      <c r="A6080" s="155" t="s">
        <v>8257</v>
      </c>
      <c r="B6080" s="155" t="s">
        <v>8258</v>
      </c>
      <c r="C6080" s="155" t="s">
        <v>10690</v>
      </c>
      <c r="D6080" s="157" t="s">
        <v>8259</v>
      </c>
      <c r="E6080" s="157" t="s">
        <v>8259</v>
      </c>
      <c r="F6080" s="157" t="s">
        <v>8259</v>
      </c>
    </row>
    <row r="6081" spans="1:6" x14ac:dyDescent="0.2">
      <c r="A6081" s="155" t="s">
        <v>8260</v>
      </c>
      <c r="B6081" s="155" t="s">
        <v>12364</v>
      </c>
      <c r="C6081" s="156">
        <v>37621</v>
      </c>
      <c r="D6081" s="157">
        <v>0</v>
      </c>
      <c r="E6081" s="157">
        <v>0</v>
      </c>
      <c r="F6081" s="157">
        <v>0</v>
      </c>
    </row>
    <row r="6082" spans="1:6" x14ac:dyDescent="0.2">
      <c r="A6082" s="155" t="s">
        <v>8261</v>
      </c>
      <c r="B6082" s="155"/>
      <c r="C6082" s="156">
        <v>37621</v>
      </c>
      <c r="D6082" s="157">
        <v>0</v>
      </c>
      <c r="E6082" s="157">
        <v>0</v>
      </c>
      <c r="F6082" s="157">
        <v>0</v>
      </c>
    </row>
    <row r="6083" spans="1:6" x14ac:dyDescent="0.2">
      <c r="A6083" s="155" t="s">
        <v>8257</v>
      </c>
      <c r="B6083" s="155" t="s">
        <v>8258</v>
      </c>
      <c r="C6083" s="155" t="s">
        <v>10690</v>
      </c>
      <c r="D6083" s="157" t="s">
        <v>8259</v>
      </c>
      <c r="E6083" s="157" t="s">
        <v>8259</v>
      </c>
      <c r="F6083" s="157" t="s">
        <v>8259</v>
      </c>
    </row>
    <row r="6084" spans="1:6" x14ac:dyDescent="0.2">
      <c r="A6084" s="155" t="s">
        <v>8257</v>
      </c>
      <c r="B6084" s="155" t="s">
        <v>8258</v>
      </c>
      <c r="C6084" s="155" t="s">
        <v>10690</v>
      </c>
      <c r="D6084" s="157" t="s">
        <v>8259</v>
      </c>
      <c r="E6084" s="157" t="s">
        <v>8259</v>
      </c>
      <c r="F6084" s="157" t="s">
        <v>8259</v>
      </c>
    </row>
    <row r="6085" spans="1:6" x14ac:dyDescent="0.2">
      <c r="A6085" s="155" t="s">
        <v>8260</v>
      </c>
      <c r="B6085" s="155" t="s">
        <v>12364</v>
      </c>
      <c r="C6085" s="156">
        <v>37621</v>
      </c>
      <c r="D6085" s="157">
        <v>0</v>
      </c>
      <c r="E6085" s="157">
        <v>0</v>
      </c>
      <c r="F6085" s="157">
        <v>0</v>
      </c>
    </row>
    <row r="6086" spans="1:6" x14ac:dyDescent="0.2">
      <c r="A6086" s="155" t="s">
        <v>8261</v>
      </c>
      <c r="B6086" s="155"/>
      <c r="C6086" s="156">
        <v>37621</v>
      </c>
      <c r="D6086" s="157">
        <v>0</v>
      </c>
      <c r="E6086" s="157">
        <v>0</v>
      </c>
      <c r="F6086" s="157">
        <v>0</v>
      </c>
    </row>
    <row r="6087" spans="1:6" x14ac:dyDescent="0.2">
      <c r="A6087" s="155" t="s">
        <v>8257</v>
      </c>
      <c r="B6087" s="155" t="s">
        <v>8258</v>
      </c>
      <c r="C6087" s="155" t="s">
        <v>10690</v>
      </c>
      <c r="D6087" s="157" t="s">
        <v>8259</v>
      </c>
      <c r="E6087" s="157" t="s">
        <v>8259</v>
      </c>
      <c r="F6087" s="157" t="s">
        <v>8259</v>
      </c>
    </row>
    <row r="6088" spans="1:6" x14ac:dyDescent="0.2">
      <c r="A6088" s="155" t="s">
        <v>8257</v>
      </c>
      <c r="B6088" s="155" t="s">
        <v>8258</v>
      </c>
      <c r="C6088" s="155" t="s">
        <v>10690</v>
      </c>
      <c r="D6088" s="157" t="s">
        <v>8259</v>
      </c>
      <c r="E6088" s="157" t="s">
        <v>8259</v>
      </c>
      <c r="F6088" s="157" t="s">
        <v>8259</v>
      </c>
    </row>
    <row r="6089" spans="1:6" x14ac:dyDescent="0.2">
      <c r="A6089" s="155" t="s">
        <v>8260</v>
      </c>
      <c r="B6089" s="155" t="s">
        <v>12364</v>
      </c>
      <c r="C6089" s="156">
        <v>37621</v>
      </c>
      <c r="D6089" s="157">
        <v>0</v>
      </c>
      <c r="E6089" s="157">
        <v>0</v>
      </c>
      <c r="F6089" s="157">
        <v>0</v>
      </c>
    </row>
    <row r="6090" spans="1:6" x14ac:dyDescent="0.2">
      <c r="A6090" s="155" t="s">
        <v>8261</v>
      </c>
      <c r="B6090" s="155"/>
      <c r="C6090" s="156">
        <v>37621</v>
      </c>
      <c r="D6090" s="157">
        <v>0</v>
      </c>
      <c r="E6090" s="157">
        <v>0</v>
      </c>
      <c r="F6090" s="157">
        <v>0</v>
      </c>
    </row>
    <row r="6091" spans="1:6" x14ac:dyDescent="0.2">
      <c r="A6091" s="155" t="s">
        <v>8257</v>
      </c>
      <c r="B6091" s="155" t="s">
        <v>8258</v>
      </c>
      <c r="C6091" s="155" t="s">
        <v>10690</v>
      </c>
      <c r="D6091" s="157" t="s">
        <v>8259</v>
      </c>
      <c r="E6091" s="157" t="s">
        <v>8259</v>
      </c>
      <c r="F6091" s="157" t="s">
        <v>8259</v>
      </c>
    </row>
    <row r="6092" spans="1:6" x14ac:dyDescent="0.2">
      <c r="A6092" s="155" t="s">
        <v>8257</v>
      </c>
      <c r="B6092" s="155" t="s">
        <v>8258</v>
      </c>
      <c r="C6092" s="155" t="s">
        <v>10690</v>
      </c>
      <c r="D6092" s="157" t="s">
        <v>8259</v>
      </c>
      <c r="E6092" s="157" t="s">
        <v>8259</v>
      </c>
      <c r="F6092" s="157" t="s">
        <v>8259</v>
      </c>
    </row>
    <row r="6093" spans="1:6" x14ac:dyDescent="0.2">
      <c r="A6093" s="155" t="s">
        <v>8260</v>
      </c>
      <c r="B6093" s="155" t="s">
        <v>12364</v>
      </c>
      <c r="C6093" s="156">
        <v>37621</v>
      </c>
      <c r="D6093" s="157">
        <v>0</v>
      </c>
      <c r="E6093" s="157">
        <v>0</v>
      </c>
      <c r="F6093" s="157">
        <v>0</v>
      </c>
    </row>
    <row r="6094" spans="1:6" x14ac:dyDescent="0.2">
      <c r="A6094" s="155" t="s">
        <v>8261</v>
      </c>
      <c r="B6094" s="155"/>
      <c r="C6094" s="156">
        <v>37621</v>
      </c>
      <c r="D6094" s="157">
        <v>0</v>
      </c>
      <c r="E6094" s="157">
        <v>0</v>
      </c>
      <c r="F6094" s="157">
        <v>0</v>
      </c>
    </row>
    <row r="6095" spans="1:6" x14ac:dyDescent="0.2">
      <c r="A6095" s="155" t="s">
        <v>8257</v>
      </c>
      <c r="B6095" s="155" t="s">
        <v>8258</v>
      </c>
      <c r="C6095" s="155" t="s">
        <v>10690</v>
      </c>
      <c r="D6095" s="157" t="s">
        <v>8259</v>
      </c>
      <c r="E6095" s="157" t="s">
        <v>8259</v>
      </c>
      <c r="F6095" s="157" t="s">
        <v>8259</v>
      </c>
    </row>
    <row r="6096" spans="1:6" x14ac:dyDescent="0.2">
      <c r="A6096" s="155" t="s">
        <v>8257</v>
      </c>
      <c r="B6096" s="155" t="s">
        <v>8258</v>
      </c>
      <c r="C6096" s="155" t="s">
        <v>10690</v>
      </c>
      <c r="D6096" s="157" t="s">
        <v>8259</v>
      </c>
      <c r="E6096" s="157" t="s">
        <v>8259</v>
      </c>
      <c r="F6096" s="157" t="s">
        <v>8259</v>
      </c>
    </row>
    <row r="6097" spans="1:6" x14ac:dyDescent="0.2">
      <c r="A6097" s="155" t="s">
        <v>8260</v>
      </c>
      <c r="B6097" s="155" t="s">
        <v>12364</v>
      </c>
      <c r="C6097" s="156">
        <v>37621</v>
      </c>
      <c r="D6097" s="157">
        <v>0</v>
      </c>
      <c r="E6097" s="157">
        <v>0</v>
      </c>
      <c r="F6097" s="157">
        <v>0</v>
      </c>
    </row>
    <row r="6098" spans="1:6" x14ac:dyDescent="0.2">
      <c r="A6098" s="155" t="s">
        <v>8261</v>
      </c>
      <c r="B6098" s="155"/>
      <c r="C6098" s="156">
        <v>37621</v>
      </c>
      <c r="D6098" s="157">
        <v>0</v>
      </c>
      <c r="E6098" s="157">
        <v>0</v>
      </c>
      <c r="F6098" s="157">
        <v>0</v>
      </c>
    </row>
    <row r="6099" spans="1:6" x14ac:dyDescent="0.2">
      <c r="A6099" s="155" t="s">
        <v>8257</v>
      </c>
      <c r="B6099" s="155" t="s">
        <v>8258</v>
      </c>
      <c r="C6099" s="155" t="s">
        <v>10690</v>
      </c>
      <c r="D6099" s="157" t="s">
        <v>8259</v>
      </c>
      <c r="E6099" s="157" t="s">
        <v>8259</v>
      </c>
      <c r="F6099" s="157" t="s">
        <v>8259</v>
      </c>
    </row>
    <row r="6100" spans="1:6" x14ac:dyDescent="0.2">
      <c r="A6100" s="155" t="s">
        <v>8257</v>
      </c>
      <c r="B6100" s="155" t="s">
        <v>8258</v>
      </c>
      <c r="C6100" s="155" t="s">
        <v>10690</v>
      </c>
      <c r="D6100" s="157" t="s">
        <v>8259</v>
      </c>
      <c r="E6100" s="157" t="s">
        <v>8259</v>
      </c>
      <c r="F6100" s="157" t="s">
        <v>8259</v>
      </c>
    </row>
    <row r="6101" spans="1:6" x14ac:dyDescent="0.2">
      <c r="A6101" s="155" t="s">
        <v>8260</v>
      </c>
      <c r="B6101" s="155" t="s">
        <v>12364</v>
      </c>
      <c r="C6101" s="156">
        <v>37621</v>
      </c>
      <c r="D6101" s="157">
        <v>0</v>
      </c>
      <c r="E6101" s="157">
        <v>0</v>
      </c>
      <c r="F6101" s="157">
        <v>0</v>
      </c>
    </row>
    <row r="6102" spans="1:6" x14ac:dyDescent="0.2">
      <c r="A6102" s="155" t="s">
        <v>8261</v>
      </c>
      <c r="B6102" s="155"/>
      <c r="C6102" s="156">
        <v>37621</v>
      </c>
      <c r="D6102" s="157">
        <v>0</v>
      </c>
      <c r="E6102" s="157">
        <v>0</v>
      </c>
      <c r="F6102" s="157">
        <v>0</v>
      </c>
    </row>
    <row r="6103" spans="1:6" x14ac:dyDescent="0.2">
      <c r="A6103" s="155" t="s">
        <v>8257</v>
      </c>
      <c r="B6103" s="155" t="s">
        <v>8258</v>
      </c>
      <c r="C6103" s="155" t="s">
        <v>10690</v>
      </c>
      <c r="D6103" s="157" t="s">
        <v>8259</v>
      </c>
      <c r="E6103" s="157" t="s">
        <v>8259</v>
      </c>
      <c r="F6103" s="157" t="s">
        <v>8259</v>
      </c>
    </row>
    <row r="6104" spans="1:6" x14ac:dyDescent="0.2">
      <c r="A6104" s="155" t="s">
        <v>8268</v>
      </c>
      <c r="B6104" s="155"/>
      <c r="C6104" s="155"/>
      <c r="D6104" s="155"/>
      <c r="E6104" s="155"/>
      <c r="F6104" s="155"/>
    </row>
    <row r="6105" spans="1:6" x14ac:dyDescent="0.2">
      <c r="A6105" s="155" t="s">
        <v>8254</v>
      </c>
      <c r="B6105" s="155" t="s">
        <v>8255</v>
      </c>
      <c r="C6105" s="155"/>
      <c r="D6105" s="155"/>
      <c r="E6105" s="155"/>
      <c r="F6105" s="155"/>
    </row>
    <row r="6106" spans="1:6" x14ac:dyDescent="0.2">
      <c r="A6106" s="155"/>
      <c r="B6106" s="155"/>
      <c r="C6106" s="155" t="s">
        <v>10689</v>
      </c>
      <c r="D6106" s="157" t="s">
        <v>8255</v>
      </c>
      <c r="E6106" s="155"/>
      <c r="F6106" s="155"/>
    </row>
    <row r="6108" spans="1:6" x14ac:dyDescent="0.2">
      <c r="A6108" s="155" t="s">
        <v>8257</v>
      </c>
      <c r="B6108" s="155" t="s">
        <v>8258</v>
      </c>
      <c r="C6108" s="155" t="s">
        <v>10690</v>
      </c>
      <c r="D6108" s="157" t="s">
        <v>8259</v>
      </c>
      <c r="E6108" s="157" t="s">
        <v>8259</v>
      </c>
      <c r="F6108" s="157" t="s">
        <v>8259</v>
      </c>
    </row>
    <row r="6109" spans="1:6" x14ac:dyDescent="0.2">
      <c r="A6109" s="155" t="s">
        <v>8260</v>
      </c>
      <c r="B6109" s="155" t="s">
        <v>12364</v>
      </c>
      <c r="C6109" s="156">
        <v>37621</v>
      </c>
      <c r="D6109" s="157">
        <v>0</v>
      </c>
      <c r="E6109" s="157">
        <v>0</v>
      </c>
      <c r="F6109" s="157">
        <v>0</v>
      </c>
    </row>
    <row r="6110" spans="1:6" x14ac:dyDescent="0.2">
      <c r="A6110" s="155" t="s">
        <v>8261</v>
      </c>
      <c r="B6110" s="155"/>
      <c r="C6110" s="156">
        <v>37621</v>
      </c>
      <c r="D6110" s="157">
        <v>0</v>
      </c>
      <c r="E6110" s="157">
        <v>0</v>
      </c>
      <c r="F6110" s="157">
        <v>0</v>
      </c>
    </row>
    <row r="6111" spans="1:6" x14ac:dyDescent="0.2">
      <c r="A6111" s="155" t="s">
        <v>8257</v>
      </c>
      <c r="B6111" s="155" t="s">
        <v>8258</v>
      </c>
      <c r="C6111" s="155" t="s">
        <v>10690</v>
      </c>
      <c r="D6111" s="157" t="s">
        <v>8259</v>
      </c>
      <c r="E6111" s="157" t="s">
        <v>8259</v>
      </c>
      <c r="F6111" s="157" t="s">
        <v>8259</v>
      </c>
    </row>
    <row r="6112" spans="1:6" x14ac:dyDescent="0.2">
      <c r="A6112" s="155" t="s">
        <v>8257</v>
      </c>
      <c r="B6112" s="155" t="s">
        <v>8258</v>
      </c>
      <c r="C6112" s="155" t="s">
        <v>10690</v>
      </c>
      <c r="D6112" s="157" t="s">
        <v>8259</v>
      </c>
      <c r="E6112" s="157" t="s">
        <v>8259</v>
      </c>
      <c r="F6112" s="157" t="s">
        <v>8259</v>
      </c>
    </row>
    <row r="6113" spans="1:6" x14ac:dyDescent="0.2">
      <c r="A6113" s="155" t="s">
        <v>8260</v>
      </c>
      <c r="B6113" s="155" t="s">
        <v>12364</v>
      </c>
      <c r="C6113" s="156">
        <v>37621</v>
      </c>
      <c r="D6113" s="157">
        <v>0</v>
      </c>
      <c r="E6113" s="157">
        <v>0</v>
      </c>
      <c r="F6113" s="157">
        <v>0</v>
      </c>
    </row>
    <row r="6114" spans="1:6" x14ac:dyDescent="0.2">
      <c r="A6114" s="155" t="s">
        <v>8261</v>
      </c>
      <c r="B6114" s="155"/>
      <c r="C6114" s="156">
        <v>37621</v>
      </c>
      <c r="D6114" s="157">
        <v>0</v>
      </c>
      <c r="E6114" s="157">
        <v>0</v>
      </c>
      <c r="F6114" s="157">
        <v>0</v>
      </c>
    </row>
    <row r="6115" spans="1:6" x14ac:dyDescent="0.2">
      <c r="A6115" s="155" t="s">
        <v>8257</v>
      </c>
      <c r="B6115" s="155" t="s">
        <v>8258</v>
      </c>
      <c r="C6115" s="155" t="s">
        <v>10690</v>
      </c>
      <c r="D6115" s="157" t="s">
        <v>8259</v>
      </c>
      <c r="E6115" s="157" t="s">
        <v>8259</v>
      </c>
      <c r="F6115" s="157" t="s">
        <v>8259</v>
      </c>
    </row>
    <row r="6116" spans="1:6" x14ac:dyDescent="0.2">
      <c r="A6116" s="155" t="s">
        <v>8257</v>
      </c>
      <c r="B6116" s="155" t="s">
        <v>8258</v>
      </c>
      <c r="C6116" s="155" t="s">
        <v>10690</v>
      </c>
      <c r="D6116" s="157" t="s">
        <v>8259</v>
      </c>
      <c r="E6116" s="157" t="s">
        <v>8259</v>
      </c>
      <c r="F6116" s="157" t="s">
        <v>8259</v>
      </c>
    </row>
    <row r="6117" spans="1:6" x14ac:dyDescent="0.2">
      <c r="A6117" s="155" t="s">
        <v>8260</v>
      </c>
      <c r="B6117" s="155" t="s">
        <v>12364</v>
      </c>
      <c r="C6117" s="156">
        <v>37621</v>
      </c>
      <c r="D6117" s="157">
        <v>0</v>
      </c>
      <c r="E6117" s="157">
        <v>0</v>
      </c>
      <c r="F6117" s="157">
        <v>0</v>
      </c>
    </row>
    <row r="6118" spans="1:6" x14ac:dyDescent="0.2">
      <c r="A6118" s="155" t="s">
        <v>8261</v>
      </c>
      <c r="B6118" s="155"/>
      <c r="C6118" s="156">
        <v>37621</v>
      </c>
      <c r="D6118" s="157">
        <v>0</v>
      </c>
      <c r="E6118" s="157">
        <v>0</v>
      </c>
      <c r="F6118" s="157">
        <v>0</v>
      </c>
    </row>
    <row r="6119" spans="1:6" x14ac:dyDescent="0.2">
      <c r="A6119" s="155" t="s">
        <v>8257</v>
      </c>
      <c r="B6119" s="155" t="s">
        <v>8258</v>
      </c>
      <c r="C6119" s="155" t="s">
        <v>10690</v>
      </c>
      <c r="D6119" s="157" t="s">
        <v>8259</v>
      </c>
      <c r="E6119" s="157" t="s">
        <v>8259</v>
      </c>
      <c r="F6119" s="157" t="s">
        <v>8259</v>
      </c>
    </row>
    <row r="6120" spans="1:6" x14ac:dyDescent="0.2">
      <c r="A6120" s="155" t="s">
        <v>8257</v>
      </c>
      <c r="B6120" s="155" t="s">
        <v>8258</v>
      </c>
      <c r="C6120" s="155" t="s">
        <v>10690</v>
      </c>
      <c r="D6120" s="157" t="s">
        <v>8259</v>
      </c>
      <c r="E6120" s="157" t="s">
        <v>8259</v>
      </c>
      <c r="F6120" s="157" t="s">
        <v>8259</v>
      </c>
    </row>
    <row r="6121" spans="1:6" x14ac:dyDescent="0.2">
      <c r="A6121" s="155" t="s">
        <v>8260</v>
      </c>
      <c r="B6121" s="155" t="s">
        <v>12364</v>
      </c>
      <c r="C6121" s="156">
        <v>37621</v>
      </c>
      <c r="D6121" s="157">
        <v>0</v>
      </c>
      <c r="E6121" s="157">
        <v>0</v>
      </c>
      <c r="F6121" s="157">
        <v>0</v>
      </c>
    </row>
    <row r="6122" spans="1:6" x14ac:dyDescent="0.2">
      <c r="A6122" s="155" t="s">
        <v>8261</v>
      </c>
      <c r="B6122" s="155"/>
      <c r="C6122" s="156">
        <v>37621</v>
      </c>
      <c r="D6122" s="157">
        <v>0</v>
      </c>
      <c r="E6122" s="157">
        <v>0</v>
      </c>
      <c r="F6122" s="157">
        <v>0</v>
      </c>
    </row>
    <row r="6123" spans="1:6" x14ac:dyDescent="0.2">
      <c r="A6123" s="155" t="s">
        <v>8257</v>
      </c>
      <c r="B6123" s="155" t="s">
        <v>8258</v>
      </c>
      <c r="C6123" s="155" t="s">
        <v>10690</v>
      </c>
      <c r="D6123" s="157" t="s">
        <v>8259</v>
      </c>
      <c r="E6123" s="157" t="s">
        <v>8259</v>
      </c>
      <c r="F6123" s="157" t="s">
        <v>8259</v>
      </c>
    </row>
    <row r="6124" spans="1:6" x14ac:dyDescent="0.2">
      <c r="A6124" s="155" t="s">
        <v>8257</v>
      </c>
      <c r="B6124" s="155" t="s">
        <v>8258</v>
      </c>
      <c r="C6124" s="155" t="s">
        <v>10690</v>
      </c>
      <c r="D6124" s="157" t="s">
        <v>8259</v>
      </c>
      <c r="E6124" s="157" t="s">
        <v>8259</v>
      </c>
      <c r="F6124" s="157" t="s">
        <v>8259</v>
      </c>
    </row>
    <row r="6125" spans="1:6" x14ac:dyDescent="0.2">
      <c r="A6125" s="155" t="s">
        <v>8260</v>
      </c>
      <c r="B6125" s="155" t="s">
        <v>12364</v>
      </c>
      <c r="C6125" s="156">
        <v>37621</v>
      </c>
      <c r="D6125" s="157">
        <v>0</v>
      </c>
      <c r="E6125" s="157">
        <v>0</v>
      </c>
      <c r="F6125" s="157">
        <v>0</v>
      </c>
    </row>
    <row r="6126" spans="1:6" x14ac:dyDescent="0.2">
      <c r="A6126" s="155" t="s">
        <v>8261</v>
      </c>
      <c r="B6126" s="155"/>
      <c r="C6126" s="156">
        <v>37621</v>
      </c>
      <c r="D6126" s="157">
        <v>0</v>
      </c>
      <c r="E6126" s="157">
        <v>0</v>
      </c>
      <c r="F6126" s="157">
        <v>0</v>
      </c>
    </row>
    <row r="6127" spans="1:6" x14ac:dyDescent="0.2">
      <c r="A6127" s="155" t="s">
        <v>8257</v>
      </c>
      <c r="B6127" s="155" t="s">
        <v>8258</v>
      </c>
      <c r="C6127" s="155" t="s">
        <v>10690</v>
      </c>
      <c r="D6127" s="157" t="s">
        <v>8259</v>
      </c>
      <c r="E6127" s="157" t="s">
        <v>8259</v>
      </c>
      <c r="F6127" s="157" t="s">
        <v>8259</v>
      </c>
    </row>
    <row r="6128" spans="1:6" x14ac:dyDescent="0.2">
      <c r="A6128" s="155" t="s">
        <v>8257</v>
      </c>
      <c r="B6128" s="155" t="s">
        <v>8258</v>
      </c>
      <c r="C6128" s="155" t="s">
        <v>10690</v>
      </c>
      <c r="D6128" s="157" t="s">
        <v>8259</v>
      </c>
      <c r="E6128" s="157" t="s">
        <v>8259</v>
      </c>
      <c r="F6128" s="157" t="s">
        <v>8259</v>
      </c>
    </row>
    <row r="6129" spans="1:6" x14ac:dyDescent="0.2">
      <c r="A6129" s="155" t="s">
        <v>8260</v>
      </c>
      <c r="B6129" s="155" t="s">
        <v>12364</v>
      </c>
      <c r="C6129" s="156">
        <v>37621</v>
      </c>
      <c r="D6129" s="157">
        <v>0</v>
      </c>
      <c r="E6129" s="157">
        <v>0</v>
      </c>
      <c r="F6129" s="157">
        <v>0</v>
      </c>
    </row>
    <row r="6130" spans="1:6" x14ac:dyDescent="0.2">
      <c r="A6130" s="155" t="s">
        <v>8261</v>
      </c>
      <c r="B6130" s="155"/>
      <c r="C6130" s="156">
        <v>37621</v>
      </c>
      <c r="D6130" s="157">
        <v>0</v>
      </c>
      <c r="E6130" s="157">
        <v>0</v>
      </c>
      <c r="F6130" s="157">
        <v>0</v>
      </c>
    </row>
    <row r="6131" spans="1:6" x14ac:dyDescent="0.2">
      <c r="A6131" s="155" t="s">
        <v>8257</v>
      </c>
      <c r="B6131" s="155" t="s">
        <v>8258</v>
      </c>
      <c r="C6131" s="155" t="s">
        <v>10690</v>
      </c>
      <c r="D6131" s="157" t="s">
        <v>8259</v>
      </c>
      <c r="E6131" s="157" t="s">
        <v>8259</v>
      </c>
      <c r="F6131" s="157" t="s">
        <v>8259</v>
      </c>
    </row>
    <row r="6132" spans="1:6" x14ac:dyDescent="0.2">
      <c r="A6132" s="155" t="s">
        <v>8257</v>
      </c>
      <c r="B6132" s="155" t="s">
        <v>8258</v>
      </c>
      <c r="C6132" s="155" t="s">
        <v>10690</v>
      </c>
      <c r="D6132" s="157" t="s">
        <v>8259</v>
      </c>
      <c r="E6132" s="157" t="s">
        <v>8259</v>
      </c>
      <c r="F6132" s="157" t="s">
        <v>8259</v>
      </c>
    </row>
    <row r="6133" spans="1:6" x14ac:dyDescent="0.2">
      <c r="A6133" s="155" t="s">
        <v>8260</v>
      </c>
      <c r="B6133" s="155" t="s">
        <v>12364</v>
      </c>
      <c r="C6133" s="156">
        <v>37621</v>
      </c>
      <c r="D6133" s="157">
        <v>0</v>
      </c>
      <c r="E6133" s="157">
        <v>0</v>
      </c>
      <c r="F6133" s="157">
        <v>0</v>
      </c>
    </row>
    <row r="6134" spans="1:6" x14ac:dyDescent="0.2">
      <c r="A6134" s="155" t="s">
        <v>8261</v>
      </c>
      <c r="B6134" s="155"/>
      <c r="C6134" s="156">
        <v>37621</v>
      </c>
      <c r="D6134" s="157">
        <v>0</v>
      </c>
      <c r="E6134" s="157">
        <v>0</v>
      </c>
      <c r="F6134" s="157">
        <v>0</v>
      </c>
    </row>
    <row r="6135" spans="1:6" x14ac:dyDescent="0.2">
      <c r="A6135" s="155" t="s">
        <v>8257</v>
      </c>
      <c r="B6135" s="155" t="s">
        <v>8258</v>
      </c>
      <c r="C6135" s="155" t="s">
        <v>10690</v>
      </c>
      <c r="D6135" s="157" t="s">
        <v>8259</v>
      </c>
      <c r="E6135" s="157" t="s">
        <v>8259</v>
      </c>
      <c r="F6135" s="157" t="s">
        <v>8259</v>
      </c>
    </row>
    <row r="6136" spans="1:6" x14ac:dyDescent="0.2">
      <c r="A6136" s="155" t="s">
        <v>8257</v>
      </c>
      <c r="B6136" s="155" t="s">
        <v>8258</v>
      </c>
      <c r="C6136" s="155" t="s">
        <v>10690</v>
      </c>
      <c r="D6136" s="157" t="s">
        <v>8259</v>
      </c>
      <c r="E6136" s="157" t="s">
        <v>8259</v>
      </c>
      <c r="F6136" s="157" t="s">
        <v>8259</v>
      </c>
    </row>
    <row r="6137" spans="1:6" x14ac:dyDescent="0.2">
      <c r="A6137" s="155" t="s">
        <v>8260</v>
      </c>
      <c r="B6137" s="155" t="s">
        <v>12364</v>
      </c>
      <c r="C6137" s="156">
        <v>37621</v>
      </c>
      <c r="D6137" s="157">
        <v>0</v>
      </c>
      <c r="E6137" s="157">
        <v>0</v>
      </c>
      <c r="F6137" s="157">
        <v>0</v>
      </c>
    </row>
    <row r="6138" spans="1:6" x14ac:dyDescent="0.2">
      <c r="A6138" s="155" t="s">
        <v>8261</v>
      </c>
      <c r="B6138" s="155"/>
      <c r="C6138" s="156">
        <v>37621</v>
      </c>
      <c r="D6138" s="157">
        <v>0</v>
      </c>
      <c r="E6138" s="157">
        <v>0</v>
      </c>
      <c r="F6138" s="157">
        <v>0</v>
      </c>
    </row>
    <row r="6139" spans="1:6" x14ac:dyDescent="0.2">
      <c r="A6139" s="155" t="s">
        <v>8257</v>
      </c>
      <c r="B6139" s="155" t="s">
        <v>8258</v>
      </c>
      <c r="C6139" s="155" t="s">
        <v>10690</v>
      </c>
      <c r="D6139" s="157" t="s">
        <v>8259</v>
      </c>
      <c r="E6139" s="157" t="s">
        <v>8259</v>
      </c>
      <c r="F6139" s="157" t="s">
        <v>8259</v>
      </c>
    </row>
    <row r="6140" spans="1:6" x14ac:dyDescent="0.2">
      <c r="A6140" s="155" t="s">
        <v>8257</v>
      </c>
      <c r="B6140" s="155" t="s">
        <v>8258</v>
      </c>
      <c r="C6140" s="155" t="s">
        <v>10690</v>
      </c>
      <c r="D6140" s="157" t="s">
        <v>8259</v>
      </c>
      <c r="E6140" s="157" t="s">
        <v>8259</v>
      </c>
      <c r="F6140" s="157" t="s">
        <v>8259</v>
      </c>
    </row>
    <row r="6141" spans="1:6" x14ac:dyDescent="0.2">
      <c r="A6141" s="155" t="s">
        <v>8260</v>
      </c>
      <c r="B6141" s="155" t="s">
        <v>12364</v>
      </c>
      <c r="C6141" s="156">
        <v>37621</v>
      </c>
      <c r="D6141" s="157">
        <v>0</v>
      </c>
      <c r="E6141" s="157">
        <v>0</v>
      </c>
      <c r="F6141" s="157">
        <v>0</v>
      </c>
    </row>
    <row r="6142" spans="1:6" x14ac:dyDescent="0.2">
      <c r="A6142" s="155" t="s">
        <v>8261</v>
      </c>
      <c r="B6142" s="155"/>
      <c r="C6142" s="156">
        <v>37621</v>
      </c>
      <c r="D6142" s="157">
        <v>0</v>
      </c>
      <c r="E6142" s="157">
        <v>0</v>
      </c>
      <c r="F6142" s="157">
        <v>0</v>
      </c>
    </row>
    <row r="6143" spans="1:6" x14ac:dyDescent="0.2">
      <c r="A6143" s="155" t="s">
        <v>8257</v>
      </c>
      <c r="B6143" s="155" t="s">
        <v>8258</v>
      </c>
      <c r="C6143" s="155" t="s">
        <v>10690</v>
      </c>
      <c r="D6143" s="157" t="s">
        <v>8259</v>
      </c>
      <c r="E6143" s="157" t="s">
        <v>8259</v>
      </c>
      <c r="F6143" s="157" t="s">
        <v>8259</v>
      </c>
    </row>
    <row r="6144" spans="1:6" x14ac:dyDescent="0.2">
      <c r="A6144" s="155" t="s">
        <v>8257</v>
      </c>
      <c r="B6144" s="155" t="s">
        <v>8258</v>
      </c>
      <c r="C6144" s="155" t="s">
        <v>10690</v>
      </c>
      <c r="D6144" s="157" t="s">
        <v>8259</v>
      </c>
      <c r="E6144" s="157" t="s">
        <v>8259</v>
      </c>
      <c r="F6144" s="157" t="s">
        <v>8259</v>
      </c>
    </row>
    <row r="6145" spans="1:6" x14ac:dyDescent="0.2">
      <c r="A6145" s="155" t="s">
        <v>8260</v>
      </c>
      <c r="B6145" s="155" t="s">
        <v>12364</v>
      </c>
      <c r="C6145" s="156">
        <v>37621</v>
      </c>
      <c r="D6145" s="157">
        <v>0</v>
      </c>
      <c r="E6145" s="157">
        <v>0</v>
      </c>
      <c r="F6145" s="157">
        <v>0</v>
      </c>
    </row>
    <row r="6146" spans="1:6" x14ac:dyDescent="0.2">
      <c r="A6146" s="155" t="s">
        <v>8261</v>
      </c>
      <c r="B6146" s="155"/>
      <c r="C6146" s="156">
        <v>37621</v>
      </c>
      <c r="D6146" s="157">
        <v>0</v>
      </c>
      <c r="E6146" s="157">
        <v>0</v>
      </c>
      <c r="F6146" s="157">
        <v>0</v>
      </c>
    </row>
    <row r="6147" spans="1:6" x14ac:dyDescent="0.2">
      <c r="A6147" s="155" t="s">
        <v>8257</v>
      </c>
      <c r="B6147" s="155" t="s">
        <v>8258</v>
      </c>
      <c r="C6147" s="155" t="s">
        <v>10690</v>
      </c>
      <c r="D6147" s="157" t="s">
        <v>8259</v>
      </c>
      <c r="E6147" s="157" t="s">
        <v>8259</v>
      </c>
      <c r="F6147" s="157" t="s">
        <v>8259</v>
      </c>
    </row>
    <row r="6148" spans="1:6" x14ac:dyDescent="0.2">
      <c r="A6148" s="155" t="s">
        <v>8257</v>
      </c>
      <c r="B6148" s="155" t="s">
        <v>8258</v>
      </c>
      <c r="C6148" s="155" t="s">
        <v>10690</v>
      </c>
      <c r="D6148" s="157" t="s">
        <v>8259</v>
      </c>
      <c r="E6148" s="157" t="s">
        <v>8259</v>
      </c>
      <c r="F6148" s="157" t="s">
        <v>8259</v>
      </c>
    </row>
    <row r="6149" spans="1:6" x14ac:dyDescent="0.2">
      <c r="A6149" s="155" t="s">
        <v>8260</v>
      </c>
      <c r="B6149" s="155" t="s">
        <v>12364</v>
      </c>
      <c r="C6149" s="156">
        <v>37621</v>
      </c>
      <c r="D6149" s="157">
        <v>0</v>
      </c>
      <c r="E6149" s="157">
        <v>0</v>
      </c>
      <c r="F6149" s="157">
        <v>0</v>
      </c>
    </row>
    <row r="6150" spans="1:6" x14ac:dyDescent="0.2">
      <c r="A6150" s="155" t="s">
        <v>8261</v>
      </c>
      <c r="B6150" s="155"/>
      <c r="C6150" s="156">
        <v>37621</v>
      </c>
      <c r="D6150" s="157">
        <v>0</v>
      </c>
      <c r="E6150" s="157">
        <v>0</v>
      </c>
      <c r="F6150" s="157">
        <v>0</v>
      </c>
    </row>
    <row r="6151" spans="1:6" x14ac:dyDescent="0.2">
      <c r="A6151" s="155" t="s">
        <v>8257</v>
      </c>
      <c r="B6151" s="155" t="s">
        <v>8258</v>
      </c>
      <c r="C6151" s="155" t="s">
        <v>10690</v>
      </c>
      <c r="D6151" s="157" t="s">
        <v>8259</v>
      </c>
      <c r="E6151" s="157" t="s">
        <v>8259</v>
      </c>
      <c r="F6151" s="157" t="s">
        <v>8259</v>
      </c>
    </row>
    <row r="6152" spans="1:6" x14ac:dyDescent="0.2">
      <c r="A6152" s="155" t="s">
        <v>8257</v>
      </c>
      <c r="B6152" s="155" t="s">
        <v>8258</v>
      </c>
      <c r="C6152" s="155" t="s">
        <v>10690</v>
      </c>
      <c r="D6152" s="157" t="s">
        <v>8259</v>
      </c>
      <c r="E6152" s="157" t="s">
        <v>8259</v>
      </c>
      <c r="F6152" s="157" t="s">
        <v>8259</v>
      </c>
    </row>
    <row r="6153" spans="1:6" x14ac:dyDescent="0.2">
      <c r="A6153" s="155" t="s">
        <v>8260</v>
      </c>
      <c r="B6153" s="155" t="s">
        <v>12364</v>
      </c>
      <c r="C6153" s="156">
        <v>37621</v>
      </c>
      <c r="D6153" s="157">
        <v>0</v>
      </c>
      <c r="E6153" s="157">
        <v>0</v>
      </c>
      <c r="F6153" s="157">
        <v>0</v>
      </c>
    </row>
    <row r="6154" spans="1:6" x14ac:dyDescent="0.2">
      <c r="A6154" s="155" t="s">
        <v>8261</v>
      </c>
      <c r="B6154" s="155"/>
      <c r="C6154" s="156">
        <v>37621</v>
      </c>
      <c r="D6154" s="157">
        <v>0</v>
      </c>
      <c r="E6154" s="157">
        <v>0</v>
      </c>
      <c r="F6154" s="157">
        <v>0</v>
      </c>
    </row>
    <row r="6155" spans="1:6" x14ac:dyDescent="0.2">
      <c r="A6155" s="155" t="s">
        <v>8257</v>
      </c>
      <c r="B6155" s="155" t="s">
        <v>8258</v>
      </c>
      <c r="C6155" s="155" t="s">
        <v>10690</v>
      </c>
      <c r="D6155" s="157" t="s">
        <v>8259</v>
      </c>
      <c r="E6155" s="157" t="s">
        <v>8259</v>
      </c>
      <c r="F6155" s="157" t="s">
        <v>8259</v>
      </c>
    </row>
    <row r="6156" spans="1:6" x14ac:dyDescent="0.2">
      <c r="A6156" s="155" t="s">
        <v>8257</v>
      </c>
      <c r="B6156" s="155" t="s">
        <v>8258</v>
      </c>
      <c r="C6156" s="155" t="s">
        <v>10690</v>
      </c>
      <c r="D6156" s="157" t="s">
        <v>8259</v>
      </c>
      <c r="E6156" s="157" t="s">
        <v>8259</v>
      </c>
      <c r="F6156" s="157" t="s">
        <v>8259</v>
      </c>
    </row>
    <row r="6157" spans="1:6" x14ac:dyDescent="0.2">
      <c r="A6157" s="155" t="s">
        <v>8260</v>
      </c>
      <c r="B6157" s="155" t="s">
        <v>12364</v>
      </c>
      <c r="C6157" s="156">
        <v>37621</v>
      </c>
      <c r="D6157" s="157">
        <v>0</v>
      </c>
      <c r="E6157" s="157">
        <v>0</v>
      </c>
      <c r="F6157" s="157">
        <v>0</v>
      </c>
    </row>
    <row r="6158" spans="1:6" x14ac:dyDescent="0.2">
      <c r="A6158" s="155" t="s">
        <v>8261</v>
      </c>
      <c r="B6158" s="155"/>
      <c r="C6158" s="156">
        <v>37621</v>
      </c>
      <c r="D6158" s="157">
        <v>0</v>
      </c>
      <c r="E6158" s="157">
        <v>0</v>
      </c>
      <c r="F6158" s="157">
        <v>0</v>
      </c>
    </row>
    <row r="6159" spans="1:6" x14ac:dyDescent="0.2">
      <c r="A6159" s="155" t="s">
        <v>8257</v>
      </c>
      <c r="B6159" s="155" t="s">
        <v>8258</v>
      </c>
      <c r="C6159" s="155" t="s">
        <v>10690</v>
      </c>
      <c r="D6159" s="157" t="s">
        <v>8259</v>
      </c>
      <c r="E6159" s="157" t="s">
        <v>8259</v>
      </c>
      <c r="F6159" s="157" t="s">
        <v>8259</v>
      </c>
    </row>
    <row r="6160" spans="1:6" x14ac:dyDescent="0.2">
      <c r="A6160" s="155" t="s">
        <v>8268</v>
      </c>
      <c r="B6160" s="155"/>
      <c r="C6160" s="155"/>
      <c r="D6160" s="155"/>
      <c r="E6160" s="155"/>
      <c r="F6160" s="155"/>
    </row>
    <row r="6161" spans="1:6" x14ac:dyDescent="0.2">
      <c r="A6161" s="155" t="s">
        <v>8254</v>
      </c>
      <c r="B6161" s="155" t="s">
        <v>8255</v>
      </c>
      <c r="C6161" s="155"/>
      <c r="D6161" s="155"/>
      <c r="E6161" s="155"/>
      <c r="F6161" s="155"/>
    </row>
    <row r="6162" spans="1:6" x14ac:dyDescent="0.2">
      <c r="A6162" s="155"/>
      <c r="B6162" s="155"/>
      <c r="C6162" s="155" t="s">
        <v>10689</v>
      </c>
      <c r="D6162" s="157" t="s">
        <v>8255</v>
      </c>
      <c r="E6162" s="155"/>
      <c r="F6162" s="155"/>
    </row>
    <row r="6164" spans="1:6" x14ac:dyDescent="0.2">
      <c r="A6164" s="155" t="s">
        <v>8257</v>
      </c>
      <c r="B6164" s="155" t="s">
        <v>8258</v>
      </c>
      <c r="C6164" s="155" t="s">
        <v>10690</v>
      </c>
      <c r="D6164" s="157" t="s">
        <v>8259</v>
      </c>
      <c r="E6164" s="157" t="s">
        <v>8259</v>
      </c>
      <c r="F6164" s="157" t="s">
        <v>8259</v>
      </c>
    </row>
    <row r="6165" spans="1:6" x14ac:dyDescent="0.2">
      <c r="A6165" s="155" t="s">
        <v>8260</v>
      </c>
      <c r="B6165" s="155" t="s">
        <v>12364</v>
      </c>
      <c r="C6165" s="156">
        <v>37621</v>
      </c>
      <c r="D6165" s="157">
        <v>0</v>
      </c>
      <c r="E6165" s="157">
        <v>0</v>
      </c>
      <c r="F6165" s="157">
        <v>0</v>
      </c>
    </row>
    <row r="6166" spans="1:6" x14ac:dyDescent="0.2">
      <c r="A6166" s="155" t="s">
        <v>8261</v>
      </c>
      <c r="B6166" s="155"/>
      <c r="C6166" s="156">
        <v>37621</v>
      </c>
      <c r="D6166" s="157">
        <v>0</v>
      </c>
      <c r="E6166" s="157">
        <v>0</v>
      </c>
      <c r="F6166" s="157">
        <v>0</v>
      </c>
    </row>
    <row r="6167" spans="1:6" x14ac:dyDescent="0.2">
      <c r="A6167" s="155" t="s">
        <v>8257</v>
      </c>
      <c r="B6167" s="155" t="s">
        <v>8258</v>
      </c>
      <c r="C6167" s="155" t="s">
        <v>10690</v>
      </c>
      <c r="D6167" s="157" t="s">
        <v>8259</v>
      </c>
      <c r="E6167" s="157" t="s">
        <v>8259</v>
      </c>
      <c r="F6167" s="157" t="s">
        <v>8259</v>
      </c>
    </row>
    <row r="6168" spans="1:6" x14ac:dyDescent="0.2">
      <c r="A6168" s="155" t="s">
        <v>8257</v>
      </c>
      <c r="B6168" s="155" t="s">
        <v>8258</v>
      </c>
      <c r="C6168" s="155" t="s">
        <v>10690</v>
      </c>
      <c r="D6168" s="157" t="s">
        <v>8259</v>
      </c>
      <c r="E6168" s="157" t="s">
        <v>8259</v>
      </c>
      <c r="F6168" s="157" t="s">
        <v>8259</v>
      </c>
    </row>
    <row r="6169" spans="1:6" x14ac:dyDescent="0.2">
      <c r="A6169" s="155" t="s">
        <v>8260</v>
      </c>
      <c r="B6169" s="155" t="s">
        <v>12364</v>
      </c>
      <c r="C6169" s="156">
        <v>37621</v>
      </c>
      <c r="D6169" s="157">
        <v>0</v>
      </c>
      <c r="E6169" s="157">
        <v>0</v>
      </c>
      <c r="F6169" s="157">
        <v>0</v>
      </c>
    </row>
    <row r="6170" spans="1:6" x14ac:dyDescent="0.2">
      <c r="A6170" s="155" t="s">
        <v>8261</v>
      </c>
      <c r="B6170" s="155"/>
      <c r="C6170" s="156">
        <v>37621</v>
      </c>
      <c r="D6170" s="157">
        <v>0</v>
      </c>
      <c r="E6170" s="157">
        <v>0</v>
      </c>
      <c r="F6170" s="157">
        <v>0</v>
      </c>
    </row>
    <row r="6171" spans="1:6" x14ac:dyDescent="0.2">
      <c r="A6171" s="155" t="s">
        <v>8257</v>
      </c>
      <c r="B6171" s="155" t="s">
        <v>8258</v>
      </c>
      <c r="C6171" s="155" t="s">
        <v>10690</v>
      </c>
      <c r="D6171" s="157" t="s">
        <v>8259</v>
      </c>
      <c r="E6171" s="157" t="s">
        <v>8259</v>
      </c>
      <c r="F6171" s="157" t="s">
        <v>8259</v>
      </c>
    </row>
    <row r="6172" spans="1:6" x14ac:dyDescent="0.2">
      <c r="A6172" s="155" t="s">
        <v>8257</v>
      </c>
      <c r="B6172" s="155" t="s">
        <v>8258</v>
      </c>
      <c r="C6172" s="155" t="s">
        <v>10690</v>
      </c>
      <c r="D6172" s="157" t="s">
        <v>8259</v>
      </c>
      <c r="E6172" s="157" t="s">
        <v>8259</v>
      </c>
      <c r="F6172" s="157" t="s">
        <v>8259</v>
      </c>
    </row>
    <row r="6173" spans="1:6" x14ac:dyDescent="0.2">
      <c r="A6173" s="155" t="s">
        <v>8260</v>
      </c>
      <c r="B6173" s="155" t="s">
        <v>12364</v>
      </c>
      <c r="C6173" s="156">
        <v>37621</v>
      </c>
      <c r="D6173" s="157">
        <v>0</v>
      </c>
      <c r="E6173" s="157">
        <v>0</v>
      </c>
      <c r="F6173" s="157">
        <v>0</v>
      </c>
    </row>
    <row r="6174" spans="1:6" x14ac:dyDescent="0.2">
      <c r="A6174" s="155" t="s">
        <v>8261</v>
      </c>
      <c r="B6174" s="155"/>
      <c r="C6174" s="156">
        <v>37621</v>
      </c>
      <c r="D6174" s="157">
        <v>0</v>
      </c>
      <c r="E6174" s="157">
        <v>0</v>
      </c>
      <c r="F6174" s="157">
        <v>0</v>
      </c>
    </row>
    <row r="6175" spans="1:6" x14ac:dyDescent="0.2">
      <c r="A6175" s="155" t="s">
        <v>8257</v>
      </c>
      <c r="B6175" s="155" t="s">
        <v>8258</v>
      </c>
      <c r="C6175" s="155" t="s">
        <v>10690</v>
      </c>
      <c r="D6175" s="157" t="s">
        <v>8259</v>
      </c>
      <c r="E6175" s="157" t="s">
        <v>8259</v>
      </c>
      <c r="F6175" s="157" t="s">
        <v>8259</v>
      </c>
    </row>
    <row r="6176" spans="1:6" x14ac:dyDescent="0.2">
      <c r="A6176" s="155" t="s">
        <v>8257</v>
      </c>
      <c r="B6176" s="155" t="s">
        <v>8258</v>
      </c>
      <c r="C6176" s="155" t="s">
        <v>10690</v>
      </c>
      <c r="D6176" s="157" t="s">
        <v>8259</v>
      </c>
      <c r="E6176" s="157" t="s">
        <v>8259</v>
      </c>
      <c r="F6176" s="157" t="s">
        <v>8259</v>
      </c>
    </row>
    <row r="6177" spans="1:6" x14ac:dyDescent="0.2">
      <c r="A6177" s="155" t="s">
        <v>8260</v>
      </c>
      <c r="B6177" s="155" t="s">
        <v>12364</v>
      </c>
      <c r="C6177" s="156">
        <v>37621</v>
      </c>
      <c r="D6177" s="157">
        <v>0</v>
      </c>
      <c r="E6177" s="157">
        <v>0</v>
      </c>
      <c r="F6177" s="157">
        <v>0</v>
      </c>
    </row>
    <row r="6178" spans="1:6" x14ac:dyDescent="0.2">
      <c r="A6178" s="155" t="s">
        <v>8261</v>
      </c>
      <c r="B6178" s="155"/>
      <c r="C6178" s="156">
        <v>37621</v>
      </c>
      <c r="D6178" s="157">
        <v>0</v>
      </c>
      <c r="E6178" s="157">
        <v>0</v>
      </c>
      <c r="F6178" s="157">
        <v>0</v>
      </c>
    </row>
    <row r="6179" spans="1:6" x14ac:dyDescent="0.2">
      <c r="A6179" s="155" t="s">
        <v>8257</v>
      </c>
      <c r="B6179" s="155" t="s">
        <v>8258</v>
      </c>
      <c r="C6179" s="155" t="s">
        <v>10690</v>
      </c>
      <c r="D6179" s="157" t="s">
        <v>8259</v>
      </c>
      <c r="E6179" s="157" t="s">
        <v>8259</v>
      </c>
      <c r="F6179" s="157" t="s">
        <v>8259</v>
      </c>
    </row>
    <row r="6180" spans="1:6" x14ac:dyDescent="0.2">
      <c r="A6180" s="155" t="s">
        <v>65</v>
      </c>
      <c r="B6180" s="155" t="s">
        <v>8494</v>
      </c>
      <c r="C6180" s="155"/>
      <c r="D6180" s="155"/>
      <c r="E6180" s="155"/>
      <c r="F6180" s="155"/>
    </row>
    <row r="6181" spans="1:6" x14ac:dyDescent="0.2">
      <c r="A6181" s="155"/>
      <c r="B6181" s="155"/>
      <c r="C6181" s="155" t="s">
        <v>10691</v>
      </c>
      <c r="D6181" s="155"/>
      <c r="E6181" s="157">
        <v>0</v>
      </c>
      <c r="F6181" s="155"/>
    </row>
    <row r="6182" spans="1:6" x14ac:dyDescent="0.2">
      <c r="A6182" s="155" t="s">
        <v>8264</v>
      </c>
      <c r="B6182" s="155"/>
      <c r="C6182" s="156">
        <v>37590</v>
      </c>
      <c r="D6182" s="157">
        <v>10936.934999999999</v>
      </c>
      <c r="E6182" s="157">
        <v>12200.334999999999</v>
      </c>
      <c r="F6182" s="157">
        <v>-1263.4000000000001</v>
      </c>
    </row>
    <row r="6183" spans="1:6" x14ac:dyDescent="0.2">
      <c r="A6183" s="155" t="s">
        <v>8257</v>
      </c>
      <c r="B6183" s="155" t="s">
        <v>8258</v>
      </c>
      <c r="C6183" s="155" t="s">
        <v>10690</v>
      </c>
      <c r="D6183" s="157" t="s">
        <v>8259</v>
      </c>
      <c r="E6183" s="157" t="s">
        <v>8259</v>
      </c>
      <c r="F6183" s="157" t="s">
        <v>8259</v>
      </c>
    </row>
    <row r="6184" spans="1:6" x14ac:dyDescent="0.2">
      <c r="A6184" s="155" t="s">
        <v>8257</v>
      </c>
      <c r="B6184" s="155" t="s">
        <v>8258</v>
      </c>
      <c r="C6184" s="155" t="s">
        <v>10690</v>
      </c>
      <c r="D6184" s="157" t="s">
        <v>8259</v>
      </c>
      <c r="E6184" s="157" t="s">
        <v>8259</v>
      </c>
      <c r="F6184" s="157" t="s">
        <v>8259</v>
      </c>
    </row>
    <row r="6185" spans="1:6" x14ac:dyDescent="0.2">
      <c r="A6185" s="155" t="s">
        <v>8260</v>
      </c>
      <c r="B6185" s="155" t="s">
        <v>12364</v>
      </c>
      <c r="C6185" s="156">
        <v>37621</v>
      </c>
      <c r="D6185" s="157">
        <v>0</v>
      </c>
      <c r="E6185" s="157">
        <v>0</v>
      </c>
      <c r="F6185" s="157">
        <v>0</v>
      </c>
    </row>
    <row r="6186" spans="1:6" x14ac:dyDescent="0.2">
      <c r="A6186" s="155" t="s">
        <v>8261</v>
      </c>
      <c r="B6186" s="155"/>
      <c r="C6186" s="156">
        <v>37621</v>
      </c>
      <c r="D6186" s="157">
        <v>10936.934999999999</v>
      </c>
      <c r="E6186" s="157">
        <v>12200.334999999999</v>
      </c>
      <c r="F6186" s="157">
        <v>-1263.4000000000001</v>
      </c>
    </row>
    <row r="6187" spans="1:6" x14ac:dyDescent="0.2">
      <c r="A6187" s="155" t="s">
        <v>8257</v>
      </c>
      <c r="B6187" s="155" t="s">
        <v>8258</v>
      </c>
      <c r="C6187" s="155" t="s">
        <v>10690</v>
      </c>
      <c r="D6187" s="157" t="s">
        <v>8259</v>
      </c>
      <c r="E6187" s="157" t="s">
        <v>8259</v>
      </c>
      <c r="F6187" s="157" t="s">
        <v>8259</v>
      </c>
    </row>
    <row r="6188" spans="1:6" x14ac:dyDescent="0.2">
      <c r="A6188" s="155" t="s">
        <v>8257</v>
      </c>
      <c r="B6188" s="155" t="s">
        <v>8258</v>
      </c>
      <c r="C6188" s="155" t="s">
        <v>10690</v>
      </c>
      <c r="D6188" s="157" t="s">
        <v>8259</v>
      </c>
      <c r="E6188" s="157" t="s">
        <v>8259</v>
      </c>
      <c r="F6188" s="157" t="s">
        <v>8259</v>
      </c>
    </row>
    <row r="6189" spans="1:6" x14ac:dyDescent="0.2">
      <c r="A6189" s="155" t="s">
        <v>8260</v>
      </c>
      <c r="B6189" s="155" t="s">
        <v>12364</v>
      </c>
      <c r="C6189" s="156">
        <v>37621</v>
      </c>
      <c r="D6189" s="157">
        <v>0</v>
      </c>
      <c r="E6189" s="157">
        <v>0</v>
      </c>
      <c r="F6189" s="157">
        <v>0</v>
      </c>
    </row>
    <row r="6190" spans="1:6" x14ac:dyDescent="0.2">
      <c r="A6190" s="155" t="s">
        <v>8261</v>
      </c>
      <c r="B6190" s="155"/>
      <c r="C6190" s="156">
        <v>37621</v>
      </c>
      <c r="D6190" s="157">
        <v>0</v>
      </c>
      <c r="E6190" s="157">
        <v>0</v>
      </c>
      <c r="F6190" s="157">
        <v>0</v>
      </c>
    </row>
    <row r="6191" spans="1:6" x14ac:dyDescent="0.2">
      <c r="A6191" s="155" t="s">
        <v>8257</v>
      </c>
      <c r="B6191" s="155" t="s">
        <v>8258</v>
      </c>
      <c r="C6191" s="155" t="s">
        <v>10690</v>
      </c>
      <c r="D6191" s="157" t="s">
        <v>8259</v>
      </c>
      <c r="E6191" s="157" t="s">
        <v>8259</v>
      </c>
      <c r="F6191" s="157" t="s">
        <v>8259</v>
      </c>
    </row>
    <row r="6192" spans="1:6" x14ac:dyDescent="0.2">
      <c r="A6192" s="155" t="s">
        <v>5958</v>
      </c>
      <c r="B6192" s="155" t="s">
        <v>9805</v>
      </c>
      <c r="C6192" s="155"/>
      <c r="D6192" s="155"/>
      <c r="E6192" s="155"/>
      <c r="F6192" s="155"/>
    </row>
    <row r="6193" spans="1:6" x14ac:dyDescent="0.2">
      <c r="A6193" s="155"/>
      <c r="B6193" s="155"/>
      <c r="C6193" s="155" t="s">
        <v>10691</v>
      </c>
      <c r="D6193" s="155"/>
      <c r="E6193" s="157">
        <v>0</v>
      </c>
      <c r="F6193" s="155"/>
    </row>
    <row r="6194" spans="1:6" x14ac:dyDescent="0.2">
      <c r="A6194" s="155" t="s">
        <v>8264</v>
      </c>
      <c r="B6194" s="155"/>
      <c r="C6194" s="156">
        <v>37590</v>
      </c>
      <c r="D6194" s="157">
        <v>37848.324999999997</v>
      </c>
      <c r="E6194" s="157">
        <v>27726.775000000001</v>
      </c>
      <c r="F6194" s="157">
        <v>10121.549999999999</v>
      </c>
    </row>
    <row r="6195" spans="1:6" x14ac:dyDescent="0.2">
      <c r="A6195" s="155" t="s">
        <v>8257</v>
      </c>
      <c r="B6195" s="155" t="s">
        <v>8258</v>
      </c>
      <c r="C6195" s="155" t="s">
        <v>10690</v>
      </c>
      <c r="D6195" s="157" t="s">
        <v>8259</v>
      </c>
      <c r="E6195" s="157" t="s">
        <v>8259</v>
      </c>
      <c r="F6195" s="157" t="s">
        <v>8259</v>
      </c>
    </row>
    <row r="6196" spans="1:6" x14ac:dyDescent="0.2">
      <c r="A6196" s="155" t="s">
        <v>8257</v>
      </c>
      <c r="B6196" s="155" t="s">
        <v>8258</v>
      </c>
      <c r="C6196" s="155" t="s">
        <v>10690</v>
      </c>
      <c r="D6196" s="157" t="s">
        <v>8259</v>
      </c>
      <c r="E6196" s="157" t="s">
        <v>8259</v>
      </c>
      <c r="F6196" s="157" t="s">
        <v>8259</v>
      </c>
    </row>
    <row r="6197" spans="1:6" x14ac:dyDescent="0.2">
      <c r="A6197" s="155" t="s">
        <v>8260</v>
      </c>
      <c r="B6197" s="155" t="s">
        <v>12364</v>
      </c>
      <c r="C6197" s="156">
        <v>37621</v>
      </c>
      <c r="D6197" s="157">
        <v>0</v>
      </c>
      <c r="E6197" s="157">
        <v>0</v>
      </c>
      <c r="F6197" s="157">
        <v>0</v>
      </c>
    </row>
    <row r="6198" spans="1:6" x14ac:dyDescent="0.2">
      <c r="A6198" s="155" t="s">
        <v>8261</v>
      </c>
      <c r="B6198" s="155"/>
      <c r="C6198" s="156">
        <v>37621</v>
      </c>
      <c r="D6198" s="157">
        <v>37848.324999999997</v>
      </c>
      <c r="E6198" s="157">
        <v>27726.775000000001</v>
      </c>
      <c r="F6198" s="157">
        <v>10121.549999999999</v>
      </c>
    </row>
    <row r="6199" spans="1:6" x14ac:dyDescent="0.2">
      <c r="A6199" s="155" t="s">
        <v>8257</v>
      </c>
      <c r="B6199" s="155" t="s">
        <v>8258</v>
      </c>
      <c r="C6199" s="155" t="s">
        <v>10690</v>
      </c>
      <c r="D6199" s="157" t="s">
        <v>8259</v>
      </c>
      <c r="E6199" s="157" t="s">
        <v>8259</v>
      </c>
      <c r="F6199" s="157" t="s">
        <v>8259</v>
      </c>
    </row>
    <row r="6200" spans="1:6" x14ac:dyDescent="0.2">
      <c r="A6200" s="155" t="s">
        <v>8257</v>
      </c>
      <c r="B6200" s="155" t="s">
        <v>8258</v>
      </c>
      <c r="C6200" s="155" t="s">
        <v>10690</v>
      </c>
      <c r="D6200" s="157" t="s">
        <v>8259</v>
      </c>
      <c r="E6200" s="157" t="s">
        <v>8259</v>
      </c>
      <c r="F6200" s="157" t="s">
        <v>8259</v>
      </c>
    </row>
    <row r="6201" spans="1:6" x14ac:dyDescent="0.2">
      <c r="A6201" s="155" t="s">
        <v>8260</v>
      </c>
      <c r="B6201" s="155" t="s">
        <v>12364</v>
      </c>
      <c r="C6201" s="156">
        <v>37621</v>
      </c>
      <c r="D6201" s="157">
        <v>0</v>
      </c>
      <c r="E6201" s="157">
        <v>0</v>
      </c>
      <c r="F6201" s="157">
        <v>0</v>
      </c>
    </row>
    <row r="6202" spans="1:6" x14ac:dyDescent="0.2">
      <c r="A6202" s="155" t="s">
        <v>8261</v>
      </c>
      <c r="B6202" s="155"/>
      <c r="C6202" s="156">
        <v>37621</v>
      </c>
      <c r="D6202" s="157">
        <v>0</v>
      </c>
      <c r="E6202" s="157">
        <v>0</v>
      </c>
      <c r="F6202" s="157">
        <v>0</v>
      </c>
    </row>
    <row r="6203" spans="1:6" x14ac:dyDescent="0.2">
      <c r="A6203" s="155" t="s">
        <v>8257</v>
      </c>
      <c r="B6203" s="155" t="s">
        <v>8258</v>
      </c>
      <c r="C6203" s="155" t="s">
        <v>10690</v>
      </c>
      <c r="D6203" s="157" t="s">
        <v>8259</v>
      </c>
      <c r="E6203" s="157" t="s">
        <v>8259</v>
      </c>
      <c r="F6203" s="157" t="s">
        <v>8259</v>
      </c>
    </row>
    <row r="6204" spans="1:6" x14ac:dyDescent="0.2">
      <c r="A6204" s="155" t="s">
        <v>8257</v>
      </c>
      <c r="B6204" s="155" t="s">
        <v>8258</v>
      </c>
      <c r="C6204" s="155" t="s">
        <v>10690</v>
      </c>
      <c r="D6204" s="157" t="s">
        <v>8259</v>
      </c>
      <c r="E6204" s="157" t="s">
        <v>8259</v>
      </c>
      <c r="F6204" s="157" t="s">
        <v>8259</v>
      </c>
    </row>
    <row r="6205" spans="1:6" x14ac:dyDescent="0.2">
      <c r="A6205" s="155" t="s">
        <v>8260</v>
      </c>
      <c r="B6205" s="155" t="s">
        <v>12364</v>
      </c>
      <c r="C6205" s="156">
        <v>37621</v>
      </c>
      <c r="D6205" s="157">
        <v>0</v>
      </c>
      <c r="E6205" s="157">
        <v>0</v>
      </c>
      <c r="F6205" s="157">
        <v>0</v>
      </c>
    </row>
    <row r="6206" spans="1:6" x14ac:dyDescent="0.2">
      <c r="A6206" s="155" t="s">
        <v>8261</v>
      </c>
      <c r="B6206" s="155"/>
      <c r="C6206" s="156">
        <v>37621</v>
      </c>
      <c r="D6206" s="157">
        <v>0</v>
      </c>
      <c r="E6206" s="157">
        <v>0</v>
      </c>
      <c r="F6206" s="157">
        <v>0</v>
      </c>
    </row>
    <row r="6207" spans="1:6" x14ac:dyDescent="0.2">
      <c r="A6207" s="155" t="s">
        <v>8257</v>
      </c>
      <c r="B6207" s="155" t="s">
        <v>8258</v>
      </c>
      <c r="C6207" s="155" t="s">
        <v>10690</v>
      </c>
      <c r="D6207" s="157" t="s">
        <v>8259</v>
      </c>
      <c r="E6207" s="157" t="s">
        <v>8259</v>
      </c>
      <c r="F6207" s="157" t="s">
        <v>8259</v>
      </c>
    </row>
    <row r="6208" spans="1:6" x14ac:dyDescent="0.2">
      <c r="A6208" s="155" t="s">
        <v>8257</v>
      </c>
      <c r="B6208" s="155" t="s">
        <v>8258</v>
      </c>
      <c r="C6208" s="155" t="s">
        <v>10690</v>
      </c>
      <c r="D6208" s="157" t="s">
        <v>8259</v>
      </c>
      <c r="E6208" s="157" t="s">
        <v>8259</v>
      </c>
      <c r="F6208" s="157" t="s">
        <v>8259</v>
      </c>
    </row>
    <row r="6209" spans="1:6" x14ac:dyDescent="0.2">
      <c r="A6209" s="155" t="s">
        <v>8260</v>
      </c>
      <c r="B6209" s="155" t="s">
        <v>12364</v>
      </c>
      <c r="C6209" s="156">
        <v>37621</v>
      </c>
      <c r="D6209" s="157">
        <v>0</v>
      </c>
      <c r="E6209" s="157">
        <v>0</v>
      </c>
      <c r="F6209" s="157">
        <v>0</v>
      </c>
    </row>
    <row r="6210" spans="1:6" x14ac:dyDescent="0.2">
      <c r="A6210" s="155" t="s">
        <v>8261</v>
      </c>
      <c r="B6210" s="155"/>
      <c r="C6210" s="156">
        <v>37621</v>
      </c>
      <c r="D6210" s="157">
        <v>0</v>
      </c>
      <c r="E6210" s="157">
        <v>0</v>
      </c>
      <c r="F6210" s="157">
        <v>0</v>
      </c>
    </row>
    <row r="6211" spans="1:6" x14ac:dyDescent="0.2">
      <c r="A6211" s="155" t="s">
        <v>8257</v>
      </c>
      <c r="B6211" s="155" t="s">
        <v>8258</v>
      </c>
      <c r="C6211" s="155" t="s">
        <v>10690</v>
      </c>
      <c r="D6211" s="157" t="s">
        <v>8259</v>
      </c>
      <c r="E6211" s="157" t="s">
        <v>8259</v>
      </c>
      <c r="F6211" s="157" t="s">
        <v>8259</v>
      </c>
    </row>
    <row r="6212" spans="1:6" x14ac:dyDescent="0.2">
      <c r="A6212" s="155" t="s">
        <v>8257</v>
      </c>
      <c r="B6212" s="155" t="s">
        <v>8258</v>
      </c>
      <c r="C6212" s="155" t="s">
        <v>10690</v>
      </c>
      <c r="D6212" s="157" t="s">
        <v>8259</v>
      </c>
      <c r="E6212" s="157" t="s">
        <v>8259</v>
      </c>
      <c r="F6212" s="157" t="s">
        <v>8259</v>
      </c>
    </row>
    <row r="6213" spans="1:6" x14ac:dyDescent="0.2">
      <c r="A6213" s="155" t="s">
        <v>8260</v>
      </c>
      <c r="B6213" s="155" t="s">
        <v>12364</v>
      </c>
      <c r="C6213" s="156">
        <v>37621</v>
      </c>
      <c r="D6213" s="157">
        <v>0</v>
      </c>
      <c r="E6213" s="157">
        <v>0</v>
      </c>
      <c r="F6213" s="157">
        <v>0</v>
      </c>
    </row>
    <row r="6214" spans="1:6" x14ac:dyDescent="0.2">
      <c r="A6214" s="155" t="s">
        <v>8261</v>
      </c>
      <c r="B6214" s="155"/>
      <c r="C6214" s="156">
        <v>37621</v>
      </c>
      <c r="D6214" s="157">
        <v>0</v>
      </c>
      <c r="E6214" s="157">
        <v>0</v>
      </c>
      <c r="F6214" s="157">
        <v>0</v>
      </c>
    </row>
    <row r="6215" spans="1:6" x14ac:dyDescent="0.2">
      <c r="A6215" s="155" t="s">
        <v>8257</v>
      </c>
      <c r="B6215" s="155" t="s">
        <v>8258</v>
      </c>
      <c r="C6215" s="155" t="s">
        <v>10690</v>
      </c>
      <c r="D6215" s="157" t="s">
        <v>8259</v>
      </c>
      <c r="E6215" s="157" t="s">
        <v>8259</v>
      </c>
      <c r="F6215" s="157" t="s">
        <v>8259</v>
      </c>
    </row>
    <row r="6216" spans="1:6" x14ac:dyDescent="0.2">
      <c r="A6216" s="155" t="s">
        <v>8268</v>
      </c>
      <c r="B6216" s="155"/>
      <c r="C6216" s="155"/>
      <c r="D6216" s="155"/>
      <c r="E6216" s="155"/>
      <c r="F6216" s="155"/>
    </row>
    <row r="6217" spans="1:6" x14ac:dyDescent="0.2">
      <c r="A6217" s="155" t="s">
        <v>8254</v>
      </c>
      <c r="B6217" s="155" t="s">
        <v>8255</v>
      </c>
      <c r="C6217" s="155"/>
      <c r="D6217" s="155"/>
      <c r="E6217" s="155"/>
      <c r="F6217" s="155"/>
    </row>
    <row r="6218" spans="1:6" x14ac:dyDescent="0.2">
      <c r="A6218" s="155"/>
      <c r="B6218" s="155"/>
      <c r="C6218" s="155" t="s">
        <v>10689</v>
      </c>
      <c r="D6218" s="157" t="s">
        <v>8255</v>
      </c>
      <c r="E6218" s="155"/>
      <c r="F6218" s="155"/>
    </row>
    <row r="6220" spans="1:6" x14ac:dyDescent="0.2">
      <c r="A6220" s="155" t="s">
        <v>8257</v>
      </c>
      <c r="B6220" s="155" t="s">
        <v>8258</v>
      </c>
      <c r="C6220" s="155" t="s">
        <v>10690</v>
      </c>
      <c r="D6220" s="157" t="s">
        <v>8259</v>
      </c>
      <c r="E6220" s="157" t="s">
        <v>8259</v>
      </c>
      <c r="F6220" s="157" t="s">
        <v>8259</v>
      </c>
    </row>
    <row r="6221" spans="1:6" x14ac:dyDescent="0.2">
      <c r="A6221" s="155" t="s">
        <v>8260</v>
      </c>
      <c r="B6221" s="155" t="s">
        <v>12364</v>
      </c>
      <c r="C6221" s="156">
        <v>37621</v>
      </c>
      <c r="D6221" s="157">
        <v>0</v>
      </c>
      <c r="E6221" s="157">
        <v>0</v>
      </c>
      <c r="F6221" s="157">
        <v>0</v>
      </c>
    </row>
    <row r="6222" spans="1:6" x14ac:dyDescent="0.2">
      <c r="A6222" s="155" t="s">
        <v>8261</v>
      </c>
      <c r="B6222" s="155"/>
      <c r="C6222" s="156">
        <v>37621</v>
      </c>
      <c r="D6222" s="157">
        <v>0</v>
      </c>
      <c r="E6222" s="157">
        <v>0</v>
      </c>
      <c r="F6222" s="157">
        <v>0</v>
      </c>
    </row>
    <row r="6223" spans="1:6" x14ac:dyDescent="0.2">
      <c r="A6223" s="155" t="s">
        <v>8257</v>
      </c>
      <c r="B6223" s="155" t="s">
        <v>8258</v>
      </c>
      <c r="C6223" s="155" t="s">
        <v>10690</v>
      </c>
      <c r="D6223" s="157" t="s">
        <v>8259</v>
      </c>
      <c r="E6223" s="157" t="s">
        <v>8259</v>
      </c>
      <c r="F6223" s="157" t="s">
        <v>8259</v>
      </c>
    </row>
    <row r="6224" spans="1:6" x14ac:dyDescent="0.2">
      <c r="A6224" s="155" t="s">
        <v>8257</v>
      </c>
      <c r="B6224" s="155" t="s">
        <v>8258</v>
      </c>
      <c r="C6224" s="155" t="s">
        <v>10690</v>
      </c>
      <c r="D6224" s="157" t="s">
        <v>8259</v>
      </c>
      <c r="E6224" s="157" t="s">
        <v>8259</v>
      </c>
      <c r="F6224" s="157" t="s">
        <v>8259</v>
      </c>
    </row>
    <row r="6225" spans="1:6" x14ac:dyDescent="0.2">
      <c r="A6225" s="155" t="s">
        <v>8260</v>
      </c>
      <c r="B6225" s="155" t="s">
        <v>12364</v>
      </c>
      <c r="C6225" s="156">
        <v>37621</v>
      </c>
      <c r="D6225" s="157">
        <v>0</v>
      </c>
      <c r="E6225" s="157">
        <v>0</v>
      </c>
      <c r="F6225" s="157">
        <v>0</v>
      </c>
    </row>
    <row r="6226" spans="1:6" x14ac:dyDescent="0.2">
      <c r="A6226" s="155" t="s">
        <v>8261</v>
      </c>
      <c r="B6226" s="155"/>
      <c r="C6226" s="156">
        <v>37621</v>
      </c>
      <c r="D6226" s="157">
        <v>0</v>
      </c>
      <c r="E6226" s="157">
        <v>0</v>
      </c>
      <c r="F6226" s="157">
        <v>0</v>
      </c>
    </row>
    <row r="6227" spans="1:6" x14ac:dyDescent="0.2">
      <c r="A6227" s="155" t="s">
        <v>8257</v>
      </c>
      <c r="B6227" s="155" t="s">
        <v>8258</v>
      </c>
      <c r="C6227" s="155" t="s">
        <v>10690</v>
      </c>
      <c r="D6227" s="157" t="s">
        <v>8259</v>
      </c>
      <c r="E6227" s="157" t="s">
        <v>8259</v>
      </c>
      <c r="F6227" s="157" t="s">
        <v>8259</v>
      </c>
    </row>
    <row r="6228" spans="1:6" x14ac:dyDescent="0.2">
      <c r="A6228" s="155" t="s">
        <v>8257</v>
      </c>
      <c r="B6228" s="155" t="s">
        <v>8258</v>
      </c>
      <c r="C6228" s="155" t="s">
        <v>10690</v>
      </c>
      <c r="D6228" s="157" t="s">
        <v>8259</v>
      </c>
      <c r="E6228" s="157" t="s">
        <v>8259</v>
      </c>
      <c r="F6228" s="157" t="s">
        <v>8259</v>
      </c>
    </row>
    <row r="6229" spans="1:6" x14ac:dyDescent="0.2">
      <c r="A6229" s="155" t="s">
        <v>8260</v>
      </c>
      <c r="B6229" s="155" t="s">
        <v>12364</v>
      </c>
      <c r="C6229" s="156">
        <v>37621</v>
      </c>
      <c r="D6229" s="157">
        <v>0</v>
      </c>
      <c r="E6229" s="157">
        <v>0</v>
      </c>
      <c r="F6229" s="157">
        <v>0</v>
      </c>
    </row>
    <row r="6230" spans="1:6" x14ac:dyDescent="0.2">
      <c r="A6230" s="155" t="s">
        <v>8261</v>
      </c>
      <c r="B6230" s="155"/>
      <c r="C6230" s="156">
        <v>37621</v>
      </c>
      <c r="D6230" s="157">
        <v>0</v>
      </c>
      <c r="E6230" s="157">
        <v>0</v>
      </c>
      <c r="F6230" s="157">
        <v>0</v>
      </c>
    </row>
    <row r="6231" spans="1:6" x14ac:dyDescent="0.2">
      <c r="A6231" s="155" t="s">
        <v>8257</v>
      </c>
      <c r="B6231" s="155" t="s">
        <v>8258</v>
      </c>
      <c r="C6231" s="155" t="s">
        <v>10690</v>
      </c>
      <c r="D6231" s="157" t="s">
        <v>8259</v>
      </c>
      <c r="E6231" s="157" t="s">
        <v>8259</v>
      </c>
      <c r="F6231" s="157" t="s">
        <v>8259</v>
      </c>
    </row>
    <row r="6232" spans="1:6" x14ac:dyDescent="0.2">
      <c r="A6232" s="155" t="s">
        <v>8257</v>
      </c>
      <c r="B6232" s="155" t="s">
        <v>8258</v>
      </c>
      <c r="C6232" s="155" t="s">
        <v>10690</v>
      </c>
      <c r="D6232" s="157" t="s">
        <v>8259</v>
      </c>
      <c r="E6232" s="157" t="s">
        <v>8259</v>
      </c>
      <c r="F6232" s="157" t="s">
        <v>8259</v>
      </c>
    </row>
    <row r="6233" spans="1:6" x14ac:dyDescent="0.2">
      <c r="A6233" s="155" t="s">
        <v>8260</v>
      </c>
      <c r="B6233" s="155" t="s">
        <v>12364</v>
      </c>
      <c r="C6233" s="156">
        <v>37621</v>
      </c>
      <c r="D6233" s="157">
        <v>0</v>
      </c>
      <c r="E6233" s="157">
        <v>0</v>
      </c>
      <c r="F6233" s="157">
        <v>0</v>
      </c>
    </row>
    <row r="6234" spans="1:6" x14ac:dyDescent="0.2">
      <c r="A6234" s="155" t="s">
        <v>8261</v>
      </c>
      <c r="B6234" s="155"/>
      <c r="C6234" s="156">
        <v>37621</v>
      </c>
      <c r="D6234" s="157">
        <v>0</v>
      </c>
      <c r="E6234" s="157">
        <v>0</v>
      </c>
      <c r="F6234" s="157">
        <v>0</v>
      </c>
    </row>
    <row r="6235" spans="1:6" x14ac:dyDescent="0.2">
      <c r="A6235" s="155" t="s">
        <v>8257</v>
      </c>
      <c r="B6235" s="155" t="s">
        <v>8258</v>
      </c>
      <c r="C6235" s="155" t="s">
        <v>10690</v>
      </c>
      <c r="D6235" s="157" t="s">
        <v>8259</v>
      </c>
      <c r="E6235" s="157" t="s">
        <v>8259</v>
      </c>
      <c r="F6235" s="157" t="s">
        <v>8259</v>
      </c>
    </row>
    <row r="6236" spans="1:6" x14ac:dyDescent="0.2">
      <c r="A6236" s="155" t="s">
        <v>8257</v>
      </c>
      <c r="B6236" s="155" t="s">
        <v>8258</v>
      </c>
      <c r="C6236" s="155" t="s">
        <v>10690</v>
      </c>
      <c r="D6236" s="157" t="s">
        <v>8259</v>
      </c>
      <c r="E6236" s="157" t="s">
        <v>8259</v>
      </c>
      <c r="F6236" s="157" t="s">
        <v>8259</v>
      </c>
    </row>
    <row r="6237" spans="1:6" x14ac:dyDescent="0.2">
      <c r="A6237" s="155" t="s">
        <v>8260</v>
      </c>
      <c r="B6237" s="155" t="s">
        <v>12364</v>
      </c>
      <c r="C6237" s="156">
        <v>37621</v>
      </c>
      <c r="D6237" s="157">
        <v>0</v>
      </c>
      <c r="E6237" s="157">
        <v>0</v>
      </c>
      <c r="F6237" s="157">
        <v>0</v>
      </c>
    </row>
    <row r="6238" spans="1:6" x14ac:dyDescent="0.2">
      <c r="A6238" s="155" t="s">
        <v>8261</v>
      </c>
      <c r="B6238" s="155"/>
      <c r="C6238" s="156">
        <v>37621</v>
      </c>
      <c r="D6238" s="157">
        <v>0</v>
      </c>
      <c r="E6238" s="157">
        <v>0</v>
      </c>
      <c r="F6238" s="157">
        <v>0</v>
      </c>
    </row>
    <row r="6239" spans="1:6" x14ac:dyDescent="0.2">
      <c r="A6239" s="155" t="s">
        <v>8257</v>
      </c>
      <c r="B6239" s="155" t="s">
        <v>8258</v>
      </c>
      <c r="C6239" s="155" t="s">
        <v>10690</v>
      </c>
      <c r="D6239" s="157" t="s">
        <v>8259</v>
      </c>
      <c r="E6239" s="157" t="s">
        <v>8259</v>
      </c>
      <c r="F6239" s="157" t="s">
        <v>8259</v>
      </c>
    </row>
    <row r="6240" spans="1:6" x14ac:dyDescent="0.2">
      <c r="A6240" s="155" t="s">
        <v>8257</v>
      </c>
      <c r="B6240" s="155" t="s">
        <v>8258</v>
      </c>
      <c r="C6240" s="155" t="s">
        <v>10690</v>
      </c>
      <c r="D6240" s="157" t="s">
        <v>8259</v>
      </c>
      <c r="E6240" s="157" t="s">
        <v>8259</v>
      </c>
      <c r="F6240" s="157" t="s">
        <v>8259</v>
      </c>
    </row>
    <row r="6241" spans="1:6" x14ac:dyDescent="0.2">
      <c r="A6241" s="155" t="s">
        <v>8260</v>
      </c>
      <c r="B6241" s="155" t="s">
        <v>12364</v>
      </c>
      <c r="C6241" s="156">
        <v>37621</v>
      </c>
      <c r="D6241" s="157">
        <v>0</v>
      </c>
      <c r="E6241" s="157">
        <v>0</v>
      </c>
      <c r="F6241" s="157">
        <v>0</v>
      </c>
    </row>
    <row r="6242" spans="1:6" x14ac:dyDescent="0.2">
      <c r="A6242" s="155" t="s">
        <v>8261</v>
      </c>
      <c r="B6242" s="155"/>
      <c r="C6242" s="156">
        <v>37621</v>
      </c>
      <c r="D6242" s="157">
        <v>0</v>
      </c>
      <c r="E6242" s="157">
        <v>0</v>
      </c>
      <c r="F6242" s="157">
        <v>0</v>
      </c>
    </row>
    <row r="6243" spans="1:6" x14ac:dyDescent="0.2">
      <c r="A6243" s="155" t="s">
        <v>8257</v>
      </c>
      <c r="B6243" s="155" t="s">
        <v>8258</v>
      </c>
      <c r="C6243" s="155" t="s">
        <v>10690</v>
      </c>
      <c r="D6243" s="157" t="s">
        <v>8259</v>
      </c>
      <c r="E6243" s="157" t="s">
        <v>8259</v>
      </c>
      <c r="F6243" s="157" t="s">
        <v>8259</v>
      </c>
    </row>
    <row r="6244" spans="1:6" x14ac:dyDescent="0.2">
      <c r="A6244" s="155" t="s">
        <v>8257</v>
      </c>
      <c r="B6244" s="155" t="s">
        <v>8258</v>
      </c>
      <c r="C6244" s="155" t="s">
        <v>10690</v>
      </c>
      <c r="D6244" s="157" t="s">
        <v>8259</v>
      </c>
      <c r="E6244" s="157" t="s">
        <v>8259</v>
      </c>
      <c r="F6244" s="157" t="s">
        <v>8259</v>
      </c>
    </row>
    <row r="6245" spans="1:6" x14ac:dyDescent="0.2">
      <c r="A6245" s="155" t="s">
        <v>8260</v>
      </c>
      <c r="B6245" s="155" t="s">
        <v>12364</v>
      </c>
      <c r="C6245" s="156">
        <v>37621</v>
      </c>
      <c r="D6245" s="157">
        <v>0</v>
      </c>
      <c r="E6245" s="157">
        <v>0</v>
      </c>
      <c r="F6245" s="157">
        <v>0</v>
      </c>
    </row>
    <row r="6246" spans="1:6" x14ac:dyDescent="0.2">
      <c r="A6246" s="155" t="s">
        <v>8261</v>
      </c>
      <c r="B6246" s="155"/>
      <c r="C6246" s="156">
        <v>37621</v>
      </c>
      <c r="D6246" s="157">
        <v>0</v>
      </c>
      <c r="E6246" s="157">
        <v>0</v>
      </c>
      <c r="F6246" s="157">
        <v>0</v>
      </c>
    </row>
    <row r="6247" spans="1:6" x14ac:dyDescent="0.2">
      <c r="A6247" s="155" t="s">
        <v>8257</v>
      </c>
      <c r="B6247" s="155" t="s">
        <v>8258</v>
      </c>
      <c r="C6247" s="155" t="s">
        <v>10690</v>
      </c>
      <c r="D6247" s="157" t="s">
        <v>8259</v>
      </c>
      <c r="E6247" s="157" t="s">
        <v>8259</v>
      </c>
      <c r="F6247" s="157" t="s">
        <v>8259</v>
      </c>
    </row>
    <row r="6248" spans="1:6" x14ac:dyDescent="0.2">
      <c r="A6248" s="155" t="s">
        <v>8257</v>
      </c>
      <c r="B6248" s="155" t="s">
        <v>8258</v>
      </c>
      <c r="C6248" s="155" t="s">
        <v>10690</v>
      </c>
      <c r="D6248" s="157" t="s">
        <v>8259</v>
      </c>
      <c r="E6248" s="157" t="s">
        <v>8259</v>
      </c>
      <c r="F6248" s="157" t="s">
        <v>8259</v>
      </c>
    </row>
    <row r="6249" spans="1:6" x14ac:dyDescent="0.2">
      <c r="A6249" s="155" t="s">
        <v>8260</v>
      </c>
      <c r="B6249" s="155" t="s">
        <v>12364</v>
      </c>
      <c r="C6249" s="156">
        <v>37621</v>
      </c>
      <c r="D6249" s="157">
        <v>0</v>
      </c>
      <c r="E6249" s="157">
        <v>0</v>
      </c>
      <c r="F6249" s="157">
        <v>0</v>
      </c>
    </row>
    <row r="6250" spans="1:6" x14ac:dyDescent="0.2">
      <c r="A6250" s="155" t="s">
        <v>8261</v>
      </c>
      <c r="B6250" s="155"/>
      <c r="C6250" s="156">
        <v>37621</v>
      </c>
      <c r="D6250" s="157">
        <v>0</v>
      </c>
      <c r="E6250" s="157">
        <v>0</v>
      </c>
      <c r="F6250" s="157">
        <v>0</v>
      </c>
    </row>
    <row r="6251" spans="1:6" x14ac:dyDescent="0.2">
      <c r="A6251" s="155" t="s">
        <v>8257</v>
      </c>
      <c r="B6251" s="155" t="s">
        <v>8258</v>
      </c>
      <c r="C6251" s="155" t="s">
        <v>10690</v>
      </c>
      <c r="D6251" s="157" t="s">
        <v>8259</v>
      </c>
      <c r="E6251" s="157" t="s">
        <v>8259</v>
      </c>
      <c r="F6251" s="157" t="s">
        <v>8259</v>
      </c>
    </row>
    <row r="6252" spans="1:6" x14ac:dyDescent="0.2">
      <c r="A6252" s="155" t="s">
        <v>8257</v>
      </c>
      <c r="B6252" s="155" t="s">
        <v>8258</v>
      </c>
      <c r="C6252" s="155" t="s">
        <v>10690</v>
      </c>
      <c r="D6252" s="157" t="s">
        <v>8259</v>
      </c>
      <c r="E6252" s="157" t="s">
        <v>8259</v>
      </c>
      <c r="F6252" s="157" t="s">
        <v>8259</v>
      </c>
    </row>
    <row r="6253" spans="1:6" x14ac:dyDescent="0.2">
      <c r="A6253" s="155" t="s">
        <v>8260</v>
      </c>
      <c r="B6253" s="155" t="s">
        <v>12364</v>
      </c>
      <c r="C6253" s="156">
        <v>37621</v>
      </c>
      <c r="D6253" s="157">
        <v>0</v>
      </c>
      <c r="E6253" s="157">
        <v>0</v>
      </c>
      <c r="F6253" s="157">
        <v>0</v>
      </c>
    </row>
    <row r="6254" spans="1:6" x14ac:dyDescent="0.2">
      <c r="A6254" s="155" t="s">
        <v>8261</v>
      </c>
      <c r="B6254" s="155"/>
      <c r="C6254" s="156">
        <v>37621</v>
      </c>
      <c r="D6254" s="157">
        <v>0</v>
      </c>
      <c r="E6254" s="157">
        <v>0</v>
      </c>
      <c r="F6254" s="157">
        <v>0</v>
      </c>
    </row>
    <row r="6255" spans="1:6" x14ac:dyDescent="0.2">
      <c r="A6255" s="155" t="s">
        <v>8257</v>
      </c>
      <c r="B6255" s="155" t="s">
        <v>8258</v>
      </c>
      <c r="C6255" s="155" t="s">
        <v>10690</v>
      </c>
      <c r="D6255" s="157" t="s">
        <v>8259</v>
      </c>
      <c r="E6255" s="157" t="s">
        <v>8259</v>
      </c>
      <c r="F6255" s="157" t="s">
        <v>8259</v>
      </c>
    </row>
    <row r="6256" spans="1:6" x14ac:dyDescent="0.2">
      <c r="A6256" s="155" t="s">
        <v>8257</v>
      </c>
      <c r="B6256" s="155" t="s">
        <v>8258</v>
      </c>
      <c r="C6256" s="155" t="s">
        <v>10690</v>
      </c>
      <c r="D6256" s="157" t="s">
        <v>8259</v>
      </c>
      <c r="E6256" s="157" t="s">
        <v>8259</v>
      </c>
      <c r="F6256" s="157" t="s">
        <v>8259</v>
      </c>
    </row>
    <row r="6257" spans="1:6" x14ac:dyDescent="0.2">
      <c r="A6257" s="155" t="s">
        <v>8260</v>
      </c>
      <c r="B6257" s="155" t="s">
        <v>12364</v>
      </c>
      <c r="C6257" s="156">
        <v>37621</v>
      </c>
      <c r="D6257" s="157">
        <v>0</v>
      </c>
      <c r="E6257" s="157">
        <v>0</v>
      </c>
      <c r="F6257" s="157">
        <v>0</v>
      </c>
    </row>
    <row r="6258" spans="1:6" x14ac:dyDescent="0.2">
      <c r="A6258" s="155" t="s">
        <v>8261</v>
      </c>
      <c r="B6258" s="155"/>
      <c r="C6258" s="156">
        <v>37621</v>
      </c>
      <c r="D6258" s="157">
        <v>0</v>
      </c>
      <c r="E6258" s="157">
        <v>0</v>
      </c>
      <c r="F6258" s="157">
        <v>0</v>
      </c>
    </row>
    <row r="6259" spans="1:6" x14ac:dyDescent="0.2">
      <c r="A6259" s="155" t="s">
        <v>8257</v>
      </c>
      <c r="B6259" s="155" t="s">
        <v>8258</v>
      </c>
      <c r="C6259" s="155" t="s">
        <v>10690</v>
      </c>
      <c r="D6259" s="157" t="s">
        <v>8259</v>
      </c>
      <c r="E6259" s="157" t="s">
        <v>8259</v>
      </c>
      <c r="F6259" s="157" t="s">
        <v>8259</v>
      </c>
    </row>
    <row r="6260" spans="1:6" x14ac:dyDescent="0.2">
      <c r="A6260" s="155" t="s">
        <v>8257</v>
      </c>
      <c r="B6260" s="155" t="s">
        <v>8258</v>
      </c>
      <c r="C6260" s="155" t="s">
        <v>10690</v>
      </c>
      <c r="D6260" s="157" t="s">
        <v>8259</v>
      </c>
      <c r="E6260" s="157" t="s">
        <v>8259</v>
      </c>
      <c r="F6260" s="157" t="s">
        <v>8259</v>
      </c>
    </row>
    <row r="6261" spans="1:6" x14ac:dyDescent="0.2">
      <c r="A6261" s="155" t="s">
        <v>8260</v>
      </c>
      <c r="B6261" s="155" t="s">
        <v>12364</v>
      </c>
      <c r="C6261" s="156">
        <v>37621</v>
      </c>
      <c r="D6261" s="157">
        <v>0</v>
      </c>
      <c r="E6261" s="157">
        <v>0</v>
      </c>
      <c r="F6261" s="157">
        <v>0</v>
      </c>
    </row>
    <row r="6262" spans="1:6" x14ac:dyDescent="0.2">
      <c r="A6262" s="155" t="s">
        <v>8261</v>
      </c>
      <c r="B6262" s="155"/>
      <c r="C6262" s="156">
        <v>37621</v>
      </c>
      <c r="D6262" s="157">
        <v>0</v>
      </c>
      <c r="E6262" s="157">
        <v>0</v>
      </c>
      <c r="F6262" s="157">
        <v>0</v>
      </c>
    </row>
    <row r="6263" spans="1:6" x14ac:dyDescent="0.2">
      <c r="A6263" s="155" t="s">
        <v>8257</v>
      </c>
      <c r="B6263" s="155" t="s">
        <v>8258</v>
      </c>
      <c r="C6263" s="155" t="s">
        <v>10690</v>
      </c>
      <c r="D6263" s="157" t="s">
        <v>8259</v>
      </c>
      <c r="E6263" s="157" t="s">
        <v>8259</v>
      </c>
      <c r="F6263" s="157" t="s">
        <v>8259</v>
      </c>
    </row>
    <row r="6264" spans="1:6" x14ac:dyDescent="0.2">
      <c r="A6264" s="155" t="s">
        <v>8257</v>
      </c>
      <c r="B6264" s="155" t="s">
        <v>8258</v>
      </c>
      <c r="C6264" s="155" t="s">
        <v>10690</v>
      </c>
      <c r="D6264" s="157" t="s">
        <v>8259</v>
      </c>
      <c r="E6264" s="157" t="s">
        <v>8259</v>
      </c>
      <c r="F6264" s="157" t="s">
        <v>8259</v>
      </c>
    </row>
    <row r="6265" spans="1:6" x14ac:dyDescent="0.2">
      <c r="A6265" s="155" t="s">
        <v>8260</v>
      </c>
      <c r="B6265" s="155" t="s">
        <v>12364</v>
      </c>
      <c r="C6265" s="156">
        <v>37621</v>
      </c>
      <c r="D6265" s="157">
        <v>0</v>
      </c>
      <c r="E6265" s="157">
        <v>0</v>
      </c>
      <c r="F6265" s="157">
        <v>0</v>
      </c>
    </row>
    <row r="6266" spans="1:6" x14ac:dyDescent="0.2">
      <c r="A6266" s="155" t="s">
        <v>8261</v>
      </c>
      <c r="B6266" s="155"/>
      <c r="C6266" s="156">
        <v>37621</v>
      </c>
      <c r="D6266" s="157">
        <v>0</v>
      </c>
      <c r="E6266" s="157">
        <v>0</v>
      </c>
      <c r="F6266" s="157">
        <v>0</v>
      </c>
    </row>
    <row r="6267" spans="1:6" x14ac:dyDescent="0.2">
      <c r="A6267" s="155" t="s">
        <v>8257</v>
      </c>
      <c r="B6267" s="155" t="s">
        <v>8258</v>
      </c>
      <c r="C6267" s="155" t="s">
        <v>10690</v>
      </c>
      <c r="D6267" s="157" t="s">
        <v>8259</v>
      </c>
      <c r="E6267" s="157" t="s">
        <v>8259</v>
      </c>
      <c r="F6267" s="157" t="s">
        <v>8259</v>
      </c>
    </row>
    <row r="6268" spans="1:6" x14ac:dyDescent="0.2">
      <c r="A6268" s="155" t="s">
        <v>8257</v>
      </c>
      <c r="B6268" s="155" t="s">
        <v>8258</v>
      </c>
      <c r="C6268" s="155" t="s">
        <v>10690</v>
      </c>
      <c r="D6268" s="157" t="s">
        <v>8259</v>
      </c>
      <c r="E6268" s="157" t="s">
        <v>8259</v>
      </c>
      <c r="F6268" s="157" t="s">
        <v>8259</v>
      </c>
    </row>
    <row r="6269" spans="1:6" x14ac:dyDescent="0.2">
      <c r="A6269" s="155" t="s">
        <v>8260</v>
      </c>
      <c r="B6269" s="155" t="s">
        <v>12364</v>
      </c>
      <c r="C6269" s="156">
        <v>37621</v>
      </c>
      <c r="D6269" s="157">
        <v>0</v>
      </c>
      <c r="E6269" s="157">
        <v>0</v>
      </c>
      <c r="F6269" s="157">
        <v>0</v>
      </c>
    </row>
    <row r="6270" spans="1:6" x14ac:dyDescent="0.2">
      <c r="A6270" s="155" t="s">
        <v>8261</v>
      </c>
      <c r="B6270" s="155"/>
      <c r="C6270" s="156">
        <v>37621</v>
      </c>
      <c r="D6270" s="157">
        <v>0</v>
      </c>
      <c r="E6270" s="157">
        <v>0</v>
      </c>
      <c r="F6270" s="157">
        <v>0</v>
      </c>
    </row>
    <row r="6271" spans="1:6" x14ac:dyDescent="0.2">
      <c r="A6271" s="155" t="s">
        <v>8257</v>
      </c>
      <c r="B6271" s="155" t="s">
        <v>8258</v>
      </c>
      <c r="C6271" s="155" t="s">
        <v>10690</v>
      </c>
      <c r="D6271" s="157" t="s">
        <v>8259</v>
      </c>
      <c r="E6271" s="157" t="s">
        <v>8259</v>
      </c>
      <c r="F6271" s="157" t="s">
        <v>8259</v>
      </c>
    </row>
    <row r="6272" spans="1:6" x14ac:dyDescent="0.2">
      <c r="A6272" s="155" t="s">
        <v>8268</v>
      </c>
      <c r="B6272" s="155"/>
      <c r="C6272" s="155"/>
      <c r="D6272" s="155"/>
      <c r="E6272" s="155"/>
      <c r="F6272" s="155"/>
    </row>
    <row r="6273" spans="1:6" x14ac:dyDescent="0.2">
      <c r="A6273" s="155" t="s">
        <v>8254</v>
      </c>
      <c r="B6273" s="155" t="s">
        <v>8255</v>
      </c>
      <c r="C6273" s="155"/>
      <c r="D6273" s="155"/>
      <c r="E6273" s="155"/>
      <c r="F6273" s="155"/>
    </row>
    <row r="6274" spans="1:6" x14ac:dyDescent="0.2">
      <c r="A6274" s="155"/>
      <c r="B6274" s="155"/>
      <c r="C6274" s="155" t="s">
        <v>10689</v>
      </c>
      <c r="D6274" s="157" t="s">
        <v>8255</v>
      </c>
      <c r="E6274" s="155"/>
      <c r="F6274" s="155"/>
    </row>
    <row r="6276" spans="1:6" x14ac:dyDescent="0.2">
      <c r="A6276" s="155" t="s">
        <v>8257</v>
      </c>
      <c r="B6276" s="155" t="s">
        <v>8258</v>
      </c>
      <c r="C6276" s="155" t="s">
        <v>10690</v>
      </c>
      <c r="D6276" s="157" t="s">
        <v>8259</v>
      </c>
      <c r="E6276" s="157" t="s">
        <v>8259</v>
      </c>
      <c r="F6276" s="157" t="s">
        <v>8259</v>
      </c>
    </row>
    <row r="6277" spans="1:6" x14ac:dyDescent="0.2">
      <c r="A6277" s="155" t="s">
        <v>8260</v>
      </c>
      <c r="B6277" s="155" t="s">
        <v>12364</v>
      </c>
      <c r="C6277" s="156">
        <v>37621</v>
      </c>
      <c r="D6277" s="157">
        <v>0</v>
      </c>
      <c r="E6277" s="157">
        <v>0</v>
      </c>
      <c r="F6277" s="157">
        <v>0</v>
      </c>
    </row>
    <row r="6278" spans="1:6" x14ac:dyDescent="0.2">
      <c r="A6278" s="155" t="s">
        <v>8261</v>
      </c>
      <c r="B6278" s="155"/>
      <c r="C6278" s="156">
        <v>37621</v>
      </c>
      <c r="D6278" s="157">
        <v>0</v>
      </c>
      <c r="E6278" s="157">
        <v>0</v>
      </c>
      <c r="F6278" s="157">
        <v>0</v>
      </c>
    </row>
    <row r="6279" spans="1:6" x14ac:dyDescent="0.2">
      <c r="A6279" s="155" t="s">
        <v>8257</v>
      </c>
      <c r="B6279" s="155" t="s">
        <v>8258</v>
      </c>
      <c r="C6279" s="155" t="s">
        <v>10690</v>
      </c>
      <c r="D6279" s="157" t="s">
        <v>8259</v>
      </c>
      <c r="E6279" s="157" t="s">
        <v>8259</v>
      </c>
      <c r="F6279" s="157" t="s">
        <v>8259</v>
      </c>
    </row>
    <row r="6280" spans="1:6" x14ac:dyDescent="0.2">
      <c r="A6280" s="155" t="s">
        <v>5962</v>
      </c>
      <c r="B6280" s="155" t="s">
        <v>9806</v>
      </c>
      <c r="C6280" s="155"/>
      <c r="D6280" s="155"/>
      <c r="E6280" s="155"/>
      <c r="F6280" s="155"/>
    </row>
    <row r="6281" spans="1:6" x14ac:dyDescent="0.2">
      <c r="A6281" s="155"/>
      <c r="B6281" s="155"/>
      <c r="C6281" s="155" t="s">
        <v>10691</v>
      </c>
      <c r="D6281" s="155"/>
      <c r="E6281" s="157">
        <v>0</v>
      </c>
      <c r="F6281" s="155"/>
    </row>
    <row r="6282" spans="1:6" x14ac:dyDescent="0.2">
      <c r="A6282" s="155" t="s">
        <v>8264</v>
      </c>
      <c r="B6282" s="155"/>
      <c r="C6282" s="156">
        <v>37590</v>
      </c>
      <c r="D6282" s="157">
        <v>6615.4250000000002</v>
      </c>
      <c r="E6282" s="157">
        <v>6615.4250000000002</v>
      </c>
      <c r="F6282" s="157">
        <v>0</v>
      </c>
    </row>
    <row r="6283" spans="1:6" x14ac:dyDescent="0.2">
      <c r="A6283" s="155" t="s">
        <v>8257</v>
      </c>
      <c r="B6283" s="155" t="s">
        <v>8258</v>
      </c>
      <c r="C6283" s="155" t="s">
        <v>10690</v>
      </c>
      <c r="D6283" s="157" t="s">
        <v>8259</v>
      </c>
      <c r="E6283" s="157" t="s">
        <v>8259</v>
      </c>
      <c r="F6283" s="157" t="s">
        <v>8259</v>
      </c>
    </row>
    <row r="6284" spans="1:6" x14ac:dyDescent="0.2">
      <c r="A6284" s="155" t="s">
        <v>8257</v>
      </c>
      <c r="B6284" s="155" t="s">
        <v>8258</v>
      </c>
      <c r="C6284" s="155" t="s">
        <v>10690</v>
      </c>
      <c r="D6284" s="157" t="s">
        <v>8259</v>
      </c>
      <c r="E6284" s="157" t="s">
        <v>8259</v>
      </c>
      <c r="F6284" s="157" t="s">
        <v>8259</v>
      </c>
    </row>
    <row r="6285" spans="1:6" x14ac:dyDescent="0.2">
      <c r="A6285" s="155" t="s">
        <v>8260</v>
      </c>
      <c r="B6285" s="155" t="s">
        <v>12364</v>
      </c>
      <c r="C6285" s="156">
        <v>37621</v>
      </c>
      <c r="D6285" s="157">
        <v>0</v>
      </c>
      <c r="E6285" s="157">
        <v>0</v>
      </c>
      <c r="F6285" s="157">
        <v>0</v>
      </c>
    </row>
    <row r="6286" spans="1:6" x14ac:dyDescent="0.2">
      <c r="A6286" s="155" t="s">
        <v>8261</v>
      </c>
      <c r="B6286" s="155"/>
      <c r="C6286" s="156">
        <v>37621</v>
      </c>
      <c r="D6286" s="157">
        <v>6615.4250000000002</v>
      </c>
      <c r="E6286" s="157">
        <v>6615.4250000000002</v>
      </c>
      <c r="F6286" s="157">
        <v>0</v>
      </c>
    </row>
    <row r="6287" spans="1:6" x14ac:dyDescent="0.2">
      <c r="A6287" s="155" t="s">
        <v>8257</v>
      </c>
      <c r="B6287" s="155" t="s">
        <v>8258</v>
      </c>
      <c r="C6287" s="155" t="s">
        <v>10690</v>
      </c>
      <c r="D6287" s="157" t="s">
        <v>8259</v>
      </c>
      <c r="E6287" s="157" t="s">
        <v>8259</v>
      </c>
      <c r="F6287" s="157" t="s">
        <v>8259</v>
      </c>
    </row>
    <row r="6288" spans="1:6" x14ac:dyDescent="0.2">
      <c r="A6288" s="155" t="s">
        <v>8257</v>
      </c>
      <c r="B6288" s="155" t="s">
        <v>8258</v>
      </c>
      <c r="C6288" s="155" t="s">
        <v>10690</v>
      </c>
      <c r="D6288" s="157" t="s">
        <v>8259</v>
      </c>
      <c r="E6288" s="157" t="s">
        <v>8259</v>
      </c>
      <c r="F6288" s="157" t="s">
        <v>8259</v>
      </c>
    </row>
    <row r="6289" spans="1:6" x14ac:dyDescent="0.2">
      <c r="A6289" s="155" t="s">
        <v>8260</v>
      </c>
      <c r="B6289" s="155" t="s">
        <v>12364</v>
      </c>
      <c r="C6289" s="156">
        <v>37621</v>
      </c>
      <c r="D6289" s="157">
        <v>0</v>
      </c>
      <c r="E6289" s="157">
        <v>0</v>
      </c>
      <c r="F6289" s="157">
        <v>0</v>
      </c>
    </row>
    <row r="6290" spans="1:6" x14ac:dyDescent="0.2">
      <c r="A6290" s="155" t="s">
        <v>8261</v>
      </c>
      <c r="B6290" s="155"/>
      <c r="C6290" s="156">
        <v>37621</v>
      </c>
      <c r="D6290" s="157">
        <v>0</v>
      </c>
      <c r="E6290" s="157">
        <v>0</v>
      </c>
      <c r="F6290" s="157">
        <v>0</v>
      </c>
    </row>
    <row r="6291" spans="1:6" x14ac:dyDescent="0.2">
      <c r="A6291" s="155" t="s">
        <v>8257</v>
      </c>
      <c r="B6291" s="155" t="s">
        <v>8258</v>
      </c>
      <c r="C6291" s="155" t="s">
        <v>10690</v>
      </c>
      <c r="D6291" s="157" t="s">
        <v>8259</v>
      </c>
      <c r="E6291" s="157" t="s">
        <v>8259</v>
      </c>
      <c r="F6291" s="157" t="s">
        <v>8259</v>
      </c>
    </row>
    <row r="6292" spans="1:6" x14ac:dyDescent="0.2">
      <c r="A6292" s="155" t="s">
        <v>8257</v>
      </c>
      <c r="B6292" s="155" t="s">
        <v>8258</v>
      </c>
      <c r="C6292" s="155" t="s">
        <v>10690</v>
      </c>
      <c r="D6292" s="157" t="s">
        <v>8259</v>
      </c>
      <c r="E6292" s="157" t="s">
        <v>8259</v>
      </c>
      <c r="F6292" s="157" t="s">
        <v>8259</v>
      </c>
    </row>
    <row r="6293" spans="1:6" x14ac:dyDescent="0.2">
      <c r="A6293" s="155" t="s">
        <v>8260</v>
      </c>
      <c r="B6293" s="155" t="s">
        <v>12364</v>
      </c>
      <c r="C6293" s="156">
        <v>37621</v>
      </c>
      <c r="D6293" s="157">
        <v>0</v>
      </c>
      <c r="E6293" s="157">
        <v>0</v>
      </c>
      <c r="F6293" s="157">
        <v>0</v>
      </c>
    </row>
    <row r="6294" spans="1:6" x14ac:dyDescent="0.2">
      <c r="A6294" s="155" t="s">
        <v>8261</v>
      </c>
      <c r="B6294" s="155"/>
      <c r="C6294" s="156">
        <v>37621</v>
      </c>
      <c r="D6294" s="157">
        <v>0</v>
      </c>
      <c r="E6294" s="157">
        <v>0</v>
      </c>
      <c r="F6294" s="157">
        <v>0</v>
      </c>
    </row>
    <row r="6295" spans="1:6" x14ac:dyDescent="0.2">
      <c r="A6295" s="155" t="s">
        <v>8257</v>
      </c>
      <c r="B6295" s="155" t="s">
        <v>8258</v>
      </c>
      <c r="C6295" s="155" t="s">
        <v>10690</v>
      </c>
      <c r="D6295" s="157" t="s">
        <v>8259</v>
      </c>
      <c r="E6295" s="157" t="s">
        <v>8259</v>
      </c>
      <c r="F6295" s="157" t="s">
        <v>8259</v>
      </c>
    </row>
    <row r="6296" spans="1:6" x14ac:dyDescent="0.2">
      <c r="A6296" s="155" t="s">
        <v>8257</v>
      </c>
      <c r="B6296" s="155" t="s">
        <v>8258</v>
      </c>
      <c r="C6296" s="155" t="s">
        <v>10690</v>
      </c>
      <c r="D6296" s="157" t="s">
        <v>8259</v>
      </c>
      <c r="E6296" s="157" t="s">
        <v>8259</v>
      </c>
      <c r="F6296" s="157" t="s">
        <v>8259</v>
      </c>
    </row>
    <row r="6297" spans="1:6" x14ac:dyDescent="0.2">
      <c r="A6297" s="155" t="s">
        <v>8260</v>
      </c>
      <c r="B6297" s="155" t="s">
        <v>12364</v>
      </c>
      <c r="C6297" s="156">
        <v>37621</v>
      </c>
      <c r="D6297" s="157">
        <v>0</v>
      </c>
      <c r="E6297" s="157">
        <v>0</v>
      </c>
      <c r="F6297" s="157">
        <v>0</v>
      </c>
    </row>
    <row r="6298" spans="1:6" x14ac:dyDescent="0.2">
      <c r="A6298" s="155" t="s">
        <v>8261</v>
      </c>
      <c r="B6298" s="155"/>
      <c r="C6298" s="156">
        <v>37621</v>
      </c>
      <c r="D6298" s="157">
        <v>0</v>
      </c>
      <c r="E6298" s="157">
        <v>0</v>
      </c>
      <c r="F6298" s="157">
        <v>0</v>
      </c>
    </row>
    <row r="6299" spans="1:6" x14ac:dyDescent="0.2">
      <c r="A6299" s="155" t="s">
        <v>8257</v>
      </c>
      <c r="B6299" s="155" t="s">
        <v>8258</v>
      </c>
      <c r="C6299" s="155" t="s">
        <v>10690</v>
      </c>
      <c r="D6299" s="157" t="s">
        <v>8259</v>
      </c>
      <c r="E6299" s="157" t="s">
        <v>8259</v>
      </c>
      <c r="F6299" s="157" t="s">
        <v>8259</v>
      </c>
    </row>
    <row r="6300" spans="1:6" x14ac:dyDescent="0.2">
      <c r="A6300" s="155" t="s">
        <v>8257</v>
      </c>
      <c r="B6300" s="155" t="s">
        <v>8258</v>
      </c>
      <c r="C6300" s="155" t="s">
        <v>10690</v>
      </c>
      <c r="D6300" s="157" t="s">
        <v>8259</v>
      </c>
      <c r="E6300" s="157" t="s">
        <v>8259</v>
      </c>
      <c r="F6300" s="157" t="s">
        <v>8259</v>
      </c>
    </row>
    <row r="6301" spans="1:6" x14ac:dyDescent="0.2">
      <c r="A6301" s="155" t="s">
        <v>8260</v>
      </c>
      <c r="B6301" s="155" t="s">
        <v>12364</v>
      </c>
      <c r="C6301" s="156">
        <v>37621</v>
      </c>
      <c r="D6301" s="157">
        <v>0</v>
      </c>
      <c r="E6301" s="157">
        <v>0</v>
      </c>
      <c r="F6301" s="157">
        <v>0</v>
      </c>
    </row>
    <row r="6302" spans="1:6" x14ac:dyDescent="0.2">
      <c r="A6302" s="155" t="s">
        <v>8261</v>
      </c>
      <c r="B6302" s="155"/>
      <c r="C6302" s="156">
        <v>37621</v>
      </c>
      <c r="D6302" s="157">
        <v>0</v>
      </c>
      <c r="E6302" s="157">
        <v>0</v>
      </c>
      <c r="F6302" s="157">
        <v>0</v>
      </c>
    </row>
    <row r="6303" spans="1:6" x14ac:dyDescent="0.2">
      <c r="A6303" s="155" t="s">
        <v>8257</v>
      </c>
      <c r="B6303" s="155" t="s">
        <v>8258</v>
      </c>
      <c r="C6303" s="155" t="s">
        <v>10690</v>
      </c>
      <c r="D6303" s="157" t="s">
        <v>8259</v>
      </c>
      <c r="E6303" s="157" t="s">
        <v>8259</v>
      </c>
      <c r="F6303" s="157" t="s">
        <v>8259</v>
      </c>
    </row>
    <row r="6304" spans="1:6" x14ac:dyDescent="0.2">
      <c r="A6304" s="155" t="s">
        <v>8257</v>
      </c>
      <c r="B6304" s="155" t="s">
        <v>8258</v>
      </c>
      <c r="C6304" s="155" t="s">
        <v>10690</v>
      </c>
      <c r="D6304" s="157" t="s">
        <v>8259</v>
      </c>
      <c r="E6304" s="157" t="s">
        <v>8259</v>
      </c>
      <c r="F6304" s="157" t="s">
        <v>8259</v>
      </c>
    </row>
    <row r="6305" spans="1:6" x14ac:dyDescent="0.2">
      <c r="A6305" s="155" t="s">
        <v>8260</v>
      </c>
      <c r="B6305" s="155" t="s">
        <v>12364</v>
      </c>
      <c r="C6305" s="156">
        <v>37621</v>
      </c>
      <c r="D6305" s="157">
        <v>0</v>
      </c>
      <c r="E6305" s="157">
        <v>0</v>
      </c>
      <c r="F6305" s="157">
        <v>0</v>
      </c>
    </row>
    <row r="6306" spans="1:6" x14ac:dyDescent="0.2">
      <c r="A6306" s="155" t="s">
        <v>8261</v>
      </c>
      <c r="B6306" s="155"/>
      <c r="C6306" s="156">
        <v>37621</v>
      </c>
      <c r="D6306" s="157">
        <v>0</v>
      </c>
      <c r="E6306" s="157">
        <v>0</v>
      </c>
      <c r="F6306" s="157">
        <v>0</v>
      </c>
    </row>
    <row r="6307" spans="1:6" x14ac:dyDescent="0.2">
      <c r="A6307" s="155" t="s">
        <v>8257</v>
      </c>
      <c r="B6307" s="155" t="s">
        <v>8258</v>
      </c>
      <c r="C6307" s="155" t="s">
        <v>10690</v>
      </c>
      <c r="D6307" s="157" t="s">
        <v>8259</v>
      </c>
      <c r="E6307" s="157" t="s">
        <v>8259</v>
      </c>
      <c r="F6307" s="157" t="s">
        <v>8259</v>
      </c>
    </row>
    <row r="6308" spans="1:6" x14ac:dyDescent="0.2">
      <c r="A6308" s="155" t="s">
        <v>8257</v>
      </c>
      <c r="B6308" s="155" t="s">
        <v>8258</v>
      </c>
      <c r="C6308" s="155" t="s">
        <v>10690</v>
      </c>
      <c r="D6308" s="157" t="s">
        <v>8259</v>
      </c>
      <c r="E6308" s="157" t="s">
        <v>8259</v>
      </c>
      <c r="F6308" s="157" t="s">
        <v>8259</v>
      </c>
    </row>
    <row r="6309" spans="1:6" x14ac:dyDescent="0.2">
      <c r="A6309" s="155" t="s">
        <v>8260</v>
      </c>
      <c r="B6309" s="155" t="s">
        <v>12364</v>
      </c>
      <c r="C6309" s="156">
        <v>37621</v>
      </c>
      <c r="D6309" s="157">
        <v>0</v>
      </c>
      <c r="E6309" s="157">
        <v>0</v>
      </c>
      <c r="F6309" s="157">
        <v>0</v>
      </c>
    </row>
    <row r="6310" spans="1:6" x14ac:dyDescent="0.2">
      <c r="A6310" s="155" t="s">
        <v>8261</v>
      </c>
      <c r="B6310" s="155"/>
      <c r="C6310" s="156">
        <v>37621</v>
      </c>
      <c r="D6310" s="157">
        <v>0</v>
      </c>
      <c r="E6310" s="157">
        <v>0</v>
      </c>
      <c r="F6310" s="157">
        <v>0</v>
      </c>
    </row>
    <row r="6311" spans="1:6" x14ac:dyDescent="0.2">
      <c r="A6311" s="155" t="s">
        <v>8257</v>
      </c>
      <c r="B6311" s="155" t="s">
        <v>8258</v>
      </c>
      <c r="C6311" s="155" t="s">
        <v>10690</v>
      </c>
      <c r="D6311" s="157" t="s">
        <v>8259</v>
      </c>
      <c r="E6311" s="157" t="s">
        <v>8259</v>
      </c>
      <c r="F6311" s="157" t="s">
        <v>8259</v>
      </c>
    </row>
    <row r="6312" spans="1:6" x14ac:dyDescent="0.2">
      <c r="A6312" s="155" t="s">
        <v>8257</v>
      </c>
      <c r="B6312" s="155" t="s">
        <v>8258</v>
      </c>
      <c r="C6312" s="155" t="s">
        <v>10690</v>
      </c>
      <c r="D6312" s="157" t="s">
        <v>8259</v>
      </c>
      <c r="E6312" s="157" t="s">
        <v>8259</v>
      </c>
      <c r="F6312" s="157" t="s">
        <v>8259</v>
      </c>
    </row>
    <row r="6313" spans="1:6" x14ac:dyDescent="0.2">
      <c r="A6313" s="155" t="s">
        <v>8260</v>
      </c>
      <c r="B6313" s="155" t="s">
        <v>12364</v>
      </c>
      <c r="C6313" s="156">
        <v>37621</v>
      </c>
      <c r="D6313" s="157">
        <v>0</v>
      </c>
      <c r="E6313" s="157">
        <v>0</v>
      </c>
      <c r="F6313" s="157">
        <v>0</v>
      </c>
    </row>
    <row r="6314" spans="1:6" x14ac:dyDescent="0.2">
      <c r="A6314" s="155" t="s">
        <v>8261</v>
      </c>
      <c r="B6314" s="155"/>
      <c r="C6314" s="156">
        <v>37621</v>
      </c>
      <c r="D6314" s="157">
        <v>0</v>
      </c>
      <c r="E6314" s="157">
        <v>0</v>
      </c>
      <c r="F6314" s="157">
        <v>0</v>
      </c>
    </row>
    <row r="6315" spans="1:6" x14ac:dyDescent="0.2">
      <c r="A6315" s="155" t="s">
        <v>8257</v>
      </c>
      <c r="B6315" s="155" t="s">
        <v>8258</v>
      </c>
      <c r="C6315" s="155" t="s">
        <v>10690</v>
      </c>
      <c r="D6315" s="157" t="s">
        <v>8259</v>
      </c>
      <c r="E6315" s="157" t="s">
        <v>8259</v>
      </c>
      <c r="F6315" s="157" t="s">
        <v>8259</v>
      </c>
    </row>
    <row r="6316" spans="1:6" x14ac:dyDescent="0.2">
      <c r="A6316" s="155" t="s">
        <v>8257</v>
      </c>
      <c r="B6316" s="155" t="s">
        <v>8258</v>
      </c>
      <c r="C6316" s="155" t="s">
        <v>10690</v>
      </c>
      <c r="D6316" s="157" t="s">
        <v>8259</v>
      </c>
      <c r="E6316" s="157" t="s">
        <v>8259</v>
      </c>
      <c r="F6316" s="157" t="s">
        <v>8259</v>
      </c>
    </row>
    <row r="6317" spans="1:6" x14ac:dyDescent="0.2">
      <c r="A6317" s="155" t="s">
        <v>8260</v>
      </c>
      <c r="B6317" s="155" t="s">
        <v>12364</v>
      </c>
      <c r="C6317" s="156">
        <v>37621</v>
      </c>
      <c r="D6317" s="157">
        <v>0</v>
      </c>
      <c r="E6317" s="157">
        <v>0</v>
      </c>
      <c r="F6317" s="157">
        <v>0</v>
      </c>
    </row>
    <row r="6318" spans="1:6" x14ac:dyDescent="0.2">
      <c r="A6318" s="155" t="s">
        <v>8261</v>
      </c>
      <c r="B6318" s="155"/>
      <c r="C6318" s="156">
        <v>37621</v>
      </c>
      <c r="D6318" s="157">
        <v>0</v>
      </c>
      <c r="E6318" s="157">
        <v>0</v>
      </c>
      <c r="F6318" s="157">
        <v>0</v>
      </c>
    </row>
    <row r="6319" spans="1:6" x14ac:dyDescent="0.2">
      <c r="A6319" s="155" t="s">
        <v>8257</v>
      </c>
      <c r="B6319" s="155" t="s">
        <v>8258</v>
      </c>
      <c r="C6319" s="155" t="s">
        <v>10690</v>
      </c>
      <c r="D6319" s="157" t="s">
        <v>8259</v>
      </c>
      <c r="E6319" s="157" t="s">
        <v>8259</v>
      </c>
      <c r="F6319" s="157" t="s">
        <v>8259</v>
      </c>
    </row>
    <row r="6320" spans="1:6" x14ac:dyDescent="0.2">
      <c r="A6320" s="155" t="s">
        <v>8257</v>
      </c>
      <c r="B6320" s="155" t="s">
        <v>8258</v>
      </c>
      <c r="C6320" s="155" t="s">
        <v>10690</v>
      </c>
      <c r="D6320" s="157" t="s">
        <v>8259</v>
      </c>
      <c r="E6320" s="157" t="s">
        <v>8259</v>
      </c>
      <c r="F6320" s="157" t="s">
        <v>8259</v>
      </c>
    </row>
    <row r="6321" spans="1:6" x14ac:dyDescent="0.2">
      <c r="A6321" s="155" t="s">
        <v>8260</v>
      </c>
      <c r="B6321" s="155" t="s">
        <v>12364</v>
      </c>
      <c r="C6321" s="156">
        <v>37621</v>
      </c>
      <c r="D6321" s="157">
        <v>0</v>
      </c>
      <c r="E6321" s="157">
        <v>0</v>
      </c>
      <c r="F6321" s="157">
        <v>0</v>
      </c>
    </row>
    <row r="6322" spans="1:6" x14ac:dyDescent="0.2">
      <c r="A6322" s="155" t="s">
        <v>8261</v>
      </c>
      <c r="B6322" s="155"/>
      <c r="C6322" s="156">
        <v>37621</v>
      </c>
      <c r="D6322" s="157">
        <v>0</v>
      </c>
      <c r="E6322" s="157">
        <v>0</v>
      </c>
      <c r="F6322" s="157">
        <v>0</v>
      </c>
    </row>
    <row r="6323" spans="1:6" x14ac:dyDescent="0.2">
      <c r="A6323" s="155" t="s">
        <v>8257</v>
      </c>
      <c r="B6323" s="155" t="s">
        <v>8258</v>
      </c>
      <c r="C6323" s="155" t="s">
        <v>10690</v>
      </c>
      <c r="D6323" s="157" t="s">
        <v>8259</v>
      </c>
      <c r="E6323" s="157" t="s">
        <v>8259</v>
      </c>
      <c r="F6323" s="157" t="s">
        <v>8259</v>
      </c>
    </row>
    <row r="6324" spans="1:6" x14ac:dyDescent="0.2">
      <c r="A6324" s="155" t="s">
        <v>8257</v>
      </c>
      <c r="B6324" s="155" t="s">
        <v>8258</v>
      </c>
      <c r="C6324" s="155" t="s">
        <v>10690</v>
      </c>
      <c r="D6324" s="157" t="s">
        <v>8259</v>
      </c>
      <c r="E6324" s="157" t="s">
        <v>8259</v>
      </c>
      <c r="F6324" s="157" t="s">
        <v>8259</v>
      </c>
    </row>
    <row r="6325" spans="1:6" x14ac:dyDescent="0.2">
      <c r="A6325" s="155" t="s">
        <v>8260</v>
      </c>
      <c r="B6325" s="155" t="s">
        <v>12364</v>
      </c>
      <c r="C6325" s="156">
        <v>37621</v>
      </c>
      <c r="D6325" s="157">
        <v>0</v>
      </c>
      <c r="E6325" s="157">
        <v>0</v>
      </c>
      <c r="F6325" s="157">
        <v>0</v>
      </c>
    </row>
    <row r="6326" spans="1:6" x14ac:dyDescent="0.2">
      <c r="A6326" s="155" t="s">
        <v>8261</v>
      </c>
      <c r="B6326" s="155"/>
      <c r="C6326" s="156">
        <v>37621</v>
      </c>
      <c r="D6326" s="157">
        <v>0</v>
      </c>
      <c r="E6326" s="157">
        <v>0</v>
      </c>
      <c r="F6326" s="157">
        <v>0</v>
      </c>
    </row>
    <row r="6327" spans="1:6" x14ac:dyDescent="0.2">
      <c r="A6327" s="155" t="s">
        <v>8257</v>
      </c>
      <c r="B6327" s="155" t="s">
        <v>8258</v>
      </c>
      <c r="C6327" s="155" t="s">
        <v>10690</v>
      </c>
      <c r="D6327" s="157" t="s">
        <v>8259</v>
      </c>
      <c r="E6327" s="157" t="s">
        <v>8259</v>
      </c>
      <c r="F6327" s="157" t="s">
        <v>8259</v>
      </c>
    </row>
    <row r="6328" spans="1:6" x14ac:dyDescent="0.2">
      <c r="A6328" s="155" t="s">
        <v>8268</v>
      </c>
      <c r="B6328" s="155"/>
      <c r="C6328" s="155"/>
      <c r="D6328" s="155"/>
      <c r="E6328" s="155"/>
      <c r="F6328" s="155"/>
    </row>
    <row r="6329" spans="1:6" x14ac:dyDescent="0.2">
      <c r="A6329" s="155" t="s">
        <v>8254</v>
      </c>
      <c r="B6329" s="155" t="s">
        <v>8255</v>
      </c>
      <c r="C6329" s="155"/>
      <c r="D6329" s="155"/>
      <c r="E6329" s="155"/>
      <c r="F6329" s="155"/>
    </row>
    <row r="6330" spans="1:6" x14ac:dyDescent="0.2">
      <c r="A6330" s="155"/>
      <c r="B6330" s="155"/>
      <c r="C6330" s="155" t="s">
        <v>10689</v>
      </c>
      <c r="D6330" s="157" t="s">
        <v>8255</v>
      </c>
      <c r="E6330" s="155"/>
      <c r="F6330" s="155"/>
    </row>
    <row r="6332" spans="1:6" x14ac:dyDescent="0.2">
      <c r="A6332" s="155" t="s">
        <v>8257</v>
      </c>
      <c r="B6332" s="155" t="s">
        <v>8258</v>
      </c>
      <c r="C6332" s="155" t="s">
        <v>10690</v>
      </c>
      <c r="D6332" s="157" t="s">
        <v>8259</v>
      </c>
      <c r="E6332" s="157" t="s">
        <v>8259</v>
      </c>
      <c r="F6332" s="157" t="s">
        <v>8259</v>
      </c>
    </row>
    <row r="6333" spans="1:6" x14ac:dyDescent="0.2">
      <c r="A6333" s="155" t="s">
        <v>8260</v>
      </c>
      <c r="B6333" s="155" t="s">
        <v>12364</v>
      </c>
      <c r="C6333" s="156">
        <v>37621</v>
      </c>
      <c r="D6333" s="157">
        <v>0</v>
      </c>
      <c r="E6333" s="157">
        <v>0</v>
      </c>
      <c r="F6333" s="157">
        <v>0</v>
      </c>
    </row>
    <row r="6334" spans="1:6" x14ac:dyDescent="0.2">
      <c r="A6334" s="155" t="s">
        <v>8261</v>
      </c>
      <c r="B6334" s="155"/>
      <c r="C6334" s="156">
        <v>37621</v>
      </c>
      <c r="D6334" s="157">
        <v>0</v>
      </c>
      <c r="E6334" s="157">
        <v>0</v>
      </c>
      <c r="F6334" s="157">
        <v>0</v>
      </c>
    </row>
    <row r="6335" spans="1:6" x14ac:dyDescent="0.2">
      <c r="A6335" s="155" t="s">
        <v>8257</v>
      </c>
      <c r="B6335" s="155" t="s">
        <v>8258</v>
      </c>
      <c r="C6335" s="155" t="s">
        <v>10690</v>
      </c>
      <c r="D6335" s="157" t="s">
        <v>8259</v>
      </c>
      <c r="E6335" s="157" t="s">
        <v>8259</v>
      </c>
      <c r="F6335" s="157" t="s">
        <v>8259</v>
      </c>
    </row>
    <row r="6336" spans="1:6" x14ac:dyDescent="0.2">
      <c r="A6336" s="155" t="s">
        <v>8257</v>
      </c>
      <c r="B6336" s="155" t="s">
        <v>8258</v>
      </c>
      <c r="C6336" s="155" t="s">
        <v>10690</v>
      </c>
      <c r="D6336" s="157" t="s">
        <v>8259</v>
      </c>
      <c r="E6336" s="157" t="s">
        <v>8259</v>
      </c>
      <c r="F6336" s="157" t="s">
        <v>8259</v>
      </c>
    </row>
    <row r="6337" spans="1:6" x14ac:dyDescent="0.2">
      <c r="A6337" s="155" t="s">
        <v>8260</v>
      </c>
      <c r="B6337" s="155" t="s">
        <v>12364</v>
      </c>
      <c r="C6337" s="156">
        <v>37621</v>
      </c>
      <c r="D6337" s="157">
        <v>0</v>
      </c>
      <c r="E6337" s="157">
        <v>0</v>
      </c>
      <c r="F6337" s="157">
        <v>0</v>
      </c>
    </row>
    <row r="6338" spans="1:6" x14ac:dyDescent="0.2">
      <c r="A6338" s="155" t="s">
        <v>8261</v>
      </c>
      <c r="B6338" s="155"/>
      <c r="C6338" s="156">
        <v>37621</v>
      </c>
      <c r="D6338" s="157">
        <v>0</v>
      </c>
      <c r="E6338" s="157">
        <v>0</v>
      </c>
      <c r="F6338" s="157">
        <v>0</v>
      </c>
    </row>
    <row r="6339" spans="1:6" x14ac:dyDescent="0.2">
      <c r="A6339" s="155" t="s">
        <v>8257</v>
      </c>
      <c r="B6339" s="155" t="s">
        <v>8258</v>
      </c>
      <c r="C6339" s="155" t="s">
        <v>10690</v>
      </c>
      <c r="D6339" s="157" t="s">
        <v>8259</v>
      </c>
      <c r="E6339" s="157" t="s">
        <v>8259</v>
      </c>
      <c r="F6339" s="157" t="s">
        <v>8259</v>
      </c>
    </row>
    <row r="6340" spans="1:6" x14ac:dyDescent="0.2">
      <c r="A6340" s="155" t="s">
        <v>8257</v>
      </c>
      <c r="B6340" s="155" t="s">
        <v>8258</v>
      </c>
      <c r="C6340" s="155" t="s">
        <v>10690</v>
      </c>
      <c r="D6340" s="157" t="s">
        <v>8259</v>
      </c>
      <c r="E6340" s="157" t="s">
        <v>8259</v>
      </c>
      <c r="F6340" s="157" t="s">
        <v>8259</v>
      </c>
    </row>
    <row r="6341" spans="1:6" x14ac:dyDescent="0.2">
      <c r="A6341" s="155" t="s">
        <v>8260</v>
      </c>
      <c r="B6341" s="155" t="s">
        <v>12364</v>
      </c>
      <c r="C6341" s="156">
        <v>37621</v>
      </c>
      <c r="D6341" s="157">
        <v>0</v>
      </c>
      <c r="E6341" s="157">
        <v>0</v>
      </c>
      <c r="F6341" s="157">
        <v>0</v>
      </c>
    </row>
    <row r="6342" spans="1:6" x14ac:dyDescent="0.2">
      <c r="A6342" s="155" t="s">
        <v>8261</v>
      </c>
      <c r="B6342" s="155"/>
      <c r="C6342" s="156">
        <v>37621</v>
      </c>
      <c r="D6342" s="157">
        <v>0</v>
      </c>
      <c r="E6342" s="157">
        <v>0</v>
      </c>
      <c r="F6342" s="157">
        <v>0</v>
      </c>
    </row>
    <row r="6343" spans="1:6" x14ac:dyDescent="0.2">
      <c r="A6343" s="155" t="s">
        <v>8257</v>
      </c>
      <c r="B6343" s="155" t="s">
        <v>8258</v>
      </c>
      <c r="C6343" s="155" t="s">
        <v>10690</v>
      </c>
      <c r="D6343" s="157" t="s">
        <v>8259</v>
      </c>
      <c r="E6343" s="157" t="s">
        <v>8259</v>
      </c>
      <c r="F6343" s="157" t="s">
        <v>8259</v>
      </c>
    </row>
    <row r="6344" spans="1:6" x14ac:dyDescent="0.2">
      <c r="A6344" s="155" t="s">
        <v>66</v>
      </c>
      <c r="B6344" s="155" t="s">
        <v>9807</v>
      </c>
      <c r="C6344" s="155" t="s">
        <v>9808</v>
      </c>
      <c r="D6344" s="155"/>
      <c r="E6344" s="155"/>
      <c r="F6344" s="155"/>
    </row>
    <row r="6345" spans="1:6" x14ac:dyDescent="0.2">
      <c r="A6345" s="155"/>
      <c r="B6345" s="155"/>
      <c r="C6345" s="155" t="s">
        <v>10691</v>
      </c>
      <c r="D6345" s="155"/>
      <c r="E6345" s="157">
        <v>0</v>
      </c>
      <c r="F6345" s="155"/>
    </row>
    <row r="6346" spans="1:6" x14ac:dyDescent="0.2">
      <c r="A6346" s="155" t="s">
        <v>8264</v>
      </c>
      <c r="B6346" s="155"/>
      <c r="C6346" s="156">
        <v>37590</v>
      </c>
      <c r="D6346" s="157">
        <v>3918765.4789999998</v>
      </c>
      <c r="E6346" s="157">
        <v>3493022.389</v>
      </c>
      <c r="F6346" s="157">
        <v>425743.09</v>
      </c>
    </row>
    <row r="6347" spans="1:6" x14ac:dyDescent="0.2">
      <c r="A6347" s="155" t="s">
        <v>8257</v>
      </c>
      <c r="B6347" s="155" t="s">
        <v>8258</v>
      </c>
      <c r="C6347" s="155" t="s">
        <v>10690</v>
      </c>
      <c r="D6347" s="157" t="s">
        <v>8259</v>
      </c>
      <c r="E6347" s="157" t="s">
        <v>8259</v>
      </c>
      <c r="F6347" s="157" t="s">
        <v>8259</v>
      </c>
    </row>
    <row r="6349" spans="1:6" x14ac:dyDescent="0.2">
      <c r="A6349" s="155" t="s">
        <v>8265</v>
      </c>
      <c r="B6349" s="155" t="s">
        <v>8266</v>
      </c>
      <c r="C6349" s="155" t="s">
        <v>158</v>
      </c>
      <c r="D6349" s="157" t="s">
        <v>3</v>
      </c>
      <c r="E6349" s="157" t="s">
        <v>4</v>
      </c>
      <c r="F6349" s="157" t="s">
        <v>1020</v>
      </c>
    </row>
    <row r="6350" spans="1:6" x14ac:dyDescent="0.2">
      <c r="A6350" s="155" t="s">
        <v>8257</v>
      </c>
      <c r="B6350" s="155" t="s">
        <v>8258</v>
      </c>
      <c r="C6350" s="155" t="s">
        <v>10690</v>
      </c>
      <c r="D6350" s="157" t="s">
        <v>8259</v>
      </c>
      <c r="E6350" s="157" t="s">
        <v>8259</v>
      </c>
      <c r="F6350" s="157" t="s">
        <v>8259</v>
      </c>
    </row>
    <row r="6351" spans="1:6" x14ac:dyDescent="0.2">
      <c r="A6351" s="156">
        <v>45630</v>
      </c>
      <c r="B6351" s="155">
        <v>5624567427</v>
      </c>
      <c r="C6351" s="155" t="s">
        <v>12369</v>
      </c>
      <c r="D6351" s="155"/>
      <c r="E6351" s="157">
        <v>810</v>
      </c>
      <c r="F6351" s="157">
        <v>424933.09</v>
      </c>
    </row>
    <row r="6352" spans="1:6" x14ac:dyDescent="0.2">
      <c r="A6352" s="156">
        <v>45631</v>
      </c>
      <c r="B6352" s="155" t="s">
        <v>12370</v>
      </c>
      <c r="C6352" s="155" t="s">
        <v>12371</v>
      </c>
      <c r="D6352" s="155"/>
      <c r="E6352" s="157">
        <v>360</v>
      </c>
      <c r="F6352" s="157">
        <v>424573.09</v>
      </c>
    </row>
    <row r="6353" spans="1:6" x14ac:dyDescent="0.2">
      <c r="A6353" s="156">
        <v>45642</v>
      </c>
      <c r="B6353" s="155" t="s">
        <v>12372</v>
      </c>
      <c r="C6353" s="155" t="s">
        <v>12373</v>
      </c>
      <c r="D6353" s="155"/>
      <c r="E6353" s="157">
        <v>2573.848</v>
      </c>
      <c r="F6353" s="157">
        <v>421999.24200000003</v>
      </c>
    </row>
    <row r="6354" spans="1:6" x14ac:dyDescent="0.2">
      <c r="A6354" s="156">
        <v>45642</v>
      </c>
      <c r="B6354" s="155" t="s">
        <v>12374</v>
      </c>
      <c r="C6354" s="155" t="s">
        <v>12375</v>
      </c>
      <c r="D6354" s="155"/>
      <c r="E6354" s="157">
        <v>3282.9560000000001</v>
      </c>
      <c r="F6354" s="157">
        <v>418716.28600000002</v>
      </c>
    </row>
    <row r="6355" spans="1:6" x14ac:dyDescent="0.2">
      <c r="A6355" s="156">
        <v>45642</v>
      </c>
      <c r="B6355" s="155" t="s">
        <v>12376</v>
      </c>
      <c r="C6355" s="155" t="s">
        <v>12377</v>
      </c>
      <c r="D6355" s="155"/>
      <c r="E6355" s="157">
        <v>54505.053</v>
      </c>
      <c r="F6355" s="157">
        <v>364211.23300000001</v>
      </c>
    </row>
    <row r="6356" spans="1:6" x14ac:dyDescent="0.2">
      <c r="A6356" s="156">
        <v>45644</v>
      </c>
      <c r="B6356" s="155" t="s">
        <v>12378</v>
      </c>
      <c r="C6356" s="155" t="s">
        <v>12379</v>
      </c>
      <c r="D6356" s="155"/>
      <c r="E6356" s="157">
        <v>386728.20699999999</v>
      </c>
      <c r="F6356" s="157">
        <v>-22516.973999999998</v>
      </c>
    </row>
    <row r="6357" spans="1:6" x14ac:dyDescent="0.2">
      <c r="A6357" s="156">
        <v>45645</v>
      </c>
      <c r="B6357" s="155" t="s">
        <v>11599</v>
      </c>
      <c r="C6357" s="155" t="s">
        <v>11600</v>
      </c>
      <c r="D6357" s="155"/>
      <c r="E6357" s="157">
        <v>20</v>
      </c>
      <c r="F6357" s="157">
        <v>-22536.973999999998</v>
      </c>
    </row>
    <row r="6358" spans="1:6" x14ac:dyDescent="0.2">
      <c r="A6358" s="156">
        <v>45645</v>
      </c>
      <c r="B6358" s="155" t="s">
        <v>11601</v>
      </c>
      <c r="C6358" s="155" t="s">
        <v>11602</v>
      </c>
      <c r="D6358" s="155"/>
      <c r="E6358" s="157">
        <v>20</v>
      </c>
      <c r="F6358" s="157">
        <v>-22556.973999999998</v>
      </c>
    </row>
    <row r="6359" spans="1:6" x14ac:dyDescent="0.2">
      <c r="A6359" s="156">
        <v>45650</v>
      </c>
      <c r="B6359" s="155">
        <v>5624568331</v>
      </c>
      <c r="C6359" s="155" t="s">
        <v>12380</v>
      </c>
      <c r="D6359" s="157">
        <v>386728.20699999999</v>
      </c>
      <c r="E6359" s="155"/>
      <c r="F6359" s="157">
        <v>364171.23300000001</v>
      </c>
    </row>
    <row r="6360" spans="1:6" x14ac:dyDescent="0.2">
      <c r="A6360" s="156">
        <v>45650</v>
      </c>
      <c r="B6360" s="155">
        <v>5624568332</v>
      </c>
      <c r="C6360" s="155" t="s">
        <v>12381</v>
      </c>
      <c r="D6360" s="157">
        <v>2573.848</v>
      </c>
      <c r="E6360" s="155"/>
      <c r="F6360" s="157">
        <v>366745.08100000001</v>
      </c>
    </row>
    <row r="6361" spans="1:6" x14ac:dyDescent="0.2">
      <c r="A6361" s="156">
        <v>45650</v>
      </c>
      <c r="B6361" s="155">
        <v>5624568333</v>
      </c>
      <c r="C6361" s="155" t="s">
        <v>12382</v>
      </c>
      <c r="D6361" s="157">
        <v>3282.9560000000001</v>
      </c>
      <c r="E6361" s="155"/>
      <c r="F6361" s="157">
        <v>370028.03700000001</v>
      </c>
    </row>
    <row r="6362" spans="1:6" x14ac:dyDescent="0.2">
      <c r="A6362" s="156">
        <v>45650</v>
      </c>
      <c r="B6362" s="155">
        <v>5624568334</v>
      </c>
      <c r="C6362" s="155" t="s">
        <v>12383</v>
      </c>
      <c r="D6362" s="157">
        <v>54505.053</v>
      </c>
      <c r="E6362" s="155"/>
      <c r="F6362" s="157">
        <v>424533.09</v>
      </c>
    </row>
    <row r="6363" spans="1:6" x14ac:dyDescent="0.2">
      <c r="A6363" s="156">
        <v>45653</v>
      </c>
      <c r="B6363" s="155">
        <v>5624567619</v>
      </c>
      <c r="C6363" s="155" t="s">
        <v>12384</v>
      </c>
      <c r="D6363" s="157">
        <v>360</v>
      </c>
      <c r="E6363" s="155"/>
      <c r="F6363" s="157">
        <v>424893.09</v>
      </c>
    </row>
    <row r="6364" spans="1:6" x14ac:dyDescent="0.2">
      <c r="A6364" s="155" t="s">
        <v>8257</v>
      </c>
      <c r="B6364" s="155" t="s">
        <v>8258</v>
      </c>
      <c r="C6364" s="155" t="s">
        <v>10690</v>
      </c>
      <c r="D6364" s="157" t="s">
        <v>8259</v>
      </c>
      <c r="E6364" s="157" t="s">
        <v>8259</v>
      </c>
      <c r="F6364" s="157" t="s">
        <v>8259</v>
      </c>
    </row>
    <row r="6365" spans="1:6" x14ac:dyDescent="0.2">
      <c r="A6365" s="155" t="s">
        <v>8260</v>
      </c>
      <c r="B6365" s="155" t="s">
        <v>12364</v>
      </c>
      <c r="C6365" s="156">
        <v>37621</v>
      </c>
      <c r="D6365" s="157">
        <v>447450.06400000001</v>
      </c>
      <c r="E6365" s="157">
        <v>448300.06400000001</v>
      </c>
      <c r="F6365" s="157">
        <v>-850</v>
      </c>
    </row>
    <row r="6366" spans="1:6" x14ac:dyDescent="0.2">
      <c r="A6366" s="155" t="s">
        <v>8261</v>
      </c>
      <c r="B6366" s="155"/>
      <c r="C6366" s="156">
        <v>37621</v>
      </c>
      <c r="D6366" s="157">
        <v>4366215.5429999996</v>
      </c>
      <c r="E6366" s="157">
        <v>3941322.4530000002</v>
      </c>
      <c r="F6366" s="157">
        <v>424893.09</v>
      </c>
    </row>
    <row r="6367" spans="1:6" x14ac:dyDescent="0.2">
      <c r="A6367" s="155" t="s">
        <v>8257</v>
      </c>
      <c r="B6367" s="155" t="s">
        <v>8258</v>
      </c>
      <c r="C6367" s="155" t="s">
        <v>10690</v>
      </c>
      <c r="D6367" s="157" t="s">
        <v>8259</v>
      </c>
      <c r="E6367" s="157" t="s">
        <v>8259</v>
      </c>
      <c r="F6367" s="157" t="s">
        <v>8259</v>
      </c>
    </row>
    <row r="6368" spans="1:6" x14ac:dyDescent="0.2">
      <c r="A6368" s="155" t="s">
        <v>8257</v>
      </c>
      <c r="B6368" s="155" t="s">
        <v>8258</v>
      </c>
      <c r="C6368" s="155" t="s">
        <v>10690</v>
      </c>
      <c r="D6368" s="157" t="s">
        <v>8259</v>
      </c>
      <c r="E6368" s="157" t="s">
        <v>8259</v>
      </c>
      <c r="F6368" s="157" t="s">
        <v>8259</v>
      </c>
    </row>
    <row r="6369" spans="1:6" x14ac:dyDescent="0.2">
      <c r="A6369" s="155" t="s">
        <v>8260</v>
      </c>
      <c r="B6369" s="155" t="s">
        <v>12364</v>
      </c>
      <c r="C6369" s="156">
        <v>37621</v>
      </c>
      <c r="D6369" s="157">
        <v>0</v>
      </c>
      <c r="E6369" s="157">
        <v>0</v>
      </c>
      <c r="F6369" s="157">
        <v>0</v>
      </c>
    </row>
    <row r="6370" spans="1:6" x14ac:dyDescent="0.2">
      <c r="A6370" s="155" t="s">
        <v>8261</v>
      </c>
      <c r="B6370" s="155"/>
      <c r="C6370" s="156">
        <v>37621</v>
      </c>
      <c r="D6370" s="157">
        <v>0</v>
      </c>
      <c r="E6370" s="157">
        <v>0</v>
      </c>
      <c r="F6370" s="157">
        <v>0</v>
      </c>
    </row>
    <row r="6371" spans="1:6" x14ac:dyDescent="0.2">
      <c r="A6371" s="155" t="s">
        <v>8257</v>
      </c>
      <c r="B6371" s="155" t="s">
        <v>8258</v>
      </c>
      <c r="C6371" s="155" t="s">
        <v>10690</v>
      </c>
      <c r="D6371" s="157" t="s">
        <v>8259</v>
      </c>
      <c r="E6371" s="157" t="s">
        <v>8259</v>
      </c>
      <c r="F6371" s="157" t="s">
        <v>8259</v>
      </c>
    </row>
    <row r="6372" spans="1:6" x14ac:dyDescent="0.2">
      <c r="A6372" s="155" t="s">
        <v>8257</v>
      </c>
      <c r="B6372" s="155" t="s">
        <v>8258</v>
      </c>
      <c r="C6372" s="155" t="s">
        <v>10690</v>
      </c>
      <c r="D6372" s="157" t="s">
        <v>8259</v>
      </c>
      <c r="E6372" s="157" t="s">
        <v>8259</v>
      </c>
      <c r="F6372" s="157" t="s">
        <v>8259</v>
      </c>
    </row>
    <row r="6373" spans="1:6" x14ac:dyDescent="0.2">
      <c r="A6373" s="155" t="s">
        <v>8260</v>
      </c>
      <c r="B6373" s="155" t="s">
        <v>12364</v>
      </c>
      <c r="C6373" s="156">
        <v>37621</v>
      </c>
      <c r="D6373" s="157">
        <v>0</v>
      </c>
      <c r="E6373" s="157">
        <v>0</v>
      </c>
      <c r="F6373" s="157">
        <v>0</v>
      </c>
    </row>
    <row r="6374" spans="1:6" x14ac:dyDescent="0.2">
      <c r="A6374" s="155" t="s">
        <v>8261</v>
      </c>
      <c r="B6374" s="155"/>
      <c r="C6374" s="156">
        <v>37621</v>
      </c>
      <c r="D6374" s="157">
        <v>0</v>
      </c>
      <c r="E6374" s="157">
        <v>0</v>
      </c>
      <c r="F6374" s="157">
        <v>0</v>
      </c>
    </row>
    <row r="6375" spans="1:6" x14ac:dyDescent="0.2">
      <c r="A6375" s="155" t="s">
        <v>8257</v>
      </c>
      <c r="B6375" s="155" t="s">
        <v>8258</v>
      </c>
      <c r="C6375" s="155" t="s">
        <v>10690</v>
      </c>
      <c r="D6375" s="157" t="s">
        <v>8259</v>
      </c>
      <c r="E6375" s="157" t="s">
        <v>8259</v>
      </c>
      <c r="F6375" s="157" t="s">
        <v>8259</v>
      </c>
    </row>
    <row r="6376" spans="1:6" x14ac:dyDescent="0.2">
      <c r="A6376" s="155" t="s">
        <v>8257</v>
      </c>
      <c r="B6376" s="155" t="s">
        <v>8258</v>
      </c>
      <c r="C6376" s="155" t="s">
        <v>10690</v>
      </c>
      <c r="D6376" s="157" t="s">
        <v>8259</v>
      </c>
      <c r="E6376" s="157" t="s">
        <v>8259</v>
      </c>
      <c r="F6376" s="157" t="s">
        <v>8259</v>
      </c>
    </row>
    <row r="6377" spans="1:6" x14ac:dyDescent="0.2">
      <c r="A6377" s="155" t="s">
        <v>8260</v>
      </c>
      <c r="B6377" s="155" t="s">
        <v>12364</v>
      </c>
      <c r="C6377" s="156">
        <v>37621</v>
      </c>
      <c r="D6377" s="157">
        <v>0</v>
      </c>
      <c r="E6377" s="157">
        <v>0</v>
      </c>
      <c r="F6377" s="157">
        <v>0</v>
      </c>
    </row>
    <row r="6378" spans="1:6" x14ac:dyDescent="0.2">
      <c r="A6378" s="155" t="s">
        <v>8261</v>
      </c>
      <c r="B6378" s="155"/>
      <c r="C6378" s="156">
        <v>37621</v>
      </c>
      <c r="D6378" s="157">
        <v>0</v>
      </c>
      <c r="E6378" s="157">
        <v>0</v>
      </c>
      <c r="F6378" s="157">
        <v>0</v>
      </c>
    </row>
    <row r="6379" spans="1:6" x14ac:dyDescent="0.2">
      <c r="A6379" s="155" t="s">
        <v>8257</v>
      </c>
      <c r="B6379" s="155" t="s">
        <v>8258</v>
      </c>
      <c r="C6379" s="155" t="s">
        <v>10690</v>
      </c>
      <c r="D6379" s="157" t="s">
        <v>8259</v>
      </c>
      <c r="E6379" s="157" t="s">
        <v>8259</v>
      </c>
      <c r="F6379" s="157" t="s">
        <v>8259</v>
      </c>
    </row>
    <row r="6380" spans="1:6" x14ac:dyDescent="0.2">
      <c r="A6380" s="155" t="s">
        <v>8257</v>
      </c>
      <c r="B6380" s="155" t="s">
        <v>8258</v>
      </c>
      <c r="C6380" s="155" t="s">
        <v>10690</v>
      </c>
      <c r="D6380" s="157" t="s">
        <v>8259</v>
      </c>
      <c r="E6380" s="157" t="s">
        <v>8259</v>
      </c>
      <c r="F6380" s="157" t="s">
        <v>8259</v>
      </c>
    </row>
    <row r="6381" spans="1:6" x14ac:dyDescent="0.2">
      <c r="A6381" s="155" t="s">
        <v>8260</v>
      </c>
      <c r="B6381" s="155" t="s">
        <v>12364</v>
      </c>
      <c r="C6381" s="156">
        <v>37621</v>
      </c>
      <c r="D6381" s="157">
        <v>0</v>
      </c>
      <c r="E6381" s="157">
        <v>0</v>
      </c>
      <c r="F6381" s="157">
        <v>0</v>
      </c>
    </row>
    <row r="6382" spans="1:6" x14ac:dyDescent="0.2">
      <c r="A6382" s="155" t="s">
        <v>8261</v>
      </c>
      <c r="B6382" s="155"/>
      <c r="C6382" s="156">
        <v>37621</v>
      </c>
      <c r="D6382" s="157">
        <v>0</v>
      </c>
      <c r="E6382" s="157">
        <v>0</v>
      </c>
      <c r="F6382" s="157">
        <v>0</v>
      </c>
    </row>
    <row r="6383" spans="1:6" x14ac:dyDescent="0.2">
      <c r="A6383" s="155" t="s">
        <v>8257</v>
      </c>
      <c r="B6383" s="155" t="s">
        <v>8258</v>
      </c>
      <c r="C6383" s="155" t="s">
        <v>10690</v>
      </c>
      <c r="D6383" s="157" t="s">
        <v>8259</v>
      </c>
      <c r="E6383" s="157" t="s">
        <v>8259</v>
      </c>
      <c r="F6383" s="157" t="s">
        <v>8259</v>
      </c>
    </row>
    <row r="6384" spans="1:6" x14ac:dyDescent="0.2">
      <c r="A6384" s="155" t="s">
        <v>8268</v>
      </c>
      <c r="B6384" s="155"/>
      <c r="C6384" s="155"/>
      <c r="D6384" s="155"/>
      <c r="E6384" s="155"/>
      <c r="F6384" s="155"/>
    </row>
    <row r="6385" spans="1:6" x14ac:dyDescent="0.2">
      <c r="A6385" s="155" t="s">
        <v>8254</v>
      </c>
      <c r="B6385" s="155" t="s">
        <v>8255</v>
      </c>
      <c r="C6385" s="155"/>
      <c r="D6385" s="155"/>
      <c r="E6385" s="155"/>
      <c r="F6385" s="155"/>
    </row>
    <row r="6386" spans="1:6" x14ac:dyDescent="0.2">
      <c r="A6386" s="155"/>
      <c r="B6386" s="155"/>
      <c r="C6386" s="155" t="s">
        <v>10689</v>
      </c>
      <c r="D6386" s="157" t="s">
        <v>8255</v>
      </c>
      <c r="E6386" s="155"/>
      <c r="F6386" s="155"/>
    </row>
    <row r="6388" spans="1:6" x14ac:dyDescent="0.2">
      <c r="A6388" s="155" t="s">
        <v>7237</v>
      </c>
      <c r="B6388" s="155" t="s">
        <v>8460</v>
      </c>
      <c r="C6388" s="155"/>
      <c r="D6388" s="155"/>
      <c r="E6388" s="155"/>
      <c r="F6388" s="155"/>
    </row>
    <row r="6389" spans="1:6" x14ac:dyDescent="0.2">
      <c r="A6389" s="155"/>
      <c r="B6389" s="155"/>
      <c r="C6389" s="155" t="s">
        <v>10691</v>
      </c>
      <c r="D6389" s="155"/>
      <c r="E6389" s="157">
        <v>0</v>
      </c>
      <c r="F6389" s="155"/>
    </row>
    <row r="6390" spans="1:6" x14ac:dyDescent="0.2">
      <c r="A6390" s="155" t="s">
        <v>8264</v>
      </c>
      <c r="B6390" s="155"/>
      <c r="C6390" s="156">
        <v>37590</v>
      </c>
      <c r="D6390" s="157">
        <v>10598.855</v>
      </c>
      <c r="E6390" s="157">
        <v>8866.7860000000001</v>
      </c>
      <c r="F6390" s="157">
        <v>1732.069</v>
      </c>
    </row>
    <row r="6391" spans="1:6" x14ac:dyDescent="0.2">
      <c r="A6391" s="155" t="s">
        <v>8257</v>
      </c>
      <c r="B6391" s="155" t="s">
        <v>8258</v>
      </c>
      <c r="C6391" s="155" t="s">
        <v>10690</v>
      </c>
      <c r="D6391" s="157" t="s">
        <v>8259</v>
      </c>
      <c r="E6391" s="157" t="s">
        <v>8259</v>
      </c>
      <c r="F6391" s="157" t="s">
        <v>8259</v>
      </c>
    </row>
    <row r="6392" spans="1:6" x14ac:dyDescent="0.2">
      <c r="A6392" s="155" t="s">
        <v>8257</v>
      </c>
      <c r="B6392" s="155" t="s">
        <v>8258</v>
      </c>
      <c r="C6392" s="155" t="s">
        <v>10690</v>
      </c>
      <c r="D6392" s="157" t="s">
        <v>8259</v>
      </c>
      <c r="E6392" s="157" t="s">
        <v>8259</v>
      </c>
      <c r="F6392" s="157" t="s">
        <v>8259</v>
      </c>
    </row>
    <row r="6393" spans="1:6" x14ac:dyDescent="0.2">
      <c r="A6393" s="155" t="s">
        <v>8260</v>
      </c>
      <c r="B6393" s="155" t="s">
        <v>12364</v>
      </c>
      <c r="C6393" s="156">
        <v>37621</v>
      </c>
      <c r="D6393" s="157">
        <v>0</v>
      </c>
      <c r="E6393" s="157">
        <v>0</v>
      </c>
      <c r="F6393" s="157">
        <v>0</v>
      </c>
    </row>
    <row r="6394" spans="1:6" x14ac:dyDescent="0.2">
      <c r="A6394" s="155" t="s">
        <v>8261</v>
      </c>
      <c r="B6394" s="155"/>
      <c r="C6394" s="156">
        <v>37621</v>
      </c>
      <c r="D6394" s="157">
        <v>10598.855</v>
      </c>
      <c r="E6394" s="157">
        <v>8866.7860000000001</v>
      </c>
      <c r="F6394" s="157">
        <v>1732.069</v>
      </c>
    </row>
    <row r="6395" spans="1:6" x14ac:dyDescent="0.2">
      <c r="A6395" s="155" t="s">
        <v>8257</v>
      </c>
      <c r="B6395" s="155" t="s">
        <v>8258</v>
      </c>
      <c r="C6395" s="155" t="s">
        <v>10690</v>
      </c>
      <c r="D6395" s="157" t="s">
        <v>8259</v>
      </c>
      <c r="E6395" s="157" t="s">
        <v>8259</v>
      </c>
      <c r="F6395" s="157" t="s">
        <v>8259</v>
      </c>
    </row>
    <row r="6396" spans="1:6" x14ac:dyDescent="0.2">
      <c r="A6396" s="155" t="s">
        <v>9346</v>
      </c>
      <c r="B6396" s="155" t="s">
        <v>9809</v>
      </c>
      <c r="C6396" s="155" t="s">
        <v>9810</v>
      </c>
      <c r="D6396" s="155"/>
      <c r="E6396" s="155"/>
      <c r="F6396" s="155"/>
    </row>
    <row r="6397" spans="1:6" x14ac:dyDescent="0.2">
      <c r="A6397" s="155"/>
      <c r="B6397" s="155"/>
      <c r="C6397" s="155" t="s">
        <v>10691</v>
      </c>
      <c r="D6397" s="155"/>
      <c r="E6397" s="157">
        <v>0</v>
      </c>
      <c r="F6397" s="155"/>
    </row>
    <row r="6398" spans="1:6" x14ac:dyDescent="0.2">
      <c r="A6398" s="155" t="s">
        <v>8264</v>
      </c>
      <c r="B6398" s="155"/>
      <c r="C6398" s="156">
        <v>37590</v>
      </c>
      <c r="D6398" s="157">
        <v>0</v>
      </c>
      <c r="E6398" s="157">
        <v>4078</v>
      </c>
      <c r="F6398" s="157">
        <v>-4078</v>
      </c>
    </row>
    <row r="6399" spans="1:6" x14ac:dyDescent="0.2">
      <c r="A6399" s="155" t="s">
        <v>8257</v>
      </c>
      <c r="B6399" s="155" t="s">
        <v>8258</v>
      </c>
      <c r="C6399" s="155" t="s">
        <v>10690</v>
      </c>
      <c r="D6399" s="157" t="s">
        <v>8259</v>
      </c>
      <c r="E6399" s="157" t="s">
        <v>8259</v>
      </c>
      <c r="F6399" s="157" t="s">
        <v>8259</v>
      </c>
    </row>
    <row r="6401" spans="1:6" x14ac:dyDescent="0.2">
      <c r="A6401" s="155" t="s">
        <v>8265</v>
      </c>
      <c r="B6401" s="155" t="s">
        <v>8266</v>
      </c>
      <c r="C6401" s="155" t="s">
        <v>158</v>
      </c>
      <c r="D6401" s="157" t="s">
        <v>3</v>
      </c>
      <c r="E6401" s="157" t="s">
        <v>4</v>
      </c>
      <c r="F6401" s="157" t="s">
        <v>1020</v>
      </c>
    </row>
    <row r="6402" spans="1:6" x14ac:dyDescent="0.2">
      <c r="A6402" s="155" t="s">
        <v>8257</v>
      </c>
      <c r="B6402" s="155" t="s">
        <v>8258</v>
      </c>
      <c r="C6402" s="155" t="s">
        <v>10690</v>
      </c>
      <c r="D6402" s="157" t="s">
        <v>8259</v>
      </c>
      <c r="E6402" s="157" t="s">
        <v>8259</v>
      </c>
      <c r="F6402" s="157" t="s">
        <v>8259</v>
      </c>
    </row>
    <row r="6403" spans="1:6" x14ac:dyDescent="0.2">
      <c r="A6403" s="156">
        <v>45644</v>
      </c>
      <c r="B6403" s="155">
        <v>5624567543</v>
      </c>
      <c r="C6403" s="155" t="s">
        <v>11603</v>
      </c>
      <c r="D6403" s="157">
        <v>705</v>
      </c>
      <c r="E6403" s="155"/>
      <c r="F6403" s="157">
        <v>-3373</v>
      </c>
    </row>
    <row r="6404" spans="1:6" x14ac:dyDescent="0.2">
      <c r="A6404" s="156">
        <v>45644</v>
      </c>
      <c r="B6404" s="155">
        <v>5624567544</v>
      </c>
      <c r="C6404" s="155" t="s">
        <v>11604</v>
      </c>
      <c r="D6404" s="157">
        <v>3373</v>
      </c>
      <c r="E6404" s="155"/>
      <c r="F6404" s="157">
        <v>0</v>
      </c>
    </row>
    <row r="6405" spans="1:6" x14ac:dyDescent="0.2">
      <c r="A6405" s="155" t="s">
        <v>8257</v>
      </c>
      <c r="B6405" s="155" t="s">
        <v>8258</v>
      </c>
      <c r="C6405" s="155" t="s">
        <v>10690</v>
      </c>
      <c r="D6405" s="157" t="s">
        <v>8259</v>
      </c>
      <c r="E6405" s="157" t="s">
        <v>8259</v>
      </c>
      <c r="F6405" s="157" t="s">
        <v>8259</v>
      </c>
    </row>
    <row r="6406" spans="1:6" x14ac:dyDescent="0.2">
      <c r="A6406" s="155" t="s">
        <v>8260</v>
      </c>
      <c r="B6406" s="155" t="s">
        <v>12364</v>
      </c>
      <c r="C6406" s="156">
        <v>37621</v>
      </c>
      <c r="D6406" s="157">
        <v>4078</v>
      </c>
      <c r="E6406" s="157">
        <v>0</v>
      </c>
      <c r="F6406" s="157">
        <v>4078</v>
      </c>
    </row>
    <row r="6407" spans="1:6" x14ac:dyDescent="0.2">
      <c r="A6407" s="155" t="s">
        <v>8261</v>
      </c>
      <c r="B6407" s="155"/>
      <c r="C6407" s="156">
        <v>37621</v>
      </c>
      <c r="D6407" s="157">
        <v>4078</v>
      </c>
      <c r="E6407" s="157">
        <v>4078</v>
      </c>
      <c r="F6407" s="157">
        <v>0</v>
      </c>
    </row>
    <row r="6408" spans="1:6" x14ac:dyDescent="0.2">
      <c r="A6408" s="155" t="s">
        <v>8257</v>
      </c>
      <c r="B6408" s="155" t="s">
        <v>8258</v>
      </c>
      <c r="C6408" s="155" t="s">
        <v>10690</v>
      </c>
      <c r="D6408" s="157" t="s">
        <v>8259</v>
      </c>
      <c r="E6408" s="157" t="s">
        <v>8259</v>
      </c>
      <c r="F6408" s="157" t="s">
        <v>8259</v>
      </c>
    </row>
    <row r="6409" spans="1:6" x14ac:dyDescent="0.2">
      <c r="A6409" s="155" t="s">
        <v>8257</v>
      </c>
      <c r="B6409" s="155" t="s">
        <v>8258</v>
      </c>
      <c r="C6409" s="155" t="s">
        <v>10690</v>
      </c>
      <c r="D6409" s="157" t="s">
        <v>8259</v>
      </c>
      <c r="E6409" s="157" t="s">
        <v>8259</v>
      </c>
      <c r="F6409" s="157" t="s">
        <v>8259</v>
      </c>
    </row>
    <row r="6410" spans="1:6" x14ac:dyDescent="0.2">
      <c r="A6410" s="155" t="s">
        <v>8260</v>
      </c>
      <c r="B6410" s="155" t="s">
        <v>12364</v>
      </c>
      <c r="C6410" s="156">
        <v>37621</v>
      </c>
      <c r="D6410" s="157">
        <v>0</v>
      </c>
      <c r="E6410" s="157">
        <v>0</v>
      </c>
      <c r="F6410" s="157">
        <v>0</v>
      </c>
    </row>
    <row r="6411" spans="1:6" x14ac:dyDescent="0.2">
      <c r="A6411" s="155" t="s">
        <v>8261</v>
      </c>
      <c r="B6411" s="155"/>
      <c r="C6411" s="156">
        <v>37621</v>
      </c>
      <c r="D6411" s="157">
        <v>0</v>
      </c>
      <c r="E6411" s="157">
        <v>0</v>
      </c>
      <c r="F6411" s="157">
        <v>0</v>
      </c>
    </row>
    <row r="6412" spans="1:6" x14ac:dyDescent="0.2">
      <c r="A6412" s="155" t="s">
        <v>8257</v>
      </c>
      <c r="B6412" s="155" t="s">
        <v>8258</v>
      </c>
      <c r="C6412" s="155" t="s">
        <v>10690</v>
      </c>
      <c r="D6412" s="157" t="s">
        <v>8259</v>
      </c>
      <c r="E6412" s="157" t="s">
        <v>8259</v>
      </c>
      <c r="F6412" s="157" t="s">
        <v>8259</v>
      </c>
    </row>
    <row r="6413" spans="1:6" x14ac:dyDescent="0.2">
      <c r="A6413" s="155" t="s">
        <v>8257</v>
      </c>
      <c r="B6413" s="155" t="s">
        <v>8258</v>
      </c>
      <c r="C6413" s="155" t="s">
        <v>10690</v>
      </c>
      <c r="D6413" s="157" t="s">
        <v>8259</v>
      </c>
      <c r="E6413" s="157" t="s">
        <v>8259</v>
      </c>
      <c r="F6413" s="157" t="s">
        <v>8259</v>
      </c>
    </row>
    <row r="6414" spans="1:6" x14ac:dyDescent="0.2">
      <c r="A6414" s="155" t="s">
        <v>8260</v>
      </c>
      <c r="B6414" s="155" t="s">
        <v>12364</v>
      </c>
      <c r="C6414" s="156">
        <v>37621</v>
      </c>
      <c r="D6414" s="157">
        <v>0</v>
      </c>
      <c r="E6414" s="157">
        <v>0</v>
      </c>
      <c r="F6414" s="157">
        <v>0</v>
      </c>
    </row>
    <row r="6415" spans="1:6" x14ac:dyDescent="0.2">
      <c r="A6415" s="155" t="s">
        <v>8261</v>
      </c>
      <c r="B6415" s="155"/>
      <c r="C6415" s="156">
        <v>37621</v>
      </c>
      <c r="D6415" s="157">
        <v>0</v>
      </c>
      <c r="E6415" s="157">
        <v>0</v>
      </c>
      <c r="F6415" s="157">
        <v>0</v>
      </c>
    </row>
    <row r="6416" spans="1:6" x14ac:dyDescent="0.2">
      <c r="A6416" s="155" t="s">
        <v>8257</v>
      </c>
      <c r="B6416" s="155" t="s">
        <v>8258</v>
      </c>
      <c r="C6416" s="155" t="s">
        <v>10690</v>
      </c>
      <c r="D6416" s="157" t="s">
        <v>8259</v>
      </c>
      <c r="E6416" s="157" t="s">
        <v>8259</v>
      </c>
      <c r="F6416" s="157" t="s">
        <v>8259</v>
      </c>
    </row>
    <row r="6417" spans="1:6" x14ac:dyDescent="0.2">
      <c r="A6417" s="155" t="s">
        <v>9348</v>
      </c>
      <c r="B6417" s="155" t="s">
        <v>9813</v>
      </c>
      <c r="C6417" s="155"/>
      <c r="D6417" s="155"/>
      <c r="E6417" s="155"/>
      <c r="F6417" s="155"/>
    </row>
    <row r="6418" spans="1:6" x14ac:dyDescent="0.2">
      <c r="A6418" s="155"/>
      <c r="B6418" s="155"/>
      <c r="C6418" s="155" t="s">
        <v>10691</v>
      </c>
      <c r="D6418" s="155"/>
      <c r="E6418" s="157">
        <v>0</v>
      </c>
      <c r="F6418" s="155"/>
    </row>
    <row r="6419" spans="1:6" x14ac:dyDescent="0.2">
      <c r="A6419" s="155" t="s">
        <v>8264</v>
      </c>
      <c r="B6419" s="155"/>
      <c r="C6419" s="156">
        <v>37590</v>
      </c>
      <c r="D6419" s="157">
        <v>4285</v>
      </c>
      <c r="E6419" s="157">
        <v>4285</v>
      </c>
      <c r="F6419" s="157">
        <v>0</v>
      </c>
    </row>
    <row r="6420" spans="1:6" x14ac:dyDescent="0.2">
      <c r="A6420" s="155" t="s">
        <v>8257</v>
      </c>
      <c r="B6420" s="155" t="s">
        <v>8258</v>
      </c>
      <c r="C6420" s="155" t="s">
        <v>10690</v>
      </c>
      <c r="D6420" s="157" t="s">
        <v>8259</v>
      </c>
      <c r="E6420" s="157" t="s">
        <v>8259</v>
      </c>
      <c r="F6420" s="157" t="s">
        <v>8259</v>
      </c>
    </row>
    <row r="6421" spans="1:6" x14ac:dyDescent="0.2">
      <c r="A6421" s="155" t="s">
        <v>8257</v>
      </c>
      <c r="B6421" s="155" t="s">
        <v>8258</v>
      </c>
      <c r="C6421" s="155" t="s">
        <v>10690</v>
      </c>
      <c r="D6421" s="157" t="s">
        <v>8259</v>
      </c>
      <c r="E6421" s="157" t="s">
        <v>8259</v>
      </c>
      <c r="F6421" s="157" t="s">
        <v>8259</v>
      </c>
    </row>
    <row r="6422" spans="1:6" x14ac:dyDescent="0.2">
      <c r="A6422" s="155" t="s">
        <v>8260</v>
      </c>
      <c r="B6422" s="155" t="s">
        <v>12364</v>
      </c>
      <c r="C6422" s="156">
        <v>37621</v>
      </c>
      <c r="D6422" s="157">
        <v>0</v>
      </c>
      <c r="E6422" s="157">
        <v>0</v>
      </c>
      <c r="F6422" s="157">
        <v>0</v>
      </c>
    </row>
    <row r="6423" spans="1:6" x14ac:dyDescent="0.2">
      <c r="A6423" s="155" t="s">
        <v>8261</v>
      </c>
      <c r="B6423" s="155"/>
      <c r="C6423" s="156">
        <v>37621</v>
      </c>
      <c r="D6423" s="157">
        <v>4285</v>
      </c>
      <c r="E6423" s="157">
        <v>4285</v>
      </c>
      <c r="F6423" s="157">
        <v>0</v>
      </c>
    </row>
    <row r="6424" spans="1:6" x14ac:dyDescent="0.2">
      <c r="A6424" s="155" t="s">
        <v>8257</v>
      </c>
      <c r="B6424" s="155" t="s">
        <v>8258</v>
      </c>
      <c r="C6424" s="155" t="s">
        <v>10690</v>
      </c>
      <c r="D6424" s="157" t="s">
        <v>8259</v>
      </c>
      <c r="E6424" s="157" t="s">
        <v>8259</v>
      </c>
      <c r="F6424" s="157" t="s">
        <v>8259</v>
      </c>
    </row>
    <row r="6425" spans="1:6" x14ac:dyDescent="0.2">
      <c r="A6425" s="155" t="s">
        <v>5030</v>
      </c>
      <c r="B6425" s="155" t="s">
        <v>9171</v>
      </c>
      <c r="C6425" s="155"/>
      <c r="D6425" s="155"/>
      <c r="E6425" s="155"/>
      <c r="F6425" s="155"/>
    </row>
    <row r="6426" spans="1:6" x14ac:dyDescent="0.2">
      <c r="A6426" s="155"/>
      <c r="B6426" s="155"/>
      <c r="C6426" s="155" t="s">
        <v>10691</v>
      </c>
      <c r="D6426" s="155"/>
      <c r="E6426" s="157">
        <v>0</v>
      </c>
      <c r="F6426" s="155"/>
    </row>
    <row r="6427" spans="1:6" x14ac:dyDescent="0.2">
      <c r="A6427" s="155" t="s">
        <v>8264</v>
      </c>
      <c r="B6427" s="155"/>
      <c r="C6427" s="156">
        <v>37590</v>
      </c>
      <c r="D6427" s="157">
        <v>0</v>
      </c>
      <c r="E6427" s="157">
        <v>2251.3760000000002</v>
      </c>
      <c r="F6427" s="157">
        <v>-2251.3760000000002</v>
      </c>
    </row>
    <row r="6428" spans="1:6" x14ac:dyDescent="0.2">
      <c r="A6428" s="155" t="s">
        <v>8257</v>
      </c>
      <c r="B6428" s="155" t="s">
        <v>8258</v>
      </c>
      <c r="C6428" s="155" t="s">
        <v>10690</v>
      </c>
      <c r="D6428" s="157" t="s">
        <v>8259</v>
      </c>
      <c r="E6428" s="157" t="s">
        <v>8259</v>
      </c>
      <c r="F6428" s="157" t="s">
        <v>8259</v>
      </c>
    </row>
    <row r="6429" spans="1:6" x14ac:dyDescent="0.2">
      <c r="A6429" s="155" t="s">
        <v>8257</v>
      </c>
      <c r="B6429" s="155" t="s">
        <v>8258</v>
      </c>
      <c r="C6429" s="155" t="s">
        <v>10690</v>
      </c>
      <c r="D6429" s="157" t="s">
        <v>8259</v>
      </c>
      <c r="E6429" s="157" t="s">
        <v>8259</v>
      </c>
      <c r="F6429" s="157" t="s">
        <v>8259</v>
      </c>
    </row>
    <row r="6430" spans="1:6" x14ac:dyDescent="0.2">
      <c r="A6430" s="155" t="s">
        <v>8260</v>
      </c>
      <c r="B6430" s="155" t="s">
        <v>12364</v>
      </c>
      <c r="C6430" s="156">
        <v>37621</v>
      </c>
      <c r="D6430" s="157">
        <v>0</v>
      </c>
      <c r="E6430" s="157">
        <v>0</v>
      </c>
      <c r="F6430" s="157">
        <v>0</v>
      </c>
    </row>
    <row r="6431" spans="1:6" x14ac:dyDescent="0.2">
      <c r="A6431" s="155" t="s">
        <v>8261</v>
      </c>
      <c r="B6431" s="155"/>
      <c r="C6431" s="156">
        <v>37621</v>
      </c>
      <c r="D6431" s="157">
        <v>0</v>
      </c>
      <c r="E6431" s="157">
        <v>2251.3760000000002</v>
      </c>
      <c r="F6431" s="157">
        <v>-2251.3760000000002</v>
      </c>
    </row>
    <row r="6432" spans="1:6" x14ac:dyDescent="0.2">
      <c r="A6432" s="155" t="s">
        <v>8257</v>
      </c>
      <c r="B6432" s="155" t="s">
        <v>8258</v>
      </c>
      <c r="C6432" s="155" t="s">
        <v>10690</v>
      </c>
      <c r="D6432" s="157" t="s">
        <v>8259</v>
      </c>
      <c r="E6432" s="157" t="s">
        <v>8259</v>
      </c>
      <c r="F6432" s="157" t="s">
        <v>8259</v>
      </c>
    </row>
    <row r="6433" spans="1:6" x14ac:dyDescent="0.2">
      <c r="A6433" s="155" t="s">
        <v>8257</v>
      </c>
      <c r="B6433" s="155" t="s">
        <v>8258</v>
      </c>
      <c r="C6433" s="155" t="s">
        <v>10690</v>
      </c>
      <c r="D6433" s="157" t="s">
        <v>8259</v>
      </c>
      <c r="E6433" s="157" t="s">
        <v>8259</v>
      </c>
      <c r="F6433" s="157" t="s">
        <v>8259</v>
      </c>
    </row>
    <row r="6434" spans="1:6" x14ac:dyDescent="0.2">
      <c r="A6434" s="155" t="s">
        <v>8260</v>
      </c>
      <c r="B6434" s="155" t="s">
        <v>12364</v>
      </c>
      <c r="C6434" s="156">
        <v>37621</v>
      </c>
      <c r="D6434" s="157">
        <v>0</v>
      </c>
      <c r="E6434" s="157">
        <v>0</v>
      </c>
      <c r="F6434" s="157">
        <v>0</v>
      </c>
    </row>
    <row r="6435" spans="1:6" x14ac:dyDescent="0.2">
      <c r="A6435" s="155" t="s">
        <v>8261</v>
      </c>
      <c r="B6435" s="155"/>
      <c r="C6435" s="156">
        <v>37621</v>
      </c>
      <c r="D6435" s="157">
        <v>0</v>
      </c>
      <c r="E6435" s="157">
        <v>0</v>
      </c>
      <c r="F6435" s="157">
        <v>0</v>
      </c>
    </row>
    <row r="6436" spans="1:6" x14ac:dyDescent="0.2">
      <c r="A6436" s="155" t="s">
        <v>8257</v>
      </c>
      <c r="B6436" s="155" t="s">
        <v>8258</v>
      </c>
      <c r="C6436" s="155" t="s">
        <v>10690</v>
      </c>
      <c r="D6436" s="157" t="s">
        <v>8259</v>
      </c>
      <c r="E6436" s="157" t="s">
        <v>8259</v>
      </c>
      <c r="F6436" s="157" t="s">
        <v>8259</v>
      </c>
    </row>
    <row r="6437" spans="1:6" x14ac:dyDescent="0.2">
      <c r="A6437" s="155" t="s">
        <v>8257</v>
      </c>
      <c r="B6437" s="155" t="s">
        <v>8258</v>
      </c>
      <c r="C6437" s="155" t="s">
        <v>10690</v>
      </c>
      <c r="D6437" s="157" t="s">
        <v>8259</v>
      </c>
      <c r="E6437" s="157" t="s">
        <v>8259</v>
      </c>
      <c r="F6437" s="157" t="s">
        <v>8259</v>
      </c>
    </row>
    <row r="6438" spans="1:6" x14ac:dyDescent="0.2">
      <c r="A6438" s="155" t="s">
        <v>8260</v>
      </c>
      <c r="B6438" s="155" t="s">
        <v>12364</v>
      </c>
      <c r="C6438" s="156">
        <v>37621</v>
      </c>
      <c r="D6438" s="157">
        <v>0</v>
      </c>
      <c r="E6438" s="157">
        <v>0</v>
      </c>
      <c r="F6438" s="157">
        <v>0</v>
      </c>
    </row>
    <row r="6439" spans="1:6" x14ac:dyDescent="0.2">
      <c r="A6439" s="155" t="s">
        <v>8261</v>
      </c>
      <c r="B6439" s="155"/>
      <c r="C6439" s="156">
        <v>37621</v>
      </c>
      <c r="D6439" s="157">
        <v>0</v>
      </c>
      <c r="E6439" s="157">
        <v>0</v>
      </c>
      <c r="F6439" s="157">
        <v>0</v>
      </c>
    </row>
    <row r="6440" spans="1:6" x14ac:dyDescent="0.2">
      <c r="A6440" s="155" t="s">
        <v>8268</v>
      </c>
      <c r="B6440" s="155"/>
      <c r="C6440" s="155"/>
      <c r="D6440" s="155"/>
      <c r="E6440" s="155"/>
      <c r="F6440" s="155"/>
    </row>
    <row r="6441" spans="1:6" x14ac:dyDescent="0.2">
      <c r="A6441" s="155" t="s">
        <v>8254</v>
      </c>
      <c r="B6441" s="155" t="s">
        <v>8255</v>
      </c>
      <c r="C6441" s="155"/>
      <c r="D6441" s="155"/>
      <c r="E6441" s="155"/>
      <c r="F6441" s="155"/>
    </row>
    <row r="6442" spans="1:6" x14ac:dyDescent="0.2">
      <c r="A6442" s="155"/>
      <c r="B6442" s="155"/>
      <c r="C6442" s="155" t="s">
        <v>10689</v>
      </c>
      <c r="D6442" s="157" t="s">
        <v>8255</v>
      </c>
      <c r="E6442" s="155"/>
      <c r="F6442" s="155"/>
    </row>
    <row r="6444" spans="1:6" x14ac:dyDescent="0.2">
      <c r="A6444" s="155" t="s">
        <v>8257</v>
      </c>
      <c r="B6444" s="155" t="s">
        <v>8258</v>
      </c>
      <c r="C6444" s="155" t="s">
        <v>10690</v>
      </c>
      <c r="D6444" s="157" t="s">
        <v>8259</v>
      </c>
      <c r="E6444" s="157" t="s">
        <v>8259</v>
      </c>
      <c r="F6444" s="157" t="s">
        <v>8259</v>
      </c>
    </row>
    <row r="6445" spans="1:6" x14ac:dyDescent="0.2">
      <c r="A6445" s="155" t="s">
        <v>8257</v>
      </c>
      <c r="B6445" s="155" t="s">
        <v>8258</v>
      </c>
      <c r="C6445" s="155" t="s">
        <v>10690</v>
      </c>
      <c r="D6445" s="157" t="s">
        <v>8259</v>
      </c>
      <c r="E6445" s="157" t="s">
        <v>8259</v>
      </c>
      <c r="F6445" s="157" t="s">
        <v>8259</v>
      </c>
    </row>
    <row r="6446" spans="1:6" x14ac:dyDescent="0.2">
      <c r="A6446" s="155" t="s">
        <v>8260</v>
      </c>
      <c r="B6446" s="155" t="s">
        <v>12364</v>
      </c>
      <c r="C6446" s="156">
        <v>37621</v>
      </c>
      <c r="D6446" s="157">
        <v>0</v>
      </c>
      <c r="E6446" s="157">
        <v>0</v>
      </c>
      <c r="F6446" s="157">
        <v>0</v>
      </c>
    </row>
    <row r="6447" spans="1:6" x14ac:dyDescent="0.2">
      <c r="A6447" s="155" t="s">
        <v>8261</v>
      </c>
      <c r="B6447" s="155"/>
      <c r="C6447" s="156">
        <v>37621</v>
      </c>
      <c r="D6447" s="157">
        <v>0</v>
      </c>
      <c r="E6447" s="157">
        <v>0</v>
      </c>
      <c r="F6447" s="157">
        <v>0</v>
      </c>
    </row>
    <row r="6448" spans="1:6" x14ac:dyDescent="0.2">
      <c r="A6448" s="155" t="s">
        <v>8257</v>
      </c>
      <c r="B6448" s="155" t="s">
        <v>8258</v>
      </c>
      <c r="C6448" s="155" t="s">
        <v>10690</v>
      </c>
      <c r="D6448" s="157" t="s">
        <v>8259</v>
      </c>
      <c r="E6448" s="157" t="s">
        <v>8259</v>
      </c>
      <c r="F6448" s="157" t="s">
        <v>8259</v>
      </c>
    </row>
    <row r="6449" spans="1:6" x14ac:dyDescent="0.2">
      <c r="A6449" s="155" t="s">
        <v>8257</v>
      </c>
      <c r="B6449" s="155" t="s">
        <v>8258</v>
      </c>
      <c r="C6449" s="155" t="s">
        <v>10690</v>
      </c>
      <c r="D6449" s="157" t="s">
        <v>8259</v>
      </c>
      <c r="E6449" s="157" t="s">
        <v>8259</v>
      </c>
      <c r="F6449" s="157" t="s">
        <v>8259</v>
      </c>
    </row>
    <row r="6450" spans="1:6" x14ac:dyDescent="0.2">
      <c r="A6450" s="155" t="s">
        <v>8260</v>
      </c>
      <c r="B6450" s="155" t="s">
        <v>12364</v>
      </c>
      <c r="C6450" s="156">
        <v>37621</v>
      </c>
      <c r="D6450" s="157">
        <v>0</v>
      </c>
      <c r="E6450" s="157">
        <v>0</v>
      </c>
      <c r="F6450" s="157">
        <v>0</v>
      </c>
    </row>
    <row r="6451" spans="1:6" x14ac:dyDescent="0.2">
      <c r="A6451" s="155" t="s">
        <v>8261</v>
      </c>
      <c r="B6451" s="155"/>
      <c r="C6451" s="156">
        <v>37621</v>
      </c>
      <c r="D6451" s="157">
        <v>0</v>
      </c>
      <c r="E6451" s="157">
        <v>0</v>
      </c>
      <c r="F6451" s="157">
        <v>0</v>
      </c>
    </row>
    <row r="6452" spans="1:6" x14ac:dyDescent="0.2">
      <c r="A6452" s="155" t="s">
        <v>8257</v>
      </c>
      <c r="B6452" s="155" t="s">
        <v>8258</v>
      </c>
      <c r="C6452" s="155" t="s">
        <v>10690</v>
      </c>
      <c r="D6452" s="157" t="s">
        <v>8259</v>
      </c>
      <c r="E6452" s="157" t="s">
        <v>8259</v>
      </c>
      <c r="F6452" s="157" t="s">
        <v>8259</v>
      </c>
    </row>
    <row r="6453" spans="1:6" x14ac:dyDescent="0.2">
      <c r="A6453" s="155" t="s">
        <v>8257</v>
      </c>
      <c r="B6453" s="155" t="s">
        <v>8258</v>
      </c>
      <c r="C6453" s="155" t="s">
        <v>10690</v>
      </c>
      <c r="D6453" s="157" t="s">
        <v>8259</v>
      </c>
      <c r="E6453" s="157" t="s">
        <v>8259</v>
      </c>
      <c r="F6453" s="157" t="s">
        <v>8259</v>
      </c>
    </row>
    <row r="6454" spans="1:6" x14ac:dyDescent="0.2">
      <c r="A6454" s="155" t="s">
        <v>8260</v>
      </c>
      <c r="B6454" s="155" t="s">
        <v>12364</v>
      </c>
      <c r="C6454" s="156">
        <v>37621</v>
      </c>
      <c r="D6454" s="157">
        <v>0</v>
      </c>
      <c r="E6454" s="157">
        <v>0</v>
      </c>
      <c r="F6454" s="157">
        <v>0</v>
      </c>
    </row>
    <row r="6455" spans="1:6" x14ac:dyDescent="0.2">
      <c r="A6455" s="155" t="s">
        <v>8261</v>
      </c>
      <c r="B6455" s="155"/>
      <c r="C6455" s="156">
        <v>37621</v>
      </c>
      <c r="D6455" s="157">
        <v>0</v>
      </c>
      <c r="E6455" s="157">
        <v>0</v>
      </c>
      <c r="F6455" s="157">
        <v>0</v>
      </c>
    </row>
    <row r="6456" spans="1:6" x14ac:dyDescent="0.2">
      <c r="A6456" s="155" t="s">
        <v>8257</v>
      </c>
      <c r="B6456" s="155" t="s">
        <v>8258</v>
      </c>
      <c r="C6456" s="155" t="s">
        <v>10690</v>
      </c>
      <c r="D6456" s="157" t="s">
        <v>8259</v>
      </c>
      <c r="E6456" s="157" t="s">
        <v>8259</v>
      </c>
      <c r="F6456" s="157" t="s">
        <v>8259</v>
      </c>
    </row>
    <row r="6457" spans="1:6" x14ac:dyDescent="0.2">
      <c r="A6457" s="155" t="s">
        <v>8257</v>
      </c>
      <c r="B6457" s="155" t="s">
        <v>8258</v>
      </c>
      <c r="C6457" s="155" t="s">
        <v>10690</v>
      </c>
      <c r="D6457" s="157" t="s">
        <v>8259</v>
      </c>
      <c r="E6457" s="157" t="s">
        <v>8259</v>
      </c>
      <c r="F6457" s="157" t="s">
        <v>8259</v>
      </c>
    </row>
    <row r="6458" spans="1:6" x14ac:dyDescent="0.2">
      <c r="A6458" s="155" t="s">
        <v>8260</v>
      </c>
      <c r="B6458" s="155" t="s">
        <v>12364</v>
      </c>
      <c r="C6458" s="156">
        <v>37621</v>
      </c>
      <c r="D6458" s="157">
        <v>0</v>
      </c>
      <c r="E6458" s="157">
        <v>0</v>
      </c>
      <c r="F6458" s="157">
        <v>0</v>
      </c>
    </row>
    <row r="6459" spans="1:6" x14ac:dyDescent="0.2">
      <c r="A6459" s="155" t="s">
        <v>8261</v>
      </c>
      <c r="B6459" s="155"/>
      <c r="C6459" s="156">
        <v>37621</v>
      </c>
      <c r="D6459" s="157">
        <v>0</v>
      </c>
      <c r="E6459" s="157">
        <v>0</v>
      </c>
      <c r="F6459" s="157">
        <v>0</v>
      </c>
    </row>
    <row r="6460" spans="1:6" x14ac:dyDescent="0.2">
      <c r="A6460" s="155" t="s">
        <v>8257</v>
      </c>
      <c r="B6460" s="155" t="s">
        <v>8258</v>
      </c>
      <c r="C6460" s="155" t="s">
        <v>10690</v>
      </c>
      <c r="D6460" s="157" t="s">
        <v>8259</v>
      </c>
      <c r="E6460" s="157" t="s">
        <v>8259</v>
      </c>
      <c r="F6460" s="157" t="s">
        <v>8259</v>
      </c>
    </row>
    <row r="6461" spans="1:6" x14ac:dyDescent="0.2">
      <c r="A6461" s="155" t="s">
        <v>8257</v>
      </c>
      <c r="B6461" s="155" t="s">
        <v>8258</v>
      </c>
      <c r="C6461" s="155" t="s">
        <v>10690</v>
      </c>
      <c r="D6461" s="157" t="s">
        <v>8259</v>
      </c>
      <c r="E6461" s="157" t="s">
        <v>8259</v>
      </c>
      <c r="F6461" s="157" t="s">
        <v>8259</v>
      </c>
    </row>
    <row r="6462" spans="1:6" x14ac:dyDescent="0.2">
      <c r="A6462" s="155" t="s">
        <v>8260</v>
      </c>
      <c r="B6462" s="155" t="s">
        <v>12364</v>
      </c>
      <c r="C6462" s="156">
        <v>37621</v>
      </c>
      <c r="D6462" s="157">
        <v>0</v>
      </c>
      <c r="E6462" s="157">
        <v>0</v>
      </c>
      <c r="F6462" s="157">
        <v>0</v>
      </c>
    </row>
    <row r="6463" spans="1:6" x14ac:dyDescent="0.2">
      <c r="A6463" s="155" t="s">
        <v>8261</v>
      </c>
      <c r="B6463" s="155"/>
      <c r="C6463" s="156">
        <v>37621</v>
      </c>
      <c r="D6463" s="157">
        <v>0</v>
      </c>
      <c r="E6463" s="157">
        <v>0</v>
      </c>
      <c r="F6463" s="157">
        <v>0</v>
      </c>
    </row>
    <row r="6464" spans="1:6" x14ac:dyDescent="0.2">
      <c r="A6464" s="155" t="s">
        <v>8257</v>
      </c>
      <c r="B6464" s="155" t="s">
        <v>8258</v>
      </c>
      <c r="C6464" s="155" t="s">
        <v>10690</v>
      </c>
      <c r="D6464" s="157" t="s">
        <v>8259</v>
      </c>
      <c r="E6464" s="157" t="s">
        <v>8259</v>
      </c>
      <c r="F6464" s="157" t="s">
        <v>8259</v>
      </c>
    </row>
    <row r="6465" spans="1:6" x14ac:dyDescent="0.2">
      <c r="A6465" s="155" t="s">
        <v>8257</v>
      </c>
      <c r="B6465" s="155" t="s">
        <v>8258</v>
      </c>
      <c r="C6465" s="155" t="s">
        <v>10690</v>
      </c>
      <c r="D6465" s="157" t="s">
        <v>8259</v>
      </c>
      <c r="E6465" s="157" t="s">
        <v>8259</v>
      </c>
      <c r="F6465" s="157" t="s">
        <v>8259</v>
      </c>
    </row>
    <row r="6466" spans="1:6" x14ac:dyDescent="0.2">
      <c r="A6466" s="155" t="s">
        <v>8260</v>
      </c>
      <c r="B6466" s="155" t="s">
        <v>12364</v>
      </c>
      <c r="C6466" s="156">
        <v>37621</v>
      </c>
      <c r="D6466" s="157">
        <v>0</v>
      </c>
      <c r="E6466" s="157">
        <v>0</v>
      </c>
      <c r="F6466" s="157">
        <v>0</v>
      </c>
    </row>
    <row r="6467" spans="1:6" x14ac:dyDescent="0.2">
      <c r="A6467" s="155" t="s">
        <v>8261</v>
      </c>
      <c r="B6467" s="155"/>
      <c r="C6467" s="156">
        <v>37621</v>
      </c>
      <c r="D6467" s="157">
        <v>0</v>
      </c>
      <c r="E6467" s="157">
        <v>0</v>
      </c>
      <c r="F6467" s="157">
        <v>0</v>
      </c>
    </row>
    <row r="6468" spans="1:6" x14ac:dyDescent="0.2">
      <c r="A6468" s="155" t="s">
        <v>8257</v>
      </c>
      <c r="B6468" s="155" t="s">
        <v>8258</v>
      </c>
      <c r="C6468" s="155" t="s">
        <v>10690</v>
      </c>
      <c r="D6468" s="157" t="s">
        <v>8259</v>
      </c>
      <c r="E6468" s="157" t="s">
        <v>8259</v>
      </c>
      <c r="F6468" s="157" t="s">
        <v>8259</v>
      </c>
    </row>
    <row r="6469" spans="1:6" x14ac:dyDescent="0.2">
      <c r="A6469" s="155" t="s">
        <v>8257</v>
      </c>
      <c r="B6469" s="155" t="s">
        <v>8258</v>
      </c>
      <c r="C6469" s="155" t="s">
        <v>10690</v>
      </c>
      <c r="D6469" s="157" t="s">
        <v>8259</v>
      </c>
      <c r="E6469" s="157" t="s">
        <v>8259</v>
      </c>
      <c r="F6469" s="157" t="s">
        <v>8259</v>
      </c>
    </row>
    <row r="6470" spans="1:6" x14ac:dyDescent="0.2">
      <c r="A6470" s="155" t="s">
        <v>8260</v>
      </c>
      <c r="B6470" s="155" t="s">
        <v>12364</v>
      </c>
      <c r="C6470" s="156">
        <v>37621</v>
      </c>
      <c r="D6470" s="157">
        <v>0</v>
      </c>
      <c r="E6470" s="157">
        <v>0</v>
      </c>
      <c r="F6470" s="157">
        <v>0</v>
      </c>
    </row>
    <row r="6471" spans="1:6" x14ac:dyDescent="0.2">
      <c r="A6471" s="155" t="s">
        <v>8261</v>
      </c>
      <c r="B6471" s="155"/>
      <c r="C6471" s="156">
        <v>37621</v>
      </c>
      <c r="D6471" s="157">
        <v>0</v>
      </c>
      <c r="E6471" s="157">
        <v>0</v>
      </c>
      <c r="F6471" s="157">
        <v>0</v>
      </c>
    </row>
    <row r="6472" spans="1:6" x14ac:dyDescent="0.2">
      <c r="A6472" s="155" t="s">
        <v>8257</v>
      </c>
      <c r="B6472" s="155" t="s">
        <v>8258</v>
      </c>
      <c r="C6472" s="155" t="s">
        <v>10690</v>
      </c>
      <c r="D6472" s="157" t="s">
        <v>8259</v>
      </c>
      <c r="E6472" s="157" t="s">
        <v>8259</v>
      </c>
      <c r="F6472" s="157" t="s">
        <v>8259</v>
      </c>
    </row>
    <row r="6473" spans="1:6" x14ac:dyDescent="0.2">
      <c r="A6473" s="155" t="s">
        <v>8257</v>
      </c>
      <c r="B6473" s="155" t="s">
        <v>8258</v>
      </c>
      <c r="C6473" s="155" t="s">
        <v>10690</v>
      </c>
      <c r="D6473" s="157" t="s">
        <v>8259</v>
      </c>
      <c r="E6473" s="157" t="s">
        <v>8259</v>
      </c>
      <c r="F6473" s="157" t="s">
        <v>8259</v>
      </c>
    </row>
    <row r="6474" spans="1:6" x14ac:dyDescent="0.2">
      <c r="A6474" s="155" t="s">
        <v>8260</v>
      </c>
      <c r="B6474" s="155" t="s">
        <v>12364</v>
      </c>
      <c r="C6474" s="156">
        <v>37621</v>
      </c>
      <c r="D6474" s="157">
        <v>0</v>
      </c>
      <c r="E6474" s="157">
        <v>0</v>
      </c>
      <c r="F6474" s="157">
        <v>0</v>
      </c>
    </row>
    <row r="6475" spans="1:6" x14ac:dyDescent="0.2">
      <c r="A6475" s="155" t="s">
        <v>8261</v>
      </c>
      <c r="B6475" s="155"/>
      <c r="C6475" s="156">
        <v>37621</v>
      </c>
      <c r="D6475" s="157">
        <v>0</v>
      </c>
      <c r="E6475" s="157">
        <v>0</v>
      </c>
      <c r="F6475" s="157">
        <v>0</v>
      </c>
    </row>
    <row r="6476" spans="1:6" x14ac:dyDescent="0.2">
      <c r="A6476" s="155" t="s">
        <v>8257</v>
      </c>
      <c r="B6476" s="155" t="s">
        <v>8258</v>
      </c>
      <c r="C6476" s="155" t="s">
        <v>10690</v>
      </c>
      <c r="D6476" s="157" t="s">
        <v>8259</v>
      </c>
      <c r="E6476" s="157" t="s">
        <v>8259</v>
      </c>
      <c r="F6476" s="157" t="s">
        <v>8259</v>
      </c>
    </row>
    <row r="6477" spans="1:6" x14ac:dyDescent="0.2">
      <c r="A6477" s="155" t="s">
        <v>8257</v>
      </c>
      <c r="B6477" s="155" t="s">
        <v>8258</v>
      </c>
      <c r="C6477" s="155" t="s">
        <v>10690</v>
      </c>
      <c r="D6477" s="157" t="s">
        <v>8259</v>
      </c>
      <c r="E6477" s="157" t="s">
        <v>8259</v>
      </c>
      <c r="F6477" s="157" t="s">
        <v>8259</v>
      </c>
    </row>
    <row r="6478" spans="1:6" x14ac:dyDescent="0.2">
      <c r="A6478" s="155" t="s">
        <v>8260</v>
      </c>
      <c r="B6478" s="155" t="s">
        <v>12364</v>
      </c>
      <c r="C6478" s="156">
        <v>37621</v>
      </c>
      <c r="D6478" s="157">
        <v>0</v>
      </c>
      <c r="E6478" s="157">
        <v>0</v>
      </c>
      <c r="F6478" s="157">
        <v>0</v>
      </c>
    </row>
    <row r="6479" spans="1:6" x14ac:dyDescent="0.2">
      <c r="A6479" s="155" t="s">
        <v>8261</v>
      </c>
      <c r="B6479" s="155"/>
      <c r="C6479" s="156">
        <v>37621</v>
      </c>
      <c r="D6479" s="157">
        <v>0</v>
      </c>
      <c r="E6479" s="157">
        <v>0</v>
      </c>
      <c r="F6479" s="157">
        <v>0</v>
      </c>
    </row>
    <row r="6480" spans="1:6" x14ac:dyDescent="0.2">
      <c r="A6480" s="155" t="s">
        <v>8257</v>
      </c>
      <c r="B6480" s="155" t="s">
        <v>8258</v>
      </c>
      <c r="C6480" s="155" t="s">
        <v>10690</v>
      </c>
      <c r="D6480" s="157" t="s">
        <v>8259</v>
      </c>
      <c r="E6480" s="157" t="s">
        <v>8259</v>
      </c>
      <c r="F6480" s="157" t="s">
        <v>8259</v>
      </c>
    </row>
    <row r="6481" spans="1:6" x14ac:dyDescent="0.2">
      <c r="A6481" s="155" t="s">
        <v>8257</v>
      </c>
      <c r="B6481" s="155" t="s">
        <v>8258</v>
      </c>
      <c r="C6481" s="155" t="s">
        <v>10690</v>
      </c>
      <c r="D6481" s="157" t="s">
        <v>8259</v>
      </c>
      <c r="E6481" s="157" t="s">
        <v>8259</v>
      </c>
      <c r="F6481" s="157" t="s">
        <v>8259</v>
      </c>
    </row>
    <row r="6482" spans="1:6" x14ac:dyDescent="0.2">
      <c r="A6482" s="155" t="s">
        <v>8260</v>
      </c>
      <c r="B6482" s="155" t="s">
        <v>12364</v>
      </c>
      <c r="C6482" s="156">
        <v>37621</v>
      </c>
      <c r="D6482" s="157">
        <v>0</v>
      </c>
      <c r="E6482" s="157">
        <v>0</v>
      </c>
      <c r="F6482" s="157">
        <v>0</v>
      </c>
    </row>
    <row r="6483" spans="1:6" x14ac:dyDescent="0.2">
      <c r="A6483" s="155" t="s">
        <v>8261</v>
      </c>
      <c r="B6483" s="155"/>
      <c r="C6483" s="156">
        <v>37621</v>
      </c>
      <c r="D6483" s="157">
        <v>0</v>
      </c>
      <c r="E6483" s="157">
        <v>0</v>
      </c>
      <c r="F6483" s="157">
        <v>0</v>
      </c>
    </row>
    <row r="6484" spans="1:6" x14ac:dyDescent="0.2">
      <c r="A6484" s="155" t="s">
        <v>8257</v>
      </c>
      <c r="B6484" s="155" t="s">
        <v>8258</v>
      </c>
      <c r="C6484" s="155" t="s">
        <v>10690</v>
      </c>
      <c r="D6484" s="157" t="s">
        <v>8259</v>
      </c>
      <c r="E6484" s="157" t="s">
        <v>8259</v>
      </c>
      <c r="F6484" s="157" t="s">
        <v>8259</v>
      </c>
    </row>
    <row r="6485" spans="1:6" x14ac:dyDescent="0.2">
      <c r="A6485" s="155" t="s">
        <v>8257</v>
      </c>
      <c r="B6485" s="155" t="s">
        <v>8258</v>
      </c>
      <c r="C6485" s="155" t="s">
        <v>10690</v>
      </c>
      <c r="D6485" s="157" t="s">
        <v>8259</v>
      </c>
      <c r="E6485" s="157" t="s">
        <v>8259</v>
      </c>
      <c r="F6485" s="157" t="s">
        <v>8259</v>
      </c>
    </row>
    <row r="6486" spans="1:6" x14ac:dyDescent="0.2">
      <c r="A6486" s="155" t="s">
        <v>8260</v>
      </c>
      <c r="B6486" s="155" t="s">
        <v>12364</v>
      </c>
      <c r="C6486" s="156">
        <v>37621</v>
      </c>
      <c r="D6486" s="157">
        <v>0</v>
      </c>
      <c r="E6486" s="157">
        <v>0</v>
      </c>
      <c r="F6486" s="157">
        <v>0</v>
      </c>
    </row>
    <row r="6487" spans="1:6" x14ac:dyDescent="0.2">
      <c r="A6487" s="155" t="s">
        <v>8261</v>
      </c>
      <c r="B6487" s="155"/>
      <c r="C6487" s="156">
        <v>37621</v>
      </c>
      <c r="D6487" s="157">
        <v>0</v>
      </c>
      <c r="E6487" s="157">
        <v>0</v>
      </c>
      <c r="F6487" s="157">
        <v>0</v>
      </c>
    </row>
    <row r="6488" spans="1:6" x14ac:dyDescent="0.2">
      <c r="A6488" s="155" t="s">
        <v>8257</v>
      </c>
      <c r="B6488" s="155" t="s">
        <v>8258</v>
      </c>
      <c r="C6488" s="155" t="s">
        <v>10690</v>
      </c>
      <c r="D6488" s="157" t="s">
        <v>8259</v>
      </c>
      <c r="E6488" s="157" t="s">
        <v>8259</v>
      </c>
      <c r="F6488" s="157" t="s">
        <v>8259</v>
      </c>
    </row>
    <row r="6489" spans="1:6" x14ac:dyDescent="0.2">
      <c r="A6489" s="155" t="s">
        <v>8257</v>
      </c>
      <c r="B6489" s="155" t="s">
        <v>8258</v>
      </c>
      <c r="C6489" s="155" t="s">
        <v>10690</v>
      </c>
      <c r="D6489" s="157" t="s">
        <v>8259</v>
      </c>
      <c r="E6489" s="157" t="s">
        <v>8259</v>
      </c>
      <c r="F6489" s="157" t="s">
        <v>8259</v>
      </c>
    </row>
    <row r="6490" spans="1:6" x14ac:dyDescent="0.2">
      <c r="A6490" s="155" t="s">
        <v>8260</v>
      </c>
      <c r="B6490" s="155" t="s">
        <v>12364</v>
      </c>
      <c r="C6490" s="156">
        <v>37621</v>
      </c>
      <c r="D6490" s="157">
        <v>0</v>
      </c>
      <c r="E6490" s="157">
        <v>0</v>
      </c>
      <c r="F6490" s="157">
        <v>0</v>
      </c>
    </row>
    <row r="6491" spans="1:6" x14ac:dyDescent="0.2">
      <c r="A6491" s="155" t="s">
        <v>8261</v>
      </c>
      <c r="B6491" s="155"/>
      <c r="C6491" s="156">
        <v>37621</v>
      </c>
      <c r="D6491" s="157">
        <v>0</v>
      </c>
      <c r="E6491" s="157">
        <v>0</v>
      </c>
      <c r="F6491" s="157">
        <v>0</v>
      </c>
    </row>
    <row r="6492" spans="1:6" x14ac:dyDescent="0.2">
      <c r="A6492" s="155" t="s">
        <v>8257</v>
      </c>
      <c r="B6492" s="155" t="s">
        <v>8258</v>
      </c>
      <c r="C6492" s="155" t="s">
        <v>10690</v>
      </c>
      <c r="D6492" s="157" t="s">
        <v>8259</v>
      </c>
      <c r="E6492" s="157" t="s">
        <v>8259</v>
      </c>
      <c r="F6492" s="157" t="s">
        <v>8259</v>
      </c>
    </row>
    <row r="6493" spans="1:6" x14ac:dyDescent="0.2">
      <c r="A6493" s="155" t="s">
        <v>8257</v>
      </c>
      <c r="B6493" s="155" t="s">
        <v>8258</v>
      </c>
      <c r="C6493" s="155" t="s">
        <v>10690</v>
      </c>
      <c r="D6493" s="157" t="s">
        <v>8259</v>
      </c>
      <c r="E6493" s="157" t="s">
        <v>8259</v>
      </c>
      <c r="F6493" s="157" t="s">
        <v>8259</v>
      </c>
    </row>
    <row r="6494" spans="1:6" x14ac:dyDescent="0.2">
      <c r="A6494" s="155" t="s">
        <v>8260</v>
      </c>
      <c r="B6494" s="155" t="s">
        <v>12364</v>
      </c>
      <c r="C6494" s="156">
        <v>37621</v>
      </c>
      <c r="D6494" s="157">
        <v>0</v>
      </c>
      <c r="E6494" s="157">
        <v>0</v>
      </c>
      <c r="F6494" s="157">
        <v>0</v>
      </c>
    </row>
    <row r="6495" spans="1:6" x14ac:dyDescent="0.2">
      <c r="A6495" s="155" t="s">
        <v>8261</v>
      </c>
      <c r="B6495" s="155"/>
      <c r="C6495" s="156">
        <v>37621</v>
      </c>
      <c r="D6495" s="157">
        <v>0</v>
      </c>
      <c r="E6495" s="157">
        <v>0</v>
      </c>
      <c r="F6495" s="157">
        <v>0</v>
      </c>
    </row>
    <row r="6496" spans="1:6" x14ac:dyDescent="0.2">
      <c r="A6496" s="155" t="s">
        <v>8268</v>
      </c>
      <c r="B6496" s="155"/>
      <c r="C6496" s="155"/>
      <c r="D6496" s="155"/>
      <c r="E6496" s="155"/>
      <c r="F6496" s="155"/>
    </row>
    <row r="6497" spans="1:6" x14ac:dyDescent="0.2">
      <c r="A6497" s="155" t="s">
        <v>8254</v>
      </c>
      <c r="B6497" s="155" t="s">
        <v>8255</v>
      </c>
      <c r="C6497" s="155"/>
      <c r="D6497" s="155"/>
      <c r="E6497" s="155"/>
      <c r="F6497" s="155"/>
    </row>
    <row r="6498" spans="1:6" x14ac:dyDescent="0.2">
      <c r="A6498" s="155"/>
      <c r="B6498" s="155"/>
      <c r="C6498" s="155" t="s">
        <v>10689</v>
      </c>
      <c r="D6498" s="157" t="s">
        <v>8255</v>
      </c>
      <c r="E6498" s="155"/>
      <c r="F6498" s="155"/>
    </row>
    <row r="6500" spans="1:6" x14ac:dyDescent="0.2">
      <c r="A6500" s="155" t="s">
        <v>8257</v>
      </c>
      <c r="B6500" s="155" t="s">
        <v>8258</v>
      </c>
      <c r="C6500" s="155" t="s">
        <v>10690</v>
      </c>
      <c r="D6500" s="157" t="s">
        <v>8259</v>
      </c>
      <c r="E6500" s="157" t="s">
        <v>8259</v>
      </c>
      <c r="F6500" s="157" t="s">
        <v>8259</v>
      </c>
    </row>
    <row r="6501" spans="1:6" x14ac:dyDescent="0.2">
      <c r="A6501" s="155" t="s">
        <v>8257</v>
      </c>
      <c r="B6501" s="155" t="s">
        <v>8258</v>
      </c>
      <c r="C6501" s="155" t="s">
        <v>10690</v>
      </c>
      <c r="D6501" s="157" t="s">
        <v>8259</v>
      </c>
      <c r="E6501" s="157" t="s">
        <v>8259</v>
      </c>
      <c r="F6501" s="157" t="s">
        <v>8259</v>
      </c>
    </row>
    <row r="6502" spans="1:6" x14ac:dyDescent="0.2">
      <c r="A6502" s="155" t="s">
        <v>8260</v>
      </c>
      <c r="B6502" s="155" t="s">
        <v>12364</v>
      </c>
      <c r="C6502" s="156">
        <v>37621</v>
      </c>
      <c r="D6502" s="157">
        <v>0</v>
      </c>
      <c r="E6502" s="157">
        <v>0</v>
      </c>
      <c r="F6502" s="157">
        <v>0</v>
      </c>
    </row>
    <row r="6503" spans="1:6" x14ac:dyDescent="0.2">
      <c r="A6503" s="155" t="s">
        <v>8261</v>
      </c>
      <c r="B6503" s="155"/>
      <c r="C6503" s="156">
        <v>37621</v>
      </c>
      <c r="D6503" s="157">
        <v>0</v>
      </c>
      <c r="E6503" s="157">
        <v>0</v>
      </c>
      <c r="F6503" s="157">
        <v>0</v>
      </c>
    </row>
    <row r="6504" spans="1:6" x14ac:dyDescent="0.2">
      <c r="A6504" s="155" t="s">
        <v>8257</v>
      </c>
      <c r="B6504" s="155" t="s">
        <v>8258</v>
      </c>
      <c r="C6504" s="155" t="s">
        <v>10690</v>
      </c>
      <c r="D6504" s="157" t="s">
        <v>8259</v>
      </c>
      <c r="E6504" s="157" t="s">
        <v>8259</v>
      </c>
      <c r="F6504" s="157" t="s">
        <v>8259</v>
      </c>
    </row>
    <row r="6505" spans="1:6" x14ac:dyDescent="0.2">
      <c r="A6505" s="155" t="s">
        <v>9350</v>
      </c>
      <c r="B6505" s="155" t="s">
        <v>9816</v>
      </c>
      <c r="C6505" s="155" t="s">
        <v>8569</v>
      </c>
      <c r="D6505" s="155"/>
      <c r="E6505" s="155"/>
      <c r="F6505" s="155"/>
    </row>
    <row r="6506" spans="1:6" x14ac:dyDescent="0.2">
      <c r="A6506" s="155"/>
      <c r="B6506" s="155"/>
      <c r="C6506" s="155" t="s">
        <v>10691</v>
      </c>
      <c r="D6506" s="155"/>
      <c r="E6506" s="157">
        <v>0</v>
      </c>
      <c r="F6506" s="155"/>
    </row>
    <row r="6507" spans="1:6" x14ac:dyDescent="0.2">
      <c r="A6507" s="155" t="s">
        <v>8264</v>
      </c>
      <c r="B6507" s="155"/>
      <c r="C6507" s="156">
        <v>37590</v>
      </c>
      <c r="D6507" s="157">
        <v>3856.6</v>
      </c>
      <c r="E6507" s="157">
        <v>0</v>
      </c>
      <c r="F6507" s="157">
        <v>3856.6</v>
      </c>
    </row>
    <row r="6508" spans="1:6" x14ac:dyDescent="0.2">
      <c r="A6508" s="155" t="s">
        <v>8257</v>
      </c>
      <c r="B6508" s="155" t="s">
        <v>8258</v>
      </c>
      <c r="C6508" s="155" t="s">
        <v>10690</v>
      </c>
      <c r="D6508" s="157" t="s">
        <v>8259</v>
      </c>
      <c r="E6508" s="157" t="s">
        <v>8259</v>
      </c>
      <c r="F6508" s="157" t="s">
        <v>8259</v>
      </c>
    </row>
    <row r="6509" spans="1:6" x14ac:dyDescent="0.2">
      <c r="A6509" s="155" t="s">
        <v>8257</v>
      </c>
      <c r="B6509" s="155" t="s">
        <v>8258</v>
      </c>
      <c r="C6509" s="155" t="s">
        <v>10690</v>
      </c>
      <c r="D6509" s="157" t="s">
        <v>8259</v>
      </c>
      <c r="E6509" s="157" t="s">
        <v>8259</v>
      </c>
      <c r="F6509" s="157" t="s">
        <v>8259</v>
      </c>
    </row>
    <row r="6510" spans="1:6" x14ac:dyDescent="0.2">
      <c r="A6510" s="155" t="s">
        <v>8260</v>
      </c>
      <c r="B6510" s="155" t="s">
        <v>12364</v>
      </c>
      <c r="C6510" s="156">
        <v>37621</v>
      </c>
      <c r="D6510" s="157">
        <v>0</v>
      </c>
      <c r="E6510" s="157">
        <v>0</v>
      </c>
      <c r="F6510" s="157">
        <v>0</v>
      </c>
    </row>
    <row r="6511" spans="1:6" x14ac:dyDescent="0.2">
      <c r="A6511" s="155" t="s">
        <v>8261</v>
      </c>
      <c r="B6511" s="155"/>
      <c r="C6511" s="156">
        <v>37621</v>
      </c>
      <c r="D6511" s="157">
        <v>3856.6</v>
      </c>
      <c r="E6511" s="157">
        <v>0</v>
      </c>
      <c r="F6511" s="157">
        <v>3856.6</v>
      </c>
    </row>
    <row r="6512" spans="1:6" x14ac:dyDescent="0.2">
      <c r="A6512" s="155" t="s">
        <v>8257</v>
      </c>
      <c r="B6512" s="155" t="s">
        <v>8258</v>
      </c>
      <c r="C6512" s="155" t="s">
        <v>10690</v>
      </c>
      <c r="D6512" s="157" t="s">
        <v>8259</v>
      </c>
      <c r="E6512" s="157" t="s">
        <v>8259</v>
      </c>
      <c r="F6512" s="157" t="s">
        <v>8259</v>
      </c>
    </row>
    <row r="6513" spans="1:6" x14ac:dyDescent="0.2">
      <c r="A6513" s="155" t="s">
        <v>10429</v>
      </c>
      <c r="B6513" s="155" t="s">
        <v>11605</v>
      </c>
      <c r="C6513" s="155" t="s">
        <v>11606</v>
      </c>
      <c r="D6513" s="155"/>
      <c r="E6513" s="155"/>
      <c r="F6513" s="155"/>
    </row>
    <row r="6514" spans="1:6" x14ac:dyDescent="0.2">
      <c r="A6514" s="155"/>
      <c r="B6514" s="155"/>
      <c r="C6514" s="155" t="s">
        <v>10691</v>
      </c>
      <c r="D6514" s="155"/>
      <c r="E6514" s="157">
        <v>0</v>
      </c>
      <c r="F6514" s="155"/>
    </row>
    <row r="6515" spans="1:6" x14ac:dyDescent="0.2">
      <c r="A6515" s="155" t="s">
        <v>8264</v>
      </c>
      <c r="B6515" s="155"/>
      <c r="C6515" s="156">
        <v>37590</v>
      </c>
      <c r="D6515" s="157">
        <v>0</v>
      </c>
      <c r="E6515" s="157">
        <v>0</v>
      </c>
      <c r="F6515" s="157">
        <v>0</v>
      </c>
    </row>
    <row r="6516" spans="1:6" x14ac:dyDescent="0.2">
      <c r="A6516" s="155" t="s">
        <v>8257</v>
      </c>
      <c r="B6516" s="155" t="s">
        <v>8258</v>
      </c>
      <c r="C6516" s="155" t="s">
        <v>10690</v>
      </c>
      <c r="D6516" s="157" t="s">
        <v>8259</v>
      </c>
      <c r="E6516" s="157" t="s">
        <v>8259</v>
      </c>
      <c r="F6516" s="157" t="s">
        <v>8259</v>
      </c>
    </row>
    <row r="6518" spans="1:6" x14ac:dyDescent="0.2">
      <c r="A6518" s="155" t="s">
        <v>8265</v>
      </c>
      <c r="B6518" s="155" t="s">
        <v>8266</v>
      </c>
      <c r="C6518" s="155" t="s">
        <v>158</v>
      </c>
      <c r="D6518" s="157" t="s">
        <v>3</v>
      </c>
      <c r="E6518" s="157" t="s">
        <v>4</v>
      </c>
      <c r="F6518" s="157" t="s">
        <v>1020</v>
      </c>
    </row>
    <row r="6519" spans="1:6" x14ac:dyDescent="0.2">
      <c r="A6519" s="155" t="s">
        <v>8257</v>
      </c>
      <c r="B6519" s="155" t="s">
        <v>8258</v>
      </c>
      <c r="C6519" s="155" t="s">
        <v>10690</v>
      </c>
      <c r="D6519" s="157" t="s">
        <v>8259</v>
      </c>
      <c r="E6519" s="157" t="s">
        <v>8259</v>
      </c>
      <c r="F6519" s="157" t="s">
        <v>8259</v>
      </c>
    </row>
    <row r="6520" spans="1:6" x14ac:dyDescent="0.2">
      <c r="A6520" s="156">
        <v>45652</v>
      </c>
      <c r="B6520" s="155" t="s">
        <v>11607</v>
      </c>
      <c r="C6520" s="155" t="s">
        <v>11608</v>
      </c>
      <c r="D6520" s="155"/>
      <c r="E6520" s="157">
        <v>29200.764999999999</v>
      </c>
      <c r="F6520" s="157">
        <v>-29200.764999999999</v>
      </c>
    </row>
    <row r="6521" spans="1:6" x14ac:dyDescent="0.2">
      <c r="A6521" s="155" t="s">
        <v>8257</v>
      </c>
      <c r="B6521" s="155" t="s">
        <v>8258</v>
      </c>
      <c r="C6521" s="155" t="s">
        <v>10690</v>
      </c>
      <c r="D6521" s="157" t="s">
        <v>8259</v>
      </c>
      <c r="E6521" s="157" t="s">
        <v>8259</v>
      </c>
      <c r="F6521" s="157" t="s">
        <v>8259</v>
      </c>
    </row>
    <row r="6522" spans="1:6" x14ac:dyDescent="0.2">
      <c r="A6522" s="155" t="s">
        <v>8260</v>
      </c>
      <c r="B6522" s="155" t="s">
        <v>12364</v>
      </c>
      <c r="C6522" s="156">
        <v>37621</v>
      </c>
      <c r="D6522" s="157">
        <v>0</v>
      </c>
      <c r="E6522" s="157">
        <v>29200.764999999999</v>
      </c>
      <c r="F6522" s="157">
        <v>-29200.764999999999</v>
      </c>
    </row>
    <row r="6523" spans="1:6" x14ac:dyDescent="0.2">
      <c r="A6523" s="155" t="s">
        <v>8261</v>
      </c>
      <c r="B6523" s="155"/>
      <c r="C6523" s="156">
        <v>37621</v>
      </c>
      <c r="D6523" s="157">
        <v>0</v>
      </c>
      <c r="E6523" s="157">
        <v>29200.764999999999</v>
      </c>
      <c r="F6523" s="157">
        <v>-29200.764999999999</v>
      </c>
    </row>
    <row r="6524" spans="1:6" x14ac:dyDescent="0.2">
      <c r="A6524" s="155" t="s">
        <v>8257</v>
      </c>
      <c r="B6524" s="155" t="s">
        <v>8258</v>
      </c>
      <c r="C6524" s="155" t="s">
        <v>10690</v>
      </c>
      <c r="D6524" s="157" t="s">
        <v>8259</v>
      </c>
      <c r="E6524" s="157" t="s">
        <v>8259</v>
      </c>
      <c r="F6524" s="157" t="s">
        <v>8259</v>
      </c>
    </row>
    <row r="6525" spans="1:6" x14ac:dyDescent="0.2">
      <c r="A6525" s="155" t="s">
        <v>8257</v>
      </c>
      <c r="B6525" s="155" t="s">
        <v>8258</v>
      </c>
      <c r="C6525" s="155" t="s">
        <v>10690</v>
      </c>
      <c r="D6525" s="157" t="s">
        <v>8259</v>
      </c>
      <c r="E6525" s="157" t="s">
        <v>8259</v>
      </c>
      <c r="F6525" s="157" t="s">
        <v>8259</v>
      </c>
    </row>
    <row r="6526" spans="1:6" x14ac:dyDescent="0.2">
      <c r="A6526" s="155" t="s">
        <v>8260</v>
      </c>
      <c r="B6526" s="155" t="s">
        <v>12364</v>
      </c>
      <c r="C6526" s="156">
        <v>37621</v>
      </c>
      <c r="D6526" s="157">
        <v>0</v>
      </c>
      <c r="E6526" s="157">
        <v>0</v>
      </c>
      <c r="F6526" s="157">
        <v>0</v>
      </c>
    </row>
    <row r="6527" spans="1:6" x14ac:dyDescent="0.2">
      <c r="A6527" s="155" t="s">
        <v>8261</v>
      </c>
      <c r="B6527" s="155"/>
      <c r="C6527" s="156">
        <v>37621</v>
      </c>
      <c r="D6527" s="157">
        <v>0</v>
      </c>
      <c r="E6527" s="157">
        <v>0</v>
      </c>
      <c r="F6527" s="157">
        <v>0</v>
      </c>
    </row>
    <row r="6528" spans="1:6" x14ac:dyDescent="0.2">
      <c r="A6528" s="155" t="s">
        <v>8257</v>
      </c>
      <c r="B6528" s="155" t="s">
        <v>8258</v>
      </c>
      <c r="C6528" s="155" t="s">
        <v>10690</v>
      </c>
      <c r="D6528" s="157" t="s">
        <v>8259</v>
      </c>
      <c r="E6528" s="157" t="s">
        <v>8259</v>
      </c>
      <c r="F6528" s="157" t="s">
        <v>8259</v>
      </c>
    </row>
    <row r="6529" spans="1:6" x14ac:dyDescent="0.2">
      <c r="A6529" s="155" t="s">
        <v>8257</v>
      </c>
      <c r="B6529" s="155" t="s">
        <v>8258</v>
      </c>
      <c r="C6529" s="155" t="s">
        <v>10690</v>
      </c>
      <c r="D6529" s="157" t="s">
        <v>8259</v>
      </c>
      <c r="E6529" s="157" t="s">
        <v>8259</v>
      </c>
      <c r="F6529" s="157" t="s">
        <v>8259</v>
      </c>
    </row>
    <row r="6530" spans="1:6" x14ac:dyDescent="0.2">
      <c r="A6530" s="155" t="s">
        <v>8260</v>
      </c>
      <c r="B6530" s="155" t="s">
        <v>12364</v>
      </c>
      <c r="C6530" s="156">
        <v>37621</v>
      </c>
      <c r="D6530" s="157">
        <v>0</v>
      </c>
      <c r="E6530" s="157">
        <v>0</v>
      </c>
      <c r="F6530" s="157">
        <v>0</v>
      </c>
    </row>
    <row r="6531" spans="1:6" x14ac:dyDescent="0.2">
      <c r="A6531" s="155" t="s">
        <v>8261</v>
      </c>
      <c r="B6531" s="155"/>
      <c r="C6531" s="156">
        <v>37621</v>
      </c>
      <c r="D6531" s="157">
        <v>0</v>
      </c>
      <c r="E6531" s="157">
        <v>0</v>
      </c>
      <c r="F6531" s="157">
        <v>0</v>
      </c>
    </row>
    <row r="6532" spans="1:6" x14ac:dyDescent="0.2">
      <c r="A6532" s="155" t="s">
        <v>8257</v>
      </c>
      <c r="B6532" s="155" t="s">
        <v>8258</v>
      </c>
      <c r="C6532" s="155" t="s">
        <v>10690</v>
      </c>
      <c r="D6532" s="157" t="s">
        <v>8259</v>
      </c>
      <c r="E6532" s="157" t="s">
        <v>8259</v>
      </c>
      <c r="F6532" s="157" t="s">
        <v>8259</v>
      </c>
    </row>
    <row r="6533" spans="1:6" x14ac:dyDescent="0.2">
      <c r="A6533" s="155" t="s">
        <v>8257</v>
      </c>
      <c r="B6533" s="155" t="s">
        <v>8258</v>
      </c>
      <c r="C6533" s="155" t="s">
        <v>10690</v>
      </c>
      <c r="D6533" s="157" t="s">
        <v>8259</v>
      </c>
      <c r="E6533" s="157" t="s">
        <v>8259</v>
      </c>
      <c r="F6533" s="157" t="s">
        <v>8259</v>
      </c>
    </row>
    <row r="6534" spans="1:6" x14ac:dyDescent="0.2">
      <c r="A6534" s="155" t="s">
        <v>8260</v>
      </c>
      <c r="B6534" s="155" t="s">
        <v>12364</v>
      </c>
      <c r="C6534" s="156">
        <v>37621</v>
      </c>
      <c r="D6534" s="157">
        <v>0</v>
      </c>
      <c r="E6534" s="157">
        <v>0</v>
      </c>
      <c r="F6534" s="157">
        <v>0</v>
      </c>
    </row>
    <row r="6535" spans="1:6" x14ac:dyDescent="0.2">
      <c r="A6535" s="155" t="s">
        <v>8261</v>
      </c>
      <c r="B6535" s="155"/>
      <c r="C6535" s="156">
        <v>37621</v>
      </c>
      <c r="D6535" s="157">
        <v>0</v>
      </c>
      <c r="E6535" s="157">
        <v>0</v>
      </c>
      <c r="F6535" s="157">
        <v>0</v>
      </c>
    </row>
    <row r="6536" spans="1:6" x14ac:dyDescent="0.2">
      <c r="A6536" s="155" t="s">
        <v>8257</v>
      </c>
      <c r="B6536" s="155" t="s">
        <v>8258</v>
      </c>
      <c r="C6536" s="155" t="s">
        <v>10690</v>
      </c>
      <c r="D6536" s="157" t="s">
        <v>8259</v>
      </c>
      <c r="E6536" s="157" t="s">
        <v>8259</v>
      </c>
      <c r="F6536" s="157" t="s">
        <v>8259</v>
      </c>
    </row>
    <row r="6537" spans="1:6" x14ac:dyDescent="0.2">
      <c r="A6537" s="155" t="s">
        <v>8257</v>
      </c>
      <c r="B6537" s="155" t="s">
        <v>8258</v>
      </c>
      <c r="C6537" s="155" t="s">
        <v>10690</v>
      </c>
      <c r="D6537" s="157" t="s">
        <v>8259</v>
      </c>
      <c r="E6537" s="157" t="s">
        <v>8259</v>
      </c>
      <c r="F6537" s="157" t="s">
        <v>8259</v>
      </c>
    </row>
    <row r="6538" spans="1:6" x14ac:dyDescent="0.2">
      <c r="A6538" s="155" t="s">
        <v>8260</v>
      </c>
      <c r="B6538" s="155" t="s">
        <v>12364</v>
      </c>
      <c r="C6538" s="156">
        <v>37621</v>
      </c>
      <c r="D6538" s="157">
        <v>0</v>
      </c>
      <c r="E6538" s="157">
        <v>0</v>
      </c>
      <c r="F6538" s="157">
        <v>0</v>
      </c>
    </row>
    <row r="6539" spans="1:6" x14ac:dyDescent="0.2">
      <c r="A6539" s="155" t="s">
        <v>8261</v>
      </c>
      <c r="B6539" s="155"/>
      <c r="C6539" s="156">
        <v>37621</v>
      </c>
      <c r="D6539" s="157">
        <v>0</v>
      </c>
      <c r="E6539" s="157">
        <v>0</v>
      </c>
      <c r="F6539" s="157">
        <v>0</v>
      </c>
    </row>
    <row r="6540" spans="1:6" x14ac:dyDescent="0.2">
      <c r="A6540" s="155" t="s">
        <v>8257</v>
      </c>
      <c r="B6540" s="155" t="s">
        <v>8258</v>
      </c>
      <c r="C6540" s="155" t="s">
        <v>10690</v>
      </c>
      <c r="D6540" s="157" t="s">
        <v>8259</v>
      </c>
      <c r="E6540" s="157" t="s">
        <v>8259</v>
      </c>
      <c r="F6540" s="157" t="s">
        <v>8259</v>
      </c>
    </row>
    <row r="6541" spans="1:6" x14ac:dyDescent="0.2">
      <c r="A6541" s="155" t="s">
        <v>8257</v>
      </c>
      <c r="B6541" s="155" t="s">
        <v>8258</v>
      </c>
      <c r="C6541" s="155" t="s">
        <v>10690</v>
      </c>
      <c r="D6541" s="157" t="s">
        <v>8259</v>
      </c>
      <c r="E6541" s="157" t="s">
        <v>8259</v>
      </c>
      <c r="F6541" s="157" t="s">
        <v>8259</v>
      </c>
    </row>
    <row r="6542" spans="1:6" x14ac:dyDescent="0.2">
      <c r="A6542" s="155" t="s">
        <v>8260</v>
      </c>
      <c r="B6542" s="155" t="s">
        <v>12364</v>
      </c>
      <c r="C6542" s="156">
        <v>37621</v>
      </c>
      <c r="D6542" s="157">
        <v>0</v>
      </c>
      <c r="E6542" s="157">
        <v>0</v>
      </c>
      <c r="F6542" s="157">
        <v>0</v>
      </c>
    </row>
    <row r="6543" spans="1:6" x14ac:dyDescent="0.2">
      <c r="A6543" s="155" t="s">
        <v>8261</v>
      </c>
      <c r="B6543" s="155"/>
      <c r="C6543" s="156">
        <v>37621</v>
      </c>
      <c r="D6543" s="157">
        <v>0</v>
      </c>
      <c r="E6543" s="157">
        <v>0</v>
      </c>
      <c r="F6543" s="157">
        <v>0</v>
      </c>
    </row>
    <row r="6544" spans="1:6" x14ac:dyDescent="0.2">
      <c r="A6544" s="155" t="s">
        <v>8257</v>
      </c>
      <c r="B6544" s="155" t="s">
        <v>8258</v>
      </c>
      <c r="C6544" s="155" t="s">
        <v>10690</v>
      </c>
      <c r="D6544" s="157" t="s">
        <v>8259</v>
      </c>
      <c r="E6544" s="157" t="s">
        <v>8259</v>
      </c>
      <c r="F6544" s="157" t="s">
        <v>8259</v>
      </c>
    </row>
    <row r="6545" spans="1:6" x14ac:dyDescent="0.2">
      <c r="A6545" s="155" t="s">
        <v>72</v>
      </c>
      <c r="B6545" s="155" t="s">
        <v>9818</v>
      </c>
      <c r="C6545" s="155" t="s">
        <v>9819</v>
      </c>
      <c r="D6545" s="155"/>
      <c r="E6545" s="155"/>
      <c r="F6545" s="155"/>
    </row>
    <row r="6546" spans="1:6" x14ac:dyDescent="0.2">
      <c r="A6546" s="155"/>
      <c r="B6546" s="155"/>
      <c r="C6546" s="155" t="s">
        <v>10691</v>
      </c>
      <c r="D6546" s="155"/>
      <c r="E6546" s="157">
        <v>0</v>
      </c>
      <c r="F6546" s="155"/>
    </row>
    <row r="6547" spans="1:6" x14ac:dyDescent="0.2">
      <c r="A6547" s="155" t="s">
        <v>8264</v>
      </c>
      <c r="B6547" s="155"/>
      <c r="C6547" s="156">
        <v>37590</v>
      </c>
      <c r="D6547" s="157">
        <v>20953.900000000001</v>
      </c>
      <c r="E6547" s="157">
        <v>20663</v>
      </c>
      <c r="F6547" s="157">
        <v>290.89999999999998</v>
      </c>
    </row>
    <row r="6548" spans="1:6" x14ac:dyDescent="0.2">
      <c r="A6548" s="155" t="s">
        <v>8257</v>
      </c>
      <c r="B6548" s="155" t="s">
        <v>8258</v>
      </c>
      <c r="C6548" s="155" t="s">
        <v>10690</v>
      </c>
      <c r="D6548" s="157" t="s">
        <v>8259</v>
      </c>
      <c r="E6548" s="157" t="s">
        <v>8259</v>
      </c>
      <c r="F6548" s="157" t="s">
        <v>8259</v>
      </c>
    </row>
    <row r="6549" spans="1:6" x14ac:dyDescent="0.2">
      <c r="A6549" s="156">
        <v>45651</v>
      </c>
      <c r="B6549" s="155">
        <v>5624567594</v>
      </c>
      <c r="C6549" s="155" t="s">
        <v>11609</v>
      </c>
      <c r="D6549" s="157">
        <v>332</v>
      </c>
      <c r="E6549" s="155"/>
      <c r="F6549" s="157">
        <v>622.9</v>
      </c>
    </row>
    <row r="6550" spans="1:6" x14ac:dyDescent="0.2">
      <c r="A6550" s="156">
        <v>45652</v>
      </c>
      <c r="B6550" s="155" t="s">
        <v>11610</v>
      </c>
      <c r="C6550" s="155" t="s">
        <v>11611</v>
      </c>
      <c r="D6550" s="155"/>
      <c r="E6550" s="157">
        <v>332</v>
      </c>
      <c r="F6550" s="157">
        <v>290.89999999999998</v>
      </c>
    </row>
    <row r="6551" spans="1:6" x14ac:dyDescent="0.2">
      <c r="A6551" s="156">
        <v>45652</v>
      </c>
      <c r="B6551" s="155" t="s">
        <v>11612</v>
      </c>
      <c r="C6551" s="155" t="s">
        <v>11613</v>
      </c>
      <c r="D6551" s="155"/>
      <c r="E6551" s="157">
        <v>125</v>
      </c>
      <c r="F6551" s="157">
        <v>165.9</v>
      </c>
    </row>
    <row r="6552" spans="1:6" x14ac:dyDescent="0.2">
      <c r="A6552" s="155" t="s">
        <v>8268</v>
      </c>
      <c r="B6552" s="155"/>
      <c r="C6552" s="155"/>
      <c r="D6552" s="155"/>
      <c r="E6552" s="155"/>
      <c r="F6552" s="155"/>
    </row>
    <row r="6553" spans="1:6" x14ac:dyDescent="0.2">
      <c r="A6553" s="155" t="s">
        <v>8254</v>
      </c>
      <c r="B6553" s="155" t="s">
        <v>8255</v>
      </c>
      <c r="C6553" s="155"/>
      <c r="D6553" s="155"/>
      <c r="E6553" s="155"/>
      <c r="F6553" s="155"/>
    </row>
    <row r="6554" spans="1:6" x14ac:dyDescent="0.2">
      <c r="A6554" s="155"/>
      <c r="B6554" s="155"/>
      <c r="C6554" s="155" t="s">
        <v>10689</v>
      </c>
      <c r="D6554" s="157" t="s">
        <v>8255</v>
      </c>
      <c r="E6554" s="155"/>
      <c r="F6554" s="155"/>
    </row>
    <row r="6557" spans="1:6" x14ac:dyDescent="0.2">
      <c r="A6557" s="155" t="s">
        <v>8265</v>
      </c>
      <c r="B6557" s="155" t="s">
        <v>8266</v>
      </c>
      <c r="C6557" s="155" t="s">
        <v>158</v>
      </c>
      <c r="D6557" s="157" t="s">
        <v>3</v>
      </c>
      <c r="E6557" s="157" t="s">
        <v>4</v>
      </c>
      <c r="F6557" s="157" t="s">
        <v>1020</v>
      </c>
    </row>
    <row r="6558" spans="1:6" x14ac:dyDescent="0.2">
      <c r="A6558" s="155" t="s">
        <v>8257</v>
      </c>
      <c r="B6558" s="155" t="s">
        <v>8258</v>
      </c>
      <c r="C6558" s="155" t="s">
        <v>10690</v>
      </c>
      <c r="D6558" s="157" t="s">
        <v>8259</v>
      </c>
      <c r="E6558" s="157" t="s">
        <v>8259</v>
      </c>
      <c r="F6558" s="157" t="s">
        <v>8259</v>
      </c>
    </row>
    <row r="6560" spans="1:6" x14ac:dyDescent="0.2">
      <c r="A6560" s="156">
        <v>45652</v>
      </c>
      <c r="B6560" s="155" t="s">
        <v>11614</v>
      </c>
      <c r="C6560" s="155" t="s">
        <v>11615</v>
      </c>
      <c r="D6560" s="155"/>
      <c r="E6560" s="157">
        <v>1716</v>
      </c>
      <c r="F6560" s="157">
        <v>-1550.1</v>
      </c>
    </row>
    <row r="6561" spans="1:6" x14ac:dyDescent="0.2">
      <c r="A6561" s="156">
        <v>45652</v>
      </c>
      <c r="B6561" s="155" t="s">
        <v>11616</v>
      </c>
      <c r="C6561" s="155" t="s">
        <v>11617</v>
      </c>
      <c r="D6561" s="155"/>
      <c r="E6561" s="157">
        <v>125</v>
      </c>
      <c r="F6561" s="157">
        <v>-1675.1</v>
      </c>
    </row>
    <row r="6562" spans="1:6" x14ac:dyDescent="0.2">
      <c r="A6562" s="156">
        <v>45652</v>
      </c>
      <c r="B6562" s="155">
        <v>5624567600</v>
      </c>
      <c r="C6562" s="155" t="s">
        <v>11618</v>
      </c>
      <c r="D6562" s="157">
        <v>1841</v>
      </c>
      <c r="E6562" s="155"/>
      <c r="F6562" s="157">
        <v>165.9</v>
      </c>
    </row>
    <row r="6563" spans="1:6" x14ac:dyDescent="0.2">
      <c r="A6563" s="155" t="s">
        <v>8257</v>
      </c>
      <c r="B6563" s="155" t="s">
        <v>8258</v>
      </c>
      <c r="C6563" s="155" t="s">
        <v>10690</v>
      </c>
      <c r="D6563" s="157" t="s">
        <v>8259</v>
      </c>
      <c r="E6563" s="157" t="s">
        <v>8259</v>
      </c>
      <c r="F6563" s="157" t="s">
        <v>8259</v>
      </c>
    </row>
    <row r="6564" spans="1:6" x14ac:dyDescent="0.2">
      <c r="A6564" s="155" t="s">
        <v>8260</v>
      </c>
      <c r="B6564" s="155" t="s">
        <v>12364</v>
      </c>
      <c r="C6564" s="156">
        <v>37621</v>
      </c>
      <c r="D6564" s="157">
        <v>2173</v>
      </c>
      <c r="E6564" s="157">
        <v>2298</v>
      </c>
      <c r="F6564" s="157">
        <v>-125</v>
      </c>
    </row>
    <row r="6565" spans="1:6" x14ac:dyDescent="0.2">
      <c r="A6565" s="155" t="s">
        <v>8261</v>
      </c>
      <c r="B6565" s="155"/>
      <c r="C6565" s="156">
        <v>37621</v>
      </c>
      <c r="D6565" s="157">
        <v>23126.9</v>
      </c>
      <c r="E6565" s="157">
        <v>22961</v>
      </c>
      <c r="F6565" s="157">
        <v>165.9</v>
      </c>
    </row>
    <row r="6566" spans="1:6" x14ac:dyDescent="0.2">
      <c r="A6566" s="155" t="s">
        <v>8257</v>
      </c>
      <c r="B6566" s="155" t="s">
        <v>8258</v>
      </c>
      <c r="C6566" s="155" t="s">
        <v>10690</v>
      </c>
      <c r="D6566" s="157" t="s">
        <v>8259</v>
      </c>
      <c r="E6566" s="157" t="s">
        <v>8259</v>
      </c>
      <c r="F6566" s="157" t="s">
        <v>8259</v>
      </c>
    </row>
    <row r="6567" spans="1:6" x14ac:dyDescent="0.2">
      <c r="A6567" s="155" t="s">
        <v>8257</v>
      </c>
      <c r="B6567" s="155" t="s">
        <v>8258</v>
      </c>
      <c r="C6567" s="155" t="s">
        <v>10690</v>
      </c>
      <c r="D6567" s="157" t="s">
        <v>8259</v>
      </c>
      <c r="E6567" s="157" t="s">
        <v>8259</v>
      </c>
      <c r="F6567" s="157" t="s">
        <v>8259</v>
      </c>
    </row>
    <row r="6568" spans="1:6" x14ac:dyDescent="0.2">
      <c r="A6568" s="155" t="s">
        <v>8260</v>
      </c>
      <c r="B6568" s="155" t="s">
        <v>12364</v>
      </c>
      <c r="C6568" s="156">
        <v>37621</v>
      </c>
      <c r="D6568" s="157">
        <v>0</v>
      </c>
      <c r="E6568" s="157">
        <v>0</v>
      </c>
      <c r="F6568" s="157">
        <v>0</v>
      </c>
    </row>
    <row r="6569" spans="1:6" x14ac:dyDescent="0.2">
      <c r="A6569" s="155" t="s">
        <v>8261</v>
      </c>
      <c r="B6569" s="155"/>
      <c r="C6569" s="156">
        <v>37621</v>
      </c>
      <c r="D6569" s="157">
        <v>0</v>
      </c>
      <c r="E6569" s="157">
        <v>0</v>
      </c>
      <c r="F6569" s="157">
        <v>0</v>
      </c>
    </row>
    <row r="6570" spans="1:6" x14ac:dyDescent="0.2">
      <c r="A6570" s="155" t="s">
        <v>8257</v>
      </c>
      <c r="B6570" s="155" t="s">
        <v>8258</v>
      </c>
      <c r="C6570" s="155" t="s">
        <v>10690</v>
      </c>
      <c r="D6570" s="157" t="s">
        <v>8259</v>
      </c>
      <c r="E6570" s="157" t="s">
        <v>8259</v>
      </c>
      <c r="F6570" s="157" t="s">
        <v>8259</v>
      </c>
    </row>
    <row r="6571" spans="1:6" x14ac:dyDescent="0.2">
      <c r="A6571" s="155" t="s">
        <v>8257</v>
      </c>
      <c r="B6571" s="155" t="s">
        <v>8258</v>
      </c>
      <c r="C6571" s="155" t="s">
        <v>10690</v>
      </c>
      <c r="D6571" s="157" t="s">
        <v>8259</v>
      </c>
      <c r="E6571" s="157" t="s">
        <v>8259</v>
      </c>
      <c r="F6571" s="157" t="s">
        <v>8259</v>
      </c>
    </row>
    <row r="6572" spans="1:6" x14ac:dyDescent="0.2">
      <c r="A6572" s="155" t="s">
        <v>8260</v>
      </c>
      <c r="B6572" s="155" t="s">
        <v>12364</v>
      </c>
      <c r="C6572" s="156">
        <v>37621</v>
      </c>
      <c r="D6572" s="157">
        <v>0</v>
      </c>
      <c r="E6572" s="157">
        <v>0</v>
      </c>
      <c r="F6572" s="157">
        <v>0</v>
      </c>
    </row>
    <row r="6573" spans="1:6" x14ac:dyDescent="0.2">
      <c r="A6573" s="155" t="s">
        <v>8261</v>
      </c>
      <c r="B6573" s="155"/>
      <c r="C6573" s="156">
        <v>37621</v>
      </c>
      <c r="D6573" s="157">
        <v>0</v>
      </c>
      <c r="E6573" s="157">
        <v>0</v>
      </c>
      <c r="F6573" s="157">
        <v>0</v>
      </c>
    </row>
    <row r="6574" spans="1:6" x14ac:dyDescent="0.2">
      <c r="A6574" s="155" t="s">
        <v>8257</v>
      </c>
      <c r="B6574" s="155" t="s">
        <v>8258</v>
      </c>
      <c r="C6574" s="155" t="s">
        <v>10690</v>
      </c>
      <c r="D6574" s="157" t="s">
        <v>8259</v>
      </c>
      <c r="E6574" s="157" t="s">
        <v>8259</v>
      </c>
      <c r="F6574" s="157" t="s">
        <v>8259</v>
      </c>
    </row>
    <row r="6575" spans="1:6" x14ac:dyDescent="0.2">
      <c r="A6575" s="155" t="s">
        <v>8257</v>
      </c>
      <c r="B6575" s="155" t="s">
        <v>8258</v>
      </c>
      <c r="C6575" s="155" t="s">
        <v>10690</v>
      </c>
      <c r="D6575" s="157" t="s">
        <v>8259</v>
      </c>
      <c r="E6575" s="157" t="s">
        <v>8259</v>
      </c>
      <c r="F6575" s="157" t="s">
        <v>8259</v>
      </c>
    </row>
    <row r="6576" spans="1:6" x14ac:dyDescent="0.2">
      <c r="A6576" s="155" t="s">
        <v>8260</v>
      </c>
      <c r="B6576" s="155" t="s">
        <v>12364</v>
      </c>
      <c r="C6576" s="156">
        <v>37621</v>
      </c>
      <c r="D6576" s="157">
        <v>0</v>
      </c>
      <c r="E6576" s="157">
        <v>0</v>
      </c>
      <c r="F6576" s="157">
        <v>0</v>
      </c>
    </row>
    <row r="6577" spans="1:6" x14ac:dyDescent="0.2">
      <c r="A6577" s="155" t="s">
        <v>8261</v>
      </c>
      <c r="B6577" s="155"/>
      <c r="C6577" s="156">
        <v>37621</v>
      </c>
      <c r="D6577" s="157">
        <v>0</v>
      </c>
      <c r="E6577" s="157">
        <v>0</v>
      </c>
      <c r="F6577" s="157">
        <v>0</v>
      </c>
    </row>
    <row r="6578" spans="1:6" x14ac:dyDescent="0.2">
      <c r="A6578" s="155" t="s">
        <v>8257</v>
      </c>
      <c r="B6578" s="155" t="s">
        <v>8258</v>
      </c>
      <c r="C6578" s="155" t="s">
        <v>10690</v>
      </c>
      <c r="D6578" s="157" t="s">
        <v>8259</v>
      </c>
      <c r="E6578" s="157" t="s">
        <v>8259</v>
      </c>
      <c r="F6578" s="157" t="s">
        <v>8259</v>
      </c>
    </row>
    <row r="6579" spans="1:6" x14ac:dyDescent="0.2">
      <c r="A6579" s="155" t="s">
        <v>8257</v>
      </c>
      <c r="B6579" s="155" t="s">
        <v>8258</v>
      </c>
      <c r="C6579" s="155" t="s">
        <v>10690</v>
      </c>
      <c r="D6579" s="157" t="s">
        <v>8259</v>
      </c>
      <c r="E6579" s="157" t="s">
        <v>8259</v>
      </c>
      <c r="F6579" s="157" t="s">
        <v>8259</v>
      </c>
    </row>
    <row r="6580" spans="1:6" x14ac:dyDescent="0.2">
      <c r="A6580" s="155" t="s">
        <v>8260</v>
      </c>
      <c r="B6580" s="155" t="s">
        <v>12364</v>
      </c>
      <c r="C6580" s="156">
        <v>37621</v>
      </c>
      <c r="D6580" s="157">
        <v>0</v>
      </c>
      <c r="E6580" s="157">
        <v>0</v>
      </c>
      <c r="F6580" s="157">
        <v>0</v>
      </c>
    </row>
    <row r="6581" spans="1:6" x14ac:dyDescent="0.2">
      <c r="A6581" s="155" t="s">
        <v>8261</v>
      </c>
      <c r="B6581" s="155"/>
      <c r="C6581" s="156">
        <v>37621</v>
      </c>
      <c r="D6581" s="157">
        <v>0</v>
      </c>
      <c r="E6581" s="157">
        <v>0</v>
      </c>
      <c r="F6581" s="157">
        <v>0</v>
      </c>
    </row>
    <row r="6582" spans="1:6" x14ac:dyDescent="0.2">
      <c r="A6582" s="155" t="s">
        <v>8257</v>
      </c>
      <c r="B6582" s="155" t="s">
        <v>8258</v>
      </c>
      <c r="C6582" s="155" t="s">
        <v>10690</v>
      </c>
      <c r="D6582" s="157" t="s">
        <v>8259</v>
      </c>
      <c r="E6582" s="157" t="s">
        <v>8259</v>
      </c>
      <c r="F6582" s="157" t="s">
        <v>8259</v>
      </c>
    </row>
    <row r="6583" spans="1:6" x14ac:dyDescent="0.2">
      <c r="A6583" s="155" t="s">
        <v>8257</v>
      </c>
      <c r="B6583" s="155" t="s">
        <v>8258</v>
      </c>
      <c r="C6583" s="155" t="s">
        <v>10690</v>
      </c>
      <c r="D6583" s="157" t="s">
        <v>8259</v>
      </c>
      <c r="E6583" s="157" t="s">
        <v>8259</v>
      </c>
      <c r="F6583" s="157" t="s">
        <v>8259</v>
      </c>
    </row>
    <row r="6584" spans="1:6" x14ac:dyDescent="0.2">
      <c r="A6584" s="155" t="s">
        <v>8260</v>
      </c>
      <c r="B6584" s="155" t="s">
        <v>12364</v>
      </c>
      <c r="C6584" s="156">
        <v>37621</v>
      </c>
      <c r="D6584" s="157">
        <v>0</v>
      </c>
      <c r="E6584" s="157">
        <v>0</v>
      </c>
      <c r="F6584" s="157">
        <v>0</v>
      </c>
    </row>
    <row r="6585" spans="1:6" x14ac:dyDescent="0.2">
      <c r="A6585" s="155" t="s">
        <v>8261</v>
      </c>
      <c r="B6585" s="155"/>
      <c r="C6585" s="156">
        <v>37621</v>
      </c>
      <c r="D6585" s="157">
        <v>0</v>
      </c>
      <c r="E6585" s="157">
        <v>0</v>
      </c>
      <c r="F6585" s="157">
        <v>0</v>
      </c>
    </row>
    <row r="6586" spans="1:6" x14ac:dyDescent="0.2">
      <c r="A6586" s="155" t="s">
        <v>8257</v>
      </c>
      <c r="B6586" s="155" t="s">
        <v>8258</v>
      </c>
      <c r="C6586" s="155" t="s">
        <v>10690</v>
      </c>
      <c r="D6586" s="157" t="s">
        <v>8259</v>
      </c>
      <c r="E6586" s="157" t="s">
        <v>8259</v>
      </c>
      <c r="F6586" s="157" t="s">
        <v>8259</v>
      </c>
    </row>
    <row r="6587" spans="1:6" x14ac:dyDescent="0.2">
      <c r="A6587" s="155" t="s">
        <v>8257</v>
      </c>
      <c r="B6587" s="155" t="s">
        <v>8258</v>
      </c>
      <c r="C6587" s="155" t="s">
        <v>10690</v>
      </c>
      <c r="D6587" s="157" t="s">
        <v>8259</v>
      </c>
      <c r="E6587" s="157" t="s">
        <v>8259</v>
      </c>
      <c r="F6587" s="157" t="s">
        <v>8259</v>
      </c>
    </row>
    <row r="6588" spans="1:6" x14ac:dyDescent="0.2">
      <c r="A6588" s="155" t="s">
        <v>8260</v>
      </c>
      <c r="B6588" s="155" t="s">
        <v>12364</v>
      </c>
      <c r="C6588" s="156">
        <v>37621</v>
      </c>
      <c r="D6588" s="157">
        <v>0</v>
      </c>
      <c r="E6588" s="157">
        <v>0</v>
      </c>
      <c r="F6588" s="157">
        <v>0</v>
      </c>
    </row>
    <row r="6589" spans="1:6" x14ac:dyDescent="0.2">
      <c r="A6589" s="155" t="s">
        <v>8261</v>
      </c>
      <c r="B6589" s="155"/>
      <c r="C6589" s="156">
        <v>37621</v>
      </c>
      <c r="D6589" s="157">
        <v>0</v>
      </c>
      <c r="E6589" s="157">
        <v>0</v>
      </c>
      <c r="F6589" s="157">
        <v>0</v>
      </c>
    </row>
    <row r="6590" spans="1:6" x14ac:dyDescent="0.2">
      <c r="A6590" s="155" t="s">
        <v>8257</v>
      </c>
      <c r="B6590" s="155" t="s">
        <v>8258</v>
      </c>
      <c r="C6590" s="155" t="s">
        <v>10690</v>
      </c>
      <c r="D6590" s="157" t="s">
        <v>8259</v>
      </c>
      <c r="E6590" s="157" t="s">
        <v>8259</v>
      </c>
      <c r="F6590" s="157" t="s">
        <v>8259</v>
      </c>
    </row>
    <row r="6591" spans="1:6" x14ac:dyDescent="0.2">
      <c r="A6591" s="155" t="s">
        <v>8257</v>
      </c>
      <c r="B6591" s="155" t="s">
        <v>8258</v>
      </c>
      <c r="C6591" s="155" t="s">
        <v>10690</v>
      </c>
      <c r="D6591" s="157" t="s">
        <v>8259</v>
      </c>
      <c r="E6591" s="157" t="s">
        <v>8259</v>
      </c>
      <c r="F6591" s="157" t="s">
        <v>8259</v>
      </c>
    </row>
    <row r="6592" spans="1:6" x14ac:dyDescent="0.2">
      <c r="A6592" s="155" t="s">
        <v>8260</v>
      </c>
      <c r="B6592" s="155" t="s">
        <v>12364</v>
      </c>
      <c r="C6592" s="156">
        <v>37621</v>
      </c>
      <c r="D6592" s="157">
        <v>0</v>
      </c>
      <c r="E6592" s="157">
        <v>0</v>
      </c>
      <c r="F6592" s="157">
        <v>0</v>
      </c>
    </row>
    <row r="6593" spans="1:6" x14ac:dyDescent="0.2">
      <c r="A6593" s="155" t="s">
        <v>8261</v>
      </c>
      <c r="B6593" s="155"/>
      <c r="C6593" s="156">
        <v>37621</v>
      </c>
      <c r="D6593" s="157">
        <v>0</v>
      </c>
      <c r="E6593" s="157">
        <v>0</v>
      </c>
      <c r="F6593" s="157">
        <v>0</v>
      </c>
    </row>
    <row r="6594" spans="1:6" x14ac:dyDescent="0.2">
      <c r="A6594" s="155" t="s">
        <v>8257</v>
      </c>
      <c r="B6594" s="155" t="s">
        <v>8258</v>
      </c>
      <c r="C6594" s="155" t="s">
        <v>10690</v>
      </c>
      <c r="D6594" s="157" t="s">
        <v>8259</v>
      </c>
      <c r="E6594" s="157" t="s">
        <v>8259</v>
      </c>
      <c r="F6594" s="157" t="s">
        <v>8259</v>
      </c>
    </row>
    <row r="6595" spans="1:6" x14ac:dyDescent="0.2">
      <c r="A6595" s="155" t="s">
        <v>8257</v>
      </c>
      <c r="B6595" s="155" t="s">
        <v>8258</v>
      </c>
      <c r="C6595" s="155" t="s">
        <v>10690</v>
      </c>
      <c r="D6595" s="157" t="s">
        <v>8259</v>
      </c>
      <c r="E6595" s="157" t="s">
        <v>8259</v>
      </c>
      <c r="F6595" s="157" t="s">
        <v>8259</v>
      </c>
    </row>
    <row r="6596" spans="1:6" x14ac:dyDescent="0.2">
      <c r="A6596" s="155" t="s">
        <v>8260</v>
      </c>
      <c r="B6596" s="155" t="s">
        <v>12364</v>
      </c>
      <c r="C6596" s="156">
        <v>37621</v>
      </c>
      <c r="D6596" s="157">
        <v>0</v>
      </c>
      <c r="E6596" s="157">
        <v>0</v>
      </c>
      <c r="F6596" s="157">
        <v>0</v>
      </c>
    </row>
    <row r="6597" spans="1:6" x14ac:dyDescent="0.2">
      <c r="A6597" s="155" t="s">
        <v>8261</v>
      </c>
      <c r="B6597" s="155"/>
      <c r="C6597" s="156">
        <v>37621</v>
      </c>
      <c r="D6597" s="157">
        <v>0</v>
      </c>
      <c r="E6597" s="157">
        <v>0</v>
      </c>
      <c r="F6597" s="157">
        <v>0</v>
      </c>
    </row>
    <row r="6598" spans="1:6" x14ac:dyDescent="0.2">
      <c r="A6598" s="155" t="s">
        <v>8257</v>
      </c>
      <c r="B6598" s="155" t="s">
        <v>8258</v>
      </c>
      <c r="C6598" s="155" t="s">
        <v>10690</v>
      </c>
      <c r="D6598" s="157" t="s">
        <v>8259</v>
      </c>
      <c r="E6598" s="157" t="s">
        <v>8259</v>
      </c>
      <c r="F6598" s="157" t="s">
        <v>8259</v>
      </c>
    </row>
    <row r="6599" spans="1:6" x14ac:dyDescent="0.2">
      <c r="A6599" s="155" t="s">
        <v>6004</v>
      </c>
      <c r="B6599" s="155" t="s">
        <v>9820</v>
      </c>
      <c r="C6599" s="155"/>
      <c r="D6599" s="155"/>
      <c r="E6599" s="155"/>
      <c r="F6599" s="155"/>
    </row>
    <row r="6600" spans="1:6" x14ac:dyDescent="0.2">
      <c r="A6600" s="155"/>
      <c r="B6600" s="155"/>
      <c r="C6600" s="155" t="s">
        <v>10691</v>
      </c>
      <c r="D6600" s="155"/>
      <c r="E6600" s="157">
        <v>0</v>
      </c>
      <c r="F6600" s="155"/>
    </row>
    <row r="6601" spans="1:6" x14ac:dyDescent="0.2">
      <c r="A6601" s="155" t="s">
        <v>8264</v>
      </c>
      <c r="B6601" s="155"/>
      <c r="C6601" s="156">
        <v>37590</v>
      </c>
      <c r="D6601" s="157">
        <v>348.17500000000001</v>
      </c>
      <c r="E6601" s="157">
        <v>348.17500000000001</v>
      </c>
      <c r="F6601" s="157">
        <v>0</v>
      </c>
    </row>
    <row r="6602" spans="1:6" x14ac:dyDescent="0.2">
      <c r="A6602" s="155" t="s">
        <v>8257</v>
      </c>
      <c r="B6602" s="155" t="s">
        <v>8258</v>
      </c>
      <c r="C6602" s="155" t="s">
        <v>10690</v>
      </c>
      <c r="D6602" s="157" t="s">
        <v>8259</v>
      </c>
      <c r="E6602" s="157" t="s">
        <v>8259</v>
      </c>
      <c r="F6602" s="157" t="s">
        <v>8259</v>
      </c>
    </row>
    <row r="6603" spans="1:6" x14ac:dyDescent="0.2">
      <c r="A6603" s="155" t="s">
        <v>8257</v>
      </c>
      <c r="B6603" s="155" t="s">
        <v>8258</v>
      </c>
      <c r="C6603" s="155" t="s">
        <v>10690</v>
      </c>
      <c r="D6603" s="157" t="s">
        <v>8259</v>
      </c>
      <c r="E6603" s="157" t="s">
        <v>8259</v>
      </c>
      <c r="F6603" s="157" t="s">
        <v>8259</v>
      </c>
    </row>
    <row r="6604" spans="1:6" x14ac:dyDescent="0.2">
      <c r="A6604" s="155" t="s">
        <v>8260</v>
      </c>
      <c r="B6604" s="155" t="s">
        <v>12364</v>
      </c>
      <c r="C6604" s="156">
        <v>37621</v>
      </c>
      <c r="D6604" s="157">
        <v>0</v>
      </c>
      <c r="E6604" s="157">
        <v>0</v>
      </c>
      <c r="F6604" s="157">
        <v>0</v>
      </c>
    </row>
    <row r="6605" spans="1:6" x14ac:dyDescent="0.2">
      <c r="A6605" s="155" t="s">
        <v>8261</v>
      </c>
      <c r="B6605" s="155"/>
      <c r="C6605" s="156">
        <v>37621</v>
      </c>
      <c r="D6605" s="157">
        <v>348.17500000000001</v>
      </c>
      <c r="E6605" s="157">
        <v>348.17500000000001</v>
      </c>
      <c r="F6605" s="157">
        <v>0</v>
      </c>
    </row>
    <row r="6606" spans="1:6" x14ac:dyDescent="0.2">
      <c r="A6606" s="155" t="s">
        <v>8257</v>
      </c>
      <c r="B6606" s="155" t="s">
        <v>8258</v>
      </c>
      <c r="C6606" s="155" t="s">
        <v>10690</v>
      </c>
      <c r="D6606" s="157" t="s">
        <v>8259</v>
      </c>
      <c r="E6606" s="157" t="s">
        <v>8259</v>
      </c>
      <c r="F6606" s="157" t="s">
        <v>8259</v>
      </c>
    </row>
    <row r="6607" spans="1:6" x14ac:dyDescent="0.2">
      <c r="A6607" s="155" t="s">
        <v>8257</v>
      </c>
      <c r="B6607" s="155" t="s">
        <v>8258</v>
      </c>
      <c r="C6607" s="155" t="s">
        <v>10690</v>
      </c>
      <c r="D6607" s="157" t="s">
        <v>8259</v>
      </c>
      <c r="E6607" s="157" t="s">
        <v>8259</v>
      </c>
      <c r="F6607" s="157" t="s">
        <v>8259</v>
      </c>
    </row>
    <row r="6608" spans="1:6" x14ac:dyDescent="0.2">
      <c r="A6608" s="155" t="s">
        <v>8268</v>
      </c>
      <c r="B6608" s="155"/>
      <c r="C6608" s="155"/>
      <c r="D6608" s="155"/>
      <c r="E6608" s="155"/>
      <c r="F6608" s="155"/>
    </row>
    <row r="6609" spans="1:6" x14ac:dyDescent="0.2">
      <c r="A6609" s="155" t="s">
        <v>8254</v>
      </c>
      <c r="B6609" s="155" t="s">
        <v>8255</v>
      </c>
      <c r="C6609" s="155"/>
      <c r="D6609" s="155"/>
      <c r="E6609" s="155"/>
      <c r="F6609" s="155"/>
    </row>
    <row r="6610" spans="1:6" x14ac:dyDescent="0.2">
      <c r="A6610" s="155"/>
      <c r="B6610" s="155"/>
      <c r="C6610" s="155" t="s">
        <v>10689</v>
      </c>
      <c r="D6610" s="157" t="s">
        <v>8255</v>
      </c>
      <c r="E6610" s="155"/>
      <c r="F6610" s="155"/>
    </row>
    <row r="6612" spans="1:6" x14ac:dyDescent="0.2">
      <c r="A6612" s="155" t="s">
        <v>8260</v>
      </c>
      <c r="B6612" s="155" t="s">
        <v>12364</v>
      </c>
      <c r="C6612" s="156">
        <v>37621</v>
      </c>
      <c r="D6612" s="157">
        <v>0</v>
      </c>
      <c r="E6612" s="157">
        <v>0</v>
      </c>
      <c r="F6612" s="157">
        <v>0</v>
      </c>
    </row>
    <row r="6613" spans="1:6" x14ac:dyDescent="0.2">
      <c r="A6613" s="155" t="s">
        <v>8261</v>
      </c>
      <c r="B6613" s="155"/>
      <c r="C6613" s="156">
        <v>37621</v>
      </c>
      <c r="D6613" s="157">
        <v>0</v>
      </c>
      <c r="E6613" s="157">
        <v>0</v>
      </c>
      <c r="F6613" s="157">
        <v>0</v>
      </c>
    </row>
    <row r="6614" spans="1:6" x14ac:dyDescent="0.2">
      <c r="A6614" s="155" t="s">
        <v>8257</v>
      </c>
      <c r="B6614" s="155" t="s">
        <v>8258</v>
      </c>
      <c r="C6614" s="155" t="s">
        <v>10690</v>
      </c>
      <c r="D6614" s="157" t="s">
        <v>8259</v>
      </c>
      <c r="E6614" s="157" t="s">
        <v>8259</v>
      </c>
      <c r="F6614" s="157" t="s">
        <v>8259</v>
      </c>
    </row>
    <row r="6615" spans="1:6" x14ac:dyDescent="0.2">
      <c r="A6615" s="155" t="s">
        <v>8257</v>
      </c>
      <c r="B6615" s="155" t="s">
        <v>8258</v>
      </c>
      <c r="C6615" s="155" t="s">
        <v>10690</v>
      </c>
      <c r="D6615" s="157" t="s">
        <v>8259</v>
      </c>
      <c r="E6615" s="157" t="s">
        <v>8259</v>
      </c>
      <c r="F6615" s="157" t="s">
        <v>8259</v>
      </c>
    </row>
    <row r="6616" spans="1:6" x14ac:dyDescent="0.2">
      <c r="A6616" s="155" t="s">
        <v>8260</v>
      </c>
      <c r="B6616" s="155" t="s">
        <v>12364</v>
      </c>
      <c r="C6616" s="156">
        <v>37621</v>
      </c>
      <c r="D6616" s="157">
        <v>0</v>
      </c>
      <c r="E6616" s="157">
        <v>0</v>
      </c>
      <c r="F6616" s="157">
        <v>0</v>
      </c>
    </row>
    <row r="6617" spans="1:6" x14ac:dyDescent="0.2">
      <c r="A6617" s="155" t="s">
        <v>8261</v>
      </c>
      <c r="B6617" s="155"/>
      <c r="C6617" s="156">
        <v>37621</v>
      </c>
      <c r="D6617" s="157">
        <v>0</v>
      </c>
      <c r="E6617" s="157">
        <v>0</v>
      </c>
      <c r="F6617" s="157">
        <v>0</v>
      </c>
    </row>
    <row r="6618" spans="1:6" x14ac:dyDescent="0.2">
      <c r="A6618" s="155" t="s">
        <v>8257</v>
      </c>
      <c r="B6618" s="155" t="s">
        <v>8258</v>
      </c>
      <c r="C6618" s="155" t="s">
        <v>10690</v>
      </c>
      <c r="D6618" s="157" t="s">
        <v>8259</v>
      </c>
      <c r="E6618" s="157" t="s">
        <v>8259</v>
      </c>
      <c r="F6618" s="157" t="s">
        <v>8259</v>
      </c>
    </row>
    <row r="6619" spans="1:6" x14ac:dyDescent="0.2">
      <c r="A6619" s="155" t="s">
        <v>8257</v>
      </c>
      <c r="B6619" s="155" t="s">
        <v>8258</v>
      </c>
      <c r="C6619" s="155" t="s">
        <v>10690</v>
      </c>
      <c r="D6619" s="157" t="s">
        <v>8259</v>
      </c>
      <c r="E6619" s="157" t="s">
        <v>8259</v>
      </c>
      <c r="F6619" s="157" t="s">
        <v>8259</v>
      </c>
    </row>
    <row r="6620" spans="1:6" x14ac:dyDescent="0.2">
      <c r="A6620" s="155" t="s">
        <v>8260</v>
      </c>
      <c r="B6620" s="155" t="s">
        <v>12364</v>
      </c>
      <c r="C6620" s="156">
        <v>37621</v>
      </c>
      <c r="D6620" s="157">
        <v>0</v>
      </c>
      <c r="E6620" s="157">
        <v>0</v>
      </c>
      <c r="F6620" s="157">
        <v>0</v>
      </c>
    </row>
    <row r="6621" spans="1:6" x14ac:dyDescent="0.2">
      <c r="A6621" s="155" t="s">
        <v>8261</v>
      </c>
      <c r="B6621" s="155"/>
      <c r="C6621" s="156">
        <v>37621</v>
      </c>
      <c r="D6621" s="157">
        <v>0</v>
      </c>
      <c r="E6621" s="157">
        <v>0</v>
      </c>
      <c r="F6621" s="157">
        <v>0</v>
      </c>
    </row>
    <row r="6622" spans="1:6" x14ac:dyDescent="0.2">
      <c r="A6622" s="155" t="s">
        <v>8257</v>
      </c>
      <c r="B6622" s="155" t="s">
        <v>8258</v>
      </c>
      <c r="C6622" s="155" t="s">
        <v>10690</v>
      </c>
      <c r="D6622" s="157" t="s">
        <v>8259</v>
      </c>
      <c r="E6622" s="157" t="s">
        <v>8259</v>
      </c>
      <c r="F6622" s="157" t="s">
        <v>8259</v>
      </c>
    </row>
    <row r="6623" spans="1:6" x14ac:dyDescent="0.2">
      <c r="A6623" s="155" t="s">
        <v>7488</v>
      </c>
      <c r="B6623" s="155" t="s">
        <v>11619</v>
      </c>
      <c r="C6623" s="155"/>
      <c r="D6623" s="155"/>
      <c r="E6623" s="155"/>
      <c r="F6623" s="155"/>
    </row>
    <row r="6624" spans="1:6" x14ac:dyDescent="0.2">
      <c r="A6624" s="155"/>
      <c r="B6624" s="155"/>
      <c r="C6624" s="155" t="s">
        <v>10691</v>
      </c>
      <c r="D6624" s="155"/>
      <c r="E6624" s="157">
        <v>0</v>
      </c>
      <c r="F6624" s="155"/>
    </row>
    <row r="6625" spans="1:6" x14ac:dyDescent="0.2">
      <c r="A6625" s="155" t="s">
        <v>8264</v>
      </c>
      <c r="B6625" s="155"/>
      <c r="C6625" s="156">
        <v>37590</v>
      </c>
      <c r="D6625" s="157">
        <v>0</v>
      </c>
      <c r="E6625" s="157">
        <v>0</v>
      </c>
      <c r="F6625" s="157">
        <v>0</v>
      </c>
    </row>
    <row r="6626" spans="1:6" x14ac:dyDescent="0.2">
      <c r="A6626" s="155" t="s">
        <v>8257</v>
      </c>
      <c r="B6626" s="155" t="s">
        <v>8258</v>
      </c>
      <c r="C6626" s="155" t="s">
        <v>10690</v>
      </c>
      <c r="D6626" s="157" t="s">
        <v>8259</v>
      </c>
      <c r="E6626" s="157" t="s">
        <v>8259</v>
      </c>
      <c r="F6626" s="157" t="s">
        <v>8259</v>
      </c>
    </row>
    <row r="6628" spans="1:6" x14ac:dyDescent="0.2">
      <c r="A6628" s="155" t="s">
        <v>8265</v>
      </c>
      <c r="B6628" s="155" t="s">
        <v>8266</v>
      </c>
      <c r="C6628" s="155" t="s">
        <v>158</v>
      </c>
      <c r="D6628" s="157" t="s">
        <v>3</v>
      </c>
      <c r="E6628" s="157" t="s">
        <v>4</v>
      </c>
      <c r="F6628" s="157" t="s">
        <v>1020</v>
      </c>
    </row>
    <row r="6629" spans="1:6" x14ac:dyDescent="0.2">
      <c r="A6629" s="155" t="s">
        <v>8257</v>
      </c>
      <c r="B6629" s="155" t="s">
        <v>8258</v>
      </c>
      <c r="C6629" s="155" t="s">
        <v>10690</v>
      </c>
      <c r="D6629" s="157" t="s">
        <v>8259</v>
      </c>
      <c r="E6629" s="157" t="s">
        <v>8259</v>
      </c>
      <c r="F6629" s="157" t="s">
        <v>8259</v>
      </c>
    </row>
    <row r="6630" spans="1:6" x14ac:dyDescent="0.2">
      <c r="A6630" s="156">
        <v>45636</v>
      </c>
      <c r="B6630" s="155" t="s">
        <v>11620</v>
      </c>
      <c r="C6630" s="155" t="s">
        <v>11621</v>
      </c>
      <c r="D6630" s="155"/>
      <c r="E6630" s="157">
        <v>23137.85</v>
      </c>
      <c r="F6630" s="157">
        <v>-23137.85</v>
      </c>
    </row>
    <row r="6631" spans="1:6" x14ac:dyDescent="0.2">
      <c r="A6631" s="156">
        <v>45636</v>
      </c>
      <c r="B6631" s="155">
        <v>5624567492</v>
      </c>
      <c r="C6631" s="155" t="s">
        <v>11622</v>
      </c>
      <c r="D6631" s="157">
        <v>23137.85</v>
      </c>
      <c r="E6631" s="155"/>
      <c r="F6631" s="157">
        <v>0</v>
      </c>
    </row>
    <row r="6632" spans="1:6" x14ac:dyDescent="0.2">
      <c r="A6632" s="155" t="s">
        <v>8257</v>
      </c>
      <c r="B6632" s="155" t="s">
        <v>8258</v>
      </c>
      <c r="C6632" s="155" t="s">
        <v>10690</v>
      </c>
      <c r="D6632" s="157" t="s">
        <v>8259</v>
      </c>
      <c r="E6632" s="157" t="s">
        <v>8259</v>
      </c>
      <c r="F6632" s="157" t="s">
        <v>8259</v>
      </c>
    </row>
    <row r="6633" spans="1:6" x14ac:dyDescent="0.2">
      <c r="A6633" s="155" t="s">
        <v>8260</v>
      </c>
      <c r="B6633" s="155" t="s">
        <v>12364</v>
      </c>
      <c r="C6633" s="156">
        <v>37621</v>
      </c>
      <c r="D6633" s="157">
        <v>23137.85</v>
      </c>
      <c r="E6633" s="157">
        <v>23137.85</v>
      </c>
      <c r="F6633" s="157">
        <v>0</v>
      </c>
    </row>
    <row r="6634" spans="1:6" x14ac:dyDescent="0.2">
      <c r="A6634" s="155" t="s">
        <v>8261</v>
      </c>
      <c r="B6634" s="155"/>
      <c r="C6634" s="156">
        <v>37621</v>
      </c>
      <c r="D6634" s="157">
        <v>23137.85</v>
      </c>
      <c r="E6634" s="157">
        <v>23137.85</v>
      </c>
      <c r="F6634" s="157">
        <v>0</v>
      </c>
    </row>
    <row r="6635" spans="1:6" x14ac:dyDescent="0.2">
      <c r="A6635" s="155" t="s">
        <v>8257</v>
      </c>
      <c r="B6635" s="155" t="s">
        <v>8258</v>
      </c>
      <c r="C6635" s="155" t="s">
        <v>10690</v>
      </c>
      <c r="D6635" s="157" t="s">
        <v>8259</v>
      </c>
      <c r="E6635" s="157" t="s">
        <v>8259</v>
      </c>
      <c r="F6635" s="157" t="s">
        <v>8259</v>
      </c>
    </row>
    <row r="6636" spans="1:6" x14ac:dyDescent="0.2">
      <c r="A6636" s="155" t="s">
        <v>8257</v>
      </c>
      <c r="B6636" s="155" t="s">
        <v>8258</v>
      </c>
      <c r="C6636" s="155" t="s">
        <v>10690</v>
      </c>
      <c r="D6636" s="157" t="s">
        <v>8259</v>
      </c>
      <c r="E6636" s="157" t="s">
        <v>8259</v>
      </c>
      <c r="F6636" s="157" t="s">
        <v>8259</v>
      </c>
    </row>
    <row r="6637" spans="1:6" x14ac:dyDescent="0.2">
      <c r="A6637" s="155" t="s">
        <v>8260</v>
      </c>
      <c r="B6637" s="155" t="s">
        <v>12364</v>
      </c>
      <c r="C6637" s="156">
        <v>37621</v>
      </c>
      <c r="D6637" s="157">
        <v>0</v>
      </c>
      <c r="E6637" s="157">
        <v>0</v>
      </c>
      <c r="F6637" s="157">
        <v>0</v>
      </c>
    </row>
    <row r="6638" spans="1:6" x14ac:dyDescent="0.2">
      <c r="A6638" s="155" t="s">
        <v>8261</v>
      </c>
      <c r="B6638" s="155"/>
      <c r="C6638" s="156">
        <v>37621</v>
      </c>
      <c r="D6638" s="157">
        <v>0</v>
      </c>
      <c r="E6638" s="157">
        <v>0</v>
      </c>
      <c r="F6638" s="157">
        <v>0</v>
      </c>
    </row>
    <row r="6639" spans="1:6" x14ac:dyDescent="0.2">
      <c r="A6639" s="155" t="s">
        <v>8257</v>
      </c>
      <c r="B6639" s="155" t="s">
        <v>8258</v>
      </c>
      <c r="C6639" s="155" t="s">
        <v>10690</v>
      </c>
      <c r="D6639" s="157" t="s">
        <v>8259</v>
      </c>
      <c r="E6639" s="157" t="s">
        <v>8259</v>
      </c>
      <c r="F6639" s="157" t="s">
        <v>8259</v>
      </c>
    </row>
    <row r="6640" spans="1:6" x14ac:dyDescent="0.2">
      <c r="A6640" s="155" t="s">
        <v>8257</v>
      </c>
      <c r="B6640" s="155" t="s">
        <v>8258</v>
      </c>
      <c r="C6640" s="155" t="s">
        <v>10690</v>
      </c>
      <c r="D6640" s="157" t="s">
        <v>8259</v>
      </c>
      <c r="E6640" s="157" t="s">
        <v>8259</v>
      </c>
      <c r="F6640" s="157" t="s">
        <v>8259</v>
      </c>
    </row>
    <row r="6641" spans="1:6" x14ac:dyDescent="0.2">
      <c r="A6641" s="155" t="s">
        <v>8260</v>
      </c>
      <c r="B6641" s="155" t="s">
        <v>12364</v>
      </c>
      <c r="C6641" s="156">
        <v>37621</v>
      </c>
      <c r="D6641" s="157">
        <v>0</v>
      </c>
      <c r="E6641" s="157">
        <v>0</v>
      </c>
      <c r="F6641" s="157">
        <v>0</v>
      </c>
    </row>
    <row r="6642" spans="1:6" x14ac:dyDescent="0.2">
      <c r="A6642" s="155" t="s">
        <v>8261</v>
      </c>
      <c r="B6642" s="155"/>
      <c r="C6642" s="156">
        <v>37621</v>
      </c>
      <c r="D6642" s="157">
        <v>0</v>
      </c>
      <c r="E6642" s="157">
        <v>0</v>
      </c>
      <c r="F6642" s="157">
        <v>0</v>
      </c>
    </row>
    <row r="6643" spans="1:6" x14ac:dyDescent="0.2">
      <c r="A6643" s="155" t="s">
        <v>8257</v>
      </c>
      <c r="B6643" s="155" t="s">
        <v>8258</v>
      </c>
      <c r="C6643" s="155" t="s">
        <v>10690</v>
      </c>
      <c r="D6643" s="157" t="s">
        <v>8259</v>
      </c>
      <c r="E6643" s="157" t="s">
        <v>8259</v>
      </c>
      <c r="F6643" s="157" t="s">
        <v>8259</v>
      </c>
    </row>
    <row r="6644" spans="1:6" x14ac:dyDescent="0.2">
      <c r="A6644" s="155" t="s">
        <v>8257</v>
      </c>
      <c r="B6644" s="155" t="s">
        <v>8258</v>
      </c>
      <c r="C6644" s="155" t="s">
        <v>10690</v>
      </c>
      <c r="D6644" s="157" t="s">
        <v>8259</v>
      </c>
      <c r="E6644" s="157" t="s">
        <v>8259</v>
      </c>
      <c r="F6644" s="157" t="s">
        <v>8259</v>
      </c>
    </row>
    <row r="6645" spans="1:6" x14ac:dyDescent="0.2">
      <c r="A6645" s="155" t="s">
        <v>8260</v>
      </c>
      <c r="B6645" s="155" t="s">
        <v>12364</v>
      </c>
      <c r="C6645" s="156">
        <v>37621</v>
      </c>
      <c r="D6645" s="157">
        <v>0</v>
      </c>
      <c r="E6645" s="157">
        <v>0</v>
      </c>
      <c r="F6645" s="157">
        <v>0</v>
      </c>
    </row>
    <row r="6646" spans="1:6" x14ac:dyDescent="0.2">
      <c r="A6646" s="155" t="s">
        <v>8261</v>
      </c>
      <c r="B6646" s="155"/>
      <c r="C6646" s="156">
        <v>37621</v>
      </c>
      <c r="D6646" s="157">
        <v>0</v>
      </c>
      <c r="E6646" s="157">
        <v>0</v>
      </c>
      <c r="F6646" s="157">
        <v>0</v>
      </c>
    </row>
    <row r="6647" spans="1:6" x14ac:dyDescent="0.2">
      <c r="A6647" s="155" t="s">
        <v>8257</v>
      </c>
      <c r="B6647" s="155" t="s">
        <v>8258</v>
      </c>
      <c r="C6647" s="155" t="s">
        <v>10690</v>
      </c>
      <c r="D6647" s="157" t="s">
        <v>8259</v>
      </c>
      <c r="E6647" s="157" t="s">
        <v>8259</v>
      </c>
      <c r="F6647" s="157" t="s">
        <v>8259</v>
      </c>
    </row>
    <row r="6648" spans="1:6" x14ac:dyDescent="0.2">
      <c r="A6648" s="155" t="s">
        <v>8257</v>
      </c>
      <c r="B6648" s="155" t="s">
        <v>8258</v>
      </c>
      <c r="C6648" s="155" t="s">
        <v>10690</v>
      </c>
      <c r="D6648" s="157" t="s">
        <v>8259</v>
      </c>
      <c r="E6648" s="157" t="s">
        <v>8259</v>
      </c>
      <c r="F6648" s="157" t="s">
        <v>8259</v>
      </c>
    </row>
    <row r="6649" spans="1:6" x14ac:dyDescent="0.2">
      <c r="A6649" s="155" t="s">
        <v>8260</v>
      </c>
      <c r="B6649" s="155" t="s">
        <v>12364</v>
      </c>
      <c r="C6649" s="156">
        <v>37621</v>
      </c>
      <c r="D6649" s="157">
        <v>0</v>
      </c>
      <c r="E6649" s="157">
        <v>0</v>
      </c>
      <c r="F6649" s="157">
        <v>0</v>
      </c>
    </row>
    <row r="6650" spans="1:6" x14ac:dyDescent="0.2">
      <c r="A6650" s="155" t="s">
        <v>8261</v>
      </c>
      <c r="B6650" s="155"/>
      <c r="C6650" s="156">
        <v>37621</v>
      </c>
      <c r="D6650" s="157">
        <v>0</v>
      </c>
      <c r="E6650" s="157">
        <v>0</v>
      </c>
      <c r="F6650" s="157">
        <v>0</v>
      </c>
    </row>
    <row r="6651" spans="1:6" x14ac:dyDescent="0.2">
      <c r="A6651" s="155" t="s">
        <v>8257</v>
      </c>
      <c r="B6651" s="155" t="s">
        <v>8258</v>
      </c>
      <c r="C6651" s="155" t="s">
        <v>10690</v>
      </c>
      <c r="D6651" s="157" t="s">
        <v>8259</v>
      </c>
      <c r="E6651" s="157" t="s">
        <v>8259</v>
      </c>
      <c r="F6651" s="157" t="s">
        <v>8259</v>
      </c>
    </row>
    <row r="6652" spans="1:6" x14ac:dyDescent="0.2">
      <c r="A6652" s="155" t="s">
        <v>8257</v>
      </c>
      <c r="B6652" s="155" t="s">
        <v>8258</v>
      </c>
      <c r="C6652" s="155" t="s">
        <v>10690</v>
      </c>
      <c r="D6652" s="157" t="s">
        <v>8259</v>
      </c>
      <c r="E6652" s="157" t="s">
        <v>8259</v>
      </c>
      <c r="F6652" s="157" t="s">
        <v>8259</v>
      </c>
    </row>
    <row r="6653" spans="1:6" x14ac:dyDescent="0.2">
      <c r="A6653" s="155" t="s">
        <v>8260</v>
      </c>
      <c r="B6653" s="155" t="s">
        <v>12364</v>
      </c>
      <c r="C6653" s="156">
        <v>37621</v>
      </c>
      <c r="D6653" s="157">
        <v>0</v>
      </c>
      <c r="E6653" s="157">
        <v>0</v>
      </c>
      <c r="F6653" s="157">
        <v>0</v>
      </c>
    </row>
    <row r="6654" spans="1:6" x14ac:dyDescent="0.2">
      <c r="A6654" s="155" t="s">
        <v>8261</v>
      </c>
      <c r="B6654" s="155"/>
      <c r="C6654" s="156">
        <v>37621</v>
      </c>
      <c r="D6654" s="157">
        <v>0</v>
      </c>
      <c r="E6654" s="157">
        <v>0</v>
      </c>
      <c r="F6654" s="157">
        <v>0</v>
      </c>
    </row>
    <row r="6655" spans="1:6" x14ac:dyDescent="0.2">
      <c r="A6655" s="155" t="s">
        <v>8257</v>
      </c>
      <c r="B6655" s="155" t="s">
        <v>8258</v>
      </c>
      <c r="C6655" s="155" t="s">
        <v>10690</v>
      </c>
      <c r="D6655" s="157" t="s">
        <v>8259</v>
      </c>
      <c r="E6655" s="157" t="s">
        <v>8259</v>
      </c>
      <c r="F6655" s="157" t="s">
        <v>8259</v>
      </c>
    </row>
    <row r="6656" spans="1:6" x14ac:dyDescent="0.2">
      <c r="A6656" s="155" t="s">
        <v>7489</v>
      </c>
      <c r="B6656" s="155" t="s">
        <v>9821</v>
      </c>
      <c r="C6656" s="155"/>
      <c r="D6656" s="155"/>
      <c r="E6656" s="155"/>
      <c r="F6656" s="155"/>
    </row>
    <row r="6657" spans="1:6" x14ac:dyDescent="0.2">
      <c r="A6657" s="155"/>
      <c r="B6657" s="155"/>
      <c r="C6657" s="155" t="s">
        <v>10691</v>
      </c>
      <c r="D6657" s="155"/>
      <c r="E6657" s="157">
        <v>0</v>
      </c>
      <c r="F6657" s="155"/>
    </row>
    <row r="6658" spans="1:6" x14ac:dyDescent="0.2">
      <c r="A6658" s="155" t="s">
        <v>8264</v>
      </c>
      <c r="B6658" s="155"/>
      <c r="C6658" s="156">
        <v>37590</v>
      </c>
      <c r="D6658" s="157">
        <v>51551.8</v>
      </c>
      <c r="E6658" s="157">
        <v>51551.8</v>
      </c>
      <c r="F6658" s="157">
        <v>0</v>
      </c>
    </row>
    <row r="6659" spans="1:6" x14ac:dyDescent="0.2">
      <c r="A6659" s="155" t="s">
        <v>8257</v>
      </c>
      <c r="B6659" s="155" t="s">
        <v>8258</v>
      </c>
      <c r="C6659" s="155" t="s">
        <v>10690</v>
      </c>
      <c r="D6659" s="157" t="s">
        <v>8259</v>
      </c>
      <c r="E6659" s="157" t="s">
        <v>8259</v>
      </c>
      <c r="F6659" s="157" t="s">
        <v>8259</v>
      </c>
    </row>
    <row r="6660" spans="1:6" x14ac:dyDescent="0.2">
      <c r="A6660" s="155" t="s">
        <v>8257</v>
      </c>
      <c r="B6660" s="155" t="s">
        <v>8258</v>
      </c>
      <c r="C6660" s="155" t="s">
        <v>10690</v>
      </c>
      <c r="D6660" s="157" t="s">
        <v>8259</v>
      </c>
      <c r="E6660" s="157" t="s">
        <v>8259</v>
      </c>
      <c r="F6660" s="157" t="s">
        <v>8259</v>
      </c>
    </row>
    <row r="6661" spans="1:6" x14ac:dyDescent="0.2">
      <c r="A6661" s="155" t="s">
        <v>8260</v>
      </c>
      <c r="B6661" s="155" t="s">
        <v>12364</v>
      </c>
      <c r="C6661" s="156">
        <v>37621</v>
      </c>
      <c r="D6661" s="157">
        <v>0</v>
      </c>
      <c r="E6661" s="157">
        <v>0</v>
      </c>
      <c r="F6661" s="157">
        <v>0</v>
      </c>
    </row>
    <row r="6662" spans="1:6" x14ac:dyDescent="0.2">
      <c r="A6662" s="155" t="s">
        <v>8261</v>
      </c>
      <c r="B6662" s="155"/>
      <c r="C6662" s="156">
        <v>37621</v>
      </c>
      <c r="D6662" s="157">
        <v>51551.8</v>
      </c>
      <c r="E6662" s="157">
        <v>51551.8</v>
      </c>
      <c r="F6662" s="157">
        <v>0</v>
      </c>
    </row>
    <row r="6663" spans="1:6" x14ac:dyDescent="0.2">
      <c r="A6663" s="155" t="s">
        <v>8257</v>
      </c>
      <c r="B6663" s="155" t="s">
        <v>8258</v>
      </c>
      <c r="C6663" s="155" t="s">
        <v>10690</v>
      </c>
      <c r="D6663" s="157" t="s">
        <v>8259</v>
      </c>
      <c r="E6663" s="157" t="s">
        <v>8259</v>
      </c>
      <c r="F6663" s="157" t="s">
        <v>8259</v>
      </c>
    </row>
    <row r="6664" spans="1:6" x14ac:dyDescent="0.2">
      <c r="A6664" s="155" t="s">
        <v>8268</v>
      </c>
      <c r="B6664" s="155"/>
      <c r="C6664" s="155"/>
      <c r="D6664" s="155"/>
      <c r="E6664" s="155"/>
      <c r="F6664" s="155"/>
    </row>
    <row r="6665" spans="1:6" x14ac:dyDescent="0.2">
      <c r="A6665" s="155" t="s">
        <v>8254</v>
      </c>
      <c r="B6665" s="155" t="s">
        <v>8255</v>
      </c>
      <c r="C6665" s="155"/>
      <c r="D6665" s="155"/>
      <c r="E6665" s="155"/>
      <c r="F6665" s="155"/>
    </row>
    <row r="6666" spans="1:6" x14ac:dyDescent="0.2">
      <c r="A6666" s="155"/>
      <c r="B6666" s="155"/>
      <c r="C6666" s="155" t="s">
        <v>10689</v>
      </c>
      <c r="D6666" s="157" t="s">
        <v>8255</v>
      </c>
      <c r="E6666" s="155"/>
      <c r="F6666" s="155"/>
    </row>
    <row r="6668" spans="1:6" x14ac:dyDescent="0.2">
      <c r="A6668" s="155" t="s">
        <v>8257</v>
      </c>
      <c r="B6668" s="155" t="s">
        <v>8258</v>
      </c>
      <c r="C6668" s="155" t="s">
        <v>10690</v>
      </c>
      <c r="D6668" s="157" t="s">
        <v>8259</v>
      </c>
      <c r="E6668" s="157" t="s">
        <v>8259</v>
      </c>
      <c r="F6668" s="157" t="s">
        <v>8259</v>
      </c>
    </row>
    <row r="6669" spans="1:6" x14ac:dyDescent="0.2">
      <c r="A6669" s="155" t="s">
        <v>8260</v>
      </c>
      <c r="B6669" s="155" t="s">
        <v>12364</v>
      </c>
      <c r="C6669" s="156">
        <v>37621</v>
      </c>
      <c r="D6669" s="157">
        <v>0</v>
      </c>
      <c r="E6669" s="157">
        <v>0</v>
      </c>
      <c r="F6669" s="157">
        <v>0</v>
      </c>
    </row>
    <row r="6670" spans="1:6" x14ac:dyDescent="0.2">
      <c r="A6670" s="155" t="s">
        <v>8261</v>
      </c>
      <c r="B6670" s="155"/>
      <c r="C6670" s="156">
        <v>37621</v>
      </c>
      <c r="D6670" s="157">
        <v>0</v>
      </c>
      <c r="E6670" s="157">
        <v>0</v>
      </c>
      <c r="F6670" s="157">
        <v>0</v>
      </c>
    </row>
    <row r="6671" spans="1:6" x14ac:dyDescent="0.2">
      <c r="A6671" s="155" t="s">
        <v>8257</v>
      </c>
      <c r="B6671" s="155" t="s">
        <v>8258</v>
      </c>
      <c r="C6671" s="155" t="s">
        <v>10690</v>
      </c>
      <c r="D6671" s="157" t="s">
        <v>8259</v>
      </c>
      <c r="E6671" s="157" t="s">
        <v>8259</v>
      </c>
      <c r="F6671" s="157" t="s">
        <v>8259</v>
      </c>
    </row>
    <row r="6672" spans="1:6" x14ac:dyDescent="0.2">
      <c r="A6672" s="155" t="s">
        <v>8257</v>
      </c>
      <c r="B6672" s="155" t="s">
        <v>8258</v>
      </c>
      <c r="C6672" s="155" t="s">
        <v>10690</v>
      </c>
      <c r="D6672" s="157" t="s">
        <v>8259</v>
      </c>
      <c r="E6672" s="157" t="s">
        <v>8259</v>
      </c>
      <c r="F6672" s="157" t="s">
        <v>8259</v>
      </c>
    </row>
    <row r="6673" spans="1:6" x14ac:dyDescent="0.2">
      <c r="A6673" s="155" t="s">
        <v>8260</v>
      </c>
      <c r="B6673" s="155" t="s">
        <v>12364</v>
      </c>
      <c r="C6673" s="156">
        <v>37621</v>
      </c>
      <c r="D6673" s="157">
        <v>0</v>
      </c>
      <c r="E6673" s="157">
        <v>0</v>
      </c>
      <c r="F6673" s="157">
        <v>0</v>
      </c>
    </row>
    <row r="6674" spans="1:6" x14ac:dyDescent="0.2">
      <c r="A6674" s="155" t="s">
        <v>8261</v>
      </c>
      <c r="B6674" s="155"/>
      <c r="C6674" s="156">
        <v>37621</v>
      </c>
      <c r="D6674" s="157">
        <v>0</v>
      </c>
      <c r="E6674" s="157">
        <v>0</v>
      </c>
      <c r="F6674" s="157">
        <v>0</v>
      </c>
    </row>
    <row r="6675" spans="1:6" x14ac:dyDescent="0.2">
      <c r="A6675" s="155" t="s">
        <v>8257</v>
      </c>
      <c r="B6675" s="155" t="s">
        <v>8258</v>
      </c>
      <c r="C6675" s="155" t="s">
        <v>10690</v>
      </c>
      <c r="D6675" s="157" t="s">
        <v>8259</v>
      </c>
      <c r="E6675" s="157" t="s">
        <v>8259</v>
      </c>
      <c r="F6675" s="157" t="s">
        <v>8259</v>
      </c>
    </row>
    <row r="6676" spans="1:6" x14ac:dyDescent="0.2">
      <c r="A6676" s="155" t="s">
        <v>8257</v>
      </c>
      <c r="B6676" s="155" t="s">
        <v>8258</v>
      </c>
      <c r="C6676" s="155" t="s">
        <v>10690</v>
      </c>
      <c r="D6676" s="157" t="s">
        <v>8259</v>
      </c>
      <c r="E6676" s="157" t="s">
        <v>8259</v>
      </c>
      <c r="F6676" s="157" t="s">
        <v>8259</v>
      </c>
    </row>
    <row r="6677" spans="1:6" x14ac:dyDescent="0.2">
      <c r="A6677" s="155" t="s">
        <v>8260</v>
      </c>
      <c r="B6677" s="155" t="s">
        <v>12364</v>
      </c>
      <c r="C6677" s="156">
        <v>37621</v>
      </c>
      <c r="D6677" s="157">
        <v>0</v>
      </c>
      <c r="E6677" s="157">
        <v>0</v>
      </c>
      <c r="F6677" s="157">
        <v>0</v>
      </c>
    </row>
    <row r="6678" spans="1:6" x14ac:dyDescent="0.2">
      <c r="A6678" s="155" t="s">
        <v>8261</v>
      </c>
      <c r="B6678" s="155"/>
      <c r="C6678" s="156">
        <v>37621</v>
      </c>
      <c r="D6678" s="157">
        <v>0</v>
      </c>
      <c r="E6678" s="157">
        <v>0</v>
      </c>
      <c r="F6678" s="157">
        <v>0</v>
      </c>
    </row>
    <row r="6679" spans="1:6" x14ac:dyDescent="0.2">
      <c r="A6679" s="155" t="s">
        <v>8257</v>
      </c>
      <c r="B6679" s="155" t="s">
        <v>8258</v>
      </c>
      <c r="C6679" s="155" t="s">
        <v>10690</v>
      </c>
      <c r="D6679" s="157" t="s">
        <v>8259</v>
      </c>
      <c r="E6679" s="157" t="s">
        <v>8259</v>
      </c>
      <c r="F6679" s="157" t="s">
        <v>8259</v>
      </c>
    </row>
    <row r="6680" spans="1:6" x14ac:dyDescent="0.2">
      <c r="A6680" s="155" t="s">
        <v>8257</v>
      </c>
      <c r="B6680" s="155" t="s">
        <v>8258</v>
      </c>
      <c r="C6680" s="155" t="s">
        <v>10690</v>
      </c>
      <c r="D6680" s="157" t="s">
        <v>8259</v>
      </c>
      <c r="E6680" s="157" t="s">
        <v>8259</v>
      </c>
      <c r="F6680" s="157" t="s">
        <v>8259</v>
      </c>
    </row>
    <row r="6681" spans="1:6" x14ac:dyDescent="0.2">
      <c r="A6681" s="155" t="s">
        <v>8260</v>
      </c>
      <c r="B6681" s="155" t="s">
        <v>12364</v>
      </c>
      <c r="C6681" s="156">
        <v>37621</v>
      </c>
      <c r="D6681" s="157">
        <v>0</v>
      </c>
      <c r="E6681" s="157">
        <v>0</v>
      </c>
      <c r="F6681" s="157">
        <v>0</v>
      </c>
    </row>
    <row r="6682" spans="1:6" x14ac:dyDescent="0.2">
      <c r="A6682" s="155" t="s">
        <v>8261</v>
      </c>
      <c r="B6682" s="155"/>
      <c r="C6682" s="156">
        <v>37621</v>
      </c>
      <c r="D6682" s="157">
        <v>0</v>
      </c>
      <c r="E6682" s="157">
        <v>0</v>
      </c>
      <c r="F6682" s="157">
        <v>0</v>
      </c>
    </row>
    <row r="6683" spans="1:6" x14ac:dyDescent="0.2">
      <c r="A6683" s="155" t="s">
        <v>8257</v>
      </c>
      <c r="B6683" s="155" t="s">
        <v>8258</v>
      </c>
      <c r="C6683" s="155" t="s">
        <v>10690</v>
      </c>
      <c r="D6683" s="157" t="s">
        <v>8259</v>
      </c>
      <c r="E6683" s="157" t="s">
        <v>8259</v>
      </c>
      <c r="F6683" s="157" t="s">
        <v>8259</v>
      </c>
    </row>
    <row r="6684" spans="1:6" x14ac:dyDescent="0.2">
      <c r="A6684" s="155" t="s">
        <v>8257</v>
      </c>
      <c r="B6684" s="155" t="s">
        <v>8258</v>
      </c>
      <c r="C6684" s="155" t="s">
        <v>10690</v>
      </c>
      <c r="D6684" s="157" t="s">
        <v>8259</v>
      </c>
      <c r="E6684" s="157" t="s">
        <v>8259</v>
      </c>
      <c r="F6684" s="157" t="s">
        <v>8259</v>
      </c>
    </row>
    <row r="6685" spans="1:6" x14ac:dyDescent="0.2">
      <c r="A6685" s="155" t="s">
        <v>8260</v>
      </c>
      <c r="B6685" s="155" t="s">
        <v>12364</v>
      </c>
      <c r="C6685" s="156">
        <v>37621</v>
      </c>
      <c r="D6685" s="157">
        <v>0</v>
      </c>
      <c r="E6685" s="157">
        <v>0</v>
      </c>
      <c r="F6685" s="157">
        <v>0</v>
      </c>
    </row>
    <row r="6686" spans="1:6" x14ac:dyDescent="0.2">
      <c r="A6686" s="155" t="s">
        <v>8261</v>
      </c>
      <c r="B6686" s="155"/>
      <c r="C6686" s="156">
        <v>37621</v>
      </c>
      <c r="D6686" s="157">
        <v>0</v>
      </c>
      <c r="E6686" s="157">
        <v>0</v>
      </c>
      <c r="F6686" s="157">
        <v>0</v>
      </c>
    </row>
    <row r="6687" spans="1:6" x14ac:dyDescent="0.2">
      <c r="A6687" s="155" t="s">
        <v>8257</v>
      </c>
      <c r="B6687" s="155" t="s">
        <v>8258</v>
      </c>
      <c r="C6687" s="155" t="s">
        <v>10690</v>
      </c>
      <c r="D6687" s="157" t="s">
        <v>8259</v>
      </c>
      <c r="E6687" s="157" t="s">
        <v>8259</v>
      </c>
      <c r="F6687" s="157" t="s">
        <v>8259</v>
      </c>
    </row>
    <row r="6688" spans="1:6" x14ac:dyDescent="0.2">
      <c r="A6688" s="155" t="s">
        <v>8257</v>
      </c>
      <c r="B6688" s="155" t="s">
        <v>8258</v>
      </c>
      <c r="C6688" s="155" t="s">
        <v>10690</v>
      </c>
      <c r="D6688" s="157" t="s">
        <v>8259</v>
      </c>
      <c r="E6688" s="157" t="s">
        <v>8259</v>
      </c>
      <c r="F6688" s="157" t="s">
        <v>8259</v>
      </c>
    </row>
    <row r="6689" spans="1:6" x14ac:dyDescent="0.2">
      <c r="A6689" s="155" t="s">
        <v>8260</v>
      </c>
      <c r="B6689" s="155" t="s">
        <v>12364</v>
      </c>
      <c r="C6689" s="156">
        <v>37621</v>
      </c>
      <c r="D6689" s="157">
        <v>0</v>
      </c>
      <c r="E6689" s="157">
        <v>0</v>
      </c>
      <c r="F6689" s="157">
        <v>0</v>
      </c>
    </row>
    <row r="6690" spans="1:6" x14ac:dyDescent="0.2">
      <c r="A6690" s="155" t="s">
        <v>8261</v>
      </c>
      <c r="B6690" s="155"/>
      <c r="C6690" s="156">
        <v>37621</v>
      </c>
      <c r="D6690" s="157">
        <v>0</v>
      </c>
      <c r="E6690" s="157">
        <v>0</v>
      </c>
      <c r="F6690" s="157">
        <v>0</v>
      </c>
    </row>
    <row r="6691" spans="1:6" x14ac:dyDescent="0.2">
      <c r="A6691" s="155" t="s">
        <v>8257</v>
      </c>
      <c r="B6691" s="155" t="s">
        <v>8258</v>
      </c>
      <c r="C6691" s="155" t="s">
        <v>10690</v>
      </c>
      <c r="D6691" s="157" t="s">
        <v>8259</v>
      </c>
      <c r="E6691" s="157" t="s">
        <v>8259</v>
      </c>
      <c r="F6691" s="157" t="s">
        <v>8259</v>
      </c>
    </row>
    <row r="6692" spans="1:6" x14ac:dyDescent="0.2">
      <c r="A6692" s="155" t="s">
        <v>5004</v>
      </c>
      <c r="B6692" s="155" t="s">
        <v>9822</v>
      </c>
      <c r="C6692" s="155" t="s">
        <v>8776</v>
      </c>
      <c r="D6692" s="155"/>
      <c r="E6692" s="155"/>
      <c r="F6692" s="155"/>
    </row>
    <row r="6693" spans="1:6" x14ac:dyDescent="0.2">
      <c r="A6693" s="155"/>
      <c r="B6693" s="155"/>
      <c r="C6693" s="155" t="s">
        <v>10691</v>
      </c>
      <c r="D6693" s="155"/>
      <c r="E6693" s="157">
        <v>0</v>
      </c>
      <c r="F6693" s="155"/>
    </row>
    <row r="6694" spans="1:6" x14ac:dyDescent="0.2">
      <c r="A6694" s="155" t="s">
        <v>8264</v>
      </c>
      <c r="B6694" s="155"/>
      <c r="C6694" s="156">
        <v>37590</v>
      </c>
      <c r="D6694" s="157">
        <v>200</v>
      </c>
      <c r="E6694" s="157">
        <v>200</v>
      </c>
      <c r="F6694" s="157">
        <v>0</v>
      </c>
    </row>
    <row r="6695" spans="1:6" x14ac:dyDescent="0.2">
      <c r="A6695" s="155" t="s">
        <v>8257</v>
      </c>
      <c r="B6695" s="155" t="s">
        <v>8258</v>
      </c>
      <c r="C6695" s="155" t="s">
        <v>10690</v>
      </c>
      <c r="D6695" s="157" t="s">
        <v>8259</v>
      </c>
      <c r="E6695" s="157" t="s">
        <v>8259</v>
      </c>
      <c r="F6695" s="157" t="s">
        <v>8259</v>
      </c>
    </row>
    <row r="6697" spans="1:6" x14ac:dyDescent="0.2">
      <c r="A6697" s="155" t="s">
        <v>8265</v>
      </c>
      <c r="B6697" s="155" t="s">
        <v>8266</v>
      </c>
      <c r="C6697" s="155" t="s">
        <v>158</v>
      </c>
      <c r="D6697" s="157" t="s">
        <v>3</v>
      </c>
      <c r="E6697" s="157" t="s">
        <v>4</v>
      </c>
      <c r="F6697" s="157" t="s">
        <v>1020</v>
      </c>
    </row>
    <row r="6698" spans="1:6" x14ac:dyDescent="0.2">
      <c r="A6698" s="155" t="s">
        <v>8257</v>
      </c>
      <c r="B6698" s="155" t="s">
        <v>8258</v>
      </c>
      <c r="C6698" s="155" t="s">
        <v>10690</v>
      </c>
      <c r="D6698" s="157" t="s">
        <v>8259</v>
      </c>
      <c r="E6698" s="157" t="s">
        <v>8259</v>
      </c>
      <c r="F6698" s="157" t="s">
        <v>8259</v>
      </c>
    </row>
    <row r="6699" spans="1:6" x14ac:dyDescent="0.2">
      <c r="A6699" s="156">
        <v>45639</v>
      </c>
      <c r="B6699" s="155" t="s">
        <v>11624</v>
      </c>
      <c r="C6699" s="155" t="s">
        <v>11625</v>
      </c>
      <c r="D6699" s="155"/>
      <c r="E6699" s="157">
        <v>50</v>
      </c>
      <c r="F6699" s="157">
        <v>-50</v>
      </c>
    </row>
    <row r="6700" spans="1:6" x14ac:dyDescent="0.2">
      <c r="A6700" s="156">
        <v>45648</v>
      </c>
      <c r="B6700" s="155">
        <v>5624567561</v>
      </c>
      <c r="C6700" s="155" t="s">
        <v>11626</v>
      </c>
      <c r="D6700" s="157">
        <v>50</v>
      </c>
      <c r="E6700" s="155"/>
      <c r="F6700" s="157">
        <v>0</v>
      </c>
    </row>
    <row r="6701" spans="1:6" x14ac:dyDescent="0.2">
      <c r="A6701" s="155" t="s">
        <v>8257</v>
      </c>
      <c r="B6701" s="155" t="s">
        <v>8258</v>
      </c>
      <c r="C6701" s="155" t="s">
        <v>10690</v>
      </c>
      <c r="D6701" s="157" t="s">
        <v>8259</v>
      </c>
      <c r="E6701" s="157" t="s">
        <v>8259</v>
      </c>
      <c r="F6701" s="157" t="s">
        <v>8259</v>
      </c>
    </row>
    <row r="6702" spans="1:6" x14ac:dyDescent="0.2">
      <c r="A6702" s="155" t="s">
        <v>8260</v>
      </c>
      <c r="B6702" s="155" t="s">
        <v>12364</v>
      </c>
      <c r="C6702" s="156">
        <v>37621</v>
      </c>
      <c r="D6702" s="157">
        <v>50</v>
      </c>
      <c r="E6702" s="157">
        <v>50</v>
      </c>
      <c r="F6702" s="157">
        <v>0</v>
      </c>
    </row>
    <row r="6703" spans="1:6" x14ac:dyDescent="0.2">
      <c r="A6703" s="155" t="s">
        <v>8261</v>
      </c>
      <c r="B6703" s="155"/>
      <c r="C6703" s="156">
        <v>37621</v>
      </c>
      <c r="D6703" s="157">
        <v>250</v>
      </c>
      <c r="E6703" s="157">
        <v>250</v>
      </c>
      <c r="F6703" s="157">
        <v>0</v>
      </c>
    </row>
    <row r="6704" spans="1:6" x14ac:dyDescent="0.2">
      <c r="A6704" s="155" t="s">
        <v>8257</v>
      </c>
      <c r="B6704" s="155" t="s">
        <v>8258</v>
      </c>
      <c r="C6704" s="155" t="s">
        <v>10690</v>
      </c>
      <c r="D6704" s="157" t="s">
        <v>8259</v>
      </c>
      <c r="E6704" s="157" t="s">
        <v>8259</v>
      </c>
      <c r="F6704" s="157" t="s">
        <v>8259</v>
      </c>
    </row>
    <row r="6705" spans="1:6" x14ac:dyDescent="0.2">
      <c r="A6705" s="155" t="s">
        <v>8257</v>
      </c>
      <c r="B6705" s="155" t="s">
        <v>8258</v>
      </c>
      <c r="C6705" s="155" t="s">
        <v>10690</v>
      </c>
      <c r="D6705" s="157" t="s">
        <v>8259</v>
      </c>
      <c r="E6705" s="157" t="s">
        <v>8259</v>
      </c>
      <c r="F6705" s="157" t="s">
        <v>8259</v>
      </c>
    </row>
    <row r="6706" spans="1:6" x14ac:dyDescent="0.2">
      <c r="A6706" s="155" t="s">
        <v>8260</v>
      </c>
      <c r="B6706" s="155" t="s">
        <v>12364</v>
      </c>
      <c r="C6706" s="156">
        <v>37621</v>
      </c>
      <c r="D6706" s="157">
        <v>0</v>
      </c>
      <c r="E6706" s="157">
        <v>0</v>
      </c>
      <c r="F6706" s="157">
        <v>0</v>
      </c>
    </row>
    <row r="6707" spans="1:6" x14ac:dyDescent="0.2">
      <c r="A6707" s="155" t="s">
        <v>8261</v>
      </c>
      <c r="B6707" s="155"/>
      <c r="C6707" s="156">
        <v>37621</v>
      </c>
      <c r="D6707" s="157">
        <v>0</v>
      </c>
      <c r="E6707" s="157">
        <v>0</v>
      </c>
      <c r="F6707" s="157">
        <v>0</v>
      </c>
    </row>
    <row r="6708" spans="1:6" x14ac:dyDescent="0.2">
      <c r="A6708" s="155" t="s">
        <v>8257</v>
      </c>
      <c r="B6708" s="155" t="s">
        <v>8258</v>
      </c>
      <c r="C6708" s="155" t="s">
        <v>10690</v>
      </c>
      <c r="D6708" s="157" t="s">
        <v>8259</v>
      </c>
      <c r="E6708" s="157" t="s">
        <v>8259</v>
      </c>
      <c r="F6708" s="157" t="s">
        <v>8259</v>
      </c>
    </row>
    <row r="6709" spans="1:6" x14ac:dyDescent="0.2">
      <c r="A6709" s="155" t="s">
        <v>8257</v>
      </c>
      <c r="B6709" s="155" t="s">
        <v>8258</v>
      </c>
      <c r="C6709" s="155" t="s">
        <v>10690</v>
      </c>
      <c r="D6709" s="157" t="s">
        <v>8259</v>
      </c>
      <c r="E6709" s="157" t="s">
        <v>8259</v>
      </c>
      <c r="F6709" s="157" t="s">
        <v>8259</v>
      </c>
    </row>
    <row r="6710" spans="1:6" x14ac:dyDescent="0.2">
      <c r="A6710" s="155" t="s">
        <v>8260</v>
      </c>
      <c r="B6710" s="155" t="s">
        <v>12364</v>
      </c>
      <c r="C6710" s="156">
        <v>37621</v>
      </c>
      <c r="D6710" s="157">
        <v>0</v>
      </c>
      <c r="E6710" s="157">
        <v>0</v>
      </c>
      <c r="F6710" s="157">
        <v>0</v>
      </c>
    </row>
    <row r="6711" spans="1:6" x14ac:dyDescent="0.2">
      <c r="A6711" s="155" t="s">
        <v>8261</v>
      </c>
      <c r="B6711" s="155"/>
      <c r="C6711" s="156">
        <v>37621</v>
      </c>
      <c r="D6711" s="157">
        <v>0</v>
      </c>
      <c r="E6711" s="157">
        <v>0</v>
      </c>
      <c r="F6711" s="157">
        <v>0</v>
      </c>
    </row>
    <row r="6712" spans="1:6" x14ac:dyDescent="0.2">
      <c r="A6712" s="155" t="s">
        <v>8257</v>
      </c>
      <c r="B6712" s="155" t="s">
        <v>8258</v>
      </c>
      <c r="C6712" s="155" t="s">
        <v>10690</v>
      </c>
      <c r="D6712" s="157" t="s">
        <v>8259</v>
      </c>
      <c r="E6712" s="157" t="s">
        <v>8259</v>
      </c>
      <c r="F6712" s="157" t="s">
        <v>8259</v>
      </c>
    </row>
    <row r="6713" spans="1:6" x14ac:dyDescent="0.2">
      <c r="A6713" s="155" t="s">
        <v>76</v>
      </c>
      <c r="B6713" s="155" t="s">
        <v>9823</v>
      </c>
      <c r="C6713" s="155" t="s">
        <v>9824</v>
      </c>
      <c r="D6713" s="155"/>
      <c r="E6713" s="155"/>
      <c r="F6713" s="155"/>
    </row>
    <row r="6714" spans="1:6" x14ac:dyDescent="0.2">
      <c r="A6714" s="155"/>
      <c r="B6714" s="155"/>
      <c r="C6714" s="155" t="s">
        <v>10691</v>
      </c>
      <c r="D6714" s="155"/>
      <c r="E6714" s="157">
        <v>0</v>
      </c>
      <c r="F6714" s="155"/>
    </row>
    <row r="6715" spans="1:6" x14ac:dyDescent="0.2">
      <c r="A6715" s="155" t="s">
        <v>8264</v>
      </c>
      <c r="B6715" s="155"/>
      <c r="C6715" s="156">
        <v>37590</v>
      </c>
      <c r="D6715" s="157">
        <v>5297.5</v>
      </c>
      <c r="E6715" s="157">
        <v>5297.5</v>
      </c>
      <c r="F6715" s="157">
        <v>0</v>
      </c>
    </row>
    <row r="6716" spans="1:6" x14ac:dyDescent="0.2">
      <c r="A6716" s="155" t="s">
        <v>8257</v>
      </c>
      <c r="B6716" s="155" t="s">
        <v>8258</v>
      </c>
      <c r="C6716" s="155" t="s">
        <v>10690</v>
      </c>
      <c r="D6716" s="157" t="s">
        <v>8259</v>
      </c>
      <c r="E6716" s="157" t="s">
        <v>8259</v>
      </c>
      <c r="F6716" s="157" t="s">
        <v>8259</v>
      </c>
    </row>
    <row r="6717" spans="1:6" x14ac:dyDescent="0.2">
      <c r="A6717" s="156">
        <v>45657</v>
      </c>
      <c r="B6717" s="155" t="s">
        <v>11627</v>
      </c>
      <c r="C6717" s="155" t="s">
        <v>11628</v>
      </c>
      <c r="D6717" s="155"/>
      <c r="E6717" s="157">
        <v>8415.48</v>
      </c>
      <c r="F6717" s="157">
        <v>-8415.48</v>
      </c>
    </row>
    <row r="6718" spans="1:6" x14ac:dyDescent="0.2">
      <c r="A6718" s="155" t="s">
        <v>8257</v>
      </c>
      <c r="B6718" s="155" t="s">
        <v>8258</v>
      </c>
      <c r="C6718" s="155" t="s">
        <v>10690</v>
      </c>
      <c r="D6718" s="157" t="s">
        <v>8259</v>
      </c>
      <c r="E6718" s="157" t="s">
        <v>8259</v>
      </c>
      <c r="F6718" s="157" t="s">
        <v>8259</v>
      </c>
    </row>
    <row r="6719" spans="1:6" x14ac:dyDescent="0.2">
      <c r="A6719" s="155" t="s">
        <v>8260</v>
      </c>
      <c r="B6719" s="155" t="s">
        <v>12364</v>
      </c>
      <c r="C6719" s="156">
        <v>37621</v>
      </c>
      <c r="D6719" s="157">
        <v>0</v>
      </c>
      <c r="E6719" s="157">
        <v>8415.48</v>
      </c>
      <c r="F6719" s="157">
        <v>-8415.48</v>
      </c>
    </row>
    <row r="6720" spans="1:6" x14ac:dyDescent="0.2">
      <c r="A6720" s="155" t="s">
        <v>8268</v>
      </c>
      <c r="B6720" s="155"/>
      <c r="C6720" s="155"/>
      <c r="D6720" s="155"/>
      <c r="E6720" s="155"/>
      <c r="F6720" s="155"/>
    </row>
    <row r="6721" spans="1:6" x14ac:dyDescent="0.2">
      <c r="A6721" s="155" t="s">
        <v>8254</v>
      </c>
      <c r="B6721" s="155" t="s">
        <v>8255</v>
      </c>
      <c r="C6721" s="155"/>
      <c r="D6721" s="155"/>
      <c r="E6721" s="155"/>
      <c r="F6721" s="155"/>
    </row>
    <row r="6722" spans="1:6" x14ac:dyDescent="0.2">
      <c r="A6722" s="155"/>
      <c r="B6722" s="155"/>
      <c r="C6722" s="155" t="s">
        <v>10689</v>
      </c>
      <c r="D6722" s="157" t="s">
        <v>8255</v>
      </c>
      <c r="E6722" s="155"/>
      <c r="F6722" s="155"/>
    </row>
    <row r="6724" spans="1:6" x14ac:dyDescent="0.2">
      <c r="A6724" s="155" t="s">
        <v>8261</v>
      </c>
      <c r="B6724" s="155"/>
      <c r="C6724" s="156">
        <v>37621</v>
      </c>
      <c r="D6724" s="157">
        <v>5297.5</v>
      </c>
      <c r="E6724" s="157">
        <v>13712.98</v>
      </c>
      <c r="F6724" s="157">
        <v>-8415.48</v>
      </c>
    </row>
    <row r="6725" spans="1:6" x14ac:dyDescent="0.2">
      <c r="A6725" s="155" t="s">
        <v>8257</v>
      </c>
      <c r="B6725" s="155" t="s">
        <v>8258</v>
      </c>
      <c r="C6725" s="155" t="s">
        <v>10690</v>
      </c>
      <c r="D6725" s="157" t="s">
        <v>8259</v>
      </c>
      <c r="E6725" s="157" t="s">
        <v>8259</v>
      </c>
      <c r="F6725" s="157" t="s">
        <v>8259</v>
      </c>
    </row>
    <row r="6726" spans="1:6" x14ac:dyDescent="0.2">
      <c r="A6726" s="155" t="s">
        <v>8257</v>
      </c>
      <c r="B6726" s="155" t="s">
        <v>8258</v>
      </c>
      <c r="C6726" s="155" t="s">
        <v>10690</v>
      </c>
      <c r="D6726" s="157" t="s">
        <v>8259</v>
      </c>
      <c r="E6726" s="157" t="s">
        <v>8259</v>
      </c>
      <c r="F6726" s="157" t="s">
        <v>8259</v>
      </c>
    </row>
    <row r="6727" spans="1:6" x14ac:dyDescent="0.2">
      <c r="A6727" s="155" t="s">
        <v>8260</v>
      </c>
      <c r="B6727" s="155" t="s">
        <v>12364</v>
      </c>
      <c r="C6727" s="156">
        <v>37621</v>
      </c>
      <c r="D6727" s="157">
        <v>0</v>
      </c>
      <c r="E6727" s="157">
        <v>0</v>
      </c>
      <c r="F6727" s="157">
        <v>0</v>
      </c>
    </row>
    <row r="6728" spans="1:6" x14ac:dyDescent="0.2">
      <c r="A6728" s="155" t="s">
        <v>8261</v>
      </c>
      <c r="B6728" s="155"/>
      <c r="C6728" s="156">
        <v>37621</v>
      </c>
      <c r="D6728" s="157">
        <v>0</v>
      </c>
      <c r="E6728" s="157">
        <v>0</v>
      </c>
      <c r="F6728" s="157">
        <v>0</v>
      </c>
    </row>
    <row r="6729" spans="1:6" x14ac:dyDescent="0.2">
      <c r="A6729" s="155" t="s">
        <v>8257</v>
      </c>
      <c r="B6729" s="155" t="s">
        <v>8258</v>
      </c>
      <c r="C6729" s="155" t="s">
        <v>10690</v>
      </c>
      <c r="D6729" s="157" t="s">
        <v>8259</v>
      </c>
      <c r="E6729" s="157" t="s">
        <v>8259</v>
      </c>
      <c r="F6729" s="157" t="s">
        <v>8259</v>
      </c>
    </row>
    <row r="6730" spans="1:6" x14ac:dyDescent="0.2">
      <c r="A6730" s="155" t="s">
        <v>8257</v>
      </c>
      <c r="B6730" s="155" t="s">
        <v>8258</v>
      </c>
      <c r="C6730" s="155" t="s">
        <v>10690</v>
      </c>
      <c r="D6730" s="157" t="s">
        <v>8259</v>
      </c>
      <c r="E6730" s="157" t="s">
        <v>8259</v>
      </c>
      <c r="F6730" s="157" t="s">
        <v>8259</v>
      </c>
    </row>
    <row r="6731" spans="1:6" x14ac:dyDescent="0.2">
      <c r="A6731" s="155" t="s">
        <v>8260</v>
      </c>
      <c r="B6731" s="155" t="s">
        <v>12364</v>
      </c>
      <c r="C6731" s="156">
        <v>37621</v>
      </c>
      <c r="D6731" s="157">
        <v>0</v>
      </c>
      <c r="E6731" s="157">
        <v>0</v>
      </c>
      <c r="F6731" s="157">
        <v>0</v>
      </c>
    </row>
    <row r="6732" spans="1:6" x14ac:dyDescent="0.2">
      <c r="A6732" s="155" t="s">
        <v>8261</v>
      </c>
      <c r="B6732" s="155"/>
      <c r="C6732" s="156">
        <v>37621</v>
      </c>
      <c r="D6732" s="157">
        <v>0</v>
      </c>
      <c r="E6732" s="157">
        <v>0</v>
      </c>
      <c r="F6732" s="157">
        <v>0</v>
      </c>
    </row>
    <row r="6733" spans="1:6" x14ac:dyDescent="0.2">
      <c r="A6733" s="155" t="s">
        <v>8257</v>
      </c>
      <c r="B6733" s="155" t="s">
        <v>8258</v>
      </c>
      <c r="C6733" s="155" t="s">
        <v>10690</v>
      </c>
      <c r="D6733" s="157" t="s">
        <v>8259</v>
      </c>
      <c r="E6733" s="157" t="s">
        <v>8259</v>
      </c>
      <c r="F6733" s="157" t="s">
        <v>8259</v>
      </c>
    </row>
    <row r="6734" spans="1:6" x14ac:dyDescent="0.2">
      <c r="A6734" s="155" t="s">
        <v>8257</v>
      </c>
      <c r="B6734" s="155" t="s">
        <v>8258</v>
      </c>
      <c r="C6734" s="155" t="s">
        <v>10690</v>
      </c>
      <c r="D6734" s="157" t="s">
        <v>8259</v>
      </c>
      <c r="E6734" s="157" t="s">
        <v>8259</v>
      </c>
      <c r="F6734" s="157" t="s">
        <v>8259</v>
      </c>
    </row>
    <row r="6735" spans="1:6" x14ac:dyDescent="0.2">
      <c r="A6735" s="155" t="s">
        <v>8260</v>
      </c>
      <c r="B6735" s="155" t="s">
        <v>12364</v>
      </c>
      <c r="C6735" s="156">
        <v>37621</v>
      </c>
      <c r="D6735" s="157">
        <v>0</v>
      </c>
      <c r="E6735" s="157">
        <v>0</v>
      </c>
      <c r="F6735" s="157">
        <v>0</v>
      </c>
    </row>
    <row r="6736" spans="1:6" x14ac:dyDescent="0.2">
      <c r="A6736" s="155" t="s">
        <v>8261</v>
      </c>
      <c r="B6736" s="155"/>
      <c r="C6736" s="156">
        <v>37621</v>
      </c>
      <c r="D6736" s="157">
        <v>0</v>
      </c>
      <c r="E6736" s="157">
        <v>0</v>
      </c>
      <c r="F6736" s="157">
        <v>0</v>
      </c>
    </row>
    <row r="6737" spans="1:6" x14ac:dyDescent="0.2">
      <c r="A6737" s="155" t="s">
        <v>8257</v>
      </c>
      <c r="B6737" s="155" t="s">
        <v>8258</v>
      </c>
      <c r="C6737" s="155" t="s">
        <v>10690</v>
      </c>
      <c r="D6737" s="157" t="s">
        <v>8259</v>
      </c>
      <c r="E6737" s="157" t="s">
        <v>8259</v>
      </c>
      <c r="F6737" s="157" t="s">
        <v>8259</v>
      </c>
    </row>
    <row r="6738" spans="1:6" x14ac:dyDescent="0.2">
      <c r="A6738" s="155" t="s">
        <v>8257</v>
      </c>
      <c r="B6738" s="155" t="s">
        <v>8258</v>
      </c>
      <c r="C6738" s="155" t="s">
        <v>10690</v>
      </c>
      <c r="D6738" s="157" t="s">
        <v>8259</v>
      </c>
      <c r="E6738" s="157" t="s">
        <v>8259</v>
      </c>
      <c r="F6738" s="157" t="s">
        <v>8259</v>
      </c>
    </row>
    <row r="6739" spans="1:6" x14ac:dyDescent="0.2">
      <c r="A6739" s="155" t="s">
        <v>8260</v>
      </c>
      <c r="B6739" s="155" t="s">
        <v>12364</v>
      </c>
      <c r="C6739" s="156">
        <v>37621</v>
      </c>
      <c r="D6739" s="157">
        <v>0</v>
      </c>
      <c r="E6739" s="157">
        <v>0</v>
      </c>
      <c r="F6739" s="157">
        <v>0</v>
      </c>
    </row>
    <row r="6740" spans="1:6" x14ac:dyDescent="0.2">
      <c r="A6740" s="155" t="s">
        <v>8261</v>
      </c>
      <c r="B6740" s="155"/>
      <c r="C6740" s="156">
        <v>37621</v>
      </c>
      <c r="D6740" s="157">
        <v>0</v>
      </c>
      <c r="E6740" s="157">
        <v>0</v>
      </c>
      <c r="F6740" s="157">
        <v>0</v>
      </c>
    </row>
    <row r="6741" spans="1:6" x14ac:dyDescent="0.2">
      <c r="A6741" s="155" t="s">
        <v>8257</v>
      </c>
      <c r="B6741" s="155" t="s">
        <v>8258</v>
      </c>
      <c r="C6741" s="155" t="s">
        <v>10690</v>
      </c>
      <c r="D6741" s="157" t="s">
        <v>8259</v>
      </c>
      <c r="E6741" s="157" t="s">
        <v>8259</v>
      </c>
      <c r="F6741" s="157" t="s">
        <v>8259</v>
      </c>
    </row>
    <row r="6742" spans="1:6" x14ac:dyDescent="0.2">
      <c r="A6742" s="155" t="s">
        <v>8257</v>
      </c>
      <c r="B6742" s="155" t="s">
        <v>8258</v>
      </c>
      <c r="C6742" s="155" t="s">
        <v>10690</v>
      </c>
      <c r="D6742" s="157" t="s">
        <v>8259</v>
      </c>
      <c r="E6742" s="157" t="s">
        <v>8259</v>
      </c>
      <c r="F6742" s="157" t="s">
        <v>8259</v>
      </c>
    </row>
    <row r="6743" spans="1:6" x14ac:dyDescent="0.2">
      <c r="A6743" s="155" t="s">
        <v>8260</v>
      </c>
      <c r="B6743" s="155" t="s">
        <v>12364</v>
      </c>
      <c r="C6743" s="156">
        <v>37621</v>
      </c>
      <c r="D6743" s="157">
        <v>0</v>
      </c>
      <c r="E6743" s="157">
        <v>0</v>
      </c>
      <c r="F6743" s="157">
        <v>0</v>
      </c>
    </row>
    <row r="6744" spans="1:6" x14ac:dyDescent="0.2">
      <c r="A6744" s="155" t="s">
        <v>8261</v>
      </c>
      <c r="B6744" s="155"/>
      <c r="C6744" s="156">
        <v>37621</v>
      </c>
      <c r="D6744" s="157">
        <v>0</v>
      </c>
      <c r="E6744" s="157">
        <v>0</v>
      </c>
      <c r="F6744" s="157">
        <v>0</v>
      </c>
    </row>
    <row r="6745" spans="1:6" x14ac:dyDescent="0.2">
      <c r="A6745" s="155" t="s">
        <v>8257</v>
      </c>
      <c r="B6745" s="155" t="s">
        <v>8258</v>
      </c>
      <c r="C6745" s="155" t="s">
        <v>10690</v>
      </c>
      <c r="D6745" s="157" t="s">
        <v>8259</v>
      </c>
      <c r="E6745" s="157" t="s">
        <v>8259</v>
      </c>
      <c r="F6745" s="157" t="s">
        <v>8259</v>
      </c>
    </row>
    <row r="6746" spans="1:6" x14ac:dyDescent="0.2">
      <c r="A6746" s="155" t="s">
        <v>8257</v>
      </c>
      <c r="B6746" s="155" t="s">
        <v>8258</v>
      </c>
      <c r="C6746" s="155" t="s">
        <v>10690</v>
      </c>
      <c r="D6746" s="157" t="s">
        <v>8259</v>
      </c>
      <c r="E6746" s="157" t="s">
        <v>8259</v>
      </c>
      <c r="F6746" s="157" t="s">
        <v>8259</v>
      </c>
    </row>
    <row r="6747" spans="1:6" x14ac:dyDescent="0.2">
      <c r="A6747" s="155" t="s">
        <v>8260</v>
      </c>
      <c r="B6747" s="155" t="s">
        <v>12364</v>
      </c>
      <c r="C6747" s="156">
        <v>37621</v>
      </c>
      <c r="D6747" s="157">
        <v>0</v>
      </c>
      <c r="E6747" s="157">
        <v>0</v>
      </c>
      <c r="F6747" s="157">
        <v>0</v>
      </c>
    </row>
    <row r="6748" spans="1:6" x14ac:dyDescent="0.2">
      <c r="A6748" s="155" t="s">
        <v>8261</v>
      </c>
      <c r="B6748" s="155"/>
      <c r="C6748" s="156">
        <v>37621</v>
      </c>
      <c r="D6748" s="157">
        <v>0</v>
      </c>
      <c r="E6748" s="157">
        <v>0</v>
      </c>
      <c r="F6748" s="157">
        <v>0</v>
      </c>
    </row>
    <row r="6749" spans="1:6" x14ac:dyDescent="0.2">
      <c r="A6749" s="155" t="s">
        <v>8257</v>
      </c>
      <c r="B6749" s="155" t="s">
        <v>8258</v>
      </c>
      <c r="C6749" s="155" t="s">
        <v>10690</v>
      </c>
      <c r="D6749" s="157" t="s">
        <v>8259</v>
      </c>
      <c r="E6749" s="157" t="s">
        <v>8259</v>
      </c>
      <c r="F6749" s="157" t="s">
        <v>8259</v>
      </c>
    </row>
    <row r="6750" spans="1:6" x14ac:dyDescent="0.2">
      <c r="A6750" s="155" t="s">
        <v>8236</v>
      </c>
      <c r="B6750" s="155" t="s">
        <v>8501</v>
      </c>
      <c r="C6750" s="155" t="s">
        <v>9825</v>
      </c>
      <c r="D6750" s="155"/>
      <c r="E6750" s="155"/>
      <c r="F6750" s="155"/>
    </row>
    <row r="6751" spans="1:6" x14ac:dyDescent="0.2">
      <c r="A6751" s="155"/>
      <c r="B6751" s="155"/>
      <c r="C6751" s="155" t="s">
        <v>10691</v>
      </c>
      <c r="D6751" s="155"/>
      <c r="E6751" s="157">
        <v>0</v>
      </c>
      <c r="F6751" s="155"/>
    </row>
    <row r="6752" spans="1:6" x14ac:dyDescent="0.2">
      <c r="A6752" s="155" t="s">
        <v>8264</v>
      </c>
      <c r="B6752" s="155"/>
      <c r="C6752" s="156">
        <v>37590</v>
      </c>
      <c r="D6752" s="157">
        <v>30037.9</v>
      </c>
      <c r="E6752" s="157">
        <v>30037.9</v>
      </c>
      <c r="F6752" s="157">
        <v>0</v>
      </c>
    </row>
    <row r="6753" spans="1:6" x14ac:dyDescent="0.2">
      <c r="A6753" s="155" t="s">
        <v>8257</v>
      </c>
      <c r="B6753" s="155" t="s">
        <v>8258</v>
      </c>
      <c r="C6753" s="155" t="s">
        <v>10690</v>
      </c>
      <c r="D6753" s="157" t="s">
        <v>8259</v>
      </c>
      <c r="E6753" s="157" t="s">
        <v>8259</v>
      </c>
      <c r="F6753" s="157" t="s">
        <v>8259</v>
      </c>
    </row>
    <row r="6754" spans="1:6" x14ac:dyDescent="0.2">
      <c r="A6754" s="155" t="s">
        <v>8257</v>
      </c>
      <c r="B6754" s="155" t="s">
        <v>8258</v>
      </c>
      <c r="C6754" s="155" t="s">
        <v>10690</v>
      </c>
      <c r="D6754" s="157" t="s">
        <v>8259</v>
      </c>
      <c r="E6754" s="157" t="s">
        <v>8259</v>
      </c>
      <c r="F6754" s="157" t="s">
        <v>8259</v>
      </c>
    </row>
    <row r="6755" spans="1:6" x14ac:dyDescent="0.2">
      <c r="A6755" s="155" t="s">
        <v>8260</v>
      </c>
      <c r="B6755" s="155" t="s">
        <v>12364</v>
      </c>
      <c r="C6755" s="156">
        <v>37621</v>
      </c>
      <c r="D6755" s="157">
        <v>0</v>
      </c>
      <c r="E6755" s="157">
        <v>0</v>
      </c>
      <c r="F6755" s="157">
        <v>0</v>
      </c>
    </row>
    <row r="6756" spans="1:6" x14ac:dyDescent="0.2">
      <c r="A6756" s="155" t="s">
        <v>8261</v>
      </c>
      <c r="B6756" s="155"/>
      <c r="C6756" s="156">
        <v>37621</v>
      </c>
      <c r="D6756" s="157">
        <v>30037.9</v>
      </c>
      <c r="E6756" s="157">
        <v>30037.9</v>
      </c>
      <c r="F6756" s="157">
        <v>0</v>
      </c>
    </row>
    <row r="6757" spans="1:6" x14ac:dyDescent="0.2">
      <c r="A6757" s="155" t="s">
        <v>8257</v>
      </c>
      <c r="B6757" s="155" t="s">
        <v>8258</v>
      </c>
      <c r="C6757" s="155" t="s">
        <v>10690</v>
      </c>
      <c r="D6757" s="157" t="s">
        <v>8259</v>
      </c>
      <c r="E6757" s="157" t="s">
        <v>8259</v>
      </c>
      <c r="F6757" s="157" t="s">
        <v>8259</v>
      </c>
    </row>
    <row r="6758" spans="1:6" x14ac:dyDescent="0.2">
      <c r="A6758" s="155" t="s">
        <v>8257</v>
      </c>
      <c r="B6758" s="155" t="s">
        <v>8258</v>
      </c>
      <c r="C6758" s="155" t="s">
        <v>10690</v>
      </c>
      <c r="D6758" s="157" t="s">
        <v>8259</v>
      </c>
      <c r="E6758" s="157" t="s">
        <v>8259</v>
      </c>
      <c r="F6758" s="157" t="s">
        <v>8259</v>
      </c>
    </row>
    <row r="6759" spans="1:6" x14ac:dyDescent="0.2">
      <c r="A6759" s="155" t="s">
        <v>8260</v>
      </c>
      <c r="B6759" s="155" t="s">
        <v>12364</v>
      </c>
      <c r="C6759" s="156">
        <v>37621</v>
      </c>
      <c r="D6759" s="157">
        <v>0</v>
      </c>
      <c r="E6759" s="157">
        <v>0</v>
      </c>
      <c r="F6759" s="157">
        <v>0</v>
      </c>
    </row>
    <row r="6760" spans="1:6" x14ac:dyDescent="0.2">
      <c r="A6760" s="155" t="s">
        <v>8261</v>
      </c>
      <c r="B6760" s="155"/>
      <c r="C6760" s="156">
        <v>37621</v>
      </c>
      <c r="D6760" s="157">
        <v>0</v>
      </c>
      <c r="E6760" s="157">
        <v>0</v>
      </c>
      <c r="F6760" s="157">
        <v>0</v>
      </c>
    </row>
    <row r="6761" spans="1:6" x14ac:dyDescent="0.2">
      <c r="A6761" s="155" t="s">
        <v>8257</v>
      </c>
      <c r="B6761" s="155" t="s">
        <v>8258</v>
      </c>
      <c r="C6761" s="155" t="s">
        <v>10690</v>
      </c>
      <c r="D6761" s="157" t="s">
        <v>8259</v>
      </c>
      <c r="E6761" s="157" t="s">
        <v>8259</v>
      </c>
      <c r="F6761" s="157" t="s">
        <v>8259</v>
      </c>
    </row>
    <row r="6762" spans="1:6" x14ac:dyDescent="0.2">
      <c r="A6762" s="155" t="s">
        <v>8257</v>
      </c>
      <c r="B6762" s="155" t="s">
        <v>8258</v>
      </c>
      <c r="C6762" s="155" t="s">
        <v>10690</v>
      </c>
      <c r="D6762" s="157" t="s">
        <v>8259</v>
      </c>
      <c r="E6762" s="157" t="s">
        <v>8259</v>
      </c>
      <c r="F6762" s="157" t="s">
        <v>8259</v>
      </c>
    </row>
    <row r="6763" spans="1:6" x14ac:dyDescent="0.2">
      <c r="A6763" s="155" t="s">
        <v>8260</v>
      </c>
      <c r="B6763" s="155" t="s">
        <v>12364</v>
      </c>
      <c r="C6763" s="156">
        <v>37621</v>
      </c>
      <c r="D6763" s="157">
        <v>0</v>
      </c>
      <c r="E6763" s="157">
        <v>0</v>
      </c>
      <c r="F6763" s="157">
        <v>0</v>
      </c>
    </row>
    <row r="6764" spans="1:6" x14ac:dyDescent="0.2">
      <c r="A6764" s="155" t="s">
        <v>8261</v>
      </c>
      <c r="B6764" s="155"/>
      <c r="C6764" s="156">
        <v>37621</v>
      </c>
      <c r="D6764" s="157">
        <v>0</v>
      </c>
      <c r="E6764" s="157">
        <v>0</v>
      </c>
      <c r="F6764" s="157">
        <v>0</v>
      </c>
    </row>
    <row r="6765" spans="1:6" x14ac:dyDescent="0.2">
      <c r="A6765" s="155" t="s">
        <v>8257</v>
      </c>
      <c r="B6765" s="155" t="s">
        <v>8258</v>
      </c>
      <c r="C6765" s="155" t="s">
        <v>10690</v>
      </c>
      <c r="D6765" s="157" t="s">
        <v>8259</v>
      </c>
      <c r="E6765" s="157" t="s">
        <v>8259</v>
      </c>
      <c r="F6765" s="157" t="s">
        <v>8259</v>
      </c>
    </row>
    <row r="6766" spans="1:6" x14ac:dyDescent="0.2">
      <c r="A6766" s="155" t="s">
        <v>8257</v>
      </c>
      <c r="B6766" s="155" t="s">
        <v>8258</v>
      </c>
      <c r="C6766" s="155" t="s">
        <v>10690</v>
      </c>
      <c r="D6766" s="157" t="s">
        <v>8259</v>
      </c>
      <c r="E6766" s="157" t="s">
        <v>8259</v>
      </c>
      <c r="F6766" s="157" t="s">
        <v>8259</v>
      </c>
    </row>
    <row r="6767" spans="1:6" x14ac:dyDescent="0.2">
      <c r="A6767" s="155" t="s">
        <v>8260</v>
      </c>
      <c r="B6767" s="155" t="s">
        <v>12364</v>
      </c>
      <c r="C6767" s="156">
        <v>37621</v>
      </c>
      <c r="D6767" s="157">
        <v>0</v>
      </c>
      <c r="E6767" s="157">
        <v>0</v>
      </c>
      <c r="F6767" s="157">
        <v>0</v>
      </c>
    </row>
    <row r="6768" spans="1:6" x14ac:dyDescent="0.2">
      <c r="A6768" s="155" t="s">
        <v>8261</v>
      </c>
      <c r="B6768" s="155"/>
      <c r="C6768" s="156">
        <v>37621</v>
      </c>
      <c r="D6768" s="157">
        <v>0</v>
      </c>
      <c r="E6768" s="157">
        <v>0</v>
      </c>
      <c r="F6768" s="157">
        <v>0</v>
      </c>
    </row>
    <row r="6769" spans="1:6" x14ac:dyDescent="0.2">
      <c r="A6769" s="155" t="s">
        <v>8257</v>
      </c>
      <c r="B6769" s="155" t="s">
        <v>8258</v>
      </c>
      <c r="C6769" s="155" t="s">
        <v>10690</v>
      </c>
      <c r="D6769" s="157" t="s">
        <v>8259</v>
      </c>
      <c r="E6769" s="157" t="s">
        <v>8259</v>
      </c>
      <c r="F6769" s="157" t="s">
        <v>8259</v>
      </c>
    </row>
    <row r="6770" spans="1:6" x14ac:dyDescent="0.2">
      <c r="A6770" s="155" t="s">
        <v>8257</v>
      </c>
      <c r="B6770" s="155" t="s">
        <v>8258</v>
      </c>
      <c r="C6770" s="155" t="s">
        <v>10690</v>
      </c>
      <c r="D6770" s="157" t="s">
        <v>8259</v>
      </c>
      <c r="E6770" s="157" t="s">
        <v>8259</v>
      </c>
      <c r="F6770" s="157" t="s">
        <v>8259</v>
      </c>
    </row>
    <row r="6771" spans="1:6" x14ac:dyDescent="0.2">
      <c r="A6771" s="155" t="s">
        <v>8260</v>
      </c>
      <c r="B6771" s="155" t="s">
        <v>12364</v>
      </c>
      <c r="C6771" s="156">
        <v>37621</v>
      </c>
      <c r="D6771" s="157">
        <v>0</v>
      </c>
      <c r="E6771" s="157">
        <v>0</v>
      </c>
      <c r="F6771" s="157">
        <v>0</v>
      </c>
    </row>
    <row r="6772" spans="1:6" x14ac:dyDescent="0.2">
      <c r="A6772" s="155" t="s">
        <v>8261</v>
      </c>
      <c r="B6772" s="155"/>
      <c r="C6772" s="156">
        <v>37621</v>
      </c>
      <c r="D6772" s="157">
        <v>0</v>
      </c>
      <c r="E6772" s="157">
        <v>0</v>
      </c>
      <c r="F6772" s="157">
        <v>0</v>
      </c>
    </row>
    <row r="6773" spans="1:6" x14ac:dyDescent="0.2">
      <c r="A6773" s="155" t="s">
        <v>8257</v>
      </c>
      <c r="B6773" s="155" t="s">
        <v>8258</v>
      </c>
      <c r="C6773" s="155" t="s">
        <v>10690</v>
      </c>
      <c r="D6773" s="157" t="s">
        <v>8259</v>
      </c>
      <c r="E6773" s="157" t="s">
        <v>8259</v>
      </c>
      <c r="F6773" s="157" t="s">
        <v>8259</v>
      </c>
    </row>
    <row r="6774" spans="1:6" x14ac:dyDescent="0.2">
      <c r="A6774" s="155" t="s">
        <v>8257</v>
      </c>
      <c r="B6774" s="155" t="s">
        <v>8258</v>
      </c>
      <c r="C6774" s="155" t="s">
        <v>10690</v>
      </c>
      <c r="D6774" s="157" t="s">
        <v>8259</v>
      </c>
      <c r="E6774" s="157" t="s">
        <v>8259</v>
      </c>
      <c r="F6774" s="157" t="s">
        <v>8259</v>
      </c>
    </row>
    <row r="6775" spans="1:6" x14ac:dyDescent="0.2">
      <c r="A6775" s="155" t="s">
        <v>8260</v>
      </c>
      <c r="B6775" s="155" t="s">
        <v>12364</v>
      </c>
      <c r="C6775" s="156">
        <v>37621</v>
      </c>
      <c r="D6775" s="157">
        <v>0</v>
      </c>
      <c r="E6775" s="157">
        <v>0</v>
      </c>
      <c r="F6775" s="157">
        <v>0</v>
      </c>
    </row>
    <row r="6776" spans="1:6" x14ac:dyDescent="0.2">
      <c r="A6776" s="155" t="s">
        <v>8268</v>
      </c>
      <c r="B6776" s="155"/>
      <c r="C6776" s="155"/>
      <c r="D6776" s="155"/>
      <c r="E6776" s="155"/>
      <c r="F6776" s="155"/>
    </row>
    <row r="6777" spans="1:6" x14ac:dyDescent="0.2">
      <c r="A6777" s="155" t="s">
        <v>8254</v>
      </c>
      <c r="B6777" s="155" t="s">
        <v>8255</v>
      </c>
      <c r="C6777" s="155"/>
      <c r="D6777" s="155"/>
      <c r="E6777" s="155"/>
      <c r="F6777" s="155"/>
    </row>
    <row r="6778" spans="1:6" x14ac:dyDescent="0.2">
      <c r="A6778" s="155"/>
      <c r="B6778" s="155"/>
      <c r="C6778" s="155" t="s">
        <v>10689</v>
      </c>
      <c r="D6778" s="157" t="s">
        <v>8255</v>
      </c>
      <c r="E6778" s="155"/>
      <c r="F6778" s="155"/>
    </row>
    <row r="6780" spans="1:6" x14ac:dyDescent="0.2">
      <c r="A6780" s="155" t="s">
        <v>8261</v>
      </c>
      <c r="B6780" s="155"/>
      <c r="C6780" s="156">
        <v>37621</v>
      </c>
      <c r="D6780" s="157">
        <v>0</v>
      </c>
      <c r="E6780" s="157">
        <v>0</v>
      </c>
      <c r="F6780" s="157">
        <v>0</v>
      </c>
    </row>
    <row r="6781" spans="1:6" x14ac:dyDescent="0.2">
      <c r="A6781" s="155" t="s">
        <v>8257</v>
      </c>
      <c r="B6781" s="155" t="s">
        <v>8258</v>
      </c>
      <c r="C6781" s="155" t="s">
        <v>10690</v>
      </c>
      <c r="D6781" s="157" t="s">
        <v>8259</v>
      </c>
      <c r="E6781" s="157" t="s">
        <v>8259</v>
      </c>
      <c r="F6781" s="157" t="s">
        <v>8259</v>
      </c>
    </row>
    <row r="6782" spans="1:6" x14ac:dyDescent="0.2">
      <c r="A6782" s="155" t="s">
        <v>8257</v>
      </c>
      <c r="B6782" s="155" t="s">
        <v>8258</v>
      </c>
      <c r="C6782" s="155" t="s">
        <v>10690</v>
      </c>
      <c r="D6782" s="157" t="s">
        <v>8259</v>
      </c>
      <c r="E6782" s="157" t="s">
        <v>8259</v>
      </c>
      <c r="F6782" s="157" t="s">
        <v>8259</v>
      </c>
    </row>
    <row r="6783" spans="1:6" x14ac:dyDescent="0.2">
      <c r="A6783" s="155" t="s">
        <v>8260</v>
      </c>
      <c r="B6783" s="155" t="s">
        <v>12364</v>
      </c>
      <c r="C6783" s="156">
        <v>37621</v>
      </c>
      <c r="D6783" s="157">
        <v>0</v>
      </c>
      <c r="E6783" s="157">
        <v>0</v>
      </c>
      <c r="F6783" s="157">
        <v>0</v>
      </c>
    </row>
    <row r="6784" spans="1:6" x14ac:dyDescent="0.2">
      <c r="A6784" s="155" t="s">
        <v>8261</v>
      </c>
      <c r="B6784" s="155"/>
      <c r="C6784" s="156">
        <v>37621</v>
      </c>
      <c r="D6784" s="157">
        <v>0</v>
      </c>
      <c r="E6784" s="157">
        <v>0</v>
      </c>
      <c r="F6784" s="157">
        <v>0</v>
      </c>
    </row>
    <row r="6785" spans="1:6" x14ac:dyDescent="0.2">
      <c r="A6785" s="155" t="s">
        <v>8257</v>
      </c>
      <c r="B6785" s="155" t="s">
        <v>8258</v>
      </c>
      <c r="C6785" s="155" t="s">
        <v>10690</v>
      </c>
      <c r="D6785" s="157" t="s">
        <v>8259</v>
      </c>
      <c r="E6785" s="157" t="s">
        <v>8259</v>
      </c>
      <c r="F6785" s="157" t="s">
        <v>8259</v>
      </c>
    </row>
    <row r="6786" spans="1:6" x14ac:dyDescent="0.2">
      <c r="A6786" s="155" t="s">
        <v>6036</v>
      </c>
      <c r="B6786" s="155" t="s">
        <v>8502</v>
      </c>
      <c r="C6786" s="155"/>
      <c r="D6786" s="155"/>
      <c r="E6786" s="155"/>
      <c r="F6786" s="155"/>
    </row>
    <row r="6787" spans="1:6" x14ac:dyDescent="0.2">
      <c r="A6787" s="155"/>
      <c r="B6787" s="155"/>
      <c r="C6787" s="155" t="s">
        <v>10691</v>
      </c>
      <c r="D6787" s="155"/>
      <c r="E6787" s="157">
        <v>0</v>
      </c>
      <c r="F6787" s="155"/>
    </row>
    <row r="6788" spans="1:6" x14ac:dyDescent="0.2">
      <c r="A6788" s="155" t="s">
        <v>8264</v>
      </c>
      <c r="B6788" s="155"/>
      <c r="C6788" s="156">
        <v>37590</v>
      </c>
      <c r="D6788" s="157">
        <v>0</v>
      </c>
      <c r="E6788" s="157">
        <v>709.58399999999995</v>
      </c>
      <c r="F6788" s="157">
        <v>-709.58399999999995</v>
      </c>
    </row>
    <row r="6789" spans="1:6" x14ac:dyDescent="0.2">
      <c r="A6789" s="155" t="s">
        <v>8257</v>
      </c>
      <c r="B6789" s="155" t="s">
        <v>8258</v>
      </c>
      <c r="C6789" s="155" t="s">
        <v>10690</v>
      </c>
      <c r="D6789" s="157" t="s">
        <v>8259</v>
      </c>
      <c r="E6789" s="157" t="s">
        <v>8259</v>
      </c>
      <c r="F6789" s="157" t="s">
        <v>8259</v>
      </c>
    </row>
    <row r="6790" spans="1:6" x14ac:dyDescent="0.2">
      <c r="A6790" s="155" t="s">
        <v>8257</v>
      </c>
      <c r="B6790" s="155" t="s">
        <v>8258</v>
      </c>
      <c r="C6790" s="155" t="s">
        <v>10690</v>
      </c>
      <c r="D6790" s="157" t="s">
        <v>8259</v>
      </c>
      <c r="E6790" s="157" t="s">
        <v>8259</v>
      </c>
      <c r="F6790" s="157" t="s">
        <v>8259</v>
      </c>
    </row>
    <row r="6791" spans="1:6" x14ac:dyDescent="0.2">
      <c r="A6791" s="155" t="s">
        <v>8260</v>
      </c>
      <c r="B6791" s="155" t="s">
        <v>12364</v>
      </c>
      <c r="C6791" s="156">
        <v>37621</v>
      </c>
      <c r="D6791" s="157">
        <v>0</v>
      </c>
      <c r="E6791" s="157">
        <v>0</v>
      </c>
      <c r="F6791" s="157">
        <v>0</v>
      </c>
    </row>
    <row r="6792" spans="1:6" x14ac:dyDescent="0.2">
      <c r="A6792" s="155" t="s">
        <v>8261</v>
      </c>
      <c r="B6792" s="155"/>
      <c r="C6792" s="156">
        <v>37621</v>
      </c>
      <c r="D6792" s="157">
        <v>0</v>
      </c>
      <c r="E6792" s="157">
        <v>709.58399999999995</v>
      </c>
      <c r="F6792" s="157">
        <v>-709.58399999999995</v>
      </c>
    </row>
    <row r="6793" spans="1:6" x14ac:dyDescent="0.2">
      <c r="A6793" s="155" t="s">
        <v>8257</v>
      </c>
      <c r="B6793" s="155" t="s">
        <v>8258</v>
      </c>
      <c r="C6793" s="155" t="s">
        <v>10690</v>
      </c>
      <c r="D6793" s="157" t="s">
        <v>8259</v>
      </c>
      <c r="E6793" s="157" t="s">
        <v>8259</v>
      </c>
      <c r="F6793" s="157" t="s">
        <v>8259</v>
      </c>
    </row>
    <row r="6794" spans="1:6" x14ac:dyDescent="0.2">
      <c r="A6794" s="155" t="s">
        <v>8257</v>
      </c>
      <c r="B6794" s="155" t="s">
        <v>8258</v>
      </c>
      <c r="C6794" s="155" t="s">
        <v>10690</v>
      </c>
      <c r="D6794" s="157" t="s">
        <v>8259</v>
      </c>
      <c r="E6794" s="157" t="s">
        <v>8259</v>
      </c>
      <c r="F6794" s="157" t="s">
        <v>8259</v>
      </c>
    </row>
    <row r="6795" spans="1:6" x14ac:dyDescent="0.2">
      <c r="A6795" s="155" t="s">
        <v>8260</v>
      </c>
      <c r="B6795" s="155" t="s">
        <v>12364</v>
      </c>
      <c r="C6795" s="156">
        <v>37621</v>
      </c>
      <c r="D6795" s="157">
        <v>0</v>
      </c>
      <c r="E6795" s="157">
        <v>0</v>
      </c>
      <c r="F6795" s="157">
        <v>0</v>
      </c>
    </row>
    <row r="6796" spans="1:6" x14ac:dyDescent="0.2">
      <c r="A6796" s="155" t="s">
        <v>8261</v>
      </c>
      <c r="B6796" s="155"/>
      <c r="C6796" s="156">
        <v>37621</v>
      </c>
      <c r="D6796" s="157">
        <v>0</v>
      </c>
      <c r="E6796" s="157">
        <v>0</v>
      </c>
      <c r="F6796" s="157">
        <v>0</v>
      </c>
    </row>
    <row r="6797" spans="1:6" x14ac:dyDescent="0.2">
      <c r="A6797" s="155" t="s">
        <v>8257</v>
      </c>
      <c r="B6797" s="155" t="s">
        <v>8258</v>
      </c>
      <c r="C6797" s="155" t="s">
        <v>10690</v>
      </c>
      <c r="D6797" s="157" t="s">
        <v>8259</v>
      </c>
      <c r="E6797" s="157" t="s">
        <v>8259</v>
      </c>
      <c r="F6797" s="157" t="s">
        <v>8259</v>
      </c>
    </row>
    <row r="6798" spans="1:6" x14ac:dyDescent="0.2">
      <c r="A6798" s="155" t="s">
        <v>8257</v>
      </c>
      <c r="B6798" s="155" t="s">
        <v>8258</v>
      </c>
      <c r="C6798" s="155" t="s">
        <v>10690</v>
      </c>
      <c r="D6798" s="157" t="s">
        <v>8259</v>
      </c>
      <c r="E6798" s="157" t="s">
        <v>8259</v>
      </c>
      <c r="F6798" s="157" t="s">
        <v>8259</v>
      </c>
    </row>
    <row r="6799" spans="1:6" x14ac:dyDescent="0.2">
      <c r="A6799" s="155" t="s">
        <v>8260</v>
      </c>
      <c r="B6799" s="155" t="s">
        <v>12364</v>
      </c>
      <c r="C6799" s="156">
        <v>37621</v>
      </c>
      <c r="D6799" s="157">
        <v>0</v>
      </c>
      <c r="E6799" s="157">
        <v>0</v>
      </c>
      <c r="F6799" s="157">
        <v>0</v>
      </c>
    </row>
    <row r="6800" spans="1:6" x14ac:dyDescent="0.2">
      <c r="A6800" s="155" t="s">
        <v>8261</v>
      </c>
      <c r="B6800" s="155"/>
      <c r="C6800" s="156">
        <v>37621</v>
      </c>
      <c r="D6800" s="157">
        <v>0</v>
      </c>
      <c r="E6800" s="157">
        <v>0</v>
      </c>
      <c r="F6800" s="157">
        <v>0</v>
      </c>
    </row>
    <row r="6801" spans="1:6" x14ac:dyDescent="0.2">
      <c r="A6801" s="155" t="s">
        <v>8257</v>
      </c>
      <c r="B6801" s="155" t="s">
        <v>8258</v>
      </c>
      <c r="C6801" s="155" t="s">
        <v>10690</v>
      </c>
      <c r="D6801" s="157" t="s">
        <v>8259</v>
      </c>
      <c r="E6801" s="157" t="s">
        <v>8259</v>
      </c>
      <c r="F6801" s="157" t="s">
        <v>8259</v>
      </c>
    </row>
    <row r="6802" spans="1:6" x14ac:dyDescent="0.2">
      <c r="A6802" s="155" t="s">
        <v>8257</v>
      </c>
      <c r="B6802" s="155" t="s">
        <v>8258</v>
      </c>
      <c r="C6802" s="155" t="s">
        <v>10690</v>
      </c>
      <c r="D6802" s="157" t="s">
        <v>8259</v>
      </c>
      <c r="E6802" s="157" t="s">
        <v>8259</v>
      </c>
      <c r="F6802" s="157" t="s">
        <v>8259</v>
      </c>
    </row>
    <row r="6803" spans="1:6" x14ac:dyDescent="0.2">
      <c r="A6803" s="155" t="s">
        <v>8260</v>
      </c>
      <c r="B6803" s="155" t="s">
        <v>12364</v>
      </c>
      <c r="C6803" s="156">
        <v>37621</v>
      </c>
      <c r="D6803" s="157">
        <v>0</v>
      </c>
      <c r="E6803" s="157">
        <v>0</v>
      </c>
      <c r="F6803" s="157">
        <v>0</v>
      </c>
    </row>
    <row r="6804" spans="1:6" x14ac:dyDescent="0.2">
      <c r="A6804" s="155" t="s">
        <v>8261</v>
      </c>
      <c r="B6804" s="155"/>
      <c r="C6804" s="156">
        <v>37621</v>
      </c>
      <c r="D6804" s="157">
        <v>0</v>
      </c>
      <c r="E6804" s="157">
        <v>0</v>
      </c>
      <c r="F6804" s="157">
        <v>0</v>
      </c>
    </row>
    <row r="6805" spans="1:6" x14ac:dyDescent="0.2">
      <c r="A6805" s="155" t="s">
        <v>8257</v>
      </c>
      <c r="B6805" s="155" t="s">
        <v>8258</v>
      </c>
      <c r="C6805" s="155" t="s">
        <v>10690</v>
      </c>
      <c r="D6805" s="157" t="s">
        <v>8259</v>
      </c>
      <c r="E6805" s="157" t="s">
        <v>8259</v>
      </c>
      <c r="F6805" s="157" t="s">
        <v>8259</v>
      </c>
    </row>
    <row r="6806" spans="1:6" x14ac:dyDescent="0.2">
      <c r="A6806" s="155" t="s">
        <v>8257</v>
      </c>
      <c r="B6806" s="155" t="s">
        <v>8258</v>
      </c>
      <c r="C6806" s="155" t="s">
        <v>10690</v>
      </c>
      <c r="D6806" s="157" t="s">
        <v>8259</v>
      </c>
      <c r="E6806" s="157" t="s">
        <v>8259</v>
      </c>
      <c r="F6806" s="157" t="s">
        <v>8259</v>
      </c>
    </row>
    <row r="6807" spans="1:6" x14ac:dyDescent="0.2">
      <c r="A6807" s="155" t="s">
        <v>8260</v>
      </c>
      <c r="B6807" s="155" t="s">
        <v>12364</v>
      </c>
      <c r="C6807" s="156">
        <v>37621</v>
      </c>
      <c r="D6807" s="157">
        <v>0</v>
      </c>
      <c r="E6807" s="157">
        <v>0</v>
      </c>
      <c r="F6807" s="157">
        <v>0</v>
      </c>
    </row>
    <row r="6808" spans="1:6" x14ac:dyDescent="0.2">
      <c r="A6808" s="155" t="s">
        <v>8261</v>
      </c>
      <c r="B6808" s="155"/>
      <c r="C6808" s="156">
        <v>37621</v>
      </c>
      <c r="D6808" s="157">
        <v>0</v>
      </c>
      <c r="E6808" s="157">
        <v>0</v>
      </c>
      <c r="F6808" s="157">
        <v>0</v>
      </c>
    </row>
    <row r="6809" spans="1:6" x14ac:dyDescent="0.2">
      <c r="A6809" s="155" t="s">
        <v>8257</v>
      </c>
      <c r="B6809" s="155" t="s">
        <v>8258</v>
      </c>
      <c r="C6809" s="155" t="s">
        <v>10690</v>
      </c>
      <c r="D6809" s="157" t="s">
        <v>8259</v>
      </c>
      <c r="E6809" s="157" t="s">
        <v>8259</v>
      </c>
      <c r="F6809" s="157" t="s">
        <v>8259</v>
      </c>
    </row>
    <row r="6810" spans="1:6" x14ac:dyDescent="0.2">
      <c r="A6810" s="155" t="s">
        <v>6044</v>
      </c>
      <c r="B6810" s="155" t="s">
        <v>12385</v>
      </c>
      <c r="C6810" s="155"/>
      <c r="D6810" s="155"/>
      <c r="E6810" s="155"/>
      <c r="F6810" s="155"/>
    </row>
    <row r="6811" spans="1:6" x14ac:dyDescent="0.2">
      <c r="A6811" s="155"/>
      <c r="B6811" s="155"/>
      <c r="C6811" s="155" t="s">
        <v>10691</v>
      </c>
      <c r="D6811" s="155"/>
      <c r="E6811" s="157">
        <v>0</v>
      </c>
      <c r="F6811" s="155"/>
    </row>
    <row r="6812" spans="1:6" x14ac:dyDescent="0.2">
      <c r="A6812" s="155" t="s">
        <v>8264</v>
      </c>
      <c r="B6812" s="155"/>
      <c r="C6812" s="156">
        <v>37590</v>
      </c>
      <c r="D6812" s="157">
        <v>0</v>
      </c>
      <c r="E6812" s="157">
        <v>0</v>
      </c>
      <c r="F6812" s="157">
        <v>0</v>
      </c>
    </row>
    <row r="6813" spans="1:6" x14ac:dyDescent="0.2">
      <c r="A6813" s="155" t="s">
        <v>8257</v>
      </c>
      <c r="B6813" s="155" t="s">
        <v>8258</v>
      </c>
      <c r="C6813" s="155" t="s">
        <v>10690</v>
      </c>
      <c r="D6813" s="157" t="s">
        <v>8259</v>
      </c>
      <c r="E6813" s="157" t="s">
        <v>8259</v>
      </c>
      <c r="F6813" s="157" t="s">
        <v>8259</v>
      </c>
    </row>
    <row r="6815" spans="1:6" x14ac:dyDescent="0.2">
      <c r="A6815" s="155" t="s">
        <v>8265</v>
      </c>
      <c r="B6815" s="155" t="s">
        <v>8266</v>
      </c>
      <c r="C6815" s="155" t="s">
        <v>158</v>
      </c>
      <c r="D6815" s="157" t="s">
        <v>3</v>
      </c>
      <c r="E6815" s="157" t="s">
        <v>4</v>
      </c>
      <c r="F6815" s="157" t="s">
        <v>1020</v>
      </c>
    </row>
    <row r="6816" spans="1:6" x14ac:dyDescent="0.2">
      <c r="A6816" s="155" t="s">
        <v>8257</v>
      </c>
      <c r="B6816" s="155" t="s">
        <v>8258</v>
      </c>
      <c r="C6816" s="155" t="s">
        <v>10690</v>
      </c>
      <c r="D6816" s="157" t="s">
        <v>8259</v>
      </c>
      <c r="E6816" s="157" t="s">
        <v>8259</v>
      </c>
      <c r="F6816" s="157" t="s">
        <v>8259</v>
      </c>
    </row>
    <row r="6817" spans="1:6" x14ac:dyDescent="0.2">
      <c r="A6817" s="156">
        <v>45657</v>
      </c>
      <c r="B6817" s="155" t="s">
        <v>12386</v>
      </c>
      <c r="C6817" s="155" t="s">
        <v>12387</v>
      </c>
      <c r="D6817" s="155"/>
      <c r="E6817" s="157">
        <v>3127.0050000000001</v>
      </c>
      <c r="F6817" s="157">
        <v>-3127.0050000000001</v>
      </c>
    </row>
    <row r="6818" spans="1:6" x14ac:dyDescent="0.2">
      <c r="A6818" s="155" t="s">
        <v>8257</v>
      </c>
      <c r="B6818" s="155" t="s">
        <v>8258</v>
      </c>
      <c r="C6818" s="155" t="s">
        <v>10690</v>
      </c>
      <c r="D6818" s="157" t="s">
        <v>8259</v>
      </c>
      <c r="E6818" s="157" t="s">
        <v>8259</v>
      </c>
      <c r="F6818" s="157" t="s">
        <v>8259</v>
      </c>
    </row>
    <row r="6819" spans="1:6" x14ac:dyDescent="0.2">
      <c r="A6819" s="155" t="s">
        <v>8260</v>
      </c>
      <c r="B6819" s="155" t="s">
        <v>12364</v>
      </c>
      <c r="C6819" s="156">
        <v>37621</v>
      </c>
      <c r="D6819" s="157">
        <v>0</v>
      </c>
      <c r="E6819" s="157">
        <v>3127.0050000000001</v>
      </c>
      <c r="F6819" s="157">
        <v>-3127.0050000000001</v>
      </c>
    </row>
    <row r="6820" spans="1:6" x14ac:dyDescent="0.2">
      <c r="A6820" s="155" t="s">
        <v>8261</v>
      </c>
      <c r="B6820" s="155"/>
      <c r="C6820" s="156">
        <v>37621</v>
      </c>
      <c r="D6820" s="157">
        <v>0</v>
      </c>
      <c r="E6820" s="157">
        <v>3127.0050000000001</v>
      </c>
      <c r="F6820" s="157">
        <v>-3127.0050000000001</v>
      </c>
    </row>
    <row r="6821" spans="1:6" x14ac:dyDescent="0.2">
      <c r="A6821" s="155" t="s">
        <v>8257</v>
      </c>
      <c r="B6821" s="155" t="s">
        <v>8258</v>
      </c>
      <c r="C6821" s="155" t="s">
        <v>10690</v>
      </c>
      <c r="D6821" s="157" t="s">
        <v>8259</v>
      </c>
      <c r="E6821" s="157" t="s">
        <v>8259</v>
      </c>
      <c r="F6821" s="157" t="s">
        <v>8259</v>
      </c>
    </row>
    <row r="6822" spans="1:6" x14ac:dyDescent="0.2">
      <c r="A6822" s="155" t="s">
        <v>8257</v>
      </c>
      <c r="B6822" s="155" t="s">
        <v>8258</v>
      </c>
      <c r="C6822" s="155" t="s">
        <v>10690</v>
      </c>
      <c r="D6822" s="157" t="s">
        <v>8259</v>
      </c>
      <c r="E6822" s="157" t="s">
        <v>8259</v>
      </c>
      <c r="F6822" s="157" t="s">
        <v>8259</v>
      </c>
    </row>
    <row r="6823" spans="1:6" x14ac:dyDescent="0.2">
      <c r="A6823" s="155" t="s">
        <v>8260</v>
      </c>
      <c r="B6823" s="155" t="s">
        <v>12364</v>
      </c>
      <c r="C6823" s="156">
        <v>37621</v>
      </c>
      <c r="D6823" s="157">
        <v>0</v>
      </c>
      <c r="E6823" s="157">
        <v>0</v>
      </c>
      <c r="F6823" s="157">
        <v>0</v>
      </c>
    </row>
    <row r="6824" spans="1:6" x14ac:dyDescent="0.2">
      <c r="A6824" s="155" t="s">
        <v>8261</v>
      </c>
      <c r="B6824" s="155"/>
      <c r="C6824" s="156">
        <v>37621</v>
      </c>
      <c r="D6824" s="157">
        <v>0</v>
      </c>
      <c r="E6824" s="157">
        <v>0</v>
      </c>
      <c r="F6824" s="157">
        <v>0</v>
      </c>
    </row>
    <row r="6825" spans="1:6" x14ac:dyDescent="0.2">
      <c r="A6825" s="155" t="s">
        <v>8257</v>
      </c>
      <c r="B6825" s="155" t="s">
        <v>8258</v>
      </c>
      <c r="C6825" s="155" t="s">
        <v>10690</v>
      </c>
      <c r="D6825" s="157" t="s">
        <v>8259</v>
      </c>
      <c r="E6825" s="157" t="s">
        <v>8259</v>
      </c>
      <c r="F6825" s="157" t="s">
        <v>8259</v>
      </c>
    </row>
    <row r="6826" spans="1:6" x14ac:dyDescent="0.2">
      <c r="A6826" s="155" t="s">
        <v>8257</v>
      </c>
      <c r="B6826" s="155" t="s">
        <v>8258</v>
      </c>
      <c r="C6826" s="155" t="s">
        <v>10690</v>
      </c>
      <c r="D6826" s="157" t="s">
        <v>8259</v>
      </c>
      <c r="E6826" s="157" t="s">
        <v>8259</v>
      </c>
      <c r="F6826" s="157" t="s">
        <v>8259</v>
      </c>
    </row>
    <row r="6827" spans="1:6" x14ac:dyDescent="0.2">
      <c r="A6827" s="155" t="s">
        <v>8260</v>
      </c>
      <c r="B6827" s="155" t="s">
        <v>12364</v>
      </c>
      <c r="C6827" s="156">
        <v>37621</v>
      </c>
      <c r="D6827" s="157">
        <v>0</v>
      </c>
      <c r="E6827" s="157">
        <v>0</v>
      </c>
      <c r="F6827" s="157">
        <v>0</v>
      </c>
    </row>
    <row r="6828" spans="1:6" x14ac:dyDescent="0.2">
      <c r="A6828" s="155" t="s">
        <v>8261</v>
      </c>
      <c r="B6828" s="155"/>
      <c r="C6828" s="156">
        <v>37621</v>
      </c>
      <c r="D6828" s="157">
        <v>0</v>
      </c>
      <c r="E6828" s="157">
        <v>0</v>
      </c>
      <c r="F6828" s="157">
        <v>0</v>
      </c>
    </row>
    <row r="6829" spans="1:6" x14ac:dyDescent="0.2">
      <c r="A6829" s="155" t="s">
        <v>8257</v>
      </c>
      <c r="B6829" s="155" t="s">
        <v>8258</v>
      </c>
      <c r="C6829" s="155" t="s">
        <v>10690</v>
      </c>
      <c r="D6829" s="157" t="s">
        <v>8259</v>
      </c>
      <c r="E6829" s="157" t="s">
        <v>8259</v>
      </c>
      <c r="F6829" s="157" t="s">
        <v>8259</v>
      </c>
    </row>
    <row r="6830" spans="1:6" x14ac:dyDescent="0.2">
      <c r="A6830" s="155" t="s">
        <v>8257</v>
      </c>
      <c r="B6830" s="155" t="s">
        <v>8258</v>
      </c>
      <c r="C6830" s="155" t="s">
        <v>10690</v>
      </c>
      <c r="D6830" s="157" t="s">
        <v>8259</v>
      </c>
      <c r="E6830" s="157" t="s">
        <v>8259</v>
      </c>
      <c r="F6830" s="157" t="s">
        <v>8259</v>
      </c>
    </row>
    <row r="6831" spans="1:6" x14ac:dyDescent="0.2">
      <c r="A6831" s="155" t="s">
        <v>8260</v>
      </c>
      <c r="B6831" s="155" t="s">
        <v>12364</v>
      </c>
      <c r="C6831" s="156">
        <v>37621</v>
      </c>
      <c r="D6831" s="157">
        <v>0</v>
      </c>
      <c r="E6831" s="157">
        <v>0</v>
      </c>
      <c r="F6831" s="157">
        <v>0</v>
      </c>
    </row>
    <row r="6832" spans="1:6" x14ac:dyDescent="0.2">
      <c r="A6832" s="155" t="s">
        <v>8268</v>
      </c>
      <c r="B6832" s="155"/>
      <c r="C6832" s="155"/>
      <c r="D6832" s="155"/>
      <c r="E6832" s="155"/>
      <c r="F6832" s="155"/>
    </row>
    <row r="6833" spans="1:6" x14ac:dyDescent="0.2">
      <c r="A6833" s="155" t="s">
        <v>8254</v>
      </c>
      <c r="B6833" s="155" t="s">
        <v>8255</v>
      </c>
      <c r="C6833" s="155"/>
      <c r="D6833" s="155"/>
      <c r="E6833" s="155"/>
      <c r="F6833" s="155"/>
    </row>
    <row r="6834" spans="1:6" x14ac:dyDescent="0.2">
      <c r="A6834" s="155"/>
      <c r="B6834" s="155"/>
      <c r="C6834" s="155" t="s">
        <v>10689</v>
      </c>
      <c r="D6834" s="157" t="s">
        <v>8255</v>
      </c>
      <c r="E6834" s="155"/>
      <c r="F6834" s="155"/>
    </row>
    <row r="6836" spans="1:6" x14ac:dyDescent="0.2">
      <c r="A6836" s="155" t="s">
        <v>8261</v>
      </c>
      <c r="B6836" s="155"/>
      <c r="C6836" s="156">
        <v>37621</v>
      </c>
      <c r="D6836" s="157">
        <v>0</v>
      </c>
      <c r="E6836" s="157">
        <v>0</v>
      </c>
      <c r="F6836" s="157">
        <v>0</v>
      </c>
    </row>
    <row r="6837" spans="1:6" x14ac:dyDescent="0.2">
      <c r="A6837" s="155" t="s">
        <v>8257</v>
      </c>
      <c r="B6837" s="155" t="s">
        <v>8258</v>
      </c>
      <c r="C6837" s="155" t="s">
        <v>10690</v>
      </c>
      <c r="D6837" s="157" t="s">
        <v>8259</v>
      </c>
      <c r="E6837" s="157" t="s">
        <v>8259</v>
      </c>
      <c r="F6837" s="157" t="s">
        <v>8259</v>
      </c>
    </row>
    <row r="6838" spans="1:6" x14ac:dyDescent="0.2">
      <c r="A6838" s="155" t="s">
        <v>8257</v>
      </c>
      <c r="B6838" s="155" t="s">
        <v>8258</v>
      </c>
      <c r="C6838" s="155" t="s">
        <v>10690</v>
      </c>
      <c r="D6838" s="157" t="s">
        <v>8259</v>
      </c>
      <c r="E6838" s="157" t="s">
        <v>8259</v>
      </c>
      <c r="F6838" s="157" t="s">
        <v>8259</v>
      </c>
    </row>
    <row r="6839" spans="1:6" x14ac:dyDescent="0.2">
      <c r="A6839" s="155" t="s">
        <v>8260</v>
      </c>
      <c r="B6839" s="155" t="s">
        <v>12364</v>
      </c>
      <c r="C6839" s="156">
        <v>37621</v>
      </c>
      <c r="D6839" s="157">
        <v>0</v>
      </c>
      <c r="E6839" s="157">
        <v>0</v>
      </c>
      <c r="F6839" s="157">
        <v>0</v>
      </c>
    </row>
    <row r="6840" spans="1:6" x14ac:dyDescent="0.2">
      <c r="A6840" s="155" t="s">
        <v>8261</v>
      </c>
      <c r="B6840" s="155"/>
      <c r="C6840" s="156">
        <v>37621</v>
      </c>
      <c r="D6840" s="157">
        <v>0</v>
      </c>
      <c r="E6840" s="157">
        <v>0</v>
      </c>
      <c r="F6840" s="157">
        <v>0</v>
      </c>
    </row>
    <row r="6841" spans="1:6" x14ac:dyDescent="0.2">
      <c r="A6841" s="155" t="s">
        <v>8257</v>
      </c>
      <c r="B6841" s="155" t="s">
        <v>8258</v>
      </c>
      <c r="C6841" s="155" t="s">
        <v>10690</v>
      </c>
      <c r="D6841" s="157" t="s">
        <v>8259</v>
      </c>
      <c r="E6841" s="157" t="s">
        <v>8259</v>
      </c>
      <c r="F6841" s="157" t="s">
        <v>8259</v>
      </c>
    </row>
    <row r="6842" spans="1:6" x14ac:dyDescent="0.2">
      <c r="A6842" s="155" t="s">
        <v>8257</v>
      </c>
      <c r="B6842" s="155" t="s">
        <v>8258</v>
      </c>
      <c r="C6842" s="155" t="s">
        <v>10690</v>
      </c>
      <c r="D6842" s="157" t="s">
        <v>8259</v>
      </c>
      <c r="E6842" s="157" t="s">
        <v>8259</v>
      </c>
      <c r="F6842" s="157" t="s">
        <v>8259</v>
      </c>
    </row>
    <row r="6843" spans="1:6" x14ac:dyDescent="0.2">
      <c r="A6843" s="155" t="s">
        <v>8260</v>
      </c>
      <c r="B6843" s="155" t="s">
        <v>12364</v>
      </c>
      <c r="C6843" s="156">
        <v>37621</v>
      </c>
      <c r="D6843" s="157">
        <v>0</v>
      </c>
      <c r="E6843" s="157">
        <v>0</v>
      </c>
      <c r="F6843" s="157">
        <v>0</v>
      </c>
    </row>
    <row r="6844" spans="1:6" x14ac:dyDescent="0.2">
      <c r="A6844" s="155" t="s">
        <v>8261</v>
      </c>
      <c r="B6844" s="155"/>
      <c r="C6844" s="156">
        <v>37621</v>
      </c>
      <c r="D6844" s="157">
        <v>0</v>
      </c>
      <c r="E6844" s="157">
        <v>0</v>
      </c>
      <c r="F6844" s="157">
        <v>0</v>
      </c>
    </row>
    <row r="6845" spans="1:6" x14ac:dyDescent="0.2">
      <c r="A6845" s="155" t="s">
        <v>8257</v>
      </c>
      <c r="B6845" s="155" t="s">
        <v>8258</v>
      </c>
      <c r="C6845" s="155" t="s">
        <v>10690</v>
      </c>
      <c r="D6845" s="157" t="s">
        <v>8259</v>
      </c>
      <c r="E6845" s="157" t="s">
        <v>8259</v>
      </c>
      <c r="F6845" s="157" t="s">
        <v>8259</v>
      </c>
    </row>
    <row r="6846" spans="1:6" x14ac:dyDescent="0.2">
      <c r="A6846" s="155" t="s">
        <v>8257</v>
      </c>
      <c r="B6846" s="155" t="s">
        <v>8258</v>
      </c>
      <c r="C6846" s="155" t="s">
        <v>10690</v>
      </c>
      <c r="D6846" s="157" t="s">
        <v>8259</v>
      </c>
      <c r="E6846" s="157" t="s">
        <v>8259</v>
      </c>
      <c r="F6846" s="157" t="s">
        <v>8259</v>
      </c>
    </row>
    <row r="6847" spans="1:6" x14ac:dyDescent="0.2">
      <c r="A6847" s="155" t="s">
        <v>8260</v>
      </c>
      <c r="B6847" s="155" t="s">
        <v>12364</v>
      </c>
      <c r="C6847" s="156">
        <v>37621</v>
      </c>
      <c r="D6847" s="157">
        <v>0</v>
      </c>
      <c r="E6847" s="157">
        <v>0</v>
      </c>
      <c r="F6847" s="157">
        <v>0</v>
      </c>
    </row>
    <row r="6848" spans="1:6" x14ac:dyDescent="0.2">
      <c r="A6848" s="155" t="s">
        <v>8261</v>
      </c>
      <c r="B6848" s="155"/>
      <c r="C6848" s="156">
        <v>37621</v>
      </c>
      <c r="D6848" s="157">
        <v>0</v>
      </c>
      <c r="E6848" s="157">
        <v>0</v>
      </c>
      <c r="F6848" s="157">
        <v>0</v>
      </c>
    </row>
    <row r="6849" spans="1:6" x14ac:dyDescent="0.2">
      <c r="A6849" s="155" t="s">
        <v>8257</v>
      </c>
      <c r="B6849" s="155" t="s">
        <v>8258</v>
      </c>
      <c r="C6849" s="155" t="s">
        <v>10690</v>
      </c>
      <c r="D6849" s="157" t="s">
        <v>8259</v>
      </c>
      <c r="E6849" s="157" t="s">
        <v>8259</v>
      </c>
      <c r="F6849" s="157" t="s">
        <v>8259</v>
      </c>
    </row>
    <row r="6850" spans="1:6" x14ac:dyDescent="0.2">
      <c r="A6850" s="155" t="s">
        <v>8257</v>
      </c>
      <c r="B6850" s="155" t="s">
        <v>8258</v>
      </c>
      <c r="C6850" s="155" t="s">
        <v>10690</v>
      </c>
      <c r="D6850" s="157" t="s">
        <v>8259</v>
      </c>
      <c r="E6850" s="157" t="s">
        <v>8259</v>
      </c>
      <c r="F6850" s="157" t="s">
        <v>8259</v>
      </c>
    </row>
    <row r="6851" spans="1:6" x14ac:dyDescent="0.2">
      <c r="A6851" s="155" t="s">
        <v>8260</v>
      </c>
      <c r="B6851" s="155" t="s">
        <v>12364</v>
      </c>
      <c r="C6851" s="156">
        <v>37621</v>
      </c>
      <c r="D6851" s="157">
        <v>0</v>
      </c>
      <c r="E6851" s="157">
        <v>0</v>
      </c>
      <c r="F6851" s="157">
        <v>0</v>
      </c>
    </row>
    <row r="6852" spans="1:6" x14ac:dyDescent="0.2">
      <c r="A6852" s="155" t="s">
        <v>8261</v>
      </c>
      <c r="B6852" s="155"/>
      <c r="C6852" s="156">
        <v>37621</v>
      </c>
      <c r="D6852" s="157">
        <v>0</v>
      </c>
      <c r="E6852" s="157">
        <v>0</v>
      </c>
      <c r="F6852" s="157">
        <v>0</v>
      </c>
    </row>
    <row r="6853" spans="1:6" x14ac:dyDescent="0.2">
      <c r="A6853" s="155" t="s">
        <v>8257</v>
      </c>
      <c r="B6853" s="155" t="s">
        <v>8258</v>
      </c>
      <c r="C6853" s="155" t="s">
        <v>10690</v>
      </c>
      <c r="D6853" s="157" t="s">
        <v>8259</v>
      </c>
      <c r="E6853" s="157" t="s">
        <v>8259</v>
      </c>
      <c r="F6853" s="157" t="s">
        <v>8259</v>
      </c>
    </row>
    <row r="6854" spans="1:6" x14ac:dyDescent="0.2">
      <c r="A6854" s="155" t="s">
        <v>8257</v>
      </c>
      <c r="B6854" s="155" t="s">
        <v>8258</v>
      </c>
      <c r="C6854" s="155" t="s">
        <v>10690</v>
      </c>
      <c r="D6854" s="157" t="s">
        <v>8259</v>
      </c>
      <c r="E6854" s="157" t="s">
        <v>8259</v>
      </c>
      <c r="F6854" s="157" t="s">
        <v>8259</v>
      </c>
    </row>
    <row r="6855" spans="1:6" x14ac:dyDescent="0.2">
      <c r="A6855" s="155" t="s">
        <v>8260</v>
      </c>
      <c r="B6855" s="155" t="s">
        <v>12364</v>
      </c>
      <c r="C6855" s="156">
        <v>37621</v>
      </c>
      <c r="D6855" s="157">
        <v>0</v>
      </c>
      <c r="E6855" s="157">
        <v>0</v>
      </c>
      <c r="F6855" s="157">
        <v>0</v>
      </c>
    </row>
    <row r="6856" spans="1:6" x14ac:dyDescent="0.2">
      <c r="A6856" s="155" t="s">
        <v>8261</v>
      </c>
      <c r="B6856" s="155"/>
      <c r="C6856" s="156">
        <v>37621</v>
      </c>
      <c r="D6856" s="157">
        <v>0</v>
      </c>
      <c r="E6856" s="157">
        <v>0</v>
      </c>
      <c r="F6856" s="157">
        <v>0</v>
      </c>
    </row>
    <row r="6857" spans="1:6" x14ac:dyDescent="0.2">
      <c r="A6857" s="155" t="s">
        <v>8257</v>
      </c>
      <c r="B6857" s="155" t="s">
        <v>8258</v>
      </c>
      <c r="C6857" s="155" t="s">
        <v>10690</v>
      </c>
      <c r="D6857" s="157" t="s">
        <v>8259</v>
      </c>
      <c r="E6857" s="157" t="s">
        <v>8259</v>
      </c>
      <c r="F6857" s="157" t="s">
        <v>8259</v>
      </c>
    </row>
    <row r="6858" spans="1:6" x14ac:dyDescent="0.2">
      <c r="A6858" s="155" t="s">
        <v>8257</v>
      </c>
      <c r="B6858" s="155" t="s">
        <v>8258</v>
      </c>
      <c r="C6858" s="155" t="s">
        <v>10690</v>
      </c>
      <c r="D6858" s="157" t="s">
        <v>8259</v>
      </c>
      <c r="E6858" s="157" t="s">
        <v>8259</v>
      </c>
      <c r="F6858" s="157" t="s">
        <v>8259</v>
      </c>
    </row>
    <row r="6859" spans="1:6" x14ac:dyDescent="0.2">
      <c r="A6859" s="155" t="s">
        <v>8260</v>
      </c>
      <c r="B6859" s="155" t="s">
        <v>12364</v>
      </c>
      <c r="C6859" s="156">
        <v>37621</v>
      </c>
      <c r="D6859" s="157">
        <v>0</v>
      </c>
      <c r="E6859" s="157">
        <v>0</v>
      </c>
      <c r="F6859" s="157">
        <v>0</v>
      </c>
    </row>
    <row r="6860" spans="1:6" x14ac:dyDescent="0.2">
      <c r="A6860" s="155" t="s">
        <v>8261</v>
      </c>
      <c r="B6860" s="155"/>
      <c r="C6860" s="156">
        <v>37621</v>
      </c>
      <c r="D6860" s="157">
        <v>0</v>
      </c>
      <c r="E6860" s="157">
        <v>0</v>
      </c>
      <c r="F6860" s="157">
        <v>0</v>
      </c>
    </row>
    <row r="6861" spans="1:6" x14ac:dyDescent="0.2">
      <c r="A6861" s="155" t="s">
        <v>8257</v>
      </c>
      <c r="B6861" s="155" t="s">
        <v>8258</v>
      </c>
      <c r="C6861" s="155" t="s">
        <v>10690</v>
      </c>
      <c r="D6861" s="157" t="s">
        <v>8259</v>
      </c>
      <c r="E6861" s="157" t="s">
        <v>8259</v>
      </c>
      <c r="F6861" s="157" t="s">
        <v>8259</v>
      </c>
    </row>
    <row r="6862" spans="1:6" x14ac:dyDescent="0.2">
      <c r="A6862" s="155" t="s">
        <v>4803</v>
      </c>
      <c r="B6862" s="155" t="s">
        <v>8507</v>
      </c>
      <c r="C6862" s="155"/>
      <c r="D6862" s="155"/>
      <c r="E6862" s="155"/>
      <c r="F6862" s="155"/>
    </row>
    <row r="6863" spans="1:6" x14ac:dyDescent="0.2">
      <c r="A6863" s="155"/>
      <c r="B6863" s="155"/>
      <c r="C6863" s="155" t="s">
        <v>10691</v>
      </c>
      <c r="D6863" s="155"/>
      <c r="E6863" s="157">
        <v>0</v>
      </c>
      <c r="F6863" s="155"/>
    </row>
    <row r="6864" spans="1:6" x14ac:dyDescent="0.2">
      <c r="A6864" s="155" t="s">
        <v>8264</v>
      </c>
      <c r="B6864" s="155"/>
      <c r="C6864" s="156">
        <v>37590</v>
      </c>
      <c r="D6864" s="157">
        <v>133.495</v>
      </c>
      <c r="E6864" s="157">
        <v>0</v>
      </c>
      <c r="F6864" s="157">
        <v>133.495</v>
      </c>
    </row>
    <row r="6865" spans="1:6" x14ac:dyDescent="0.2">
      <c r="A6865" s="155" t="s">
        <v>8257</v>
      </c>
      <c r="B6865" s="155" t="s">
        <v>8258</v>
      </c>
      <c r="C6865" s="155" t="s">
        <v>10690</v>
      </c>
      <c r="D6865" s="157" t="s">
        <v>8259</v>
      </c>
      <c r="E6865" s="157" t="s">
        <v>8259</v>
      </c>
      <c r="F6865" s="157" t="s">
        <v>8259</v>
      </c>
    </row>
    <row r="6866" spans="1:6" x14ac:dyDescent="0.2">
      <c r="A6866" s="155" t="s">
        <v>8257</v>
      </c>
      <c r="B6866" s="155" t="s">
        <v>8258</v>
      </c>
      <c r="C6866" s="155" t="s">
        <v>10690</v>
      </c>
      <c r="D6866" s="157" t="s">
        <v>8259</v>
      </c>
      <c r="E6866" s="157" t="s">
        <v>8259</v>
      </c>
      <c r="F6866" s="157" t="s">
        <v>8259</v>
      </c>
    </row>
    <row r="6867" spans="1:6" x14ac:dyDescent="0.2">
      <c r="A6867" s="155" t="s">
        <v>8260</v>
      </c>
      <c r="B6867" s="155" t="s">
        <v>12364</v>
      </c>
      <c r="C6867" s="156">
        <v>37621</v>
      </c>
      <c r="D6867" s="157">
        <v>0</v>
      </c>
      <c r="E6867" s="157">
        <v>0</v>
      </c>
      <c r="F6867" s="157">
        <v>0</v>
      </c>
    </row>
    <row r="6868" spans="1:6" x14ac:dyDescent="0.2">
      <c r="A6868" s="155" t="s">
        <v>8261</v>
      </c>
      <c r="B6868" s="155"/>
      <c r="C6868" s="156">
        <v>37621</v>
      </c>
      <c r="D6868" s="157">
        <v>133.495</v>
      </c>
      <c r="E6868" s="157">
        <v>0</v>
      </c>
      <c r="F6868" s="157">
        <v>133.495</v>
      </c>
    </row>
    <row r="6869" spans="1:6" x14ac:dyDescent="0.2">
      <c r="A6869" s="155" t="s">
        <v>8257</v>
      </c>
      <c r="B6869" s="155" t="s">
        <v>8258</v>
      </c>
      <c r="C6869" s="155" t="s">
        <v>10690</v>
      </c>
      <c r="D6869" s="157" t="s">
        <v>8259</v>
      </c>
      <c r="E6869" s="157" t="s">
        <v>8259</v>
      </c>
      <c r="F6869" s="157" t="s">
        <v>8259</v>
      </c>
    </row>
    <row r="6870" spans="1:6" x14ac:dyDescent="0.2">
      <c r="A6870" s="155" t="s">
        <v>8257</v>
      </c>
      <c r="B6870" s="155" t="s">
        <v>8258</v>
      </c>
      <c r="C6870" s="155" t="s">
        <v>10690</v>
      </c>
      <c r="D6870" s="157" t="s">
        <v>8259</v>
      </c>
      <c r="E6870" s="157" t="s">
        <v>8259</v>
      </c>
      <c r="F6870" s="157" t="s">
        <v>8259</v>
      </c>
    </row>
    <row r="6871" spans="1:6" x14ac:dyDescent="0.2">
      <c r="A6871" s="155" t="s">
        <v>8260</v>
      </c>
      <c r="B6871" s="155" t="s">
        <v>12364</v>
      </c>
      <c r="C6871" s="156">
        <v>37621</v>
      </c>
      <c r="D6871" s="157">
        <v>0</v>
      </c>
      <c r="E6871" s="157">
        <v>0</v>
      </c>
      <c r="F6871" s="157">
        <v>0</v>
      </c>
    </row>
    <row r="6872" spans="1:6" x14ac:dyDescent="0.2">
      <c r="A6872" s="155" t="s">
        <v>8261</v>
      </c>
      <c r="B6872" s="155"/>
      <c r="C6872" s="156">
        <v>37621</v>
      </c>
      <c r="D6872" s="157">
        <v>0</v>
      </c>
      <c r="E6872" s="157">
        <v>0</v>
      </c>
      <c r="F6872" s="157">
        <v>0</v>
      </c>
    </row>
    <row r="6873" spans="1:6" x14ac:dyDescent="0.2">
      <c r="A6873" s="155" t="s">
        <v>8257</v>
      </c>
      <c r="B6873" s="155" t="s">
        <v>8258</v>
      </c>
      <c r="C6873" s="155" t="s">
        <v>10690</v>
      </c>
      <c r="D6873" s="157" t="s">
        <v>8259</v>
      </c>
      <c r="E6873" s="157" t="s">
        <v>8259</v>
      </c>
      <c r="F6873" s="157" t="s">
        <v>8259</v>
      </c>
    </row>
    <row r="6874" spans="1:6" x14ac:dyDescent="0.2">
      <c r="A6874" s="155" t="s">
        <v>8257</v>
      </c>
      <c r="B6874" s="155" t="s">
        <v>8258</v>
      </c>
      <c r="C6874" s="155" t="s">
        <v>10690</v>
      </c>
      <c r="D6874" s="157" t="s">
        <v>8259</v>
      </c>
      <c r="E6874" s="157" t="s">
        <v>8259</v>
      </c>
      <c r="F6874" s="157" t="s">
        <v>8259</v>
      </c>
    </row>
    <row r="6875" spans="1:6" x14ac:dyDescent="0.2">
      <c r="A6875" s="155" t="s">
        <v>8260</v>
      </c>
      <c r="B6875" s="155" t="s">
        <v>12364</v>
      </c>
      <c r="C6875" s="156">
        <v>37621</v>
      </c>
      <c r="D6875" s="157">
        <v>0</v>
      </c>
      <c r="E6875" s="157">
        <v>0</v>
      </c>
      <c r="F6875" s="157">
        <v>0</v>
      </c>
    </row>
    <row r="6876" spans="1:6" x14ac:dyDescent="0.2">
      <c r="A6876" s="155" t="s">
        <v>8261</v>
      </c>
      <c r="B6876" s="155"/>
      <c r="C6876" s="156">
        <v>37621</v>
      </c>
      <c r="D6876" s="157">
        <v>0</v>
      </c>
      <c r="E6876" s="157">
        <v>0</v>
      </c>
      <c r="F6876" s="157">
        <v>0</v>
      </c>
    </row>
    <row r="6877" spans="1:6" x14ac:dyDescent="0.2">
      <c r="A6877" s="155" t="s">
        <v>8257</v>
      </c>
      <c r="B6877" s="155" t="s">
        <v>8258</v>
      </c>
      <c r="C6877" s="155" t="s">
        <v>10690</v>
      </c>
      <c r="D6877" s="157" t="s">
        <v>8259</v>
      </c>
      <c r="E6877" s="157" t="s">
        <v>8259</v>
      </c>
      <c r="F6877" s="157" t="s">
        <v>8259</v>
      </c>
    </row>
    <row r="6878" spans="1:6" x14ac:dyDescent="0.2">
      <c r="A6878" s="155" t="s">
        <v>8257</v>
      </c>
      <c r="B6878" s="155" t="s">
        <v>8258</v>
      </c>
      <c r="C6878" s="155" t="s">
        <v>10690</v>
      </c>
      <c r="D6878" s="157" t="s">
        <v>8259</v>
      </c>
      <c r="E6878" s="157" t="s">
        <v>8259</v>
      </c>
      <c r="F6878" s="157" t="s">
        <v>8259</v>
      </c>
    </row>
    <row r="6879" spans="1:6" x14ac:dyDescent="0.2">
      <c r="A6879" s="155" t="s">
        <v>8260</v>
      </c>
      <c r="B6879" s="155" t="s">
        <v>12364</v>
      </c>
      <c r="C6879" s="156">
        <v>37621</v>
      </c>
      <c r="D6879" s="157">
        <v>0</v>
      </c>
      <c r="E6879" s="157">
        <v>0</v>
      </c>
      <c r="F6879" s="157">
        <v>0</v>
      </c>
    </row>
    <row r="6880" spans="1:6" x14ac:dyDescent="0.2">
      <c r="A6880" s="155" t="s">
        <v>8261</v>
      </c>
      <c r="B6880" s="155"/>
      <c r="C6880" s="156">
        <v>37621</v>
      </c>
      <c r="D6880" s="157">
        <v>0</v>
      </c>
      <c r="E6880" s="157">
        <v>0</v>
      </c>
      <c r="F6880" s="157">
        <v>0</v>
      </c>
    </row>
    <row r="6881" spans="1:6" x14ac:dyDescent="0.2">
      <c r="A6881" s="155" t="s">
        <v>8257</v>
      </c>
      <c r="B6881" s="155" t="s">
        <v>8258</v>
      </c>
      <c r="C6881" s="155" t="s">
        <v>10690</v>
      </c>
      <c r="D6881" s="157" t="s">
        <v>8259</v>
      </c>
      <c r="E6881" s="157" t="s">
        <v>8259</v>
      </c>
      <c r="F6881" s="157" t="s">
        <v>8259</v>
      </c>
    </row>
    <row r="6882" spans="1:6" x14ac:dyDescent="0.2">
      <c r="A6882" s="155" t="s">
        <v>8257</v>
      </c>
      <c r="B6882" s="155" t="s">
        <v>8258</v>
      </c>
      <c r="C6882" s="155" t="s">
        <v>10690</v>
      </c>
      <c r="D6882" s="157" t="s">
        <v>8259</v>
      </c>
      <c r="E6882" s="157" t="s">
        <v>8259</v>
      </c>
      <c r="F6882" s="157" t="s">
        <v>8259</v>
      </c>
    </row>
    <row r="6883" spans="1:6" x14ac:dyDescent="0.2">
      <c r="A6883" s="155" t="s">
        <v>8260</v>
      </c>
      <c r="B6883" s="155" t="s">
        <v>12364</v>
      </c>
      <c r="C6883" s="156">
        <v>37621</v>
      </c>
      <c r="D6883" s="157">
        <v>0</v>
      </c>
      <c r="E6883" s="157">
        <v>0</v>
      </c>
      <c r="F6883" s="157">
        <v>0</v>
      </c>
    </row>
    <row r="6884" spans="1:6" x14ac:dyDescent="0.2">
      <c r="A6884" s="155" t="s">
        <v>8261</v>
      </c>
      <c r="B6884" s="155"/>
      <c r="C6884" s="156">
        <v>37621</v>
      </c>
      <c r="D6884" s="157">
        <v>0</v>
      </c>
      <c r="E6884" s="157">
        <v>0</v>
      </c>
      <c r="F6884" s="157">
        <v>0</v>
      </c>
    </row>
    <row r="6885" spans="1:6" x14ac:dyDescent="0.2">
      <c r="A6885" s="155" t="s">
        <v>8257</v>
      </c>
      <c r="B6885" s="155" t="s">
        <v>8258</v>
      </c>
      <c r="C6885" s="155" t="s">
        <v>10690</v>
      </c>
      <c r="D6885" s="157" t="s">
        <v>8259</v>
      </c>
      <c r="E6885" s="157" t="s">
        <v>8259</v>
      </c>
      <c r="F6885" s="157" t="s">
        <v>8259</v>
      </c>
    </row>
    <row r="6886" spans="1:6" x14ac:dyDescent="0.2">
      <c r="A6886" s="155" t="s">
        <v>79</v>
      </c>
      <c r="B6886" s="155" t="s">
        <v>9826</v>
      </c>
      <c r="C6886" s="155" t="s">
        <v>9827</v>
      </c>
      <c r="D6886" s="155"/>
      <c r="E6886" s="155"/>
      <c r="F6886" s="155"/>
    </row>
    <row r="6887" spans="1:6" x14ac:dyDescent="0.2">
      <c r="A6887" s="155"/>
      <c r="B6887" s="155"/>
      <c r="C6887" s="155" t="s">
        <v>10691</v>
      </c>
      <c r="D6887" s="155"/>
      <c r="E6887" s="157">
        <v>0</v>
      </c>
      <c r="F6887" s="155"/>
    </row>
    <row r="6888" spans="1:6" x14ac:dyDescent="0.2">
      <c r="A6888" s="155" t="s">
        <v>8268</v>
      </c>
      <c r="B6888" s="155"/>
      <c r="C6888" s="155"/>
      <c r="D6888" s="155"/>
      <c r="E6888" s="155"/>
      <c r="F6888" s="155"/>
    </row>
    <row r="6889" spans="1:6" x14ac:dyDescent="0.2">
      <c r="A6889" s="155" t="s">
        <v>8254</v>
      </c>
      <c r="B6889" s="155" t="s">
        <v>8255</v>
      </c>
      <c r="C6889" s="155"/>
      <c r="D6889" s="155"/>
      <c r="E6889" s="155"/>
      <c r="F6889" s="155"/>
    </row>
    <row r="6890" spans="1:6" x14ac:dyDescent="0.2">
      <c r="A6890" s="155"/>
      <c r="B6890" s="155"/>
      <c r="C6890" s="155" t="s">
        <v>10689</v>
      </c>
      <c r="D6890" s="157" t="s">
        <v>8255</v>
      </c>
      <c r="E6890" s="155"/>
      <c r="F6890" s="155"/>
    </row>
    <row r="6892" spans="1:6" x14ac:dyDescent="0.2">
      <c r="A6892" s="155" t="s">
        <v>8264</v>
      </c>
      <c r="B6892" s="155"/>
      <c r="C6892" s="156">
        <v>37590</v>
      </c>
      <c r="D6892" s="157">
        <v>3883.7570000000001</v>
      </c>
      <c r="E6892" s="157">
        <v>1267.105</v>
      </c>
      <c r="F6892" s="157">
        <v>2616.652</v>
      </c>
    </row>
    <row r="6893" spans="1:6" x14ac:dyDescent="0.2">
      <c r="A6893" s="155" t="s">
        <v>8257</v>
      </c>
      <c r="B6893" s="155" t="s">
        <v>8258</v>
      </c>
      <c r="C6893" s="155" t="s">
        <v>10690</v>
      </c>
      <c r="D6893" s="157" t="s">
        <v>8259</v>
      </c>
      <c r="E6893" s="157" t="s">
        <v>8259</v>
      </c>
      <c r="F6893" s="157" t="s">
        <v>8259</v>
      </c>
    </row>
    <row r="6894" spans="1:6" x14ac:dyDescent="0.2">
      <c r="A6894" s="155" t="s">
        <v>8257</v>
      </c>
      <c r="B6894" s="155" t="s">
        <v>8258</v>
      </c>
      <c r="C6894" s="155" t="s">
        <v>10690</v>
      </c>
      <c r="D6894" s="157" t="s">
        <v>8259</v>
      </c>
      <c r="E6894" s="157" t="s">
        <v>8259</v>
      </c>
      <c r="F6894" s="157" t="s">
        <v>8259</v>
      </c>
    </row>
    <row r="6895" spans="1:6" x14ac:dyDescent="0.2">
      <c r="A6895" s="155" t="s">
        <v>8260</v>
      </c>
      <c r="B6895" s="155" t="s">
        <v>12364</v>
      </c>
      <c r="C6895" s="156">
        <v>37621</v>
      </c>
      <c r="D6895" s="157">
        <v>0</v>
      </c>
      <c r="E6895" s="157">
        <v>0</v>
      </c>
      <c r="F6895" s="157">
        <v>0</v>
      </c>
    </row>
    <row r="6896" spans="1:6" x14ac:dyDescent="0.2">
      <c r="A6896" s="155" t="s">
        <v>8261</v>
      </c>
      <c r="B6896" s="155"/>
      <c r="C6896" s="156">
        <v>37621</v>
      </c>
      <c r="D6896" s="157">
        <v>3883.7570000000001</v>
      </c>
      <c r="E6896" s="157">
        <v>1267.105</v>
      </c>
      <c r="F6896" s="157">
        <v>2616.652</v>
      </c>
    </row>
    <row r="6897" spans="1:6" x14ac:dyDescent="0.2">
      <c r="A6897" s="155" t="s">
        <v>8257</v>
      </c>
      <c r="B6897" s="155" t="s">
        <v>8258</v>
      </c>
      <c r="C6897" s="155" t="s">
        <v>10690</v>
      </c>
      <c r="D6897" s="157" t="s">
        <v>8259</v>
      </c>
      <c r="E6897" s="157" t="s">
        <v>8259</v>
      </c>
      <c r="F6897" s="157" t="s">
        <v>8259</v>
      </c>
    </row>
    <row r="6898" spans="1:6" x14ac:dyDescent="0.2">
      <c r="A6898" s="155" t="s">
        <v>8257</v>
      </c>
      <c r="B6898" s="155" t="s">
        <v>8258</v>
      </c>
      <c r="C6898" s="155" t="s">
        <v>10690</v>
      </c>
      <c r="D6898" s="157" t="s">
        <v>8259</v>
      </c>
      <c r="E6898" s="157" t="s">
        <v>8259</v>
      </c>
      <c r="F6898" s="157" t="s">
        <v>8259</v>
      </c>
    </row>
    <row r="6899" spans="1:6" x14ac:dyDescent="0.2">
      <c r="A6899" s="155" t="s">
        <v>8260</v>
      </c>
      <c r="B6899" s="155" t="s">
        <v>12364</v>
      </c>
      <c r="C6899" s="156">
        <v>37621</v>
      </c>
      <c r="D6899" s="157">
        <v>0</v>
      </c>
      <c r="E6899" s="157">
        <v>0</v>
      </c>
      <c r="F6899" s="157">
        <v>0</v>
      </c>
    </row>
    <row r="6900" spans="1:6" x14ac:dyDescent="0.2">
      <c r="A6900" s="155" t="s">
        <v>8261</v>
      </c>
      <c r="B6900" s="155"/>
      <c r="C6900" s="156">
        <v>37621</v>
      </c>
      <c r="D6900" s="157">
        <v>0</v>
      </c>
      <c r="E6900" s="157">
        <v>0</v>
      </c>
      <c r="F6900" s="157">
        <v>0</v>
      </c>
    </row>
    <row r="6901" spans="1:6" x14ac:dyDescent="0.2">
      <c r="A6901" s="155" t="s">
        <v>8257</v>
      </c>
      <c r="B6901" s="155" t="s">
        <v>8258</v>
      </c>
      <c r="C6901" s="155" t="s">
        <v>10690</v>
      </c>
      <c r="D6901" s="157" t="s">
        <v>8259</v>
      </c>
      <c r="E6901" s="157" t="s">
        <v>8259</v>
      </c>
      <c r="F6901" s="157" t="s">
        <v>8259</v>
      </c>
    </row>
    <row r="6902" spans="1:6" x14ac:dyDescent="0.2">
      <c r="A6902" s="155" t="s">
        <v>8257</v>
      </c>
      <c r="B6902" s="155" t="s">
        <v>8258</v>
      </c>
      <c r="C6902" s="155" t="s">
        <v>10690</v>
      </c>
      <c r="D6902" s="157" t="s">
        <v>8259</v>
      </c>
      <c r="E6902" s="157" t="s">
        <v>8259</v>
      </c>
      <c r="F6902" s="157" t="s">
        <v>8259</v>
      </c>
    </row>
    <row r="6903" spans="1:6" x14ac:dyDescent="0.2">
      <c r="A6903" s="155" t="s">
        <v>8260</v>
      </c>
      <c r="B6903" s="155" t="s">
        <v>12364</v>
      </c>
      <c r="C6903" s="156">
        <v>37621</v>
      </c>
      <c r="D6903" s="157">
        <v>0</v>
      </c>
      <c r="E6903" s="157">
        <v>0</v>
      </c>
      <c r="F6903" s="157">
        <v>0</v>
      </c>
    </row>
    <row r="6904" spans="1:6" x14ac:dyDescent="0.2">
      <c r="A6904" s="155" t="s">
        <v>8261</v>
      </c>
      <c r="B6904" s="155"/>
      <c r="C6904" s="156">
        <v>37621</v>
      </c>
      <c r="D6904" s="157">
        <v>0</v>
      </c>
      <c r="E6904" s="157">
        <v>0</v>
      </c>
      <c r="F6904" s="157">
        <v>0</v>
      </c>
    </row>
    <row r="6905" spans="1:6" x14ac:dyDescent="0.2">
      <c r="A6905" s="155" t="s">
        <v>8257</v>
      </c>
      <c r="B6905" s="155" t="s">
        <v>8258</v>
      </c>
      <c r="C6905" s="155" t="s">
        <v>10690</v>
      </c>
      <c r="D6905" s="157" t="s">
        <v>8259</v>
      </c>
      <c r="E6905" s="157" t="s">
        <v>8259</v>
      </c>
      <c r="F6905" s="157" t="s">
        <v>8259</v>
      </c>
    </row>
    <row r="6906" spans="1:6" x14ac:dyDescent="0.2">
      <c r="A6906" s="155" t="s">
        <v>8257</v>
      </c>
      <c r="B6906" s="155" t="s">
        <v>8258</v>
      </c>
      <c r="C6906" s="155" t="s">
        <v>10690</v>
      </c>
      <c r="D6906" s="157" t="s">
        <v>8259</v>
      </c>
      <c r="E6906" s="157" t="s">
        <v>8259</v>
      </c>
      <c r="F6906" s="157" t="s">
        <v>8259</v>
      </c>
    </row>
    <row r="6907" spans="1:6" x14ac:dyDescent="0.2">
      <c r="A6907" s="155" t="s">
        <v>8260</v>
      </c>
      <c r="B6907" s="155" t="s">
        <v>12364</v>
      </c>
      <c r="C6907" s="156">
        <v>37621</v>
      </c>
      <c r="D6907" s="157">
        <v>0</v>
      </c>
      <c r="E6907" s="157">
        <v>0</v>
      </c>
      <c r="F6907" s="157">
        <v>0</v>
      </c>
    </row>
    <row r="6908" spans="1:6" x14ac:dyDescent="0.2">
      <c r="A6908" s="155" t="s">
        <v>8261</v>
      </c>
      <c r="B6908" s="155"/>
      <c r="C6908" s="156">
        <v>37621</v>
      </c>
      <c r="D6908" s="157">
        <v>0</v>
      </c>
      <c r="E6908" s="157">
        <v>0</v>
      </c>
      <c r="F6908" s="157">
        <v>0</v>
      </c>
    </row>
    <row r="6909" spans="1:6" x14ac:dyDescent="0.2">
      <c r="A6909" s="155" t="s">
        <v>8257</v>
      </c>
      <c r="B6909" s="155" t="s">
        <v>8258</v>
      </c>
      <c r="C6909" s="155" t="s">
        <v>10690</v>
      </c>
      <c r="D6909" s="157" t="s">
        <v>8259</v>
      </c>
      <c r="E6909" s="157" t="s">
        <v>8259</v>
      </c>
      <c r="F6909" s="157" t="s">
        <v>8259</v>
      </c>
    </row>
    <row r="6910" spans="1:6" x14ac:dyDescent="0.2">
      <c r="A6910" s="155" t="s">
        <v>9830</v>
      </c>
      <c r="B6910" s="155" t="s">
        <v>9831</v>
      </c>
      <c r="C6910" s="155"/>
      <c r="D6910" s="155"/>
      <c r="E6910" s="155"/>
      <c r="F6910" s="155"/>
    </row>
    <row r="6911" spans="1:6" x14ac:dyDescent="0.2">
      <c r="A6911" s="155"/>
      <c r="B6911" s="155"/>
      <c r="C6911" s="155" t="s">
        <v>10691</v>
      </c>
      <c r="D6911" s="155"/>
      <c r="E6911" s="157">
        <v>0</v>
      </c>
      <c r="F6911" s="155"/>
    </row>
    <row r="6912" spans="1:6" x14ac:dyDescent="0.2">
      <c r="A6912" s="155" t="s">
        <v>8264</v>
      </c>
      <c r="B6912" s="155"/>
      <c r="C6912" s="156">
        <v>37590</v>
      </c>
      <c r="D6912" s="157">
        <v>953</v>
      </c>
      <c r="E6912" s="157">
        <v>953</v>
      </c>
      <c r="F6912" s="157">
        <v>0</v>
      </c>
    </row>
    <row r="6913" spans="1:6" x14ac:dyDescent="0.2">
      <c r="A6913" s="155" t="s">
        <v>8257</v>
      </c>
      <c r="B6913" s="155" t="s">
        <v>8258</v>
      </c>
      <c r="C6913" s="155" t="s">
        <v>10690</v>
      </c>
      <c r="D6913" s="157" t="s">
        <v>8259</v>
      </c>
      <c r="E6913" s="157" t="s">
        <v>8259</v>
      </c>
      <c r="F6913" s="157" t="s">
        <v>8259</v>
      </c>
    </row>
    <row r="6914" spans="1:6" x14ac:dyDescent="0.2">
      <c r="A6914" s="155" t="s">
        <v>8257</v>
      </c>
      <c r="B6914" s="155" t="s">
        <v>8258</v>
      </c>
      <c r="C6914" s="155" t="s">
        <v>10690</v>
      </c>
      <c r="D6914" s="157" t="s">
        <v>8259</v>
      </c>
      <c r="E6914" s="157" t="s">
        <v>8259</v>
      </c>
      <c r="F6914" s="157" t="s">
        <v>8259</v>
      </c>
    </row>
    <row r="6915" spans="1:6" x14ac:dyDescent="0.2">
      <c r="A6915" s="155" t="s">
        <v>8260</v>
      </c>
      <c r="B6915" s="155" t="s">
        <v>12364</v>
      </c>
      <c r="C6915" s="156">
        <v>37621</v>
      </c>
      <c r="D6915" s="157">
        <v>0</v>
      </c>
      <c r="E6915" s="157">
        <v>0</v>
      </c>
      <c r="F6915" s="157">
        <v>0</v>
      </c>
    </row>
    <row r="6916" spans="1:6" x14ac:dyDescent="0.2">
      <c r="A6916" s="155" t="s">
        <v>8261</v>
      </c>
      <c r="B6916" s="155"/>
      <c r="C6916" s="156">
        <v>37621</v>
      </c>
      <c r="D6916" s="157">
        <v>953</v>
      </c>
      <c r="E6916" s="157">
        <v>953</v>
      </c>
      <c r="F6916" s="157">
        <v>0</v>
      </c>
    </row>
    <row r="6917" spans="1:6" x14ac:dyDescent="0.2">
      <c r="A6917" s="155" t="s">
        <v>8257</v>
      </c>
      <c r="B6917" s="155" t="s">
        <v>8258</v>
      </c>
      <c r="C6917" s="155" t="s">
        <v>10690</v>
      </c>
      <c r="D6917" s="157" t="s">
        <v>8259</v>
      </c>
      <c r="E6917" s="157" t="s">
        <v>8259</v>
      </c>
      <c r="F6917" s="157" t="s">
        <v>8259</v>
      </c>
    </row>
    <row r="6918" spans="1:6" x14ac:dyDescent="0.2">
      <c r="A6918" s="155" t="s">
        <v>8257</v>
      </c>
      <c r="B6918" s="155" t="s">
        <v>8258</v>
      </c>
      <c r="C6918" s="155" t="s">
        <v>10690</v>
      </c>
      <c r="D6918" s="157" t="s">
        <v>8259</v>
      </c>
      <c r="E6918" s="157" t="s">
        <v>8259</v>
      </c>
      <c r="F6918" s="157" t="s">
        <v>8259</v>
      </c>
    </row>
    <row r="6919" spans="1:6" x14ac:dyDescent="0.2">
      <c r="A6919" s="155" t="s">
        <v>8260</v>
      </c>
      <c r="B6919" s="155" t="s">
        <v>12364</v>
      </c>
      <c r="C6919" s="156">
        <v>37621</v>
      </c>
      <c r="D6919" s="157">
        <v>0</v>
      </c>
      <c r="E6919" s="157">
        <v>0</v>
      </c>
      <c r="F6919" s="157">
        <v>0</v>
      </c>
    </row>
    <row r="6920" spans="1:6" x14ac:dyDescent="0.2">
      <c r="A6920" s="155" t="s">
        <v>8261</v>
      </c>
      <c r="B6920" s="155"/>
      <c r="C6920" s="156">
        <v>37621</v>
      </c>
      <c r="D6920" s="157">
        <v>0</v>
      </c>
      <c r="E6920" s="157">
        <v>0</v>
      </c>
      <c r="F6920" s="157">
        <v>0</v>
      </c>
    </row>
    <row r="6921" spans="1:6" x14ac:dyDescent="0.2">
      <c r="A6921" s="155" t="s">
        <v>8257</v>
      </c>
      <c r="B6921" s="155" t="s">
        <v>8258</v>
      </c>
      <c r="C6921" s="155" t="s">
        <v>10690</v>
      </c>
      <c r="D6921" s="157" t="s">
        <v>8259</v>
      </c>
      <c r="E6921" s="157" t="s">
        <v>8259</v>
      </c>
      <c r="F6921" s="157" t="s">
        <v>8259</v>
      </c>
    </row>
    <row r="6922" spans="1:6" x14ac:dyDescent="0.2">
      <c r="A6922" s="155" t="s">
        <v>8257</v>
      </c>
      <c r="B6922" s="155" t="s">
        <v>8258</v>
      </c>
      <c r="C6922" s="155" t="s">
        <v>10690</v>
      </c>
      <c r="D6922" s="157" t="s">
        <v>8259</v>
      </c>
      <c r="E6922" s="157" t="s">
        <v>8259</v>
      </c>
      <c r="F6922" s="157" t="s">
        <v>8259</v>
      </c>
    </row>
    <row r="6923" spans="1:6" x14ac:dyDescent="0.2">
      <c r="A6923" s="155" t="s">
        <v>8260</v>
      </c>
      <c r="B6923" s="155" t="s">
        <v>12364</v>
      </c>
      <c r="C6923" s="156">
        <v>37621</v>
      </c>
      <c r="D6923" s="157">
        <v>0</v>
      </c>
      <c r="E6923" s="157">
        <v>0</v>
      </c>
      <c r="F6923" s="157">
        <v>0</v>
      </c>
    </row>
    <row r="6924" spans="1:6" x14ac:dyDescent="0.2">
      <c r="A6924" s="155" t="s">
        <v>8261</v>
      </c>
      <c r="B6924" s="155"/>
      <c r="C6924" s="156">
        <v>37621</v>
      </c>
      <c r="D6924" s="157">
        <v>0</v>
      </c>
      <c r="E6924" s="157">
        <v>0</v>
      </c>
      <c r="F6924" s="157">
        <v>0</v>
      </c>
    </row>
    <row r="6925" spans="1:6" x14ac:dyDescent="0.2">
      <c r="A6925" s="155" t="s">
        <v>8257</v>
      </c>
      <c r="B6925" s="155" t="s">
        <v>8258</v>
      </c>
      <c r="C6925" s="155" t="s">
        <v>10690</v>
      </c>
      <c r="D6925" s="157" t="s">
        <v>8259</v>
      </c>
      <c r="E6925" s="157" t="s">
        <v>8259</v>
      </c>
      <c r="F6925" s="157" t="s">
        <v>8259</v>
      </c>
    </row>
    <row r="6926" spans="1:6" x14ac:dyDescent="0.2">
      <c r="A6926" s="155" t="s">
        <v>8257</v>
      </c>
      <c r="B6926" s="155" t="s">
        <v>8258</v>
      </c>
      <c r="C6926" s="155" t="s">
        <v>10690</v>
      </c>
      <c r="D6926" s="157" t="s">
        <v>8259</v>
      </c>
      <c r="E6926" s="157" t="s">
        <v>8259</v>
      </c>
      <c r="F6926" s="157" t="s">
        <v>8259</v>
      </c>
    </row>
    <row r="6927" spans="1:6" x14ac:dyDescent="0.2">
      <c r="A6927" s="155" t="s">
        <v>8260</v>
      </c>
      <c r="B6927" s="155" t="s">
        <v>12364</v>
      </c>
      <c r="C6927" s="156">
        <v>37621</v>
      </c>
      <c r="D6927" s="157">
        <v>0</v>
      </c>
      <c r="E6927" s="157">
        <v>0</v>
      </c>
      <c r="F6927" s="157">
        <v>0</v>
      </c>
    </row>
    <row r="6928" spans="1:6" x14ac:dyDescent="0.2">
      <c r="A6928" s="155" t="s">
        <v>8261</v>
      </c>
      <c r="B6928" s="155"/>
      <c r="C6928" s="156">
        <v>37621</v>
      </c>
      <c r="D6928" s="157">
        <v>0</v>
      </c>
      <c r="E6928" s="157">
        <v>0</v>
      </c>
      <c r="F6928" s="157">
        <v>0</v>
      </c>
    </row>
    <row r="6929" spans="1:6" x14ac:dyDescent="0.2">
      <c r="A6929" s="155" t="s">
        <v>8257</v>
      </c>
      <c r="B6929" s="155" t="s">
        <v>8258</v>
      </c>
      <c r="C6929" s="155" t="s">
        <v>10690</v>
      </c>
      <c r="D6929" s="157" t="s">
        <v>8259</v>
      </c>
      <c r="E6929" s="157" t="s">
        <v>8259</v>
      </c>
      <c r="F6929" s="157" t="s">
        <v>8259</v>
      </c>
    </row>
    <row r="6930" spans="1:6" x14ac:dyDescent="0.2">
      <c r="A6930" s="155" t="s">
        <v>8257</v>
      </c>
      <c r="B6930" s="155" t="s">
        <v>8258</v>
      </c>
      <c r="C6930" s="155" t="s">
        <v>10690</v>
      </c>
      <c r="D6930" s="157" t="s">
        <v>8259</v>
      </c>
      <c r="E6930" s="157" t="s">
        <v>8259</v>
      </c>
      <c r="F6930" s="157" t="s">
        <v>8259</v>
      </c>
    </row>
    <row r="6931" spans="1:6" x14ac:dyDescent="0.2">
      <c r="A6931" s="155" t="s">
        <v>8260</v>
      </c>
      <c r="B6931" s="155" t="s">
        <v>12364</v>
      </c>
      <c r="C6931" s="156">
        <v>37621</v>
      </c>
      <c r="D6931" s="157">
        <v>0</v>
      </c>
      <c r="E6931" s="157">
        <v>0</v>
      </c>
      <c r="F6931" s="157">
        <v>0</v>
      </c>
    </row>
    <row r="6932" spans="1:6" x14ac:dyDescent="0.2">
      <c r="A6932" s="155" t="s">
        <v>8261</v>
      </c>
      <c r="B6932" s="155"/>
      <c r="C6932" s="156">
        <v>37621</v>
      </c>
      <c r="D6932" s="157">
        <v>0</v>
      </c>
      <c r="E6932" s="157">
        <v>0</v>
      </c>
      <c r="F6932" s="157">
        <v>0</v>
      </c>
    </row>
    <row r="6933" spans="1:6" x14ac:dyDescent="0.2">
      <c r="A6933" s="155" t="s">
        <v>8257</v>
      </c>
      <c r="B6933" s="155" t="s">
        <v>8258</v>
      </c>
      <c r="C6933" s="155" t="s">
        <v>10690</v>
      </c>
      <c r="D6933" s="157" t="s">
        <v>8259</v>
      </c>
      <c r="E6933" s="157" t="s">
        <v>8259</v>
      </c>
      <c r="F6933" s="157" t="s">
        <v>8259</v>
      </c>
    </row>
    <row r="6934" spans="1:6" x14ac:dyDescent="0.2">
      <c r="A6934" s="155" t="s">
        <v>8257</v>
      </c>
      <c r="B6934" s="155" t="s">
        <v>8258</v>
      </c>
      <c r="C6934" s="155" t="s">
        <v>10690</v>
      </c>
      <c r="D6934" s="157" t="s">
        <v>8259</v>
      </c>
      <c r="E6934" s="157" t="s">
        <v>8259</v>
      </c>
      <c r="F6934" s="157" t="s">
        <v>8259</v>
      </c>
    </row>
    <row r="6935" spans="1:6" x14ac:dyDescent="0.2">
      <c r="A6935" s="155" t="s">
        <v>8260</v>
      </c>
      <c r="B6935" s="155" t="s">
        <v>12364</v>
      </c>
      <c r="C6935" s="156">
        <v>37621</v>
      </c>
      <c r="D6935" s="157">
        <v>0</v>
      </c>
      <c r="E6935" s="157">
        <v>0</v>
      </c>
      <c r="F6935" s="157">
        <v>0</v>
      </c>
    </row>
    <row r="6936" spans="1:6" x14ac:dyDescent="0.2">
      <c r="A6936" s="155" t="s">
        <v>8261</v>
      </c>
      <c r="B6936" s="155"/>
      <c r="C6936" s="156">
        <v>37621</v>
      </c>
      <c r="D6936" s="157">
        <v>0</v>
      </c>
      <c r="E6936" s="157">
        <v>0</v>
      </c>
      <c r="F6936" s="157">
        <v>0</v>
      </c>
    </row>
    <row r="6937" spans="1:6" x14ac:dyDescent="0.2">
      <c r="A6937" s="155" t="s">
        <v>8257</v>
      </c>
      <c r="B6937" s="155" t="s">
        <v>8258</v>
      </c>
      <c r="C6937" s="155" t="s">
        <v>10690</v>
      </c>
      <c r="D6937" s="157" t="s">
        <v>8259</v>
      </c>
      <c r="E6937" s="157" t="s">
        <v>8259</v>
      </c>
      <c r="F6937" s="157" t="s">
        <v>8259</v>
      </c>
    </row>
    <row r="6938" spans="1:6" x14ac:dyDescent="0.2">
      <c r="A6938" s="155" t="s">
        <v>8257</v>
      </c>
      <c r="B6938" s="155" t="s">
        <v>8258</v>
      </c>
      <c r="C6938" s="155" t="s">
        <v>10690</v>
      </c>
      <c r="D6938" s="157" t="s">
        <v>8259</v>
      </c>
      <c r="E6938" s="157" t="s">
        <v>8259</v>
      </c>
      <c r="F6938" s="157" t="s">
        <v>8259</v>
      </c>
    </row>
    <row r="6939" spans="1:6" x14ac:dyDescent="0.2">
      <c r="A6939" s="155" t="s">
        <v>8260</v>
      </c>
      <c r="B6939" s="155" t="s">
        <v>12364</v>
      </c>
      <c r="C6939" s="156">
        <v>37621</v>
      </c>
      <c r="D6939" s="157">
        <v>0</v>
      </c>
      <c r="E6939" s="157">
        <v>0</v>
      </c>
      <c r="F6939" s="157">
        <v>0</v>
      </c>
    </row>
    <row r="6940" spans="1:6" x14ac:dyDescent="0.2">
      <c r="A6940" s="155" t="s">
        <v>8261</v>
      </c>
      <c r="B6940" s="155"/>
      <c r="C6940" s="156">
        <v>37621</v>
      </c>
      <c r="D6940" s="157">
        <v>0</v>
      </c>
      <c r="E6940" s="157">
        <v>0</v>
      </c>
      <c r="F6940" s="157">
        <v>0</v>
      </c>
    </row>
    <row r="6941" spans="1:6" x14ac:dyDescent="0.2">
      <c r="A6941" s="155" t="s">
        <v>8257</v>
      </c>
      <c r="B6941" s="155" t="s">
        <v>8258</v>
      </c>
      <c r="C6941" s="155" t="s">
        <v>10690</v>
      </c>
      <c r="D6941" s="157" t="s">
        <v>8259</v>
      </c>
      <c r="E6941" s="157" t="s">
        <v>8259</v>
      </c>
      <c r="F6941" s="157" t="s">
        <v>8259</v>
      </c>
    </row>
    <row r="6942" spans="1:6" x14ac:dyDescent="0.2">
      <c r="A6942" s="155" t="s">
        <v>8257</v>
      </c>
      <c r="B6942" s="155" t="s">
        <v>8258</v>
      </c>
      <c r="C6942" s="155" t="s">
        <v>10690</v>
      </c>
      <c r="D6942" s="157" t="s">
        <v>8259</v>
      </c>
      <c r="E6942" s="157" t="s">
        <v>8259</v>
      </c>
      <c r="F6942" s="157" t="s">
        <v>8259</v>
      </c>
    </row>
    <row r="6943" spans="1:6" x14ac:dyDescent="0.2">
      <c r="A6943" s="155" t="s">
        <v>8260</v>
      </c>
      <c r="B6943" s="155" t="s">
        <v>12364</v>
      </c>
      <c r="C6943" s="156">
        <v>37621</v>
      </c>
      <c r="D6943" s="157">
        <v>0</v>
      </c>
      <c r="E6943" s="157">
        <v>0</v>
      </c>
      <c r="F6943" s="157">
        <v>0</v>
      </c>
    </row>
    <row r="6944" spans="1:6" x14ac:dyDescent="0.2">
      <c r="A6944" s="155" t="s">
        <v>8268</v>
      </c>
      <c r="B6944" s="155"/>
      <c r="C6944" s="155"/>
      <c r="D6944" s="155"/>
      <c r="E6944" s="155"/>
      <c r="F6944" s="155"/>
    </row>
    <row r="6945" spans="1:6" x14ac:dyDescent="0.2">
      <c r="A6945" s="155" t="s">
        <v>8254</v>
      </c>
      <c r="B6945" s="155" t="s">
        <v>8255</v>
      </c>
      <c r="C6945" s="155"/>
      <c r="D6945" s="155"/>
      <c r="E6945" s="155"/>
      <c r="F6945" s="155"/>
    </row>
    <row r="6946" spans="1:6" x14ac:dyDescent="0.2">
      <c r="A6946" s="155"/>
      <c r="B6946" s="155"/>
      <c r="C6946" s="155" t="s">
        <v>10689</v>
      </c>
      <c r="D6946" s="157" t="s">
        <v>8255</v>
      </c>
      <c r="E6946" s="155"/>
      <c r="F6946" s="155"/>
    </row>
    <row r="6948" spans="1:6" x14ac:dyDescent="0.2">
      <c r="A6948" s="155" t="s">
        <v>8261</v>
      </c>
      <c r="B6948" s="155"/>
      <c r="C6948" s="156">
        <v>37621</v>
      </c>
      <c r="D6948" s="157">
        <v>0</v>
      </c>
      <c r="E6948" s="157">
        <v>0</v>
      </c>
      <c r="F6948" s="157">
        <v>0</v>
      </c>
    </row>
    <row r="6949" spans="1:6" x14ac:dyDescent="0.2">
      <c r="A6949" s="155" t="s">
        <v>8257</v>
      </c>
      <c r="B6949" s="155" t="s">
        <v>8258</v>
      </c>
      <c r="C6949" s="155" t="s">
        <v>10690</v>
      </c>
      <c r="D6949" s="157" t="s">
        <v>8259</v>
      </c>
      <c r="E6949" s="157" t="s">
        <v>8259</v>
      </c>
      <c r="F6949" s="157" t="s">
        <v>8259</v>
      </c>
    </row>
    <row r="6950" spans="1:6" x14ac:dyDescent="0.2">
      <c r="A6950" s="155" t="s">
        <v>8257</v>
      </c>
      <c r="B6950" s="155" t="s">
        <v>8258</v>
      </c>
      <c r="C6950" s="155" t="s">
        <v>10690</v>
      </c>
      <c r="D6950" s="157" t="s">
        <v>8259</v>
      </c>
      <c r="E6950" s="157" t="s">
        <v>8259</v>
      </c>
      <c r="F6950" s="157" t="s">
        <v>8259</v>
      </c>
    </row>
    <row r="6951" spans="1:6" x14ac:dyDescent="0.2">
      <c r="A6951" s="155" t="s">
        <v>8260</v>
      </c>
      <c r="B6951" s="155" t="s">
        <v>12364</v>
      </c>
      <c r="C6951" s="156">
        <v>37621</v>
      </c>
      <c r="D6951" s="157">
        <v>0</v>
      </c>
      <c r="E6951" s="157">
        <v>0</v>
      </c>
      <c r="F6951" s="157">
        <v>0</v>
      </c>
    </row>
    <row r="6952" spans="1:6" x14ac:dyDescent="0.2">
      <c r="A6952" s="155" t="s">
        <v>8261</v>
      </c>
      <c r="B6952" s="155"/>
      <c r="C6952" s="156">
        <v>37621</v>
      </c>
      <c r="D6952" s="157">
        <v>0</v>
      </c>
      <c r="E6952" s="157">
        <v>0</v>
      </c>
      <c r="F6952" s="157">
        <v>0</v>
      </c>
    </row>
    <row r="6953" spans="1:6" x14ac:dyDescent="0.2">
      <c r="A6953" s="155" t="s">
        <v>8257</v>
      </c>
      <c r="B6953" s="155" t="s">
        <v>8258</v>
      </c>
      <c r="C6953" s="155" t="s">
        <v>10690</v>
      </c>
      <c r="D6953" s="157" t="s">
        <v>8259</v>
      </c>
      <c r="E6953" s="157" t="s">
        <v>8259</v>
      </c>
      <c r="F6953" s="157" t="s">
        <v>8259</v>
      </c>
    </row>
    <row r="6954" spans="1:6" x14ac:dyDescent="0.2">
      <c r="A6954" s="155" t="s">
        <v>8257</v>
      </c>
      <c r="B6954" s="155" t="s">
        <v>8258</v>
      </c>
      <c r="C6954" s="155" t="s">
        <v>10690</v>
      </c>
      <c r="D6954" s="157" t="s">
        <v>8259</v>
      </c>
      <c r="E6954" s="157" t="s">
        <v>8259</v>
      </c>
      <c r="F6954" s="157" t="s">
        <v>8259</v>
      </c>
    </row>
    <row r="6955" spans="1:6" x14ac:dyDescent="0.2">
      <c r="A6955" s="155" t="s">
        <v>8260</v>
      </c>
      <c r="B6955" s="155" t="s">
        <v>12364</v>
      </c>
      <c r="C6955" s="156">
        <v>37621</v>
      </c>
      <c r="D6955" s="157">
        <v>0</v>
      </c>
      <c r="E6955" s="157">
        <v>0</v>
      </c>
      <c r="F6955" s="157">
        <v>0</v>
      </c>
    </row>
    <row r="6956" spans="1:6" x14ac:dyDescent="0.2">
      <c r="A6956" s="155" t="s">
        <v>8261</v>
      </c>
      <c r="B6956" s="155"/>
      <c r="C6956" s="156">
        <v>37621</v>
      </c>
      <c r="D6956" s="157">
        <v>0</v>
      </c>
      <c r="E6956" s="157">
        <v>0</v>
      </c>
      <c r="F6956" s="157">
        <v>0</v>
      </c>
    </row>
    <row r="6957" spans="1:6" x14ac:dyDescent="0.2">
      <c r="A6957" s="155" t="s">
        <v>8257</v>
      </c>
      <c r="B6957" s="155" t="s">
        <v>8258</v>
      </c>
      <c r="C6957" s="155" t="s">
        <v>10690</v>
      </c>
      <c r="D6957" s="157" t="s">
        <v>8259</v>
      </c>
      <c r="E6957" s="157" t="s">
        <v>8259</v>
      </c>
      <c r="F6957" s="157" t="s">
        <v>8259</v>
      </c>
    </row>
    <row r="6958" spans="1:6" x14ac:dyDescent="0.2">
      <c r="A6958" s="155" t="s">
        <v>8257</v>
      </c>
      <c r="B6958" s="155" t="s">
        <v>8258</v>
      </c>
      <c r="C6958" s="155" t="s">
        <v>10690</v>
      </c>
      <c r="D6958" s="157" t="s">
        <v>8259</v>
      </c>
      <c r="E6958" s="157" t="s">
        <v>8259</v>
      </c>
      <c r="F6958" s="157" t="s">
        <v>8259</v>
      </c>
    </row>
    <row r="6959" spans="1:6" x14ac:dyDescent="0.2">
      <c r="A6959" s="155" t="s">
        <v>8260</v>
      </c>
      <c r="B6959" s="155" t="s">
        <v>12364</v>
      </c>
      <c r="C6959" s="156">
        <v>37621</v>
      </c>
      <c r="D6959" s="157">
        <v>0</v>
      </c>
      <c r="E6959" s="157">
        <v>0</v>
      </c>
      <c r="F6959" s="157">
        <v>0</v>
      </c>
    </row>
    <row r="6960" spans="1:6" x14ac:dyDescent="0.2">
      <c r="A6960" s="155" t="s">
        <v>8261</v>
      </c>
      <c r="B6960" s="155"/>
      <c r="C6960" s="156">
        <v>37621</v>
      </c>
      <c r="D6960" s="157">
        <v>0</v>
      </c>
      <c r="E6960" s="157">
        <v>0</v>
      </c>
      <c r="F6960" s="157">
        <v>0</v>
      </c>
    </row>
    <row r="6961" spans="1:6" x14ac:dyDescent="0.2">
      <c r="A6961" s="155" t="s">
        <v>8257</v>
      </c>
      <c r="B6961" s="155" t="s">
        <v>8258</v>
      </c>
      <c r="C6961" s="155" t="s">
        <v>10690</v>
      </c>
      <c r="D6961" s="157" t="s">
        <v>8259</v>
      </c>
      <c r="E6961" s="157" t="s">
        <v>8259</v>
      </c>
      <c r="F6961" s="157" t="s">
        <v>8259</v>
      </c>
    </row>
    <row r="6962" spans="1:6" x14ac:dyDescent="0.2">
      <c r="A6962" s="155" t="s">
        <v>8257</v>
      </c>
      <c r="B6962" s="155" t="s">
        <v>8258</v>
      </c>
      <c r="C6962" s="155" t="s">
        <v>10690</v>
      </c>
      <c r="D6962" s="157" t="s">
        <v>8259</v>
      </c>
      <c r="E6962" s="157" t="s">
        <v>8259</v>
      </c>
      <c r="F6962" s="157" t="s">
        <v>8259</v>
      </c>
    </row>
    <row r="6963" spans="1:6" x14ac:dyDescent="0.2">
      <c r="A6963" s="155" t="s">
        <v>8260</v>
      </c>
      <c r="B6963" s="155" t="s">
        <v>12364</v>
      </c>
      <c r="C6963" s="156">
        <v>37621</v>
      </c>
      <c r="D6963" s="157">
        <v>0</v>
      </c>
      <c r="E6963" s="157">
        <v>0</v>
      </c>
      <c r="F6963" s="157">
        <v>0</v>
      </c>
    </row>
    <row r="6964" spans="1:6" x14ac:dyDescent="0.2">
      <c r="A6964" s="155" t="s">
        <v>8261</v>
      </c>
      <c r="B6964" s="155"/>
      <c r="C6964" s="156">
        <v>37621</v>
      </c>
      <c r="D6964" s="157">
        <v>0</v>
      </c>
      <c r="E6964" s="157">
        <v>0</v>
      </c>
      <c r="F6964" s="157">
        <v>0</v>
      </c>
    </row>
    <row r="6965" spans="1:6" x14ac:dyDescent="0.2">
      <c r="A6965" s="155" t="s">
        <v>8257</v>
      </c>
      <c r="B6965" s="155" t="s">
        <v>8258</v>
      </c>
      <c r="C6965" s="155" t="s">
        <v>10690</v>
      </c>
      <c r="D6965" s="157" t="s">
        <v>8259</v>
      </c>
      <c r="E6965" s="157" t="s">
        <v>8259</v>
      </c>
      <c r="F6965" s="157" t="s">
        <v>8259</v>
      </c>
    </row>
    <row r="6966" spans="1:6" x14ac:dyDescent="0.2">
      <c r="A6966" s="155" t="s">
        <v>8257</v>
      </c>
      <c r="B6966" s="155" t="s">
        <v>8258</v>
      </c>
      <c r="C6966" s="155" t="s">
        <v>10690</v>
      </c>
      <c r="D6966" s="157" t="s">
        <v>8259</v>
      </c>
      <c r="E6966" s="157" t="s">
        <v>8259</v>
      </c>
      <c r="F6966" s="157" t="s">
        <v>8259</v>
      </c>
    </row>
    <row r="6967" spans="1:6" x14ac:dyDescent="0.2">
      <c r="A6967" s="155" t="s">
        <v>8260</v>
      </c>
      <c r="B6967" s="155" t="s">
        <v>12364</v>
      </c>
      <c r="C6967" s="156">
        <v>37621</v>
      </c>
      <c r="D6967" s="157">
        <v>0</v>
      </c>
      <c r="E6967" s="157">
        <v>0</v>
      </c>
      <c r="F6967" s="157">
        <v>0</v>
      </c>
    </row>
    <row r="6968" spans="1:6" x14ac:dyDescent="0.2">
      <c r="A6968" s="155" t="s">
        <v>8261</v>
      </c>
      <c r="B6968" s="155"/>
      <c r="C6968" s="156">
        <v>37621</v>
      </c>
      <c r="D6968" s="157">
        <v>0</v>
      </c>
      <c r="E6968" s="157">
        <v>0</v>
      </c>
      <c r="F6968" s="157">
        <v>0</v>
      </c>
    </row>
    <row r="6969" spans="1:6" x14ac:dyDescent="0.2">
      <c r="A6969" s="155" t="s">
        <v>8257</v>
      </c>
      <c r="B6969" s="155" t="s">
        <v>8258</v>
      </c>
      <c r="C6969" s="155" t="s">
        <v>10690</v>
      </c>
      <c r="D6969" s="157" t="s">
        <v>8259</v>
      </c>
      <c r="E6969" s="157" t="s">
        <v>8259</v>
      </c>
      <c r="F6969" s="157" t="s">
        <v>8259</v>
      </c>
    </row>
    <row r="6970" spans="1:6" x14ac:dyDescent="0.2">
      <c r="A6970" s="155" t="s">
        <v>8257</v>
      </c>
      <c r="B6970" s="155" t="s">
        <v>8258</v>
      </c>
      <c r="C6970" s="155" t="s">
        <v>10690</v>
      </c>
      <c r="D6970" s="157" t="s">
        <v>8259</v>
      </c>
      <c r="E6970" s="157" t="s">
        <v>8259</v>
      </c>
      <c r="F6970" s="157" t="s">
        <v>8259</v>
      </c>
    </row>
    <row r="6971" spans="1:6" x14ac:dyDescent="0.2">
      <c r="A6971" s="155" t="s">
        <v>8260</v>
      </c>
      <c r="B6971" s="155" t="s">
        <v>12364</v>
      </c>
      <c r="C6971" s="156">
        <v>37621</v>
      </c>
      <c r="D6971" s="157">
        <v>0</v>
      </c>
      <c r="E6971" s="157">
        <v>0</v>
      </c>
      <c r="F6971" s="157">
        <v>0</v>
      </c>
    </row>
    <row r="6972" spans="1:6" x14ac:dyDescent="0.2">
      <c r="A6972" s="155" t="s">
        <v>8261</v>
      </c>
      <c r="B6972" s="155"/>
      <c r="C6972" s="156">
        <v>37621</v>
      </c>
      <c r="D6972" s="157">
        <v>0</v>
      </c>
      <c r="E6972" s="157">
        <v>0</v>
      </c>
      <c r="F6972" s="157">
        <v>0</v>
      </c>
    </row>
    <row r="6973" spans="1:6" x14ac:dyDescent="0.2">
      <c r="A6973" s="155" t="s">
        <v>8257</v>
      </c>
      <c r="B6973" s="155" t="s">
        <v>8258</v>
      </c>
      <c r="C6973" s="155" t="s">
        <v>10690</v>
      </c>
      <c r="D6973" s="157" t="s">
        <v>8259</v>
      </c>
      <c r="E6973" s="157" t="s">
        <v>8259</v>
      </c>
      <c r="F6973" s="157" t="s">
        <v>8259</v>
      </c>
    </row>
    <row r="6974" spans="1:6" x14ac:dyDescent="0.2">
      <c r="A6974" s="155" t="s">
        <v>8257</v>
      </c>
      <c r="B6974" s="155" t="s">
        <v>8258</v>
      </c>
      <c r="C6974" s="155" t="s">
        <v>10690</v>
      </c>
      <c r="D6974" s="157" t="s">
        <v>8259</v>
      </c>
      <c r="E6974" s="157" t="s">
        <v>8259</v>
      </c>
      <c r="F6974" s="157" t="s">
        <v>8259</v>
      </c>
    </row>
    <row r="6975" spans="1:6" x14ac:dyDescent="0.2">
      <c r="A6975" s="155" t="s">
        <v>8260</v>
      </c>
      <c r="B6975" s="155" t="s">
        <v>12364</v>
      </c>
      <c r="C6975" s="156">
        <v>37621</v>
      </c>
      <c r="D6975" s="157">
        <v>0</v>
      </c>
      <c r="E6975" s="157">
        <v>0</v>
      </c>
      <c r="F6975" s="157">
        <v>0</v>
      </c>
    </row>
    <row r="6976" spans="1:6" x14ac:dyDescent="0.2">
      <c r="A6976" s="155" t="s">
        <v>8261</v>
      </c>
      <c r="B6976" s="155"/>
      <c r="C6976" s="156">
        <v>37621</v>
      </c>
      <c r="D6976" s="157">
        <v>0</v>
      </c>
      <c r="E6976" s="157">
        <v>0</v>
      </c>
      <c r="F6976" s="157">
        <v>0</v>
      </c>
    </row>
    <row r="6977" spans="1:6" x14ac:dyDescent="0.2">
      <c r="A6977" s="155" t="s">
        <v>8257</v>
      </c>
      <c r="B6977" s="155" t="s">
        <v>8258</v>
      </c>
      <c r="C6977" s="155" t="s">
        <v>10690</v>
      </c>
      <c r="D6977" s="157" t="s">
        <v>8259</v>
      </c>
      <c r="E6977" s="157" t="s">
        <v>8259</v>
      </c>
      <c r="F6977" s="157" t="s">
        <v>8259</v>
      </c>
    </row>
    <row r="6978" spans="1:6" x14ac:dyDescent="0.2">
      <c r="A6978" s="155" t="s">
        <v>6085</v>
      </c>
      <c r="B6978" s="155" t="s">
        <v>9832</v>
      </c>
      <c r="C6978" s="155" t="s">
        <v>9833</v>
      </c>
      <c r="D6978" s="155"/>
      <c r="E6978" s="155"/>
      <c r="F6978" s="155"/>
    </row>
    <row r="6979" spans="1:6" x14ac:dyDescent="0.2">
      <c r="A6979" s="155"/>
      <c r="B6979" s="155"/>
      <c r="C6979" s="155" t="s">
        <v>10691</v>
      </c>
      <c r="D6979" s="155"/>
      <c r="E6979" s="157">
        <v>0</v>
      </c>
      <c r="F6979" s="155"/>
    </row>
    <row r="6980" spans="1:6" x14ac:dyDescent="0.2">
      <c r="A6980" s="155" t="s">
        <v>8264</v>
      </c>
      <c r="B6980" s="155"/>
      <c r="C6980" s="156">
        <v>37590</v>
      </c>
      <c r="D6980" s="157">
        <v>640</v>
      </c>
      <c r="E6980" s="157">
        <v>3640</v>
      </c>
      <c r="F6980" s="157">
        <v>-3000</v>
      </c>
    </row>
    <row r="6981" spans="1:6" x14ac:dyDescent="0.2">
      <c r="A6981" s="155" t="s">
        <v>8257</v>
      </c>
      <c r="B6981" s="155" t="s">
        <v>8258</v>
      </c>
      <c r="C6981" s="155" t="s">
        <v>10690</v>
      </c>
      <c r="D6981" s="157" t="s">
        <v>8259</v>
      </c>
      <c r="E6981" s="157" t="s">
        <v>8259</v>
      </c>
      <c r="F6981" s="157" t="s">
        <v>8259</v>
      </c>
    </row>
    <row r="6982" spans="1:6" x14ac:dyDescent="0.2">
      <c r="A6982" s="155" t="s">
        <v>8257</v>
      </c>
      <c r="B6982" s="155" t="s">
        <v>8258</v>
      </c>
      <c r="C6982" s="155" t="s">
        <v>10690</v>
      </c>
      <c r="D6982" s="157" t="s">
        <v>8259</v>
      </c>
      <c r="E6982" s="157" t="s">
        <v>8259</v>
      </c>
      <c r="F6982" s="157" t="s">
        <v>8259</v>
      </c>
    </row>
    <row r="6983" spans="1:6" x14ac:dyDescent="0.2">
      <c r="A6983" s="155" t="s">
        <v>8260</v>
      </c>
      <c r="B6983" s="155" t="s">
        <v>12364</v>
      </c>
      <c r="C6983" s="156">
        <v>37621</v>
      </c>
      <c r="D6983" s="157">
        <v>0</v>
      </c>
      <c r="E6983" s="157">
        <v>0</v>
      </c>
      <c r="F6983" s="157">
        <v>0</v>
      </c>
    </row>
    <row r="6984" spans="1:6" x14ac:dyDescent="0.2">
      <c r="A6984" s="155" t="s">
        <v>8261</v>
      </c>
      <c r="B6984" s="155"/>
      <c r="C6984" s="156">
        <v>37621</v>
      </c>
      <c r="D6984" s="157">
        <v>640</v>
      </c>
      <c r="E6984" s="157">
        <v>3640</v>
      </c>
      <c r="F6984" s="157">
        <v>-3000</v>
      </c>
    </row>
    <row r="6985" spans="1:6" x14ac:dyDescent="0.2">
      <c r="A6985" s="155" t="s">
        <v>8257</v>
      </c>
      <c r="B6985" s="155" t="s">
        <v>8258</v>
      </c>
      <c r="C6985" s="155" t="s">
        <v>10690</v>
      </c>
      <c r="D6985" s="157" t="s">
        <v>8259</v>
      </c>
      <c r="E6985" s="157" t="s">
        <v>8259</v>
      </c>
      <c r="F6985" s="157" t="s">
        <v>8259</v>
      </c>
    </row>
    <row r="6986" spans="1:6" x14ac:dyDescent="0.2">
      <c r="A6986" s="155" t="s">
        <v>8257</v>
      </c>
      <c r="B6986" s="155" t="s">
        <v>8258</v>
      </c>
      <c r="C6986" s="155" t="s">
        <v>10690</v>
      </c>
      <c r="D6986" s="157" t="s">
        <v>8259</v>
      </c>
      <c r="E6986" s="157" t="s">
        <v>8259</v>
      </c>
      <c r="F6986" s="157" t="s">
        <v>8259</v>
      </c>
    </row>
    <row r="6987" spans="1:6" x14ac:dyDescent="0.2">
      <c r="A6987" s="155" t="s">
        <v>8260</v>
      </c>
      <c r="B6987" s="155" t="s">
        <v>12364</v>
      </c>
      <c r="C6987" s="156">
        <v>37621</v>
      </c>
      <c r="D6987" s="157">
        <v>0</v>
      </c>
      <c r="E6987" s="157">
        <v>0</v>
      </c>
      <c r="F6987" s="157">
        <v>0</v>
      </c>
    </row>
    <row r="6988" spans="1:6" x14ac:dyDescent="0.2">
      <c r="A6988" s="155" t="s">
        <v>8261</v>
      </c>
      <c r="B6988" s="155"/>
      <c r="C6988" s="156">
        <v>37621</v>
      </c>
      <c r="D6988" s="157">
        <v>0</v>
      </c>
      <c r="E6988" s="157">
        <v>0</v>
      </c>
      <c r="F6988" s="157">
        <v>0</v>
      </c>
    </row>
    <row r="6989" spans="1:6" x14ac:dyDescent="0.2">
      <c r="A6989" s="155" t="s">
        <v>8257</v>
      </c>
      <c r="B6989" s="155" t="s">
        <v>8258</v>
      </c>
      <c r="C6989" s="155" t="s">
        <v>10690</v>
      </c>
      <c r="D6989" s="157" t="s">
        <v>8259</v>
      </c>
      <c r="E6989" s="157" t="s">
        <v>8259</v>
      </c>
      <c r="F6989" s="157" t="s">
        <v>8259</v>
      </c>
    </row>
    <row r="6990" spans="1:6" x14ac:dyDescent="0.2">
      <c r="A6990" s="155" t="s">
        <v>8257</v>
      </c>
      <c r="B6990" s="155" t="s">
        <v>8258</v>
      </c>
      <c r="C6990" s="155" t="s">
        <v>10690</v>
      </c>
      <c r="D6990" s="157" t="s">
        <v>8259</v>
      </c>
      <c r="E6990" s="157" t="s">
        <v>8259</v>
      </c>
      <c r="F6990" s="157" t="s">
        <v>8259</v>
      </c>
    </row>
    <row r="6991" spans="1:6" x14ac:dyDescent="0.2">
      <c r="A6991" s="155" t="s">
        <v>8260</v>
      </c>
      <c r="B6991" s="155" t="s">
        <v>12364</v>
      </c>
      <c r="C6991" s="156">
        <v>37621</v>
      </c>
      <c r="D6991" s="157">
        <v>0</v>
      </c>
      <c r="E6991" s="157">
        <v>0</v>
      </c>
      <c r="F6991" s="157">
        <v>0</v>
      </c>
    </row>
    <row r="6992" spans="1:6" x14ac:dyDescent="0.2">
      <c r="A6992" s="155" t="s">
        <v>8261</v>
      </c>
      <c r="B6992" s="155"/>
      <c r="C6992" s="156">
        <v>37621</v>
      </c>
      <c r="D6992" s="157">
        <v>0</v>
      </c>
      <c r="E6992" s="157">
        <v>0</v>
      </c>
      <c r="F6992" s="157">
        <v>0</v>
      </c>
    </row>
    <row r="6993" spans="1:6" x14ac:dyDescent="0.2">
      <c r="A6993" s="155" t="s">
        <v>8257</v>
      </c>
      <c r="B6993" s="155" t="s">
        <v>8258</v>
      </c>
      <c r="C6993" s="155" t="s">
        <v>10690</v>
      </c>
      <c r="D6993" s="157" t="s">
        <v>8259</v>
      </c>
      <c r="E6993" s="157" t="s">
        <v>8259</v>
      </c>
      <c r="F6993" s="157" t="s">
        <v>8259</v>
      </c>
    </row>
    <row r="6994" spans="1:6" x14ac:dyDescent="0.2">
      <c r="A6994" s="155" t="s">
        <v>8257</v>
      </c>
      <c r="B6994" s="155" t="s">
        <v>8258</v>
      </c>
      <c r="C6994" s="155" t="s">
        <v>10690</v>
      </c>
      <c r="D6994" s="157" t="s">
        <v>8259</v>
      </c>
      <c r="E6994" s="157" t="s">
        <v>8259</v>
      </c>
      <c r="F6994" s="157" t="s">
        <v>8259</v>
      </c>
    </row>
    <row r="6995" spans="1:6" x14ac:dyDescent="0.2">
      <c r="A6995" s="155" t="s">
        <v>8260</v>
      </c>
      <c r="B6995" s="155" t="s">
        <v>12364</v>
      </c>
      <c r="C6995" s="156">
        <v>37621</v>
      </c>
      <c r="D6995" s="157">
        <v>0</v>
      </c>
      <c r="E6995" s="157">
        <v>0</v>
      </c>
      <c r="F6995" s="157">
        <v>0</v>
      </c>
    </row>
    <row r="6996" spans="1:6" x14ac:dyDescent="0.2">
      <c r="A6996" s="155" t="s">
        <v>8261</v>
      </c>
      <c r="B6996" s="155"/>
      <c r="C6996" s="156">
        <v>37621</v>
      </c>
      <c r="D6996" s="157">
        <v>0</v>
      </c>
      <c r="E6996" s="157">
        <v>0</v>
      </c>
      <c r="F6996" s="157">
        <v>0</v>
      </c>
    </row>
    <row r="6997" spans="1:6" x14ac:dyDescent="0.2">
      <c r="A6997" s="155" t="s">
        <v>8257</v>
      </c>
      <c r="B6997" s="155" t="s">
        <v>8258</v>
      </c>
      <c r="C6997" s="155" t="s">
        <v>10690</v>
      </c>
      <c r="D6997" s="157" t="s">
        <v>8259</v>
      </c>
      <c r="E6997" s="157" t="s">
        <v>8259</v>
      </c>
      <c r="F6997" s="157" t="s">
        <v>8259</v>
      </c>
    </row>
    <row r="6998" spans="1:6" x14ac:dyDescent="0.2">
      <c r="A6998" s="155" t="s">
        <v>8257</v>
      </c>
      <c r="B6998" s="155" t="s">
        <v>8258</v>
      </c>
      <c r="C6998" s="155" t="s">
        <v>10690</v>
      </c>
      <c r="D6998" s="157" t="s">
        <v>8259</v>
      </c>
      <c r="E6998" s="157" t="s">
        <v>8259</v>
      </c>
      <c r="F6998" s="157" t="s">
        <v>8259</v>
      </c>
    </row>
    <row r="6999" spans="1:6" x14ac:dyDescent="0.2">
      <c r="A6999" s="155" t="s">
        <v>8260</v>
      </c>
      <c r="B6999" s="155" t="s">
        <v>12364</v>
      </c>
      <c r="C6999" s="156">
        <v>37621</v>
      </c>
      <c r="D6999" s="157">
        <v>0</v>
      </c>
      <c r="E6999" s="157">
        <v>0</v>
      </c>
      <c r="F6999" s="157">
        <v>0</v>
      </c>
    </row>
    <row r="7000" spans="1:6" x14ac:dyDescent="0.2">
      <c r="A7000" s="155" t="s">
        <v>8268</v>
      </c>
      <c r="B7000" s="155"/>
      <c r="C7000" s="155"/>
      <c r="D7000" s="155"/>
      <c r="E7000" s="155"/>
      <c r="F7000" s="155"/>
    </row>
    <row r="7001" spans="1:6" x14ac:dyDescent="0.2">
      <c r="A7001" s="155" t="s">
        <v>8254</v>
      </c>
      <c r="B7001" s="155" t="s">
        <v>8255</v>
      </c>
      <c r="C7001" s="155"/>
      <c r="D7001" s="155"/>
      <c r="E7001" s="155"/>
      <c r="F7001" s="155"/>
    </row>
    <row r="7002" spans="1:6" x14ac:dyDescent="0.2">
      <c r="A7002" s="155"/>
      <c r="B7002" s="155"/>
      <c r="C7002" s="155" t="s">
        <v>10689</v>
      </c>
      <c r="D7002" s="157" t="s">
        <v>8255</v>
      </c>
      <c r="E7002" s="155"/>
      <c r="F7002" s="155"/>
    </row>
    <row r="7004" spans="1:6" x14ac:dyDescent="0.2">
      <c r="A7004" s="155" t="s">
        <v>8261</v>
      </c>
      <c r="B7004" s="155"/>
      <c r="C7004" s="156">
        <v>37621</v>
      </c>
      <c r="D7004" s="157">
        <v>0</v>
      </c>
      <c r="E7004" s="157">
        <v>0</v>
      </c>
      <c r="F7004" s="157">
        <v>0</v>
      </c>
    </row>
    <row r="7005" spans="1:6" x14ac:dyDescent="0.2">
      <c r="A7005" s="155" t="s">
        <v>8257</v>
      </c>
      <c r="B7005" s="155" t="s">
        <v>8258</v>
      </c>
      <c r="C7005" s="155" t="s">
        <v>10690</v>
      </c>
      <c r="D7005" s="157" t="s">
        <v>8259</v>
      </c>
      <c r="E7005" s="157" t="s">
        <v>8259</v>
      </c>
      <c r="F7005" s="157" t="s">
        <v>8259</v>
      </c>
    </row>
    <row r="7006" spans="1:6" x14ac:dyDescent="0.2">
      <c r="A7006" s="155" t="s">
        <v>8257</v>
      </c>
      <c r="B7006" s="155" t="s">
        <v>8258</v>
      </c>
      <c r="C7006" s="155" t="s">
        <v>10690</v>
      </c>
      <c r="D7006" s="157" t="s">
        <v>8259</v>
      </c>
      <c r="E7006" s="157" t="s">
        <v>8259</v>
      </c>
      <c r="F7006" s="157" t="s">
        <v>8259</v>
      </c>
    </row>
    <row r="7007" spans="1:6" x14ac:dyDescent="0.2">
      <c r="A7007" s="155" t="s">
        <v>8260</v>
      </c>
      <c r="B7007" s="155" t="s">
        <v>12364</v>
      </c>
      <c r="C7007" s="156">
        <v>37621</v>
      </c>
      <c r="D7007" s="157">
        <v>0</v>
      </c>
      <c r="E7007" s="157">
        <v>0</v>
      </c>
      <c r="F7007" s="157">
        <v>0</v>
      </c>
    </row>
    <row r="7008" spans="1:6" x14ac:dyDescent="0.2">
      <c r="A7008" s="155" t="s">
        <v>8261</v>
      </c>
      <c r="B7008" s="155"/>
      <c r="C7008" s="156">
        <v>37621</v>
      </c>
      <c r="D7008" s="157">
        <v>0</v>
      </c>
      <c r="E7008" s="157">
        <v>0</v>
      </c>
      <c r="F7008" s="157">
        <v>0</v>
      </c>
    </row>
    <row r="7009" spans="1:6" x14ac:dyDescent="0.2">
      <c r="A7009" s="155" t="s">
        <v>8257</v>
      </c>
      <c r="B7009" s="155" t="s">
        <v>8258</v>
      </c>
      <c r="C7009" s="155" t="s">
        <v>10690</v>
      </c>
      <c r="D7009" s="157" t="s">
        <v>8259</v>
      </c>
      <c r="E7009" s="157" t="s">
        <v>8259</v>
      </c>
      <c r="F7009" s="157" t="s">
        <v>8259</v>
      </c>
    </row>
    <row r="7010" spans="1:6" x14ac:dyDescent="0.2">
      <c r="A7010" s="155" t="s">
        <v>8257</v>
      </c>
      <c r="B7010" s="155" t="s">
        <v>8258</v>
      </c>
      <c r="C7010" s="155" t="s">
        <v>10690</v>
      </c>
      <c r="D7010" s="157" t="s">
        <v>8259</v>
      </c>
      <c r="E7010" s="157" t="s">
        <v>8259</v>
      </c>
      <c r="F7010" s="157" t="s">
        <v>8259</v>
      </c>
    </row>
    <row r="7011" spans="1:6" x14ac:dyDescent="0.2">
      <c r="A7011" s="155" t="s">
        <v>8260</v>
      </c>
      <c r="B7011" s="155" t="s">
        <v>12364</v>
      </c>
      <c r="C7011" s="156">
        <v>37621</v>
      </c>
      <c r="D7011" s="157">
        <v>0</v>
      </c>
      <c r="E7011" s="157">
        <v>0</v>
      </c>
      <c r="F7011" s="157">
        <v>0</v>
      </c>
    </row>
    <row r="7012" spans="1:6" x14ac:dyDescent="0.2">
      <c r="A7012" s="155" t="s">
        <v>8261</v>
      </c>
      <c r="B7012" s="155"/>
      <c r="C7012" s="156">
        <v>37621</v>
      </c>
      <c r="D7012" s="157">
        <v>0</v>
      </c>
      <c r="E7012" s="157">
        <v>0</v>
      </c>
      <c r="F7012" s="157">
        <v>0</v>
      </c>
    </row>
    <row r="7013" spans="1:6" x14ac:dyDescent="0.2">
      <c r="A7013" s="155" t="s">
        <v>8257</v>
      </c>
      <c r="B7013" s="155" t="s">
        <v>8258</v>
      </c>
      <c r="C7013" s="155" t="s">
        <v>10690</v>
      </c>
      <c r="D7013" s="157" t="s">
        <v>8259</v>
      </c>
      <c r="E7013" s="157" t="s">
        <v>8259</v>
      </c>
      <c r="F7013" s="157" t="s">
        <v>8259</v>
      </c>
    </row>
    <row r="7014" spans="1:6" x14ac:dyDescent="0.2">
      <c r="A7014" s="155" t="s">
        <v>8257</v>
      </c>
      <c r="B7014" s="155" t="s">
        <v>8258</v>
      </c>
      <c r="C7014" s="155" t="s">
        <v>10690</v>
      </c>
      <c r="D7014" s="157" t="s">
        <v>8259</v>
      </c>
      <c r="E7014" s="157" t="s">
        <v>8259</v>
      </c>
      <c r="F7014" s="157" t="s">
        <v>8259</v>
      </c>
    </row>
    <row r="7015" spans="1:6" x14ac:dyDescent="0.2">
      <c r="A7015" s="155" t="s">
        <v>8260</v>
      </c>
      <c r="B7015" s="155" t="s">
        <v>12364</v>
      </c>
      <c r="C7015" s="156">
        <v>37621</v>
      </c>
      <c r="D7015" s="157">
        <v>0</v>
      </c>
      <c r="E7015" s="157">
        <v>0</v>
      </c>
      <c r="F7015" s="157">
        <v>0</v>
      </c>
    </row>
    <row r="7016" spans="1:6" x14ac:dyDescent="0.2">
      <c r="A7016" s="155" t="s">
        <v>8261</v>
      </c>
      <c r="B7016" s="155"/>
      <c r="C7016" s="156">
        <v>37621</v>
      </c>
      <c r="D7016" s="157">
        <v>0</v>
      </c>
      <c r="E7016" s="157">
        <v>0</v>
      </c>
      <c r="F7016" s="157">
        <v>0</v>
      </c>
    </row>
    <row r="7017" spans="1:6" x14ac:dyDescent="0.2">
      <c r="A7017" s="155" t="s">
        <v>8257</v>
      </c>
      <c r="B7017" s="155" t="s">
        <v>8258</v>
      </c>
      <c r="C7017" s="155" t="s">
        <v>10690</v>
      </c>
      <c r="D7017" s="157" t="s">
        <v>8259</v>
      </c>
      <c r="E7017" s="157" t="s">
        <v>8259</v>
      </c>
      <c r="F7017" s="157" t="s">
        <v>8259</v>
      </c>
    </row>
    <row r="7018" spans="1:6" x14ac:dyDescent="0.2">
      <c r="A7018" s="155" t="s">
        <v>8257</v>
      </c>
      <c r="B7018" s="155" t="s">
        <v>8258</v>
      </c>
      <c r="C7018" s="155" t="s">
        <v>10690</v>
      </c>
      <c r="D7018" s="157" t="s">
        <v>8259</v>
      </c>
      <c r="E7018" s="157" t="s">
        <v>8259</v>
      </c>
      <c r="F7018" s="157" t="s">
        <v>8259</v>
      </c>
    </row>
    <row r="7019" spans="1:6" x14ac:dyDescent="0.2">
      <c r="A7019" s="155" t="s">
        <v>8260</v>
      </c>
      <c r="B7019" s="155" t="s">
        <v>12364</v>
      </c>
      <c r="C7019" s="156">
        <v>37621</v>
      </c>
      <c r="D7019" s="157">
        <v>0</v>
      </c>
      <c r="E7019" s="157">
        <v>0</v>
      </c>
      <c r="F7019" s="157">
        <v>0</v>
      </c>
    </row>
    <row r="7020" spans="1:6" x14ac:dyDescent="0.2">
      <c r="A7020" s="155" t="s">
        <v>8261</v>
      </c>
      <c r="B7020" s="155"/>
      <c r="C7020" s="156">
        <v>37621</v>
      </c>
      <c r="D7020" s="157">
        <v>0</v>
      </c>
      <c r="E7020" s="157">
        <v>0</v>
      </c>
      <c r="F7020" s="157">
        <v>0</v>
      </c>
    </row>
    <row r="7021" spans="1:6" x14ac:dyDescent="0.2">
      <c r="A7021" s="155" t="s">
        <v>8257</v>
      </c>
      <c r="B7021" s="155" t="s">
        <v>8258</v>
      </c>
      <c r="C7021" s="155" t="s">
        <v>10690</v>
      </c>
      <c r="D7021" s="157" t="s">
        <v>8259</v>
      </c>
      <c r="E7021" s="157" t="s">
        <v>8259</v>
      </c>
      <c r="F7021" s="157" t="s">
        <v>8259</v>
      </c>
    </row>
    <row r="7022" spans="1:6" x14ac:dyDescent="0.2">
      <c r="A7022" s="155" t="s">
        <v>8257</v>
      </c>
      <c r="B7022" s="155" t="s">
        <v>8258</v>
      </c>
      <c r="C7022" s="155" t="s">
        <v>10690</v>
      </c>
      <c r="D7022" s="157" t="s">
        <v>8259</v>
      </c>
      <c r="E7022" s="157" t="s">
        <v>8259</v>
      </c>
      <c r="F7022" s="157" t="s">
        <v>8259</v>
      </c>
    </row>
    <row r="7023" spans="1:6" x14ac:dyDescent="0.2">
      <c r="A7023" s="155" t="s">
        <v>8260</v>
      </c>
      <c r="B7023" s="155" t="s">
        <v>12364</v>
      </c>
      <c r="C7023" s="156">
        <v>37621</v>
      </c>
      <c r="D7023" s="157">
        <v>0</v>
      </c>
      <c r="E7023" s="157">
        <v>0</v>
      </c>
      <c r="F7023" s="157">
        <v>0</v>
      </c>
    </row>
    <row r="7024" spans="1:6" x14ac:dyDescent="0.2">
      <c r="A7024" s="155" t="s">
        <v>8261</v>
      </c>
      <c r="B7024" s="155"/>
      <c r="C7024" s="156">
        <v>37621</v>
      </c>
      <c r="D7024" s="157">
        <v>0</v>
      </c>
      <c r="E7024" s="157">
        <v>0</v>
      </c>
      <c r="F7024" s="157">
        <v>0</v>
      </c>
    </row>
    <row r="7025" spans="1:6" x14ac:dyDescent="0.2">
      <c r="A7025" s="155" t="s">
        <v>8257</v>
      </c>
      <c r="B7025" s="155" t="s">
        <v>8258</v>
      </c>
      <c r="C7025" s="155" t="s">
        <v>10690</v>
      </c>
      <c r="D7025" s="157" t="s">
        <v>8259</v>
      </c>
      <c r="E7025" s="157" t="s">
        <v>8259</v>
      </c>
      <c r="F7025" s="157" t="s">
        <v>8259</v>
      </c>
    </row>
    <row r="7026" spans="1:6" x14ac:dyDescent="0.2">
      <c r="A7026" s="155" t="s">
        <v>8257</v>
      </c>
      <c r="B7026" s="155" t="s">
        <v>8258</v>
      </c>
      <c r="C7026" s="155" t="s">
        <v>10690</v>
      </c>
      <c r="D7026" s="157" t="s">
        <v>8259</v>
      </c>
      <c r="E7026" s="157" t="s">
        <v>8259</v>
      </c>
      <c r="F7026" s="157" t="s">
        <v>8259</v>
      </c>
    </row>
    <row r="7027" spans="1:6" x14ac:dyDescent="0.2">
      <c r="A7027" s="155" t="s">
        <v>8260</v>
      </c>
      <c r="B7027" s="155" t="s">
        <v>12364</v>
      </c>
      <c r="C7027" s="156">
        <v>37621</v>
      </c>
      <c r="D7027" s="157">
        <v>0</v>
      </c>
      <c r="E7027" s="157">
        <v>0</v>
      </c>
      <c r="F7027" s="157">
        <v>0</v>
      </c>
    </row>
    <row r="7028" spans="1:6" x14ac:dyDescent="0.2">
      <c r="A7028" s="155" t="s">
        <v>8261</v>
      </c>
      <c r="B7028" s="155"/>
      <c r="C7028" s="156">
        <v>37621</v>
      </c>
      <c r="D7028" s="157">
        <v>0</v>
      </c>
      <c r="E7028" s="157">
        <v>0</v>
      </c>
      <c r="F7028" s="157">
        <v>0</v>
      </c>
    </row>
    <row r="7029" spans="1:6" x14ac:dyDescent="0.2">
      <c r="A7029" s="155" t="s">
        <v>8257</v>
      </c>
      <c r="B7029" s="155" t="s">
        <v>8258</v>
      </c>
      <c r="C7029" s="155" t="s">
        <v>10690</v>
      </c>
      <c r="D7029" s="157" t="s">
        <v>8259</v>
      </c>
      <c r="E7029" s="157" t="s">
        <v>8259</v>
      </c>
      <c r="F7029" s="157" t="s">
        <v>8259</v>
      </c>
    </row>
    <row r="7030" spans="1:6" x14ac:dyDescent="0.2">
      <c r="A7030" s="155" t="s">
        <v>8257</v>
      </c>
      <c r="B7030" s="155" t="s">
        <v>8258</v>
      </c>
      <c r="C7030" s="155" t="s">
        <v>10690</v>
      </c>
      <c r="D7030" s="157" t="s">
        <v>8259</v>
      </c>
      <c r="E7030" s="157" t="s">
        <v>8259</v>
      </c>
      <c r="F7030" s="157" t="s">
        <v>8259</v>
      </c>
    </row>
    <row r="7031" spans="1:6" x14ac:dyDescent="0.2">
      <c r="A7031" s="155" t="s">
        <v>8260</v>
      </c>
      <c r="B7031" s="155" t="s">
        <v>12364</v>
      </c>
      <c r="C7031" s="156">
        <v>37621</v>
      </c>
      <c r="D7031" s="157">
        <v>0</v>
      </c>
      <c r="E7031" s="157">
        <v>0</v>
      </c>
      <c r="F7031" s="157">
        <v>0</v>
      </c>
    </row>
    <row r="7032" spans="1:6" x14ac:dyDescent="0.2">
      <c r="A7032" s="155" t="s">
        <v>8261</v>
      </c>
      <c r="B7032" s="155"/>
      <c r="C7032" s="156">
        <v>37621</v>
      </c>
      <c r="D7032" s="157">
        <v>0</v>
      </c>
      <c r="E7032" s="157">
        <v>0</v>
      </c>
      <c r="F7032" s="157">
        <v>0</v>
      </c>
    </row>
    <row r="7033" spans="1:6" x14ac:dyDescent="0.2">
      <c r="A7033" s="155" t="s">
        <v>8257</v>
      </c>
      <c r="B7033" s="155" t="s">
        <v>8258</v>
      </c>
      <c r="C7033" s="155" t="s">
        <v>10690</v>
      </c>
      <c r="D7033" s="157" t="s">
        <v>8259</v>
      </c>
      <c r="E7033" s="157" t="s">
        <v>8259</v>
      </c>
      <c r="F7033" s="157" t="s">
        <v>8259</v>
      </c>
    </row>
    <row r="7034" spans="1:6" x14ac:dyDescent="0.2">
      <c r="A7034" s="155" t="s">
        <v>8257</v>
      </c>
      <c r="B7034" s="155" t="s">
        <v>8258</v>
      </c>
      <c r="C7034" s="155" t="s">
        <v>10690</v>
      </c>
      <c r="D7034" s="157" t="s">
        <v>8259</v>
      </c>
      <c r="E7034" s="157" t="s">
        <v>8259</v>
      </c>
      <c r="F7034" s="157" t="s">
        <v>8259</v>
      </c>
    </row>
    <row r="7035" spans="1:6" x14ac:dyDescent="0.2">
      <c r="A7035" s="155" t="s">
        <v>8260</v>
      </c>
      <c r="B7035" s="155" t="s">
        <v>12364</v>
      </c>
      <c r="C7035" s="156">
        <v>37621</v>
      </c>
      <c r="D7035" s="157">
        <v>0</v>
      </c>
      <c r="E7035" s="157">
        <v>0</v>
      </c>
      <c r="F7035" s="157">
        <v>0</v>
      </c>
    </row>
    <row r="7036" spans="1:6" x14ac:dyDescent="0.2">
      <c r="A7036" s="155" t="s">
        <v>8261</v>
      </c>
      <c r="B7036" s="155"/>
      <c r="C7036" s="156">
        <v>37621</v>
      </c>
      <c r="D7036" s="157">
        <v>0</v>
      </c>
      <c r="E7036" s="157">
        <v>0</v>
      </c>
      <c r="F7036" s="157">
        <v>0</v>
      </c>
    </row>
    <row r="7037" spans="1:6" x14ac:dyDescent="0.2">
      <c r="A7037" s="155" t="s">
        <v>8257</v>
      </c>
      <c r="B7037" s="155" t="s">
        <v>8258</v>
      </c>
      <c r="C7037" s="155" t="s">
        <v>10690</v>
      </c>
      <c r="D7037" s="157" t="s">
        <v>8259</v>
      </c>
      <c r="E7037" s="157" t="s">
        <v>8259</v>
      </c>
      <c r="F7037" s="157" t="s">
        <v>8259</v>
      </c>
    </row>
    <row r="7038" spans="1:6" x14ac:dyDescent="0.2">
      <c r="A7038" s="155" t="s">
        <v>8257</v>
      </c>
      <c r="B7038" s="155" t="s">
        <v>8258</v>
      </c>
      <c r="C7038" s="155" t="s">
        <v>10690</v>
      </c>
      <c r="D7038" s="157" t="s">
        <v>8259</v>
      </c>
      <c r="E7038" s="157" t="s">
        <v>8259</v>
      </c>
      <c r="F7038" s="157" t="s">
        <v>8259</v>
      </c>
    </row>
    <row r="7039" spans="1:6" x14ac:dyDescent="0.2">
      <c r="A7039" s="155" t="s">
        <v>8260</v>
      </c>
      <c r="B7039" s="155" t="s">
        <v>12364</v>
      </c>
      <c r="C7039" s="156">
        <v>37621</v>
      </c>
      <c r="D7039" s="157">
        <v>0</v>
      </c>
      <c r="E7039" s="157">
        <v>0</v>
      </c>
      <c r="F7039" s="157">
        <v>0</v>
      </c>
    </row>
    <row r="7040" spans="1:6" x14ac:dyDescent="0.2">
      <c r="A7040" s="155" t="s">
        <v>8261</v>
      </c>
      <c r="B7040" s="155"/>
      <c r="C7040" s="156">
        <v>37621</v>
      </c>
      <c r="D7040" s="157">
        <v>0</v>
      </c>
      <c r="E7040" s="157">
        <v>0</v>
      </c>
      <c r="F7040" s="157">
        <v>0</v>
      </c>
    </row>
    <row r="7041" spans="1:6" x14ac:dyDescent="0.2">
      <c r="A7041" s="155" t="s">
        <v>8257</v>
      </c>
      <c r="B7041" s="155" t="s">
        <v>8258</v>
      </c>
      <c r="C7041" s="155" t="s">
        <v>10690</v>
      </c>
      <c r="D7041" s="157" t="s">
        <v>8259</v>
      </c>
      <c r="E7041" s="157" t="s">
        <v>8259</v>
      </c>
      <c r="F7041" s="157" t="s">
        <v>8259</v>
      </c>
    </row>
    <row r="7042" spans="1:6" x14ac:dyDescent="0.2">
      <c r="A7042" s="155" t="s">
        <v>8257</v>
      </c>
      <c r="B7042" s="155" t="s">
        <v>8258</v>
      </c>
      <c r="C7042" s="155" t="s">
        <v>10690</v>
      </c>
      <c r="D7042" s="157" t="s">
        <v>8259</v>
      </c>
      <c r="E7042" s="157" t="s">
        <v>8259</v>
      </c>
      <c r="F7042" s="157" t="s">
        <v>8259</v>
      </c>
    </row>
    <row r="7043" spans="1:6" x14ac:dyDescent="0.2">
      <c r="A7043" s="155" t="s">
        <v>8260</v>
      </c>
      <c r="B7043" s="155" t="s">
        <v>12364</v>
      </c>
      <c r="C7043" s="156">
        <v>37621</v>
      </c>
      <c r="D7043" s="157">
        <v>0</v>
      </c>
      <c r="E7043" s="157">
        <v>0</v>
      </c>
      <c r="F7043" s="157">
        <v>0</v>
      </c>
    </row>
    <row r="7044" spans="1:6" x14ac:dyDescent="0.2">
      <c r="A7044" s="155" t="s">
        <v>8261</v>
      </c>
      <c r="B7044" s="155"/>
      <c r="C7044" s="156">
        <v>37621</v>
      </c>
      <c r="D7044" s="157">
        <v>0</v>
      </c>
      <c r="E7044" s="157">
        <v>0</v>
      </c>
      <c r="F7044" s="157">
        <v>0</v>
      </c>
    </row>
    <row r="7045" spans="1:6" x14ac:dyDescent="0.2">
      <c r="A7045" s="155" t="s">
        <v>8257</v>
      </c>
      <c r="B7045" s="155" t="s">
        <v>8258</v>
      </c>
      <c r="C7045" s="155" t="s">
        <v>10690</v>
      </c>
      <c r="D7045" s="157" t="s">
        <v>8259</v>
      </c>
      <c r="E7045" s="157" t="s">
        <v>8259</v>
      </c>
      <c r="F7045" s="157" t="s">
        <v>8259</v>
      </c>
    </row>
    <row r="7046" spans="1:6" x14ac:dyDescent="0.2">
      <c r="A7046" s="155" t="s">
        <v>8257</v>
      </c>
      <c r="B7046" s="155" t="s">
        <v>8258</v>
      </c>
      <c r="C7046" s="155" t="s">
        <v>10690</v>
      </c>
      <c r="D7046" s="157" t="s">
        <v>8259</v>
      </c>
      <c r="E7046" s="157" t="s">
        <v>8259</v>
      </c>
      <c r="F7046" s="157" t="s">
        <v>8259</v>
      </c>
    </row>
    <row r="7047" spans="1:6" x14ac:dyDescent="0.2">
      <c r="A7047" s="155" t="s">
        <v>8260</v>
      </c>
      <c r="B7047" s="155" t="s">
        <v>12364</v>
      </c>
      <c r="C7047" s="156">
        <v>37621</v>
      </c>
      <c r="D7047" s="157">
        <v>0</v>
      </c>
      <c r="E7047" s="157">
        <v>0</v>
      </c>
      <c r="F7047" s="157">
        <v>0</v>
      </c>
    </row>
    <row r="7048" spans="1:6" x14ac:dyDescent="0.2">
      <c r="A7048" s="155" t="s">
        <v>8261</v>
      </c>
      <c r="B7048" s="155"/>
      <c r="C7048" s="156">
        <v>37621</v>
      </c>
      <c r="D7048" s="157">
        <v>0</v>
      </c>
      <c r="E7048" s="157">
        <v>0</v>
      </c>
      <c r="F7048" s="157">
        <v>0</v>
      </c>
    </row>
    <row r="7049" spans="1:6" x14ac:dyDescent="0.2">
      <c r="A7049" s="155" t="s">
        <v>8257</v>
      </c>
      <c r="B7049" s="155" t="s">
        <v>8258</v>
      </c>
      <c r="C7049" s="155" t="s">
        <v>10690</v>
      </c>
      <c r="D7049" s="157" t="s">
        <v>8259</v>
      </c>
      <c r="E7049" s="157" t="s">
        <v>8259</v>
      </c>
      <c r="F7049" s="157" t="s">
        <v>8259</v>
      </c>
    </row>
    <row r="7050" spans="1:6" x14ac:dyDescent="0.2">
      <c r="A7050" s="155" t="s">
        <v>8257</v>
      </c>
      <c r="B7050" s="155" t="s">
        <v>8258</v>
      </c>
      <c r="C7050" s="155" t="s">
        <v>10690</v>
      </c>
      <c r="D7050" s="157" t="s">
        <v>8259</v>
      </c>
      <c r="E7050" s="157" t="s">
        <v>8259</v>
      </c>
      <c r="F7050" s="157" t="s">
        <v>8259</v>
      </c>
    </row>
    <row r="7051" spans="1:6" x14ac:dyDescent="0.2">
      <c r="A7051" s="155" t="s">
        <v>8260</v>
      </c>
      <c r="B7051" s="155" t="s">
        <v>12364</v>
      </c>
      <c r="C7051" s="156">
        <v>37621</v>
      </c>
      <c r="D7051" s="157">
        <v>0</v>
      </c>
      <c r="E7051" s="157">
        <v>0</v>
      </c>
      <c r="F7051" s="157">
        <v>0</v>
      </c>
    </row>
    <row r="7052" spans="1:6" x14ac:dyDescent="0.2">
      <c r="A7052" s="155" t="s">
        <v>8261</v>
      </c>
      <c r="B7052" s="155"/>
      <c r="C7052" s="156">
        <v>37621</v>
      </c>
      <c r="D7052" s="157">
        <v>0</v>
      </c>
      <c r="E7052" s="157">
        <v>0</v>
      </c>
      <c r="F7052" s="157">
        <v>0</v>
      </c>
    </row>
    <row r="7053" spans="1:6" x14ac:dyDescent="0.2">
      <c r="A7053" s="155" t="s">
        <v>8257</v>
      </c>
      <c r="B7053" s="155" t="s">
        <v>8258</v>
      </c>
      <c r="C7053" s="155" t="s">
        <v>10690</v>
      </c>
      <c r="D7053" s="157" t="s">
        <v>8259</v>
      </c>
      <c r="E7053" s="157" t="s">
        <v>8259</v>
      </c>
      <c r="F7053" s="157" t="s">
        <v>8259</v>
      </c>
    </row>
    <row r="7054" spans="1:6" x14ac:dyDescent="0.2">
      <c r="A7054" s="155" t="s">
        <v>8257</v>
      </c>
      <c r="B7054" s="155" t="s">
        <v>8258</v>
      </c>
      <c r="C7054" s="155" t="s">
        <v>10690</v>
      </c>
      <c r="D7054" s="157" t="s">
        <v>8259</v>
      </c>
      <c r="E7054" s="157" t="s">
        <v>8259</v>
      </c>
      <c r="F7054" s="157" t="s">
        <v>8259</v>
      </c>
    </row>
    <row r="7055" spans="1:6" x14ac:dyDescent="0.2">
      <c r="A7055" s="155" t="s">
        <v>8260</v>
      </c>
      <c r="B7055" s="155" t="s">
        <v>12364</v>
      </c>
      <c r="C7055" s="156">
        <v>37621</v>
      </c>
      <c r="D7055" s="157">
        <v>0</v>
      </c>
      <c r="E7055" s="157">
        <v>0</v>
      </c>
      <c r="F7055" s="157">
        <v>0</v>
      </c>
    </row>
    <row r="7056" spans="1:6" x14ac:dyDescent="0.2">
      <c r="A7056" s="155" t="s">
        <v>8268</v>
      </c>
      <c r="B7056" s="155"/>
      <c r="C7056" s="155"/>
      <c r="D7056" s="155"/>
      <c r="E7056" s="155"/>
      <c r="F7056" s="155"/>
    </row>
    <row r="7057" spans="1:6" x14ac:dyDescent="0.2">
      <c r="A7057" s="155" t="s">
        <v>8254</v>
      </c>
      <c r="B7057" s="155" t="s">
        <v>8255</v>
      </c>
      <c r="C7057" s="155"/>
      <c r="D7057" s="155"/>
      <c r="E7057" s="155"/>
      <c r="F7057" s="155"/>
    </row>
    <row r="7058" spans="1:6" x14ac:dyDescent="0.2">
      <c r="A7058" s="155"/>
      <c r="B7058" s="155"/>
      <c r="C7058" s="155" t="s">
        <v>10689</v>
      </c>
      <c r="D7058" s="157" t="s">
        <v>8255</v>
      </c>
      <c r="E7058" s="155"/>
      <c r="F7058" s="155"/>
    </row>
    <row r="7060" spans="1:6" x14ac:dyDescent="0.2">
      <c r="A7060" s="155" t="s">
        <v>8261</v>
      </c>
      <c r="B7060" s="155"/>
      <c r="C7060" s="156">
        <v>37621</v>
      </c>
      <c r="D7060" s="157">
        <v>0</v>
      </c>
      <c r="E7060" s="157">
        <v>0</v>
      </c>
      <c r="F7060" s="157">
        <v>0</v>
      </c>
    </row>
    <row r="7061" spans="1:6" x14ac:dyDescent="0.2">
      <c r="A7061" s="155" t="s">
        <v>8257</v>
      </c>
      <c r="B7061" s="155" t="s">
        <v>8258</v>
      </c>
      <c r="C7061" s="155" t="s">
        <v>10690</v>
      </c>
      <c r="D7061" s="157" t="s">
        <v>8259</v>
      </c>
      <c r="E7061" s="157" t="s">
        <v>8259</v>
      </c>
      <c r="F7061" s="157" t="s">
        <v>8259</v>
      </c>
    </row>
    <row r="7062" spans="1:6" x14ac:dyDescent="0.2">
      <c r="A7062" s="155" t="s">
        <v>8257</v>
      </c>
      <c r="B7062" s="155" t="s">
        <v>8258</v>
      </c>
      <c r="C7062" s="155" t="s">
        <v>10690</v>
      </c>
      <c r="D7062" s="157" t="s">
        <v>8259</v>
      </c>
      <c r="E7062" s="157" t="s">
        <v>8259</v>
      </c>
      <c r="F7062" s="157" t="s">
        <v>8259</v>
      </c>
    </row>
    <row r="7063" spans="1:6" x14ac:dyDescent="0.2">
      <c r="A7063" s="155" t="s">
        <v>8260</v>
      </c>
      <c r="B7063" s="155" t="s">
        <v>12364</v>
      </c>
      <c r="C7063" s="156">
        <v>37621</v>
      </c>
      <c r="D7063" s="157">
        <v>0</v>
      </c>
      <c r="E7063" s="157">
        <v>0</v>
      </c>
      <c r="F7063" s="157">
        <v>0</v>
      </c>
    </row>
    <row r="7064" spans="1:6" x14ac:dyDescent="0.2">
      <c r="A7064" s="155" t="s">
        <v>8261</v>
      </c>
      <c r="B7064" s="155"/>
      <c r="C7064" s="156">
        <v>37621</v>
      </c>
      <c r="D7064" s="157">
        <v>0</v>
      </c>
      <c r="E7064" s="157">
        <v>0</v>
      </c>
      <c r="F7064" s="157">
        <v>0</v>
      </c>
    </row>
    <row r="7065" spans="1:6" x14ac:dyDescent="0.2">
      <c r="A7065" s="155" t="s">
        <v>8257</v>
      </c>
      <c r="B7065" s="155" t="s">
        <v>8258</v>
      </c>
      <c r="C7065" s="155" t="s">
        <v>10690</v>
      </c>
      <c r="D7065" s="157" t="s">
        <v>8259</v>
      </c>
      <c r="E7065" s="157" t="s">
        <v>8259</v>
      </c>
      <c r="F7065" s="157" t="s">
        <v>8259</v>
      </c>
    </row>
    <row r="7066" spans="1:6" x14ac:dyDescent="0.2">
      <c r="A7066" s="155" t="s">
        <v>8257</v>
      </c>
      <c r="B7066" s="155" t="s">
        <v>8258</v>
      </c>
      <c r="C7066" s="155" t="s">
        <v>10690</v>
      </c>
      <c r="D7066" s="157" t="s">
        <v>8259</v>
      </c>
      <c r="E7066" s="157" t="s">
        <v>8259</v>
      </c>
      <c r="F7066" s="157" t="s">
        <v>8259</v>
      </c>
    </row>
    <row r="7067" spans="1:6" x14ac:dyDescent="0.2">
      <c r="A7067" s="155" t="s">
        <v>8260</v>
      </c>
      <c r="B7067" s="155" t="s">
        <v>12364</v>
      </c>
      <c r="C7067" s="156">
        <v>37621</v>
      </c>
      <c r="D7067" s="157">
        <v>0</v>
      </c>
      <c r="E7067" s="157">
        <v>0</v>
      </c>
      <c r="F7067" s="157">
        <v>0</v>
      </c>
    </row>
    <row r="7068" spans="1:6" x14ac:dyDescent="0.2">
      <c r="A7068" s="155" t="s">
        <v>8261</v>
      </c>
      <c r="B7068" s="155"/>
      <c r="C7068" s="156">
        <v>37621</v>
      </c>
      <c r="D7068" s="157">
        <v>0</v>
      </c>
      <c r="E7068" s="157">
        <v>0</v>
      </c>
      <c r="F7068" s="157">
        <v>0</v>
      </c>
    </row>
    <row r="7069" spans="1:6" x14ac:dyDescent="0.2">
      <c r="A7069" s="155" t="s">
        <v>8257</v>
      </c>
      <c r="B7069" s="155" t="s">
        <v>8258</v>
      </c>
      <c r="C7069" s="155" t="s">
        <v>10690</v>
      </c>
      <c r="D7069" s="157" t="s">
        <v>8259</v>
      </c>
      <c r="E7069" s="157" t="s">
        <v>8259</v>
      </c>
      <c r="F7069" s="157" t="s">
        <v>8259</v>
      </c>
    </row>
    <row r="7070" spans="1:6" x14ac:dyDescent="0.2">
      <c r="A7070" s="155" t="s">
        <v>8257</v>
      </c>
      <c r="B7070" s="155" t="s">
        <v>8258</v>
      </c>
      <c r="C7070" s="155" t="s">
        <v>10690</v>
      </c>
      <c r="D7070" s="157" t="s">
        <v>8259</v>
      </c>
      <c r="E7070" s="157" t="s">
        <v>8259</v>
      </c>
      <c r="F7070" s="157" t="s">
        <v>8259</v>
      </c>
    </row>
    <row r="7071" spans="1:6" x14ac:dyDescent="0.2">
      <c r="A7071" s="155" t="s">
        <v>8260</v>
      </c>
      <c r="B7071" s="155" t="s">
        <v>12364</v>
      </c>
      <c r="C7071" s="156">
        <v>37621</v>
      </c>
      <c r="D7071" s="157">
        <v>0</v>
      </c>
      <c r="E7071" s="157">
        <v>0</v>
      </c>
      <c r="F7071" s="157">
        <v>0</v>
      </c>
    </row>
    <row r="7072" spans="1:6" x14ac:dyDescent="0.2">
      <c r="A7072" s="155" t="s">
        <v>8261</v>
      </c>
      <c r="B7072" s="155"/>
      <c r="C7072" s="156">
        <v>37621</v>
      </c>
      <c r="D7072" s="157">
        <v>0</v>
      </c>
      <c r="E7072" s="157">
        <v>0</v>
      </c>
      <c r="F7072" s="157">
        <v>0</v>
      </c>
    </row>
    <row r="7073" spans="1:6" x14ac:dyDescent="0.2">
      <c r="A7073" s="155" t="s">
        <v>8257</v>
      </c>
      <c r="B7073" s="155" t="s">
        <v>8258</v>
      </c>
      <c r="C7073" s="155" t="s">
        <v>10690</v>
      </c>
      <c r="D7073" s="157" t="s">
        <v>8259</v>
      </c>
      <c r="E7073" s="157" t="s">
        <v>8259</v>
      </c>
      <c r="F7073" s="157" t="s">
        <v>8259</v>
      </c>
    </row>
    <row r="7074" spans="1:6" x14ac:dyDescent="0.2">
      <c r="A7074" s="155" t="s">
        <v>8257</v>
      </c>
      <c r="B7074" s="155" t="s">
        <v>8258</v>
      </c>
      <c r="C7074" s="155" t="s">
        <v>10690</v>
      </c>
      <c r="D7074" s="157" t="s">
        <v>8259</v>
      </c>
      <c r="E7074" s="157" t="s">
        <v>8259</v>
      </c>
      <c r="F7074" s="157" t="s">
        <v>8259</v>
      </c>
    </row>
    <row r="7075" spans="1:6" x14ac:dyDescent="0.2">
      <c r="A7075" s="155" t="s">
        <v>8260</v>
      </c>
      <c r="B7075" s="155" t="s">
        <v>12364</v>
      </c>
      <c r="C7075" s="156">
        <v>37621</v>
      </c>
      <c r="D7075" s="157">
        <v>0</v>
      </c>
      <c r="E7075" s="157">
        <v>0</v>
      </c>
      <c r="F7075" s="157">
        <v>0</v>
      </c>
    </row>
    <row r="7076" spans="1:6" x14ac:dyDescent="0.2">
      <c r="A7076" s="155" t="s">
        <v>8261</v>
      </c>
      <c r="B7076" s="155"/>
      <c r="C7076" s="156">
        <v>37621</v>
      </c>
      <c r="D7076" s="157">
        <v>0</v>
      </c>
      <c r="E7076" s="157">
        <v>0</v>
      </c>
      <c r="F7076" s="157">
        <v>0</v>
      </c>
    </row>
    <row r="7077" spans="1:6" x14ac:dyDescent="0.2">
      <c r="A7077" s="155" t="s">
        <v>8257</v>
      </c>
      <c r="B7077" s="155" t="s">
        <v>8258</v>
      </c>
      <c r="C7077" s="155" t="s">
        <v>10690</v>
      </c>
      <c r="D7077" s="157" t="s">
        <v>8259</v>
      </c>
      <c r="E7077" s="157" t="s">
        <v>8259</v>
      </c>
      <c r="F7077" s="157" t="s">
        <v>8259</v>
      </c>
    </row>
    <row r="7078" spans="1:6" x14ac:dyDescent="0.2">
      <c r="A7078" s="155" t="s">
        <v>8257</v>
      </c>
      <c r="B7078" s="155" t="s">
        <v>8258</v>
      </c>
      <c r="C7078" s="155" t="s">
        <v>10690</v>
      </c>
      <c r="D7078" s="157" t="s">
        <v>8259</v>
      </c>
      <c r="E7078" s="157" t="s">
        <v>8259</v>
      </c>
      <c r="F7078" s="157" t="s">
        <v>8259</v>
      </c>
    </row>
    <row r="7079" spans="1:6" x14ac:dyDescent="0.2">
      <c r="A7079" s="155" t="s">
        <v>8260</v>
      </c>
      <c r="B7079" s="155" t="s">
        <v>12364</v>
      </c>
      <c r="C7079" s="156">
        <v>37621</v>
      </c>
      <c r="D7079" s="157">
        <v>0</v>
      </c>
      <c r="E7079" s="157">
        <v>0</v>
      </c>
      <c r="F7079" s="157">
        <v>0</v>
      </c>
    </row>
    <row r="7080" spans="1:6" x14ac:dyDescent="0.2">
      <c r="A7080" s="155" t="s">
        <v>8261</v>
      </c>
      <c r="B7080" s="155"/>
      <c r="C7080" s="156">
        <v>37621</v>
      </c>
      <c r="D7080" s="157">
        <v>0</v>
      </c>
      <c r="E7080" s="157">
        <v>0</v>
      </c>
      <c r="F7080" s="157">
        <v>0</v>
      </c>
    </row>
    <row r="7081" spans="1:6" x14ac:dyDescent="0.2">
      <c r="A7081" s="155" t="s">
        <v>8257</v>
      </c>
      <c r="B7081" s="155" t="s">
        <v>8258</v>
      </c>
      <c r="C7081" s="155" t="s">
        <v>10690</v>
      </c>
      <c r="D7081" s="157" t="s">
        <v>8259</v>
      </c>
      <c r="E7081" s="157" t="s">
        <v>8259</v>
      </c>
      <c r="F7081" s="157" t="s">
        <v>8259</v>
      </c>
    </row>
    <row r="7082" spans="1:6" x14ac:dyDescent="0.2">
      <c r="A7082" s="155" t="s">
        <v>8257</v>
      </c>
      <c r="B7082" s="155" t="s">
        <v>8258</v>
      </c>
      <c r="C7082" s="155" t="s">
        <v>10690</v>
      </c>
      <c r="D7082" s="157" t="s">
        <v>8259</v>
      </c>
      <c r="E7082" s="157" t="s">
        <v>8259</v>
      </c>
      <c r="F7082" s="157" t="s">
        <v>8259</v>
      </c>
    </row>
    <row r="7083" spans="1:6" x14ac:dyDescent="0.2">
      <c r="A7083" s="155" t="s">
        <v>8260</v>
      </c>
      <c r="B7083" s="155" t="s">
        <v>12364</v>
      </c>
      <c r="C7083" s="156">
        <v>37621</v>
      </c>
      <c r="D7083" s="157">
        <v>0</v>
      </c>
      <c r="E7083" s="157">
        <v>0</v>
      </c>
      <c r="F7083" s="157">
        <v>0</v>
      </c>
    </row>
    <row r="7084" spans="1:6" x14ac:dyDescent="0.2">
      <c r="A7084" s="155" t="s">
        <v>8261</v>
      </c>
      <c r="B7084" s="155"/>
      <c r="C7084" s="156">
        <v>37621</v>
      </c>
      <c r="D7084" s="157">
        <v>0</v>
      </c>
      <c r="E7084" s="157">
        <v>0</v>
      </c>
      <c r="F7084" s="157">
        <v>0</v>
      </c>
    </row>
    <row r="7085" spans="1:6" x14ac:dyDescent="0.2">
      <c r="A7085" s="155" t="s">
        <v>8257</v>
      </c>
      <c r="B7085" s="155" t="s">
        <v>8258</v>
      </c>
      <c r="C7085" s="155" t="s">
        <v>10690</v>
      </c>
      <c r="D7085" s="157" t="s">
        <v>8259</v>
      </c>
      <c r="E7085" s="157" t="s">
        <v>8259</v>
      </c>
      <c r="F7085" s="157" t="s">
        <v>8259</v>
      </c>
    </row>
    <row r="7086" spans="1:6" x14ac:dyDescent="0.2">
      <c r="A7086" s="155" t="s">
        <v>82</v>
      </c>
      <c r="B7086" s="155" t="s">
        <v>9834</v>
      </c>
      <c r="C7086" s="155" t="s">
        <v>9835</v>
      </c>
      <c r="D7086" s="155"/>
      <c r="E7086" s="155"/>
      <c r="F7086" s="155"/>
    </row>
    <row r="7087" spans="1:6" x14ac:dyDescent="0.2">
      <c r="A7087" s="155"/>
      <c r="B7087" s="155"/>
      <c r="C7087" s="155" t="s">
        <v>10691</v>
      </c>
      <c r="D7087" s="155"/>
      <c r="E7087" s="157">
        <v>0</v>
      </c>
      <c r="F7087" s="155"/>
    </row>
    <row r="7088" spans="1:6" x14ac:dyDescent="0.2">
      <c r="A7088" s="155" t="s">
        <v>8264</v>
      </c>
      <c r="B7088" s="155"/>
      <c r="C7088" s="156">
        <v>37590</v>
      </c>
      <c r="D7088" s="157">
        <v>11040</v>
      </c>
      <c r="E7088" s="157">
        <v>12470</v>
      </c>
      <c r="F7088" s="157">
        <v>-1430</v>
      </c>
    </row>
    <row r="7089" spans="1:6" x14ac:dyDescent="0.2">
      <c r="A7089" s="155" t="s">
        <v>8257</v>
      </c>
      <c r="B7089" s="155" t="s">
        <v>8258</v>
      </c>
      <c r="C7089" s="155" t="s">
        <v>10690</v>
      </c>
      <c r="D7089" s="157" t="s">
        <v>8259</v>
      </c>
      <c r="E7089" s="157" t="s">
        <v>8259</v>
      </c>
      <c r="F7089" s="157" t="s">
        <v>8259</v>
      </c>
    </row>
    <row r="7090" spans="1:6" x14ac:dyDescent="0.2">
      <c r="A7090" s="155" t="s">
        <v>8257</v>
      </c>
      <c r="B7090" s="155" t="s">
        <v>8258</v>
      </c>
      <c r="C7090" s="155" t="s">
        <v>10690</v>
      </c>
      <c r="D7090" s="157" t="s">
        <v>8259</v>
      </c>
      <c r="E7090" s="157" t="s">
        <v>8259</v>
      </c>
      <c r="F7090" s="157" t="s">
        <v>8259</v>
      </c>
    </row>
    <row r="7091" spans="1:6" x14ac:dyDescent="0.2">
      <c r="A7091" s="155" t="s">
        <v>8260</v>
      </c>
      <c r="B7091" s="155" t="s">
        <v>12364</v>
      </c>
      <c r="C7091" s="156">
        <v>37621</v>
      </c>
      <c r="D7091" s="157">
        <v>0</v>
      </c>
      <c r="E7091" s="157">
        <v>0</v>
      </c>
      <c r="F7091" s="157">
        <v>0</v>
      </c>
    </row>
    <row r="7092" spans="1:6" x14ac:dyDescent="0.2">
      <c r="A7092" s="155" t="s">
        <v>8261</v>
      </c>
      <c r="B7092" s="155"/>
      <c r="C7092" s="156">
        <v>37621</v>
      </c>
      <c r="D7092" s="157">
        <v>11040</v>
      </c>
      <c r="E7092" s="157">
        <v>12470</v>
      </c>
      <c r="F7092" s="157">
        <v>-1430</v>
      </c>
    </row>
    <row r="7093" spans="1:6" x14ac:dyDescent="0.2">
      <c r="A7093" s="155" t="s">
        <v>8257</v>
      </c>
      <c r="B7093" s="155" t="s">
        <v>8258</v>
      </c>
      <c r="C7093" s="155" t="s">
        <v>10690</v>
      </c>
      <c r="D7093" s="157" t="s">
        <v>8259</v>
      </c>
      <c r="E7093" s="157" t="s">
        <v>8259</v>
      </c>
      <c r="F7093" s="157" t="s">
        <v>8259</v>
      </c>
    </row>
    <row r="7094" spans="1:6" x14ac:dyDescent="0.2">
      <c r="A7094" s="155" t="s">
        <v>8257</v>
      </c>
      <c r="B7094" s="155" t="s">
        <v>8258</v>
      </c>
      <c r="C7094" s="155" t="s">
        <v>10690</v>
      </c>
      <c r="D7094" s="157" t="s">
        <v>8259</v>
      </c>
      <c r="E7094" s="157" t="s">
        <v>8259</v>
      </c>
      <c r="F7094" s="157" t="s">
        <v>8259</v>
      </c>
    </row>
    <row r="7095" spans="1:6" x14ac:dyDescent="0.2">
      <c r="A7095" s="155" t="s">
        <v>8260</v>
      </c>
      <c r="B7095" s="155" t="s">
        <v>12364</v>
      </c>
      <c r="C7095" s="156">
        <v>37621</v>
      </c>
      <c r="D7095" s="157">
        <v>0</v>
      </c>
      <c r="E7095" s="157">
        <v>0</v>
      </c>
      <c r="F7095" s="157">
        <v>0</v>
      </c>
    </row>
    <row r="7096" spans="1:6" x14ac:dyDescent="0.2">
      <c r="A7096" s="155" t="s">
        <v>8261</v>
      </c>
      <c r="B7096" s="155"/>
      <c r="C7096" s="156">
        <v>37621</v>
      </c>
      <c r="D7096" s="157">
        <v>0</v>
      </c>
      <c r="E7096" s="157">
        <v>0</v>
      </c>
      <c r="F7096" s="157">
        <v>0</v>
      </c>
    </row>
    <row r="7097" spans="1:6" x14ac:dyDescent="0.2">
      <c r="A7097" s="155" t="s">
        <v>8257</v>
      </c>
      <c r="B7097" s="155" t="s">
        <v>8258</v>
      </c>
      <c r="C7097" s="155" t="s">
        <v>10690</v>
      </c>
      <c r="D7097" s="157" t="s">
        <v>8259</v>
      </c>
      <c r="E7097" s="157" t="s">
        <v>8259</v>
      </c>
      <c r="F7097" s="157" t="s">
        <v>8259</v>
      </c>
    </row>
    <row r="7098" spans="1:6" x14ac:dyDescent="0.2">
      <c r="A7098" s="155" t="s">
        <v>8257</v>
      </c>
      <c r="B7098" s="155" t="s">
        <v>8258</v>
      </c>
      <c r="C7098" s="155" t="s">
        <v>10690</v>
      </c>
      <c r="D7098" s="157" t="s">
        <v>8259</v>
      </c>
      <c r="E7098" s="157" t="s">
        <v>8259</v>
      </c>
      <c r="F7098" s="157" t="s">
        <v>8259</v>
      </c>
    </row>
    <row r="7099" spans="1:6" x14ac:dyDescent="0.2">
      <c r="A7099" s="155" t="s">
        <v>8260</v>
      </c>
      <c r="B7099" s="155" t="s">
        <v>12364</v>
      </c>
      <c r="C7099" s="156">
        <v>37621</v>
      </c>
      <c r="D7099" s="157">
        <v>0</v>
      </c>
      <c r="E7099" s="157">
        <v>0</v>
      </c>
      <c r="F7099" s="157">
        <v>0</v>
      </c>
    </row>
    <row r="7100" spans="1:6" x14ac:dyDescent="0.2">
      <c r="A7100" s="155" t="s">
        <v>8261</v>
      </c>
      <c r="B7100" s="155"/>
      <c r="C7100" s="156">
        <v>37621</v>
      </c>
      <c r="D7100" s="157">
        <v>0</v>
      </c>
      <c r="E7100" s="157">
        <v>0</v>
      </c>
      <c r="F7100" s="157">
        <v>0</v>
      </c>
    </row>
    <row r="7101" spans="1:6" x14ac:dyDescent="0.2">
      <c r="A7101" s="155" t="s">
        <v>8257</v>
      </c>
      <c r="B7101" s="155" t="s">
        <v>8258</v>
      </c>
      <c r="C7101" s="155" t="s">
        <v>10690</v>
      </c>
      <c r="D7101" s="157" t="s">
        <v>8259</v>
      </c>
      <c r="E7101" s="157" t="s">
        <v>8259</v>
      </c>
      <c r="F7101" s="157" t="s">
        <v>8259</v>
      </c>
    </row>
    <row r="7102" spans="1:6" x14ac:dyDescent="0.2">
      <c r="A7102" s="155" t="s">
        <v>8257</v>
      </c>
      <c r="B7102" s="155" t="s">
        <v>8258</v>
      </c>
      <c r="C7102" s="155" t="s">
        <v>10690</v>
      </c>
      <c r="D7102" s="157" t="s">
        <v>8259</v>
      </c>
      <c r="E7102" s="157" t="s">
        <v>8259</v>
      </c>
      <c r="F7102" s="157" t="s">
        <v>8259</v>
      </c>
    </row>
    <row r="7103" spans="1:6" x14ac:dyDescent="0.2">
      <c r="A7103" s="155" t="s">
        <v>8260</v>
      </c>
      <c r="B7103" s="155" t="s">
        <v>12364</v>
      </c>
      <c r="C7103" s="156">
        <v>37621</v>
      </c>
      <c r="D7103" s="157">
        <v>0</v>
      </c>
      <c r="E7103" s="157">
        <v>0</v>
      </c>
      <c r="F7103" s="157">
        <v>0</v>
      </c>
    </row>
    <row r="7104" spans="1:6" x14ac:dyDescent="0.2">
      <c r="A7104" s="155" t="s">
        <v>8261</v>
      </c>
      <c r="B7104" s="155"/>
      <c r="C7104" s="156">
        <v>37621</v>
      </c>
      <c r="D7104" s="157">
        <v>0</v>
      </c>
      <c r="E7104" s="157">
        <v>0</v>
      </c>
      <c r="F7104" s="157">
        <v>0</v>
      </c>
    </row>
    <row r="7105" spans="1:6" x14ac:dyDescent="0.2">
      <c r="A7105" s="155" t="s">
        <v>8257</v>
      </c>
      <c r="B7105" s="155" t="s">
        <v>8258</v>
      </c>
      <c r="C7105" s="155" t="s">
        <v>10690</v>
      </c>
      <c r="D7105" s="157" t="s">
        <v>8259</v>
      </c>
      <c r="E7105" s="157" t="s">
        <v>8259</v>
      </c>
      <c r="F7105" s="157" t="s">
        <v>8259</v>
      </c>
    </row>
    <row r="7106" spans="1:6" x14ac:dyDescent="0.2">
      <c r="A7106" s="155" t="s">
        <v>6118</v>
      </c>
      <c r="B7106" s="155" t="s">
        <v>9836</v>
      </c>
      <c r="C7106" s="155"/>
      <c r="D7106" s="155"/>
      <c r="E7106" s="155"/>
      <c r="F7106" s="155"/>
    </row>
    <row r="7107" spans="1:6" x14ac:dyDescent="0.2">
      <c r="A7107" s="155"/>
      <c r="B7107" s="155"/>
      <c r="C7107" s="155" t="s">
        <v>10691</v>
      </c>
      <c r="D7107" s="155"/>
      <c r="E7107" s="157">
        <v>0</v>
      </c>
      <c r="F7107" s="155"/>
    </row>
    <row r="7108" spans="1:6" x14ac:dyDescent="0.2">
      <c r="A7108" s="155" t="s">
        <v>8264</v>
      </c>
      <c r="B7108" s="155"/>
      <c r="C7108" s="156">
        <v>37590</v>
      </c>
      <c r="D7108" s="157">
        <v>3935</v>
      </c>
      <c r="E7108" s="157">
        <v>3935</v>
      </c>
      <c r="F7108" s="157">
        <v>0</v>
      </c>
    </row>
    <row r="7109" spans="1:6" x14ac:dyDescent="0.2">
      <c r="A7109" s="155" t="s">
        <v>8257</v>
      </c>
      <c r="B7109" s="155" t="s">
        <v>8258</v>
      </c>
      <c r="C7109" s="155" t="s">
        <v>10690</v>
      </c>
      <c r="D7109" s="157" t="s">
        <v>8259</v>
      </c>
      <c r="E7109" s="157" t="s">
        <v>8259</v>
      </c>
      <c r="F7109" s="157" t="s">
        <v>8259</v>
      </c>
    </row>
    <row r="7110" spans="1:6" x14ac:dyDescent="0.2">
      <c r="A7110" s="155" t="s">
        <v>8257</v>
      </c>
      <c r="B7110" s="155" t="s">
        <v>8258</v>
      </c>
      <c r="C7110" s="155" t="s">
        <v>10690</v>
      </c>
      <c r="D7110" s="157" t="s">
        <v>8259</v>
      </c>
      <c r="E7110" s="157" t="s">
        <v>8259</v>
      </c>
      <c r="F7110" s="157" t="s">
        <v>8259</v>
      </c>
    </row>
    <row r="7111" spans="1:6" x14ac:dyDescent="0.2">
      <c r="A7111" s="155" t="s">
        <v>8260</v>
      </c>
      <c r="B7111" s="155" t="s">
        <v>12364</v>
      </c>
      <c r="C7111" s="156">
        <v>37621</v>
      </c>
      <c r="D7111" s="157">
        <v>0</v>
      </c>
      <c r="E7111" s="157">
        <v>0</v>
      </c>
      <c r="F7111" s="157">
        <v>0</v>
      </c>
    </row>
    <row r="7112" spans="1:6" x14ac:dyDescent="0.2">
      <c r="A7112" s="155" t="s">
        <v>8268</v>
      </c>
      <c r="B7112" s="155"/>
      <c r="C7112" s="155"/>
      <c r="D7112" s="155"/>
      <c r="E7112" s="155"/>
      <c r="F7112" s="155"/>
    </row>
    <row r="7113" spans="1:6" x14ac:dyDescent="0.2">
      <c r="A7113" s="155" t="s">
        <v>8254</v>
      </c>
      <c r="B7113" s="155" t="s">
        <v>8255</v>
      </c>
      <c r="C7113" s="155"/>
      <c r="D7113" s="155"/>
      <c r="E7113" s="155"/>
      <c r="F7113" s="155"/>
    </row>
    <row r="7114" spans="1:6" x14ac:dyDescent="0.2">
      <c r="A7114" s="155"/>
      <c r="B7114" s="155"/>
      <c r="C7114" s="155" t="s">
        <v>10689</v>
      </c>
      <c r="D7114" s="157" t="s">
        <v>8255</v>
      </c>
      <c r="E7114" s="155"/>
      <c r="F7114" s="155"/>
    </row>
    <row r="7116" spans="1:6" x14ac:dyDescent="0.2">
      <c r="A7116" s="155" t="s">
        <v>8261</v>
      </c>
      <c r="B7116" s="155"/>
      <c r="C7116" s="156">
        <v>37621</v>
      </c>
      <c r="D7116" s="157">
        <v>3935</v>
      </c>
      <c r="E7116" s="157">
        <v>3935</v>
      </c>
      <c r="F7116" s="157">
        <v>0</v>
      </c>
    </row>
    <row r="7117" spans="1:6" x14ac:dyDescent="0.2">
      <c r="A7117" s="155" t="s">
        <v>8257</v>
      </c>
      <c r="B7117" s="155" t="s">
        <v>8258</v>
      </c>
      <c r="C7117" s="155" t="s">
        <v>10690</v>
      </c>
      <c r="D7117" s="157" t="s">
        <v>8259</v>
      </c>
      <c r="E7117" s="157" t="s">
        <v>8259</v>
      </c>
      <c r="F7117" s="157" t="s">
        <v>8259</v>
      </c>
    </row>
    <row r="7118" spans="1:6" x14ac:dyDescent="0.2">
      <c r="A7118" s="155" t="s">
        <v>8257</v>
      </c>
      <c r="B7118" s="155" t="s">
        <v>8258</v>
      </c>
      <c r="C7118" s="155" t="s">
        <v>10690</v>
      </c>
      <c r="D7118" s="157" t="s">
        <v>8259</v>
      </c>
      <c r="E7118" s="157" t="s">
        <v>8259</v>
      </c>
      <c r="F7118" s="157" t="s">
        <v>8259</v>
      </c>
    </row>
    <row r="7119" spans="1:6" x14ac:dyDescent="0.2">
      <c r="A7119" s="155" t="s">
        <v>8260</v>
      </c>
      <c r="B7119" s="155" t="s">
        <v>12364</v>
      </c>
      <c r="C7119" s="156">
        <v>37621</v>
      </c>
      <c r="D7119" s="157">
        <v>0</v>
      </c>
      <c r="E7119" s="157">
        <v>0</v>
      </c>
      <c r="F7119" s="157">
        <v>0</v>
      </c>
    </row>
    <row r="7120" spans="1:6" x14ac:dyDescent="0.2">
      <c r="A7120" s="155" t="s">
        <v>8261</v>
      </c>
      <c r="B7120" s="155"/>
      <c r="C7120" s="156">
        <v>37621</v>
      </c>
      <c r="D7120" s="157">
        <v>0</v>
      </c>
      <c r="E7120" s="157">
        <v>0</v>
      </c>
      <c r="F7120" s="157">
        <v>0</v>
      </c>
    </row>
    <row r="7121" spans="1:6" x14ac:dyDescent="0.2">
      <c r="A7121" s="155" t="s">
        <v>8257</v>
      </c>
      <c r="B7121" s="155" t="s">
        <v>8258</v>
      </c>
      <c r="C7121" s="155" t="s">
        <v>10690</v>
      </c>
      <c r="D7121" s="157" t="s">
        <v>8259</v>
      </c>
      <c r="E7121" s="157" t="s">
        <v>8259</v>
      </c>
      <c r="F7121" s="157" t="s">
        <v>8259</v>
      </c>
    </row>
    <row r="7122" spans="1:6" x14ac:dyDescent="0.2">
      <c r="A7122" s="155" t="s">
        <v>8257</v>
      </c>
      <c r="B7122" s="155" t="s">
        <v>8258</v>
      </c>
      <c r="C7122" s="155" t="s">
        <v>10690</v>
      </c>
      <c r="D7122" s="157" t="s">
        <v>8259</v>
      </c>
      <c r="E7122" s="157" t="s">
        <v>8259</v>
      </c>
      <c r="F7122" s="157" t="s">
        <v>8259</v>
      </c>
    </row>
    <row r="7123" spans="1:6" x14ac:dyDescent="0.2">
      <c r="A7123" s="155" t="s">
        <v>8260</v>
      </c>
      <c r="B7123" s="155" t="s">
        <v>12364</v>
      </c>
      <c r="C7123" s="156">
        <v>37621</v>
      </c>
      <c r="D7123" s="157">
        <v>0</v>
      </c>
      <c r="E7123" s="157">
        <v>0</v>
      </c>
      <c r="F7123" s="157">
        <v>0</v>
      </c>
    </row>
    <row r="7124" spans="1:6" x14ac:dyDescent="0.2">
      <c r="A7124" s="155" t="s">
        <v>8261</v>
      </c>
      <c r="B7124" s="155"/>
      <c r="C7124" s="156">
        <v>37621</v>
      </c>
      <c r="D7124" s="157">
        <v>0</v>
      </c>
      <c r="E7124" s="157">
        <v>0</v>
      </c>
      <c r="F7124" s="157">
        <v>0</v>
      </c>
    </row>
    <row r="7125" spans="1:6" x14ac:dyDescent="0.2">
      <c r="A7125" s="155" t="s">
        <v>8257</v>
      </c>
      <c r="B7125" s="155" t="s">
        <v>8258</v>
      </c>
      <c r="C7125" s="155" t="s">
        <v>10690</v>
      </c>
      <c r="D7125" s="157" t="s">
        <v>8259</v>
      </c>
      <c r="E7125" s="157" t="s">
        <v>8259</v>
      </c>
      <c r="F7125" s="157" t="s">
        <v>8259</v>
      </c>
    </row>
    <row r="7126" spans="1:6" x14ac:dyDescent="0.2">
      <c r="A7126" s="155" t="s">
        <v>6124</v>
      </c>
      <c r="B7126" s="155" t="e">
        <v>#NAME?</v>
      </c>
      <c r="C7126" s="155"/>
      <c r="D7126" s="155"/>
      <c r="E7126" s="155"/>
      <c r="F7126" s="155"/>
    </row>
    <row r="7127" spans="1:6" x14ac:dyDescent="0.2">
      <c r="A7127" s="155"/>
      <c r="B7127" s="155"/>
      <c r="C7127" s="155" t="s">
        <v>10691</v>
      </c>
      <c r="D7127" s="155"/>
      <c r="E7127" s="157">
        <v>0</v>
      </c>
      <c r="F7127" s="155"/>
    </row>
    <row r="7128" spans="1:6" x14ac:dyDescent="0.2">
      <c r="A7128" s="155" t="s">
        <v>8264</v>
      </c>
      <c r="B7128" s="155"/>
      <c r="C7128" s="156">
        <v>37590</v>
      </c>
      <c r="D7128" s="157">
        <v>65367.847999999998</v>
      </c>
      <c r="E7128" s="157">
        <v>69538.347999999998</v>
      </c>
      <c r="F7128" s="157">
        <v>-4170.5</v>
      </c>
    </row>
    <row r="7129" spans="1:6" x14ac:dyDescent="0.2">
      <c r="A7129" s="155" t="s">
        <v>8257</v>
      </c>
      <c r="B7129" s="155" t="s">
        <v>8258</v>
      </c>
      <c r="C7129" s="155" t="s">
        <v>10690</v>
      </c>
      <c r="D7129" s="157" t="s">
        <v>8259</v>
      </c>
      <c r="E7129" s="157" t="s">
        <v>8259</v>
      </c>
      <c r="F7129" s="157" t="s">
        <v>8259</v>
      </c>
    </row>
    <row r="7131" spans="1:6" x14ac:dyDescent="0.2">
      <c r="A7131" s="155" t="s">
        <v>8265</v>
      </c>
      <c r="B7131" s="155" t="s">
        <v>8266</v>
      </c>
      <c r="C7131" s="155" t="s">
        <v>158</v>
      </c>
      <c r="D7131" s="157" t="s">
        <v>3</v>
      </c>
      <c r="E7131" s="157" t="s">
        <v>4</v>
      </c>
      <c r="F7131" s="157" t="s">
        <v>1020</v>
      </c>
    </row>
    <row r="7132" spans="1:6" x14ac:dyDescent="0.2">
      <c r="A7132" s="155" t="s">
        <v>8257</v>
      </c>
      <c r="B7132" s="155" t="s">
        <v>8258</v>
      </c>
      <c r="C7132" s="155" t="s">
        <v>10690</v>
      </c>
      <c r="D7132" s="157" t="s">
        <v>8259</v>
      </c>
      <c r="E7132" s="157" t="s">
        <v>8259</v>
      </c>
      <c r="F7132" s="157" t="s">
        <v>8259</v>
      </c>
    </row>
    <row r="7133" spans="1:6" x14ac:dyDescent="0.2">
      <c r="A7133" s="156">
        <v>45632</v>
      </c>
      <c r="B7133" s="155">
        <v>5624567472</v>
      </c>
      <c r="C7133" s="155" t="s">
        <v>11637</v>
      </c>
      <c r="D7133" s="157">
        <v>7725.5</v>
      </c>
      <c r="E7133" s="155"/>
      <c r="F7133" s="157">
        <v>3555</v>
      </c>
    </row>
    <row r="7134" spans="1:6" x14ac:dyDescent="0.2">
      <c r="A7134" s="156">
        <v>45638</v>
      </c>
      <c r="B7134" s="155" t="s">
        <v>11638</v>
      </c>
      <c r="C7134" s="155" t="s">
        <v>11639</v>
      </c>
      <c r="D7134" s="155"/>
      <c r="E7134" s="157">
        <v>625.5</v>
      </c>
      <c r="F7134" s="157">
        <v>2929.5</v>
      </c>
    </row>
    <row r="7135" spans="1:6" x14ac:dyDescent="0.2">
      <c r="A7135" s="156">
        <v>45638</v>
      </c>
      <c r="B7135" s="155" t="s">
        <v>11640</v>
      </c>
      <c r="C7135" s="155" t="s">
        <v>11641</v>
      </c>
      <c r="D7135" s="155"/>
      <c r="E7135" s="157">
        <v>786</v>
      </c>
      <c r="F7135" s="157">
        <v>2143.5</v>
      </c>
    </row>
    <row r="7136" spans="1:6" x14ac:dyDescent="0.2">
      <c r="A7136" s="156">
        <v>45644</v>
      </c>
      <c r="B7136" s="155" t="s">
        <v>11642</v>
      </c>
      <c r="C7136" s="155" t="s">
        <v>11643</v>
      </c>
      <c r="D7136" s="155"/>
      <c r="E7136" s="157">
        <v>2629</v>
      </c>
      <c r="F7136" s="157">
        <v>-485.5</v>
      </c>
    </row>
    <row r="7137" spans="1:6" x14ac:dyDescent="0.2">
      <c r="A7137" s="156">
        <v>45644</v>
      </c>
      <c r="B7137" s="155" t="s">
        <v>11644</v>
      </c>
      <c r="C7137" s="155" t="s">
        <v>11645</v>
      </c>
      <c r="D7137" s="155"/>
      <c r="E7137" s="157">
        <v>877</v>
      </c>
      <c r="F7137" s="157">
        <v>-1362.5</v>
      </c>
    </row>
    <row r="7138" spans="1:6" x14ac:dyDescent="0.2">
      <c r="A7138" s="156">
        <v>45645</v>
      </c>
      <c r="B7138" s="155" t="s">
        <v>11646</v>
      </c>
      <c r="C7138" s="155" t="s">
        <v>11647</v>
      </c>
      <c r="D7138" s="155"/>
      <c r="E7138" s="157">
        <v>1793</v>
      </c>
      <c r="F7138" s="157">
        <v>-3155.5</v>
      </c>
    </row>
    <row r="7139" spans="1:6" x14ac:dyDescent="0.2">
      <c r="A7139" s="156">
        <v>45645</v>
      </c>
      <c r="B7139" s="155" t="s">
        <v>11648</v>
      </c>
      <c r="C7139" s="155" t="s">
        <v>11649</v>
      </c>
      <c r="D7139" s="155"/>
      <c r="E7139" s="157">
        <v>1315</v>
      </c>
      <c r="F7139" s="157">
        <v>-4470.5</v>
      </c>
    </row>
    <row r="7140" spans="1:6" x14ac:dyDescent="0.2">
      <c r="A7140" s="156">
        <v>45645</v>
      </c>
      <c r="B7140" s="155" t="s">
        <v>11650</v>
      </c>
      <c r="C7140" s="155" t="s">
        <v>11651</v>
      </c>
      <c r="D7140" s="155"/>
      <c r="E7140" s="157">
        <v>877</v>
      </c>
      <c r="F7140" s="157">
        <v>-5347.5</v>
      </c>
    </row>
    <row r="7141" spans="1:6" x14ac:dyDescent="0.2">
      <c r="A7141" s="156">
        <v>45646</v>
      </c>
      <c r="B7141" s="155" t="s">
        <v>11652</v>
      </c>
      <c r="C7141" s="155" t="s">
        <v>11653</v>
      </c>
      <c r="D7141" s="155"/>
      <c r="E7141" s="157">
        <v>877</v>
      </c>
      <c r="F7141" s="157">
        <v>-6224.5</v>
      </c>
    </row>
    <row r="7142" spans="1:6" x14ac:dyDescent="0.2">
      <c r="A7142" s="156">
        <v>45646</v>
      </c>
      <c r="B7142" s="155">
        <v>5624567532</v>
      </c>
      <c r="C7142" s="155" t="s">
        <v>11654</v>
      </c>
      <c r="D7142" s="157">
        <v>1411.5</v>
      </c>
      <c r="E7142" s="155"/>
      <c r="F7142" s="157">
        <v>-4813</v>
      </c>
    </row>
    <row r="7143" spans="1:6" x14ac:dyDescent="0.2">
      <c r="A7143" s="156">
        <v>45650</v>
      </c>
      <c r="B7143" s="155">
        <v>5624567573</v>
      </c>
      <c r="C7143" s="155" t="s">
        <v>11655</v>
      </c>
      <c r="D7143" s="157">
        <v>8368</v>
      </c>
      <c r="E7143" s="155"/>
      <c r="F7143" s="157">
        <v>3555</v>
      </c>
    </row>
    <row r="7144" spans="1:6" x14ac:dyDescent="0.2">
      <c r="A7144" s="156">
        <v>45656</v>
      </c>
      <c r="B7144" s="155" t="s">
        <v>11656</v>
      </c>
      <c r="C7144" s="155" t="s">
        <v>11657</v>
      </c>
      <c r="D7144" s="155"/>
      <c r="E7144" s="157">
        <v>1753</v>
      </c>
      <c r="F7144" s="157">
        <v>1802</v>
      </c>
    </row>
    <row r="7145" spans="1:6" x14ac:dyDescent="0.2">
      <c r="A7145" s="156">
        <v>45657</v>
      </c>
      <c r="B7145" s="155" t="s">
        <v>11658</v>
      </c>
      <c r="C7145" s="155" t="s">
        <v>11659</v>
      </c>
      <c r="D7145" s="155"/>
      <c r="E7145" s="157">
        <v>625.5</v>
      </c>
      <c r="F7145" s="157">
        <v>1176.5</v>
      </c>
    </row>
    <row r="7146" spans="1:6" x14ac:dyDescent="0.2">
      <c r="A7146" s="156">
        <v>45657</v>
      </c>
      <c r="B7146" s="155" t="s">
        <v>11660</v>
      </c>
      <c r="C7146" s="155" t="s">
        <v>11661</v>
      </c>
      <c r="D7146" s="155"/>
      <c r="E7146" s="157">
        <v>625.5</v>
      </c>
      <c r="F7146" s="157">
        <v>551</v>
      </c>
    </row>
    <row r="7147" spans="1:6" x14ac:dyDescent="0.2">
      <c r="A7147" s="156">
        <v>45657</v>
      </c>
      <c r="B7147" s="155" t="s">
        <v>11662</v>
      </c>
      <c r="C7147" s="155" t="s">
        <v>11663</v>
      </c>
      <c r="D7147" s="155"/>
      <c r="E7147" s="157">
        <v>625.5</v>
      </c>
      <c r="F7147" s="157">
        <v>-74.5</v>
      </c>
    </row>
    <row r="7148" spans="1:6" x14ac:dyDescent="0.2">
      <c r="A7148" s="156">
        <v>45657</v>
      </c>
      <c r="B7148" s="155" t="s">
        <v>11664</v>
      </c>
      <c r="C7148" s="155" t="s">
        <v>11665</v>
      </c>
      <c r="D7148" s="155"/>
      <c r="E7148" s="157">
        <v>631</v>
      </c>
      <c r="F7148" s="157">
        <v>-705.5</v>
      </c>
    </row>
    <row r="7149" spans="1:6" x14ac:dyDescent="0.2">
      <c r="A7149" s="156">
        <v>45657</v>
      </c>
      <c r="B7149" s="155" t="s">
        <v>11666</v>
      </c>
      <c r="C7149" s="155" t="s">
        <v>11667</v>
      </c>
      <c r="D7149" s="155"/>
      <c r="E7149" s="157">
        <v>625.5</v>
      </c>
      <c r="F7149" s="157">
        <v>-1331</v>
      </c>
    </row>
    <row r="7150" spans="1:6" x14ac:dyDescent="0.2">
      <c r="A7150" s="156">
        <v>45657</v>
      </c>
      <c r="B7150" s="155" t="s">
        <v>11668</v>
      </c>
      <c r="C7150" s="155" t="s">
        <v>11669</v>
      </c>
      <c r="D7150" s="155"/>
      <c r="E7150" s="157">
        <v>5287</v>
      </c>
      <c r="F7150" s="157">
        <v>-6618</v>
      </c>
    </row>
    <row r="7151" spans="1:6" x14ac:dyDescent="0.2">
      <c r="A7151" s="155" t="s">
        <v>8257</v>
      </c>
      <c r="B7151" s="155" t="s">
        <v>8258</v>
      </c>
      <c r="C7151" s="155" t="s">
        <v>10690</v>
      </c>
      <c r="D7151" s="157" t="s">
        <v>8259</v>
      </c>
      <c r="E7151" s="157" t="s">
        <v>8259</v>
      </c>
      <c r="F7151" s="157" t="s">
        <v>8259</v>
      </c>
    </row>
    <row r="7152" spans="1:6" x14ac:dyDescent="0.2">
      <c r="A7152" s="155" t="s">
        <v>8260</v>
      </c>
      <c r="B7152" s="155" t="s">
        <v>12364</v>
      </c>
      <c r="C7152" s="156">
        <v>37621</v>
      </c>
      <c r="D7152" s="157">
        <v>17505</v>
      </c>
      <c r="E7152" s="157">
        <v>19952.5</v>
      </c>
      <c r="F7152" s="157">
        <v>-2447.5</v>
      </c>
    </row>
    <row r="7153" spans="1:6" x14ac:dyDescent="0.2">
      <c r="A7153" s="155" t="s">
        <v>8261</v>
      </c>
      <c r="B7153" s="155"/>
      <c r="C7153" s="156">
        <v>37621</v>
      </c>
      <c r="D7153" s="157">
        <v>82872.847999999998</v>
      </c>
      <c r="E7153" s="157">
        <v>89490.847999999998</v>
      </c>
      <c r="F7153" s="157">
        <v>-6618</v>
      </c>
    </row>
    <row r="7154" spans="1:6" x14ac:dyDescent="0.2">
      <c r="A7154" s="155" t="s">
        <v>8257</v>
      </c>
      <c r="B7154" s="155" t="s">
        <v>8258</v>
      </c>
      <c r="C7154" s="155" t="s">
        <v>10690</v>
      </c>
      <c r="D7154" s="157" t="s">
        <v>8259</v>
      </c>
      <c r="E7154" s="157" t="s">
        <v>8259</v>
      </c>
      <c r="F7154" s="157" t="s">
        <v>8259</v>
      </c>
    </row>
    <row r="7155" spans="1:6" x14ac:dyDescent="0.2">
      <c r="A7155" s="155" t="s">
        <v>8257</v>
      </c>
      <c r="B7155" s="155" t="s">
        <v>8258</v>
      </c>
      <c r="C7155" s="155" t="s">
        <v>10690</v>
      </c>
      <c r="D7155" s="157" t="s">
        <v>8259</v>
      </c>
      <c r="E7155" s="157" t="s">
        <v>8259</v>
      </c>
      <c r="F7155" s="157" t="s">
        <v>8259</v>
      </c>
    </row>
    <row r="7156" spans="1:6" x14ac:dyDescent="0.2">
      <c r="A7156" s="155" t="s">
        <v>8260</v>
      </c>
      <c r="B7156" s="155" t="s">
        <v>12364</v>
      </c>
      <c r="C7156" s="156">
        <v>37621</v>
      </c>
      <c r="D7156" s="157">
        <v>0</v>
      </c>
      <c r="E7156" s="157">
        <v>0</v>
      </c>
      <c r="F7156" s="157">
        <v>0</v>
      </c>
    </row>
    <row r="7157" spans="1:6" x14ac:dyDescent="0.2">
      <c r="A7157" s="155" t="s">
        <v>8261</v>
      </c>
      <c r="B7157" s="155"/>
      <c r="C7157" s="156">
        <v>37621</v>
      </c>
      <c r="D7157" s="157">
        <v>0</v>
      </c>
      <c r="E7157" s="157">
        <v>0</v>
      </c>
      <c r="F7157" s="157">
        <v>0</v>
      </c>
    </row>
    <row r="7158" spans="1:6" x14ac:dyDescent="0.2">
      <c r="A7158" s="155" t="s">
        <v>8257</v>
      </c>
      <c r="B7158" s="155" t="s">
        <v>8258</v>
      </c>
      <c r="C7158" s="155" t="s">
        <v>10690</v>
      </c>
      <c r="D7158" s="157" t="s">
        <v>8259</v>
      </c>
      <c r="E7158" s="157" t="s">
        <v>8259</v>
      </c>
      <c r="F7158" s="157" t="s">
        <v>8259</v>
      </c>
    </row>
    <row r="7159" spans="1:6" x14ac:dyDescent="0.2">
      <c r="A7159" s="155" t="s">
        <v>8257</v>
      </c>
      <c r="B7159" s="155" t="s">
        <v>8258</v>
      </c>
      <c r="C7159" s="155" t="s">
        <v>10690</v>
      </c>
      <c r="D7159" s="157" t="s">
        <v>8259</v>
      </c>
      <c r="E7159" s="157" t="s">
        <v>8259</v>
      </c>
      <c r="F7159" s="157" t="s">
        <v>8259</v>
      </c>
    </row>
    <row r="7160" spans="1:6" x14ac:dyDescent="0.2">
      <c r="A7160" s="155" t="s">
        <v>8260</v>
      </c>
      <c r="B7160" s="155" t="s">
        <v>12364</v>
      </c>
      <c r="C7160" s="156">
        <v>37621</v>
      </c>
      <c r="D7160" s="157">
        <v>0</v>
      </c>
      <c r="E7160" s="157">
        <v>0</v>
      </c>
      <c r="F7160" s="157">
        <v>0</v>
      </c>
    </row>
    <row r="7161" spans="1:6" x14ac:dyDescent="0.2">
      <c r="A7161" s="155" t="s">
        <v>8261</v>
      </c>
      <c r="B7161" s="155"/>
      <c r="C7161" s="156">
        <v>37621</v>
      </c>
      <c r="D7161" s="157">
        <v>0</v>
      </c>
      <c r="E7161" s="157">
        <v>0</v>
      </c>
      <c r="F7161" s="157">
        <v>0</v>
      </c>
    </row>
    <row r="7162" spans="1:6" x14ac:dyDescent="0.2">
      <c r="A7162" s="155" t="s">
        <v>8257</v>
      </c>
      <c r="B7162" s="155" t="s">
        <v>8258</v>
      </c>
      <c r="C7162" s="155" t="s">
        <v>10690</v>
      </c>
      <c r="D7162" s="157" t="s">
        <v>8259</v>
      </c>
      <c r="E7162" s="157" t="s">
        <v>8259</v>
      </c>
      <c r="F7162" s="157" t="s">
        <v>8259</v>
      </c>
    </row>
    <row r="7163" spans="1:6" x14ac:dyDescent="0.2">
      <c r="A7163" s="155" t="s">
        <v>8257</v>
      </c>
      <c r="B7163" s="155" t="s">
        <v>8258</v>
      </c>
      <c r="C7163" s="155" t="s">
        <v>10690</v>
      </c>
      <c r="D7163" s="157" t="s">
        <v>8259</v>
      </c>
      <c r="E7163" s="157" t="s">
        <v>8259</v>
      </c>
      <c r="F7163" s="157" t="s">
        <v>8259</v>
      </c>
    </row>
    <row r="7164" spans="1:6" x14ac:dyDescent="0.2">
      <c r="A7164" s="155" t="s">
        <v>8260</v>
      </c>
      <c r="B7164" s="155" t="s">
        <v>12364</v>
      </c>
      <c r="C7164" s="156">
        <v>37621</v>
      </c>
      <c r="D7164" s="157">
        <v>0</v>
      </c>
      <c r="E7164" s="157">
        <v>0</v>
      </c>
      <c r="F7164" s="157">
        <v>0</v>
      </c>
    </row>
    <row r="7165" spans="1:6" x14ac:dyDescent="0.2">
      <c r="A7165" s="155" t="s">
        <v>8261</v>
      </c>
      <c r="B7165" s="155"/>
      <c r="C7165" s="156">
        <v>37621</v>
      </c>
      <c r="D7165" s="157">
        <v>0</v>
      </c>
      <c r="E7165" s="157">
        <v>0</v>
      </c>
      <c r="F7165" s="157">
        <v>0</v>
      </c>
    </row>
    <row r="7166" spans="1:6" x14ac:dyDescent="0.2">
      <c r="A7166" s="155" t="s">
        <v>8257</v>
      </c>
      <c r="B7166" s="155" t="s">
        <v>8258</v>
      </c>
      <c r="C7166" s="155" t="s">
        <v>10690</v>
      </c>
      <c r="D7166" s="157" t="s">
        <v>8259</v>
      </c>
      <c r="E7166" s="157" t="s">
        <v>8259</v>
      </c>
      <c r="F7166" s="157" t="s">
        <v>8259</v>
      </c>
    </row>
    <row r="7167" spans="1:6" x14ac:dyDescent="0.2">
      <c r="A7167" s="155" t="s">
        <v>957</v>
      </c>
      <c r="B7167" s="155" t="s">
        <v>9837</v>
      </c>
      <c r="C7167" s="155"/>
      <c r="D7167" s="155"/>
      <c r="E7167" s="155"/>
      <c r="F7167" s="155"/>
    </row>
    <row r="7168" spans="1:6" x14ac:dyDescent="0.2">
      <c r="A7168" s="155" t="s">
        <v>8268</v>
      </c>
      <c r="B7168" s="155"/>
      <c r="C7168" s="155"/>
      <c r="D7168" s="155"/>
      <c r="E7168" s="155"/>
      <c r="F7168" s="155"/>
    </row>
    <row r="7169" spans="1:6" x14ac:dyDescent="0.2">
      <c r="A7169" s="155" t="s">
        <v>8254</v>
      </c>
      <c r="B7169" s="155" t="s">
        <v>8255</v>
      </c>
      <c r="C7169" s="155"/>
      <c r="D7169" s="155"/>
      <c r="E7169" s="155"/>
      <c r="F7169" s="155"/>
    </row>
    <row r="7170" spans="1:6" x14ac:dyDescent="0.2">
      <c r="A7170" s="155"/>
      <c r="B7170" s="155"/>
      <c r="C7170" s="155" t="s">
        <v>10689</v>
      </c>
      <c r="D7170" s="157" t="s">
        <v>8255</v>
      </c>
      <c r="E7170" s="155"/>
      <c r="F7170" s="155"/>
    </row>
    <row r="7172" spans="1:6" x14ac:dyDescent="0.2">
      <c r="A7172" s="155"/>
      <c r="B7172" s="155"/>
      <c r="C7172" s="155" t="s">
        <v>10691</v>
      </c>
      <c r="D7172" s="155"/>
      <c r="E7172" s="157">
        <v>0</v>
      </c>
      <c r="F7172" s="155"/>
    </row>
    <row r="7173" spans="1:6" x14ac:dyDescent="0.2">
      <c r="A7173" s="155" t="s">
        <v>8264</v>
      </c>
      <c r="B7173" s="155"/>
      <c r="C7173" s="156">
        <v>37590</v>
      </c>
      <c r="D7173" s="157">
        <v>139989.307</v>
      </c>
      <c r="E7173" s="157">
        <v>144814.247</v>
      </c>
      <c r="F7173" s="157">
        <v>-4824.9399999999996</v>
      </c>
    </row>
    <row r="7174" spans="1:6" x14ac:dyDescent="0.2">
      <c r="A7174" s="155" t="s">
        <v>8257</v>
      </c>
      <c r="B7174" s="155" t="s">
        <v>8258</v>
      </c>
      <c r="C7174" s="155" t="s">
        <v>10690</v>
      </c>
      <c r="D7174" s="157" t="s">
        <v>8259</v>
      </c>
      <c r="E7174" s="157" t="s">
        <v>8259</v>
      </c>
      <c r="F7174" s="157" t="s">
        <v>8259</v>
      </c>
    </row>
    <row r="7176" spans="1:6" x14ac:dyDescent="0.2">
      <c r="A7176" s="155" t="s">
        <v>8265</v>
      </c>
      <c r="B7176" s="155" t="s">
        <v>8266</v>
      </c>
      <c r="C7176" s="155" t="s">
        <v>158</v>
      </c>
      <c r="D7176" s="157" t="s">
        <v>3</v>
      </c>
      <c r="E7176" s="157" t="s">
        <v>4</v>
      </c>
      <c r="F7176" s="157" t="s">
        <v>1020</v>
      </c>
    </row>
    <row r="7177" spans="1:6" x14ac:dyDescent="0.2">
      <c r="A7177" s="155" t="s">
        <v>8257</v>
      </c>
      <c r="B7177" s="155" t="s">
        <v>8258</v>
      </c>
      <c r="C7177" s="155" t="s">
        <v>10690</v>
      </c>
      <c r="D7177" s="157" t="s">
        <v>8259</v>
      </c>
      <c r="E7177" s="157" t="s">
        <v>8259</v>
      </c>
      <c r="F7177" s="157" t="s">
        <v>8259</v>
      </c>
    </row>
    <row r="7178" spans="1:6" x14ac:dyDescent="0.2">
      <c r="A7178" s="156">
        <v>45632</v>
      </c>
      <c r="B7178" s="155">
        <v>5624567469</v>
      </c>
      <c r="C7178" s="155" t="s">
        <v>11754</v>
      </c>
      <c r="D7178" s="157">
        <v>7528.22</v>
      </c>
      <c r="E7178" s="155"/>
      <c r="F7178" s="157">
        <v>2703.28</v>
      </c>
    </row>
    <row r="7179" spans="1:6" x14ac:dyDescent="0.2">
      <c r="A7179" s="156">
        <v>45636</v>
      </c>
      <c r="B7179" s="155">
        <v>5624568314</v>
      </c>
      <c r="C7179" s="155" t="s">
        <v>11755</v>
      </c>
      <c r="D7179" s="157">
        <v>4000</v>
      </c>
      <c r="E7179" s="155"/>
      <c r="F7179" s="157">
        <v>6703.28</v>
      </c>
    </row>
    <row r="7180" spans="1:6" x14ac:dyDescent="0.2">
      <c r="A7180" s="156">
        <v>45636</v>
      </c>
      <c r="B7180" s="155">
        <v>5624567507</v>
      </c>
      <c r="C7180" s="155" t="s">
        <v>11756</v>
      </c>
      <c r="D7180" s="157">
        <v>1756.05</v>
      </c>
      <c r="E7180" s="155"/>
      <c r="F7180" s="157">
        <v>8459.33</v>
      </c>
    </row>
    <row r="7181" spans="1:6" x14ac:dyDescent="0.2">
      <c r="A7181" s="156">
        <v>45638</v>
      </c>
      <c r="B7181" s="155" t="s">
        <v>11757</v>
      </c>
      <c r="C7181" s="155" t="s">
        <v>11758</v>
      </c>
      <c r="D7181" s="155"/>
      <c r="E7181" s="157">
        <v>146.85</v>
      </c>
      <c r="F7181" s="157">
        <v>8312.48</v>
      </c>
    </row>
    <row r="7182" spans="1:6" x14ac:dyDescent="0.2">
      <c r="A7182" s="156">
        <v>45638</v>
      </c>
      <c r="B7182" s="155" t="s">
        <v>11759</v>
      </c>
      <c r="C7182" s="155" t="s">
        <v>11760</v>
      </c>
      <c r="D7182" s="155"/>
      <c r="E7182" s="157">
        <v>146.85</v>
      </c>
      <c r="F7182" s="157">
        <v>8165.63</v>
      </c>
    </row>
    <row r="7183" spans="1:6" x14ac:dyDescent="0.2">
      <c r="A7183" s="156">
        <v>45638</v>
      </c>
      <c r="B7183" s="155" t="s">
        <v>11761</v>
      </c>
      <c r="C7183" s="155" t="s">
        <v>11762</v>
      </c>
      <c r="D7183" s="155"/>
      <c r="E7183" s="157">
        <v>348.62599999999998</v>
      </c>
      <c r="F7183" s="157">
        <v>7817.0039999999999</v>
      </c>
    </row>
    <row r="7184" spans="1:6" x14ac:dyDescent="0.2">
      <c r="A7184" s="156">
        <v>45638</v>
      </c>
      <c r="B7184" s="155" t="s">
        <v>11763</v>
      </c>
      <c r="C7184" s="155" t="s">
        <v>11764</v>
      </c>
      <c r="D7184" s="155"/>
      <c r="E7184" s="157">
        <v>146.85</v>
      </c>
      <c r="F7184" s="157">
        <v>7670.1540000000005</v>
      </c>
    </row>
    <row r="7185" spans="1:6" x14ac:dyDescent="0.2">
      <c r="A7185" s="156">
        <v>45638</v>
      </c>
      <c r="B7185" s="155" t="s">
        <v>11765</v>
      </c>
      <c r="C7185" s="155" t="s">
        <v>11766</v>
      </c>
      <c r="D7185" s="155"/>
      <c r="E7185" s="157">
        <v>118.35</v>
      </c>
      <c r="F7185" s="157">
        <v>7551.8040000000001</v>
      </c>
    </row>
    <row r="7186" spans="1:6" x14ac:dyDescent="0.2">
      <c r="A7186" s="156">
        <v>45638</v>
      </c>
      <c r="B7186" s="155" t="s">
        <v>11767</v>
      </c>
      <c r="C7186" s="155" t="s">
        <v>11768</v>
      </c>
      <c r="D7186" s="155"/>
      <c r="E7186" s="157">
        <v>129</v>
      </c>
      <c r="F7186" s="157">
        <v>7422.8040000000001</v>
      </c>
    </row>
    <row r="7187" spans="1:6" x14ac:dyDescent="0.2">
      <c r="A7187" s="156">
        <v>45638</v>
      </c>
      <c r="B7187" s="155" t="s">
        <v>11769</v>
      </c>
      <c r="C7187" s="155" t="s">
        <v>11770</v>
      </c>
      <c r="D7187" s="155"/>
      <c r="E7187" s="157">
        <v>146.85</v>
      </c>
      <c r="F7187" s="157">
        <v>7275.9539999999997</v>
      </c>
    </row>
    <row r="7188" spans="1:6" x14ac:dyDescent="0.2">
      <c r="A7188" s="156">
        <v>45638</v>
      </c>
      <c r="B7188" s="155" t="s">
        <v>11771</v>
      </c>
      <c r="C7188" s="155" t="s">
        <v>11772</v>
      </c>
      <c r="D7188" s="155"/>
      <c r="E7188" s="157">
        <v>146.85</v>
      </c>
      <c r="F7188" s="157">
        <v>7129.1040000000003</v>
      </c>
    </row>
    <row r="7189" spans="1:6" x14ac:dyDescent="0.2">
      <c r="A7189" s="156">
        <v>45638</v>
      </c>
      <c r="B7189" s="155" t="s">
        <v>11773</v>
      </c>
      <c r="C7189" s="155" t="s">
        <v>11774</v>
      </c>
      <c r="D7189" s="155"/>
      <c r="E7189" s="157">
        <v>146.85</v>
      </c>
      <c r="F7189" s="157">
        <v>6982.2539999999999</v>
      </c>
    </row>
    <row r="7190" spans="1:6" x14ac:dyDescent="0.2">
      <c r="A7190" s="156">
        <v>45644</v>
      </c>
      <c r="B7190" s="155" t="s">
        <v>11775</v>
      </c>
      <c r="C7190" s="155" t="s">
        <v>11776</v>
      </c>
      <c r="D7190" s="155"/>
      <c r="E7190" s="157">
        <v>1042.25</v>
      </c>
      <c r="F7190" s="157">
        <v>5940.0039999999999</v>
      </c>
    </row>
    <row r="7191" spans="1:6" x14ac:dyDescent="0.2">
      <c r="A7191" s="156">
        <v>45644</v>
      </c>
      <c r="B7191" s="155" t="s">
        <v>11777</v>
      </c>
      <c r="C7191" s="155" t="s">
        <v>11778</v>
      </c>
      <c r="D7191" s="155"/>
      <c r="E7191" s="157">
        <v>566.25</v>
      </c>
      <c r="F7191" s="157">
        <v>5373.7539999999999</v>
      </c>
    </row>
    <row r="7192" spans="1:6" x14ac:dyDescent="0.2">
      <c r="A7192" s="156">
        <v>45644</v>
      </c>
      <c r="B7192" s="155">
        <v>5624567539</v>
      </c>
      <c r="C7192" s="155" t="s">
        <v>11779</v>
      </c>
      <c r="D7192" s="157">
        <v>3577.4409999999998</v>
      </c>
      <c r="E7192" s="155"/>
      <c r="F7192" s="157">
        <v>8951.1949999999997</v>
      </c>
    </row>
    <row r="7193" spans="1:6" x14ac:dyDescent="0.2">
      <c r="A7193" s="156">
        <v>45645</v>
      </c>
      <c r="B7193" s="155" t="s">
        <v>11780</v>
      </c>
      <c r="C7193" s="155" t="s">
        <v>11781</v>
      </c>
      <c r="D7193" s="155"/>
      <c r="E7193" s="157">
        <v>447.25</v>
      </c>
      <c r="F7193" s="157">
        <v>8503.9449999999997</v>
      </c>
    </row>
    <row r="7194" spans="1:6" x14ac:dyDescent="0.2">
      <c r="A7194" s="156">
        <v>45645</v>
      </c>
      <c r="B7194" s="155" t="s">
        <v>11782</v>
      </c>
      <c r="C7194" s="155" t="s">
        <v>11783</v>
      </c>
      <c r="D7194" s="155"/>
      <c r="E7194" s="157">
        <v>904.25</v>
      </c>
      <c r="F7194" s="157">
        <v>7599.6949999999997</v>
      </c>
    </row>
    <row r="7195" spans="1:6" x14ac:dyDescent="0.2">
      <c r="A7195" s="156">
        <v>45645</v>
      </c>
      <c r="B7195" s="155" t="s">
        <v>11784</v>
      </c>
      <c r="C7195" s="155" t="s">
        <v>11785</v>
      </c>
      <c r="D7195" s="155"/>
      <c r="E7195" s="157">
        <v>4766.25</v>
      </c>
      <c r="F7195" s="157">
        <v>2833.4450000000002</v>
      </c>
    </row>
    <row r="7196" spans="1:6" x14ac:dyDescent="0.2">
      <c r="A7196" s="156">
        <v>45645</v>
      </c>
      <c r="B7196" s="155" t="s">
        <v>11786</v>
      </c>
      <c r="C7196" s="155" t="s">
        <v>11787</v>
      </c>
      <c r="D7196" s="155"/>
      <c r="E7196" s="157">
        <v>193.35</v>
      </c>
      <c r="F7196" s="157">
        <v>2640.0949999999998</v>
      </c>
    </row>
    <row r="7197" spans="1:6" x14ac:dyDescent="0.2">
      <c r="A7197" s="156">
        <v>45646</v>
      </c>
      <c r="B7197" s="155" t="s">
        <v>11788</v>
      </c>
      <c r="C7197" s="155" t="s">
        <v>11789</v>
      </c>
      <c r="D7197" s="155"/>
      <c r="E7197" s="157">
        <v>566.25</v>
      </c>
      <c r="F7197" s="157">
        <v>2073.8449999999998</v>
      </c>
    </row>
    <row r="7198" spans="1:6" x14ac:dyDescent="0.2">
      <c r="A7198" s="156">
        <v>45646</v>
      </c>
      <c r="B7198" s="155">
        <v>5624567533</v>
      </c>
      <c r="C7198" s="155" t="s">
        <v>11790</v>
      </c>
      <c r="D7198" s="157">
        <v>1477.076</v>
      </c>
      <c r="E7198" s="155"/>
      <c r="F7198" s="157">
        <v>3550.9209999999998</v>
      </c>
    </row>
    <row r="7199" spans="1:6" x14ac:dyDescent="0.2">
      <c r="A7199" s="156">
        <v>45650</v>
      </c>
      <c r="B7199" s="155" t="s">
        <v>11791</v>
      </c>
      <c r="C7199" s="155" t="s">
        <v>11792</v>
      </c>
      <c r="D7199" s="155"/>
      <c r="E7199" s="157">
        <v>196.2</v>
      </c>
      <c r="F7199" s="157">
        <v>3354.721</v>
      </c>
    </row>
    <row r="7200" spans="1:6" x14ac:dyDescent="0.2">
      <c r="A7200" s="156">
        <v>45650</v>
      </c>
      <c r="B7200" s="155" t="s">
        <v>11793</v>
      </c>
      <c r="C7200" s="155" t="s">
        <v>11794</v>
      </c>
      <c r="D7200" s="155"/>
      <c r="E7200" s="157">
        <v>447.25</v>
      </c>
      <c r="F7200" s="157">
        <v>2907.471</v>
      </c>
    </row>
    <row r="7201" spans="1:6" x14ac:dyDescent="0.2">
      <c r="A7201" s="156">
        <v>45650</v>
      </c>
      <c r="B7201" s="155" t="s">
        <v>11795</v>
      </c>
      <c r="C7201" s="155" t="s">
        <v>11796</v>
      </c>
      <c r="D7201" s="155"/>
      <c r="E7201" s="157">
        <v>447.25</v>
      </c>
      <c r="F7201" s="157">
        <v>2460.221</v>
      </c>
    </row>
    <row r="7202" spans="1:6" x14ac:dyDescent="0.2">
      <c r="A7202" s="156">
        <v>45651</v>
      </c>
      <c r="B7202" s="155" t="s">
        <v>11797</v>
      </c>
      <c r="C7202" s="155" t="s">
        <v>11798</v>
      </c>
      <c r="D7202" s="155"/>
      <c r="E7202" s="157">
        <v>103.047</v>
      </c>
      <c r="F7202" s="157">
        <v>2357.174</v>
      </c>
    </row>
    <row r="7203" spans="1:6" x14ac:dyDescent="0.2">
      <c r="A7203" s="156">
        <v>45651</v>
      </c>
      <c r="B7203" s="155" t="s">
        <v>11799</v>
      </c>
      <c r="C7203" s="155" t="s">
        <v>11800</v>
      </c>
      <c r="D7203" s="155"/>
      <c r="E7203" s="157">
        <v>446.88600000000002</v>
      </c>
      <c r="F7203" s="157">
        <v>1910.288</v>
      </c>
    </row>
    <row r="7204" spans="1:6" x14ac:dyDescent="0.2">
      <c r="A7204" s="156">
        <v>45651</v>
      </c>
      <c r="B7204" s="155" t="s">
        <v>11801</v>
      </c>
      <c r="C7204" s="155" t="s">
        <v>11802</v>
      </c>
      <c r="D7204" s="155"/>
      <c r="E7204" s="157">
        <v>386.81900000000002</v>
      </c>
      <c r="F7204" s="157">
        <v>1523.4690000000001</v>
      </c>
    </row>
    <row r="7205" spans="1:6" x14ac:dyDescent="0.2">
      <c r="A7205" s="156">
        <v>45651</v>
      </c>
      <c r="B7205" s="155" t="s">
        <v>11803</v>
      </c>
      <c r="C7205" s="155" t="s">
        <v>11804</v>
      </c>
      <c r="D7205" s="155"/>
      <c r="E7205" s="157">
        <v>146.85</v>
      </c>
      <c r="F7205" s="157">
        <v>1376.6189999999999</v>
      </c>
    </row>
    <row r="7206" spans="1:6" x14ac:dyDescent="0.2">
      <c r="A7206" s="156">
        <v>45651</v>
      </c>
      <c r="B7206" s="155" t="s">
        <v>11805</v>
      </c>
      <c r="C7206" s="155" t="s">
        <v>11806</v>
      </c>
      <c r="D7206" s="155"/>
      <c r="E7206" s="157">
        <v>146.85</v>
      </c>
      <c r="F7206" s="157">
        <v>1229.769</v>
      </c>
    </row>
    <row r="7207" spans="1:6" x14ac:dyDescent="0.2">
      <c r="A7207" s="156">
        <v>45651</v>
      </c>
      <c r="B7207" s="155" t="s">
        <v>11807</v>
      </c>
      <c r="C7207" s="155" t="s">
        <v>11808</v>
      </c>
      <c r="D7207" s="155"/>
      <c r="E7207" s="157">
        <v>146.85</v>
      </c>
      <c r="F7207" s="157">
        <v>1082.9190000000001</v>
      </c>
    </row>
    <row r="7208" spans="1:6" x14ac:dyDescent="0.2">
      <c r="A7208" s="156">
        <v>45651</v>
      </c>
      <c r="B7208" s="155" t="s">
        <v>11809</v>
      </c>
      <c r="C7208" s="155" t="s">
        <v>11810</v>
      </c>
      <c r="D7208" s="155"/>
      <c r="E7208" s="157">
        <v>146.85</v>
      </c>
      <c r="F7208" s="157">
        <v>936.06899999999996</v>
      </c>
    </row>
    <row r="7209" spans="1:6" x14ac:dyDescent="0.2">
      <c r="A7209" s="156">
        <v>45651</v>
      </c>
      <c r="B7209" s="155" t="s">
        <v>11811</v>
      </c>
      <c r="C7209" s="155" t="s">
        <v>11812</v>
      </c>
      <c r="D7209" s="155"/>
      <c r="E7209" s="157">
        <v>146.85</v>
      </c>
      <c r="F7209" s="157">
        <v>789.21900000000005</v>
      </c>
    </row>
    <row r="7210" spans="1:6" x14ac:dyDescent="0.2">
      <c r="A7210" s="156">
        <v>45651</v>
      </c>
      <c r="B7210" s="155" t="s">
        <v>11813</v>
      </c>
      <c r="C7210" s="155" t="s">
        <v>11814</v>
      </c>
      <c r="D7210" s="155"/>
      <c r="E7210" s="157">
        <v>239.03899999999999</v>
      </c>
      <c r="F7210" s="157">
        <v>550.17999999999995</v>
      </c>
    </row>
    <row r="7211" spans="1:6" x14ac:dyDescent="0.2">
      <c r="A7211" s="156">
        <v>45653</v>
      </c>
      <c r="B7211" s="155">
        <v>5624568346</v>
      </c>
      <c r="C7211" s="155" t="s">
        <v>11815</v>
      </c>
      <c r="D7211" s="157">
        <v>3000</v>
      </c>
      <c r="E7211" s="155"/>
      <c r="F7211" s="157">
        <v>3550.18</v>
      </c>
    </row>
    <row r="7212" spans="1:6" x14ac:dyDescent="0.2">
      <c r="A7212" s="156">
        <v>45653</v>
      </c>
      <c r="B7212" s="155">
        <v>5624567636</v>
      </c>
      <c r="C7212" s="155" t="s">
        <v>11816</v>
      </c>
      <c r="D7212" s="157">
        <v>6829.2610000000004</v>
      </c>
      <c r="E7212" s="155"/>
      <c r="F7212" s="157">
        <v>10379.441000000001</v>
      </c>
    </row>
    <row r="7213" spans="1:6" x14ac:dyDescent="0.2">
      <c r="A7213" s="156">
        <v>45656</v>
      </c>
      <c r="B7213" s="155" t="s">
        <v>11817</v>
      </c>
      <c r="C7213" s="155" t="s">
        <v>11818</v>
      </c>
      <c r="D7213" s="155"/>
      <c r="E7213" s="157">
        <v>1233.25</v>
      </c>
      <c r="F7213" s="157">
        <v>9146.1910000000007</v>
      </c>
    </row>
    <row r="7214" spans="1:6" x14ac:dyDescent="0.2">
      <c r="A7214" s="156">
        <v>45656</v>
      </c>
      <c r="B7214" s="155" t="s">
        <v>11819</v>
      </c>
      <c r="C7214" s="155" t="s">
        <v>11820</v>
      </c>
      <c r="D7214" s="155"/>
      <c r="E7214" s="157">
        <v>146.85</v>
      </c>
      <c r="F7214" s="157">
        <v>8999.3410000000003</v>
      </c>
    </row>
    <row r="7215" spans="1:6" x14ac:dyDescent="0.2">
      <c r="A7215" s="156">
        <v>45656</v>
      </c>
      <c r="B7215" s="155" t="s">
        <v>11821</v>
      </c>
      <c r="C7215" s="155" t="s">
        <v>11822</v>
      </c>
      <c r="D7215" s="155"/>
      <c r="E7215" s="157">
        <v>146.85</v>
      </c>
      <c r="F7215" s="157">
        <v>8852.491</v>
      </c>
    </row>
    <row r="7216" spans="1:6" x14ac:dyDescent="0.2">
      <c r="A7216" s="156">
        <v>45657</v>
      </c>
      <c r="B7216" s="155" t="s">
        <v>11823</v>
      </c>
      <c r="C7216" s="155" t="s">
        <v>11824</v>
      </c>
      <c r="D7216" s="155"/>
      <c r="E7216" s="157">
        <v>146.85</v>
      </c>
      <c r="F7216" s="157">
        <v>8705.6409999999996</v>
      </c>
    </row>
    <row r="7217" spans="1:6" x14ac:dyDescent="0.2">
      <c r="A7217" s="156">
        <v>45657</v>
      </c>
      <c r="B7217" s="155" t="s">
        <v>11825</v>
      </c>
      <c r="C7217" s="155" t="s">
        <v>11826</v>
      </c>
      <c r="D7217" s="155"/>
      <c r="E7217" s="157">
        <v>146.85</v>
      </c>
      <c r="F7217" s="157">
        <v>8558.7909999999993</v>
      </c>
    </row>
    <row r="7218" spans="1:6" x14ac:dyDescent="0.2">
      <c r="A7218" s="156">
        <v>45657</v>
      </c>
      <c r="B7218" s="155" t="s">
        <v>11827</v>
      </c>
      <c r="C7218" s="155" t="s">
        <v>11828</v>
      </c>
      <c r="D7218" s="155"/>
      <c r="E7218" s="157">
        <v>146.85</v>
      </c>
      <c r="F7218" s="157">
        <v>8411.9410000000007</v>
      </c>
    </row>
    <row r="7219" spans="1:6" x14ac:dyDescent="0.2">
      <c r="A7219" s="156">
        <v>45657</v>
      </c>
      <c r="B7219" s="155" t="s">
        <v>11829</v>
      </c>
      <c r="C7219" s="155" t="s">
        <v>11830</v>
      </c>
      <c r="D7219" s="155"/>
      <c r="E7219" s="157">
        <v>146.85</v>
      </c>
      <c r="F7219" s="157">
        <v>8265.0910000000003</v>
      </c>
    </row>
    <row r="7220" spans="1:6" x14ac:dyDescent="0.2">
      <c r="A7220" s="156">
        <v>45657</v>
      </c>
      <c r="B7220" s="155" t="s">
        <v>11831</v>
      </c>
      <c r="C7220" s="155" t="s">
        <v>11832</v>
      </c>
      <c r="D7220" s="155"/>
      <c r="E7220" s="157">
        <v>146.85</v>
      </c>
      <c r="F7220" s="157">
        <v>8118.241</v>
      </c>
    </row>
    <row r="7221" spans="1:6" x14ac:dyDescent="0.2">
      <c r="A7221" s="156">
        <v>45657</v>
      </c>
      <c r="B7221" s="155" t="s">
        <v>11833</v>
      </c>
      <c r="C7221" s="155" t="s">
        <v>11834</v>
      </c>
      <c r="D7221" s="155"/>
      <c r="E7221" s="157">
        <v>1756.25</v>
      </c>
      <c r="F7221" s="157">
        <v>6361.991</v>
      </c>
    </row>
    <row r="7222" spans="1:6" x14ac:dyDescent="0.2">
      <c r="A7222" s="156">
        <v>45657</v>
      </c>
      <c r="B7222" s="155" t="s">
        <v>11835</v>
      </c>
      <c r="C7222" s="155" t="s">
        <v>11836</v>
      </c>
      <c r="D7222" s="155"/>
      <c r="E7222" s="157">
        <v>146.85</v>
      </c>
      <c r="F7222" s="157">
        <v>6215.1409999999996</v>
      </c>
    </row>
    <row r="7223" spans="1:6" x14ac:dyDescent="0.2">
      <c r="A7223" s="156">
        <v>45657</v>
      </c>
      <c r="B7223" s="155" t="s">
        <v>11837</v>
      </c>
      <c r="C7223" s="155" t="s">
        <v>11838</v>
      </c>
      <c r="D7223" s="155"/>
      <c r="E7223" s="157">
        <v>146.85</v>
      </c>
      <c r="F7223" s="157">
        <v>6068.2910000000002</v>
      </c>
    </row>
    <row r="7224" spans="1:6" x14ac:dyDescent="0.2">
      <c r="A7224" s="155" t="s">
        <v>8268</v>
      </c>
      <c r="B7224" s="155"/>
      <c r="C7224" s="155"/>
      <c r="D7224" s="155"/>
      <c r="E7224" s="155"/>
      <c r="F7224" s="155"/>
    </row>
    <row r="7225" spans="1:6" x14ac:dyDescent="0.2">
      <c r="A7225" s="155" t="s">
        <v>8254</v>
      </c>
      <c r="B7225" s="155" t="s">
        <v>8255</v>
      </c>
      <c r="C7225" s="155"/>
      <c r="D7225" s="155"/>
      <c r="E7225" s="155"/>
      <c r="F7225" s="155"/>
    </row>
    <row r="7226" spans="1:6" x14ac:dyDescent="0.2">
      <c r="A7226" s="155"/>
      <c r="B7226" s="155"/>
      <c r="C7226" s="155" t="s">
        <v>10689</v>
      </c>
      <c r="D7226" s="157" t="s">
        <v>8255</v>
      </c>
      <c r="E7226" s="155"/>
      <c r="F7226" s="155"/>
    </row>
    <row r="7229" spans="1:6" x14ac:dyDescent="0.2">
      <c r="A7229" s="155" t="s">
        <v>8265</v>
      </c>
      <c r="B7229" s="155" t="s">
        <v>8266</v>
      </c>
      <c r="C7229" s="155" t="s">
        <v>158</v>
      </c>
      <c r="D7229" s="157" t="s">
        <v>3</v>
      </c>
      <c r="E7229" s="157" t="s">
        <v>4</v>
      </c>
      <c r="F7229" s="157" t="s">
        <v>1020</v>
      </c>
    </row>
    <row r="7230" spans="1:6" x14ac:dyDescent="0.2">
      <c r="A7230" s="155" t="s">
        <v>8257</v>
      </c>
      <c r="B7230" s="155" t="s">
        <v>8258</v>
      </c>
      <c r="C7230" s="155" t="s">
        <v>10690</v>
      </c>
      <c r="D7230" s="157" t="s">
        <v>8259</v>
      </c>
      <c r="E7230" s="157" t="s">
        <v>8259</v>
      </c>
      <c r="F7230" s="157" t="s">
        <v>8259</v>
      </c>
    </row>
    <row r="7232" spans="1:6" x14ac:dyDescent="0.2">
      <c r="A7232" s="156">
        <v>45657</v>
      </c>
      <c r="B7232" s="155" t="s">
        <v>11839</v>
      </c>
      <c r="C7232" s="155" t="s">
        <v>11840</v>
      </c>
      <c r="D7232" s="155"/>
      <c r="E7232" s="157">
        <v>146.85</v>
      </c>
      <c r="F7232" s="157">
        <v>5921.4409999999998</v>
      </c>
    </row>
    <row r="7233" spans="1:6" x14ac:dyDescent="0.2">
      <c r="A7233" s="156">
        <v>45657</v>
      </c>
      <c r="B7233" s="155" t="s">
        <v>11841</v>
      </c>
      <c r="C7233" s="155" t="s">
        <v>11842</v>
      </c>
      <c r="D7233" s="155"/>
      <c r="E7233" s="157">
        <v>146.85</v>
      </c>
      <c r="F7233" s="157">
        <v>5774.5910000000003</v>
      </c>
    </row>
    <row r="7234" spans="1:6" x14ac:dyDescent="0.2">
      <c r="A7234" s="156">
        <v>45657</v>
      </c>
      <c r="B7234" s="155" t="s">
        <v>11843</v>
      </c>
      <c r="C7234" s="155" t="s">
        <v>11844</v>
      </c>
      <c r="D7234" s="155"/>
      <c r="E7234" s="157">
        <v>146.85</v>
      </c>
      <c r="F7234" s="157">
        <v>5627.741</v>
      </c>
    </row>
    <row r="7235" spans="1:6" x14ac:dyDescent="0.2">
      <c r="A7235" s="156">
        <v>45657</v>
      </c>
      <c r="B7235" s="155" t="s">
        <v>11845</v>
      </c>
      <c r="C7235" s="155" t="s">
        <v>11846</v>
      </c>
      <c r="D7235" s="155"/>
      <c r="E7235" s="157">
        <v>146.85</v>
      </c>
      <c r="F7235" s="157">
        <v>5480.8909999999996</v>
      </c>
    </row>
    <row r="7236" spans="1:6" x14ac:dyDescent="0.2">
      <c r="A7236" s="156">
        <v>45657</v>
      </c>
      <c r="B7236" s="155" t="s">
        <v>11847</v>
      </c>
      <c r="C7236" s="155" t="s">
        <v>11848</v>
      </c>
      <c r="D7236" s="155"/>
      <c r="E7236" s="157">
        <v>146.85</v>
      </c>
      <c r="F7236" s="157">
        <v>5334.0410000000002</v>
      </c>
    </row>
    <row r="7237" spans="1:6" x14ac:dyDescent="0.2">
      <c r="A7237" s="156">
        <v>45657</v>
      </c>
      <c r="B7237" s="155" t="s">
        <v>11849</v>
      </c>
      <c r="C7237" s="155" t="s">
        <v>11850</v>
      </c>
      <c r="D7237" s="155"/>
      <c r="E7237" s="157">
        <v>150.75</v>
      </c>
      <c r="F7237" s="157">
        <v>5183.2910000000002</v>
      </c>
    </row>
    <row r="7238" spans="1:6" x14ac:dyDescent="0.2">
      <c r="A7238" s="155" t="s">
        <v>8257</v>
      </c>
      <c r="B7238" s="155" t="s">
        <v>8258</v>
      </c>
      <c r="C7238" s="155" t="s">
        <v>10690</v>
      </c>
      <c r="D7238" s="157" t="s">
        <v>8259</v>
      </c>
      <c r="E7238" s="157" t="s">
        <v>8259</v>
      </c>
      <c r="F7238" s="157" t="s">
        <v>8259</v>
      </c>
    </row>
    <row r="7239" spans="1:6" x14ac:dyDescent="0.2">
      <c r="A7239" s="155" t="s">
        <v>8260</v>
      </c>
      <c r="B7239" s="155" t="s">
        <v>12364</v>
      </c>
      <c r="C7239" s="156">
        <v>37621</v>
      </c>
      <c r="D7239" s="157">
        <v>28168.047999999999</v>
      </c>
      <c r="E7239" s="157">
        <v>18159.816999999999</v>
      </c>
      <c r="F7239" s="157">
        <v>10008.231</v>
      </c>
    </row>
    <row r="7240" spans="1:6" x14ac:dyDescent="0.2">
      <c r="A7240" s="155" t="s">
        <v>8261</v>
      </c>
      <c r="B7240" s="155"/>
      <c r="C7240" s="156">
        <v>37621</v>
      </c>
      <c r="D7240" s="157">
        <v>168157.35500000001</v>
      </c>
      <c r="E7240" s="157">
        <v>162974.06400000001</v>
      </c>
      <c r="F7240" s="157">
        <v>5183.2910000000002</v>
      </c>
    </row>
    <row r="7241" spans="1:6" x14ac:dyDescent="0.2">
      <c r="A7241" s="155" t="s">
        <v>8257</v>
      </c>
      <c r="B7241" s="155" t="s">
        <v>8258</v>
      </c>
      <c r="C7241" s="155" t="s">
        <v>10690</v>
      </c>
      <c r="D7241" s="157" t="s">
        <v>8259</v>
      </c>
      <c r="E7241" s="157" t="s">
        <v>8259</v>
      </c>
      <c r="F7241" s="157" t="s">
        <v>8259</v>
      </c>
    </row>
    <row r="7242" spans="1:6" x14ac:dyDescent="0.2">
      <c r="A7242" s="155" t="s">
        <v>6130</v>
      </c>
      <c r="B7242" s="155" t="s">
        <v>9969</v>
      </c>
      <c r="C7242" s="155" t="s">
        <v>9370</v>
      </c>
      <c r="D7242" s="155"/>
      <c r="E7242" s="155"/>
      <c r="F7242" s="155"/>
    </row>
    <row r="7243" spans="1:6" x14ac:dyDescent="0.2">
      <c r="A7243" s="155"/>
      <c r="B7243" s="155"/>
      <c r="C7243" s="155" t="s">
        <v>10691</v>
      </c>
      <c r="D7243" s="155"/>
      <c r="E7243" s="157">
        <v>0</v>
      </c>
      <c r="F7243" s="155"/>
    </row>
    <row r="7244" spans="1:6" x14ac:dyDescent="0.2">
      <c r="A7244" s="155" t="s">
        <v>8264</v>
      </c>
      <c r="B7244" s="155"/>
      <c r="C7244" s="156">
        <v>37590</v>
      </c>
      <c r="D7244" s="157">
        <v>821022.25399999996</v>
      </c>
      <c r="E7244" s="157">
        <v>830741.61399999994</v>
      </c>
      <c r="F7244" s="157">
        <v>-9719.36</v>
      </c>
    </row>
    <row r="7245" spans="1:6" x14ac:dyDescent="0.2">
      <c r="A7245" s="155" t="s">
        <v>8257</v>
      </c>
      <c r="B7245" s="155" t="s">
        <v>8258</v>
      </c>
      <c r="C7245" s="155" t="s">
        <v>10690</v>
      </c>
      <c r="D7245" s="157" t="s">
        <v>8259</v>
      </c>
      <c r="E7245" s="157" t="s">
        <v>8259</v>
      </c>
      <c r="F7245" s="157" t="s">
        <v>8259</v>
      </c>
    </row>
    <row r="7246" spans="1:6" x14ac:dyDescent="0.2">
      <c r="A7246" s="156">
        <v>45632</v>
      </c>
      <c r="B7246" s="155">
        <v>5624566354</v>
      </c>
      <c r="C7246" s="155" t="s">
        <v>11851</v>
      </c>
      <c r="D7246" s="157">
        <v>26480.1</v>
      </c>
      <c r="E7246" s="155"/>
      <c r="F7246" s="157">
        <v>16760.740000000002</v>
      </c>
    </row>
    <row r="7247" spans="1:6" x14ac:dyDescent="0.2">
      <c r="A7247" s="156">
        <v>45632</v>
      </c>
      <c r="B7247" s="155">
        <v>5624566355</v>
      </c>
      <c r="C7247" s="155" t="s">
        <v>11852</v>
      </c>
      <c r="D7247" s="157">
        <v>32263.3</v>
      </c>
      <c r="E7247" s="155"/>
      <c r="F7247" s="157">
        <v>49024.04</v>
      </c>
    </row>
    <row r="7248" spans="1:6" x14ac:dyDescent="0.2">
      <c r="A7248" s="156">
        <v>45632</v>
      </c>
      <c r="B7248" s="155">
        <v>5624566356</v>
      </c>
      <c r="C7248" s="155" t="s">
        <v>11853</v>
      </c>
      <c r="D7248" s="157">
        <v>8927.2000000000007</v>
      </c>
      <c r="E7248" s="155"/>
      <c r="F7248" s="157">
        <v>57951.24</v>
      </c>
    </row>
    <row r="7249" spans="1:6" x14ac:dyDescent="0.2">
      <c r="A7249" s="156">
        <v>45639</v>
      </c>
      <c r="B7249" s="155" t="s">
        <v>11854</v>
      </c>
      <c r="C7249" s="155" t="s">
        <v>11855</v>
      </c>
      <c r="D7249" s="155"/>
      <c r="E7249" s="157">
        <v>8927.2000000000007</v>
      </c>
      <c r="F7249" s="157">
        <v>49024.04</v>
      </c>
    </row>
    <row r="7250" spans="1:6" x14ac:dyDescent="0.2">
      <c r="A7250" s="156">
        <v>45639</v>
      </c>
      <c r="B7250" s="155" t="s">
        <v>11856</v>
      </c>
      <c r="C7250" s="155" t="s">
        <v>11857</v>
      </c>
      <c r="D7250" s="155"/>
      <c r="E7250" s="157">
        <v>8927.2000000000007</v>
      </c>
      <c r="F7250" s="157">
        <v>40096.839999999997</v>
      </c>
    </row>
    <row r="7251" spans="1:6" x14ac:dyDescent="0.2">
      <c r="A7251" s="156">
        <v>45644</v>
      </c>
      <c r="B7251" s="155" t="s">
        <v>11858</v>
      </c>
      <c r="C7251" s="155" t="s">
        <v>11859</v>
      </c>
      <c r="D7251" s="155"/>
      <c r="E7251" s="157">
        <v>32263.3</v>
      </c>
      <c r="F7251" s="157">
        <v>7833.54</v>
      </c>
    </row>
    <row r="7252" spans="1:6" x14ac:dyDescent="0.2">
      <c r="A7252" s="156">
        <v>45645</v>
      </c>
      <c r="B7252" s="155" t="s">
        <v>11860</v>
      </c>
      <c r="C7252" s="155" t="s">
        <v>11861</v>
      </c>
      <c r="D7252" s="155"/>
      <c r="E7252" s="157">
        <v>26480.1</v>
      </c>
      <c r="F7252" s="157">
        <v>-18646.560000000001</v>
      </c>
    </row>
    <row r="7253" spans="1:6" x14ac:dyDescent="0.2">
      <c r="A7253" s="156">
        <v>45650</v>
      </c>
      <c r="B7253" s="155">
        <v>5624566380</v>
      </c>
      <c r="C7253" s="155" t="s">
        <v>11862</v>
      </c>
      <c r="D7253" s="157">
        <v>17854.400000000001</v>
      </c>
      <c r="E7253" s="155"/>
      <c r="F7253" s="157">
        <v>-792.16</v>
      </c>
    </row>
    <row r="7254" spans="1:6" x14ac:dyDescent="0.2">
      <c r="A7254" s="156">
        <v>45653</v>
      </c>
      <c r="B7254" s="155">
        <v>5624566390</v>
      </c>
      <c r="C7254" s="155" t="s">
        <v>11863</v>
      </c>
      <c r="D7254" s="157">
        <v>63847.3</v>
      </c>
      <c r="E7254" s="155"/>
      <c r="F7254" s="157">
        <v>63055.14</v>
      </c>
    </row>
    <row r="7255" spans="1:6" x14ac:dyDescent="0.2">
      <c r="A7255" s="156">
        <v>45657</v>
      </c>
      <c r="B7255" s="155" t="s">
        <v>11864</v>
      </c>
      <c r="C7255" s="155" t="s">
        <v>11865</v>
      </c>
      <c r="D7255" s="155"/>
      <c r="E7255" s="157">
        <v>8987.7000000000007</v>
      </c>
      <c r="F7255" s="157">
        <v>54067.44</v>
      </c>
    </row>
    <row r="7256" spans="1:6" x14ac:dyDescent="0.2">
      <c r="A7256" s="156">
        <v>45657</v>
      </c>
      <c r="B7256" s="155" t="s">
        <v>11866</v>
      </c>
      <c r="C7256" s="155" t="s">
        <v>11867</v>
      </c>
      <c r="D7256" s="155"/>
      <c r="E7256" s="157">
        <v>8987.7000000000007</v>
      </c>
      <c r="F7256" s="157">
        <v>45079.74</v>
      </c>
    </row>
    <row r="7257" spans="1:6" x14ac:dyDescent="0.2">
      <c r="A7257" s="156">
        <v>45657</v>
      </c>
      <c r="B7257" s="155" t="s">
        <v>11868</v>
      </c>
      <c r="C7257" s="155" t="s">
        <v>11869</v>
      </c>
      <c r="D7257" s="155"/>
      <c r="E7257" s="157">
        <v>8987.7000000000007</v>
      </c>
      <c r="F7257" s="157">
        <v>36092.04</v>
      </c>
    </row>
    <row r="7258" spans="1:6" x14ac:dyDescent="0.2">
      <c r="A7258" s="156">
        <v>45657</v>
      </c>
      <c r="B7258" s="155" t="s">
        <v>11870</v>
      </c>
      <c r="C7258" s="155" t="s">
        <v>11871</v>
      </c>
      <c r="D7258" s="155"/>
      <c r="E7258" s="157">
        <v>8987.7000000000007</v>
      </c>
      <c r="F7258" s="157">
        <v>27104.34</v>
      </c>
    </row>
    <row r="7259" spans="1:6" x14ac:dyDescent="0.2">
      <c r="A7259" s="156">
        <v>45657</v>
      </c>
      <c r="B7259" s="155" t="s">
        <v>11872</v>
      </c>
      <c r="C7259" s="155" t="s">
        <v>11873</v>
      </c>
      <c r="D7259" s="155"/>
      <c r="E7259" s="157">
        <v>8987.7000000000007</v>
      </c>
      <c r="F7259" s="157">
        <v>18116.64</v>
      </c>
    </row>
    <row r="7260" spans="1:6" x14ac:dyDescent="0.2">
      <c r="A7260" s="156">
        <v>45657</v>
      </c>
      <c r="B7260" s="155" t="s">
        <v>11874</v>
      </c>
      <c r="C7260" s="155" t="s">
        <v>11875</v>
      </c>
      <c r="D7260" s="155"/>
      <c r="E7260" s="157">
        <v>63847.3</v>
      </c>
      <c r="F7260" s="157">
        <v>-45730.66</v>
      </c>
    </row>
    <row r="7261" spans="1:6" x14ac:dyDescent="0.2">
      <c r="A7261" s="155" t="s">
        <v>8257</v>
      </c>
      <c r="B7261" s="155" t="s">
        <v>8258</v>
      </c>
      <c r="C7261" s="155" t="s">
        <v>10690</v>
      </c>
      <c r="D7261" s="157" t="s">
        <v>8259</v>
      </c>
      <c r="E7261" s="157" t="s">
        <v>8259</v>
      </c>
      <c r="F7261" s="157" t="s">
        <v>8259</v>
      </c>
    </row>
    <row r="7262" spans="1:6" x14ac:dyDescent="0.2">
      <c r="A7262" s="155" t="s">
        <v>8260</v>
      </c>
      <c r="B7262" s="155" t="s">
        <v>12364</v>
      </c>
      <c r="C7262" s="156">
        <v>37621</v>
      </c>
      <c r="D7262" s="157">
        <v>149372.29999999999</v>
      </c>
      <c r="E7262" s="157">
        <v>185383.6</v>
      </c>
      <c r="F7262" s="157">
        <v>-36011.300000000003</v>
      </c>
    </row>
    <row r="7263" spans="1:6" x14ac:dyDescent="0.2">
      <c r="A7263" s="155" t="s">
        <v>8261</v>
      </c>
      <c r="B7263" s="155"/>
      <c r="C7263" s="156">
        <v>37621</v>
      </c>
      <c r="D7263" s="157">
        <v>970394.554</v>
      </c>
      <c r="E7263" s="157">
        <v>1016125.214</v>
      </c>
      <c r="F7263" s="157">
        <v>-45730.66</v>
      </c>
    </row>
    <row r="7264" spans="1:6" x14ac:dyDescent="0.2">
      <c r="A7264" s="155" t="s">
        <v>8257</v>
      </c>
      <c r="B7264" s="155" t="s">
        <v>8258</v>
      </c>
      <c r="C7264" s="155" t="s">
        <v>10690</v>
      </c>
      <c r="D7264" s="157" t="s">
        <v>8259</v>
      </c>
      <c r="E7264" s="157" t="s">
        <v>8259</v>
      </c>
      <c r="F7264" s="157" t="s">
        <v>8259</v>
      </c>
    </row>
    <row r="7265" spans="1:6" x14ac:dyDescent="0.2">
      <c r="A7265" s="155" t="s">
        <v>6132</v>
      </c>
      <c r="B7265" s="155" t="s">
        <v>9970</v>
      </c>
      <c r="C7265" s="155" t="s">
        <v>9971</v>
      </c>
      <c r="D7265" s="155"/>
      <c r="E7265" s="155"/>
      <c r="F7265" s="155"/>
    </row>
    <row r="7266" spans="1:6" x14ac:dyDescent="0.2">
      <c r="A7266" s="155"/>
      <c r="B7266" s="155"/>
      <c r="C7266" s="155" t="s">
        <v>10691</v>
      </c>
      <c r="D7266" s="155"/>
      <c r="E7266" s="157">
        <v>0</v>
      </c>
      <c r="F7266" s="155"/>
    </row>
    <row r="7267" spans="1:6" x14ac:dyDescent="0.2">
      <c r="A7267" s="155" t="s">
        <v>8264</v>
      </c>
      <c r="B7267" s="155"/>
      <c r="C7267" s="156">
        <v>37590</v>
      </c>
      <c r="D7267" s="157">
        <v>13581.196</v>
      </c>
      <c r="E7267" s="157">
        <v>3581.1959999999999</v>
      </c>
      <c r="F7267" s="157">
        <v>10000</v>
      </c>
    </row>
    <row r="7268" spans="1:6" x14ac:dyDescent="0.2">
      <c r="A7268" s="155" t="s">
        <v>8257</v>
      </c>
      <c r="B7268" s="155" t="s">
        <v>8258</v>
      </c>
      <c r="C7268" s="155" t="s">
        <v>10690</v>
      </c>
      <c r="D7268" s="157" t="s">
        <v>8259</v>
      </c>
      <c r="E7268" s="157" t="s">
        <v>8259</v>
      </c>
      <c r="F7268" s="157" t="s">
        <v>8259</v>
      </c>
    </row>
    <row r="7269" spans="1:6" x14ac:dyDescent="0.2">
      <c r="A7269" s="156">
        <v>45632</v>
      </c>
      <c r="B7269" s="155">
        <v>5624567459</v>
      </c>
      <c r="C7269" s="155" t="s">
        <v>11876</v>
      </c>
      <c r="D7269" s="157">
        <v>12525.103999999999</v>
      </c>
      <c r="E7269" s="155"/>
      <c r="F7269" s="157">
        <v>22525.103999999999</v>
      </c>
    </row>
    <row r="7270" spans="1:6" x14ac:dyDescent="0.2">
      <c r="A7270" s="156">
        <v>45632</v>
      </c>
      <c r="B7270" s="155">
        <v>5624567466</v>
      </c>
      <c r="C7270" s="155" t="s">
        <v>11877</v>
      </c>
      <c r="D7270" s="157">
        <v>10000</v>
      </c>
      <c r="E7270" s="155"/>
      <c r="F7270" s="157">
        <v>32525.103999999999</v>
      </c>
    </row>
    <row r="7271" spans="1:6" x14ac:dyDescent="0.2">
      <c r="A7271" s="156">
        <v>45637</v>
      </c>
      <c r="B7271" s="155">
        <v>5624562318</v>
      </c>
      <c r="C7271" s="155" t="s">
        <v>11878</v>
      </c>
      <c r="D7271" s="155"/>
      <c r="E7271" s="157">
        <v>10000</v>
      </c>
      <c r="F7271" s="157">
        <v>22525.103999999999</v>
      </c>
    </row>
    <row r="7272" spans="1:6" x14ac:dyDescent="0.2">
      <c r="A7272" s="156">
        <v>45644</v>
      </c>
      <c r="B7272" s="155" t="s">
        <v>11879</v>
      </c>
      <c r="C7272" s="155" t="s">
        <v>11880</v>
      </c>
      <c r="D7272" s="155"/>
      <c r="E7272" s="157">
        <v>12525.103999999999</v>
      </c>
      <c r="F7272" s="157">
        <v>10000</v>
      </c>
    </row>
    <row r="7273" spans="1:6" x14ac:dyDescent="0.2">
      <c r="A7273" s="155" t="s">
        <v>8257</v>
      </c>
      <c r="B7273" s="155" t="s">
        <v>8258</v>
      </c>
      <c r="C7273" s="155" t="s">
        <v>10690</v>
      </c>
      <c r="D7273" s="157" t="s">
        <v>8259</v>
      </c>
      <c r="E7273" s="157" t="s">
        <v>8259</v>
      </c>
      <c r="F7273" s="157" t="s">
        <v>8259</v>
      </c>
    </row>
    <row r="7274" spans="1:6" x14ac:dyDescent="0.2">
      <c r="A7274" s="155" t="s">
        <v>8260</v>
      </c>
      <c r="B7274" s="155" t="s">
        <v>12364</v>
      </c>
      <c r="C7274" s="156">
        <v>37621</v>
      </c>
      <c r="D7274" s="157">
        <v>22525.103999999999</v>
      </c>
      <c r="E7274" s="157">
        <v>22525.103999999999</v>
      </c>
      <c r="F7274" s="157">
        <v>0</v>
      </c>
    </row>
    <row r="7275" spans="1:6" x14ac:dyDescent="0.2">
      <c r="A7275" s="155" t="s">
        <v>8261</v>
      </c>
      <c r="B7275" s="155"/>
      <c r="C7275" s="156">
        <v>37621</v>
      </c>
      <c r="D7275" s="157">
        <v>36106.300000000003</v>
      </c>
      <c r="E7275" s="157">
        <v>26106.3</v>
      </c>
      <c r="F7275" s="157">
        <v>10000</v>
      </c>
    </row>
    <row r="7276" spans="1:6" x14ac:dyDescent="0.2">
      <c r="A7276" s="155" t="s">
        <v>8257</v>
      </c>
      <c r="B7276" s="155" t="s">
        <v>8258</v>
      </c>
      <c r="C7276" s="155" t="s">
        <v>10690</v>
      </c>
      <c r="D7276" s="157" t="s">
        <v>8259</v>
      </c>
      <c r="E7276" s="157" t="s">
        <v>8259</v>
      </c>
      <c r="F7276" s="157" t="s">
        <v>8259</v>
      </c>
    </row>
    <row r="7277" spans="1:6" x14ac:dyDescent="0.2">
      <c r="A7277" s="155" t="s">
        <v>8257</v>
      </c>
      <c r="B7277" s="155" t="s">
        <v>8258</v>
      </c>
      <c r="C7277" s="155" t="s">
        <v>10690</v>
      </c>
      <c r="D7277" s="157" t="s">
        <v>8259</v>
      </c>
      <c r="E7277" s="157" t="s">
        <v>8259</v>
      </c>
      <c r="F7277" s="157" t="s">
        <v>8259</v>
      </c>
    </row>
    <row r="7278" spans="1:6" x14ac:dyDescent="0.2">
      <c r="A7278" s="155" t="s">
        <v>8260</v>
      </c>
      <c r="B7278" s="155" t="s">
        <v>12364</v>
      </c>
      <c r="C7278" s="156">
        <v>37621</v>
      </c>
      <c r="D7278" s="157">
        <v>0</v>
      </c>
      <c r="E7278" s="157">
        <v>0</v>
      </c>
      <c r="F7278" s="157">
        <v>0</v>
      </c>
    </row>
    <row r="7279" spans="1:6" x14ac:dyDescent="0.2">
      <c r="A7279" s="155" t="s">
        <v>8261</v>
      </c>
      <c r="B7279" s="155"/>
      <c r="C7279" s="156">
        <v>37621</v>
      </c>
      <c r="D7279" s="157">
        <v>0</v>
      </c>
      <c r="E7279" s="157">
        <v>0</v>
      </c>
      <c r="F7279" s="157">
        <v>0</v>
      </c>
    </row>
    <row r="7280" spans="1:6" x14ac:dyDescent="0.2">
      <c r="A7280" s="155" t="s">
        <v>8268</v>
      </c>
      <c r="B7280" s="155"/>
      <c r="C7280" s="155"/>
      <c r="D7280" s="155"/>
      <c r="E7280" s="155"/>
      <c r="F7280" s="155"/>
    </row>
    <row r="7281" spans="1:6" x14ac:dyDescent="0.2">
      <c r="A7281" s="155" t="s">
        <v>8254</v>
      </c>
      <c r="B7281" s="155" t="s">
        <v>8255</v>
      </c>
      <c r="C7281" s="155"/>
      <c r="D7281" s="155"/>
      <c r="E7281" s="155"/>
      <c r="F7281" s="155"/>
    </row>
    <row r="7282" spans="1:6" x14ac:dyDescent="0.2">
      <c r="A7282" s="155"/>
      <c r="B7282" s="155"/>
      <c r="C7282" s="155" t="s">
        <v>10689</v>
      </c>
      <c r="D7282" s="157" t="s">
        <v>8255</v>
      </c>
      <c r="E7282" s="155"/>
      <c r="F7282" s="155"/>
    </row>
    <row r="7284" spans="1:6" x14ac:dyDescent="0.2">
      <c r="A7284" s="155" t="s">
        <v>8257</v>
      </c>
      <c r="B7284" s="155" t="s">
        <v>8258</v>
      </c>
      <c r="C7284" s="155" t="s">
        <v>10690</v>
      </c>
      <c r="D7284" s="157" t="s">
        <v>8259</v>
      </c>
      <c r="E7284" s="157" t="s">
        <v>8259</v>
      </c>
      <c r="F7284" s="157" t="s">
        <v>8259</v>
      </c>
    </row>
    <row r="7285" spans="1:6" x14ac:dyDescent="0.2">
      <c r="A7285" s="155" t="s">
        <v>10476</v>
      </c>
      <c r="B7285" s="155" t="s">
        <v>11881</v>
      </c>
      <c r="C7285" s="155"/>
      <c r="D7285" s="155"/>
      <c r="E7285" s="155"/>
      <c r="F7285" s="155"/>
    </row>
    <row r="7286" spans="1:6" x14ac:dyDescent="0.2">
      <c r="A7286" s="155"/>
      <c r="B7286" s="155"/>
      <c r="C7286" s="155" t="s">
        <v>10691</v>
      </c>
      <c r="D7286" s="155"/>
      <c r="E7286" s="157">
        <v>0</v>
      </c>
      <c r="F7286" s="155"/>
    </row>
    <row r="7287" spans="1:6" x14ac:dyDescent="0.2">
      <c r="A7287" s="155" t="s">
        <v>8264</v>
      </c>
      <c r="B7287" s="155"/>
      <c r="C7287" s="156">
        <v>37590</v>
      </c>
      <c r="D7287" s="157">
        <v>0</v>
      </c>
      <c r="E7287" s="157">
        <v>0</v>
      </c>
      <c r="F7287" s="157">
        <v>0</v>
      </c>
    </row>
    <row r="7288" spans="1:6" x14ac:dyDescent="0.2">
      <c r="A7288" s="155" t="s">
        <v>8257</v>
      </c>
      <c r="B7288" s="155" t="s">
        <v>8258</v>
      </c>
      <c r="C7288" s="155" t="s">
        <v>10690</v>
      </c>
      <c r="D7288" s="157" t="s">
        <v>8259</v>
      </c>
      <c r="E7288" s="157" t="s">
        <v>8259</v>
      </c>
      <c r="F7288" s="157" t="s">
        <v>8259</v>
      </c>
    </row>
    <row r="7290" spans="1:6" x14ac:dyDescent="0.2">
      <c r="A7290" s="155" t="s">
        <v>8265</v>
      </c>
      <c r="B7290" s="155" t="s">
        <v>8266</v>
      </c>
      <c r="C7290" s="155" t="s">
        <v>158</v>
      </c>
      <c r="D7290" s="157" t="s">
        <v>3</v>
      </c>
      <c r="E7290" s="157" t="s">
        <v>4</v>
      </c>
      <c r="F7290" s="157" t="s">
        <v>1020</v>
      </c>
    </row>
    <row r="7291" spans="1:6" x14ac:dyDescent="0.2">
      <c r="A7291" s="155" t="s">
        <v>8257</v>
      </c>
      <c r="B7291" s="155" t="s">
        <v>8258</v>
      </c>
      <c r="C7291" s="155" t="s">
        <v>10690</v>
      </c>
      <c r="D7291" s="157" t="s">
        <v>8259</v>
      </c>
      <c r="E7291" s="157" t="s">
        <v>8259</v>
      </c>
      <c r="F7291" s="157" t="s">
        <v>8259</v>
      </c>
    </row>
    <row r="7292" spans="1:6" x14ac:dyDescent="0.2">
      <c r="A7292" s="156">
        <v>45632</v>
      </c>
      <c r="B7292" s="155">
        <v>5624568312</v>
      </c>
      <c r="C7292" s="155" t="s">
        <v>11882</v>
      </c>
      <c r="D7292" s="157">
        <v>7777.6260000000002</v>
      </c>
      <c r="E7292" s="155"/>
      <c r="F7292" s="157">
        <v>7777.6260000000002</v>
      </c>
    </row>
    <row r="7293" spans="1:6" x14ac:dyDescent="0.2">
      <c r="A7293" s="156">
        <v>45653</v>
      </c>
      <c r="B7293" s="155">
        <v>5624567607</v>
      </c>
      <c r="C7293" s="155" t="s">
        <v>11883</v>
      </c>
      <c r="D7293" s="157">
        <v>4666.2759999999998</v>
      </c>
      <c r="E7293" s="155"/>
      <c r="F7293" s="157">
        <v>12443.902</v>
      </c>
    </row>
    <row r="7294" spans="1:6" x14ac:dyDescent="0.2">
      <c r="A7294" s="156">
        <v>45657</v>
      </c>
      <c r="B7294" s="155" t="s">
        <v>12412</v>
      </c>
      <c r="C7294" s="155" t="s">
        <v>12413</v>
      </c>
      <c r="D7294" s="155"/>
      <c r="E7294" s="157">
        <v>15555.252</v>
      </c>
      <c r="F7294" s="157">
        <v>-3111.35</v>
      </c>
    </row>
    <row r="7295" spans="1:6" x14ac:dyDescent="0.2">
      <c r="A7295" s="155" t="s">
        <v>8257</v>
      </c>
      <c r="B7295" s="155" t="s">
        <v>8258</v>
      </c>
      <c r="C7295" s="155" t="s">
        <v>10690</v>
      </c>
      <c r="D7295" s="157" t="s">
        <v>8259</v>
      </c>
      <c r="E7295" s="157" t="s">
        <v>8259</v>
      </c>
      <c r="F7295" s="157" t="s">
        <v>8259</v>
      </c>
    </row>
    <row r="7296" spans="1:6" x14ac:dyDescent="0.2">
      <c r="A7296" s="155" t="s">
        <v>8260</v>
      </c>
      <c r="B7296" s="155" t="s">
        <v>12364</v>
      </c>
      <c r="C7296" s="156">
        <v>37621</v>
      </c>
      <c r="D7296" s="157">
        <v>12443.902</v>
      </c>
      <c r="E7296" s="157">
        <v>15555.252</v>
      </c>
      <c r="F7296" s="157">
        <v>-3111.35</v>
      </c>
    </row>
    <row r="7297" spans="1:6" x14ac:dyDescent="0.2">
      <c r="A7297" s="155" t="s">
        <v>8261</v>
      </c>
      <c r="B7297" s="155"/>
      <c r="C7297" s="156">
        <v>37621</v>
      </c>
      <c r="D7297" s="157">
        <v>12443.902</v>
      </c>
      <c r="E7297" s="157">
        <v>15555.252</v>
      </c>
      <c r="F7297" s="157">
        <v>-3111.35</v>
      </c>
    </row>
    <row r="7298" spans="1:6" x14ac:dyDescent="0.2">
      <c r="A7298" s="155" t="s">
        <v>8257</v>
      </c>
      <c r="B7298" s="155" t="s">
        <v>8258</v>
      </c>
      <c r="C7298" s="155" t="s">
        <v>10690</v>
      </c>
      <c r="D7298" s="157" t="s">
        <v>8259</v>
      </c>
      <c r="E7298" s="157" t="s">
        <v>8259</v>
      </c>
      <c r="F7298" s="157" t="s">
        <v>8259</v>
      </c>
    </row>
    <row r="7299" spans="1:6" x14ac:dyDescent="0.2">
      <c r="A7299" s="155" t="s">
        <v>8257</v>
      </c>
      <c r="B7299" s="155" t="s">
        <v>8258</v>
      </c>
      <c r="C7299" s="155" t="s">
        <v>10690</v>
      </c>
      <c r="D7299" s="157" t="s">
        <v>8259</v>
      </c>
      <c r="E7299" s="157" t="s">
        <v>8259</v>
      </c>
      <c r="F7299" s="157" t="s">
        <v>8259</v>
      </c>
    </row>
    <row r="7300" spans="1:6" x14ac:dyDescent="0.2">
      <c r="A7300" s="155" t="s">
        <v>8260</v>
      </c>
      <c r="B7300" s="155" t="s">
        <v>12364</v>
      </c>
      <c r="C7300" s="156">
        <v>37621</v>
      </c>
      <c r="D7300" s="157">
        <v>0</v>
      </c>
      <c r="E7300" s="157">
        <v>0</v>
      </c>
      <c r="F7300" s="157">
        <v>0</v>
      </c>
    </row>
    <row r="7301" spans="1:6" x14ac:dyDescent="0.2">
      <c r="A7301" s="155" t="s">
        <v>8261</v>
      </c>
      <c r="B7301" s="155"/>
      <c r="C7301" s="156">
        <v>37621</v>
      </c>
      <c r="D7301" s="157">
        <v>0</v>
      </c>
      <c r="E7301" s="157">
        <v>0</v>
      </c>
      <c r="F7301" s="157">
        <v>0</v>
      </c>
    </row>
    <row r="7302" spans="1:6" x14ac:dyDescent="0.2">
      <c r="A7302" s="155" t="s">
        <v>8257</v>
      </c>
      <c r="B7302" s="155" t="s">
        <v>8258</v>
      </c>
      <c r="C7302" s="155" t="s">
        <v>10690</v>
      </c>
      <c r="D7302" s="157" t="s">
        <v>8259</v>
      </c>
      <c r="E7302" s="157" t="s">
        <v>8259</v>
      </c>
      <c r="F7302" s="157" t="s">
        <v>8259</v>
      </c>
    </row>
    <row r="7303" spans="1:6" x14ac:dyDescent="0.2">
      <c r="A7303" s="155" t="s">
        <v>8257</v>
      </c>
      <c r="B7303" s="155" t="s">
        <v>8258</v>
      </c>
      <c r="C7303" s="155" t="s">
        <v>10690</v>
      </c>
      <c r="D7303" s="157" t="s">
        <v>8259</v>
      </c>
      <c r="E7303" s="157" t="s">
        <v>8259</v>
      </c>
      <c r="F7303" s="157" t="s">
        <v>8259</v>
      </c>
    </row>
    <row r="7304" spans="1:6" x14ac:dyDescent="0.2">
      <c r="A7304" s="155" t="s">
        <v>8260</v>
      </c>
      <c r="B7304" s="155" t="s">
        <v>12364</v>
      </c>
      <c r="C7304" s="156">
        <v>37621</v>
      </c>
      <c r="D7304" s="157">
        <v>0</v>
      </c>
      <c r="E7304" s="157">
        <v>0</v>
      </c>
      <c r="F7304" s="157">
        <v>0</v>
      </c>
    </row>
    <row r="7305" spans="1:6" x14ac:dyDescent="0.2">
      <c r="A7305" s="155" t="s">
        <v>8261</v>
      </c>
      <c r="B7305" s="155"/>
      <c r="C7305" s="156">
        <v>37621</v>
      </c>
      <c r="D7305" s="157">
        <v>0</v>
      </c>
      <c r="E7305" s="157">
        <v>0</v>
      </c>
      <c r="F7305" s="157">
        <v>0</v>
      </c>
    </row>
    <row r="7306" spans="1:6" x14ac:dyDescent="0.2">
      <c r="A7306" s="155" t="s">
        <v>8257</v>
      </c>
      <c r="B7306" s="155" t="s">
        <v>8258</v>
      </c>
      <c r="C7306" s="155" t="s">
        <v>10690</v>
      </c>
      <c r="D7306" s="157" t="s">
        <v>8259</v>
      </c>
      <c r="E7306" s="157" t="s">
        <v>8259</v>
      </c>
      <c r="F7306" s="157" t="s">
        <v>8259</v>
      </c>
    </row>
    <row r="7307" spans="1:6" x14ac:dyDescent="0.2">
      <c r="A7307" s="155" t="s">
        <v>6135</v>
      </c>
      <c r="B7307" s="155" t="s">
        <v>9972</v>
      </c>
      <c r="C7307" s="155" t="s">
        <v>8278</v>
      </c>
      <c r="D7307" s="155"/>
      <c r="E7307" s="155"/>
      <c r="F7307" s="155"/>
    </row>
    <row r="7308" spans="1:6" x14ac:dyDescent="0.2">
      <c r="A7308" s="155"/>
      <c r="B7308" s="155"/>
      <c r="C7308" s="155" t="s">
        <v>10691</v>
      </c>
      <c r="D7308" s="155"/>
      <c r="E7308" s="157">
        <v>0</v>
      </c>
      <c r="F7308" s="155"/>
    </row>
    <row r="7309" spans="1:6" x14ac:dyDescent="0.2">
      <c r="A7309" s="155" t="s">
        <v>8264</v>
      </c>
      <c r="B7309" s="155"/>
      <c r="C7309" s="156">
        <v>37590</v>
      </c>
      <c r="D7309" s="157">
        <v>5772.2439999999997</v>
      </c>
      <c r="E7309" s="157">
        <v>2136.194</v>
      </c>
      <c r="F7309" s="157">
        <v>3636.05</v>
      </c>
    </row>
    <row r="7310" spans="1:6" x14ac:dyDescent="0.2">
      <c r="A7310" s="155" t="s">
        <v>8257</v>
      </c>
      <c r="B7310" s="155" t="s">
        <v>8258</v>
      </c>
      <c r="C7310" s="155" t="s">
        <v>10690</v>
      </c>
      <c r="D7310" s="157" t="s">
        <v>8259</v>
      </c>
      <c r="E7310" s="157" t="s">
        <v>8259</v>
      </c>
      <c r="F7310" s="157" t="s">
        <v>8259</v>
      </c>
    </row>
    <row r="7311" spans="1:6" x14ac:dyDescent="0.2">
      <c r="A7311" s="155" t="s">
        <v>8257</v>
      </c>
      <c r="B7311" s="155" t="s">
        <v>8258</v>
      </c>
      <c r="C7311" s="155" t="s">
        <v>10690</v>
      </c>
      <c r="D7311" s="157" t="s">
        <v>8259</v>
      </c>
      <c r="E7311" s="157" t="s">
        <v>8259</v>
      </c>
      <c r="F7311" s="157" t="s">
        <v>8259</v>
      </c>
    </row>
    <row r="7312" spans="1:6" x14ac:dyDescent="0.2">
      <c r="A7312" s="155" t="s">
        <v>8260</v>
      </c>
      <c r="B7312" s="155" t="s">
        <v>12364</v>
      </c>
      <c r="C7312" s="156">
        <v>37621</v>
      </c>
      <c r="D7312" s="157">
        <v>0</v>
      </c>
      <c r="E7312" s="157">
        <v>0</v>
      </c>
      <c r="F7312" s="157">
        <v>0</v>
      </c>
    </row>
    <row r="7313" spans="1:6" x14ac:dyDescent="0.2">
      <c r="A7313" s="155" t="s">
        <v>8261</v>
      </c>
      <c r="B7313" s="155"/>
      <c r="C7313" s="156">
        <v>37621</v>
      </c>
      <c r="D7313" s="157">
        <v>5772.2439999999997</v>
      </c>
      <c r="E7313" s="157">
        <v>2136.194</v>
      </c>
      <c r="F7313" s="157">
        <v>3636.05</v>
      </c>
    </row>
    <row r="7314" spans="1:6" x14ac:dyDescent="0.2">
      <c r="A7314" s="155" t="s">
        <v>8257</v>
      </c>
      <c r="B7314" s="155" t="s">
        <v>8258</v>
      </c>
      <c r="C7314" s="155" t="s">
        <v>10690</v>
      </c>
      <c r="D7314" s="157" t="s">
        <v>8259</v>
      </c>
      <c r="E7314" s="157" t="s">
        <v>8259</v>
      </c>
      <c r="F7314" s="157" t="s">
        <v>8259</v>
      </c>
    </row>
    <row r="7315" spans="1:6" x14ac:dyDescent="0.2">
      <c r="A7315" s="155" t="s">
        <v>8257</v>
      </c>
      <c r="B7315" s="155" t="s">
        <v>8258</v>
      </c>
      <c r="C7315" s="155" t="s">
        <v>10690</v>
      </c>
      <c r="D7315" s="157" t="s">
        <v>8259</v>
      </c>
      <c r="E7315" s="157" t="s">
        <v>8259</v>
      </c>
      <c r="F7315" s="157" t="s">
        <v>8259</v>
      </c>
    </row>
    <row r="7316" spans="1:6" x14ac:dyDescent="0.2">
      <c r="A7316" s="155" t="s">
        <v>8260</v>
      </c>
      <c r="B7316" s="155" t="s">
        <v>12364</v>
      </c>
      <c r="C7316" s="156">
        <v>37621</v>
      </c>
      <c r="D7316" s="157">
        <v>0</v>
      </c>
      <c r="E7316" s="157">
        <v>0</v>
      </c>
      <c r="F7316" s="157">
        <v>0</v>
      </c>
    </row>
    <row r="7317" spans="1:6" x14ac:dyDescent="0.2">
      <c r="A7317" s="155" t="s">
        <v>8261</v>
      </c>
      <c r="B7317" s="155"/>
      <c r="C7317" s="156">
        <v>37621</v>
      </c>
      <c r="D7317" s="157">
        <v>0</v>
      </c>
      <c r="E7317" s="157">
        <v>0</v>
      </c>
      <c r="F7317" s="157">
        <v>0</v>
      </c>
    </row>
    <row r="7318" spans="1:6" x14ac:dyDescent="0.2">
      <c r="A7318" s="155" t="s">
        <v>8257</v>
      </c>
      <c r="B7318" s="155" t="s">
        <v>8258</v>
      </c>
      <c r="C7318" s="155" t="s">
        <v>10690</v>
      </c>
      <c r="D7318" s="157" t="s">
        <v>8259</v>
      </c>
      <c r="E7318" s="157" t="s">
        <v>8259</v>
      </c>
      <c r="F7318" s="157" t="s">
        <v>8259</v>
      </c>
    </row>
    <row r="7319" spans="1:6" x14ac:dyDescent="0.2">
      <c r="A7319" s="155" t="s">
        <v>8257</v>
      </c>
      <c r="B7319" s="155" t="s">
        <v>8258</v>
      </c>
      <c r="C7319" s="155" t="s">
        <v>10690</v>
      </c>
      <c r="D7319" s="157" t="s">
        <v>8259</v>
      </c>
      <c r="E7319" s="157" t="s">
        <v>8259</v>
      </c>
      <c r="F7319" s="157" t="s">
        <v>8259</v>
      </c>
    </row>
    <row r="7320" spans="1:6" x14ac:dyDescent="0.2">
      <c r="A7320" s="155" t="s">
        <v>8260</v>
      </c>
      <c r="B7320" s="155" t="s">
        <v>12364</v>
      </c>
      <c r="C7320" s="156">
        <v>37621</v>
      </c>
      <c r="D7320" s="157">
        <v>0</v>
      </c>
      <c r="E7320" s="157">
        <v>0</v>
      </c>
      <c r="F7320" s="157">
        <v>0</v>
      </c>
    </row>
    <row r="7321" spans="1:6" x14ac:dyDescent="0.2">
      <c r="A7321" s="155" t="s">
        <v>8261</v>
      </c>
      <c r="B7321" s="155"/>
      <c r="C7321" s="156">
        <v>37621</v>
      </c>
      <c r="D7321" s="157">
        <v>0</v>
      </c>
      <c r="E7321" s="157">
        <v>0</v>
      </c>
      <c r="F7321" s="157">
        <v>0</v>
      </c>
    </row>
    <row r="7322" spans="1:6" x14ac:dyDescent="0.2">
      <c r="A7322" s="155" t="s">
        <v>8257</v>
      </c>
      <c r="B7322" s="155" t="s">
        <v>8258</v>
      </c>
      <c r="C7322" s="155" t="s">
        <v>10690</v>
      </c>
      <c r="D7322" s="157" t="s">
        <v>8259</v>
      </c>
      <c r="E7322" s="157" t="s">
        <v>8259</v>
      </c>
      <c r="F7322" s="157" t="s">
        <v>8259</v>
      </c>
    </row>
    <row r="7323" spans="1:6" x14ac:dyDescent="0.2">
      <c r="A7323" s="155" t="s">
        <v>6139</v>
      </c>
      <c r="B7323" s="155" t="s">
        <v>8415</v>
      </c>
      <c r="C7323" s="155"/>
      <c r="D7323" s="155"/>
      <c r="E7323" s="155"/>
      <c r="F7323" s="155"/>
    </row>
    <row r="7324" spans="1:6" x14ac:dyDescent="0.2">
      <c r="A7324" s="155"/>
      <c r="B7324" s="155"/>
      <c r="C7324" s="155" t="s">
        <v>10691</v>
      </c>
      <c r="D7324" s="155"/>
      <c r="E7324" s="157">
        <v>0</v>
      </c>
      <c r="F7324" s="155"/>
    </row>
    <row r="7325" spans="1:6" x14ac:dyDescent="0.2">
      <c r="A7325" s="155" t="s">
        <v>8264</v>
      </c>
      <c r="B7325" s="155"/>
      <c r="C7325" s="156">
        <v>37590</v>
      </c>
      <c r="D7325" s="157">
        <v>5224.2</v>
      </c>
      <c r="E7325" s="157">
        <v>4788.8500000000004</v>
      </c>
      <c r="F7325" s="157">
        <v>435.35</v>
      </c>
    </row>
    <row r="7326" spans="1:6" x14ac:dyDescent="0.2">
      <c r="A7326" s="155" t="s">
        <v>8257</v>
      </c>
      <c r="B7326" s="155" t="s">
        <v>8258</v>
      </c>
      <c r="C7326" s="155" t="s">
        <v>10690</v>
      </c>
      <c r="D7326" s="157" t="s">
        <v>8259</v>
      </c>
      <c r="E7326" s="157" t="s">
        <v>8259</v>
      </c>
      <c r="F7326" s="157" t="s">
        <v>8259</v>
      </c>
    </row>
    <row r="7327" spans="1:6" x14ac:dyDescent="0.2">
      <c r="A7327" s="156">
        <v>45650</v>
      </c>
      <c r="B7327" s="155" t="s">
        <v>11884</v>
      </c>
      <c r="C7327" s="155" t="s">
        <v>11885</v>
      </c>
      <c r="D7327" s="155"/>
      <c r="E7327" s="157">
        <v>435.35</v>
      </c>
      <c r="F7327" s="157">
        <v>0</v>
      </c>
    </row>
    <row r="7328" spans="1:6" x14ac:dyDescent="0.2">
      <c r="A7328" s="155" t="s">
        <v>8257</v>
      </c>
      <c r="B7328" s="155" t="s">
        <v>8258</v>
      </c>
      <c r="C7328" s="155" t="s">
        <v>10690</v>
      </c>
      <c r="D7328" s="157" t="s">
        <v>8259</v>
      </c>
      <c r="E7328" s="157" t="s">
        <v>8259</v>
      </c>
      <c r="F7328" s="157" t="s">
        <v>8259</v>
      </c>
    </row>
    <row r="7329" spans="1:6" x14ac:dyDescent="0.2">
      <c r="A7329" s="155" t="s">
        <v>8260</v>
      </c>
      <c r="B7329" s="155" t="s">
        <v>12364</v>
      </c>
      <c r="C7329" s="156">
        <v>37621</v>
      </c>
      <c r="D7329" s="157">
        <v>0</v>
      </c>
      <c r="E7329" s="157">
        <v>435.35</v>
      </c>
      <c r="F7329" s="157">
        <v>-435.35</v>
      </c>
    </row>
    <row r="7330" spans="1:6" x14ac:dyDescent="0.2">
      <c r="A7330" s="155" t="s">
        <v>8261</v>
      </c>
      <c r="B7330" s="155"/>
      <c r="C7330" s="156">
        <v>37621</v>
      </c>
      <c r="D7330" s="157">
        <v>5224.2</v>
      </c>
      <c r="E7330" s="157">
        <v>5224.2</v>
      </c>
      <c r="F7330" s="157">
        <v>0</v>
      </c>
    </row>
    <row r="7331" spans="1:6" x14ac:dyDescent="0.2">
      <c r="A7331" s="155" t="s">
        <v>8257</v>
      </c>
      <c r="B7331" s="155" t="s">
        <v>8258</v>
      </c>
      <c r="C7331" s="155" t="s">
        <v>10690</v>
      </c>
      <c r="D7331" s="157" t="s">
        <v>8259</v>
      </c>
      <c r="E7331" s="157" t="s">
        <v>8259</v>
      </c>
      <c r="F7331" s="157" t="s">
        <v>8259</v>
      </c>
    </row>
    <row r="7332" spans="1:6" x14ac:dyDescent="0.2">
      <c r="A7332" s="155" t="s">
        <v>8257</v>
      </c>
      <c r="B7332" s="155" t="s">
        <v>8258</v>
      </c>
      <c r="C7332" s="155" t="s">
        <v>10690</v>
      </c>
      <c r="D7332" s="157" t="s">
        <v>8259</v>
      </c>
      <c r="E7332" s="157" t="s">
        <v>8259</v>
      </c>
      <c r="F7332" s="157" t="s">
        <v>8259</v>
      </c>
    </row>
    <row r="7333" spans="1:6" x14ac:dyDescent="0.2">
      <c r="A7333" s="155" t="s">
        <v>8260</v>
      </c>
      <c r="B7333" s="155" t="s">
        <v>12364</v>
      </c>
      <c r="C7333" s="156">
        <v>37621</v>
      </c>
      <c r="D7333" s="157">
        <v>0</v>
      </c>
      <c r="E7333" s="157">
        <v>0</v>
      </c>
      <c r="F7333" s="157">
        <v>0</v>
      </c>
    </row>
    <row r="7334" spans="1:6" x14ac:dyDescent="0.2">
      <c r="A7334" s="155" t="s">
        <v>8261</v>
      </c>
      <c r="B7334" s="155"/>
      <c r="C7334" s="156">
        <v>37621</v>
      </c>
      <c r="D7334" s="157">
        <v>0</v>
      </c>
      <c r="E7334" s="157">
        <v>0</v>
      </c>
      <c r="F7334" s="157">
        <v>0</v>
      </c>
    </row>
    <row r="7335" spans="1:6" x14ac:dyDescent="0.2">
      <c r="A7335" s="155" t="s">
        <v>8257</v>
      </c>
      <c r="B7335" s="155" t="s">
        <v>8258</v>
      </c>
      <c r="C7335" s="155" t="s">
        <v>10690</v>
      </c>
      <c r="D7335" s="157" t="s">
        <v>8259</v>
      </c>
      <c r="E7335" s="157" t="s">
        <v>8259</v>
      </c>
      <c r="F7335" s="157" t="s">
        <v>8259</v>
      </c>
    </row>
    <row r="7336" spans="1:6" x14ac:dyDescent="0.2">
      <c r="A7336" s="155" t="s">
        <v>8268</v>
      </c>
      <c r="B7336" s="155"/>
      <c r="C7336" s="155"/>
      <c r="D7336" s="155"/>
      <c r="E7336" s="155"/>
      <c r="F7336" s="155"/>
    </row>
    <row r="7337" spans="1:6" x14ac:dyDescent="0.2">
      <c r="A7337" s="155" t="s">
        <v>8254</v>
      </c>
      <c r="B7337" s="155" t="s">
        <v>8255</v>
      </c>
      <c r="C7337" s="155"/>
      <c r="D7337" s="155"/>
      <c r="E7337" s="155"/>
      <c r="F7337" s="155"/>
    </row>
    <row r="7338" spans="1:6" x14ac:dyDescent="0.2">
      <c r="A7338" s="155"/>
      <c r="B7338" s="155"/>
      <c r="C7338" s="155" t="s">
        <v>10689</v>
      </c>
      <c r="D7338" s="157" t="s">
        <v>8255</v>
      </c>
      <c r="E7338" s="155"/>
      <c r="F7338" s="155"/>
    </row>
    <row r="7340" spans="1:6" x14ac:dyDescent="0.2">
      <c r="A7340" s="155" t="s">
        <v>8257</v>
      </c>
      <c r="B7340" s="155" t="s">
        <v>8258</v>
      </c>
      <c r="C7340" s="155" t="s">
        <v>10690</v>
      </c>
      <c r="D7340" s="157" t="s">
        <v>8259</v>
      </c>
      <c r="E7340" s="157" t="s">
        <v>8259</v>
      </c>
      <c r="F7340" s="157" t="s">
        <v>8259</v>
      </c>
    </row>
    <row r="7341" spans="1:6" x14ac:dyDescent="0.2">
      <c r="A7341" s="155" t="s">
        <v>8260</v>
      </c>
      <c r="B7341" s="155" t="s">
        <v>12364</v>
      </c>
      <c r="C7341" s="156">
        <v>37621</v>
      </c>
      <c r="D7341" s="157">
        <v>0</v>
      </c>
      <c r="E7341" s="157">
        <v>0</v>
      </c>
      <c r="F7341" s="157">
        <v>0</v>
      </c>
    </row>
    <row r="7342" spans="1:6" x14ac:dyDescent="0.2">
      <c r="A7342" s="155" t="s">
        <v>8261</v>
      </c>
      <c r="B7342" s="155"/>
      <c r="C7342" s="156">
        <v>37621</v>
      </c>
      <c r="D7342" s="157">
        <v>0</v>
      </c>
      <c r="E7342" s="157">
        <v>0</v>
      </c>
      <c r="F7342" s="157">
        <v>0</v>
      </c>
    </row>
    <row r="7343" spans="1:6" x14ac:dyDescent="0.2">
      <c r="A7343" s="155" t="s">
        <v>8257</v>
      </c>
      <c r="B7343" s="155" t="s">
        <v>8258</v>
      </c>
      <c r="C7343" s="155" t="s">
        <v>10690</v>
      </c>
      <c r="D7343" s="157" t="s">
        <v>8259</v>
      </c>
      <c r="E7343" s="157" t="s">
        <v>8259</v>
      </c>
      <c r="F7343" s="157" t="s">
        <v>8259</v>
      </c>
    </row>
    <row r="7344" spans="1:6" x14ac:dyDescent="0.2">
      <c r="A7344" s="155" t="s">
        <v>8257</v>
      </c>
      <c r="B7344" s="155" t="s">
        <v>8258</v>
      </c>
      <c r="C7344" s="155" t="s">
        <v>10690</v>
      </c>
      <c r="D7344" s="157" t="s">
        <v>8259</v>
      </c>
      <c r="E7344" s="157" t="s">
        <v>8259</v>
      </c>
      <c r="F7344" s="157" t="s">
        <v>8259</v>
      </c>
    </row>
    <row r="7345" spans="1:6" x14ac:dyDescent="0.2">
      <c r="A7345" s="155" t="s">
        <v>8260</v>
      </c>
      <c r="B7345" s="155" t="s">
        <v>12364</v>
      </c>
      <c r="C7345" s="156">
        <v>37621</v>
      </c>
      <c r="D7345" s="157">
        <v>0</v>
      </c>
      <c r="E7345" s="157">
        <v>0</v>
      </c>
      <c r="F7345" s="157">
        <v>0</v>
      </c>
    </row>
    <row r="7346" spans="1:6" x14ac:dyDescent="0.2">
      <c r="A7346" s="155" t="s">
        <v>8261</v>
      </c>
      <c r="B7346" s="155"/>
      <c r="C7346" s="156">
        <v>37621</v>
      </c>
      <c r="D7346" s="157">
        <v>0</v>
      </c>
      <c r="E7346" s="157">
        <v>0</v>
      </c>
      <c r="F7346" s="157">
        <v>0</v>
      </c>
    </row>
    <row r="7347" spans="1:6" x14ac:dyDescent="0.2">
      <c r="A7347" s="155" t="s">
        <v>8257</v>
      </c>
      <c r="B7347" s="155" t="s">
        <v>8258</v>
      </c>
      <c r="C7347" s="155" t="s">
        <v>10690</v>
      </c>
      <c r="D7347" s="157" t="s">
        <v>8259</v>
      </c>
      <c r="E7347" s="157" t="s">
        <v>8259</v>
      </c>
      <c r="F7347" s="157" t="s">
        <v>8259</v>
      </c>
    </row>
    <row r="7348" spans="1:6" x14ac:dyDescent="0.2">
      <c r="A7348" s="155" t="s">
        <v>83</v>
      </c>
      <c r="B7348" s="155" t="s">
        <v>9981</v>
      </c>
      <c r="C7348" s="155" t="s">
        <v>9539</v>
      </c>
      <c r="D7348" s="155"/>
      <c r="E7348" s="155"/>
      <c r="F7348" s="155"/>
    </row>
    <row r="7349" spans="1:6" x14ac:dyDescent="0.2">
      <c r="A7349" s="155"/>
      <c r="B7349" s="155"/>
      <c r="C7349" s="155" t="s">
        <v>10691</v>
      </c>
      <c r="D7349" s="155"/>
      <c r="E7349" s="157">
        <v>0</v>
      </c>
      <c r="F7349" s="155"/>
    </row>
    <row r="7350" spans="1:6" x14ac:dyDescent="0.2">
      <c r="A7350" s="155" t="s">
        <v>8264</v>
      </c>
      <c r="B7350" s="155"/>
      <c r="C7350" s="156">
        <v>37590</v>
      </c>
      <c r="D7350" s="157">
        <v>8566.7199999999993</v>
      </c>
      <c r="E7350" s="157">
        <v>11335.267</v>
      </c>
      <c r="F7350" s="157">
        <v>-2768.547</v>
      </c>
    </row>
    <row r="7351" spans="1:6" x14ac:dyDescent="0.2">
      <c r="A7351" s="155" t="s">
        <v>8257</v>
      </c>
      <c r="B7351" s="155" t="s">
        <v>8258</v>
      </c>
      <c r="C7351" s="155" t="s">
        <v>10690</v>
      </c>
      <c r="D7351" s="157" t="s">
        <v>8259</v>
      </c>
      <c r="E7351" s="157" t="s">
        <v>8259</v>
      </c>
      <c r="F7351" s="157" t="s">
        <v>8259</v>
      </c>
    </row>
    <row r="7353" spans="1:6" x14ac:dyDescent="0.2">
      <c r="A7353" s="155" t="s">
        <v>8265</v>
      </c>
      <c r="B7353" s="155" t="s">
        <v>8266</v>
      </c>
      <c r="C7353" s="155" t="s">
        <v>158</v>
      </c>
      <c r="D7353" s="157" t="s">
        <v>3</v>
      </c>
      <c r="E7353" s="157" t="s">
        <v>4</v>
      </c>
      <c r="F7353" s="157" t="s">
        <v>1020</v>
      </c>
    </row>
    <row r="7354" spans="1:6" x14ac:dyDescent="0.2">
      <c r="A7354" s="155" t="s">
        <v>8257</v>
      </c>
      <c r="B7354" s="155" t="s">
        <v>8258</v>
      </c>
      <c r="C7354" s="155" t="s">
        <v>10690</v>
      </c>
      <c r="D7354" s="157" t="s">
        <v>8259</v>
      </c>
      <c r="E7354" s="157" t="s">
        <v>8259</v>
      </c>
      <c r="F7354" s="157" t="s">
        <v>8259</v>
      </c>
    </row>
    <row r="7355" spans="1:6" x14ac:dyDescent="0.2">
      <c r="A7355" s="156">
        <v>45651</v>
      </c>
      <c r="B7355" s="155">
        <v>5624567587</v>
      </c>
      <c r="C7355" s="155" t="s">
        <v>11886</v>
      </c>
      <c r="D7355" s="157">
        <v>2767.8470000000002</v>
      </c>
      <c r="E7355" s="155"/>
      <c r="F7355" s="157">
        <v>-0.7</v>
      </c>
    </row>
    <row r="7356" spans="1:6" x14ac:dyDescent="0.2">
      <c r="A7356" s="155" t="s">
        <v>8257</v>
      </c>
      <c r="B7356" s="155" t="s">
        <v>8258</v>
      </c>
      <c r="C7356" s="155" t="s">
        <v>10690</v>
      </c>
      <c r="D7356" s="157" t="s">
        <v>8259</v>
      </c>
      <c r="E7356" s="157" t="s">
        <v>8259</v>
      </c>
      <c r="F7356" s="157" t="s">
        <v>8259</v>
      </c>
    </row>
    <row r="7357" spans="1:6" x14ac:dyDescent="0.2">
      <c r="A7357" s="155" t="s">
        <v>8260</v>
      </c>
      <c r="B7357" s="155" t="s">
        <v>12364</v>
      </c>
      <c r="C7357" s="156">
        <v>37621</v>
      </c>
      <c r="D7357" s="157">
        <v>2767.8470000000002</v>
      </c>
      <c r="E7357" s="157">
        <v>0</v>
      </c>
      <c r="F7357" s="157">
        <v>2767.8470000000002</v>
      </c>
    </row>
    <row r="7358" spans="1:6" x14ac:dyDescent="0.2">
      <c r="A7358" s="155" t="s">
        <v>8261</v>
      </c>
      <c r="B7358" s="155"/>
      <c r="C7358" s="156">
        <v>37621</v>
      </c>
      <c r="D7358" s="157">
        <v>11334.566999999999</v>
      </c>
      <c r="E7358" s="157">
        <v>11335.267</v>
      </c>
      <c r="F7358" s="157">
        <v>-0.7</v>
      </c>
    </row>
    <row r="7359" spans="1:6" x14ac:dyDescent="0.2">
      <c r="A7359" s="155" t="s">
        <v>8257</v>
      </c>
      <c r="B7359" s="155" t="s">
        <v>8258</v>
      </c>
      <c r="C7359" s="155" t="s">
        <v>10690</v>
      </c>
      <c r="D7359" s="157" t="s">
        <v>8259</v>
      </c>
      <c r="E7359" s="157" t="s">
        <v>8259</v>
      </c>
      <c r="F7359" s="157" t="s">
        <v>8259</v>
      </c>
    </row>
    <row r="7360" spans="1:6" x14ac:dyDescent="0.2">
      <c r="A7360" s="155" t="s">
        <v>8257</v>
      </c>
      <c r="B7360" s="155" t="s">
        <v>8258</v>
      </c>
      <c r="C7360" s="155" t="s">
        <v>10690</v>
      </c>
      <c r="D7360" s="157" t="s">
        <v>8259</v>
      </c>
      <c r="E7360" s="157" t="s">
        <v>8259</v>
      </c>
      <c r="F7360" s="157" t="s">
        <v>8259</v>
      </c>
    </row>
    <row r="7361" spans="1:6" x14ac:dyDescent="0.2">
      <c r="A7361" s="155" t="s">
        <v>8260</v>
      </c>
      <c r="B7361" s="155" t="s">
        <v>12364</v>
      </c>
      <c r="C7361" s="156">
        <v>37621</v>
      </c>
      <c r="D7361" s="157">
        <v>0</v>
      </c>
      <c r="E7361" s="157">
        <v>0</v>
      </c>
      <c r="F7361" s="157">
        <v>0</v>
      </c>
    </row>
    <row r="7362" spans="1:6" x14ac:dyDescent="0.2">
      <c r="A7362" s="155" t="s">
        <v>8261</v>
      </c>
      <c r="B7362" s="155"/>
      <c r="C7362" s="156">
        <v>37621</v>
      </c>
      <c r="D7362" s="157">
        <v>0</v>
      </c>
      <c r="E7362" s="157">
        <v>0</v>
      </c>
      <c r="F7362" s="157">
        <v>0</v>
      </c>
    </row>
    <row r="7363" spans="1:6" x14ac:dyDescent="0.2">
      <c r="A7363" s="155" t="s">
        <v>8257</v>
      </c>
      <c r="B7363" s="155" t="s">
        <v>8258</v>
      </c>
      <c r="C7363" s="155" t="s">
        <v>10690</v>
      </c>
      <c r="D7363" s="157" t="s">
        <v>8259</v>
      </c>
      <c r="E7363" s="157" t="s">
        <v>8259</v>
      </c>
      <c r="F7363" s="157" t="s">
        <v>8259</v>
      </c>
    </row>
    <row r="7364" spans="1:6" x14ac:dyDescent="0.2">
      <c r="A7364" s="155" t="s">
        <v>8257</v>
      </c>
      <c r="B7364" s="155" t="s">
        <v>8258</v>
      </c>
      <c r="C7364" s="155" t="s">
        <v>10690</v>
      </c>
      <c r="D7364" s="157" t="s">
        <v>8259</v>
      </c>
      <c r="E7364" s="157" t="s">
        <v>8259</v>
      </c>
      <c r="F7364" s="157" t="s">
        <v>8259</v>
      </c>
    </row>
    <row r="7365" spans="1:6" x14ac:dyDescent="0.2">
      <c r="A7365" s="155" t="s">
        <v>8260</v>
      </c>
      <c r="B7365" s="155" t="s">
        <v>12364</v>
      </c>
      <c r="C7365" s="156">
        <v>37621</v>
      </c>
      <c r="D7365" s="157">
        <v>0</v>
      </c>
      <c r="E7365" s="157">
        <v>0</v>
      </c>
      <c r="F7365" s="157">
        <v>0</v>
      </c>
    </row>
    <row r="7366" spans="1:6" x14ac:dyDescent="0.2">
      <c r="A7366" s="155" t="s">
        <v>8261</v>
      </c>
      <c r="B7366" s="155"/>
      <c r="C7366" s="156">
        <v>37621</v>
      </c>
      <c r="D7366" s="157">
        <v>0</v>
      </c>
      <c r="E7366" s="157">
        <v>0</v>
      </c>
      <c r="F7366" s="157">
        <v>0</v>
      </c>
    </row>
    <row r="7367" spans="1:6" x14ac:dyDescent="0.2">
      <c r="A7367" s="155" t="s">
        <v>8257</v>
      </c>
      <c r="B7367" s="155" t="s">
        <v>8258</v>
      </c>
      <c r="C7367" s="155" t="s">
        <v>10690</v>
      </c>
      <c r="D7367" s="157" t="s">
        <v>8259</v>
      </c>
      <c r="E7367" s="157" t="s">
        <v>8259</v>
      </c>
      <c r="F7367" s="157" t="s">
        <v>8259</v>
      </c>
    </row>
    <row r="7368" spans="1:6" x14ac:dyDescent="0.2">
      <c r="A7368" s="155" t="s">
        <v>8257</v>
      </c>
      <c r="B7368" s="155" t="s">
        <v>8258</v>
      </c>
      <c r="C7368" s="155" t="s">
        <v>10690</v>
      </c>
      <c r="D7368" s="157" t="s">
        <v>8259</v>
      </c>
      <c r="E7368" s="157" t="s">
        <v>8259</v>
      </c>
      <c r="F7368" s="157" t="s">
        <v>8259</v>
      </c>
    </row>
    <row r="7369" spans="1:6" x14ac:dyDescent="0.2">
      <c r="A7369" s="155" t="s">
        <v>8260</v>
      </c>
      <c r="B7369" s="155" t="s">
        <v>12364</v>
      </c>
      <c r="C7369" s="156">
        <v>37621</v>
      </c>
      <c r="D7369" s="157">
        <v>0</v>
      </c>
      <c r="E7369" s="157">
        <v>0</v>
      </c>
      <c r="F7369" s="157">
        <v>0</v>
      </c>
    </row>
    <row r="7370" spans="1:6" x14ac:dyDescent="0.2">
      <c r="A7370" s="155" t="s">
        <v>8261</v>
      </c>
      <c r="B7370" s="155"/>
      <c r="C7370" s="156">
        <v>37621</v>
      </c>
      <c r="D7370" s="157">
        <v>0</v>
      </c>
      <c r="E7370" s="157">
        <v>0</v>
      </c>
      <c r="F7370" s="157">
        <v>0</v>
      </c>
    </row>
    <row r="7371" spans="1:6" x14ac:dyDescent="0.2">
      <c r="A7371" s="155" t="s">
        <v>8257</v>
      </c>
      <c r="B7371" s="155" t="s">
        <v>8258</v>
      </c>
      <c r="C7371" s="155" t="s">
        <v>10690</v>
      </c>
      <c r="D7371" s="157" t="s">
        <v>8259</v>
      </c>
      <c r="E7371" s="157" t="s">
        <v>8259</v>
      </c>
      <c r="F7371" s="157" t="s">
        <v>8259</v>
      </c>
    </row>
    <row r="7372" spans="1:6" x14ac:dyDescent="0.2">
      <c r="A7372" s="155" t="s">
        <v>6148</v>
      </c>
      <c r="B7372" s="155" t="s">
        <v>11887</v>
      </c>
      <c r="C7372" s="155" t="s">
        <v>9982</v>
      </c>
      <c r="D7372" s="155"/>
      <c r="E7372" s="155"/>
      <c r="F7372" s="155"/>
    </row>
    <row r="7373" spans="1:6" x14ac:dyDescent="0.2">
      <c r="A7373" s="155"/>
      <c r="B7373" s="155"/>
      <c r="C7373" s="155" t="s">
        <v>10691</v>
      </c>
      <c r="D7373" s="155"/>
      <c r="E7373" s="157">
        <v>0</v>
      </c>
      <c r="F7373" s="155"/>
    </row>
    <row r="7374" spans="1:6" x14ac:dyDescent="0.2">
      <c r="A7374" s="155" t="s">
        <v>8264</v>
      </c>
      <c r="B7374" s="155"/>
      <c r="C7374" s="156">
        <v>37590</v>
      </c>
      <c r="D7374" s="157">
        <v>477</v>
      </c>
      <c r="E7374" s="157">
        <v>477</v>
      </c>
      <c r="F7374" s="157">
        <v>0</v>
      </c>
    </row>
    <row r="7375" spans="1:6" x14ac:dyDescent="0.2">
      <c r="A7375" s="155" t="s">
        <v>8257</v>
      </c>
      <c r="B7375" s="155" t="s">
        <v>8258</v>
      </c>
      <c r="C7375" s="155" t="s">
        <v>10690</v>
      </c>
      <c r="D7375" s="157" t="s">
        <v>8259</v>
      </c>
      <c r="E7375" s="157" t="s">
        <v>8259</v>
      </c>
      <c r="F7375" s="157" t="s">
        <v>8259</v>
      </c>
    </row>
    <row r="7376" spans="1:6" x14ac:dyDescent="0.2">
      <c r="A7376" s="155" t="s">
        <v>8257</v>
      </c>
      <c r="B7376" s="155" t="s">
        <v>8258</v>
      </c>
      <c r="C7376" s="155" t="s">
        <v>10690</v>
      </c>
      <c r="D7376" s="157" t="s">
        <v>8259</v>
      </c>
      <c r="E7376" s="157" t="s">
        <v>8259</v>
      </c>
      <c r="F7376" s="157" t="s">
        <v>8259</v>
      </c>
    </row>
    <row r="7377" spans="1:6" x14ac:dyDescent="0.2">
      <c r="A7377" s="155" t="s">
        <v>8260</v>
      </c>
      <c r="B7377" s="155" t="s">
        <v>12364</v>
      </c>
      <c r="C7377" s="156">
        <v>37621</v>
      </c>
      <c r="D7377" s="157">
        <v>0</v>
      </c>
      <c r="E7377" s="157">
        <v>0</v>
      </c>
      <c r="F7377" s="157">
        <v>0</v>
      </c>
    </row>
    <row r="7378" spans="1:6" x14ac:dyDescent="0.2">
      <c r="A7378" s="155" t="s">
        <v>8261</v>
      </c>
      <c r="B7378" s="155"/>
      <c r="C7378" s="156">
        <v>37621</v>
      </c>
      <c r="D7378" s="157">
        <v>477</v>
      </c>
      <c r="E7378" s="157">
        <v>477</v>
      </c>
      <c r="F7378" s="157">
        <v>0</v>
      </c>
    </row>
    <row r="7379" spans="1:6" x14ac:dyDescent="0.2">
      <c r="A7379" s="155" t="s">
        <v>8257</v>
      </c>
      <c r="B7379" s="155" t="s">
        <v>8258</v>
      </c>
      <c r="C7379" s="155" t="s">
        <v>10690</v>
      </c>
      <c r="D7379" s="157" t="s">
        <v>8259</v>
      </c>
      <c r="E7379" s="157" t="s">
        <v>8259</v>
      </c>
      <c r="F7379" s="157" t="s">
        <v>8259</v>
      </c>
    </row>
    <row r="7380" spans="1:6" x14ac:dyDescent="0.2">
      <c r="A7380" s="155" t="s">
        <v>8257</v>
      </c>
      <c r="B7380" s="155" t="s">
        <v>8258</v>
      </c>
      <c r="C7380" s="155" t="s">
        <v>10690</v>
      </c>
      <c r="D7380" s="157" t="s">
        <v>8259</v>
      </c>
      <c r="E7380" s="157" t="s">
        <v>8259</v>
      </c>
      <c r="F7380" s="157" t="s">
        <v>8259</v>
      </c>
    </row>
    <row r="7381" spans="1:6" x14ac:dyDescent="0.2">
      <c r="A7381" s="155" t="s">
        <v>8260</v>
      </c>
      <c r="B7381" s="155" t="s">
        <v>12364</v>
      </c>
      <c r="C7381" s="156">
        <v>37621</v>
      </c>
      <c r="D7381" s="157">
        <v>0</v>
      </c>
      <c r="E7381" s="157">
        <v>0</v>
      </c>
      <c r="F7381" s="157">
        <v>0</v>
      </c>
    </row>
    <row r="7382" spans="1:6" x14ac:dyDescent="0.2">
      <c r="A7382" s="155" t="s">
        <v>8261</v>
      </c>
      <c r="B7382" s="155"/>
      <c r="C7382" s="156">
        <v>37621</v>
      </c>
      <c r="D7382" s="157">
        <v>0</v>
      </c>
      <c r="E7382" s="157">
        <v>0</v>
      </c>
      <c r="F7382" s="157">
        <v>0</v>
      </c>
    </row>
    <row r="7383" spans="1:6" x14ac:dyDescent="0.2">
      <c r="A7383" s="155" t="s">
        <v>8257</v>
      </c>
      <c r="B7383" s="155" t="s">
        <v>8258</v>
      </c>
      <c r="C7383" s="155" t="s">
        <v>10690</v>
      </c>
      <c r="D7383" s="157" t="s">
        <v>8259</v>
      </c>
      <c r="E7383" s="157" t="s">
        <v>8259</v>
      </c>
      <c r="F7383" s="157" t="s">
        <v>8259</v>
      </c>
    </row>
    <row r="7384" spans="1:6" x14ac:dyDescent="0.2">
      <c r="A7384" s="155" t="s">
        <v>4866</v>
      </c>
      <c r="B7384" s="155" t="s">
        <v>9983</v>
      </c>
      <c r="C7384" s="155" t="s">
        <v>9984</v>
      </c>
      <c r="D7384" s="155"/>
      <c r="E7384" s="155"/>
      <c r="F7384" s="155"/>
    </row>
    <row r="7385" spans="1:6" x14ac:dyDescent="0.2">
      <c r="A7385" s="155"/>
      <c r="B7385" s="155"/>
      <c r="C7385" s="155" t="s">
        <v>10691</v>
      </c>
      <c r="D7385" s="155"/>
      <c r="E7385" s="157">
        <v>0</v>
      </c>
      <c r="F7385" s="155"/>
    </row>
    <row r="7386" spans="1:6" x14ac:dyDescent="0.2">
      <c r="A7386" s="155" t="s">
        <v>8264</v>
      </c>
      <c r="B7386" s="155"/>
      <c r="C7386" s="156">
        <v>37590</v>
      </c>
      <c r="D7386" s="157">
        <v>267820.91399999999</v>
      </c>
      <c r="E7386" s="157">
        <v>240415.69099999999</v>
      </c>
      <c r="F7386" s="157">
        <v>27405.223000000002</v>
      </c>
    </row>
    <row r="7387" spans="1:6" x14ac:dyDescent="0.2">
      <c r="A7387" s="155" t="s">
        <v>8257</v>
      </c>
      <c r="B7387" s="155" t="s">
        <v>8258</v>
      </c>
      <c r="C7387" s="155" t="s">
        <v>10690</v>
      </c>
      <c r="D7387" s="157" t="s">
        <v>8259</v>
      </c>
      <c r="E7387" s="157" t="s">
        <v>8259</v>
      </c>
      <c r="F7387" s="157" t="s">
        <v>8259</v>
      </c>
    </row>
    <row r="7388" spans="1:6" x14ac:dyDescent="0.2">
      <c r="A7388" s="156">
        <v>45637</v>
      </c>
      <c r="B7388" s="155" t="s">
        <v>11888</v>
      </c>
      <c r="C7388" s="155" t="s">
        <v>11889</v>
      </c>
      <c r="D7388" s="155"/>
      <c r="E7388" s="157">
        <v>722.14</v>
      </c>
      <c r="F7388" s="157">
        <v>26683.082999999999</v>
      </c>
    </row>
    <row r="7389" spans="1:6" x14ac:dyDescent="0.2">
      <c r="A7389" s="156">
        <v>45637</v>
      </c>
      <c r="B7389" s="155" t="s">
        <v>11890</v>
      </c>
      <c r="C7389" s="155" t="s">
        <v>11891</v>
      </c>
      <c r="D7389" s="155"/>
      <c r="E7389" s="157">
        <v>589.93100000000004</v>
      </c>
      <c r="F7389" s="157">
        <v>26093.151999999998</v>
      </c>
    </row>
    <row r="7390" spans="1:6" x14ac:dyDescent="0.2">
      <c r="A7390" s="156">
        <v>45637</v>
      </c>
      <c r="B7390" s="155" t="s">
        <v>11892</v>
      </c>
      <c r="C7390" s="155" t="s">
        <v>11893</v>
      </c>
      <c r="D7390" s="155"/>
      <c r="E7390" s="157">
        <v>986.55799999999999</v>
      </c>
      <c r="F7390" s="157">
        <v>25106.594000000001</v>
      </c>
    </row>
    <row r="7391" spans="1:6" x14ac:dyDescent="0.2">
      <c r="A7391" s="156">
        <v>45637</v>
      </c>
      <c r="B7391" s="155" t="s">
        <v>11894</v>
      </c>
      <c r="C7391" s="155" t="s">
        <v>11895</v>
      </c>
      <c r="D7391" s="155"/>
      <c r="E7391" s="157">
        <v>1996.154</v>
      </c>
      <c r="F7391" s="157">
        <v>23110.44</v>
      </c>
    </row>
    <row r="7392" spans="1:6" x14ac:dyDescent="0.2">
      <c r="A7392" s="155" t="s">
        <v>8268</v>
      </c>
      <c r="B7392" s="155"/>
      <c r="C7392" s="155"/>
      <c r="D7392" s="155"/>
      <c r="E7392" s="155"/>
      <c r="F7392" s="155"/>
    </row>
    <row r="7393" spans="1:6" x14ac:dyDescent="0.2">
      <c r="A7393" s="155" t="s">
        <v>8254</v>
      </c>
      <c r="B7393" s="155" t="s">
        <v>8255</v>
      </c>
      <c r="C7393" s="155"/>
      <c r="D7393" s="155"/>
      <c r="E7393" s="155"/>
      <c r="F7393" s="155"/>
    </row>
    <row r="7394" spans="1:6" x14ac:dyDescent="0.2">
      <c r="A7394" s="155"/>
      <c r="B7394" s="155"/>
      <c r="C7394" s="155" t="s">
        <v>10689</v>
      </c>
      <c r="D7394" s="157" t="s">
        <v>8255</v>
      </c>
      <c r="E7394" s="155"/>
      <c r="F7394" s="155"/>
    </row>
    <row r="7397" spans="1:6" x14ac:dyDescent="0.2">
      <c r="A7397" s="155" t="s">
        <v>8265</v>
      </c>
      <c r="B7397" s="155" t="s">
        <v>8266</v>
      </c>
      <c r="C7397" s="155" t="s">
        <v>158</v>
      </c>
      <c r="D7397" s="157" t="s">
        <v>3</v>
      </c>
      <c r="E7397" s="157" t="s">
        <v>4</v>
      </c>
      <c r="F7397" s="157" t="s">
        <v>1020</v>
      </c>
    </row>
    <row r="7398" spans="1:6" x14ac:dyDescent="0.2">
      <c r="A7398" s="155" t="s">
        <v>8257</v>
      </c>
      <c r="B7398" s="155" t="s">
        <v>8258</v>
      </c>
      <c r="C7398" s="155" t="s">
        <v>10690</v>
      </c>
      <c r="D7398" s="157" t="s">
        <v>8259</v>
      </c>
      <c r="E7398" s="157" t="s">
        <v>8259</v>
      </c>
      <c r="F7398" s="157" t="s">
        <v>8259</v>
      </c>
    </row>
    <row r="7400" spans="1:6" x14ac:dyDescent="0.2">
      <c r="A7400" s="156">
        <v>45637</v>
      </c>
      <c r="B7400" s="155" t="s">
        <v>11896</v>
      </c>
      <c r="C7400" s="155" t="s">
        <v>11897</v>
      </c>
      <c r="D7400" s="155"/>
      <c r="E7400" s="157">
        <v>2404.8000000000002</v>
      </c>
      <c r="F7400" s="157">
        <v>20705.64</v>
      </c>
    </row>
    <row r="7401" spans="1:6" x14ac:dyDescent="0.2">
      <c r="A7401" s="156">
        <v>45637</v>
      </c>
      <c r="B7401" s="155" t="s">
        <v>11898</v>
      </c>
      <c r="C7401" s="155" t="s">
        <v>11899</v>
      </c>
      <c r="D7401" s="155"/>
      <c r="E7401" s="157">
        <v>1803.85</v>
      </c>
      <c r="F7401" s="157">
        <v>18901.79</v>
      </c>
    </row>
    <row r="7402" spans="1:6" x14ac:dyDescent="0.2">
      <c r="A7402" s="156">
        <v>45637</v>
      </c>
      <c r="B7402" s="155" t="s">
        <v>11900</v>
      </c>
      <c r="C7402" s="155" t="s">
        <v>11901</v>
      </c>
      <c r="D7402" s="155"/>
      <c r="E7402" s="157">
        <v>587.76800000000003</v>
      </c>
      <c r="F7402" s="157">
        <v>18314.022000000001</v>
      </c>
    </row>
    <row r="7403" spans="1:6" x14ac:dyDescent="0.2">
      <c r="A7403" s="156">
        <v>45637</v>
      </c>
      <c r="B7403" s="155" t="s">
        <v>11902</v>
      </c>
      <c r="C7403" s="155" t="s">
        <v>11903</v>
      </c>
      <c r="D7403" s="155"/>
      <c r="E7403" s="157">
        <v>1106.748</v>
      </c>
      <c r="F7403" s="157">
        <v>17207.274000000001</v>
      </c>
    </row>
    <row r="7404" spans="1:6" x14ac:dyDescent="0.2">
      <c r="A7404" s="156">
        <v>45637</v>
      </c>
      <c r="B7404" s="155" t="s">
        <v>11904</v>
      </c>
      <c r="C7404" s="155" t="s">
        <v>11905</v>
      </c>
      <c r="D7404" s="155"/>
      <c r="E7404" s="157">
        <v>2356.7240000000002</v>
      </c>
      <c r="F7404" s="157">
        <v>14850.55</v>
      </c>
    </row>
    <row r="7405" spans="1:6" x14ac:dyDescent="0.2">
      <c r="A7405" s="156">
        <v>45644</v>
      </c>
      <c r="B7405" s="155">
        <v>5624567536</v>
      </c>
      <c r="C7405" s="155" t="s">
        <v>11906</v>
      </c>
      <c r="D7405" s="157">
        <v>12554.673000000001</v>
      </c>
      <c r="E7405" s="155"/>
      <c r="F7405" s="157">
        <v>27405.223000000002</v>
      </c>
    </row>
    <row r="7406" spans="1:6" x14ac:dyDescent="0.2">
      <c r="A7406" s="155" t="s">
        <v>8257</v>
      </c>
      <c r="B7406" s="155" t="s">
        <v>8258</v>
      </c>
      <c r="C7406" s="155" t="s">
        <v>10690</v>
      </c>
      <c r="D7406" s="157" t="s">
        <v>8259</v>
      </c>
      <c r="E7406" s="157" t="s">
        <v>8259</v>
      </c>
      <c r="F7406" s="157" t="s">
        <v>8259</v>
      </c>
    </row>
    <row r="7407" spans="1:6" x14ac:dyDescent="0.2">
      <c r="A7407" s="155" t="s">
        <v>8260</v>
      </c>
      <c r="B7407" s="155" t="s">
        <v>12364</v>
      </c>
      <c r="C7407" s="156">
        <v>37621</v>
      </c>
      <c r="D7407" s="157">
        <v>12554.673000000001</v>
      </c>
      <c r="E7407" s="157">
        <v>12554.673000000001</v>
      </c>
      <c r="F7407" s="157">
        <v>0</v>
      </c>
    </row>
    <row r="7408" spans="1:6" x14ac:dyDescent="0.2">
      <c r="A7408" s="155" t="s">
        <v>8261</v>
      </c>
      <c r="B7408" s="155"/>
      <c r="C7408" s="156">
        <v>37621</v>
      </c>
      <c r="D7408" s="157">
        <v>280375.587</v>
      </c>
      <c r="E7408" s="157">
        <v>252970.364</v>
      </c>
      <c r="F7408" s="157">
        <v>27405.223000000002</v>
      </c>
    </row>
    <row r="7409" spans="1:6" x14ac:dyDescent="0.2">
      <c r="A7409" s="155" t="s">
        <v>8257</v>
      </c>
      <c r="B7409" s="155" t="s">
        <v>8258</v>
      </c>
      <c r="C7409" s="155" t="s">
        <v>10690</v>
      </c>
      <c r="D7409" s="157" t="s">
        <v>8259</v>
      </c>
      <c r="E7409" s="157" t="s">
        <v>8259</v>
      </c>
      <c r="F7409" s="157" t="s">
        <v>8259</v>
      </c>
    </row>
    <row r="7410" spans="1:6" x14ac:dyDescent="0.2">
      <c r="A7410" s="155" t="s">
        <v>5006</v>
      </c>
      <c r="B7410" s="155" t="s">
        <v>9985</v>
      </c>
      <c r="C7410" s="155" t="s">
        <v>8269</v>
      </c>
      <c r="D7410" s="155"/>
      <c r="E7410" s="155"/>
      <c r="F7410" s="155"/>
    </row>
    <row r="7411" spans="1:6" x14ac:dyDescent="0.2">
      <c r="A7411" s="155"/>
      <c r="B7411" s="155"/>
      <c r="C7411" s="155" t="s">
        <v>10691</v>
      </c>
      <c r="D7411" s="155"/>
      <c r="E7411" s="157">
        <v>0</v>
      </c>
      <c r="F7411" s="155"/>
    </row>
    <row r="7412" spans="1:6" x14ac:dyDescent="0.2">
      <c r="A7412" s="155" t="s">
        <v>8264</v>
      </c>
      <c r="B7412" s="155"/>
      <c r="C7412" s="156">
        <v>37590</v>
      </c>
      <c r="D7412" s="157">
        <v>36710.03</v>
      </c>
      <c r="E7412" s="157">
        <v>36710.03</v>
      </c>
      <c r="F7412" s="157">
        <v>0</v>
      </c>
    </row>
    <row r="7413" spans="1:6" x14ac:dyDescent="0.2">
      <c r="A7413" s="155" t="s">
        <v>8257</v>
      </c>
      <c r="B7413" s="155" t="s">
        <v>8258</v>
      </c>
      <c r="C7413" s="155" t="s">
        <v>10690</v>
      </c>
      <c r="D7413" s="157" t="s">
        <v>8259</v>
      </c>
      <c r="E7413" s="157" t="s">
        <v>8259</v>
      </c>
      <c r="F7413" s="157" t="s">
        <v>8259</v>
      </c>
    </row>
    <row r="7414" spans="1:6" x14ac:dyDescent="0.2">
      <c r="A7414" s="155" t="s">
        <v>8257</v>
      </c>
      <c r="B7414" s="155" t="s">
        <v>8258</v>
      </c>
      <c r="C7414" s="155" t="s">
        <v>10690</v>
      </c>
      <c r="D7414" s="157" t="s">
        <v>8259</v>
      </c>
      <c r="E7414" s="157" t="s">
        <v>8259</v>
      </c>
      <c r="F7414" s="157" t="s">
        <v>8259</v>
      </c>
    </row>
    <row r="7415" spans="1:6" x14ac:dyDescent="0.2">
      <c r="A7415" s="155" t="s">
        <v>8260</v>
      </c>
      <c r="B7415" s="155" t="s">
        <v>12364</v>
      </c>
      <c r="C7415" s="156">
        <v>37621</v>
      </c>
      <c r="D7415" s="157">
        <v>0</v>
      </c>
      <c r="E7415" s="157">
        <v>0</v>
      </c>
      <c r="F7415" s="157">
        <v>0</v>
      </c>
    </row>
    <row r="7416" spans="1:6" x14ac:dyDescent="0.2">
      <c r="A7416" s="155" t="s">
        <v>8261</v>
      </c>
      <c r="B7416" s="155"/>
      <c r="C7416" s="156">
        <v>37621</v>
      </c>
      <c r="D7416" s="157">
        <v>36710.03</v>
      </c>
      <c r="E7416" s="157">
        <v>36710.03</v>
      </c>
      <c r="F7416" s="157">
        <v>0</v>
      </c>
    </row>
    <row r="7417" spans="1:6" x14ac:dyDescent="0.2">
      <c r="A7417" s="155" t="s">
        <v>8257</v>
      </c>
      <c r="B7417" s="155" t="s">
        <v>8258</v>
      </c>
      <c r="C7417" s="155" t="s">
        <v>10690</v>
      </c>
      <c r="D7417" s="157" t="s">
        <v>8259</v>
      </c>
      <c r="E7417" s="157" t="s">
        <v>8259</v>
      </c>
      <c r="F7417" s="157" t="s">
        <v>8259</v>
      </c>
    </row>
    <row r="7418" spans="1:6" x14ac:dyDescent="0.2">
      <c r="A7418" s="155" t="s">
        <v>6150</v>
      </c>
      <c r="B7418" s="155" t="s">
        <v>9988</v>
      </c>
      <c r="C7418" s="155"/>
      <c r="D7418" s="155"/>
      <c r="E7418" s="155"/>
      <c r="F7418" s="155"/>
    </row>
    <row r="7419" spans="1:6" x14ac:dyDescent="0.2">
      <c r="A7419" s="155"/>
      <c r="B7419" s="155"/>
      <c r="C7419" s="155" t="s">
        <v>10691</v>
      </c>
      <c r="D7419" s="155"/>
      <c r="E7419" s="157">
        <v>0</v>
      </c>
      <c r="F7419" s="155"/>
    </row>
    <row r="7420" spans="1:6" x14ac:dyDescent="0.2">
      <c r="A7420" s="155" t="s">
        <v>8264</v>
      </c>
      <c r="B7420" s="155"/>
      <c r="C7420" s="156">
        <v>37590</v>
      </c>
      <c r="D7420" s="157">
        <v>2662.5</v>
      </c>
      <c r="E7420" s="157">
        <v>2662.5</v>
      </c>
      <c r="F7420" s="157">
        <v>0</v>
      </c>
    </row>
    <row r="7421" spans="1:6" x14ac:dyDescent="0.2">
      <c r="A7421" s="155" t="s">
        <v>8257</v>
      </c>
      <c r="B7421" s="155" t="s">
        <v>8258</v>
      </c>
      <c r="C7421" s="155" t="s">
        <v>10690</v>
      </c>
      <c r="D7421" s="157" t="s">
        <v>8259</v>
      </c>
      <c r="E7421" s="157" t="s">
        <v>8259</v>
      </c>
      <c r="F7421" s="157" t="s">
        <v>8259</v>
      </c>
    </row>
    <row r="7422" spans="1:6" x14ac:dyDescent="0.2">
      <c r="A7422" s="155" t="s">
        <v>8257</v>
      </c>
      <c r="B7422" s="155" t="s">
        <v>8258</v>
      </c>
      <c r="C7422" s="155" t="s">
        <v>10690</v>
      </c>
      <c r="D7422" s="157" t="s">
        <v>8259</v>
      </c>
      <c r="E7422" s="157" t="s">
        <v>8259</v>
      </c>
      <c r="F7422" s="157" t="s">
        <v>8259</v>
      </c>
    </row>
    <row r="7423" spans="1:6" x14ac:dyDescent="0.2">
      <c r="A7423" s="155" t="s">
        <v>8260</v>
      </c>
      <c r="B7423" s="155" t="s">
        <v>12364</v>
      </c>
      <c r="C7423" s="156">
        <v>37621</v>
      </c>
      <c r="D7423" s="157">
        <v>0</v>
      </c>
      <c r="E7423" s="157">
        <v>0</v>
      </c>
      <c r="F7423" s="157">
        <v>0</v>
      </c>
    </row>
    <row r="7424" spans="1:6" x14ac:dyDescent="0.2">
      <c r="A7424" s="155" t="s">
        <v>8261</v>
      </c>
      <c r="B7424" s="155"/>
      <c r="C7424" s="156">
        <v>37621</v>
      </c>
      <c r="D7424" s="157">
        <v>2662.5</v>
      </c>
      <c r="E7424" s="157">
        <v>2662.5</v>
      </c>
      <c r="F7424" s="157">
        <v>0</v>
      </c>
    </row>
    <row r="7425" spans="1:6" x14ac:dyDescent="0.2">
      <c r="A7425" s="155" t="s">
        <v>8257</v>
      </c>
      <c r="B7425" s="155" t="s">
        <v>8258</v>
      </c>
      <c r="C7425" s="155" t="s">
        <v>10690</v>
      </c>
      <c r="D7425" s="157" t="s">
        <v>8259</v>
      </c>
      <c r="E7425" s="157" t="s">
        <v>8259</v>
      </c>
      <c r="F7425" s="157" t="s">
        <v>8259</v>
      </c>
    </row>
    <row r="7426" spans="1:6" x14ac:dyDescent="0.2">
      <c r="A7426" s="155" t="s">
        <v>8257</v>
      </c>
      <c r="B7426" s="155" t="s">
        <v>8258</v>
      </c>
      <c r="C7426" s="155" t="s">
        <v>10690</v>
      </c>
      <c r="D7426" s="157" t="s">
        <v>8259</v>
      </c>
      <c r="E7426" s="157" t="s">
        <v>8259</v>
      </c>
      <c r="F7426" s="157" t="s">
        <v>8259</v>
      </c>
    </row>
    <row r="7427" spans="1:6" x14ac:dyDescent="0.2">
      <c r="A7427" s="155" t="s">
        <v>8260</v>
      </c>
      <c r="B7427" s="155" t="s">
        <v>12364</v>
      </c>
      <c r="C7427" s="156">
        <v>37621</v>
      </c>
      <c r="D7427" s="157">
        <v>0</v>
      </c>
      <c r="E7427" s="157">
        <v>0</v>
      </c>
      <c r="F7427" s="157">
        <v>0</v>
      </c>
    </row>
    <row r="7428" spans="1:6" x14ac:dyDescent="0.2">
      <c r="A7428" s="155" t="s">
        <v>8261</v>
      </c>
      <c r="B7428" s="155"/>
      <c r="C7428" s="156">
        <v>37621</v>
      </c>
      <c r="D7428" s="157">
        <v>0</v>
      </c>
      <c r="E7428" s="157">
        <v>0</v>
      </c>
      <c r="F7428" s="157">
        <v>0</v>
      </c>
    </row>
    <row r="7429" spans="1:6" x14ac:dyDescent="0.2">
      <c r="A7429" s="155" t="s">
        <v>8257</v>
      </c>
      <c r="B7429" s="155" t="s">
        <v>8258</v>
      </c>
      <c r="C7429" s="155" t="s">
        <v>10690</v>
      </c>
      <c r="D7429" s="157" t="s">
        <v>8259</v>
      </c>
      <c r="E7429" s="157" t="s">
        <v>8259</v>
      </c>
      <c r="F7429" s="157" t="s">
        <v>8259</v>
      </c>
    </row>
    <row r="7430" spans="1:6" x14ac:dyDescent="0.2">
      <c r="A7430" s="155" t="s">
        <v>6152</v>
      </c>
      <c r="B7430" s="155" t="s">
        <v>9989</v>
      </c>
      <c r="C7430" s="155"/>
      <c r="D7430" s="155"/>
      <c r="E7430" s="155"/>
      <c r="F7430" s="155"/>
    </row>
    <row r="7431" spans="1:6" x14ac:dyDescent="0.2">
      <c r="A7431" s="155"/>
      <c r="B7431" s="155"/>
      <c r="C7431" s="155" t="s">
        <v>10691</v>
      </c>
      <c r="D7431" s="155"/>
      <c r="E7431" s="157">
        <v>0</v>
      </c>
      <c r="F7431" s="155"/>
    </row>
    <row r="7432" spans="1:6" x14ac:dyDescent="0.2">
      <c r="A7432" s="155" t="s">
        <v>8264</v>
      </c>
      <c r="B7432" s="155"/>
      <c r="C7432" s="156">
        <v>37590</v>
      </c>
      <c r="D7432" s="157">
        <v>4567.04</v>
      </c>
      <c r="E7432" s="157">
        <v>4567.04</v>
      </c>
      <c r="F7432" s="157">
        <v>0</v>
      </c>
    </row>
    <row r="7433" spans="1:6" x14ac:dyDescent="0.2">
      <c r="A7433" s="155" t="s">
        <v>8257</v>
      </c>
      <c r="B7433" s="155" t="s">
        <v>8258</v>
      </c>
      <c r="C7433" s="155" t="s">
        <v>10690</v>
      </c>
      <c r="D7433" s="157" t="s">
        <v>8259</v>
      </c>
      <c r="E7433" s="157" t="s">
        <v>8259</v>
      </c>
      <c r="F7433" s="157" t="s">
        <v>8259</v>
      </c>
    </row>
    <row r="7434" spans="1:6" x14ac:dyDescent="0.2">
      <c r="A7434" s="155" t="s">
        <v>8257</v>
      </c>
      <c r="B7434" s="155" t="s">
        <v>8258</v>
      </c>
      <c r="C7434" s="155" t="s">
        <v>10690</v>
      </c>
      <c r="D7434" s="157" t="s">
        <v>8259</v>
      </c>
      <c r="E7434" s="157" t="s">
        <v>8259</v>
      </c>
      <c r="F7434" s="157" t="s">
        <v>8259</v>
      </c>
    </row>
    <row r="7435" spans="1:6" x14ac:dyDescent="0.2">
      <c r="A7435" s="155" t="s">
        <v>8260</v>
      </c>
      <c r="B7435" s="155" t="s">
        <v>12364</v>
      </c>
      <c r="C7435" s="156">
        <v>37621</v>
      </c>
      <c r="D7435" s="157">
        <v>0</v>
      </c>
      <c r="E7435" s="157">
        <v>0</v>
      </c>
      <c r="F7435" s="157">
        <v>0</v>
      </c>
    </row>
    <row r="7436" spans="1:6" x14ac:dyDescent="0.2">
      <c r="A7436" s="155" t="s">
        <v>8261</v>
      </c>
      <c r="B7436" s="155"/>
      <c r="C7436" s="156">
        <v>37621</v>
      </c>
      <c r="D7436" s="157">
        <v>4567.04</v>
      </c>
      <c r="E7436" s="157">
        <v>4567.04</v>
      </c>
      <c r="F7436" s="157">
        <v>0</v>
      </c>
    </row>
    <row r="7437" spans="1:6" x14ac:dyDescent="0.2">
      <c r="A7437" s="155" t="s">
        <v>8257</v>
      </c>
      <c r="B7437" s="155" t="s">
        <v>8258</v>
      </c>
      <c r="C7437" s="155" t="s">
        <v>10690</v>
      </c>
      <c r="D7437" s="157" t="s">
        <v>8259</v>
      </c>
      <c r="E7437" s="157" t="s">
        <v>8259</v>
      </c>
      <c r="F7437" s="157" t="s">
        <v>8259</v>
      </c>
    </row>
    <row r="7438" spans="1:6" x14ac:dyDescent="0.2">
      <c r="A7438" s="155" t="s">
        <v>882</v>
      </c>
      <c r="B7438" s="155" t="s">
        <v>9990</v>
      </c>
      <c r="C7438" s="155"/>
      <c r="D7438" s="155"/>
      <c r="E7438" s="155"/>
      <c r="F7438" s="155"/>
    </row>
    <row r="7439" spans="1:6" x14ac:dyDescent="0.2">
      <c r="A7439" s="155"/>
      <c r="B7439" s="155"/>
      <c r="C7439" s="155" t="s">
        <v>10691</v>
      </c>
      <c r="D7439" s="155"/>
      <c r="E7439" s="157">
        <v>0</v>
      </c>
      <c r="F7439" s="155"/>
    </row>
    <row r="7440" spans="1:6" x14ac:dyDescent="0.2">
      <c r="A7440" s="155" t="s">
        <v>8264</v>
      </c>
      <c r="B7440" s="155"/>
      <c r="C7440" s="156">
        <v>37590</v>
      </c>
      <c r="D7440" s="157">
        <v>459.62599999999998</v>
      </c>
      <c r="E7440" s="157">
        <v>459.62599999999998</v>
      </c>
      <c r="F7440" s="157">
        <v>0</v>
      </c>
    </row>
    <row r="7441" spans="1:6" x14ac:dyDescent="0.2">
      <c r="A7441" s="155" t="s">
        <v>8257</v>
      </c>
      <c r="B7441" s="155" t="s">
        <v>8258</v>
      </c>
      <c r="C7441" s="155" t="s">
        <v>10690</v>
      </c>
      <c r="D7441" s="157" t="s">
        <v>8259</v>
      </c>
      <c r="E7441" s="157" t="s">
        <v>8259</v>
      </c>
      <c r="F7441" s="157" t="s">
        <v>8259</v>
      </c>
    </row>
    <row r="7442" spans="1:6" x14ac:dyDescent="0.2">
      <c r="A7442" s="155" t="s">
        <v>8257</v>
      </c>
      <c r="B7442" s="155" t="s">
        <v>8258</v>
      </c>
      <c r="C7442" s="155" t="s">
        <v>10690</v>
      </c>
      <c r="D7442" s="157" t="s">
        <v>8259</v>
      </c>
      <c r="E7442" s="157" t="s">
        <v>8259</v>
      </c>
      <c r="F7442" s="157" t="s">
        <v>8259</v>
      </c>
    </row>
    <row r="7443" spans="1:6" x14ac:dyDescent="0.2">
      <c r="A7443" s="155" t="s">
        <v>8260</v>
      </c>
      <c r="B7443" s="155" t="s">
        <v>12364</v>
      </c>
      <c r="C7443" s="156">
        <v>37621</v>
      </c>
      <c r="D7443" s="157">
        <v>0</v>
      </c>
      <c r="E7443" s="157">
        <v>0</v>
      </c>
      <c r="F7443" s="157">
        <v>0</v>
      </c>
    </row>
    <row r="7444" spans="1:6" x14ac:dyDescent="0.2">
      <c r="A7444" s="155" t="s">
        <v>8261</v>
      </c>
      <c r="B7444" s="155"/>
      <c r="C7444" s="156">
        <v>37621</v>
      </c>
      <c r="D7444" s="157">
        <v>459.62599999999998</v>
      </c>
      <c r="E7444" s="157">
        <v>459.62599999999998</v>
      </c>
      <c r="F7444" s="157">
        <v>0</v>
      </c>
    </row>
    <row r="7445" spans="1:6" x14ac:dyDescent="0.2">
      <c r="A7445" s="155" t="s">
        <v>8257</v>
      </c>
      <c r="B7445" s="155" t="s">
        <v>8258</v>
      </c>
      <c r="C7445" s="155" t="s">
        <v>10690</v>
      </c>
      <c r="D7445" s="157" t="s">
        <v>8259</v>
      </c>
      <c r="E7445" s="157" t="s">
        <v>8259</v>
      </c>
      <c r="F7445" s="157" t="s">
        <v>8259</v>
      </c>
    </row>
    <row r="7446" spans="1:6" x14ac:dyDescent="0.2">
      <c r="A7446" s="155" t="s">
        <v>8257</v>
      </c>
      <c r="B7446" s="155" t="s">
        <v>8258</v>
      </c>
      <c r="C7446" s="155" t="s">
        <v>10690</v>
      </c>
      <c r="D7446" s="157" t="s">
        <v>8259</v>
      </c>
      <c r="E7446" s="157" t="s">
        <v>8259</v>
      </c>
      <c r="F7446" s="157" t="s">
        <v>8259</v>
      </c>
    </row>
    <row r="7447" spans="1:6" x14ac:dyDescent="0.2">
      <c r="A7447" s="155" t="s">
        <v>8260</v>
      </c>
      <c r="B7447" s="155" t="s">
        <v>12364</v>
      </c>
      <c r="C7447" s="156">
        <v>37621</v>
      </c>
      <c r="D7447" s="157">
        <v>0</v>
      </c>
      <c r="E7447" s="157">
        <v>0</v>
      </c>
      <c r="F7447" s="157">
        <v>0</v>
      </c>
    </row>
    <row r="7448" spans="1:6" x14ac:dyDescent="0.2">
      <c r="A7448" s="155" t="s">
        <v>8268</v>
      </c>
      <c r="B7448" s="155"/>
      <c r="C7448" s="155"/>
      <c r="D7448" s="155"/>
      <c r="E7448" s="155"/>
      <c r="F7448" s="155"/>
    </row>
    <row r="7449" spans="1:6" x14ac:dyDescent="0.2">
      <c r="A7449" s="155" t="s">
        <v>8254</v>
      </c>
      <c r="B7449" s="155" t="s">
        <v>8255</v>
      </c>
      <c r="C7449" s="155"/>
      <c r="D7449" s="155"/>
      <c r="E7449" s="155"/>
      <c r="F7449" s="155"/>
    </row>
    <row r="7450" spans="1:6" x14ac:dyDescent="0.2">
      <c r="A7450" s="155"/>
      <c r="B7450" s="155"/>
      <c r="C7450" s="155" t="s">
        <v>10689</v>
      </c>
      <c r="D7450" s="157" t="s">
        <v>8255</v>
      </c>
      <c r="E7450" s="155"/>
      <c r="F7450" s="155"/>
    </row>
    <row r="7452" spans="1:6" x14ac:dyDescent="0.2">
      <c r="A7452" s="155" t="s">
        <v>8261</v>
      </c>
      <c r="B7452" s="155"/>
      <c r="C7452" s="156">
        <v>37621</v>
      </c>
      <c r="D7452" s="157">
        <v>0</v>
      </c>
      <c r="E7452" s="157">
        <v>0</v>
      </c>
      <c r="F7452" s="157">
        <v>0</v>
      </c>
    </row>
    <row r="7453" spans="1:6" x14ac:dyDescent="0.2">
      <c r="A7453" s="155" t="s">
        <v>8257</v>
      </c>
      <c r="B7453" s="155" t="s">
        <v>8258</v>
      </c>
      <c r="C7453" s="155" t="s">
        <v>10690</v>
      </c>
      <c r="D7453" s="157" t="s">
        <v>8259</v>
      </c>
      <c r="E7453" s="157" t="s">
        <v>8259</v>
      </c>
      <c r="F7453" s="157" t="s">
        <v>8259</v>
      </c>
    </row>
    <row r="7454" spans="1:6" x14ac:dyDescent="0.2">
      <c r="A7454" s="155" t="s">
        <v>10487</v>
      </c>
      <c r="B7454" s="155" t="s">
        <v>11907</v>
      </c>
      <c r="C7454" s="155" t="s">
        <v>11908</v>
      </c>
      <c r="D7454" s="155"/>
      <c r="E7454" s="155"/>
      <c r="F7454" s="155"/>
    </row>
    <row r="7455" spans="1:6" x14ac:dyDescent="0.2">
      <c r="A7455" s="155"/>
      <c r="B7455" s="155"/>
      <c r="C7455" s="155" t="s">
        <v>10691</v>
      </c>
      <c r="D7455" s="155"/>
      <c r="E7455" s="157">
        <v>0</v>
      </c>
      <c r="F7455" s="155"/>
    </row>
    <row r="7456" spans="1:6" x14ac:dyDescent="0.2">
      <c r="A7456" s="155" t="s">
        <v>8264</v>
      </c>
      <c r="B7456" s="155"/>
      <c r="C7456" s="156">
        <v>37590</v>
      </c>
      <c r="D7456" s="157">
        <v>0</v>
      </c>
      <c r="E7456" s="157">
        <v>0</v>
      </c>
      <c r="F7456" s="157">
        <v>0</v>
      </c>
    </row>
    <row r="7457" spans="1:6" x14ac:dyDescent="0.2">
      <c r="A7457" s="155" t="s">
        <v>8257</v>
      </c>
      <c r="B7457" s="155" t="s">
        <v>8258</v>
      </c>
      <c r="C7457" s="155" t="s">
        <v>10690</v>
      </c>
      <c r="D7457" s="157" t="s">
        <v>8259</v>
      </c>
      <c r="E7457" s="157" t="s">
        <v>8259</v>
      </c>
      <c r="F7457" s="157" t="s">
        <v>8259</v>
      </c>
    </row>
    <row r="7459" spans="1:6" x14ac:dyDescent="0.2">
      <c r="A7459" s="155" t="s">
        <v>8265</v>
      </c>
      <c r="B7459" s="155" t="s">
        <v>8266</v>
      </c>
      <c r="C7459" s="155" t="s">
        <v>158</v>
      </c>
      <c r="D7459" s="157" t="s">
        <v>3</v>
      </c>
      <c r="E7459" s="157" t="s">
        <v>4</v>
      </c>
      <c r="F7459" s="157" t="s">
        <v>1020</v>
      </c>
    </row>
    <row r="7460" spans="1:6" x14ac:dyDescent="0.2">
      <c r="A7460" s="155" t="s">
        <v>8257</v>
      </c>
      <c r="B7460" s="155" t="s">
        <v>8258</v>
      </c>
      <c r="C7460" s="155" t="s">
        <v>10690</v>
      </c>
      <c r="D7460" s="157" t="s">
        <v>8259</v>
      </c>
      <c r="E7460" s="157" t="s">
        <v>8259</v>
      </c>
      <c r="F7460" s="157" t="s">
        <v>8259</v>
      </c>
    </row>
    <row r="7461" spans="1:6" x14ac:dyDescent="0.2">
      <c r="A7461" s="156">
        <v>45651</v>
      </c>
      <c r="B7461" s="155" t="s">
        <v>11909</v>
      </c>
      <c r="C7461" s="155" t="s">
        <v>11910</v>
      </c>
      <c r="D7461" s="155"/>
      <c r="E7461" s="157">
        <v>1412.0309999999999</v>
      </c>
      <c r="F7461" s="157">
        <v>-1412.0309999999999</v>
      </c>
    </row>
    <row r="7462" spans="1:6" x14ac:dyDescent="0.2">
      <c r="A7462" s="156">
        <v>45651</v>
      </c>
      <c r="B7462" s="155" t="s">
        <v>11911</v>
      </c>
      <c r="C7462" s="155" t="s">
        <v>11912</v>
      </c>
      <c r="D7462" s="155"/>
      <c r="E7462" s="157">
        <v>331.52300000000002</v>
      </c>
      <c r="F7462" s="157">
        <v>-1743.5540000000001</v>
      </c>
    </row>
    <row r="7463" spans="1:6" x14ac:dyDescent="0.2">
      <c r="A7463" s="156">
        <v>45651</v>
      </c>
      <c r="B7463" s="155" t="s">
        <v>11913</v>
      </c>
      <c r="C7463" s="155" t="s">
        <v>11914</v>
      </c>
      <c r="D7463" s="155"/>
      <c r="E7463" s="157">
        <v>1347.1279999999999</v>
      </c>
      <c r="F7463" s="157">
        <v>-3090.6819999999998</v>
      </c>
    </row>
    <row r="7464" spans="1:6" x14ac:dyDescent="0.2">
      <c r="A7464" s="155" t="s">
        <v>8257</v>
      </c>
      <c r="B7464" s="155" t="s">
        <v>8258</v>
      </c>
      <c r="C7464" s="155" t="s">
        <v>10690</v>
      </c>
      <c r="D7464" s="157" t="s">
        <v>8259</v>
      </c>
      <c r="E7464" s="157" t="s">
        <v>8259</v>
      </c>
      <c r="F7464" s="157" t="s">
        <v>8259</v>
      </c>
    </row>
    <row r="7465" spans="1:6" x14ac:dyDescent="0.2">
      <c r="A7465" s="155" t="s">
        <v>8260</v>
      </c>
      <c r="B7465" s="155" t="s">
        <v>12364</v>
      </c>
      <c r="C7465" s="156">
        <v>37621</v>
      </c>
      <c r="D7465" s="157">
        <v>0</v>
      </c>
      <c r="E7465" s="157">
        <v>3090.6819999999998</v>
      </c>
      <c r="F7465" s="157">
        <v>-3090.6819999999998</v>
      </c>
    </row>
    <row r="7466" spans="1:6" x14ac:dyDescent="0.2">
      <c r="A7466" s="155" t="s">
        <v>8261</v>
      </c>
      <c r="B7466" s="155"/>
      <c r="C7466" s="156">
        <v>37621</v>
      </c>
      <c r="D7466" s="157">
        <v>0</v>
      </c>
      <c r="E7466" s="157">
        <v>3090.6819999999998</v>
      </c>
      <c r="F7466" s="157">
        <v>-3090.6819999999998</v>
      </c>
    </row>
    <row r="7467" spans="1:6" x14ac:dyDescent="0.2">
      <c r="A7467" s="155" t="s">
        <v>8257</v>
      </c>
      <c r="B7467" s="155" t="s">
        <v>8258</v>
      </c>
      <c r="C7467" s="155" t="s">
        <v>10690</v>
      </c>
      <c r="D7467" s="157" t="s">
        <v>8259</v>
      </c>
      <c r="E7467" s="157" t="s">
        <v>8259</v>
      </c>
      <c r="F7467" s="157" t="s">
        <v>8259</v>
      </c>
    </row>
    <row r="7468" spans="1:6" x14ac:dyDescent="0.2">
      <c r="A7468" s="155" t="s">
        <v>8257</v>
      </c>
      <c r="B7468" s="155" t="s">
        <v>8258</v>
      </c>
      <c r="C7468" s="155" t="s">
        <v>10690</v>
      </c>
      <c r="D7468" s="157" t="s">
        <v>8259</v>
      </c>
      <c r="E7468" s="157" t="s">
        <v>8259</v>
      </c>
      <c r="F7468" s="157" t="s">
        <v>8259</v>
      </c>
    </row>
    <row r="7469" spans="1:6" x14ac:dyDescent="0.2">
      <c r="A7469" s="155" t="s">
        <v>8260</v>
      </c>
      <c r="B7469" s="155" t="s">
        <v>12364</v>
      </c>
      <c r="C7469" s="156">
        <v>37621</v>
      </c>
      <c r="D7469" s="157">
        <v>0</v>
      </c>
      <c r="E7469" s="157">
        <v>0</v>
      </c>
      <c r="F7469" s="157">
        <v>0</v>
      </c>
    </row>
    <row r="7470" spans="1:6" x14ac:dyDescent="0.2">
      <c r="A7470" s="155" t="s">
        <v>8261</v>
      </c>
      <c r="B7470" s="155"/>
      <c r="C7470" s="156">
        <v>37621</v>
      </c>
      <c r="D7470" s="157">
        <v>0</v>
      </c>
      <c r="E7470" s="157">
        <v>0</v>
      </c>
      <c r="F7470" s="157">
        <v>0</v>
      </c>
    </row>
    <row r="7471" spans="1:6" x14ac:dyDescent="0.2">
      <c r="A7471" s="155" t="s">
        <v>8257</v>
      </c>
      <c r="B7471" s="155" t="s">
        <v>8258</v>
      </c>
      <c r="C7471" s="155" t="s">
        <v>10690</v>
      </c>
      <c r="D7471" s="157" t="s">
        <v>8259</v>
      </c>
      <c r="E7471" s="157" t="s">
        <v>8259</v>
      </c>
      <c r="F7471" s="157" t="s">
        <v>8259</v>
      </c>
    </row>
    <row r="7472" spans="1:6" x14ac:dyDescent="0.2">
      <c r="A7472" s="155" t="s">
        <v>8257</v>
      </c>
      <c r="B7472" s="155" t="s">
        <v>8258</v>
      </c>
      <c r="C7472" s="155" t="s">
        <v>10690</v>
      </c>
      <c r="D7472" s="157" t="s">
        <v>8259</v>
      </c>
      <c r="E7472" s="157" t="s">
        <v>8259</v>
      </c>
      <c r="F7472" s="157" t="s">
        <v>8259</v>
      </c>
    </row>
    <row r="7473" spans="1:6" x14ac:dyDescent="0.2">
      <c r="A7473" s="155" t="s">
        <v>8260</v>
      </c>
      <c r="B7473" s="155" t="s">
        <v>12364</v>
      </c>
      <c r="C7473" s="156">
        <v>37621</v>
      </c>
      <c r="D7473" s="157">
        <v>0</v>
      </c>
      <c r="E7473" s="157">
        <v>0</v>
      </c>
      <c r="F7473" s="157">
        <v>0</v>
      </c>
    </row>
    <row r="7474" spans="1:6" x14ac:dyDescent="0.2">
      <c r="A7474" s="155" t="s">
        <v>8261</v>
      </c>
      <c r="B7474" s="155"/>
      <c r="C7474" s="156">
        <v>37621</v>
      </c>
      <c r="D7474" s="157">
        <v>0</v>
      </c>
      <c r="E7474" s="157">
        <v>0</v>
      </c>
      <c r="F7474" s="157">
        <v>0</v>
      </c>
    </row>
    <row r="7475" spans="1:6" x14ac:dyDescent="0.2">
      <c r="A7475" s="155" t="s">
        <v>8257</v>
      </c>
      <c r="B7475" s="155" t="s">
        <v>8258</v>
      </c>
      <c r="C7475" s="155" t="s">
        <v>10690</v>
      </c>
      <c r="D7475" s="157" t="s">
        <v>8259</v>
      </c>
      <c r="E7475" s="157" t="s">
        <v>8259</v>
      </c>
      <c r="F7475" s="157" t="s">
        <v>8259</v>
      </c>
    </row>
    <row r="7476" spans="1:6" x14ac:dyDescent="0.2">
      <c r="A7476" s="155" t="s">
        <v>8257</v>
      </c>
      <c r="B7476" s="155" t="s">
        <v>8258</v>
      </c>
      <c r="C7476" s="155" t="s">
        <v>10690</v>
      </c>
      <c r="D7476" s="157" t="s">
        <v>8259</v>
      </c>
      <c r="E7476" s="157" t="s">
        <v>8259</v>
      </c>
      <c r="F7476" s="157" t="s">
        <v>8259</v>
      </c>
    </row>
    <row r="7477" spans="1:6" x14ac:dyDescent="0.2">
      <c r="A7477" s="155" t="s">
        <v>8260</v>
      </c>
      <c r="B7477" s="155" t="s">
        <v>12364</v>
      </c>
      <c r="C7477" s="156">
        <v>37621</v>
      </c>
      <c r="D7477" s="157">
        <v>0</v>
      </c>
      <c r="E7477" s="157">
        <v>0</v>
      </c>
      <c r="F7477" s="157">
        <v>0</v>
      </c>
    </row>
    <row r="7478" spans="1:6" x14ac:dyDescent="0.2">
      <c r="A7478" s="155" t="s">
        <v>8261</v>
      </c>
      <c r="B7478" s="155"/>
      <c r="C7478" s="156">
        <v>37621</v>
      </c>
      <c r="D7478" s="157">
        <v>0</v>
      </c>
      <c r="E7478" s="157">
        <v>0</v>
      </c>
      <c r="F7478" s="157">
        <v>0</v>
      </c>
    </row>
    <row r="7479" spans="1:6" x14ac:dyDescent="0.2">
      <c r="A7479" s="155" t="s">
        <v>8257</v>
      </c>
      <c r="B7479" s="155" t="s">
        <v>8258</v>
      </c>
      <c r="C7479" s="155" t="s">
        <v>10690</v>
      </c>
      <c r="D7479" s="157" t="s">
        <v>8259</v>
      </c>
      <c r="E7479" s="157" t="s">
        <v>8259</v>
      </c>
      <c r="F7479" s="157" t="s">
        <v>8259</v>
      </c>
    </row>
    <row r="7480" spans="1:6" x14ac:dyDescent="0.2">
      <c r="A7480" s="155" t="s">
        <v>8257</v>
      </c>
      <c r="B7480" s="155" t="s">
        <v>8258</v>
      </c>
      <c r="C7480" s="155" t="s">
        <v>10690</v>
      </c>
      <c r="D7480" s="157" t="s">
        <v>8259</v>
      </c>
      <c r="E7480" s="157" t="s">
        <v>8259</v>
      </c>
      <c r="F7480" s="157" t="s">
        <v>8259</v>
      </c>
    </row>
    <row r="7481" spans="1:6" x14ac:dyDescent="0.2">
      <c r="A7481" s="155" t="s">
        <v>8260</v>
      </c>
      <c r="B7481" s="155" t="s">
        <v>12364</v>
      </c>
      <c r="C7481" s="156">
        <v>37621</v>
      </c>
      <c r="D7481" s="157">
        <v>0</v>
      </c>
      <c r="E7481" s="157">
        <v>0</v>
      </c>
      <c r="F7481" s="157">
        <v>0</v>
      </c>
    </row>
    <row r="7482" spans="1:6" x14ac:dyDescent="0.2">
      <c r="A7482" s="155" t="s">
        <v>8261</v>
      </c>
      <c r="B7482" s="155"/>
      <c r="C7482" s="156">
        <v>37621</v>
      </c>
      <c r="D7482" s="157">
        <v>0</v>
      </c>
      <c r="E7482" s="157">
        <v>0</v>
      </c>
      <c r="F7482" s="157">
        <v>0</v>
      </c>
    </row>
    <row r="7483" spans="1:6" x14ac:dyDescent="0.2">
      <c r="A7483" s="155" t="s">
        <v>8257</v>
      </c>
      <c r="B7483" s="155" t="s">
        <v>8258</v>
      </c>
      <c r="C7483" s="155" t="s">
        <v>10690</v>
      </c>
      <c r="D7483" s="157" t="s">
        <v>8259</v>
      </c>
      <c r="E7483" s="157" t="s">
        <v>8259</v>
      </c>
      <c r="F7483" s="157" t="s">
        <v>8259</v>
      </c>
    </row>
    <row r="7484" spans="1:6" x14ac:dyDescent="0.2">
      <c r="A7484" s="155" t="s">
        <v>8257</v>
      </c>
      <c r="B7484" s="155" t="s">
        <v>8258</v>
      </c>
      <c r="C7484" s="155" t="s">
        <v>10690</v>
      </c>
      <c r="D7484" s="157" t="s">
        <v>8259</v>
      </c>
      <c r="E7484" s="157" t="s">
        <v>8259</v>
      </c>
      <c r="F7484" s="157" t="s">
        <v>8259</v>
      </c>
    </row>
    <row r="7485" spans="1:6" x14ac:dyDescent="0.2">
      <c r="A7485" s="155" t="s">
        <v>8260</v>
      </c>
      <c r="B7485" s="155" t="s">
        <v>12364</v>
      </c>
      <c r="C7485" s="156">
        <v>37621</v>
      </c>
      <c r="D7485" s="157">
        <v>0</v>
      </c>
      <c r="E7485" s="157">
        <v>0</v>
      </c>
      <c r="F7485" s="157">
        <v>0</v>
      </c>
    </row>
    <row r="7486" spans="1:6" x14ac:dyDescent="0.2">
      <c r="A7486" s="155" t="s">
        <v>8261</v>
      </c>
      <c r="B7486" s="155"/>
      <c r="C7486" s="156">
        <v>37621</v>
      </c>
      <c r="D7486" s="157">
        <v>0</v>
      </c>
      <c r="E7486" s="157">
        <v>0</v>
      </c>
      <c r="F7486" s="157">
        <v>0</v>
      </c>
    </row>
    <row r="7487" spans="1:6" x14ac:dyDescent="0.2">
      <c r="A7487" s="155" t="s">
        <v>8257</v>
      </c>
      <c r="B7487" s="155" t="s">
        <v>8258</v>
      </c>
      <c r="C7487" s="155" t="s">
        <v>10690</v>
      </c>
      <c r="D7487" s="157" t="s">
        <v>8259</v>
      </c>
      <c r="E7487" s="157" t="s">
        <v>8259</v>
      </c>
      <c r="F7487" s="157" t="s">
        <v>8259</v>
      </c>
    </row>
    <row r="7488" spans="1:6" x14ac:dyDescent="0.2">
      <c r="A7488" s="155" t="s">
        <v>8257</v>
      </c>
      <c r="B7488" s="155" t="s">
        <v>8258</v>
      </c>
      <c r="C7488" s="155" t="s">
        <v>10690</v>
      </c>
      <c r="D7488" s="157" t="s">
        <v>8259</v>
      </c>
      <c r="E7488" s="157" t="s">
        <v>8259</v>
      </c>
      <c r="F7488" s="157" t="s">
        <v>8259</v>
      </c>
    </row>
    <row r="7489" spans="1:6" x14ac:dyDescent="0.2">
      <c r="A7489" s="155" t="s">
        <v>8260</v>
      </c>
      <c r="B7489" s="155" t="s">
        <v>12364</v>
      </c>
      <c r="C7489" s="156">
        <v>37621</v>
      </c>
      <c r="D7489" s="157">
        <v>0</v>
      </c>
      <c r="E7489" s="157">
        <v>0</v>
      </c>
      <c r="F7489" s="157">
        <v>0</v>
      </c>
    </row>
    <row r="7490" spans="1:6" x14ac:dyDescent="0.2">
      <c r="A7490" s="155" t="s">
        <v>8261</v>
      </c>
      <c r="B7490" s="155"/>
      <c r="C7490" s="156">
        <v>37621</v>
      </c>
      <c r="D7490" s="157">
        <v>0</v>
      </c>
      <c r="E7490" s="157">
        <v>0</v>
      </c>
      <c r="F7490" s="157">
        <v>0</v>
      </c>
    </row>
    <row r="7491" spans="1:6" x14ac:dyDescent="0.2">
      <c r="A7491" s="155" t="s">
        <v>8257</v>
      </c>
      <c r="B7491" s="155" t="s">
        <v>8258</v>
      </c>
      <c r="C7491" s="155" t="s">
        <v>10690</v>
      </c>
      <c r="D7491" s="157" t="s">
        <v>8259</v>
      </c>
      <c r="E7491" s="157" t="s">
        <v>8259</v>
      </c>
      <c r="F7491" s="157" t="s">
        <v>8259</v>
      </c>
    </row>
    <row r="7492" spans="1:6" x14ac:dyDescent="0.2">
      <c r="A7492" s="155" t="s">
        <v>8257</v>
      </c>
      <c r="B7492" s="155" t="s">
        <v>8258</v>
      </c>
      <c r="C7492" s="155" t="s">
        <v>10690</v>
      </c>
      <c r="D7492" s="157" t="s">
        <v>8259</v>
      </c>
      <c r="E7492" s="157" t="s">
        <v>8259</v>
      </c>
      <c r="F7492" s="157" t="s">
        <v>8259</v>
      </c>
    </row>
    <row r="7493" spans="1:6" x14ac:dyDescent="0.2">
      <c r="A7493" s="155" t="s">
        <v>8260</v>
      </c>
      <c r="B7493" s="155" t="s">
        <v>12364</v>
      </c>
      <c r="C7493" s="156">
        <v>37621</v>
      </c>
      <c r="D7493" s="157">
        <v>0</v>
      </c>
      <c r="E7493" s="157">
        <v>0</v>
      </c>
      <c r="F7493" s="157">
        <v>0</v>
      </c>
    </row>
    <row r="7494" spans="1:6" x14ac:dyDescent="0.2">
      <c r="A7494" s="155" t="s">
        <v>8261</v>
      </c>
      <c r="B7494" s="155"/>
      <c r="C7494" s="156">
        <v>37621</v>
      </c>
      <c r="D7494" s="157">
        <v>0</v>
      </c>
      <c r="E7494" s="157">
        <v>0</v>
      </c>
      <c r="F7494" s="157">
        <v>0</v>
      </c>
    </row>
    <row r="7495" spans="1:6" x14ac:dyDescent="0.2">
      <c r="A7495" s="155" t="s">
        <v>8257</v>
      </c>
      <c r="B7495" s="155" t="s">
        <v>8258</v>
      </c>
      <c r="C7495" s="155" t="s">
        <v>10690</v>
      </c>
      <c r="D7495" s="157" t="s">
        <v>8259</v>
      </c>
      <c r="E7495" s="157" t="s">
        <v>8259</v>
      </c>
      <c r="F7495" s="157" t="s">
        <v>8259</v>
      </c>
    </row>
    <row r="7496" spans="1:6" x14ac:dyDescent="0.2">
      <c r="A7496" s="155" t="s">
        <v>8257</v>
      </c>
      <c r="B7496" s="155" t="s">
        <v>8258</v>
      </c>
      <c r="C7496" s="155" t="s">
        <v>10690</v>
      </c>
      <c r="D7496" s="157" t="s">
        <v>8259</v>
      </c>
      <c r="E7496" s="157" t="s">
        <v>8259</v>
      </c>
      <c r="F7496" s="157" t="s">
        <v>8259</v>
      </c>
    </row>
    <row r="7497" spans="1:6" x14ac:dyDescent="0.2">
      <c r="A7497" s="155" t="s">
        <v>8260</v>
      </c>
      <c r="B7497" s="155" t="s">
        <v>12364</v>
      </c>
      <c r="C7497" s="156">
        <v>37621</v>
      </c>
      <c r="D7497" s="157">
        <v>0</v>
      </c>
      <c r="E7497" s="157">
        <v>0</v>
      </c>
      <c r="F7497" s="157">
        <v>0</v>
      </c>
    </row>
    <row r="7498" spans="1:6" x14ac:dyDescent="0.2">
      <c r="A7498" s="155" t="s">
        <v>8261</v>
      </c>
      <c r="B7498" s="155"/>
      <c r="C7498" s="156">
        <v>37621</v>
      </c>
      <c r="D7498" s="157">
        <v>0</v>
      </c>
      <c r="E7498" s="157">
        <v>0</v>
      </c>
      <c r="F7498" s="157">
        <v>0</v>
      </c>
    </row>
    <row r="7499" spans="1:6" x14ac:dyDescent="0.2">
      <c r="A7499" s="155" t="s">
        <v>8257</v>
      </c>
      <c r="B7499" s="155" t="s">
        <v>8258</v>
      </c>
      <c r="C7499" s="155" t="s">
        <v>10690</v>
      </c>
      <c r="D7499" s="157" t="s">
        <v>8259</v>
      </c>
      <c r="E7499" s="157" t="s">
        <v>8259</v>
      </c>
      <c r="F7499" s="157" t="s">
        <v>8259</v>
      </c>
    </row>
    <row r="7500" spans="1:6" x14ac:dyDescent="0.2">
      <c r="A7500" s="155" t="s">
        <v>8257</v>
      </c>
      <c r="B7500" s="155" t="s">
        <v>8258</v>
      </c>
      <c r="C7500" s="155" t="s">
        <v>10690</v>
      </c>
      <c r="D7500" s="157" t="s">
        <v>8259</v>
      </c>
      <c r="E7500" s="157" t="s">
        <v>8259</v>
      </c>
      <c r="F7500" s="157" t="s">
        <v>8259</v>
      </c>
    </row>
    <row r="7501" spans="1:6" x14ac:dyDescent="0.2">
      <c r="A7501" s="155" t="s">
        <v>8260</v>
      </c>
      <c r="B7501" s="155" t="s">
        <v>12364</v>
      </c>
      <c r="C7501" s="156">
        <v>37621</v>
      </c>
      <c r="D7501" s="157">
        <v>0</v>
      </c>
      <c r="E7501" s="157">
        <v>0</v>
      </c>
      <c r="F7501" s="157">
        <v>0</v>
      </c>
    </row>
    <row r="7502" spans="1:6" x14ac:dyDescent="0.2">
      <c r="A7502" s="155" t="s">
        <v>8261</v>
      </c>
      <c r="B7502" s="155"/>
      <c r="C7502" s="156">
        <v>37621</v>
      </c>
      <c r="D7502" s="157">
        <v>0</v>
      </c>
      <c r="E7502" s="157">
        <v>0</v>
      </c>
      <c r="F7502" s="157">
        <v>0</v>
      </c>
    </row>
    <row r="7503" spans="1:6" x14ac:dyDescent="0.2">
      <c r="A7503" s="155" t="s">
        <v>8257</v>
      </c>
      <c r="B7503" s="155" t="s">
        <v>8258</v>
      </c>
      <c r="C7503" s="155" t="s">
        <v>10690</v>
      </c>
      <c r="D7503" s="157" t="s">
        <v>8259</v>
      </c>
      <c r="E7503" s="157" t="s">
        <v>8259</v>
      </c>
      <c r="F7503" s="157" t="s">
        <v>8259</v>
      </c>
    </row>
    <row r="7504" spans="1:6" x14ac:dyDescent="0.2">
      <c r="A7504" s="155" t="s">
        <v>8268</v>
      </c>
      <c r="B7504" s="155"/>
      <c r="C7504" s="155"/>
      <c r="D7504" s="155"/>
      <c r="E7504" s="155"/>
      <c r="F7504" s="155"/>
    </row>
    <row r="7505" spans="1:6" x14ac:dyDescent="0.2">
      <c r="A7505" s="155" t="s">
        <v>8254</v>
      </c>
      <c r="B7505" s="155" t="s">
        <v>8255</v>
      </c>
      <c r="C7505" s="155"/>
      <c r="D7505" s="155"/>
      <c r="E7505" s="155"/>
      <c r="F7505" s="155"/>
    </row>
    <row r="7506" spans="1:6" x14ac:dyDescent="0.2">
      <c r="A7506" s="155"/>
      <c r="B7506" s="155"/>
      <c r="C7506" s="155" t="s">
        <v>10689</v>
      </c>
      <c r="D7506" s="157" t="s">
        <v>8255</v>
      </c>
      <c r="E7506" s="155"/>
      <c r="F7506" s="155"/>
    </row>
    <row r="7508" spans="1:6" x14ac:dyDescent="0.2">
      <c r="A7508" s="155" t="s">
        <v>4806</v>
      </c>
      <c r="B7508" s="155" t="s">
        <v>9991</v>
      </c>
      <c r="C7508" s="155"/>
      <c r="D7508" s="155"/>
      <c r="E7508" s="155"/>
      <c r="F7508" s="155"/>
    </row>
    <row r="7509" spans="1:6" x14ac:dyDescent="0.2">
      <c r="A7509" s="155"/>
      <c r="B7509" s="155"/>
      <c r="C7509" s="155" t="s">
        <v>10691</v>
      </c>
      <c r="D7509" s="155"/>
      <c r="E7509" s="157">
        <v>0</v>
      </c>
      <c r="F7509" s="155"/>
    </row>
    <row r="7510" spans="1:6" x14ac:dyDescent="0.2">
      <c r="A7510" s="155" t="s">
        <v>8264</v>
      </c>
      <c r="B7510" s="155"/>
      <c r="C7510" s="156">
        <v>37590</v>
      </c>
      <c r="D7510" s="157">
        <v>5286.98</v>
      </c>
      <c r="E7510" s="157">
        <v>7132.48</v>
      </c>
      <c r="F7510" s="157">
        <v>-1845.5</v>
      </c>
    </row>
    <row r="7511" spans="1:6" x14ac:dyDescent="0.2">
      <c r="A7511" s="155" t="s">
        <v>8257</v>
      </c>
      <c r="B7511" s="155" t="s">
        <v>8258</v>
      </c>
      <c r="C7511" s="155" t="s">
        <v>10690</v>
      </c>
      <c r="D7511" s="157" t="s">
        <v>8259</v>
      </c>
      <c r="E7511" s="157" t="s">
        <v>8259</v>
      </c>
      <c r="F7511" s="157" t="s">
        <v>8259</v>
      </c>
    </row>
    <row r="7513" spans="1:6" x14ac:dyDescent="0.2">
      <c r="A7513" s="155" t="s">
        <v>8265</v>
      </c>
      <c r="B7513" s="155" t="s">
        <v>8266</v>
      </c>
      <c r="C7513" s="155" t="s">
        <v>158</v>
      </c>
      <c r="D7513" s="157" t="s">
        <v>3</v>
      </c>
      <c r="E7513" s="157" t="s">
        <v>4</v>
      </c>
      <c r="F7513" s="157" t="s">
        <v>1020</v>
      </c>
    </row>
    <row r="7514" spans="1:6" x14ac:dyDescent="0.2">
      <c r="A7514" s="155" t="s">
        <v>8257</v>
      </c>
      <c r="B7514" s="155" t="s">
        <v>8258</v>
      </c>
      <c r="C7514" s="155" t="s">
        <v>10690</v>
      </c>
      <c r="D7514" s="157" t="s">
        <v>8259</v>
      </c>
      <c r="E7514" s="157" t="s">
        <v>8259</v>
      </c>
      <c r="F7514" s="157" t="s">
        <v>8259</v>
      </c>
    </row>
    <row r="7515" spans="1:6" x14ac:dyDescent="0.2">
      <c r="A7515" s="156">
        <v>45657</v>
      </c>
      <c r="B7515" s="155" t="s">
        <v>11915</v>
      </c>
      <c r="C7515" s="155" t="s">
        <v>11916</v>
      </c>
      <c r="D7515" s="155"/>
      <c r="E7515" s="157">
        <v>976.8</v>
      </c>
      <c r="F7515" s="157">
        <v>-2822.3</v>
      </c>
    </row>
    <row r="7516" spans="1:6" x14ac:dyDescent="0.2">
      <c r="A7516" s="155" t="s">
        <v>8257</v>
      </c>
      <c r="B7516" s="155" t="s">
        <v>8258</v>
      </c>
      <c r="C7516" s="155" t="s">
        <v>10690</v>
      </c>
      <c r="D7516" s="157" t="s">
        <v>8259</v>
      </c>
      <c r="E7516" s="157" t="s">
        <v>8259</v>
      </c>
      <c r="F7516" s="157" t="s">
        <v>8259</v>
      </c>
    </row>
    <row r="7517" spans="1:6" x14ac:dyDescent="0.2">
      <c r="A7517" s="155" t="s">
        <v>8260</v>
      </c>
      <c r="B7517" s="155" t="s">
        <v>12364</v>
      </c>
      <c r="C7517" s="156">
        <v>37621</v>
      </c>
      <c r="D7517" s="157">
        <v>0</v>
      </c>
      <c r="E7517" s="157">
        <v>976.8</v>
      </c>
      <c r="F7517" s="157">
        <v>-976.8</v>
      </c>
    </row>
    <row r="7518" spans="1:6" x14ac:dyDescent="0.2">
      <c r="A7518" s="155" t="s">
        <v>8261</v>
      </c>
      <c r="B7518" s="155"/>
      <c r="C7518" s="156">
        <v>37621</v>
      </c>
      <c r="D7518" s="157">
        <v>5286.98</v>
      </c>
      <c r="E7518" s="157">
        <v>8109.28</v>
      </c>
      <c r="F7518" s="157">
        <v>-2822.3</v>
      </c>
    </row>
    <row r="7519" spans="1:6" x14ac:dyDescent="0.2">
      <c r="A7519" s="155" t="s">
        <v>8257</v>
      </c>
      <c r="B7519" s="155" t="s">
        <v>8258</v>
      </c>
      <c r="C7519" s="155" t="s">
        <v>10690</v>
      </c>
      <c r="D7519" s="157" t="s">
        <v>8259</v>
      </c>
      <c r="E7519" s="157" t="s">
        <v>8259</v>
      </c>
      <c r="F7519" s="157" t="s">
        <v>8259</v>
      </c>
    </row>
    <row r="7520" spans="1:6" x14ac:dyDescent="0.2">
      <c r="A7520" s="155" t="s">
        <v>8257</v>
      </c>
      <c r="B7520" s="155" t="s">
        <v>8258</v>
      </c>
      <c r="C7520" s="155" t="s">
        <v>10690</v>
      </c>
      <c r="D7520" s="157" t="s">
        <v>8259</v>
      </c>
      <c r="E7520" s="157" t="s">
        <v>8259</v>
      </c>
      <c r="F7520" s="157" t="s">
        <v>8259</v>
      </c>
    </row>
    <row r="7521" spans="1:6" x14ac:dyDescent="0.2">
      <c r="A7521" s="155" t="s">
        <v>8260</v>
      </c>
      <c r="B7521" s="155" t="s">
        <v>12364</v>
      </c>
      <c r="C7521" s="156">
        <v>37621</v>
      </c>
      <c r="D7521" s="157">
        <v>0</v>
      </c>
      <c r="E7521" s="157">
        <v>0</v>
      </c>
      <c r="F7521" s="157">
        <v>0</v>
      </c>
    </row>
    <row r="7522" spans="1:6" x14ac:dyDescent="0.2">
      <c r="A7522" s="155" t="s">
        <v>8261</v>
      </c>
      <c r="B7522" s="155"/>
      <c r="C7522" s="156">
        <v>37621</v>
      </c>
      <c r="D7522" s="157">
        <v>0</v>
      </c>
      <c r="E7522" s="157">
        <v>0</v>
      </c>
      <c r="F7522" s="157">
        <v>0</v>
      </c>
    </row>
    <row r="7523" spans="1:6" x14ac:dyDescent="0.2">
      <c r="A7523" s="155" t="s">
        <v>8257</v>
      </c>
      <c r="B7523" s="155" t="s">
        <v>8258</v>
      </c>
      <c r="C7523" s="155" t="s">
        <v>10690</v>
      </c>
      <c r="D7523" s="157" t="s">
        <v>8259</v>
      </c>
      <c r="E7523" s="157" t="s">
        <v>8259</v>
      </c>
      <c r="F7523" s="157" t="s">
        <v>8259</v>
      </c>
    </row>
    <row r="7524" spans="1:6" x14ac:dyDescent="0.2">
      <c r="A7524" s="155" t="s">
        <v>8257</v>
      </c>
      <c r="B7524" s="155" t="s">
        <v>8258</v>
      </c>
      <c r="C7524" s="155" t="s">
        <v>10690</v>
      </c>
      <c r="D7524" s="157" t="s">
        <v>8259</v>
      </c>
      <c r="E7524" s="157" t="s">
        <v>8259</v>
      </c>
      <c r="F7524" s="157" t="s">
        <v>8259</v>
      </c>
    </row>
    <row r="7525" spans="1:6" x14ac:dyDescent="0.2">
      <c r="A7525" s="155" t="s">
        <v>8260</v>
      </c>
      <c r="B7525" s="155" t="s">
        <v>12364</v>
      </c>
      <c r="C7525" s="156">
        <v>37621</v>
      </c>
      <c r="D7525" s="157">
        <v>0</v>
      </c>
      <c r="E7525" s="157">
        <v>0</v>
      </c>
      <c r="F7525" s="157">
        <v>0</v>
      </c>
    </row>
    <row r="7526" spans="1:6" x14ac:dyDescent="0.2">
      <c r="A7526" s="155" t="s">
        <v>8261</v>
      </c>
      <c r="B7526" s="155"/>
      <c r="C7526" s="156">
        <v>37621</v>
      </c>
      <c r="D7526" s="157">
        <v>0</v>
      </c>
      <c r="E7526" s="157">
        <v>0</v>
      </c>
      <c r="F7526" s="157">
        <v>0</v>
      </c>
    </row>
    <row r="7527" spans="1:6" x14ac:dyDescent="0.2">
      <c r="A7527" s="155" t="s">
        <v>8257</v>
      </c>
      <c r="B7527" s="155" t="s">
        <v>8258</v>
      </c>
      <c r="C7527" s="155" t="s">
        <v>10690</v>
      </c>
      <c r="D7527" s="157" t="s">
        <v>8259</v>
      </c>
      <c r="E7527" s="157" t="s">
        <v>8259</v>
      </c>
      <c r="F7527" s="157" t="s">
        <v>8259</v>
      </c>
    </row>
    <row r="7528" spans="1:6" x14ac:dyDescent="0.2">
      <c r="A7528" s="155" t="s">
        <v>8257</v>
      </c>
      <c r="B7528" s="155" t="s">
        <v>8258</v>
      </c>
      <c r="C7528" s="155" t="s">
        <v>10690</v>
      </c>
      <c r="D7528" s="157" t="s">
        <v>8259</v>
      </c>
      <c r="E7528" s="157" t="s">
        <v>8259</v>
      </c>
      <c r="F7528" s="157" t="s">
        <v>8259</v>
      </c>
    </row>
    <row r="7529" spans="1:6" x14ac:dyDescent="0.2">
      <c r="A7529" s="155" t="s">
        <v>8260</v>
      </c>
      <c r="B7529" s="155" t="s">
        <v>12364</v>
      </c>
      <c r="C7529" s="156">
        <v>37621</v>
      </c>
      <c r="D7529" s="157">
        <v>0</v>
      </c>
      <c r="E7529" s="157">
        <v>0</v>
      </c>
      <c r="F7529" s="157">
        <v>0</v>
      </c>
    </row>
    <row r="7530" spans="1:6" x14ac:dyDescent="0.2">
      <c r="A7530" s="155" t="s">
        <v>8261</v>
      </c>
      <c r="B7530" s="155"/>
      <c r="C7530" s="156">
        <v>37621</v>
      </c>
      <c r="D7530" s="157">
        <v>0</v>
      </c>
      <c r="E7530" s="157">
        <v>0</v>
      </c>
      <c r="F7530" s="157">
        <v>0</v>
      </c>
    </row>
    <row r="7531" spans="1:6" x14ac:dyDescent="0.2">
      <c r="A7531" s="155" t="s">
        <v>8257</v>
      </c>
      <c r="B7531" s="155" t="s">
        <v>8258</v>
      </c>
      <c r="C7531" s="155" t="s">
        <v>10690</v>
      </c>
      <c r="D7531" s="157" t="s">
        <v>8259</v>
      </c>
      <c r="E7531" s="157" t="s">
        <v>8259</v>
      </c>
      <c r="F7531" s="157" t="s">
        <v>8259</v>
      </c>
    </row>
    <row r="7532" spans="1:6" x14ac:dyDescent="0.2">
      <c r="A7532" s="155" t="s">
        <v>8257</v>
      </c>
      <c r="B7532" s="155" t="s">
        <v>8258</v>
      </c>
      <c r="C7532" s="155" t="s">
        <v>10690</v>
      </c>
      <c r="D7532" s="157" t="s">
        <v>8259</v>
      </c>
      <c r="E7532" s="157" t="s">
        <v>8259</v>
      </c>
      <c r="F7532" s="157" t="s">
        <v>8259</v>
      </c>
    </row>
    <row r="7533" spans="1:6" x14ac:dyDescent="0.2">
      <c r="A7533" s="155" t="s">
        <v>8260</v>
      </c>
      <c r="B7533" s="155" t="s">
        <v>12364</v>
      </c>
      <c r="C7533" s="156">
        <v>37621</v>
      </c>
      <c r="D7533" s="157">
        <v>0</v>
      </c>
      <c r="E7533" s="157">
        <v>0</v>
      </c>
      <c r="F7533" s="157">
        <v>0</v>
      </c>
    </row>
    <row r="7534" spans="1:6" x14ac:dyDescent="0.2">
      <c r="A7534" s="155" t="s">
        <v>8261</v>
      </c>
      <c r="B7534" s="155"/>
      <c r="C7534" s="156">
        <v>37621</v>
      </c>
      <c r="D7534" s="157">
        <v>0</v>
      </c>
      <c r="E7534" s="157">
        <v>0</v>
      </c>
      <c r="F7534" s="157">
        <v>0</v>
      </c>
    </row>
    <row r="7535" spans="1:6" x14ac:dyDescent="0.2">
      <c r="A7535" s="155" t="s">
        <v>8257</v>
      </c>
      <c r="B7535" s="155" t="s">
        <v>8258</v>
      </c>
      <c r="C7535" s="155" t="s">
        <v>10690</v>
      </c>
      <c r="D7535" s="157" t="s">
        <v>8259</v>
      </c>
      <c r="E7535" s="157" t="s">
        <v>8259</v>
      </c>
      <c r="F7535" s="157" t="s">
        <v>8259</v>
      </c>
    </row>
    <row r="7536" spans="1:6" x14ac:dyDescent="0.2">
      <c r="A7536" s="155" t="s">
        <v>8257</v>
      </c>
      <c r="B7536" s="155" t="s">
        <v>8258</v>
      </c>
      <c r="C7536" s="155" t="s">
        <v>10690</v>
      </c>
      <c r="D7536" s="157" t="s">
        <v>8259</v>
      </c>
      <c r="E7536" s="157" t="s">
        <v>8259</v>
      </c>
      <c r="F7536" s="157" t="s">
        <v>8259</v>
      </c>
    </row>
    <row r="7537" spans="1:6" x14ac:dyDescent="0.2">
      <c r="A7537" s="155" t="s">
        <v>8260</v>
      </c>
      <c r="B7537" s="155" t="s">
        <v>12364</v>
      </c>
      <c r="C7537" s="156">
        <v>37621</v>
      </c>
      <c r="D7537" s="157">
        <v>0</v>
      </c>
      <c r="E7537" s="157">
        <v>0</v>
      </c>
      <c r="F7537" s="157">
        <v>0</v>
      </c>
    </row>
    <row r="7538" spans="1:6" x14ac:dyDescent="0.2">
      <c r="A7538" s="155" t="s">
        <v>8261</v>
      </c>
      <c r="B7538" s="155"/>
      <c r="C7538" s="156">
        <v>37621</v>
      </c>
      <c r="D7538" s="157">
        <v>0</v>
      </c>
      <c r="E7538" s="157">
        <v>0</v>
      </c>
      <c r="F7538" s="157">
        <v>0</v>
      </c>
    </row>
    <row r="7539" spans="1:6" x14ac:dyDescent="0.2">
      <c r="A7539" s="155" t="s">
        <v>8257</v>
      </c>
      <c r="B7539" s="155" t="s">
        <v>8258</v>
      </c>
      <c r="C7539" s="155" t="s">
        <v>10690</v>
      </c>
      <c r="D7539" s="157" t="s">
        <v>8259</v>
      </c>
      <c r="E7539" s="157" t="s">
        <v>8259</v>
      </c>
      <c r="F7539" s="157" t="s">
        <v>8259</v>
      </c>
    </row>
    <row r="7540" spans="1:6" x14ac:dyDescent="0.2">
      <c r="A7540" s="155" t="s">
        <v>8257</v>
      </c>
      <c r="B7540" s="155" t="s">
        <v>8258</v>
      </c>
      <c r="C7540" s="155" t="s">
        <v>10690</v>
      </c>
      <c r="D7540" s="157" t="s">
        <v>8259</v>
      </c>
      <c r="E7540" s="157" t="s">
        <v>8259</v>
      </c>
      <c r="F7540" s="157" t="s">
        <v>8259</v>
      </c>
    </row>
    <row r="7541" spans="1:6" x14ac:dyDescent="0.2">
      <c r="A7541" s="155" t="s">
        <v>8260</v>
      </c>
      <c r="B7541" s="155" t="s">
        <v>12364</v>
      </c>
      <c r="C7541" s="156">
        <v>37621</v>
      </c>
      <c r="D7541" s="157">
        <v>0</v>
      </c>
      <c r="E7541" s="157">
        <v>0</v>
      </c>
      <c r="F7541" s="157">
        <v>0</v>
      </c>
    </row>
    <row r="7542" spans="1:6" x14ac:dyDescent="0.2">
      <c r="A7542" s="155" t="s">
        <v>8261</v>
      </c>
      <c r="B7542" s="155"/>
      <c r="C7542" s="156">
        <v>37621</v>
      </c>
      <c r="D7542" s="157">
        <v>0</v>
      </c>
      <c r="E7542" s="157">
        <v>0</v>
      </c>
      <c r="F7542" s="157">
        <v>0</v>
      </c>
    </row>
    <row r="7543" spans="1:6" x14ac:dyDescent="0.2">
      <c r="A7543" s="155" t="s">
        <v>8257</v>
      </c>
      <c r="B7543" s="155" t="s">
        <v>8258</v>
      </c>
      <c r="C7543" s="155" t="s">
        <v>10690</v>
      </c>
      <c r="D7543" s="157" t="s">
        <v>8259</v>
      </c>
      <c r="E7543" s="157" t="s">
        <v>8259</v>
      </c>
      <c r="F7543" s="157" t="s">
        <v>8259</v>
      </c>
    </row>
    <row r="7544" spans="1:6" x14ac:dyDescent="0.2">
      <c r="A7544" s="155" t="s">
        <v>9994</v>
      </c>
      <c r="B7544" s="155" t="s">
        <v>9995</v>
      </c>
      <c r="C7544" s="155"/>
      <c r="D7544" s="155"/>
      <c r="E7544" s="155"/>
      <c r="F7544" s="155"/>
    </row>
    <row r="7545" spans="1:6" x14ac:dyDescent="0.2">
      <c r="A7545" s="155"/>
      <c r="B7545" s="155"/>
      <c r="C7545" s="155" t="s">
        <v>10691</v>
      </c>
      <c r="D7545" s="155"/>
      <c r="E7545" s="157">
        <v>0</v>
      </c>
      <c r="F7545" s="155"/>
    </row>
    <row r="7546" spans="1:6" x14ac:dyDescent="0.2">
      <c r="A7546" s="155" t="s">
        <v>8264</v>
      </c>
      <c r="B7546" s="155"/>
      <c r="C7546" s="156">
        <v>37590</v>
      </c>
      <c r="D7546" s="157">
        <v>7735</v>
      </c>
      <c r="E7546" s="157">
        <v>7735</v>
      </c>
      <c r="F7546" s="157">
        <v>0</v>
      </c>
    </row>
    <row r="7547" spans="1:6" x14ac:dyDescent="0.2">
      <c r="A7547" s="155" t="s">
        <v>8257</v>
      </c>
      <c r="B7547" s="155" t="s">
        <v>8258</v>
      </c>
      <c r="C7547" s="155" t="s">
        <v>10690</v>
      </c>
      <c r="D7547" s="157" t="s">
        <v>8259</v>
      </c>
      <c r="E7547" s="157" t="s">
        <v>8259</v>
      </c>
      <c r="F7547" s="157" t="s">
        <v>8259</v>
      </c>
    </row>
    <row r="7548" spans="1:6" x14ac:dyDescent="0.2">
      <c r="A7548" s="155" t="s">
        <v>8257</v>
      </c>
      <c r="B7548" s="155" t="s">
        <v>8258</v>
      </c>
      <c r="C7548" s="155" t="s">
        <v>10690</v>
      </c>
      <c r="D7548" s="157" t="s">
        <v>8259</v>
      </c>
      <c r="E7548" s="157" t="s">
        <v>8259</v>
      </c>
      <c r="F7548" s="157" t="s">
        <v>8259</v>
      </c>
    </row>
    <row r="7549" spans="1:6" x14ac:dyDescent="0.2">
      <c r="A7549" s="155" t="s">
        <v>8260</v>
      </c>
      <c r="B7549" s="155" t="s">
        <v>12364</v>
      </c>
      <c r="C7549" s="156">
        <v>37621</v>
      </c>
      <c r="D7549" s="157">
        <v>0</v>
      </c>
      <c r="E7549" s="157">
        <v>0</v>
      </c>
      <c r="F7549" s="157">
        <v>0</v>
      </c>
    </row>
    <row r="7550" spans="1:6" x14ac:dyDescent="0.2">
      <c r="A7550" s="155" t="s">
        <v>8261</v>
      </c>
      <c r="B7550" s="155"/>
      <c r="C7550" s="156">
        <v>37621</v>
      </c>
      <c r="D7550" s="157">
        <v>7735</v>
      </c>
      <c r="E7550" s="157">
        <v>7735</v>
      </c>
      <c r="F7550" s="157">
        <v>0</v>
      </c>
    </row>
    <row r="7551" spans="1:6" x14ac:dyDescent="0.2">
      <c r="A7551" s="155" t="s">
        <v>8257</v>
      </c>
      <c r="B7551" s="155" t="s">
        <v>8258</v>
      </c>
      <c r="C7551" s="155" t="s">
        <v>10690</v>
      </c>
      <c r="D7551" s="157" t="s">
        <v>8259</v>
      </c>
      <c r="E7551" s="157" t="s">
        <v>8259</v>
      </c>
      <c r="F7551" s="157" t="s">
        <v>8259</v>
      </c>
    </row>
    <row r="7552" spans="1:6" x14ac:dyDescent="0.2">
      <c r="A7552" s="155" t="s">
        <v>8257</v>
      </c>
      <c r="B7552" s="155" t="s">
        <v>8258</v>
      </c>
      <c r="C7552" s="155" t="s">
        <v>10690</v>
      </c>
      <c r="D7552" s="157" t="s">
        <v>8259</v>
      </c>
      <c r="E7552" s="157" t="s">
        <v>8259</v>
      </c>
      <c r="F7552" s="157" t="s">
        <v>8259</v>
      </c>
    </row>
    <row r="7553" spans="1:6" x14ac:dyDescent="0.2">
      <c r="A7553" s="155" t="s">
        <v>8260</v>
      </c>
      <c r="B7553" s="155" t="s">
        <v>12364</v>
      </c>
      <c r="C7553" s="156">
        <v>37621</v>
      </c>
      <c r="D7553" s="157">
        <v>0</v>
      </c>
      <c r="E7553" s="157">
        <v>0</v>
      </c>
      <c r="F7553" s="157">
        <v>0</v>
      </c>
    </row>
    <row r="7554" spans="1:6" x14ac:dyDescent="0.2">
      <c r="A7554" s="155" t="s">
        <v>8261</v>
      </c>
      <c r="B7554" s="155"/>
      <c r="C7554" s="156">
        <v>37621</v>
      </c>
      <c r="D7554" s="157">
        <v>0</v>
      </c>
      <c r="E7554" s="157">
        <v>0</v>
      </c>
      <c r="F7554" s="157">
        <v>0</v>
      </c>
    </row>
    <row r="7555" spans="1:6" x14ac:dyDescent="0.2">
      <c r="A7555" s="155" t="s">
        <v>8257</v>
      </c>
      <c r="B7555" s="155" t="s">
        <v>8258</v>
      </c>
      <c r="C7555" s="155" t="s">
        <v>10690</v>
      </c>
      <c r="D7555" s="157" t="s">
        <v>8259</v>
      </c>
      <c r="E7555" s="157" t="s">
        <v>8259</v>
      </c>
      <c r="F7555" s="157" t="s">
        <v>8259</v>
      </c>
    </row>
    <row r="7556" spans="1:6" x14ac:dyDescent="0.2">
      <c r="A7556" s="155" t="s">
        <v>8257</v>
      </c>
      <c r="B7556" s="155" t="s">
        <v>8258</v>
      </c>
      <c r="C7556" s="155" t="s">
        <v>10690</v>
      </c>
      <c r="D7556" s="157" t="s">
        <v>8259</v>
      </c>
      <c r="E7556" s="157" t="s">
        <v>8259</v>
      </c>
      <c r="F7556" s="157" t="s">
        <v>8259</v>
      </c>
    </row>
    <row r="7557" spans="1:6" x14ac:dyDescent="0.2">
      <c r="A7557" s="155" t="s">
        <v>8260</v>
      </c>
      <c r="B7557" s="155" t="s">
        <v>12364</v>
      </c>
      <c r="C7557" s="156">
        <v>37621</v>
      </c>
      <c r="D7557" s="157">
        <v>0</v>
      </c>
      <c r="E7557" s="157">
        <v>0</v>
      </c>
      <c r="F7557" s="157">
        <v>0</v>
      </c>
    </row>
    <row r="7558" spans="1:6" x14ac:dyDescent="0.2">
      <c r="A7558" s="155" t="s">
        <v>8261</v>
      </c>
      <c r="B7558" s="155"/>
      <c r="C7558" s="156">
        <v>37621</v>
      </c>
      <c r="D7558" s="157">
        <v>0</v>
      </c>
      <c r="E7558" s="157">
        <v>0</v>
      </c>
      <c r="F7558" s="157">
        <v>0</v>
      </c>
    </row>
    <row r="7559" spans="1:6" x14ac:dyDescent="0.2">
      <c r="A7559" s="155" t="s">
        <v>8257</v>
      </c>
      <c r="B7559" s="155" t="s">
        <v>8258</v>
      </c>
      <c r="C7559" s="155" t="s">
        <v>10690</v>
      </c>
      <c r="D7559" s="157" t="s">
        <v>8259</v>
      </c>
      <c r="E7559" s="157" t="s">
        <v>8259</v>
      </c>
      <c r="F7559" s="157" t="s">
        <v>8259</v>
      </c>
    </row>
    <row r="7560" spans="1:6" x14ac:dyDescent="0.2">
      <c r="A7560" s="155" t="s">
        <v>8268</v>
      </c>
      <c r="B7560" s="155"/>
      <c r="C7560" s="155"/>
      <c r="D7560" s="155"/>
      <c r="E7560" s="155"/>
      <c r="F7560" s="155"/>
    </row>
    <row r="7561" spans="1:6" x14ac:dyDescent="0.2">
      <c r="A7561" s="155" t="s">
        <v>8254</v>
      </c>
      <c r="B7561" s="155" t="s">
        <v>8255</v>
      </c>
      <c r="C7561" s="155"/>
      <c r="D7561" s="155"/>
      <c r="E7561" s="155"/>
      <c r="F7561" s="155"/>
    </row>
    <row r="7562" spans="1:6" x14ac:dyDescent="0.2">
      <c r="A7562" s="155"/>
      <c r="B7562" s="155"/>
      <c r="C7562" s="155" t="s">
        <v>10689</v>
      </c>
      <c r="D7562" s="157" t="s">
        <v>8255</v>
      </c>
      <c r="E7562" s="155"/>
      <c r="F7562" s="155"/>
    </row>
    <row r="7564" spans="1:6" x14ac:dyDescent="0.2">
      <c r="A7564" s="155" t="s">
        <v>9352</v>
      </c>
      <c r="B7564" s="155" t="s">
        <v>9996</v>
      </c>
      <c r="C7564" s="155"/>
      <c r="D7564" s="155"/>
      <c r="E7564" s="155"/>
      <c r="F7564" s="155"/>
    </row>
    <row r="7565" spans="1:6" x14ac:dyDescent="0.2">
      <c r="A7565" s="155"/>
      <c r="B7565" s="155"/>
      <c r="C7565" s="155" t="s">
        <v>10691</v>
      </c>
      <c r="D7565" s="155"/>
      <c r="E7565" s="157">
        <v>0</v>
      </c>
      <c r="F7565" s="155"/>
    </row>
    <row r="7566" spans="1:6" x14ac:dyDescent="0.2">
      <c r="A7566" s="155" t="s">
        <v>8264</v>
      </c>
      <c r="B7566" s="155"/>
      <c r="C7566" s="156">
        <v>37590</v>
      </c>
      <c r="D7566" s="157">
        <v>9926.6</v>
      </c>
      <c r="E7566" s="157">
        <v>14922.6</v>
      </c>
      <c r="F7566" s="157">
        <v>-4996</v>
      </c>
    </row>
    <row r="7567" spans="1:6" x14ac:dyDescent="0.2">
      <c r="A7567" s="155" t="s">
        <v>8257</v>
      </c>
      <c r="B7567" s="155" t="s">
        <v>8258</v>
      </c>
      <c r="C7567" s="155" t="s">
        <v>10690</v>
      </c>
      <c r="D7567" s="157" t="s">
        <v>8259</v>
      </c>
      <c r="E7567" s="157" t="s">
        <v>8259</v>
      </c>
      <c r="F7567" s="157" t="s">
        <v>8259</v>
      </c>
    </row>
    <row r="7569" spans="1:6" x14ac:dyDescent="0.2">
      <c r="A7569" s="155" t="s">
        <v>8265</v>
      </c>
      <c r="B7569" s="155" t="s">
        <v>8266</v>
      </c>
      <c r="C7569" s="155" t="s">
        <v>158</v>
      </c>
      <c r="D7569" s="157" t="s">
        <v>3</v>
      </c>
      <c r="E7569" s="157" t="s">
        <v>4</v>
      </c>
      <c r="F7569" s="157" t="s">
        <v>1020</v>
      </c>
    </row>
    <row r="7570" spans="1:6" x14ac:dyDescent="0.2">
      <c r="A7570" s="155" t="s">
        <v>8257</v>
      </c>
      <c r="B7570" s="155" t="s">
        <v>8258</v>
      </c>
      <c r="C7570" s="155" t="s">
        <v>10690</v>
      </c>
      <c r="D7570" s="157" t="s">
        <v>8259</v>
      </c>
      <c r="E7570" s="157" t="s">
        <v>8259</v>
      </c>
      <c r="F7570" s="157" t="s">
        <v>8259</v>
      </c>
    </row>
    <row r="7571" spans="1:6" x14ac:dyDescent="0.2">
      <c r="A7571" s="156">
        <v>45648</v>
      </c>
      <c r="B7571" s="155">
        <v>5624567551</v>
      </c>
      <c r="C7571" s="155" t="s">
        <v>11920</v>
      </c>
      <c r="D7571" s="157">
        <v>4461.5</v>
      </c>
      <c r="E7571" s="155"/>
      <c r="F7571" s="157">
        <v>-534.5</v>
      </c>
    </row>
    <row r="7572" spans="1:6" x14ac:dyDescent="0.2">
      <c r="A7572" s="156">
        <v>45648</v>
      </c>
      <c r="B7572" s="155">
        <v>5624567552</v>
      </c>
      <c r="C7572" s="155" t="s">
        <v>11921</v>
      </c>
      <c r="D7572" s="157">
        <v>535.5</v>
      </c>
      <c r="E7572" s="155"/>
      <c r="F7572" s="157">
        <v>1</v>
      </c>
    </row>
    <row r="7573" spans="1:6" x14ac:dyDescent="0.2">
      <c r="A7573" s="155" t="s">
        <v>8257</v>
      </c>
      <c r="B7573" s="155" t="s">
        <v>8258</v>
      </c>
      <c r="C7573" s="155" t="s">
        <v>10690</v>
      </c>
      <c r="D7573" s="157" t="s">
        <v>8259</v>
      </c>
      <c r="E7573" s="157" t="s">
        <v>8259</v>
      </c>
      <c r="F7573" s="157" t="s">
        <v>8259</v>
      </c>
    </row>
    <row r="7574" spans="1:6" x14ac:dyDescent="0.2">
      <c r="A7574" s="155" t="s">
        <v>8260</v>
      </c>
      <c r="B7574" s="155" t="s">
        <v>12364</v>
      </c>
      <c r="C7574" s="156">
        <v>37621</v>
      </c>
      <c r="D7574" s="157">
        <v>4997</v>
      </c>
      <c r="E7574" s="157">
        <v>0</v>
      </c>
      <c r="F7574" s="157">
        <v>4997</v>
      </c>
    </row>
    <row r="7575" spans="1:6" x14ac:dyDescent="0.2">
      <c r="A7575" s="155" t="s">
        <v>8261</v>
      </c>
      <c r="B7575" s="155"/>
      <c r="C7575" s="156">
        <v>37621</v>
      </c>
      <c r="D7575" s="157">
        <v>14923.6</v>
      </c>
      <c r="E7575" s="157">
        <v>14922.6</v>
      </c>
      <c r="F7575" s="157">
        <v>1</v>
      </c>
    </row>
    <row r="7576" spans="1:6" x14ac:dyDescent="0.2">
      <c r="A7576" s="155" t="s">
        <v>8257</v>
      </c>
      <c r="B7576" s="155" t="s">
        <v>8258</v>
      </c>
      <c r="C7576" s="155" t="s">
        <v>10690</v>
      </c>
      <c r="D7576" s="157" t="s">
        <v>8259</v>
      </c>
      <c r="E7576" s="157" t="s">
        <v>8259</v>
      </c>
      <c r="F7576" s="157" t="s">
        <v>8259</v>
      </c>
    </row>
    <row r="7577" spans="1:6" x14ac:dyDescent="0.2">
      <c r="A7577" s="155" t="s">
        <v>8257</v>
      </c>
      <c r="B7577" s="155" t="s">
        <v>8258</v>
      </c>
      <c r="C7577" s="155" t="s">
        <v>10690</v>
      </c>
      <c r="D7577" s="157" t="s">
        <v>8259</v>
      </c>
      <c r="E7577" s="157" t="s">
        <v>8259</v>
      </c>
      <c r="F7577" s="157" t="s">
        <v>8259</v>
      </c>
    </row>
    <row r="7578" spans="1:6" x14ac:dyDescent="0.2">
      <c r="A7578" s="155" t="s">
        <v>8260</v>
      </c>
      <c r="B7578" s="155" t="s">
        <v>12364</v>
      </c>
      <c r="C7578" s="156">
        <v>37621</v>
      </c>
      <c r="D7578" s="157">
        <v>0</v>
      </c>
      <c r="E7578" s="157">
        <v>0</v>
      </c>
      <c r="F7578" s="157">
        <v>0</v>
      </c>
    </row>
    <row r="7579" spans="1:6" x14ac:dyDescent="0.2">
      <c r="A7579" s="155" t="s">
        <v>8261</v>
      </c>
      <c r="B7579" s="155"/>
      <c r="C7579" s="156">
        <v>37621</v>
      </c>
      <c r="D7579" s="157">
        <v>0</v>
      </c>
      <c r="E7579" s="157">
        <v>0</v>
      </c>
      <c r="F7579" s="157">
        <v>0</v>
      </c>
    </row>
    <row r="7580" spans="1:6" x14ac:dyDescent="0.2">
      <c r="A7580" s="155" t="s">
        <v>8257</v>
      </c>
      <c r="B7580" s="155" t="s">
        <v>8258</v>
      </c>
      <c r="C7580" s="155" t="s">
        <v>10690</v>
      </c>
      <c r="D7580" s="157" t="s">
        <v>8259</v>
      </c>
      <c r="E7580" s="157" t="s">
        <v>8259</v>
      </c>
      <c r="F7580" s="157" t="s">
        <v>8259</v>
      </c>
    </row>
    <row r="7581" spans="1:6" x14ac:dyDescent="0.2">
      <c r="A7581" s="155" t="s">
        <v>9997</v>
      </c>
      <c r="B7581" s="155" t="s">
        <v>9998</v>
      </c>
      <c r="C7581" s="155"/>
      <c r="D7581" s="155"/>
      <c r="E7581" s="155"/>
      <c r="F7581" s="155"/>
    </row>
    <row r="7582" spans="1:6" x14ac:dyDescent="0.2">
      <c r="A7582" s="155"/>
      <c r="B7582" s="155"/>
      <c r="C7582" s="155" t="s">
        <v>10691</v>
      </c>
      <c r="D7582" s="155"/>
      <c r="E7582" s="157">
        <v>0</v>
      </c>
      <c r="F7582" s="155"/>
    </row>
    <row r="7583" spans="1:6" x14ac:dyDescent="0.2">
      <c r="A7583" s="155" t="s">
        <v>8264</v>
      </c>
      <c r="B7583" s="155"/>
      <c r="C7583" s="156">
        <v>37590</v>
      </c>
      <c r="D7583" s="157">
        <v>2007.9</v>
      </c>
      <c r="E7583" s="157">
        <v>2007.9</v>
      </c>
      <c r="F7583" s="157">
        <v>0</v>
      </c>
    </row>
    <row r="7584" spans="1:6" x14ac:dyDescent="0.2">
      <c r="A7584" s="155" t="s">
        <v>8257</v>
      </c>
      <c r="B7584" s="155" t="s">
        <v>8258</v>
      </c>
      <c r="C7584" s="155" t="s">
        <v>10690</v>
      </c>
      <c r="D7584" s="157" t="s">
        <v>8259</v>
      </c>
      <c r="E7584" s="157" t="s">
        <v>8259</v>
      </c>
      <c r="F7584" s="157" t="s">
        <v>8259</v>
      </c>
    </row>
    <row r="7585" spans="1:6" x14ac:dyDescent="0.2">
      <c r="A7585" s="155" t="s">
        <v>8257</v>
      </c>
      <c r="B7585" s="155" t="s">
        <v>8258</v>
      </c>
      <c r="C7585" s="155" t="s">
        <v>10690</v>
      </c>
      <c r="D7585" s="157" t="s">
        <v>8259</v>
      </c>
      <c r="E7585" s="157" t="s">
        <v>8259</v>
      </c>
      <c r="F7585" s="157" t="s">
        <v>8259</v>
      </c>
    </row>
    <row r="7586" spans="1:6" x14ac:dyDescent="0.2">
      <c r="A7586" s="155" t="s">
        <v>8260</v>
      </c>
      <c r="B7586" s="155" t="s">
        <v>12364</v>
      </c>
      <c r="C7586" s="156">
        <v>37621</v>
      </c>
      <c r="D7586" s="157">
        <v>0</v>
      </c>
      <c r="E7586" s="157">
        <v>0</v>
      </c>
      <c r="F7586" s="157">
        <v>0</v>
      </c>
    </row>
    <row r="7587" spans="1:6" x14ac:dyDescent="0.2">
      <c r="A7587" s="155" t="s">
        <v>8261</v>
      </c>
      <c r="B7587" s="155"/>
      <c r="C7587" s="156">
        <v>37621</v>
      </c>
      <c r="D7587" s="157">
        <v>2007.9</v>
      </c>
      <c r="E7587" s="157">
        <v>2007.9</v>
      </c>
      <c r="F7587" s="157">
        <v>0</v>
      </c>
    </row>
    <row r="7588" spans="1:6" x14ac:dyDescent="0.2">
      <c r="A7588" s="155" t="s">
        <v>8257</v>
      </c>
      <c r="B7588" s="155" t="s">
        <v>8258</v>
      </c>
      <c r="C7588" s="155" t="s">
        <v>10690</v>
      </c>
      <c r="D7588" s="157" t="s">
        <v>8259</v>
      </c>
      <c r="E7588" s="157" t="s">
        <v>8259</v>
      </c>
      <c r="F7588" s="157" t="s">
        <v>8259</v>
      </c>
    </row>
    <row r="7589" spans="1:6" x14ac:dyDescent="0.2">
      <c r="A7589" s="155" t="s">
        <v>8257</v>
      </c>
      <c r="B7589" s="155" t="s">
        <v>8258</v>
      </c>
      <c r="C7589" s="155" t="s">
        <v>10690</v>
      </c>
      <c r="D7589" s="157" t="s">
        <v>8259</v>
      </c>
      <c r="E7589" s="157" t="s">
        <v>8259</v>
      </c>
      <c r="F7589" s="157" t="s">
        <v>8259</v>
      </c>
    </row>
    <row r="7590" spans="1:6" x14ac:dyDescent="0.2">
      <c r="A7590" s="155" t="s">
        <v>8260</v>
      </c>
      <c r="B7590" s="155" t="s">
        <v>12364</v>
      </c>
      <c r="C7590" s="156">
        <v>37621</v>
      </c>
      <c r="D7590" s="157">
        <v>0</v>
      </c>
      <c r="E7590" s="157">
        <v>0</v>
      </c>
      <c r="F7590" s="157">
        <v>0</v>
      </c>
    </row>
    <row r="7591" spans="1:6" x14ac:dyDescent="0.2">
      <c r="A7591" s="155" t="s">
        <v>8261</v>
      </c>
      <c r="B7591" s="155"/>
      <c r="C7591" s="156">
        <v>37621</v>
      </c>
      <c r="D7591" s="157">
        <v>0</v>
      </c>
      <c r="E7591" s="157">
        <v>0</v>
      </c>
      <c r="F7591" s="157">
        <v>0</v>
      </c>
    </row>
    <row r="7592" spans="1:6" x14ac:dyDescent="0.2">
      <c r="A7592" s="155" t="s">
        <v>8257</v>
      </c>
      <c r="B7592" s="155" t="s">
        <v>8258</v>
      </c>
      <c r="C7592" s="155" t="s">
        <v>10690</v>
      </c>
      <c r="D7592" s="157" t="s">
        <v>8259</v>
      </c>
      <c r="E7592" s="157" t="s">
        <v>8259</v>
      </c>
      <c r="F7592" s="157" t="s">
        <v>8259</v>
      </c>
    </row>
    <row r="7593" spans="1:6" x14ac:dyDescent="0.2">
      <c r="A7593" s="155" t="s">
        <v>8257</v>
      </c>
      <c r="B7593" s="155" t="s">
        <v>8258</v>
      </c>
      <c r="C7593" s="155" t="s">
        <v>10690</v>
      </c>
      <c r="D7593" s="157" t="s">
        <v>8259</v>
      </c>
      <c r="E7593" s="157" t="s">
        <v>8259</v>
      </c>
      <c r="F7593" s="157" t="s">
        <v>8259</v>
      </c>
    </row>
    <row r="7594" spans="1:6" x14ac:dyDescent="0.2">
      <c r="A7594" s="155" t="s">
        <v>8260</v>
      </c>
      <c r="B7594" s="155" t="s">
        <v>12364</v>
      </c>
      <c r="C7594" s="156">
        <v>37621</v>
      </c>
      <c r="D7594" s="157">
        <v>0</v>
      </c>
      <c r="E7594" s="157">
        <v>0</v>
      </c>
      <c r="F7594" s="157">
        <v>0</v>
      </c>
    </row>
    <row r="7595" spans="1:6" x14ac:dyDescent="0.2">
      <c r="A7595" s="155" t="s">
        <v>8261</v>
      </c>
      <c r="B7595" s="155"/>
      <c r="C7595" s="156">
        <v>37621</v>
      </c>
      <c r="D7595" s="157">
        <v>0</v>
      </c>
      <c r="E7595" s="157">
        <v>0</v>
      </c>
      <c r="F7595" s="157">
        <v>0</v>
      </c>
    </row>
    <row r="7596" spans="1:6" x14ac:dyDescent="0.2">
      <c r="A7596" s="155" t="s">
        <v>8257</v>
      </c>
      <c r="B7596" s="155" t="s">
        <v>8258</v>
      </c>
      <c r="C7596" s="155" t="s">
        <v>10690</v>
      </c>
      <c r="D7596" s="157" t="s">
        <v>8259</v>
      </c>
      <c r="E7596" s="157" t="s">
        <v>8259</v>
      </c>
      <c r="F7596" s="157" t="s">
        <v>8259</v>
      </c>
    </row>
    <row r="7597" spans="1:6" x14ac:dyDescent="0.2">
      <c r="A7597" s="155" t="s">
        <v>8257</v>
      </c>
      <c r="B7597" s="155" t="s">
        <v>8258</v>
      </c>
      <c r="C7597" s="155" t="s">
        <v>10690</v>
      </c>
      <c r="D7597" s="157" t="s">
        <v>8259</v>
      </c>
      <c r="E7597" s="157" t="s">
        <v>8259</v>
      </c>
      <c r="F7597" s="157" t="s">
        <v>8259</v>
      </c>
    </row>
    <row r="7598" spans="1:6" x14ac:dyDescent="0.2">
      <c r="A7598" s="155" t="s">
        <v>8260</v>
      </c>
      <c r="B7598" s="155" t="s">
        <v>12364</v>
      </c>
      <c r="C7598" s="156">
        <v>37621</v>
      </c>
      <c r="D7598" s="157">
        <v>0</v>
      </c>
      <c r="E7598" s="157">
        <v>0</v>
      </c>
      <c r="F7598" s="157">
        <v>0</v>
      </c>
    </row>
    <row r="7599" spans="1:6" x14ac:dyDescent="0.2">
      <c r="A7599" s="155" t="s">
        <v>8261</v>
      </c>
      <c r="B7599" s="155"/>
      <c r="C7599" s="156">
        <v>37621</v>
      </c>
      <c r="D7599" s="157">
        <v>0</v>
      </c>
      <c r="E7599" s="157">
        <v>0</v>
      </c>
      <c r="F7599" s="157">
        <v>0</v>
      </c>
    </row>
    <row r="7600" spans="1:6" x14ac:dyDescent="0.2">
      <c r="A7600" s="155" t="s">
        <v>8257</v>
      </c>
      <c r="B7600" s="155" t="s">
        <v>8258</v>
      </c>
      <c r="C7600" s="155" t="s">
        <v>10690</v>
      </c>
      <c r="D7600" s="157" t="s">
        <v>8259</v>
      </c>
      <c r="E7600" s="157" t="s">
        <v>8259</v>
      </c>
      <c r="F7600" s="157" t="s">
        <v>8259</v>
      </c>
    </row>
    <row r="7601" spans="1:6" x14ac:dyDescent="0.2">
      <c r="A7601" s="155" t="s">
        <v>8840</v>
      </c>
      <c r="B7601" s="155" t="s">
        <v>8419</v>
      </c>
      <c r="C7601" s="155"/>
      <c r="D7601" s="155"/>
      <c r="E7601" s="155"/>
      <c r="F7601" s="155"/>
    </row>
    <row r="7602" spans="1:6" x14ac:dyDescent="0.2">
      <c r="A7602" s="155"/>
      <c r="B7602" s="155"/>
      <c r="C7602" s="155" t="s">
        <v>10691</v>
      </c>
      <c r="D7602" s="155"/>
      <c r="E7602" s="157">
        <v>0</v>
      </c>
      <c r="F7602" s="155"/>
    </row>
    <row r="7603" spans="1:6" x14ac:dyDescent="0.2">
      <c r="A7603" s="155" t="s">
        <v>8264</v>
      </c>
      <c r="B7603" s="155"/>
      <c r="C7603" s="156">
        <v>37590</v>
      </c>
      <c r="D7603" s="157">
        <v>8285.7630000000008</v>
      </c>
      <c r="E7603" s="157">
        <v>8285.7630000000008</v>
      </c>
      <c r="F7603" s="157">
        <v>0</v>
      </c>
    </row>
    <row r="7604" spans="1:6" x14ac:dyDescent="0.2">
      <c r="A7604" s="155" t="s">
        <v>8257</v>
      </c>
      <c r="B7604" s="155" t="s">
        <v>8258</v>
      </c>
      <c r="C7604" s="155" t="s">
        <v>10690</v>
      </c>
      <c r="D7604" s="157" t="s">
        <v>8259</v>
      </c>
      <c r="E7604" s="157" t="s">
        <v>8259</v>
      </c>
      <c r="F7604" s="157" t="s">
        <v>8259</v>
      </c>
    </row>
    <row r="7605" spans="1:6" x14ac:dyDescent="0.2">
      <c r="A7605" s="155" t="s">
        <v>8257</v>
      </c>
      <c r="B7605" s="155" t="s">
        <v>8258</v>
      </c>
      <c r="C7605" s="155" t="s">
        <v>10690</v>
      </c>
      <c r="D7605" s="157" t="s">
        <v>8259</v>
      </c>
      <c r="E7605" s="157" t="s">
        <v>8259</v>
      </c>
      <c r="F7605" s="157" t="s">
        <v>8259</v>
      </c>
    </row>
    <row r="7606" spans="1:6" x14ac:dyDescent="0.2">
      <c r="A7606" s="155" t="s">
        <v>8260</v>
      </c>
      <c r="B7606" s="155" t="s">
        <v>12364</v>
      </c>
      <c r="C7606" s="156">
        <v>37621</v>
      </c>
      <c r="D7606" s="157">
        <v>0</v>
      </c>
      <c r="E7606" s="157">
        <v>0</v>
      </c>
      <c r="F7606" s="157">
        <v>0</v>
      </c>
    </row>
    <row r="7607" spans="1:6" x14ac:dyDescent="0.2">
      <c r="A7607" s="155" t="s">
        <v>8261</v>
      </c>
      <c r="B7607" s="155"/>
      <c r="C7607" s="156">
        <v>37621</v>
      </c>
      <c r="D7607" s="157">
        <v>8285.7630000000008</v>
      </c>
      <c r="E7607" s="157">
        <v>8285.7630000000008</v>
      </c>
      <c r="F7607" s="157">
        <v>0</v>
      </c>
    </row>
    <row r="7608" spans="1:6" x14ac:dyDescent="0.2">
      <c r="A7608" s="155" t="s">
        <v>8257</v>
      </c>
      <c r="B7608" s="155" t="s">
        <v>8258</v>
      </c>
      <c r="C7608" s="155" t="s">
        <v>10690</v>
      </c>
      <c r="D7608" s="157" t="s">
        <v>8259</v>
      </c>
      <c r="E7608" s="157" t="s">
        <v>8259</v>
      </c>
      <c r="F7608" s="157" t="s">
        <v>8259</v>
      </c>
    </row>
    <row r="7609" spans="1:6" x14ac:dyDescent="0.2">
      <c r="A7609" s="155" t="s">
        <v>8237</v>
      </c>
      <c r="B7609" s="155" t="s">
        <v>8515</v>
      </c>
      <c r="C7609" s="155" t="s">
        <v>9999</v>
      </c>
      <c r="D7609" s="155"/>
      <c r="E7609" s="155"/>
      <c r="F7609" s="155"/>
    </row>
    <row r="7610" spans="1:6" x14ac:dyDescent="0.2">
      <c r="A7610" s="155"/>
      <c r="B7610" s="155"/>
      <c r="C7610" s="155" t="s">
        <v>10691</v>
      </c>
      <c r="D7610" s="155"/>
      <c r="E7610" s="157">
        <v>0</v>
      </c>
      <c r="F7610" s="155"/>
    </row>
    <row r="7611" spans="1:6" x14ac:dyDescent="0.2">
      <c r="A7611" s="155" t="s">
        <v>8264</v>
      </c>
      <c r="B7611" s="155"/>
      <c r="C7611" s="156">
        <v>37590</v>
      </c>
      <c r="D7611" s="157">
        <v>929.2</v>
      </c>
      <c r="E7611" s="157">
        <v>929.2</v>
      </c>
      <c r="F7611" s="157">
        <v>0</v>
      </c>
    </row>
    <row r="7612" spans="1:6" x14ac:dyDescent="0.2">
      <c r="A7612" s="155" t="s">
        <v>8257</v>
      </c>
      <c r="B7612" s="155" t="s">
        <v>8258</v>
      </c>
      <c r="C7612" s="155" t="s">
        <v>10690</v>
      </c>
      <c r="D7612" s="157" t="s">
        <v>8259</v>
      </c>
      <c r="E7612" s="157" t="s">
        <v>8259</v>
      </c>
      <c r="F7612" s="157" t="s">
        <v>8259</v>
      </c>
    </row>
    <row r="7613" spans="1:6" x14ac:dyDescent="0.2">
      <c r="A7613" s="155" t="s">
        <v>8257</v>
      </c>
      <c r="B7613" s="155" t="s">
        <v>8258</v>
      </c>
      <c r="C7613" s="155" t="s">
        <v>10690</v>
      </c>
      <c r="D7613" s="157" t="s">
        <v>8259</v>
      </c>
      <c r="E7613" s="157" t="s">
        <v>8259</v>
      </c>
      <c r="F7613" s="157" t="s">
        <v>8259</v>
      </c>
    </row>
    <row r="7614" spans="1:6" x14ac:dyDescent="0.2">
      <c r="A7614" s="155" t="s">
        <v>8260</v>
      </c>
      <c r="B7614" s="155" t="s">
        <v>12364</v>
      </c>
      <c r="C7614" s="156">
        <v>37621</v>
      </c>
      <c r="D7614" s="157">
        <v>0</v>
      </c>
      <c r="E7614" s="157">
        <v>0</v>
      </c>
      <c r="F7614" s="157">
        <v>0</v>
      </c>
    </row>
    <row r="7615" spans="1:6" x14ac:dyDescent="0.2">
      <c r="A7615" s="155" t="s">
        <v>8261</v>
      </c>
      <c r="B7615" s="155"/>
      <c r="C7615" s="156">
        <v>37621</v>
      </c>
      <c r="D7615" s="157">
        <v>929.2</v>
      </c>
      <c r="E7615" s="157">
        <v>929.2</v>
      </c>
      <c r="F7615" s="157">
        <v>0</v>
      </c>
    </row>
    <row r="7616" spans="1:6" x14ac:dyDescent="0.2">
      <c r="A7616" s="155" t="s">
        <v>8268</v>
      </c>
      <c r="B7616" s="155"/>
      <c r="C7616" s="155"/>
      <c r="D7616" s="155"/>
      <c r="E7616" s="155"/>
      <c r="F7616" s="155"/>
    </row>
    <row r="7617" spans="1:6" x14ac:dyDescent="0.2">
      <c r="A7617" s="155" t="s">
        <v>8254</v>
      </c>
      <c r="B7617" s="155" t="s">
        <v>8255</v>
      </c>
      <c r="C7617" s="155"/>
      <c r="D7617" s="155"/>
      <c r="E7617" s="155"/>
      <c r="F7617" s="155"/>
    </row>
    <row r="7618" spans="1:6" x14ac:dyDescent="0.2">
      <c r="A7618" s="155"/>
      <c r="B7618" s="155"/>
      <c r="C7618" s="155" t="s">
        <v>10689</v>
      </c>
      <c r="D7618" s="157" t="s">
        <v>8255</v>
      </c>
      <c r="E7618" s="155"/>
      <c r="F7618" s="155"/>
    </row>
    <row r="7620" spans="1:6" x14ac:dyDescent="0.2">
      <c r="A7620" s="155" t="s">
        <v>8257</v>
      </c>
      <c r="B7620" s="155" t="s">
        <v>8258</v>
      </c>
      <c r="C7620" s="155" t="s">
        <v>10690</v>
      </c>
      <c r="D7620" s="157" t="s">
        <v>8259</v>
      </c>
      <c r="E7620" s="157" t="s">
        <v>8259</v>
      </c>
      <c r="F7620" s="157" t="s">
        <v>8259</v>
      </c>
    </row>
    <row r="7621" spans="1:6" x14ac:dyDescent="0.2">
      <c r="A7621" s="155" t="s">
        <v>8238</v>
      </c>
      <c r="B7621" s="155" t="s">
        <v>10000</v>
      </c>
      <c r="C7621" s="155" t="s">
        <v>10001</v>
      </c>
      <c r="D7621" s="155"/>
      <c r="E7621" s="155"/>
      <c r="F7621" s="155"/>
    </row>
    <row r="7622" spans="1:6" x14ac:dyDescent="0.2">
      <c r="A7622" s="155"/>
      <c r="B7622" s="155"/>
      <c r="C7622" s="155" t="s">
        <v>10691</v>
      </c>
      <c r="D7622" s="155"/>
      <c r="E7622" s="157">
        <v>0</v>
      </c>
      <c r="F7622" s="155"/>
    </row>
    <row r="7623" spans="1:6" x14ac:dyDescent="0.2">
      <c r="A7623" s="155" t="s">
        <v>8264</v>
      </c>
      <c r="B7623" s="155"/>
      <c r="C7623" s="156">
        <v>37590</v>
      </c>
      <c r="D7623" s="157">
        <v>8829.7000000000007</v>
      </c>
      <c r="E7623" s="157">
        <v>8829.7000000000007</v>
      </c>
      <c r="F7623" s="157">
        <v>0</v>
      </c>
    </row>
    <row r="7624" spans="1:6" x14ac:dyDescent="0.2">
      <c r="A7624" s="155" t="s">
        <v>8257</v>
      </c>
      <c r="B7624" s="155" t="s">
        <v>8258</v>
      </c>
      <c r="C7624" s="155" t="s">
        <v>10690</v>
      </c>
      <c r="D7624" s="157" t="s">
        <v>8259</v>
      </c>
      <c r="E7624" s="157" t="s">
        <v>8259</v>
      </c>
      <c r="F7624" s="157" t="s">
        <v>8259</v>
      </c>
    </row>
    <row r="7625" spans="1:6" x14ac:dyDescent="0.2">
      <c r="A7625" s="155" t="s">
        <v>8257</v>
      </c>
      <c r="B7625" s="155" t="s">
        <v>8258</v>
      </c>
      <c r="C7625" s="155" t="s">
        <v>10690</v>
      </c>
      <c r="D7625" s="157" t="s">
        <v>8259</v>
      </c>
      <c r="E7625" s="157" t="s">
        <v>8259</v>
      </c>
      <c r="F7625" s="157" t="s">
        <v>8259</v>
      </c>
    </row>
    <row r="7626" spans="1:6" x14ac:dyDescent="0.2">
      <c r="A7626" s="155" t="s">
        <v>8260</v>
      </c>
      <c r="B7626" s="155" t="s">
        <v>12364</v>
      </c>
      <c r="C7626" s="156">
        <v>37621</v>
      </c>
      <c r="D7626" s="157">
        <v>0</v>
      </c>
      <c r="E7626" s="157">
        <v>0</v>
      </c>
      <c r="F7626" s="157">
        <v>0</v>
      </c>
    </row>
    <row r="7627" spans="1:6" x14ac:dyDescent="0.2">
      <c r="A7627" s="155" t="s">
        <v>8261</v>
      </c>
      <c r="B7627" s="155"/>
      <c r="C7627" s="156">
        <v>37621</v>
      </c>
      <c r="D7627" s="157">
        <v>8829.7000000000007</v>
      </c>
      <c r="E7627" s="157">
        <v>8829.7000000000007</v>
      </c>
      <c r="F7627" s="157">
        <v>0</v>
      </c>
    </row>
    <row r="7628" spans="1:6" x14ac:dyDescent="0.2">
      <c r="A7628" s="155" t="s">
        <v>8257</v>
      </c>
      <c r="B7628" s="155" t="s">
        <v>8258</v>
      </c>
      <c r="C7628" s="155" t="s">
        <v>10690</v>
      </c>
      <c r="D7628" s="157" t="s">
        <v>8259</v>
      </c>
      <c r="E7628" s="157" t="s">
        <v>8259</v>
      </c>
      <c r="F7628" s="157" t="s">
        <v>8259</v>
      </c>
    </row>
    <row r="7629" spans="1:6" x14ac:dyDescent="0.2">
      <c r="A7629" s="155" t="s">
        <v>8257</v>
      </c>
      <c r="B7629" s="155" t="s">
        <v>8258</v>
      </c>
      <c r="C7629" s="155" t="s">
        <v>10690</v>
      </c>
      <c r="D7629" s="157" t="s">
        <v>8259</v>
      </c>
      <c r="E7629" s="157" t="s">
        <v>8259</v>
      </c>
      <c r="F7629" s="157" t="s">
        <v>8259</v>
      </c>
    </row>
    <row r="7630" spans="1:6" x14ac:dyDescent="0.2">
      <c r="A7630" s="155" t="s">
        <v>8260</v>
      </c>
      <c r="B7630" s="155" t="s">
        <v>12364</v>
      </c>
      <c r="C7630" s="156">
        <v>37621</v>
      </c>
      <c r="D7630" s="157">
        <v>0</v>
      </c>
      <c r="E7630" s="157">
        <v>0</v>
      </c>
      <c r="F7630" s="157">
        <v>0</v>
      </c>
    </row>
    <row r="7631" spans="1:6" x14ac:dyDescent="0.2">
      <c r="A7631" s="155" t="s">
        <v>8261</v>
      </c>
      <c r="B7631" s="155"/>
      <c r="C7631" s="156">
        <v>37621</v>
      </c>
      <c r="D7631" s="157">
        <v>0</v>
      </c>
      <c r="E7631" s="157">
        <v>0</v>
      </c>
      <c r="F7631" s="157">
        <v>0</v>
      </c>
    </row>
    <row r="7632" spans="1:6" x14ac:dyDescent="0.2">
      <c r="A7632" s="155" t="s">
        <v>8257</v>
      </c>
      <c r="B7632" s="155" t="s">
        <v>8258</v>
      </c>
      <c r="C7632" s="155" t="s">
        <v>10690</v>
      </c>
      <c r="D7632" s="157" t="s">
        <v>8259</v>
      </c>
      <c r="E7632" s="157" t="s">
        <v>8259</v>
      </c>
      <c r="F7632" s="157" t="s">
        <v>8259</v>
      </c>
    </row>
    <row r="7633" spans="1:6" x14ac:dyDescent="0.2">
      <c r="A7633" s="155" t="s">
        <v>8257</v>
      </c>
      <c r="B7633" s="155" t="s">
        <v>8258</v>
      </c>
      <c r="C7633" s="155" t="s">
        <v>10690</v>
      </c>
      <c r="D7633" s="157" t="s">
        <v>8259</v>
      </c>
      <c r="E7633" s="157" t="s">
        <v>8259</v>
      </c>
      <c r="F7633" s="157" t="s">
        <v>8259</v>
      </c>
    </row>
    <row r="7634" spans="1:6" x14ac:dyDescent="0.2">
      <c r="A7634" s="155" t="s">
        <v>8260</v>
      </c>
      <c r="B7634" s="155" t="s">
        <v>12364</v>
      </c>
      <c r="C7634" s="156">
        <v>37621</v>
      </c>
      <c r="D7634" s="157">
        <v>0</v>
      </c>
      <c r="E7634" s="157">
        <v>0</v>
      </c>
      <c r="F7634" s="157">
        <v>0</v>
      </c>
    </row>
    <row r="7635" spans="1:6" x14ac:dyDescent="0.2">
      <c r="A7635" s="155" t="s">
        <v>8261</v>
      </c>
      <c r="B7635" s="155"/>
      <c r="C7635" s="156">
        <v>37621</v>
      </c>
      <c r="D7635" s="157">
        <v>0</v>
      </c>
      <c r="E7635" s="157">
        <v>0</v>
      </c>
      <c r="F7635" s="157">
        <v>0</v>
      </c>
    </row>
    <row r="7636" spans="1:6" x14ac:dyDescent="0.2">
      <c r="A7636" s="155" t="s">
        <v>8257</v>
      </c>
      <c r="B7636" s="155" t="s">
        <v>8258</v>
      </c>
      <c r="C7636" s="155" t="s">
        <v>10690</v>
      </c>
      <c r="D7636" s="157" t="s">
        <v>8259</v>
      </c>
      <c r="E7636" s="157" t="s">
        <v>8259</v>
      </c>
      <c r="F7636" s="157" t="s">
        <v>8259</v>
      </c>
    </row>
    <row r="7637" spans="1:6" x14ac:dyDescent="0.2">
      <c r="A7637" s="155" t="s">
        <v>8257</v>
      </c>
      <c r="B7637" s="155" t="s">
        <v>8258</v>
      </c>
      <c r="C7637" s="155" t="s">
        <v>10690</v>
      </c>
      <c r="D7637" s="157" t="s">
        <v>8259</v>
      </c>
      <c r="E7637" s="157" t="s">
        <v>8259</v>
      </c>
      <c r="F7637" s="157" t="s">
        <v>8259</v>
      </c>
    </row>
    <row r="7638" spans="1:6" x14ac:dyDescent="0.2">
      <c r="A7638" s="155" t="s">
        <v>8260</v>
      </c>
      <c r="B7638" s="155" t="s">
        <v>12364</v>
      </c>
      <c r="C7638" s="156">
        <v>37621</v>
      </c>
      <c r="D7638" s="157">
        <v>0</v>
      </c>
      <c r="E7638" s="157">
        <v>0</v>
      </c>
      <c r="F7638" s="157">
        <v>0</v>
      </c>
    </row>
    <row r="7639" spans="1:6" x14ac:dyDescent="0.2">
      <c r="A7639" s="155" t="s">
        <v>8261</v>
      </c>
      <c r="B7639" s="155"/>
      <c r="C7639" s="156">
        <v>37621</v>
      </c>
      <c r="D7639" s="157">
        <v>0</v>
      </c>
      <c r="E7639" s="157">
        <v>0</v>
      </c>
      <c r="F7639" s="157">
        <v>0</v>
      </c>
    </row>
    <row r="7640" spans="1:6" x14ac:dyDescent="0.2">
      <c r="A7640" s="155" t="s">
        <v>8257</v>
      </c>
      <c r="B7640" s="155" t="s">
        <v>8258</v>
      </c>
      <c r="C7640" s="155" t="s">
        <v>10690</v>
      </c>
      <c r="D7640" s="157" t="s">
        <v>8259</v>
      </c>
      <c r="E7640" s="157" t="s">
        <v>8259</v>
      </c>
      <c r="F7640" s="157" t="s">
        <v>8259</v>
      </c>
    </row>
    <row r="7641" spans="1:6" x14ac:dyDescent="0.2">
      <c r="A7641" s="155" t="s">
        <v>91</v>
      </c>
      <c r="B7641" s="155" t="s">
        <v>10002</v>
      </c>
      <c r="C7641" s="155" t="s">
        <v>10003</v>
      </c>
      <c r="D7641" s="155"/>
      <c r="E7641" s="155"/>
      <c r="F7641" s="155"/>
    </row>
    <row r="7642" spans="1:6" x14ac:dyDescent="0.2">
      <c r="A7642" s="155"/>
      <c r="B7642" s="155"/>
      <c r="C7642" s="155" t="s">
        <v>10691</v>
      </c>
      <c r="D7642" s="155"/>
      <c r="E7642" s="157">
        <v>0</v>
      </c>
      <c r="F7642" s="155"/>
    </row>
    <row r="7643" spans="1:6" x14ac:dyDescent="0.2">
      <c r="A7643" s="155" t="s">
        <v>8264</v>
      </c>
      <c r="B7643" s="155"/>
      <c r="C7643" s="156">
        <v>37590</v>
      </c>
      <c r="D7643" s="157">
        <v>7866.7719999999999</v>
      </c>
      <c r="E7643" s="157">
        <v>7866.7719999999999</v>
      </c>
      <c r="F7643" s="157">
        <v>0</v>
      </c>
    </row>
    <row r="7644" spans="1:6" x14ac:dyDescent="0.2">
      <c r="A7644" s="155" t="s">
        <v>8257</v>
      </c>
      <c r="B7644" s="155" t="s">
        <v>8258</v>
      </c>
      <c r="C7644" s="155" t="s">
        <v>10690</v>
      </c>
      <c r="D7644" s="157" t="s">
        <v>8259</v>
      </c>
      <c r="E7644" s="157" t="s">
        <v>8259</v>
      </c>
      <c r="F7644" s="157" t="s">
        <v>8259</v>
      </c>
    </row>
    <row r="7645" spans="1:6" x14ac:dyDescent="0.2">
      <c r="A7645" s="155" t="s">
        <v>8257</v>
      </c>
      <c r="B7645" s="155" t="s">
        <v>8258</v>
      </c>
      <c r="C7645" s="155" t="s">
        <v>10690</v>
      </c>
      <c r="D7645" s="157" t="s">
        <v>8259</v>
      </c>
      <c r="E7645" s="157" t="s">
        <v>8259</v>
      </c>
      <c r="F7645" s="157" t="s">
        <v>8259</v>
      </c>
    </row>
    <row r="7646" spans="1:6" x14ac:dyDescent="0.2">
      <c r="A7646" s="155" t="s">
        <v>8260</v>
      </c>
      <c r="B7646" s="155" t="s">
        <v>12364</v>
      </c>
      <c r="C7646" s="156">
        <v>37621</v>
      </c>
      <c r="D7646" s="157">
        <v>0</v>
      </c>
      <c r="E7646" s="157">
        <v>0</v>
      </c>
      <c r="F7646" s="157">
        <v>0</v>
      </c>
    </row>
    <row r="7647" spans="1:6" x14ac:dyDescent="0.2">
      <c r="A7647" s="155" t="s">
        <v>8261</v>
      </c>
      <c r="B7647" s="155"/>
      <c r="C7647" s="156">
        <v>37621</v>
      </c>
      <c r="D7647" s="157">
        <v>7866.7719999999999</v>
      </c>
      <c r="E7647" s="157">
        <v>7866.7719999999999</v>
      </c>
      <c r="F7647" s="157">
        <v>0</v>
      </c>
    </row>
    <row r="7648" spans="1:6" x14ac:dyDescent="0.2">
      <c r="A7648" s="155" t="s">
        <v>8257</v>
      </c>
      <c r="B7648" s="155" t="s">
        <v>8258</v>
      </c>
      <c r="C7648" s="155" t="s">
        <v>10690</v>
      </c>
      <c r="D7648" s="157" t="s">
        <v>8259</v>
      </c>
      <c r="E7648" s="157" t="s">
        <v>8259</v>
      </c>
      <c r="F7648" s="157" t="s">
        <v>8259</v>
      </c>
    </row>
    <row r="7649" spans="1:6" x14ac:dyDescent="0.2">
      <c r="A7649" s="155" t="s">
        <v>8239</v>
      </c>
      <c r="B7649" s="155" t="s">
        <v>10005</v>
      </c>
      <c r="C7649" s="155"/>
      <c r="D7649" s="155"/>
      <c r="E7649" s="155"/>
      <c r="F7649" s="155"/>
    </row>
    <row r="7650" spans="1:6" x14ac:dyDescent="0.2">
      <c r="A7650" s="155"/>
      <c r="B7650" s="155"/>
      <c r="C7650" s="155" t="s">
        <v>10691</v>
      </c>
      <c r="D7650" s="155"/>
      <c r="E7650" s="157">
        <v>0</v>
      </c>
      <c r="F7650" s="155"/>
    </row>
    <row r="7651" spans="1:6" x14ac:dyDescent="0.2">
      <c r="A7651" s="155" t="s">
        <v>8264</v>
      </c>
      <c r="B7651" s="155"/>
      <c r="C7651" s="156">
        <v>37590</v>
      </c>
      <c r="D7651" s="157">
        <v>1700</v>
      </c>
      <c r="E7651" s="157">
        <v>1700</v>
      </c>
      <c r="F7651" s="157">
        <v>0</v>
      </c>
    </row>
    <row r="7652" spans="1:6" x14ac:dyDescent="0.2">
      <c r="A7652" s="155" t="s">
        <v>8257</v>
      </c>
      <c r="B7652" s="155" t="s">
        <v>8258</v>
      </c>
      <c r="C7652" s="155" t="s">
        <v>10690</v>
      </c>
      <c r="D7652" s="157" t="s">
        <v>8259</v>
      </c>
      <c r="E7652" s="157" t="s">
        <v>8259</v>
      </c>
      <c r="F7652" s="157" t="s">
        <v>8259</v>
      </c>
    </row>
    <row r="7653" spans="1:6" x14ac:dyDescent="0.2">
      <c r="A7653" s="155" t="s">
        <v>8257</v>
      </c>
      <c r="B7653" s="155" t="s">
        <v>8258</v>
      </c>
      <c r="C7653" s="155" t="s">
        <v>10690</v>
      </c>
      <c r="D7653" s="157" t="s">
        <v>8259</v>
      </c>
      <c r="E7653" s="157" t="s">
        <v>8259</v>
      </c>
      <c r="F7653" s="157" t="s">
        <v>8259</v>
      </c>
    </row>
    <row r="7654" spans="1:6" x14ac:dyDescent="0.2">
      <c r="A7654" s="155" t="s">
        <v>8260</v>
      </c>
      <c r="B7654" s="155" t="s">
        <v>12364</v>
      </c>
      <c r="C7654" s="156">
        <v>37621</v>
      </c>
      <c r="D7654" s="157">
        <v>0</v>
      </c>
      <c r="E7654" s="157">
        <v>0</v>
      </c>
      <c r="F7654" s="157">
        <v>0</v>
      </c>
    </row>
    <row r="7655" spans="1:6" x14ac:dyDescent="0.2">
      <c r="A7655" s="155" t="s">
        <v>8261</v>
      </c>
      <c r="B7655" s="155"/>
      <c r="C7655" s="156">
        <v>37621</v>
      </c>
      <c r="D7655" s="157">
        <v>1700</v>
      </c>
      <c r="E7655" s="157">
        <v>1700</v>
      </c>
      <c r="F7655" s="157">
        <v>0</v>
      </c>
    </row>
    <row r="7656" spans="1:6" x14ac:dyDescent="0.2">
      <c r="A7656" s="155" t="s">
        <v>8257</v>
      </c>
      <c r="B7656" s="155" t="s">
        <v>8258</v>
      </c>
      <c r="C7656" s="155" t="s">
        <v>10690</v>
      </c>
      <c r="D7656" s="157" t="s">
        <v>8259</v>
      </c>
      <c r="E7656" s="157" t="s">
        <v>8259</v>
      </c>
      <c r="F7656" s="157" t="s">
        <v>8259</v>
      </c>
    </row>
    <row r="7657" spans="1:6" x14ac:dyDescent="0.2">
      <c r="A7657" s="155" t="s">
        <v>8257</v>
      </c>
      <c r="B7657" s="155" t="s">
        <v>8258</v>
      </c>
      <c r="C7657" s="155" t="s">
        <v>10690</v>
      </c>
      <c r="D7657" s="157" t="s">
        <v>8259</v>
      </c>
      <c r="E7657" s="157" t="s">
        <v>8259</v>
      </c>
      <c r="F7657" s="157" t="s">
        <v>8259</v>
      </c>
    </row>
    <row r="7658" spans="1:6" x14ac:dyDescent="0.2">
      <c r="A7658" s="155" t="s">
        <v>8260</v>
      </c>
      <c r="B7658" s="155" t="s">
        <v>12364</v>
      </c>
      <c r="C7658" s="156">
        <v>37621</v>
      </c>
      <c r="D7658" s="157">
        <v>0</v>
      </c>
      <c r="E7658" s="157">
        <v>0</v>
      </c>
      <c r="F7658" s="157">
        <v>0</v>
      </c>
    </row>
    <row r="7659" spans="1:6" x14ac:dyDescent="0.2">
      <c r="A7659" s="155" t="s">
        <v>8261</v>
      </c>
      <c r="B7659" s="155"/>
      <c r="C7659" s="156">
        <v>37621</v>
      </c>
      <c r="D7659" s="157">
        <v>0</v>
      </c>
      <c r="E7659" s="157">
        <v>0</v>
      </c>
      <c r="F7659" s="157">
        <v>0</v>
      </c>
    </row>
    <row r="7660" spans="1:6" x14ac:dyDescent="0.2">
      <c r="A7660" s="155" t="s">
        <v>8257</v>
      </c>
      <c r="B7660" s="155" t="s">
        <v>8258</v>
      </c>
      <c r="C7660" s="155" t="s">
        <v>10690</v>
      </c>
      <c r="D7660" s="157" t="s">
        <v>8259</v>
      </c>
      <c r="E7660" s="157" t="s">
        <v>8259</v>
      </c>
      <c r="F7660" s="157" t="s">
        <v>8259</v>
      </c>
    </row>
    <row r="7661" spans="1:6" x14ac:dyDescent="0.2">
      <c r="A7661" s="155" t="s">
        <v>8257</v>
      </c>
      <c r="B7661" s="155" t="s">
        <v>8258</v>
      </c>
      <c r="C7661" s="155" t="s">
        <v>10690</v>
      </c>
      <c r="D7661" s="157" t="s">
        <v>8259</v>
      </c>
      <c r="E7661" s="157" t="s">
        <v>8259</v>
      </c>
      <c r="F7661" s="157" t="s">
        <v>8259</v>
      </c>
    </row>
    <row r="7662" spans="1:6" x14ac:dyDescent="0.2">
      <c r="A7662" s="155" t="s">
        <v>8260</v>
      </c>
      <c r="B7662" s="155" t="s">
        <v>12364</v>
      </c>
      <c r="C7662" s="156">
        <v>37621</v>
      </c>
      <c r="D7662" s="157">
        <v>0</v>
      </c>
      <c r="E7662" s="157">
        <v>0</v>
      </c>
      <c r="F7662" s="157">
        <v>0</v>
      </c>
    </row>
    <row r="7663" spans="1:6" x14ac:dyDescent="0.2">
      <c r="A7663" s="155" t="s">
        <v>8261</v>
      </c>
      <c r="B7663" s="155"/>
      <c r="C7663" s="156">
        <v>37621</v>
      </c>
      <c r="D7663" s="157">
        <v>0</v>
      </c>
      <c r="E7663" s="157">
        <v>0</v>
      </c>
      <c r="F7663" s="157">
        <v>0</v>
      </c>
    </row>
    <row r="7664" spans="1:6" x14ac:dyDescent="0.2">
      <c r="A7664" s="155" t="s">
        <v>8257</v>
      </c>
      <c r="B7664" s="155" t="s">
        <v>8258</v>
      </c>
      <c r="C7664" s="155" t="s">
        <v>10690</v>
      </c>
      <c r="D7664" s="157" t="s">
        <v>8259</v>
      </c>
      <c r="E7664" s="157" t="s">
        <v>8259</v>
      </c>
      <c r="F7664" s="157" t="s">
        <v>8259</v>
      </c>
    </row>
    <row r="7665" spans="1:6" x14ac:dyDescent="0.2">
      <c r="A7665" s="155" t="s">
        <v>8257</v>
      </c>
      <c r="B7665" s="155" t="s">
        <v>8258</v>
      </c>
      <c r="C7665" s="155" t="s">
        <v>10690</v>
      </c>
      <c r="D7665" s="157" t="s">
        <v>8259</v>
      </c>
      <c r="E7665" s="157" t="s">
        <v>8259</v>
      </c>
      <c r="F7665" s="157" t="s">
        <v>8259</v>
      </c>
    </row>
    <row r="7666" spans="1:6" x14ac:dyDescent="0.2">
      <c r="A7666" s="155" t="s">
        <v>8260</v>
      </c>
      <c r="B7666" s="155" t="s">
        <v>12364</v>
      </c>
      <c r="C7666" s="156">
        <v>37621</v>
      </c>
      <c r="D7666" s="157">
        <v>0</v>
      </c>
      <c r="E7666" s="157">
        <v>0</v>
      </c>
      <c r="F7666" s="157">
        <v>0</v>
      </c>
    </row>
    <row r="7667" spans="1:6" x14ac:dyDescent="0.2">
      <c r="A7667" s="155" t="s">
        <v>8261</v>
      </c>
      <c r="B7667" s="155"/>
      <c r="C7667" s="156">
        <v>37621</v>
      </c>
      <c r="D7667" s="157">
        <v>0</v>
      </c>
      <c r="E7667" s="157">
        <v>0</v>
      </c>
      <c r="F7667" s="157">
        <v>0</v>
      </c>
    </row>
    <row r="7668" spans="1:6" x14ac:dyDescent="0.2">
      <c r="A7668" s="155" t="s">
        <v>8257</v>
      </c>
      <c r="B7668" s="155" t="s">
        <v>8258</v>
      </c>
      <c r="C7668" s="155" t="s">
        <v>10690</v>
      </c>
      <c r="D7668" s="157" t="s">
        <v>8259</v>
      </c>
      <c r="E7668" s="157" t="s">
        <v>8259</v>
      </c>
      <c r="F7668" s="157" t="s">
        <v>8259</v>
      </c>
    </row>
    <row r="7669" spans="1:6" x14ac:dyDescent="0.2">
      <c r="A7669" s="155" t="s">
        <v>8240</v>
      </c>
      <c r="B7669" s="155" t="s">
        <v>10006</v>
      </c>
      <c r="C7669" s="155" t="s">
        <v>10007</v>
      </c>
      <c r="D7669" s="155"/>
      <c r="E7669" s="155"/>
      <c r="F7669" s="155"/>
    </row>
    <row r="7670" spans="1:6" x14ac:dyDescent="0.2">
      <c r="A7670" s="155"/>
      <c r="B7670" s="155"/>
      <c r="C7670" s="155" t="s">
        <v>10691</v>
      </c>
      <c r="D7670" s="155"/>
      <c r="E7670" s="157">
        <v>0</v>
      </c>
      <c r="F7670" s="155"/>
    </row>
    <row r="7671" spans="1:6" x14ac:dyDescent="0.2">
      <c r="A7671" s="155" t="s">
        <v>8264</v>
      </c>
      <c r="B7671" s="155"/>
      <c r="C7671" s="156">
        <v>37590</v>
      </c>
      <c r="D7671" s="157">
        <v>17256</v>
      </c>
      <c r="E7671" s="157">
        <v>0</v>
      </c>
      <c r="F7671" s="157">
        <v>17256</v>
      </c>
    </row>
    <row r="7672" spans="1:6" x14ac:dyDescent="0.2">
      <c r="A7672" s="155" t="s">
        <v>8268</v>
      </c>
      <c r="B7672" s="155"/>
      <c r="C7672" s="155"/>
      <c r="D7672" s="155"/>
      <c r="E7672" s="155"/>
      <c r="F7672" s="155"/>
    </row>
    <row r="7673" spans="1:6" x14ac:dyDescent="0.2">
      <c r="A7673" s="155" t="s">
        <v>8254</v>
      </c>
      <c r="B7673" s="155" t="s">
        <v>8255</v>
      </c>
      <c r="C7673" s="155"/>
      <c r="D7673" s="155"/>
      <c r="E7673" s="155"/>
      <c r="F7673" s="155"/>
    </row>
    <row r="7674" spans="1:6" x14ac:dyDescent="0.2">
      <c r="A7674" s="155"/>
      <c r="B7674" s="155"/>
      <c r="C7674" s="155" t="s">
        <v>10689</v>
      </c>
      <c r="D7674" s="157" t="s">
        <v>8255</v>
      </c>
      <c r="E7674" s="155"/>
      <c r="F7674" s="155"/>
    </row>
    <row r="7676" spans="1:6" x14ac:dyDescent="0.2">
      <c r="A7676" s="155" t="s">
        <v>8257</v>
      </c>
      <c r="B7676" s="155" t="s">
        <v>8258</v>
      </c>
      <c r="C7676" s="155" t="s">
        <v>10690</v>
      </c>
      <c r="D7676" s="157" t="s">
        <v>8259</v>
      </c>
      <c r="E7676" s="157" t="s">
        <v>8259</v>
      </c>
      <c r="F7676" s="157" t="s">
        <v>8259</v>
      </c>
    </row>
    <row r="7677" spans="1:6" x14ac:dyDescent="0.2">
      <c r="A7677" s="155" t="s">
        <v>8257</v>
      </c>
      <c r="B7677" s="155" t="s">
        <v>8258</v>
      </c>
      <c r="C7677" s="155" t="s">
        <v>10690</v>
      </c>
      <c r="D7677" s="157" t="s">
        <v>8259</v>
      </c>
      <c r="E7677" s="157" t="s">
        <v>8259</v>
      </c>
      <c r="F7677" s="157" t="s">
        <v>8259</v>
      </c>
    </row>
    <row r="7678" spans="1:6" x14ac:dyDescent="0.2">
      <c r="A7678" s="155" t="s">
        <v>8260</v>
      </c>
      <c r="B7678" s="155" t="s">
        <v>12364</v>
      </c>
      <c r="C7678" s="156">
        <v>37621</v>
      </c>
      <c r="D7678" s="157">
        <v>0</v>
      </c>
      <c r="E7678" s="157">
        <v>0</v>
      </c>
      <c r="F7678" s="157">
        <v>0</v>
      </c>
    </row>
    <row r="7679" spans="1:6" x14ac:dyDescent="0.2">
      <c r="A7679" s="155" t="s">
        <v>8261</v>
      </c>
      <c r="B7679" s="155"/>
      <c r="C7679" s="156">
        <v>37621</v>
      </c>
      <c r="D7679" s="157">
        <v>17256</v>
      </c>
      <c r="E7679" s="157">
        <v>0</v>
      </c>
      <c r="F7679" s="157">
        <v>17256</v>
      </c>
    </row>
    <row r="7680" spans="1:6" x14ac:dyDescent="0.2">
      <c r="A7680" s="155" t="s">
        <v>8257</v>
      </c>
      <c r="B7680" s="155" t="s">
        <v>8258</v>
      </c>
      <c r="C7680" s="155" t="s">
        <v>10690</v>
      </c>
      <c r="D7680" s="157" t="s">
        <v>8259</v>
      </c>
      <c r="E7680" s="157" t="s">
        <v>8259</v>
      </c>
      <c r="F7680" s="157" t="s">
        <v>8259</v>
      </c>
    </row>
    <row r="7681" spans="1:6" x14ac:dyDescent="0.2">
      <c r="A7681" s="155" t="s">
        <v>8257</v>
      </c>
      <c r="B7681" s="155" t="s">
        <v>8258</v>
      </c>
      <c r="C7681" s="155" t="s">
        <v>10690</v>
      </c>
      <c r="D7681" s="157" t="s">
        <v>8259</v>
      </c>
      <c r="E7681" s="157" t="s">
        <v>8259</v>
      </c>
      <c r="F7681" s="157" t="s">
        <v>8259</v>
      </c>
    </row>
    <row r="7682" spans="1:6" x14ac:dyDescent="0.2">
      <c r="A7682" s="155" t="s">
        <v>8260</v>
      </c>
      <c r="B7682" s="155" t="s">
        <v>12364</v>
      </c>
      <c r="C7682" s="156">
        <v>37621</v>
      </c>
      <c r="D7682" s="157">
        <v>0</v>
      </c>
      <c r="E7682" s="157">
        <v>0</v>
      </c>
      <c r="F7682" s="157">
        <v>0</v>
      </c>
    </row>
    <row r="7683" spans="1:6" x14ac:dyDescent="0.2">
      <c r="A7683" s="155" t="s">
        <v>8261</v>
      </c>
      <c r="B7683" s="155"/>
      <c r="C7683" s="156">
        <v>37621</v>
      </c>
      <c r="D7683" s="157">
        <v>0</v>
      </c>
      <c r="E7683" s="157">
        <v>0</v>
      </c>
      <c r="F7683" s="157">
        <v>0</v>
      </c>
    </row>
    <row r="7684" spans="1:6" x14ac:dyDescent="0.2">
      <c r="A7684" s="155" t="s">
        <v>8257</v>
      </c>
      <c r="B7684" s="155" t="s">
        <v>8258</v>
      </c>
      <c r="C7684" s="155" t="s">
        <v>10690</v>
      </c>
      <c r="D7684" s="157" t="s">
        <v>8259</v>
      </c>
      <c r="E7684" s="157" t="s">
        <v>8259</v>
      </c>
      <c r="F7684" s="157" t="s">
        <v>8259</v>
      </c>
    </row>
    <row r="7685" spans="1:6" x14ac:dyDescent="0.2">
      <c r="A7685" s="155" t="s">
        <v>8257</v>
      </c>
      <c r="B7685" s="155" t="s">
        <v>8258</v>
      </c>
      <c r="C7685" s="155" t="s">
        <v>10690</v>
      </c>
      <c r="D7685" s="157" t="s">
        <v>8259</v>
      </c>
      <c r="E7685" s="157" t="s">
        <v>8259</v>
      </c>
      <c r="F7685" s="157" t="s">
        <v>8259</v>
      </c>
    </row>
    <row r="7686" spans="1:6" x14ac:dyDescent="0.2">
      <c r="A7686" s="155" t="s">
        <v>8260</v>
      </c>
      <c r="B7686" s="155" t="s">
        <v>12364</v>
      </c>
      <c r="C7686" s="156">
        <v>37621</v>
      </c>
      <c r="D7686" s="157">
        <v>0</v>
      </c>
      <c r="E7686" s="157">
        <v>0</v>
      </c>
      <c r="F7686" s="157">
        <v>0</v>
      </c>
    </row>
    <row r="7687" spans="1:6" x14ac:dyDescent="0.2">
      <c r="A7687" s="155" t="s">
        <v>8261</v>
      </c>
      <c r="B7687" s="155"/>
      <c r="C7687" s="156">
        <v>37621</v>
      </c>
      <c r="D7687" s="157">
        <v>0</v>
      </c>
      <c r="E7687" s="157">
        <v>0</v>
      </c>
      <c r="F7687" s="157">
        <v>0</v>
      </c>
    </row>
    <row r="7688" spans="1:6" x14ac:dyDescent="0.2">
      <c r="A7688" s="155" t="s">
        <v>8257</v>
      </c>
      <c r="B7688" s="155" t="s">
        <v>8258</v>
      </c>
      <c r="C7688" s="155" t="s">
        <v>10690</v>
      </c>
      <c r="D7688" s="157" t="s">
        <v>8259</v>
      </c>
      <c r="E7688" s="157" t="s">
        <v>8259</v>
      </c>
      <c r="F7688" s="157" t="s">
        <v>8259</v>
      </c>
    </row>
    <row r="7689" spans="1:6" x14ac:dyDescent="0.2">
      <c r="A7689" s="155" t="s">
        <v>8242</v>
      </c>
      <c r="B7689" s="155" t="s">
        <v>8518</v>
      </c>
      <c r="C7689" s="155"/>
      <c r="D7689" s="155"/>
      <c r="E7689" s="155"/>
      <c r="F7689" s="155"/>
    </row>
    <row r="7690" spans="1:6" x14ac:dyDescent="0.2">
      <c r="A7690" s="155"/>
      <c r="B7690" s="155"/>
      <c r="C7690" s="155" t="s">
        <v>10691</v>
      </c>
      <c r="D7690" s="155"/>
      <c r="E7690" s="157">
        <v>0</v>
      </c>
      <c r="F7690" s="155"/>
    </row>
    <row r="7691" spans="1:6" x14ac:dyDescent="0.2">
      <c r="A7691" s="155" t="s">
        <v>8264</v>
      </c>
      <c r="B7691" s="155"/>
      <c r="C7691" s="156">
        <v>37590</v>
      </c>
      <c r="D7691" s="157">
        <v>11158.788</v>
      </c>
      <c r="E7691" s="157">
        <v>11158.788</v>
      </c>
      <c r="F7691" s="157">
        <v>0</v>
      </c>
    </row>
    <row r="7692" spans="1:6" x14ac:dyDescent="0.2">
      <c r="A7692" s="155" t="s">
        <v>8257</v>
      </c>
      <c r="B7692" s="155" t="s">
        <v>8258</v>
      </c>
      <c r="C7692" s="155" t="s">
        <v>10690</v>
      </c>
      <c r="D7692" s="157" t="s">
        <v>8259</v>
      </c>
      <c r="E7692" s="157" t="s">
        <v>8259</v>
      </c>
      <c r="F7692" s="157" t="s">
        <v>8259</v>
      </c>
    </row>
    <row r="7694" spans="1:6" x14ac:dyDescent="0.2">
      <c r="A7694" s="155" t="s">
        <v>8265</v>
      </c>
      <c r="B7694" s="155" t="s">
        <v>8266</v>
      </c>
      <c r="C7694" s="155" t="s">
        <v>158</v>
      </c>
      <c r="D7694" s="157" t="s">
        <v>3</v>
      </c>
      <c r="E7694" s="157" t="s">
        <v>4</v>
      </c>
      <c r="F7694" s="157" t="s">
        <v>1020</v>
      </c>
    </row>
    <row r="7695" spans="1:6" x14ac:dyDescent="0.2">
      <c r="A7695" s="155" t="s">
        <v>8257</v>
      </c>
      <c r="B7695" s="155" t="s">
        <v>8258</v>
      </c>
      <c r="C7695" s="155" t="s">
        <v>10690</v>
      </c>
      <c r="D7695" s="157" t="s">
        <v>8259</v>
      </c>
      <c r="E7695" s="157" t="s">
        <v>8259</v>
      </c>
      <c r="F7695" s="157" t="s">
        <v>8259</v>
      </c>
    </row>
    <row r="7696" spans="1:6" x14ac:dyDescent="0.2">
      <c r="A7696" s="156">
        <v>45635</v>
      </c>
      <c r="B7696" s="155" t="s">
        <v>11922</v>
      </c>
      <c r="C7696" s="155" t="s">
        <v>11923</v>
      </c>
      <c r="D7696" s="155"/>
      <c r="E7696" s="157">
        <v>5332.2</v>
      </c>
      <c r="F7696" s="157">
        <v>-5332.2</v>
      </c>
    </row>
    <row r="7697" spans="1:6" x14ac:dyDescent="0.2">
      <c r="A7697" s="156">
        <v>45635</v>
      </c>
      <c r="B7697" s="155" t="s">
        <v>11924</v>
      </c>
      <c r="C7697" s="155" t="s">
        <v>11925</v>
      </c>
      <c r="D7697" s="155"/>
      <c r="E7697" s="157">
        <v>6784</v>
      </c>
      <c r="F7697" s="157">
        <v>-12116.2</v>
      </c>
    </row>
    <row r="7698" spans="1:6" x14ac:dyDescent="0.2">
      <c r="A7698" s="156">
        <v>45635</v>
      </c>
      <c r="B7698" s="155" t="s">
        <v>11926</v>
      </c>
      <c r="C7698" s="155" t="s">
        <v>11927</v>
      </c>
      <c r="D7698" s="157">
        <v>5332.2</v>
      </c>
      <c r="E7698" s="155"/>
      <c r="F7698" s="157">
        <v>-6784</v>
      </c>
    </row>
    <row r="7699" spans="1:6" x14ac:dyDescent="0.2">
      <c r="A7699" s="156">
        <v>45635</v>
      </c>
      <c r="B7699" s="155" t="s">
        <v>11928</v>
      </c>
      <c r="C7699" s="155" t="s">
        <v>11929</v>
      </c>
      <c r="D7699" s="157">
        <v>6784</v>
      </c>
      <c r="E7699" s="155"/>
      <c r="F7699" s="157">
        <v>0</v>
      </c>
    </row>
    <row r="7700" spans="1:6" x14ac:dyDescent="0.2">
      <c r="A7700" s="155" t="s">
        <v>8257</v>
      </c>
      <c r="B7700" s="155" t="s">
        <v>8258</v>
      </c>
      <c r="C7700" s="155" t="s">
        <v>10690</v>
      </c>
      <c r="D7700" s="157" t="s">
        <v>8259</v>
      </c>
      <c r="E7700" s="157" t="s">
        <v>8259</v>
      </c>
      <c r="F7700" s="157" t="s">
        <v>8259</v>
      </c>
    </row>
    <row r="7701" spans="1:6" x14ac:dyDescent="0.2">
      <c r="A7701" s="155" t="s">
        <v>8260</v>
      </c>
      <c r="B7701" s="155" t="s">
        <v>12364</v>
      </c>
      <c r="C7701" s="156">
        <v>37621</v>
      </c>
      <c r="D7701" s="157">
        <v>12116.2</v>
      </c>
      <c r="E7701" s="157">
        <v>12116.2</v>
      </c>
      <c r="F7701" s="157">
        <v>0</v>
      </c>
    </row>
    <row r="7702" spans="1:6" x14ac:dyDescent="0.2">
      <c r="A7702" s="155" t="s">
        <v>8261</v>
      </c>
      <c r="B7702" s="155"/>
      <c r="C7702" s="156">
        <v>37621</v>
      </c>
      <c r="D7702" s="157">
        <v>23274.988000000001</v>
      </c>
      <c r="E7702" s="157">
        <v>23274.988000000001</v>
      </c>
      <c r="F7702" s="157">
        <v>0</v>
      </c>
    </row>
    <row r="7703" spans="1:6" x14ac:dyDescent="0.2">
      <c r="A7703" s="155" t="s">
        <v>8257</v>
      </c>
      <c r="B7703" s="155" t="s">
        <v>8258</v>
      </c>
      <c r="C7703" s="155" t="s">
        <v>10690</v>
      </c>
      <c r="D7703" s="157" t="s">
        <v>8259</v>
      </c>
      <c r="E7703" s="157" t="s">
        <v>8259</v>
      </c>
      <c r="F7703" s="157" t="s">
        <v>8259</v>
      </c>
    </row>
    <row r="7704" spans="1:6" x14ac:dyDescent="0.2">
      <c r="A7704" s="155" t="s">
        <v>8257</v>
      </c>
      <c r="B7704" s="155" t="s">
        <v>8258</v>
      </c>
      <c r="C7704" s="155" t="s">
        <v>10690</v>
      </c>
      <c r="D7704" s="157" t="s">
        <v>8259</v>
      </c>
      <c r="E7704" s="157" t="s">
        <v>8259</v>
      </c>
      <c r="F7704" s="157" t="s">
        <v>8259</v>
      </c>
    </row>
    <row r="7705" spans="1:6" x14ac:dyDescent="0.2">
      <c r="A7705" s="155" t="s">
        <v>8260</v>
      </c>
      <c r="B7705" s="155" t="s">
        <v>12364</v>
      </c>
      <c r="C7705" s="156">
        <v>37621</v>
      </c>
      <c r="D7705" s="157">
        <v>0</v>
      </c>
      <c r="E7705" s="157">
        <v>0</v>
      </c>
      <c r="F7705" s="157">
        <v>0</v>
      </c>
    </row>
    <row r="7706" spans="1:6" x14ac:dyDescent="0.2">
      <c r="A7706" s="155" t="s">
        <v>8261</v>
      </c>
      <c r="B7706" s="155"/>
      <c r="C7706" s="156">
        <v>37621</v>
      </c>
      <c r="D7706" s="157">
        <v>0</v>
      </c>
      <c r="E7706" s="157">
        <v>0</v>
      </c>
      <c r="F7706" s="157">
        <v>0</v>
      </c>
    </row>
    <row r="7707" spans="1:6" x14ac:dyDescent="0.2">
      <c r="A7707" s="155" t="s">
        <v>8257</v>
      </c>
      <c r="B7707" s="155" t="s">
        <v>8258</v>
      </c>
      <c r="C7707" s="155" t="s">
        <v>10690</v>
      </c>
      <c r="D7707" s="157" t="s">
        <v>8259</v>
      </c>
      <c r="E7707" s="157" t="s">
        <v>8259</v>
      </c>
      <c r="F7707" s="157" t="s">
        <v>8259</v>
      </c>
    </row>
    <row r="7708" spans="1:6" x14ac:dyDescent="0.2">
      <c r="A7708" s="155" t="s">
        <v>8257</v>
      </c>
      <c r="B7708" s="155" t="s">
        <v>8258</v>
      </c>
      <c r="C7708" s="155" t="s">
        <v>10690</v>
      </c>
      <c r="D7708" s="157" t="s">
        <v>8259</v>
      </c>
      <c r="E7708" s="157" t="s">
        <v>8259</v>
      </c>
      <c r="F7708" s="157" t="s">
        <v>8259</v>
      </c>
    </row>
    <row r="7709" spans="1:6" x14ac:dyDescent="0.2">
      <c r="A7709" s="155" t="s">
        <v>8260</v>
      </c>
      <c r="B7709" s="155" t="s">
        <v>12364</v>
      </c>
      <c r="C7709" s="156">
        <v>37621</v>
      </c>
      <c r="D7709" s="157">
        <v>0</v>
      </c>
      <c r="E7709" s="157">
        <v>0</v>
      </c>
      <c r="F7709" s="157">
        <v>0</v>
      </c>
    </row>
    <row r="7710" spans="1:6" x14ac:dyDescent="0.2">
      <c r="A7710" s="155" t="s">
        <v>8261</v>
      </c>
      <c r="B7710" s="155"/>
      <c r="C7710" s="156">
        <v>37621</v>
      </c>
      <c r="D7710" s="157">
        <v>0</v>
      </c>
      <c r="E7710" s="157">
        <v>0</v>
      </c>
      <c r="F7710" s="157">
        <v>0</v>
      </c>
    </row>
    <row r="7711" spans="1:6" x14ac:dyDescent="0.2">
      <c r="A7711" s="155" t="s">
        <v>8257</v>
      </c>
      <c r="B7711" s="155" t="s">
        <v>8258</v>
      </c>
      <c r="C7711" s="155" t="s">
        <v>10690</v>
      </c>
      <c r="D7711" s="157" t="s">
        <v>8259</v>
      </c>
      <c r="E7711" s="157" t="s">
        <v>8259</v>
      </c>
      <c r="F7711" s="157" t="s">
        <v>8259</v>
      </c>
    </row>
    <row r="7712" spans="1:6" x14ac:dyDescent="0.2">
      <c r="A7712" s="155" t="s">
        <v>8257</v>
      </c>
      <c r="B7712" s="155" t="s">
        <v>8258</v>
      </c>
      <c r="C7712" s="155" t="s">
        <v>10690</v>
      </c>
      <c r="D7712" s="157" t="s">
        <v>8259</v>
      </c>
      <c r="E7712" s="157" t="s">
        <v>8259</v>
      </c>
      <c r="F7712" s="157" t="s">
        <v>8259</v>
      </c>
    </row>
    <row r="7713" spans="1:6" x14ac:dyDescent="0.2">
      <c r="A7713" s="155" t="s">
        <v>8260</v>
      </c>
      <c r="B7713" s="155" t="s">
        <v>12364</v>
      </c>
      <c r="C7713" s="156">
        <v>37621</v>
      </c>
      <c r="D7713" s="157">
        <v>0</v>
      </c>
      <c r="E7713" s="157">
        <v>0</v>
      </c>
      <c r="F7713" s="157">
        <v>0</v>
      </c>
    </row>
    <row r="7714" spans="1:6" x14ac:dyDescent="0.2">
      <c r="A7714" s="155" t="s">
        <v>8261</v>
      </c>
      <c r="B7714" s="155"/>
      <c r="C7714" s="156">
        <v>37621</v>
      </c>
      <c r="D7714" s="157">
        <v>0</v>
      </c>
      <c r="E7714" s="157">
        <v>0</v>
      </c>
      <c r="F7714" s="157">
        <v>0</v>
      </c>
    </row>
    <row r="7715" spans="1:6" x14ac:dyDescent="0.2">
      <c r="A7715" s="155" t="s">
        <v>8257</v>
      </c>
      <c r="B7715" s="155" t="s">
        <v>8258</v>
      </c>
      <c r="C7715" s="155" t="s">
        <v>10690</v>
      </c>
      <c r="D7715" s="157" t="s">
        <v>8259</v>
      </c>
      <c r="E7715" s="157" t="s">
        <v>8259</v>
      </c>
      <c r="F7715" s="157" t="s">
        <v>8259</v>
      </c>
    </row>
    <row r="7716" spans="1:6" x14ac:dyDescent="0.2">
      <c r="A7716" s="155" t="s">
        <v>8257</v>
      </c>
      <c r="B7716" s="155" t="s">
        <v>8258</v>
      </c>
      <c r="C7716" s="155" t="s">
        <v>10690</v>
      </c>
      <c r="D7716" s="157" t="s">
        <v>8259</v>
      </c>
      <c r="E7716" s="157" t="s">
        <v>8259</v>
      </c>
      <c r="F7716" s="157" t="s">
        <v>8259</v>
      </c>
    </row>
    <row r="7717" spans="1:6" x14ac:dyDescent="0.2">
      <c r="A7717" s="155" t="s">
        <v>8260</v>
      </c>
      <c r="B7717" s="155" t="s">
        <v>12364</v>
      </c>
      <c r="C7717" s="156">
        <v>37621</v>
      </c>
      <c r="D7717" s="157">
        <v>0</v>
      </c>
      <c r="E7717" s="157">
        <v>0</v>
      </c>
      <c r="F7717" s="157">
        <v>0</v>
      </c>
    </row>
    <row r="7718" spans="1:6" x14ac:dyDescent="0.2">
      <c r="A7718" s="155" t="s">
        <v>8261</v>
      </c>
      <c r="B7718" s="155"/>
      <c r="C7718" s="156">
        <v>37621</v>
      </c>
      <c r="D7718" s="157">
        <v>0</v>
      </c>
      <c r="E7718" s="157">
        <v>0</v>
      </c>
      <c r="F7718" s="157">
        <v>0</v>
      </c>
    </row>
    <row r="7719" spans="1:6" x14ac:dyDescent="0.2">
      <c r="A7719" s="155" t="s">
        <v>8257</v>
      </c>
      <c r="B7719" s="155" t="s">
        <v>8258</v>
      </c>
      <c r="C7719" s="155" t="s">
        <v>10690</v>
      </c>
      <c r="D7719" s="157" t="s">
        <v>8259</v>
      </c>
      <c r="E7719" s="157" t="s">
        <v>8259</v>
      </c>
      <c r="F7719" s="157" t="s">
        <v>8259</v>
      </c>
    </row>
    <row r="7720" spans="1:6" x14ac:dyDescent="0.2">
      <c r="A7720" s="155" t="s">
        <v>8257</v>
      </c>
      <c r="B7720" s="155" t="s">
        <v>8258</v>
      </c>
      <c r="C7720" s="155" t="s">
        <v>10690</v>
      </c>
      <c r="D7720" s="157" t="s">
        <v>8259</v>
      </c>
      <c r="E7720" s="157" t="s">
        <v>8259</v>
      </c>
      <c r="F7720" s="157" t="s">
        <v>8259</v>
      </c>
    </row>
    <row r="7721" spans="1:6" x14ac:dyDescent="0.2">
      <c r="A7721" s="155" t="s">
        <v>8260</v>
      </c>
      <c r="B7721" s="155" t="s">
        <v>12364</v>
      </c>
      <c r="C7721" s="156">
        <v>37621</v>
      </c>
      <c r="D7721" s="157">
        <v>0</v>
      </c>
      <c r="E7721" s="157">
        <v>0</v>
      </c>
      <c r="F7721" s="157">
        <v>0</v>
      </c>
    </row>
    <row r="7722" spans="1:6" x14ac:dyDescent="0.2">
      <c r="A7722" s="155" t="s">
        <v>8261</v>
      </c>
      <c r="B7722" s="155"/>
      <c r="C7722" s="156">
        <v>37621</v>
      </c>
      <c r="D7722" s="157">
        <v>0</v>
      </c>
      <c r="E7722" s="157">
        <v>0</v>
      </c>
      <c r="F7722" s="157">
        <v>0</v>
      </c>
    </row>
    <row r="7723" spans="1:6" x14ac:dyDescent="0.2">
      <c r="A7723" s="155" t="s">
        <v>8257</v>
      </c>
      <c r="B7723" s="155" t="s">
        <v>8258</v>
      </c>
      <c r="C7723" s="155" t="s">
        <v>10690</v>
      </c>
      <c r="D7723" s="157" t="s">
        <v>8259</v>
      </c>
      <c r="E7723" s="157" t="s">
        <v>8259</v>
      </c>
      <c r="F7723" s="157" t="s">
        <v>8259</v>
      </c>
    </row>
    <row r="7724" spans="1:6" x14ac:dyDescent="0.2">
      <c r="A7724" s="155" t="s">
        <v>8257</v>
      </c>
      <c r="B7724" s="155" t="s">
        <v>8258</v>
      </c>
      <c r="C7724" s="155" t="s">
        <v>10690</v>
      </c>
      <c r="D7724" s="157" t="s">
        <v>8259</v>
      </c>
      <c r="E7724" s="157" t="s">
        <v>8259</v>
      </c>
      <c r="F7724" s="157" t="s">
        <v>8259</v>
      </c>
    </row>
    <row r="7725" spans="1:6" x14ac:dyDescent="0.2">
      <c r="A7725" s="155" t="s">
        <v>8260</v>
      </c>
      <c r="B7725" s="155" t="s">
        <v>12364</v>
      </c>
      <c r="C7725" s="156">
        <v>37621</v>
      </c>
      <c r="D7725" s="157">
        <v>0</v>
      </c>
      <c r="E7725" s="157">
        <v>0</v>
      </c>
      <c r="F7725" s="157">
        <v>0</v>
      </c>
    </row>
    <row r="7726" spans="1:6" x14ac:dyDescent="0.2">
      <c r="A7726" s="155" t="s">
        <v>8261</v>
      </c>
      <c r="B7726" s="155"/>
      <c r="C7726" s="156">
        <v>37621</v>
      </c>
      <c r="D7726" s="157">
        <v>0</v>
      </c>
      <c r="E7726" s="157">
        <v>0</v>
      </c>
      <c r="F7726" s="157">
        <v>0</v>
      </c>
    </row>
    <row r="7727" spans="1:6" x14ac:dyDescent="0.2">
      <c r="A7727" s="155" t="s">
        <v>8257</v>
      </c>
      <c r="B7727" s="155" t="s">
        <v>8258</v>
      </c>
      <c r="C7727" s="155" t="s">
        <v>10690</v>
      </c>
      <c r="D7727" s="157" t="s">
        <v>8259</v>
      </c>
      <c r="E7727" s="157" t="s">
        <v>8259</v>
      </c>
      <c r="F7727" s="157" t="s">
        <v>8259</v>
      </c>
    </row>
    <row r="7728" spans="1:6" x14ac:dyDescent="0.2">
      <c r="A7728" s="155" t="s">
        <v>8268</v>
      </c>
      <c r="B7728" s="155"/>
      <c r="C7728" s="155"/>
      <c r="D7728" s="155"/>
      <c r="E7728" s="155"/>
      <c r="F7728" s="155"/>
    </row>
    <row r="7729" spans="1:6" x14ac:dyDescent="0.2">
      <c r="A7729" s="155" t="s">
        <v>8254</v>
      </c>
      <c r="B7729" s="155" t="s">
        <v>8255</v>
      </c>
      <c r="C7729" s="155"/>
      <c r="D7729" s="155"/>
      <c r="E7729" s="155"/>
      <c r="F7729" s="155"/>
    </row>
    <row r="7730" spans="1:6" x14ac:dyDescent="0.2">
      <c r="A7730" s="155"/>
      <c r="B7730" s="155"/>
      <c r="C7730" s="155" t="s">
        <v>10689</v>
      </c>
      <c r="D7730" s="157" t="s">
        <v>8255</v>
      </c>
      <c r="E7730" s="155"/>
      <c r="F7730" s="155"/>
    </row>
    <row r="7732" spans="1:6" x14ac:dyDescent="0.2">
      <c r="A7732" s="155" t="s">
        <v>8257</v>
      </c>
      <c r="B7732" s="155" t="s">
        <v>8258</v>
      </c>
      <c r="C7732" s="155" t="s">
        <v>10690</v>
      </c>
      <c r="D7732" s="157" t="s">
        <v>8259</v>
      </c>
      <c r="E7732" s="157" t="s">
        <v>8259</v>
      </c>
      <c r="F7732" s="157" t="s">
        <v>8259</v>
      </c>
    </row>
    <row r="7733" spans="1:6" x14ac:dyDescent="0.2">
      <c r="A7733" s="155" t="s">
        <v>8260</v>
      </c>
      <c r="B7733" s="155" t="s">
        <v>12364</v>
      </c>
      <c r="C7733" s="156">
        <v>37621</v>
      </c>
      <c r="D7733" s="157">
        <v>0</v>
      </c>
      <c r="E7733" s="157">
        <v>0</v>
      </c>
      <c r="F7733" s="157">
        <v>0</v>
      </c>
    </row>
    <row r="7734" spans="1:6" x14ac:dyDescent="0.2">
      <c r="A7734" s="155" t="s">
        <v>8261</v>
      </c>
      <c r="B7734" s="155"/>
      <c r="C7734" s="156">
        <v>37621</v>
      </c>
      <c r="D7734" s="157">
        <v>0</v>
      </c>
      <c r="E7734" s="157">
        <v>0</v>
      </c>
      <c r="F7734" s="157">
        <v>0</v>
      </c>
    </row>
    <row r="7735" spans="1:6" x14ac:dyDescent="0.2">
      <c r="A7735" s="155" t="s">
        <v>8257</v>
      </c>
      <c r="B7735" s="155" t="s">
        <v>8258</v>
      </c>
      <c r="C7735" s="155" t="s">
        <v>10690</v>
      </c>
      <c r="D7735" s="157" t="s">
        <v>8259</v>
      </c>
      <c r="E7735" s="157" t="s">
        <v>8259</v>
      </c>
      <c r="F7735" s="157" t="s">
        <v>8259</v>
      </c>
    </row>
    <row r="7736" spans="1:6" x14ac:dyDescent="0.2">
      <c r="A7736" s="155" t="s">
        <v>8257</v>
      </c>
      <c r="B7736" s="155" t="s">
        <v>8258</v>
      </c>
      <c r="C7736" s="155" t="s">
        <v>10690</v>
      </c>
      <c r="D7736" s="157" t="s">
        <v>8259</v>
      </c>
      <c r="E7736" s="157" t="s">
        <v>8259</v>
      </c>
      <c r="F7736" s="157" t="s">
        <v>8259</v>
      </c>
    </row>
    <row r="7737" spans="1:6" x14ac:dyDescent="0.2">
      <c r="A7737" s="155" t="s">
        <v>8260</v>
      </c>
      <c r="B7737" s="155" t="s">
        <v>12364</v>
      </c>
      <c r="C7737" s="156">
        <v>37621</v>
      </c>
      <c r="D7737" s="157">
        <v>0</v>
      </c>
      <c r="E7737" s="157">
        <v>0</v>
      </c>
      <c r="F7737" s="157">
        <v>0</v>
      </c>
    </row>
    <row r="7738" spans="1:6" x14ac:dyDescent="0.2">
      <c r="A7738" s="155" t="s">
        <v>8261</v>
      </c>
      <c r="B7738" s="155"/>
      <c r="C7738" s="156">
        <v>37621</v>
      </c>
      <c r="D7738" s="157">
        <v>0</v>
      </c>
      <c r="E7738" s="157">
        <v>0</v>
      </c>
      <c r="F7738" s="157">
        <v>0</v>
      </c>
    </row>
    <row r="7739" spans="1:6" x14ac:dyDescent="0.2">
      <c r="A7739" s="155" t="s">
        <v>8257</v>
      </c>
      <c r="B7739" s="155" t="s">
        <v>8258</v>
      </c>
      <c r="C7739" s="155" t="s">
        <v>10690</v>
      </c>
      <c r="D7739" s="157" t="s">
        <v>8259</v>
      </c>
      <c r="E7739" s="157" t="s">
        <v>8259</v>
      </c>
      <c r="F7739" s="157" t="s">
        <v>8259</v>
      </c>
    </row>
    <row r="7740" spans="1:6" x14ac:dyDescent="0.2">
      <c r="A7740" s="155" t="s">
        <v>8257</v>
      </c>
      <c r="B7740" s="155" t="s">
        <v>8258</v>
      </c>
      <c r="C7740" s="155" t="s">
        <v>10690</v>
      </c>
      <c r="D7740" s="157" t="s">
        <v>8259</v>
      </c>
      <c r="E7740" s="157" t="s">
        <v>8259</v>
      </c>
      <c r="F7740" s="157" t="s">
        <v>8259</v>
      </c>
    </row>
    <row r="7741" spans="1:6" x14ac:dyDescent="0.2">
      <c r="A7741" s="155" t="s">
        <v>8260</v>
      </c>
      <c r="B7741" s="155" t="s">
        <v>12364</v>
      </c>
      <c r="C7741" s="156">
        <v>37621</v>
      </c>
      <c r="D7741" s="157">
        <v>0</v>
      </c>
      <c r="E7741" s="157">
        <v>0</v>
      </c>
      <c r="F7741" s="157">
        <v>0</v>
      </c>
    </row>
    <row r="7742" spans="1:6" x14ac:dyDescent="0.2">
      <c r="A7742" s="155" t="s">
        <v>8261</v>
      </c>
      <c r="B7742" s="155"/>
      <c r="C7742" s="156">
        <v>37621</v>
      </c>
      <c r="D7742" s="157">
        <v>0</v>
      </c>
      <c r="E7742" s="157">
        <v>0</v>
      </c>
      <c r="F7742" s="157">
        <v>0</v>
      </c>
    </row>
    <row r="7743" spans="1:6" x14ac:dyDescent="0.2">
      <c r="A7743" s="155" t="s">
        <v>8257</v>
      </c>
      <c r="B7743" s="155" t="s">
        <v>8258</v>
      </c>
      <c r="C7743" s="155" t="s">
        <v>10690</v>
      </c>
      <c r="D7743" s="157" t="s">
        <v>8259</v>
      </c>
      <c r="E7743" s="157" t="s">
        <v>8259</v>
      </c>
      <c r="F7743" s="157" t="s">
        <v>8259</v>
      </c>
    </row>
    <row r="7744" spans="1:6" x14ac:dyDescent="0.2">
      <c r="A7744" s="155" t="s">
        <v>8257</v>
      </c>
      <c r="B7744" s="155" t="s">
        <v>8258</v>
      </c>
      <c r="C7744" s="155" t="s">
        <v>10690</v>
      </c>
      <c r="D7744" s="157" t="s">
        <v>8259</v>
      </c>
      <c r="E7744" s="157" t="s">
        <v>8259</v>
      </c>
      <c r="F7744" s="157" t="s">
        <v>8259</v>
      </c>
    </row>
    <row r="7745" spans="1:6" x14ac:dyDescent="0.2">
      <c r="A7745" s="155" t="s">
        <v>8260</v>
      </c>
      <c r="B7745" s="155" t="s">
        <v>12364</v>
      </c>
      <c r="C7745" s="156">
        <v>37621</v>
      </c>
      <c r="D7745" s="157">
        <v>0</v>
      </c>
      <c r="E7745" s="157">
        <v>0</v>
      </c>
      <c r="F7745" s="157">
        <v>0</v>
      </c>
    </row>
    <row r="7746" spans="1:6" x14ac:dyDescent="0.2">
      <c r="A7746" s="155" t="s">
        <v>8261</v>
      </c>
      <c r="B7746" s="155"/>
      <c r="C7746" s="156">
        <v>37621</v>
      </c>
      <c r="D7746" s="157">
        <v>0</v>
      </c>
      <c r="E7746" s="157">
        <v>0</v>
      </c>
      <c r="F7746" s="157">
        <v>0</v>
      </c>
    </row>
    <row r="7747" spans="1:6" x14ac:dyDescent="0.2">
      <c r="A7747" s="155" t="s">
        <v>8257</v>
      </c>
      <c r="B7747" s="155" t="s">
        <v>8258</v>
      </c>
      <c r="C7747" s="155" t="s">
        <v>10690</v>
      </c>
      <c r="D7747" s="157" t="s">
        <v>8259</v>
      </c>
      <c r="E7747" s="157" t="s">
        <v>8259</v>
      </c>
      <c r="F7747" s="157" t="s">
        <v>8259</v>
      </c>
    </row>
    <row r="7748" spans="1:6" x14ac:dyDescent="0.2">
      <c r="A7748" s="155" t="s">
        <v>8257</v>
      </c>
      <c r="B7748" s="155" t="s">
        <v>8258</v>
      </c>
      <c r="C7748" s="155" t="s">
        <v>10690</v>
      </c>
      <c r="D7748" s="157" t="s">
        <v>8259</v>
      </c>
      <c r="E7748" s="157" t="s">
        <v>8259</v>
      </c>
      <c r="F7748" s="157" t="s">
        <v>8259</v>
      </c>
    </row>
    <row r="7749" spans="1:6" x14ac:dyDescent="0.2">
      <c r="A7749" s="155" t="s">
        <v>8260</v>
      </c>
      <c r="B7749" s="155" t="s">
        <v>12364</v>
      </c>
      <c r="C7749" s="156">
        <v>37621</v>
      </c>
      <c r="D7749" s="157">
        <v>0</v>
      </c>
      <c r="E7749" s="157">
        <v>0</v>
      </c>
      <c r="F7749" s="157">
        <v>0</v>
      </c>
    </row>
    <row r="7750" spans="1:6" x14ac:dyDescent="0.2">
      <c r="A7750" s="155" t="s">
        <v>8261</v>
      </c>
      <c r="B7750" s="155"/>
      <c r="C7750" s="156">
        <v>37621</v>
      </c>
      <c r="D7750" s="157">
        <v>0</v>
      </c>
      <c r="E7750" s="157">
        <v>0</v>
      </c>
      <c r="F7750" s="157">
        <v>0</v>
      </c>
    </row>
    <row r="7751" spans="1:6" x14ac:dyDescent="0.2">
      <c r="A7751" s="155" t="s">
        <v>8257</v>
      </c>
      <c r="B7751" s="155" t="s">
        <v>8258</v>
      </c>
      <c r="C7751" s="155" t="s">
        <v>10690</v>
      </c>
      <c r="D7751" s="157" t="s">
        <v>8259</v>
      </c>
      <c r="E7751" s="157" t="s">
        <v>8259</v>
      </c>
      <c r="F7751" s="157" t="s">
        <v>8259</v>
      </c>
    </row>
    <row r="7752" spans="1:6" x14ac:dyDescent="0.2">
      <c r="A7752" s="155" t="s">
        <v>8257</v>
      </c>
      <c r="B7752" s="155" t="s">
        <v>8258</v>
      </c>
      <c r="C7752" s="155" t="s">
        <v>10690</v>
      </c>
      <c r="D7752" s="157" t="s">
        <v>8259</v>
      </c>
      <c r="E7752" s="157" t="s">
        <v>8259</v>
      </c>
      <c r="F7752" s="157" t="s">
        <v>8259</v>
      </c>
    </row>
    <row r="7753" spans="1:6" x14ac:dyDescent="0.2">
      <c r="A7753" s="155" t="s">
        <v>8260</v>
      </c>
      <c r="B7753" s="155" t="s">
        <v>12364</v>
      </c>
      <c r="C7753" s="156">
        <v>37621</v>
      </c>
      <c r="D7753" s="157">
        <v>0</v>
      </c>
      <c r="E7753" s="157">
        <v>0</v>
      </c>
      <c r="F7753" s="157">
        <v>0</v>
      </c>
    </row>
    <row r="7754" spans="1:6" x14ac:dyDescent="0.2">
      <c r="A7754" s="155" t="s">
        <v>8261</v>
      </c>
      <c r="B7754" s="155"/>
      <c r="C7754" s="156">
        <v>37621</v>
      </c>
      <c r="D7754" s="157">
        <v>0</v>
      </c>
      <c r="E7754" s="157">
        <v>0</v>
      </c>
      <c r="F7754" s="157">
        <v>0</v>
      </c>
    </row>
    <row r="7755" spans="1:6" x14ac:dyDescent="0.2">
      <c r="A7755" s="155" t="s">
        <v>8257</v>
      </c>
      <c r="B7755" s="155" t="s">
        <v>8258</v>
      </c>
      <c r="C7755" s="155" t="s">
        <v>10690</v>
      </c>
      <c r="D7755" s="157" t="s">
        <v>8259</v>
      </c>
      <c r="E7755" s="157" t="s">
        <v>8259</v>
      </c>
      <c r="F7755" s="157" t="s">
        <v>8259</v>
      </c>
    </row>
    <row r="7756" spans="1:6" x14ac:dyDescent="0.2">
      <c r="A7756" s="155" t="s">
        <v>8257</v>
      </c>
      <c r="B7756" s="155" t="s">
        <v>8258</v>
      </c>
      <c r="C7756" s="155" t="s">
        <v>10690</v>
      </c>
      <c r="D7756" s="157" t="s">
        <v>8259</v>
      </c>
      <c r="E7756" s="157" t="s">
        <v>8259</v>
      </c>
      <c r="F7756" s="157" t="s">
        <v>8259</v>
      </c>
    </row>
    <row r="7757" spans="1:6" x14ac:dyDescent="0.2">
      <c r="A7757" s="155" t="s">
        <v>8260</v>
      </c>
      <c r="B7757" s="155" t="s">
        <v>12364</v>
      </c>
      <c r="C7757" s="156">
        <v>37621</v>
      </c>
      <c r="D7757" s="157">
        <v>0</v>
      </c>
      <c r="E7757" s="157">
        <v>0</v>
      </c>
      <c r="F7757" s="157">
        <v>0</v>
      </c>
    </row>
    <row r="7758" spans="1:6" x14ac:dyDescent="0.2">
      <c r="A7758" s="155" t="s">
        <v>8261</v>
      </c>
      <c r="B7758" s="155"/>
      <c r="C7758" s="156">
        <v>37621</v>
      </c>
      <c r="D7758" s="157">
        <v>0</v>
      </c>
      <c r="E7758" s="157">
        <v>0</v>
      </c>
      <c r="F7758" s="157">
        <v>0</v>
      </c>
    </row>
    <row r="7759" spans="1:6" x14ac:dyDescent="0.2">
      <c r="A7759" s="155" t="s">
        <v>8257</v>
      </c>
      <c r="B7759" s="155" t="s">
        <v>8258</v>
      </c>
      <c r="C7759" s="155" t="s">
        <v>10690</v>
      </c>
      <c r="D7759" s="157" t="s">
        <v>8259</v>
      </c>
      <c r="E7759" s="157" t="s">
        <v>8259</v>
      </c>
      <c r="F7759" s="157" t="s">
        <v>8259</v>
      </c>
    </row>
    <row r="7760" spans="1:6" x14ac:dyDescent="0.2">
      <c r="A7760" s="155" t="s">
        <v>8257</v>
      </c>
      <c r="B7760" s="155" t="s">
        <v>8258</v>
      </c>
      <c r="C7760" s="155" t="s">
        <v>10690</v>
      </c>
      <c r="D7760" s="157" t="s">
        <v>8259</v>
      </c>
      <c r="E7760" s="157" t="s">
        <v>8259</v>
      </c>
      <c r="F7760" s="157" t="s">
        <v>8259</v>
      </c>
    </row>
    <row r="7761" spans="1:6" x14ac:dyDescent="0.2">
      <c r="A7761" s="155" t="s">
        <v>8260</v>
      </c>
      <c r="B7761" s="155" t="s">
        <v>12364</v>
      </c>
      <c r="C7761" s="156">
        <v>37621</v>
      </c>
      <c r="D7761" s="157">
        <v>0</v>
      </c>
      <c r="E7761" s="157">
        <v>0</v>
      </c>
      <c r="F7761" s="157">
        <v>0</v>
      </c>
    </row>
    <row r="7762" spans="1:6" x14ac:dyDescent="0.2">
      <c r="A7762" s="155" t="s">
        <v>8261</v>
      </c>
      <c r="B7762" s="155"/>
      <c r="C7762" s="156">
        <v>37621</v>
      </c>
      <c r="D7762" s="157">
        <v>0</v>
      </c>
      <c r="E7762" s="157">
        <v>0</v>
      </c>
      <c r="F7762" s="157">
        <v>0</v>
      </c>
    </row>
    <row r="7763" spans="1:6" x14ac:dyDescent="0.2">
      <c r="A7763" s="155" t="s">
        <v>8257</v>
      </c>
      <c r="B7763" s="155" t="s">
        <v>8258</v>
      </c>
      <c r="C7763" s="155" t="s">
        <v>10690</v>
      </c>
      <c r="D7763" s="157" t="s">
        <v>8259</v>
      </c>
      <c r="E7763" s="157" t="s">
        <v>8259</v>
      </c>
      <c r="F7763" s="157" t="s">
        <v>8259</v>
      </c>
    </row>
    <row r="7764" spans="1:6" x14ac:dyDescent="0.2">
      <c r="A7764" s="155" t="s">
        <v>8257</v>
      </c>
      <c r="B7764" s="155" t="s">
        <v>8258</v>
      </c>
      <c r="C7764" s="155" t="s">
        <v>10690</v>
      </c>
      <c r="D7764" s="157" t="s">
        <v>8259</v>
      </c>
      <c r="E7764" s="157" t="s">
        <v>8259</v>
      </c>
      <c r="F7764" s="157" t="s">
        <v>8259</v>
      </c>
    </row>
    <row r="7765" spans="1:6" x14ac:dyDescent="0.2">
      <c r="A7765" s="155" t="s">
        <v>8260</v>
      </c>
      <c r="B7765" s="155" t="s">
        <v>12364</v>
      </c>
      <c r="C7765" s="156">
        <v>37621</v>
      </c>
      <c r="D7765" s="157">
        <v>0</v>
      </c>
      <c r="E7765" s="157">
        <v>0</v>
      </c>
      <c r="F7765" s="157">
        <v>0</v>
      </c>
    </row>
    <row r="7766" spans="1:6" x14ac:dyDescent="0.2">
      <c r="A7766" s="155" t="s">
        <v>8261</v>
      </c>
      <c r="B7766" s="155"/>
      <c r="C7766" s="156">
        <v>37621</v>
      </c>
      <c r="D7766" s="157">
        <v>0</v>
      </c>
      <c r="E7766" s="157">
        <v>0</v>
      </c>
      <c r="F7766" s="157">
        <v>0</v>
      </c>
    </row>
    <row r="7767" spans="1:6" x14ac:dyDescent="0.2">
      <c r="A7767" s="155" t="s">
        <v>8257</v>
      </c>
      <c r="B7767" s="155" t="s">
        <v>8258</v>
      </c>
      <c r="C7767" s="155" t="s">
        <v>10690</v>
      </c>
      <c r="D7767" s="157" t="s">
        <v>8259</v>
      </c>
      <c r="E7767" s="157" t="s">
        <v>8259</v>
      </c>
      <c r="F7767" s="157" t="s">
        <v>8259</v>
      </c>
    </row>
    <row r="7768" spans="1:6" x14ac:dyDescent="0.2">
      <c r="A7768" s="155" t="s">
        <v>6203</v>
      </c>
      <c r="B7768" s="155" t="s">
        <v>10008</v>
      </c>
      <c r="C7768" s="155" t="s">
        <v>10009</v>
      </c>
      <c r="D7768" s="155"/>
      <c r="E7768" s="155"/>
      <c r="F7768" s="155"/>
    </row>
    <row r="7769" spans="1:6" x14ac:dyDescent="0.2">
      <c r="A7769" s="155"/>
      <c r="B7769" s="155"/>
      <c r="C7769" s="155" t="s">
        <v>10691</v>
      </c>
      <c r="D7769" s="155"/>
      <c r="E7769" s="157">
        <v>0</v>
      </c>
      <c r="F7769" s="155"/>
    </row>
    <row r="7770" spans="1:6" x14ac:dyDescent="0.2">
      <c r="A7770" s="155" t="s">
        <v>8264</v>
      </c>
      <c r="B7770" s="155"/>
      <c r="C7770" s="156">
        <v>37590</v>
      </c>
      <c r="D7770" s="157">
        <v>469931.185</v>
      </c>
      <c r="E7770" s="157">
        <v>535198.19499999995</v>
      </c>
      <c r="F7770" s="157">
        <v>-65267.01</v>
      </c>
    </row>
    <row r="7771" spans="1:6" x14ac:dyDescent="0.2">
      <c r="A7771" s="155" t="s">
        <v>8257</v>
      </c>
      <c r="B7771" s="155" t="s">
        <v>8258</v>
      </c>
      <c r="C7771" s="155" t="s">
        <v>10690</v>
      </c>
      <c r="D7771" s="157" t="s">
        <v>8259</v>
      </c>
      <c r="E7771" s="157" t="s">
        <v>8259</v>
      </c>
      <c r="F7771" s="157" t="s">
        <v>8259</v>
      </c>
    </row>
    <row r="7773" spans="1:6" x14ac:dyDescent="0.2">
      <c r="A7773" s="155" t="s">
        <v>8265</v>
      </c>
      <c r="B7773" s="155" t="s">
        <v>8266</v>
      </c>
      <c r="C7773" s="155" t="s">
        <v>158</v>
      </c>
      <c r="D7773" s="157" t="s">
        <v>3</v>
      </c>
      <c r="E7773" s="157" t="s">
        <v>4</v>
      </c>
      <c r="F7773" s="157" t="s">
        <v>1020</v>
      </c>
    </row>
    <row r="7774" spans="1:6" x14ac:dyDescent="0.2">
      <c r="A7774" s="155" t="s">
        <v>8257</v>
      </c>
      <c r="B7774" s="155" t="s">
        <v>8258</v>
      </c>
      <c r="C7774" s="155" t="s">
        <v>10690</v>
      </c>
      <c r="D7774" s="157" t="s">
        <v>8259</v>
      </c>
      <c r="E7774" s="157" t="s">
        <v>8259</v>
      </c>
      <c r="F7774" s="157" t="s">
        <v>8259</v>
      </c>
    </row>
    <row r="7775" spans="1:6" x14ac:dyDescent="0.2">
      <c r="A7775" s="156">
        <v>45639</v>
      </c>
      <c r="B7775" s="155" t="s">
        <v>11940</v>
      </c>
      <c r="C7775" s="155" t="s">
        <v>11941</v>
      </c>
      <c r="D7775" s="155"/>
      <c r="E7775" s="157">
        <v>11195.42</v>
      </c>
      <c r="F7775" s="157">
        <v>-76462.429999999993</v>
      </c>
    </row>
    <row r="7776" spans="1:6" x14ac:dyDescent="0.2">
      <c r="A7776" s="156">
        <v>45639</v>
      </c>
      <c r="B7776" s="155" t="s">
        <v>11942</v>
      </c>
      <c r="C7776" s="155" t="s">
        <v>11943</v>
      </c>
      <c r="D7776" s="155"/>
      <c r="E7776" s="157">
        <v>10606.1</v>
      </c>
      <c r="F7776" s="157">
        <v>-87068.53</v>
      </c>
    </row>
    <row r="7777" spans="1:6" x14ac:dyDescent="0.2">
      <c r="A7777" s="156">
        <v>45646</v>
      </c>
      <c r="B7777" s="155">
        <v>5624567534</v>
      </c>
      <c r="C7777" s="155" t="s">
        <v>11944</v>
      </c>
      <c r="D7777" s="157">
        <v>79145.64</v>
      </c>
      <c r="E7777" s="155"/>
      <c r="F7777" s="157">
        <v>-7922.89</v>
      </c>
    </row>
    <row r="7778" spans="1:6" x14ac:dyDescent="0.2">
      <c r="A7778" s="156">
        <v>45648</v>
      </c>
      <c r="B7778" s="155">
        <v>5624567560</v>
      </c>
      <c r="C7778" s="155" t="s">
        <v>11945</v>
      </c>
      <c r="D7778" s="157">
        <v>11485.48</v>
      </c>
      <c r="E7778" s="155"/>
      <c r="F7778" s="157">
        <v>3562.59</v>
      </c>
    </row>
    <row r="7779" spans="1:6" x14ac:dyDescent="0.2">
      <c r="A7779" s="156">
        <v>45657</v>
      </c>
      <c r="B7779" s="155" t="s">
        <v>11946</v>
      </c>
      <c r="C7779" s="155" t="s">
        <v>11947</v>
      </c>
      <c r="D7779" s="155"/>
      <c r="E7779" s="157">
        <v>11060.776</v>
      </c>
      <c r="F7779" s="157">
        <v>-7498.1859999999997</v>
      </c>
    </row>
    <row r="7780" spans="1:6" x14ac:dyDescent="0.2">
      <c r="A7780" s="156">
        <v>45657</v>
      </c>
      <c r="B7780" s="155" t="s">
        <v>11948</v>
      </c>
      <c r="C7780" s="155" t="s">
        <v>11949</v>
      </c>
      <c r="D7780" s="155"/>
      <c r="E7780" s="157">
        <v>10256.1</v>
      </c>
      <c r="F7780" s="157">
        <v>-17754.286</v>
      </c>
    </row>
    <row r="7781" spans="1:6" x14ac:dyDescent="0.2">
      <c r="A7781" s="156">
        <v>45657</v>
      </c>
      <c r="B7781" s="155" t="s">
        <v>11950</v>
      </c>
      <c r="C7781" s="155" t="s">
        <v>11951</v>
      </c>
      <c r="D7781" s="155"/>
      <c r="E7781" s="157">
        <v>8931.7000000000007</v>
      </c>
      <c r="F7781" s="157">
        <v>-26685.986000000001</v>
      </c>
    </row>
    <row r="7782" spans="1:6" x14ac:dyDescent="0.2">
      <c r="A7782" s="156">
        <v>45657</v>
      </c>
      <c r="B7782" s="155" t="s">
        <v>11952</v>
      </c>
      <c r="C7782" s="155" t="s">
        <v>11953</v>
      </c>
      <c r="D7782" s="155"/>
      <c r="E7782" s="157">
        <v>10261.200000000001</v>
      </c>
      <c r="F7782" s="157">
        <v>-36947.186000000002</v>
      </c>
    </row>
    <row r="7783" spans="1:6" x14ac:dyDescent="0.2">
      <c r="A7783" s="156">
        <v>45657</v>
      </c>
      <c r="B7783" s="155" t="s">
        <v>11954</v>
      </c>
      <c r="C7783" s="155" t="s">
        <v>11955</v>
      </c>
      <c r="D7783" s="155"/>
      <c r="E7783" s="157">
        <v>11304.04</v>
      </c>
      <c r="F7783" s="157">
        <v>-48251.226000000002</v>
      </c>
    </row>
    <row r="7784" spans="1:6" x14ac:dyDescent="0.2">
      <c r="A7784" s="155" t="s">
        <v>8268</v>
      </c>
      <c r="B7784" s="155"/>
      <c r="C7784" s="155"/>
      <c r="D7784" s="155"/>
      <c r="E7784" s="155"/>
      <c r="F7784" s="155"/>
    </row>
    <row r="7785" spans="1:6" x14ac:dyDescent="0.2">
      <c r="A7785" s="155" t="s">
        <v>8254</v>
      </c>
      <c r="B7785" s="155" t="s">
        <v>8255</v>
      </c>
      <c r="C7785" s="155"/>
      <c r="D7785" s="155"/>
      <c r="E7785" s="155"/>
      <c r="F7785" s="155"/>
    </row>
    <row r="7786" spans="1:6" x14ac:dyDescent="0.2">
      <c r="A7786" s="155"/>
      <c r="B7786" s="155"/>
      <c r="C7786" s="155" t="s">
        <v>10689</v>
      </c>
      <c r="D7786" s="157" t="s">
        <v>8255</v>
      </c>
      <c r="E7786" s="155"/>
      <c r="F7786" s="155"/>
    </row>
    <row r="7789" spans="1:6" x14ac:dyDescent="0.2">
      <c r="A7789" s="155" t="s">
        <v>8265</v>
      </c>
      <c r="B7789" s="155" t="s">
        <v>8266</v>
      </c>
      <c r="C7789" s="155" t="s">
        <v>158</v>
      </c>
      <c r="D7789" s="157" t="s">
        <v>3</v>
      </c>
      <c r="E7789" s="157" t="s">
        <v>4</v>
      </c>
      <c r="F7789" s="157" t="s">
        <v>1020</v>
      </c>
    </row>
    <row r="7790" spans="1:6" x14ac:dyDescent="0.2">
      <c r="A7790" s="155" t="s">
        <v>8257</v>
      </c>
      <c r="B7790" s="155" t="s">
        <v>8258</v>
      </c>
      <c r="C7790" s="155" t="s">
        <v>10690</v>
      </c>
      <c r="D7790" s="157" t="s">
        <v>8259</v>
      </c>
      <c r="E7790" s="157" t="s">
        <v>8259</v>
      </c>
      <c r="F7790" s="157" t="s">
        <v>8259</v>
      </c>
    </row>
    <row r="7792" spans="1:6" x14ac:dyDescent="0.2">
      <c r="A7792" s="156">
        <v>45657</v>
      </c>
      <c r="B7792" s="155" t="s">
        <v>11956</v>
      </c>
      <c r="C7792" s="155" t="s">
        <v>11957</v>
      </c>
      <c r="D7792" s="155"/>
      <c r="E7792" s="157">
        <v>11304.04</v>
      </c>
      <c r="F7792" s="157">
        <v>-59555.266000000003</v>
      </c>
    </row>
    <row r="7793" spans="1:6" x14ac:dyDescent="0.2">
      <c r="A7793" s="156">
        <v>45657</v>
      </c>
      <c r="B7793" s="155" t="s">
        <v>11958</v>
      </c>
      <c r="C7793" s="155" t="s">
        <v>11959</v>
      </c>
      <c r="D7793" s="155"/>
      <c r="E7793" s="157">
        <v>10288.111999999999</v>
      </c>
      <c r="F7793" s="157">
        <v>-69843.377999999997</v>
      </c>
    </row>
    <row r="7794" spans="1:6" x14ac:dyDescent="0.2">
      <c r="A7794" s="155" t="s">
        <v>8257</v>
      </c>
      <c r="B7794" s="155" t="s">
        <v>8258</v>
      </c>
      <c r="C7794" s="155" t="s">
        <v>10690</v>
      </c>
      <c r="D7794" s="157" t="s">
        <v>8259</v>
      </c>
      <c r="E7794" s="157" t="s">
        <v>8259</v>
      </c>
      <c r="F7794" s="157" t="s">
        <v>8259</v>
      </c>
    </row>
    <row r="7795" spans="1:6" x14ac:dyDescent="0.2">
      <c r="A7795" s="155" t="s">
        <v>8260</v>
      </c>
      <c r="B7795" s="155" t="s">
        <v>12364</v>
      </c>
      <c r="C7795" s="156">
        <v>37621</v>
      </c>
      <c r="D7795" s="157">
        <v>90631.12</v>
      </c>
      <c r="E7795" s="157">
        <v>95207.487999999998</v>
      </c>
      <c r="F7795" s="157">
        <v>-4576.3680000000004</v>
      </c>
    </row>
    <row r="7796" spans="1:6" x14ac:dyDescent="0.2">
      <c r="A7796" s="155" t="s">
        <v>8261</v>
      </c>
      <c r="B7796" s="155"/>
      <c r="C7796" s="156">
        <v>37621</v>
      </c>
      <c r="D7796" s="157">
        <v>560562.30500000005</v>
      </c>
      <c r="E7796" s="157">
        <v>630405.68299999996</v>
      </c>
      <c r="F7796" s="157">
        <v>-69843.377999999997</v>
      </c>
    </row>
    <row r="7797" spans="1:6" x14ac:dyDescent="0.2">
      <c r="A7797" s="155" t="s">
        <v>8257</v>
      </c>
      <c r="B7797" s="155" t="s">
        <v>8258</v>
      </c>
      <c r="C7797" s="155" t="s">
        <v>10690</v>
      </c>
      <c r="D7797" s="157" t="s">
        <v>8259</v>
      </c>
      <c r="E7797" s="157" t="s">
        <v>8259</v>
      </c>
      <c r="F7797" s="157" t="s">
        <v>8259</v>
      </c>
    </row>
    <row r="7798" spans="1:6" x14ac:dyDescent="0.2">
      <c r="A7798" s="155" t="s">
        <v>5075</v>
      </c>
      <c r="B7798" s="155" t="s">
        <v>10010</v>
      </c>
      <c r="C7798" s="155"/>
      <c r="D7798" s="155"/>
      <c r="E7798" s="155"/>
      <c r="F7798" s="155"/>
    </row>
    <row r="7799" spans="1:6" x14ac:dyDescent="0.2">
      <c r="A7799" s="155"/>
      <c r="B7799" s="155"/>
      <c r="C7799" s="155" t="s">
        <v>10691</v>
      </c>
      <c r="D7799" s="155"/>
      <c r="E7799" s="157">
        <v>0</v>
      </c>
      <c r="F7799" s="155"/>
    </row>
    <row r="7800" spans="1:6" x14ac:dyDescent="0.2">
      <c r="A7800" s="155" t="s">
        <v>8264</v>
      </c>
      <c r="B7800" s="155"/>
      <c r="C7800" s="156">
        <v>37590</v>
      </c>
      <c r="D7800" s="157">
        <v>38198.68</v>
      </c>
      <c r="E7800" s="157">
        <v>47580</v>
      </c>
      <c r="F7800" s="157">
        <v>-9381.32</v>
      </c>
    </row>
    <row r="7801" spans="1:6" x14ac:dyDescent="0.2">
      <c r="A7801" s="155" t="s">
        <v>8257</v>
      </c>
      <c r="B7801" s="155" t="s">
        <v>8258</v>
      </c>
      <c r="C7801" s="155" t="s">
        <v>10690</v>
      </c>
      <c r="D7801" s="157" t="s">
        <v>8259</v>
      </c>
      <c r="E7801" s="157" t="s">
        <v>8259</v>
      </c>
      <c r="F7801" s="157" t="s">
        <v>8259</v>
      </c>
    </row>
    <row r="7802" spans="1:6" x14ac:dyDescent="0.2">
      <c r="A7802" s="156">
        <v>45648</v>
      </c>
      <c r="B7802" s="155">
        <v>5624567553</v>
      </c>
      <c r="C7802" s="155" t="s">
        <v>11960</v>
      </c>
      <c r="D7802" s="157">
        <v>10300</v>
      </c>
      <c r="E7802" s="155"/>
      <c r="F7802" s="157">
        <v>918.68</v>
      </c>
    </row>
    <row r="7803" spans="1:6" x14ac:dyDescent="0.2">
      <c r="A7803" s="155" t="s">
        <v>8257</v>
      </c>
      <c r="B7803" s="155" t="s">
        <v>8258</v>
      </c>
      <c r="C7803" s="155" t="s">
        <v>10690</v>
      </c>
      <c r="D7803" s="157" t="s">
        <v>8259</v>
      </c>
      <c r="E7803" s="157" t="s">
        <v>8259</v>
      </c>
      <c r="F7803" s="157" t="s">
        <v>8259</v>
      </c>
    </row>
    <row r="7804" spans="1:6" x14ac:dyDescent="0.2">
      <c r="A7804" s="155" t="s">
        <v>8260</v>
      </c>
      <c r="B7804" s="155" t="s">
        <v>12364</v>
      </c>
      <c r="C7804" s="156">
        <v>37621</v>
      </c>
      <c r="D7804" s="157">
        <v>10300</v>
      </c>
      <c r="E7804" s="157">
        <v>0</v>
      </c>
      <c r="F7804" s="157">
        <v>10300</v>
      </c>
    </row>
    <row r="7805" spans="1:6" x14ac:dyDescent="0.2">
      <c r="A7805" s="155" t="s">
        <v>8261</v>
      </c>
      <c r="B7805" s="155"/>
      <c r="C7805" s="156">
        <v>37621</v>
      </c>
      <c r="D7805" s="157">
        <v>48498.68</v>
      </c>
      <c r="E7805" s="157">
        <v>47580</v>
      </c>
      <c r="F7805" s="157">
        <v>918.68</v>
      </c>
    </row>
    <row r="7806" spans="1:6" x14ac:dyDescent="0.2">
      <c r="A7806" s="155" t="s">
        <v>8257</v>
      </c>
      <c r="B7806" s="155" t="s">
        <v>8258</v>
      </c>
      <c r="C7806" s="155" t="s">
        <v>10690</v>
      </c>
      <c r="D7806" s="157" t="s">
        <v>8259</v>
      </c>
      <c r="E7806" s="157" t="s">
        <v>8259</v>
      </c>
      <c r="F7806" s="157" t="s">
        <v>8259</v>
      </c>
    </row>
    <row r="7807" spans="1:6" x14ac:dyDescent="0.2">
      <c r="A7807" s="155" t="s">
        <v>92</v>
      </c>
      <c r="B7807" s="155" t="s">
        <v>10011</v>
      </c>
      <c r="C7807" s="155"/>
      <c r="D7807" s="155"/>
      <c r="E7807" s="155"/>
      <c r="F7807" s="155"/>
    </row>
    <row r="7808" spans="1:6" x14ac:dyDescent="0.2">
      <c r="A7808" s="155"/>
      <c r="B7808" s="155"/>
      <c r="C7808" s="155" t="s">
        <v>10691</v>
      </c>
      <c r="D7808" s="155"/>
      <c r="E7808" s="157">
        <v>0</v>
      </c>
      <c r="F7808" s="155"/>
    </row>
    <row r="7809" spans="1:6" x14ac:dyDescent="0.2">
      <c r="A7809" s="155" t="s">
        <v>8264</v>
      </c>
      <c r="B7809" s="155"/>
      <c r="C7809" s="156">
        <v>37590</v>
      </c>
      <c r="D7809" s="157">
        <v>2521.8580000000002</v>
      </c>
      <c r="E7809" s="157">
        <v>2230.86</v>
      </c>
      <c r="F7809" s="157">
        <v>290.99799999999999</v>
      </c>
    </row>
    <row r="7810" spans="1:6" x14ac:dyDescent="0.2">
      <c r="A7810" s="155" t="s">
        <v>8257</v>
      </c>
      <c r="B7810" s="155" t="s">
        <v>8258</v>
      </c>
      <c r="C7810" s="155" t="s">
        <v>10690</v>
      </c>
      <c r="D7810" s="157" t="s">
        <v>8259</v>
      </c>
      <c r="E7810" s="157" t="s">
        <v>8259</v>
      </c>
      <c r="F7810" s="157" t="s">
        <v>8259</v>
      </c>
    </row>
    <row r="7811" spans="1:6" x14ac:dyDescent="0.2">
      <c r="A7811" s="156">
        <v>45653</v>
      </c>
      <c r="B7811" s="155">
        <v>5624567602</v>
      </c>
      <c r="C7811" s="155" t="s">
        <v>11961</v>
      </c>
      <c r="D7811" s="157">
        <v>150</v>
      </c>
      <c r="E7811" s="155"/>
      <c r="F7811" s="157">
        <v>440.99799999999999</v>
      </c>
    </row>
    <row r="7812" spans="1:6" x14ac:dyDescent="0.2">
      <c r="A7812" s="155" t="s">
        <v>8257</v>
      </c>
      <c r="B7812" s="155" t="s">
        <v>8258</v>
      </c>
      <c r="C7812" s="155" t="s">
        <v>10690</v>
      </c>
      <c r="D7812" s="157" t="s">
        <v>8259</v>
      </c>
      <c r="E7812" s="157" t="s">
        <v>8259</v>
      </c>
      <c r="F7812" s="157" t="s">
        <v>8259</v>
      </c>
    </row>
    <row r="7813" spans="1:6" x14ac:dyDescent="0.2">
      <c r="A7813" s="155" t="s">
        <v>8260</v>
      </c>
      <c r="B7813" s="155" t="s">
        <v>12364</v>
      </c>
      <c r="C7813" s="156">
        <v>37621</v>
      </c>
      <c r="D7813" s="157">
        <v>150</v>
      </c>
      <c r="E7813" s="157">
        <v>0</v>
      </c>
      <c r="F7813" s="157">
        <v>150</v>
      </c>
    </row>
    <row r="7814" spans="1:6" x14ac:dyDescent="0.2">
      <c r="A7814" s="155" t="s">
        <v>8261</v>
      </c>
      <c r="B7814" s="155"/>
      <c r="C7814" s="156">
        <v>37621</v>
      </c>
      <c r="D7814" s="157">
        <v>2671.8580000000002</v>
      </c>
      <c r="E7814" s="157">
        <v>2230.86</v>
      </c>
      <c r="F7814" s="157">
        <v>440.99799999999999</v>
      </c>
    </row>
    <row r="7815" spans="1:6" x14ac:dyDescent="0.2">
      <c r="A7815" s="155" t="s">
        <v>8257</v>
      </c>
      <c r="B7815" s="155" t="s">
        <v>8258</v>
      </c>
      <c r="C7815" s="155" t="s">
        <v>10690</v>
      </c>
      <c r="D7815" s="157" t="s">
        <v>8259</v>
      </c>
      <c r="E7815" s="157" t="s">
        <v>8259</v>
      </c>
      <c r="F7815" s="157" t="s">
        <v>8259</v>
      </c>
    </row>
    <row r="7816" spans="1:6" x14ac:dyDescent="0.2">
      <c r="A7816" s="155" t="s">
        <v>8993</v>
      </c>
      <c r="B7816" s="155" t="s">
        <v>10014</v>
      </c>
      <c r="C7816" s="155"/>
      <c r="D7816" s="155"/>
      <c r="E7816" s="155"/>
      <c r="F7816" s="155"/>
    </row>
    <row r="7817" spans="1:6" x14ac:dyDescent="0.2">
      <c r="A7817" s="155"/>
      <c r="B7817" s="155"/>
      <c r="C7817" s="155" t="s">
        <v>10691</v>
      </c>
      <c r="D7817" s="155"/>
      <c r="E7817" s="157">
        <v>0</v>
      </c>
      <c r="F7817" s="155"/>
    </row>
    <row r="7818" spans="1:6" x14ac:dyDescent="0.2">
      <c r="A7818" s="155" t="s">
        <v>8264</v>
      </c>
      <c r="B7818" s="155"/>
      <c r="C7818" s="156">
        <v>37590</v>
      </c>
      <c r="D7818" s="157">
        <v>5718.549</v>
      </c>
      <c r="E7818" s="157">
        <v>5718.549</v>
      </c>
      <c r="F7818" s="157">
        <v>0</v>
      </c>
    </row>
    <row r="7819" spans="1:6" x14ac:dyDescent="0.2">
      <c r="A7819" s="155" t="s">
        <v>8257</v>
      </c>
      <c r="B7819" s="155" t="s">
        <v>8258</v>
      </c>
      <c r="C7819" s="155" t="s">
        <v>10690</v>
      </c>
      <c r="D7819" s="157" t="s">
        <v>8259</v>
      </c>
      <c r="E7819" s="157" t="s">
        <v>8259</v>
      </c>
      <c r="F7819" s="157" t="s">
        <v>8259</v>
      </c>
    </row>
    <row r="7820" spans="1:6" x14ac:dyDescent="0.2">
      <c r="A7820" s="155" t="s">
        <v>8257</v>
      </c>
      <c r="B7820" s="155" t="s">
        <v>8258</v>
      </c>
      <c r="C7820" s="155" t="s">
        <v>10690</v>
      </c>
      <c r="D7820" s="157" t="s">
        <v>8259</v>
      </c>
      <c r="E7820" s="157" t="s">
        <v>8259</v>
      </c>
      <c r="F7820" s="157" t="s">
        <v>8259</v>
      </c>
    </row>
    <row r="7821" spans="1:6" x14ac:dyDescent="0.2">
      <c r="A7821" s="155" t="s">
        <v>8260</v>
      </c>
      <c r="B7821" s="155" t="s">
        <v>12364</v>
      </c>
      <c r="C7821" s="156">
        <v>37621</v>
      </c>
      <c r="D7821" s="157">
        <v>0</v>
      </c>
      <c r="E7821" s="157">
        <v>0</v>
      </c>
      <c r="F7821" s="157">
        <v>0</v>
      </c>
    </row>
    <row r="7822" spans="1:6" x14ac:dyDescent="0.2">
      <c r="A7822" s="155" t="s">
        <v>8261</v>
      </c>
      <c r="B7822" s="155"/>
      <c r="C7822" s="156">
        <v>37621</v>
      </c>
      <c r="D7822" s="157">
        <v>5718.549</v>
      </c>
      <c r="E7822" s="157">
        <v>5718.549</v>
      </c>
      <c r="F7822" s="157">
        <v>0</v>
      </c>
    </row>
    <row r="7823" spans="1:6" x14ac:dyDescent="0.2">
      <c r="A7823" s="155" t="s">
        <v>8257</v>
      </c>
      <c r="B7823" s="155" t="s">
        <v>8258</v>
      </c>
      <c r="C7823" s="155" t="s">
        <v>10690</v>
      </c>
      <c r="D7823" s="157" t="s">
        <v>8259</v>
      </c>
      <c r="E7823" s="157" t="s">
        <v>8259</v>
      </c>
      <c r="F7823" s="157" t="s">
        <v>8259</v>
      </c>
    </row>
    <row r="7824" spans="1:6" x14ac:dyDescent="0.2">
      <c r="A7824" s="155" t="s">
        <v>8841</v>
      </c>
      <c r="B7824" s="155" t="s">
        <v>8942</v>
      </c>
      <c r="C7824" s="155"/>
      <c r="D7824" s="155"/>
      <c r="E7824" s="155"/>
      <c r="F7824" s="155"/>
    </row>
    <row r="7825" spans="1:6" x14ac:dyDescent="0.2">
      <c r="A7825" s="155"/>
      <c r="B7825" s="155"/>
      <c r="C7825" s="155" t="s">
        <v>10691</v>
      </c>
      <c r="D7825" s="155"/>
      <c r="E7825" s="157">
        <v>0</v>
      </c>
      <c r="F7825" s="155"/>
    </row>
    <row r="7826" spans="1:6" x14ac:dyDescent="0.2">
      <c r="A7826" s="155" t="s">
        <v>8264</v>
      </c>
      <c r="B7826" s="155"/>
      <c r="C7826" s="156">
        <v>37590</v>
      </c>
      <c r="D7826" s="157">
        <v>36799.728000000003</v>
      </c>
      <c r="E7826" s="157">
        <v>36799.728000000003</v>
      </c>
      <c r="F7826" s="157">
        <v>0</v>
      </c>
    </row>
    <row r="7827" spans="1:6" x14ac:dyDescent="0.2">
      <c r="A7827" s="155" t="s">
        <v>8257</v>
      </c>
      <c r="B7827" s="155" t="s">
        <v>8258</v>
      </c>
      <c r="C7827" s="155" t="s">
        <v>10690</v>
      </c>
      <c r="D7827" s="157" t="s">
        <v>8259</v>
      </c>
      <c r="E7827" s="157" t="s">
        <v>8259</v>
      </c>
      <c r="F7827" s="157" t="s">
        <v>8259</v>
      </c>
    </row>
    <row r="7828" spans="1:6" x14ac:dyDescent="0.2">
      <c r="A7828" s="155" t="s">
        <v>8257</v>
      </c>
      <c r="B7828" s="155" t="s">
        <v>8258</v>
      </c>
      <c r="C7828" s="155" t="s">
        <v>10690</v>
      </c>
      <c r="D7828" s="157" t="s">
        <v>8259</v>
      </c>
      <c r="E7828" s="157" t="s">
        <v>8259</v>
      </c>
      <c r="F7828" s="157" t="s">
        <v>8259</v>
      </c>
    </row>
    <row r="7829" spans="1:6" x14ac:dyDescent="0.2">
      <c r="A7829" s="155" t="s">
        <v>8260</v>
      </c>
      <c r="B7829" s="155" t="s">
        <v>12364</v>
      </c>
      <c r="C7829" s="156">
        <v>37621</v>
      </c>
      <c r="D7829" s="157">
        <v>0</v>
      </c>
      <c r="E7829" s="157">
        <v>0</v>
      </c>
      <c r="F7829" s="157">
        <v>0</v>
      </c>
    </row>
    <row r="7830" spans="1:6" x14ac:dyDescent="0.2">
      <c r="A7830" s="155" t="s">
        <v>8261</v>
      </c>
      <c r="B7830" s="155"/>
      <c r="C7830" s="156">
        <v>37621</v>
      </c>
      <c r="D7830" s="157">
        <v>36799.728000000003</v>
      </c>
      <c r="E7830" s="157">
        <v>36799.728000000003</v>
      </c>
      <c r="F7830" s="157">
        <v>0</v>
      </c>
    </row>
    <row r="7831" spans="1:6" x14ac:dyDescent="0.2">
      <c r="A7831" s="155" t="s">
        <v>8257</v>
      </c>
      <c r="B7831" s="155" t="s">
        <v>8258</v>
      </c>
      <c r="C7831" s="155" t="s">
        <v>10690</v>
      </c>
      <c r="D7831" s="157" t="s">
        <v>8259</v>
      </c>
      <c r="E7831" s="157" t="s">
        <v>8259</v>
      </c>
      <c r="F7831" s="157" t="s">
        <v>8259</v>
      </c>
    </row>
    <row r="7832" spans="1:6" x14ac:dyDescent="0.2">
      <c r="A7832" s="155" t="s">
        <v>8257</v>
      </c>
      <c r="B7832" s="155" t="s">
        <v>8258</v>
      </c>
      <c r="C7832" s="155" t="s">
        <v>10690</v>
      </c>
      <c r="D7832" s="157" t="s">
        <v>8259</v>
      </c>
      <c r="E7832" s="157" t="s">
        <v>8259</v>
      </c>
      <c r="F7832" s="157" t="s">
        <v>8259</v>
      </c>
    </row>
    <row r="7833" spans="1:6" x14ac:dyDescent="0.2">
      <c r="A7833" s="155" t="s">
        <v>8260</v>
      </c>
      <c r="B7833" s="155" t="s">
        <v>12364</v>
      </c>
      <c r="C7833" s="156">
        <v>37621</v>
      </c>
      <c r="D7833" s="157">
        <v>0</v>
      </c>
      <c r="E7833" s="157">
        <v>0</v>
      </c>
      <c r="F7833" s="157">
        <v>0</v>
      </c>
    </row>
    <row r="7834" spans="1:6" x14ac:dyDescent="0.2">
      <c r="A7834" s="155" t="s">
        <v>8261</v>
      </c>
      <c r="B7834" s="155"/>
      <c r="C7834" s="156">
        <v>37621</v>
      </c>
      <c r="D7834" s="157">
        <v>0</v>
      </c>
      <c r="E7834" s="157">
        <v>0</v>
      </c>
      <c r="F7834" s="157">
        <v>0</v>
      </c>
    </row>
    <row r="7835" spans="1:6" x14ac:dyDescent="0.2">
      <c r="A7835" s="155" t="s">
        <v>8257</v>
      </c>
      <c r="B7835" s="155" t="s">
        <v>8258</v>
      </c>
      <c r="C7835" s="155" t="s">
        <v>10690</v>
      </c>
      <c r="D7835" s="157" t="s">
        <v>8259</v>
      </c>
      <c r="E7835" s="157" t="s">
        <v>8259</v>
      </c>
      <c r="F7835" s="157" t="s">
        <v>8259</v>
      </c>
    </row>
    <row r="7836" spans="1:6" x14ac:dyDescent="0.2">
      <c r="A7836" s="155" t="s">
        <v>8638</v>
      </c>
      <c r="B7836" s="155" t="s">
        <v>8779</v>
      </c>
      <c r="C7836" s="155"/>
      <c r="D7836" s="155"/>
      <c r="E7836" s="155"/>
      <c r="F7836" s="155"/>
    </row>
    <row r="7837" spans="1:6" x14ac:dyDescent="0.2">
      <c r="A7837" s="155"/>
      <c r="B7837" s="155"/>
      <c r="C7837" s="155" t="s">
        <v>10691</v>
      </c>
      <c r="D7837" s="155"/>
      <c r="E7837" s="157">
        <v>0</v>
      </c>
      <c r="F7837" s="155"/>
    </row>
    <row r="7838" spans="1:6" x14ac:dyDescent="0.2">
      <c r="A7838" s="155" t="s">
        <v>8264</v>
      </c>
      <c r="B7838" s="155"/>
      <c r="C7838" s="156">
        <v>37590</v>
      </c>
      <c r="D7838" s="157">
        <v>3710</v>
      </c>
      <c r="E7838" s="157">
        <v>4900</v>
      </c>
      <c r="F7838" s="157">
        <v>-1190</v>
      </c>
    </row>
    <row r="7839" spans="1:6" x14ac:dyDescent="0.2">
      <c r="A7839" s="155" t="s">
        <v>8257</v>
      </c>
      <c r="B7839" s="155" t="s">
        <v>8258</v>
      </c>
      <c r="C7839" s="155" t="s">
        <v>10690</v>
      </c>
      <c r="D7839" s="157" t="s">
        <v>8259</v>
      </c>
      <c r="E7839" s="157" t="s">
        <v>8259</v>
      </c>
      <c r="F7839" s="157" t="s">
        <v>8259</v>
      </c>
    </row>
    <row r="7840" spans="1:6" x14ac:dyDescent="0.2">
      <c r="A7840" s="155" t="s">
        <v>8268</v>
      </c>
      <c r="B7840" s="155"/>
      <c r="C7840" s="155"/>
      <c r="D7840" s="155"/>
      <c r="E7840" s="155"/>
      <c r="F7840" s="155"/>
    </row>
    <row r="7841" spans="1:6" x14ac:dyDescent="0.2">
      <c r="A7841" s="155" t="s">
        <v>8254</v>
      </c>
      <c r="B7841" s="155" t="s">
        <v>8255</v>
      </c>
      <c r="C7841" s="155"/>
      <c r="D7841" s="155"/>
      <c r="E7841" s="155"/>
      <c r="F7841" s="155"/>
    </row>
    <row r="7842" spans="1:6" x14ac:dyDescent="0.2">
      <c r="A7842" s="155"/>
      <c r="B7842" s="155"/>
      <c r="C7842" s="155" t="s">
        <v>10689</v>
      </c>
      <c r="D7842" s="157" t="s">
        <v>8255</v>
      </c>
      <c r="E7842" s="155"/>
      <c r="F7842" s="155"/>
    </row>
    <row r="7845" spans="1:6" x14ac:dyDescent="0.2">
      <c r="A7845" s="155" t="s">
        <v>8265</v>
      </c>
      <c r="B7845" s="155" t="s">
        <v>8266</v>
      </c>
      <c r="C7845" s="155" t="s">
        <v>158</v>
      </c>
      <c r="D7845" s="157" t="s">
        <v>3</v>
      </c>
      <c r="E7845" s="157" t="s">
        <v>4</v>
      </c>
      <c r="F7845" s="157" t="s">
        <v>1020</v>
      </c>
    </row>
    <row r="7846" spans="1:6" x14ac:dyDescent="0.2">
      <c r="A7846" s="155" t="s">
        <v>8257</v>
      </c>
      <c r="B7846" s="155" t="s">
        <v>8258</v>
      </c>
      <c r="C7846" s="155" t="s">
        <v>10690</v>
      </c>
      <c r="D7846" s="157" t="s">
        <v>8259</v>
      </c>
      <c r="E7846" s="157" t="s">
        <v>8259</v>
      </c>
      <c r="F7846" s="157" t="s">
        <v>8259</v>
      </c>
    </row>
    <row r="7847" spans="1:6" x14ac:dyDescent="0.2">
      <c r="A7847" s="156">
        <v>45636</v>
      </c>
      <c r="B7847" s="155">
        <v>5624567475</v>
      </c>
      <c r="C7847" s="155" t="s">
        <v>11962</v>
      </c>
      <c r="D7847" s="157">
        <v>1190</v>
      </c>
      <c r="E7847" s="155"/>
      <c r="F7847" s="157">
        <v>0</v>
      </c>
    </row>
    <row r="7848" spans="1:6" x14ac:dyDescent="0.2">
      <c r="A7848" s="155" t="s">
        <v>8257</v>
      </c>
      <c r="B7848" s="155" t="s">
        <v>8258</v>
      </c>
      <c r="C7848" s="155" t="s">
        <v>10690</v>
      </c>
      <c r="D7848" s="157" t="s">
        <v>8259</v>
      </c>
      <c r="E7848" s="157" t="s">
        <v>8259</v>
      </c>
      <c r="F7848" s="157" t="s">
        <v>8259</v>
      </c>
    </row>
    <row r="7849" spans="1:6" x14ac:dyDescent="0.2">
      <c r="A7849" s="155" t="s">
        <v>8260</v>
      </c>
      <c r="B7849" s="155" t="s">
        <v>12364</v>
      </c>
      <c r="C7849" s="156">
        <v>37621</v>
      </c>
      <c r="D7849" s="157">
        <v>1190</v>
      </c>
      <c r="E7849" s="157">
        <v>0</v>
      </c>
      <c r="F7849" s="157">
        <v>1190</v>
      </c>
    </row>
    <row r="7850" spans="1:6" x14ac:dyDescent="0.2">
      <c r="A7850" s="155" t="s">
        <v>8261</v>
      </c>
      <c r="B7850" s="155"/>
      <c r="C7850" s="156">
        <v>37621</v>
      </c>
      <c r="D7850" s="157">
        <v>4900</v>
      </c>
      <c r="E7850" s="157">
        <v>4900</v>
      </c>
      <c r="F7850" s="157">
        <v>0</v>
      </c>
    </row>
    <row r="7851" spans="1:6" x14ac:dyDescent="0.2">
      <c r="A7851" s="155" t="s">
        <v>8257</v>
      </c>
      <c r="B7851" s="155" t="s">
        <v>8258</v>
      </c>
      <c r="C7851" s="155" t="s">
        <v>10690</v>
      </c>
      <c r="D7851" s="157" t="s">
        <v>8259</v>
      </c>
      <c r="E7851" s="157" t="s">
        <v>8259</v>
      </c>
      <c r="F7851" s="157" t="s">
        <v>8259</v>
      </c>
    </row>
    <row r="7852" spans="1:6" x14ac:dyDescent="0.2">
      <c r="A7852" s="155" t="s">
        <v>8843</v>
      </c>
      <c r="B7852" s="155" t="s">
        <v>10015</v>
      </c>
      <c r="C7852" s="155"/>
      <c r="D7852" s="155"/>
      <c r="E7852" s="155"/>
      <c r="F7852" s="155"/>
    </row>
    <row r="7853" spans="1:6" x14ac:dyDescent="0.2">
      <c r="A7853" s="155"/>
      <c r="B7853" s="155"/>
      <c r="C7853" s="155" t="s">
        <v>10691</v>
      </c>
      <c r="D7853" s="155"/>
      <c r="E7853" s="157">
        <v>0</v>
      </c>
      <c r="F7853" s="155"/>
    </row>
    <row r="7854" spans="1:6" x14ac:dyDescent="0.2">
      <c r="A7854" s="155" t="s">
        <v>8264</v>
      </c>
      <c r="B7854" s="155"/>
      <c r="C7854" s="156">
        <v>37590</v>
      </c>
      <c r="D7854" s="157">
        <v>715</v>
      </c>
      <c r="E7854" s="157">
        <v>715</v>
      </c>
      <c r="F7854" s="157">
        <v>0</v>
      </c>
    </row>
    <row r="7855" spans="1:6" x14ac:dyDescent="0.2">
      <c r="A7855" s="155" t="s">
        <v>8257</v>
      </c>
      <c r="B7855" s="155" t="s">
        <v>8258</v>
      </c>
      <c r="C7855" s="155" t="s">
        <v>10690</v>
      </c>
      <c r="D7855" s="157" t="s">
        <v>8259</v>
      </c>
      <c r="E7855" s="157" t="s">
        <v>8259</v>
      </c>
      <c r="F7855" s="157" t="s">
        <v>8259</v>
      </c>
    </row>
    <row r="7856" spans="1:6" x14ac:dyDescent="0.2">
      <c r="A7856" s="155" t="s">
        <v>8257</v>
      </c>
      <c r="B7856" s="155" t="s">
        <v>8258</v>
      </c>
      <c r="C7856" s="155" t="s">
        <v>10690</v>
      </c>
      <c r="D7856" s="157" t="s">
        <v>8259</v>
      </c>
      <c r="E7856" s="157" t="s">
        <v>8259</v>
      </c>
      <c r="F7856" s="157" t="s">
        <v>8259</v>
      </c>
    </row>
    <row r="7857" spans="1:6" x14ac:dyDescent="0.2">
      <c r="A7857" s="155" t="s">
        <v>8260</v>
      </c>
      <c r="B7857" s="155" t="s">
        <v>12364</v>
      </c>
      <c r="C7857" s="156">
        <v>37621</v>
      </c>
      <c r="D7857" s="157">
        <v>0</v>
      </c>
      <c r="E7857" s="157">
        <v>0</v>
      </c>
      <c r="F7857" s="157">
        <v>0</v>
      </c>
    </row>
    <row r="7858" spans="1:6" x14ac:dyDescent="0.2">
      <c r="A7858" s="155" t="s">
        <v>8261</v>
      </c>
      <c r="B7858" s="155"/>
      <c r="C7858" s="156">
        <v>37621</v>
      </c>
      <c r="D7858" s="157">
        <v>715</v>
      </c>
      <c r="E7858" s="157">
        <v>715</v>
      </c>
      <c r="F7858" s="157">
        <v>0</v>
      </c>
    </row>
    <row r="7859" spans="1:6" x14ac:dyDescent="0.2">
      <c r="A7859" s="155" t="s">
        <v>8257</v>
      </c>
      <c r="B7859" s="155" t="s">
        <v>8258</v>
      </c>
      <c r="C7859" s="155" t="s">
        <v>10690</v>
      </c>
      <c r="D7859" s="157" t="s">
        <v>8259</v>
      </c>
      <c r="E7859" s="157" t="s">
        <v>8259</v>
      </c>
      <c r="F7859" s="157" t="s">
        <v>8259</v>
      </c>
    </row>
    <row r="7860" spans="1:6" x14ac:dyDescent="0.2">
      <c r="A7860" s="155" t="s">
        <v>8994</v>
      </c>
      <c r="B7860" s="155" t="s">
        <v>9265</v>
      </c>
      <c r="C7860" s="155"/>
      <c r="D7860" s="155"/>
      <c r="E7860" s="155"/>
      <c r="F7860" s="155"/>
    </row>
    <row r="7861" spans="1:6" x14ac:dyDescent="0.2">
      <c r="A7861" s="155"/>
      <c r="B7861" s="155"/>
      <c r="C7861" s="155" t="s">
        <v>10691</v>
      </c>
      <c r="D7861" s="155"/>
      <c r="E7861" s="157">
        <v>0</v>
      </c>
      <c r="F7861" s="155"/>
    </row>
    <row r="7862" spans="1:6" x14ac:dyDescent="0.2">
      <c r="A7862" s="155" t="s">
        <v>8264</v>
      </c>
      <c r="B7862" s="155"/>
      <c r="C7862" s="156">
        <v>37590</v>
      </c>
      <c r="D7862" s="157">
        <v>21253.011999999999</v>
      </c>
      <c r="E7862" s="157">
        <v>26731.011999999999</v>
      </c>
      <c r="F7862" s="157">
        <v>-5478</v>
      </c>
    </row>
    <row r="7863" spans="1:6" x14ac:dyDescent="0.2">
      <c r="A7863" s="155" t="s">
        <v>8257</v>
      </c>
      <c r="B7863" s="155" t="s">
        <v>8258</v>
      </c>
      <c r="C7863" s="155" t="s">
        <v>10690</v>
      </c>
      <c r="D7863" s="157" t="s">
        <v>8259</v>
      </c>
      <c r="E7863" s="157" t="s">
        <v>8259</v>
      </c>
      <c r="F7863" s="157" t="s">
        <v>8259</v>
      </c>
    </row>
    <row r="7864" spans="1:6" x14ac:dyDescent="0.2">
      <c r="A7864" s="156">
        <v>45651</v>
      </c>
      <c r="B7864" s="155">
        <v>5624567588</v>
      </c>
      <c r="C7864" s="155" t="s">
        <v>11969</v>
      </c>
      <c r="D7864" s="157">
        <v>1369.5</v>
      </c>
      <c r="E7864" s="155"/>
      <c r="F7864" s="157">
        <v>-4108.5</v>
      </c>
    </row>
    <row r="7865" spans="1:6" x14ac:dyDescent="0.2">
      <c r="A7865" s="156">
        <v>45652</v>
      </c>
      <c r="B7865" s="155" t="s">
        <v>11970</v>
      </c>
      <c r="C7865" s="155" t="s">
        <v>11971</v>
      </c>
      <c r="D7865" s="155"/>
      <c r="E7865" s="157">
        <v>405.6</v>
      </c>
      <c r="F7865" s="157">
        <v>-4514.1000000000004</v>
      </c>
    </row>
    <row r="7866" spans="1:6" x14ac:dyDescent="0.2">
      <c r="A7866" s="155" t="s">
        <v>8257</v>
      </c>
      <c r="B7866" s="155" t="s">
        <v>8258</v>
      </c>
      <c r="C7866" s="155" t="s">
        <v>10690</v>
      </c>
      <c r="D7866" s="157" t="s">
        <v>8259</v>
      </c>
      <c r="E7866" s="157" t="s">
        <v>8259</v>
      </c>
      <c r="F7866" s="157" t="s">
        <v>8259</v>
      </c>
    </row>
    <row r="7867" spans="1:6" x14ac:dyDescent="0.2">
      <c r="A7867" s="155" t="s">
        <v>8260</v>
      </c>
      <c r="B7867" s="155" t="s">
        <v>12364</v>
      </c>
      <c r="C7867" s="156">
        <v>37621</v>
      </c>
      <c r="D7867" s="157">
        <v>1369.5</v>
      </c>
      <c r="E7867" s="157">
        <v>405.6</v>
      </c>
      <c r="F7867" s="157">
        <v>963.9</v>
      </c>
    </row>
    <row r="7868" spans="1:6" x14ac:dyDescent="0.2">
      <c r="A7868" s="155" t="s">
        <v>8261</v>
      </c>
      <c r="B7868" s="155"/>
      <c r="C7868" s="156">
        <v>37621</v>
      </c>
      <c r="D7868" s="157">
        <v>22622.511999999999</v>
      </c>
      <c r="E7868" s="157">
        <v>27136.612000000001</v>
      </c>
      <c r="F7868" s="157">
        <v>-4514.1000000000004</v>
      </c>
    </row>
    <row r="7869" spans="1:6" x14ac:dyDescent="0.2">
      <c r="A7869" s="155" t="s">
        <v>8257</v>
      </c>
      <c r="B7869" s="155" t="s">
        <v>8258</v>
      </c>
      <c r="C7869" s="155" t="s">
        <v>10690</v>
      </c>
      <c r="D7869" s="157" t="s">
        <v>8259</v>
      </c>
      <c r="E7869" s="157" t="s">
        <v>8259</v>
      </c>
      <c r="F7869" s="157" t="s">
        <v>8259</v>
      </c>
    </row>
    <row r="7870" spans="1:6" x14ac:dyDescent="0.2">
      <c r="A7870" s="155" t="s">
        <v>8257</v>
      </c>
      <c r="B7870" s="155" t="s">
        <v>8258</v>
      </c>
      <c r="C7870" s="155" t="s">
        <v>10690</v>
      </c>
      <c r="D7870" s="157" t="s">
        <v>8259</v>
      </c>
      <c r="E7870" s="157" t="s">
        <v>8259</v>
      </c>
      <c r="F7870" s="157" t="s">
        <v>8259</v>
      </c>
    </row>
    <row r="7871" spans="1:6" x14ac:dyDescent="0.2">
      <c r="A7871" s="155" t="s">
        <v>8260</v>
      </c>
      <c r="B7871" s="155" t="s">
        <v>12364</v>
      </c>
      <c r="C7871" s="156">
        <v>37621</v>
      </c>
      <c r="D7871" s="157">
        <v>0</v>
      </c>
      <c r="E7871" s="157">
        <v>0</v>
      </c>
      <c r="F7871" s="157">
        <v>0</v>
      </c>
    </row>
    <row r="7872" spans="1:6" x14ac:dyDescent="0.2">
      <c r="A7872" s="155" t="s">
        <v>8261</v>
      </c>
      <c r="B7872" s="155"/>
      <c r="C7872" s="156">
        <v>37621</v>
      </c>
      <c r="D7872" s="157">
        <v>0</v>
      </c>
      <c r="E7872" s="157">
        <v>0</v>
      </c>
      <c r="F7872" s="157">
        <v>0</v>
      </c>
    </row>
    <row r="7873" spans="1:6" x14ac:dyDescent="0.2">
      <c r="A7873" s="155" t="s">
        <v>8257</v>
      </c>
      <c r="B7873" s="155" t="s">
        <v>8258</v>
      </c>
      <c r="C7873" s="155" t="s">
        <v>10690</v>
      </c>
      <c r="D7873" s="157" t="s">
        <v>8259</v>
      </c>
      <c r="E7873" s="157" t="s">
        <v>8259</v>
      </c>
      <c r="F7873" s="157" t="s">
        <v>8259</v>
      </c>
    </row>
    <row r="7874" spans="1:6" x14ac:dyDescent="0.2">
      <c r="A7874" s="155" t="s">
        <v>8257</v>
      </c>
      <c r="B7874" s="155" t="s">
        <v>8258</v>
      </c>
      <c r="C7874" s="155" t="s">
        <v>10690</v>
      </c>
      <c r="D7874" s="157" t="s">
        <v>8259</v>
      </c>
      <c r="E7874" s="157" t="s">
        <v>8259</v>
      </c>
      <c r="F7874" s="157" t="s">
        <v>8259</v>
      </c>
    </row>
    <row r="7875" spans="1:6" x14ac:dyDescent="0.2">
      <c r="A7875" s="155" t="s">
        <v>8260</v>
      </c>
      <c r="B7875" s="155" t="s">
        <v>12364</v>
      </c>
      <c r="C7875" s="156">
        <v>37621</v>
      </c>
      <c r="D7875" s="157">
        <v>0</v>
      </c>
      <c r="E7875" s="157">
        <v>0</v>
      </c>
      <c r="F7875" s="157">
        <v>0</v>
      </c>
    </row>
    <row r="7876" spans="1:6" x14ac:dyDescent="0.2">
      <c r="A7876" s="155" t="s">
        <v>8261</v>
      </c>
      <c r="B7876" s="155"/>
      <c r="C7876" s="156">
        <v>37621</v>
      </c>
      <c r="D7876" s="157">
        <v>0</v>
      </c>
      <c r="E7876" s="157">
        <v>0</v>
      </c>
      <c r="F7876" s="157">
        <v>0</v>
      </c>
    </row>
    <row r="7877" spans="1:6" x14ac:dyDescent="0.2">
      <c r="A7877" s="155" t="s">
        <v>8257</v>
      </c>
      <c r="B7877" s="155" t="s">
        <v>8258</v>
      </c>
      <c r="C7877" s="155" t="s">
        <v>10690</v>
      </c>
      <c r="D7877" s="157" t="s">
        <v>8259</v>
      </c>
      <c r="E7877" s="157" t="s">
        <v>8259</v>
      </c>
      <c r="F7877" s="157" t="s">
        <v>8259</v>
      </c>
    </row>
    <row r="7878" spans="1:6" x14ac:dyDescent="0.2">
      <c r="A7878" s="155" t="s">
        <v>8257</v>
      </c>
      <c r="B7878" s="155" t="s">
        <v>8258</v>
      </c>
      <c r="C7878" s="155" t="s">
        <v>10690</v>
      </c>
      <c r="D7878" s="157" t="s">
        <v>8259</v>
      </c>
      <c r="E7878" s="157" t="s">
        <v>8259</v>
      </c>
      <c r="F7878" s="157" t="s">
        <v>8259</v>
      </c>
    </row>
    <row r="7879" spans="1:6" x14ac:dyDescent="0.2">
      <c r="A7879" s="155" t="s">
        <v>8260</v>
      </c>
      <c r="B7879" s="155" t="s">
        <v>12364</v>
      </c>
      <c r="C7879" s="156">
        <v>37621</v>
      </c>
      <c r="D7879" s="157">
        <v>0</v>
      </c>
      <c r="E7879" s="157">
        <v>0</v>
      </c>
      <c r="F7879" s="157">
        <v>0</v>
      </c>
    </row>
    <row r="7880" spans="1:6" x14ac:dyDescent="0.2">
      <c r="A7880" s="155" t="s">
        <v>8261</v>
      </c>
      <c r="B7880" s="155"/>
      <c r="C7880" s="156">
        <v>37621</v>
      </c>
      <c r="D7880" s="157">
        <v>0</v>
      </c>
      <c r="E7880" s="157">
        <v>0</v>
      </c>
      <c r="F7880" s="157">
        <v>0</v>
      </c>
    </row>
    <row r="7881" spans="1:6" x14ac:dyDescent="0.2">
      <c r="A7881" s="155" t="s">
        <v>8257</v>
      </c>
      <c r="B7881" s="155" t="s">
        <v>8258</v>
      </c>
      <c r="C7881" s="155" t="s">
        <v>10690</v>
      </c>
      <c r="D7881" s="157" t="s">
        <v>8259</v>
      </c>
      <c r="E7881" s="157" t="s">
        <v>8259</v>
      </c>
      <c r="F7881" s="157" t="s">
        <v>8259</v>
      </c>
    </row>
    <row r="7882" spans="1:6" x14ac:dyDescent="0.2">
      <c r="A7882" s="155" t="s">
        <v>8257</v>
      </c>
      <c r="B7882" s="155" t="s">
        <v>8258</v>
      </c>
      <c r="C7882" s="155" t="s">
        <v>10690</v>
      </c>
      <c r="D7882" s="157" t="s">
        <v>8259</v>
      </c>
      <c r="E7882" s="157" t="s">
        <v>8259</v>
      </c>
      <c r="F7882" s="157" t="s">
        <v>8259</v>
      </c>
    </row>
    <row r="7883" spans="1:6" x14ac:dyDescent="0.2">
      <c r="A7883" s="155" t="s">
        <v>8260</v>
      </c>
      <c r="B7883" s="155" t="s">
        <v>12364</v>
      </c>
      <c r="C7883" s="156">
        <v>37621</v>
      </c>
      <c r="D7883" s="157">
        <v>0</v>
      </c>
      <c r="E7883" s="157">
        <v>0</v>
      </c>
      <c r="F7883" s="157">
        <v>0</v>
      </c>
    </row>
    <row r="7884" spans="1:6" x14ac:dyDescent="0.2">
      <c r="A7884" s="155" t="s">
        <v>8261</v>
      </c>
      <c r="B7884" s="155"/>
      <c r="C7884" s="156">
        <v>37621</v>
      </c>
      <c r="D7884" s="157">
        <v>0</v>
      </c>
      <c r="E7884" s="157">
        <v>0</v>
      </c>
      <c r="F7884" s="157">
        <v>0</v>
      </c>
    </row>
    <row r="7885" spans="1:6" x14ac:dyDescent="0.2">
      <c r="A7885" s="155" t="s">
        <v>8257</v>
      </c>
      <c r="B7885" s="155" t="s">
        <v>8258</v>
      </c>
      <c r="C7885" s="155" t="s">
        <v>10690</v>
      </c>
      <c r="D7885" s="157" t="s">
        <v>8259</v>
      </c>
      <c r="E7885" s="157" t="s">
        <v>8259</v>
      </c>
      <c r="F7885" s="157" t="s">
        <v>8259</v>
      </c>
    </row>
    <row r="7886" spans="1:6" x14ac:dyDescent="0.2">
      <c r="A7886" s="155" t="s">
        <v>8257</v>
      </c>
      <c r="B7886" s="155" t="s">
        <v>8258</v>
      </c>
      <c r="C7886" s="155" t="s">
        <v>10690</v>
      </c>
      <c r="D7886" s="157" t="s">
        <v>8259</v>
      </c>
      <c r="E7886" s="157" t="s">
        <v>8259</v>
      </c>
      <c r="F7886" s="157" t="s">
        <v>8259</v>
      </c>
    </row>
    <row r="7887" spans="1:6" x14ac:dyDescent="0.2">
      <c r="A7887" s="155" t="s">
        <v>8260</v>
      </c>
      <c r="B7887" s="155" t="s">
        <v>12364</v>
      </c>
      <c r="C7887" s="156">
        <v>37621</v>
      </c>
      <c r="D7887" s="157">
        <v>0</v>
      </c>
      <c r="E7887" s="157">
        <v>0</v>
      </c>
      <c r="F7887" s="157">
        <v>0</v>
      </c>
    </row>
    <row r="7888" spans="1:6" x14ac:dyDescent="0.2">
      <c r="A7888" s="155" t="s">
        <v>8261</v>
      </c>
      <c r="B7888" s="155"/>
      <c r="C7888" s="156">
        <v>37621</v>
      </c>
      <c r="D7888" s="157">
        <v>0</v>
      </c>
      <c r="E7888" s="157">
        <v>0</v>
      </c>
      <c r="F7888" s="157">
        <v>0</v>
      </c>
    </row>
    <row r="7889" spans="1:6" x14ac:dyDescent="0.2">
      <c r="A7889" s="155" t="s">
        <v>8257</v>
      </c>
      <c r="B7889" s="155" t="s">
        <v>8258</v>
      </c>
      <c r="C7889" s="155" t="s">
        <v>10690</v>
      </c>
      <c r="D7889" s="157" t="s">
        <v>8259</v>
      </c>
      <c r="E7889" s="157" t="s">
        <v>8259</v>
      </c>
      <c r="F7889" s="157" t="s">
        <v>8259</v>
      </c>
    </row>
    <row r="7890" spans="1:6" x14ac:dyDescent="0.2">
      <c r="A7890" s="155" t="s">
        <v>8257</v>
      </c>
      <c r="B7890" s="155" t="s">
        <v>8258</v>
      </c>
      <c r="C7890" s="155" t="s">
        <v>10690</v>
      </c>
      <c r="D7890" s="157" t="s">
        <v>8259</v>
      </c>
      <c r="E7890" s="157" t="s">
        <v>8259</v>
      </c>
      <c r="F7890" s="157" t="s">
        <v>8259</v>
      </c>
    </row>
    <row r="7891" spans="1:6" x14ac:dyDescent="0.2">
      <c r="A7891" s="155" t="s">
        <v>8260</v>
      </c>
      <c r="B7891" s="155" t="s">
        <v>12364</v>
      </c>
      <c r="C7891" s="156">
        <v>37621</v>
      </c>
      <c r="D7891" s="157">
        <v>0</v>
      </c>
      <c r="E7891" s="157">
        <v>0</v>
      </c>
      <c r="F7891" s="157">
        <v>0</v>
      </c>
    </row>
    <row r="7892" spans="1:6" x14ac:dyDescent="0.2">
      <c r="A7892" s="155" t="s">
        <v>8261</v>
      </c>
      <c r="B7892" s="155"/>
      <c r="C7892" s="156">
        <v>37621</v>
      </c>
      <c r="D7892" s="157">
        <v>0</v>
      </c>
      <c r="E7892" s="157">
        <v>0</v>
      </c>
      <c r="F7892" s="157">
        <v>0</v>
      </c>
    </row>
    <row r="7893" spans="1:6" x14ac:dyDescent="0.2">
      <c r="A7893" s="155" t="s">
        <v>8257</v>
      </c>
      <c r="B7893" s="155" t="s">
        <v>8258</v>
      </c>
      <c r="C7893" s="155" t="s">
        <v>10690</v>
      </c>
      <c r="D7893" s="157" t="s">
        <v>8259</v>
      </c>
      <c r="E7893" s="157" t="s">
        <v>8259</v>
      </c>
      <c r="F7893" s="157" t="s">
        <v>8259</v>
      </c>
    </row>
    <row r="7894" spans="1:6" x14ac:dyDescent="0.2">
      <c r="A7894" s="155" t="s">
        <v>8257</v>
      </c>
      <c r="B7894" s="155" t="s">
        <v>8258</v>
      </c>
      <c r="C7894" s="155" t="s">
        <v>10690</v>
      </c>
      <c r="D7894" s="157" t="s">
        <v>8259</v>
      </c>
      <c r="E7894" s="157" t="s">
        <v>8259</v>
      </c>
      <c r="F7894" s="157" t="s">
        <v>8259</v>
      </c>
    </row>
    <row r="7895" spans="1:6" x14ac:dyDescent="0.2">
      <c r="A7895" s="155" t="s">
        <v>8260</v>
      </c>
      <c r="B7895" s="155" t="s">
        <v>12364</v>
      </c>
      <c r="C7895" s="156">
        <v>37621</v>
      </c>
      <c r="D7895" s="157">
        <v>0</v>
      </c>
      <c r="E7895" s="157">
        <v>0</v>
      </c>
      <c r="F7895" s="157">
        <v>0</v>
      </c>
    </row>
    <row r="7896" spans="1:6" x14ac:dyDescent="0.2">
      <c r="A7896" s="155" t="s">
        <v>8268</v>
      </c>
      <c r="B7896" s="155"/>
      <c r="C7896" s="155"/>
      <c r="D7896" s="155"/>
      <c r="E7896" s="155"/>
      <c r="F7896" s="155"/>
    </row>
    <row r="7897" spans="1:6" x14ac:dyDescent="0.2">
      <c r="A7897" s="155" t="s">
        <v>8254</v>
      </c>
      <c r="B7897" s="155" t="s">
        <v>8255</v>
      </c>
      <c r="C7897" s="155"/>
      <c r="D7897" s="155"/>
      <c r="E7897" s="155"/>
      <c r="F7897" s="155"/>
    </row>
    <row r="7898" spans="1:6" x14ac:dyDescent="0.2">
      <c r="A7898" s="155"/>
      <c r="B7898" s="155"/>
      <c r="C7898" s="155" t="s">
        <v>10689</v>
      </c>
      <c r="D7898" s="157" t="s">
        <v>8255</v>
      </c>
      <c r="E7898" s="155"/>
      <c r="F7898" s="155"/>
    </row>
    <row r="7900" spans="1:6" x14ac:dyDescent="0.2">
      <c r="A7900" s="155" t="s">
        <v>8261</v>
      </c>
      <c r="B7900" s="155"/>
      <c r="C7900" s="156">
        <v>37621</v>
      </c>
      <c r="D7900" s="157">
        <v>0</v>
      </c>
      <c r="E7900" s="157">
        <v>0</v>
      </c>
      <c r="F7900" s="157">
        <v>0</v>
      </c>
    </row>
    <row r="7901" spans="1:6" x14ac:dyDescent="0.2">
      <c r="A7901" s="155" t="s">
        <v>8257</v>
      </c>
      <c r="B7901" s="155" t="s">
        <v>8258</v>
      </c>
      <c r="C7901" s="155" t="s">
        <v>10690</v>
      </c>
      <c r="D7901" s="157" t="s">
        <v>8259</v>
      </c>
      <c r="E7901" s="157" t="s">
        <v>8259</v>
      </c>
      <c r="F7901" s="157" t="s">
        <v>8259</v>
      </c>
    </row>
    <row r="7902" spans="1:6" x14ac:dyDescent="0.2">
      <c r="A7902" s="155" t="s">
        <v>8257</v>
      </c>
      <c r="B7902" s="155" t="s">
        <v>8258</v>
      </c>
      <c r="C7902" s="155" t="s">
        <v>10690</v>
      </c>
      <c r="D7902" s="157" t="s">
        <v>8259</v>
      </c>
      <c r="E7902" s="157" t="s">
        <v>8259</v>
      </c>
      <c r="F7902" s="157" t="s">
        <v>8259</v>
      </c>
    </row>
    <row r="7903" spans="1:6" x14ac:dyDescent="0.2">
      <c r="A7903" s="155" t="s">
        <v>8260</v>
      </c>
      <c r="B7903" s="155" t="s">
        <v>12364</v>
      </c>
      <c r="C7903" s="156">
        <v>37621</v>
      </c>
      <c r="D7903" s="157">
        <v>0</v>
      </c>
      <c r="E7903" s="157">
        <v>0</v>
      </c>
      <c r="F7903" s="157">
        <v>0</v>
      </c>
    </row>
    <row r="7904" spans="1:6" x14ac:dyDescent="0.2">
      <c r="A7904" s="155" t="s">
        <v>8261</v>
      </c>
      <c r="B7904" s="155"/>
      <c r="C7904" s="156">
        <v>37621</v>
      </c>
      <c r="D7904" s="157">
        <v>0</v>
      </c>
      <c r="E7904" s="157">
        <v>0</v>
      </c>
      <c r="F7904" s="157">
        <v>0</v>
      </c>
    </row>
    <row r="7905" spans="1:6" x14ac:dyDescent="0.2">
      <c r="A7905" s="155" t="s">
        <v>8257</v>
      </c>
      <c r="B7905" s="155" t="s">
        <v>8258</v>
      </c>
      <c r="C7905" s="155" t="s">
        <v>10690</v>
      </c>
      <c r="D7905" s="157" t="s">
        <v>8259</v>
      </c>
      <c r="E7905" s="157" t="s">
        <v>8259</v>
      </c>
      <c r="F7905" s="157" t="s">
        <v>8259</v>
      </c>
    </row>
    <row r="7906" spans="1:6" x14ac:dyDescent="0.2">
      <c r="A7906" s="155" t="s">
        <v>8257</v>
      </c>
      <c r="B7906" s="155" t="s">
        <v>8258</v>
      </c>
      <c r="C7906" s="155" t="s">
        <v>10690</v>
      </c>
      <c r="D7906" s="157" t="s">
        <v>8259</v>
      </c>
      <c r="E7906" s="157" t="s">
        <v>8259</v>
      </c>
      <c r="F7906" s="157" t="s">
        <v>8259</v>
      </c>
    </row>
    <row r="7907" spans="1:6" x14ac:dyDescent="0.2">
      <c r="A7907" s="155" t="s">
        <v>8260</v>
      </c>
      <c r="B7907" s="155" t="s">
        <v>12364</v>
      </c>
      <c r="C7907" s="156">
        <v>37621</v>
      </c>
      <c r="D7907" s="157">
        <v>0</v>
      </c>
      <c r="E7907" s="157">
        <v>0</v>
      </c>
      <c r="F7907" s="157">
        <v>0</v>
      </c>
    </row>
    <row r="7908" spans="1:6" x14ac:dyDescent="0.2">
      <c r="A7908" s="155" t="s">
        <v>8261</v>
      </c>
      <c r="B7908" s="155"/>
      <c r="C7908" s="156">
        <v>37621</v>
      </c>
      <c r="D7908" s="157">
        <v>0</v>
      </c>
      <c r="E7908" s="157">
        <v>0</v>
      </c>
      <c r="F7908" s="157">
        <v>0</v>
      </c>
    </row>
    <row r="7909" spans="1:6" x14ac:dyDescent="0.2">
      <c r="A7909" s="155" t="s">
        <v>8257</v>
      </c>
      <c r="B7909" s="155" t="s">
        <v>8258</v>
      </c>
      <c r="C7909" s="155" t="s">
        <v>10690</v>
      </c>
      <c r="D7909" s="157" t="s">
        <v>8259</v>
      </c>
      <c r="E7909" s="157" t="s">
        <v>8259</v>
      </c>
      <c r="F7909" s="157" t="s">
        <v>8259</v>
      </c>
    </row>
    <row r="7910" spans="1:6" x14ac:dyDescent="0.2">
      <c r="A7910" s="155" t="s">
        <v>8257</v>
      </c>
      <c r="B7910" s="155" t="s">
        <v>8258</v>
      </c>
      <c r="C7910" s="155" t="s">
        <v>10690</v>
      </c>
      <c r="D7910" s="157" t="s">
        <v>8259</v>
      </c>
      <c r="E7910" s="157" t="s">
        <v>8259</v>
      </c>
      <c r="F7910" s="157" t="s">
        <v>8259</v>
      </c>
    </row>
    <row r="7911" spans="1:6" x14ac:dyDescent="0.2">
      <c r="A7911" s="155" t="s">
        <v>8260</v>
      </c>
      <c r="B7911" s="155" t="s">
        <v>12364</v>
      </c>
      <c r="C7911" s="156">
        <v>37621</v>
      </c>
      <c r="D7911" s="157">
        <v>0</v>
      </c>
      <c r="E7911" s="157">
        <v>0</v>
      </c>
      <c r="F7911" s="157">
        <v>0</v>
      </c>
    </row>
    <row r="7912" spans="1:6" x14ac:dyDescent="0.2">
      <c r="A7912" s="155" t="s">
        <v>8261</v>
      </c>
      <c r="B7912" s="155"/>
      <c r="C7912" s="156">
        <v>37621</v>
      </c>
      <c r="D7912" s="157">
        <v>0</v>
      </c>
      <c r="E7912" s="157">
        <v>0</v>
      </c>
      <c r="F7912" s="157">
        <v>0</v>
      </c>
    </row>
    <row r="7913" spans="1:6" x14ac:dyDescent="0.2">
      <c r="A7913" s="155" t="s">
        <v>8257</v>
      </c>
      <c r="B7913" s="155" t="s">
        <v>8258</v>
      </c>
      <c r="C7913" s="155" t="s">
        <v>10690</v>
      </c>
      <c r="D7913" s="157" t="s">
        <v>8259</v>
      </c>
      <c r="E7913" s="157" t="s">
        <v>8259</v>
      </c>
      <c r="F7913" s="157" t="s">
        <v>8259</v>
      </c>
    </row>
    <row r="7914" spans="1:6" x14ac:dyDescent="0.2">
      <c r="A7914" s="155" t="s">
        <v>8257</v>
      </c>
      <c r="B7914" s="155" t="s">
        <v>8258</v>
      </c>
      <c r="C7914" s="155" t="s">
        <v>10690</v>
      </c>
      <c r="D7914" s="157" t="s">
        <v>8259</v>
      </c>
      <c r="E7914" s="157" t="s">
        <v>8259</v>
      </c>
      <c r="F7914" s="157" t="s">
        <v>8259</v>
      </c>
    </row>
    <row r="7915" spans="1:6" x14ac:dyDescent="0.2">
      <c r="A7915" s="155" t="s">
        <v>8260</v>
      </c>
      <c r="B7915" s="155" t="s">
        <v>12364</v>
      </c>
      <c r="C7915" s="156">
        <v>37621</v>
      </c>
      <c r="D7915" s="157">
        <v>0</v>
      </c>
      <c r="E7915" s="157">
        <v>0</v>
      </c>
      <c r="F7915" s="157">
        <v>0</v>
      </c>
    </row>
    <row r="7916" spans="1:6" x14ac:dyDescent="0.2">
      <c r="A7916" s="155" t="s">
        <v>8261</v>
      </c>
      <c r="B7916" s="155"/>
      <c r="C7916" s="156">
        <v>37621</v>
      </c>
      <c r="D7916" s="157">
        <v>0</v>
      </c>
      <c r="E7916" s="157">
        <v>0</v>
      </c>
      <c r="F7916" s="157">
        <v>0</v>
      </c>
    </row>
    <row r="7917" spans="1:6" x14ac:dyDescent="0.2">
      <c r="A7917" s="155" t="s">
        <v>8257</v>
      </c>
      <c r="B7917" s="155" t="s">
        <v>8258</v>
      </c>
      <c r="C7917" s="155" t="s">
        <v>10690</v>
      </c>
      <c r="D7917" s="157" t="s">
        <v>8259</v>
      </c>
      <c r="E7917" s="157" t="s">
        <v>8259</v>
      </c>
      <c r="F7917" s="157" t="s">
        <v>8259</v>
      </c>
    </row>
    <row r="7918" spans="1:6" x14ac:dyDescent="0.2">
      <c r="A7918" s="155" t="s">
        <v>8257</v>
      </c>
      <c r="B7918" s="155" t="s">
        <v>8258</v>
      </c>
      <c r="C7918" s="155" t="s">
        <v>10690</v>
      </c>
      <c r="D7918" s="157" t="s">
        <v>8259</v>
      </c>
      <c r="E7918" s="157" t="s">
        <v>8259</v>
      </c>
      <c r="F7918" s="157" t="s">
        <v>8259</v>
      </c>
    </row>
    <row r="7919" spans="1:6" x14ac:dyDescent="0.2">
      <c r="A7919" s="155" t="s">
        <v>8260</v>
      </c>
      <c r="B7919" s="155" t="s">
        <v>12364</v>
      </c>
      <c r="C7919" s="156">
        <v>37621</v>
      </c>
      <c r="D7919" s="157">
        <v>0</v>
      </c>
      <c r="E7919" s="157">
        <v>0</v>
      </c>
      <c r="F7919" s="157">
        <v>0</v>
      </c>
    </row>
    <row r="7920" spans="1:6" x14ac:dyDescent="0.2">
      <c r="A7920" s="155" t="s">
        <v>8261</v>
      </c>
      <c r="B7920" s="155"/>
      <c r="C7920" s="156">
        <v>37621</v>
      </c>
      <c r="D7920" s="157">
        <v>0</v>
      </c>
      <c r="E7920" s="157">
        <v>0</v>
      </c>
      <c r="F7920" s="157">
        <v>0</v>
      </c>
    </row>
    <row r="7921" spans="1:6" x14ac:dyDescent="0.2">
      <c r="A7921" s="155" t="s">
        <v>8257</v>
      </c>
      <c r="B7921" s="155" t="s">
        <v>8258</v>
      </c>
      <c r="C7921" s="155" t="s">
        <v>10690</v>
      </c>
      <c r="D7921" s="157" t="s">
        <v>8259</v>
      </c>
      <c r="E7921" s="157" t="s">
        <v>8259</v>
      </c>
      <c r="F7921" s="157" t="s">
        <v>8259</v>
      </c>
    </row>
    <row r="7922" spans="1:6" x14ac:dyDescent="0.2">
      <c r="A7922" s="155" t="s">
        <v>6219</v>
      </c>
      <c r="B7922" s="155" t="s">
        <v>10016</v>
      </c>
      <c r="C7922" s="155"/>
      <c r="D7922" s="155"/>
      <c r="E7922" s="155"/>
      <c r="F7922" s="155"/>
    </row>
    <row r="7923" spans="1:6" x14ac:dyDescent="0.2">
      <c r="A7923" s="155"/>
      <c r="B7923" s="155"/>
      <c r="C7923" s="155" t="s">
        <v>10691</v>
      </c>
      <c r="D7923" s="155"/>
      <c r="E7923" s="157">
        <v>0</v>
      </c>
      <c r="F7923" s="155"/>
    </row>
    <row r="7924" spans="1:6" x14ac:dyDescent="0.2">
      <c r="A7924" s="155" t="s">
        <v>8264</v>
      </c>
      <c r="B7924" s="155"/>
      <c r="C7924" s="156">
        <v>37590</v>
      </c>
      <c r="D7924" s="157">
        <v>1847.75</v>
      </c>
      <c r="E7924" s="157">
        <v>778</v>
      </c>
      <c r="F7924" s="157">
        <v>1069.75</v>
      </c>
    </row>
    <row r="7925" spans="1:6" x14ac:dyDescent="0.2">
      <c r="A7925" s="155" t="s">
        <v>8257</v>
      </c>
      <c r="B7925" s="155" t="s">
        <v>8258</v>
      </c>
      <c r="C7925" s="155" t="s">
        <v>10690</v>
      </c>
      <c r="D7925" s="157" t="s">
        <v>8259</v>
      </c>
      <c r="E7925" s="157" t="s">
        <v>8259</v>
      </c>
      <c r="F7925" s="157" t="s">
        <v>8259</v>
      </c>
    </row>
    <row r="7926" spans="1:6" x14ac:dyDescent="0.2">
      <c r="A7926" s="155" t="s">
        <v>8257</v>
      </c>
      <c r="B7926" s="155" t="s">
        <v>8258</v>
      </c>
      <c r="C7926" s="155" t="s">
        <v>10690</v>
      </c>
      <c r="D7926" s="157" t="s">
        <v>8259</v>
      </c>
      <c r="E7926" s="157" t="s">
        <v>8259</v>
      </c>
      <c r="F7926" s="157" t="s">
        <v>8259</v>
      </c>
    </row>
    <row r="7927" spans="1:6" x14ac:dyDescent="0.2">
      <c r="A7927" s="155" t="s">
        <v>8260</v>
      </c>
      <c r="B7927" s="155" t="s">
        <v>12364</v>
      </c>
      <c r="C7927" s="156">
        <v>37621</v>
      </c>
      <c r="D7927" s="157">
        <v>0</v>
      </c>
      <c r="E7927" s="157">
        <v>0</v>
      </c>
      <c r="F7927" s="157">
        <v>0</v>
      </c>
    </row>
    <row r="7928" spans="1:6" x14ac:dyDescent="0.2">
      <c r="A7928" s="155" t="s">
        <v>8261</v>
      </c>
      <c r="B7928" s="155"/>
      <c r="C7928" s="156">
        <v>37621</v>
      </c>
      <c r="D7928" s="157">
        <v>1847.75</v>
      </c>
      <c r="E7928" s="157">
        <v>778</v>
      </c>
      <c r="F7928" s="157">
        <v>1069.75</v>
      </c>
    </row>
    <row r="7929" spans="1:6" x14ac:dyDescent="0.2">
      <c r="A7929" s="155" t="s">
        <v>8257</v>
      </c>
      <c r="B7929" s="155" t="s">
        <v>8258</v>
      </c>
      <c r="C7929" s="155" t="s">
        <v>10690</v>
      </c>
      <c r="D7929" s="157" t="s">
        <v>8259</v>
      </c>
      <c r="E7929" s="157" t="s">
        <v>8259</v>
      </c>
      <c r="F7929" s="157" t="s">
        <v>8259</v>
      </c>
    </row>
    <row r="7930" spans="1:6" x14ac:dyDescent="0.2">
      <c r="A7930" s="155" t="s">
        <v>8243</v>
      </c>
      <c r="B7930" s="155" t="s">
        <v>8519</v>
      </c>
      <c r="C7930" s="155" t="s">
        <v>10017</v>
      </c>
      <c r="D7930" s="155"/>
      <c r="E7930" s="155"/>
      <c r="F7930" s="155"/>
    </row>
    <row r="7931" spans="1:6" x14ac:dyDescent="0.2">
      <c r="A7931" s="155"/>
      <c r="B7931" s="155"/>
      <c r="C7931" s="155" t="s">
        <v>10691</v>
      </c>
      <c r="D7931" s="155"/>
      <c r="E7931" s="157">
        <v>0</v>
      </c>
      <c r="F7931" s="155"/>
    </row>
    <row r="7932" spans="1:6" x14ac:dyDescent="0.2">
      <c r="A7932" s="155" t="s">
        <v>8264</v>
      </c>
      <c r="B7932" s="155"/>
      <c r="C7932" s="156">
        <v>37590</v>
      </c>
      <c r="D7932" s="157">
        <v>13583.47</v>
      </c>
      <c r="E7932" s="157">
        <v>13583.47</v>
      </c>
      <c r="F7932" s="157">
        <v>0</v>
      </c>
    </row>
    <row r="7933" spans="1:6" x14ac:dyDescent="0.2">
      <c r="A7933" s="155" t="s">
        <v>8257</v>
      </c>
      <c r="B7933" s="155" t="s">
        <v>8258</v>
      </c>
      <c r="C7933" s="155" t="s">
        <v>10690</v>
      </c>
      <c r="D7933" s="157" t="s">
        <v>8259</v>
      </c>
      <c r="E7933" s="157" t="s">
        <v>8259</v>
      </c>
      <c r="F7933" s="157" t="s">
        <v>8259</v>
      </c>
    </row>
    <row r="7934" spans="1:6" x14ac:dyDescent="0.2">
      <c r="A7934" s="155" t="s">
        <v>8257</v>
      </c>
      <c r="B7934" s="155" t="s">
        <v>8258</v>
      </c>
      <c r="C7934" s="155" t="s">
        <v>10690</v>
      </c>
      <c r="D7934" s="157" t="s">
        <v>8259</v>
      </c>
      <c r="E7934" s="157" t="s">
        <v>8259</v>
      </c>
      <c r="F7934" s="157" t="s">
        <v>8259</v>
      </c>
    </row>
    <row r="7935" spans="1:6" x14ac:dyDescent="0.2">
      <c r="A7935" s="155" t="s">
        <v>8260</v>
      </c>
      <c r="B7935" s="155" t="s">
        <v>12364</v>
      </c>
      <c r="C7935" s="156">
        <v>37621</v>
      </c>
      <c r="D7935" s="157">
        <v>0</v>
      </c>
      <c r="E7935" s="157">
        <v>0</v>
      </c>
      <c r="F7935" s="157">
        <v>0</v>
      </c>
    </row>
    <row r="7936" spans="1:6" x14ac:dyDescent="0.2">
      <c r="A7936" s="155" t="s">
        <v>8261</v>
      </c>
      <c r="B7936" s="155"/>
      <c r="C7936" s="156">
        <v>37621</v>
      </c>
      <c r="D7936" s="157">
        <v>13583.47</v>
      </c>
      <c r="E7936" s="157">
        <v>13583.47</v>
      </c>
      <c r="F7936" s="157">
        <v>0</v>
      </c>
    </row>
    <row r="7937" spans="1:6" x14ac:dyDescent="0.2">
      <c r="A7937" s="155" t="s">
        <v>8257</v>
      </c>
      <c r="B7937" s="155" t="s">
        <v>8258</v>
      </c>
      <c r="C7937" s="155" t="s">
        <v>10690</v>
      </c>
      <c r="D7937" s="157" t="s">
        <v>8259</v>
      </c>
      <c r="E7937" s="157" t="s">
        <v>8259</v>
      </c>
      <c r="F7937" s="157" t="s">
        <v>8259</v>
      </c>
    </row>
    <row r="7938" spans="1:6" x14ac:dyDescent="0.2">
      <c r="A7938" s="155" t="s">
        <v>8845</v>
      </c>
      <c r="B7938" s="155" t="s">
        <v>10018</v>
      </c>
      <c r="C7938" s="155" t="s">
        <v>10019</v>
      </c>
      <c r="D7938" s="155"/>
      <c r="E7938" s="155"/>
      <c r="F7938" s="155"/>
    </row>
    <row r="7939" spans="1:6" x14ac:dyDescent="0.2">
      <c r="A7939" s="155"/>
      <c r="B7939" s="155"/>
      <c r="C7939" s="155" t="s">
        <v>10691</v>
      </c>
      <c r="D7939" s="155"/>
      <c r="E7939" s="157">
        <v>0</v>
      </c>
      <c r="F7939" s="155"/>
    </row>
    <row r="7940" spans="1:6" x14ac:dyDescent="0.2">
      <c r="A7940" s="155" t="s">
        <v>8264</v>
      </c>
      <c r="B7940" s="155"/>
      <c r="C7940" s="156">
        <v>37590</v>
      </c>
      <c r="D7940" s="157">
        <v>696</v>
      </c>
      <c r="E7940" s="157">
        <v>696</v>
      </c>
      <c r="F7940" s="157">
        <v>0</v>
      </c>
    </row>
    <row r="7941" spans="1:6" x14ac:dyDescent="0.2">
      <c r="A7941" s="155" t="s">
        <v>8257</v>
      </c>
      <c r="B7941" s="155" t="s">
        <v>8258</v>
      </c>
      <c r="C7941" s="155" t="s">
        <v>10690</v>
      </c>
      <c r="D7941" s="157" t="s">
        <v>8259</v>
      </c>
      <c r="E7941" s="157" t="s">
        <v>8259</v>
      </c>
      <c r="F7941" s="157" t="s">
        <v>8259</v>
      </c>
    </row>
    <row r="7942" spans="1:6" x14ac:dyDescent="0.2">
      <c r="A7942" s="155" t="s">
        <v>8257</v>
      </c>
      <c r="B7942" s="155" t="s">
        <v>8258</v>
      </c>
      <c r="C7942" s="155" t="s">
        <v>10690</v>
      </c>
      <c r="D7942" s="157" t="s">
        <v>8259</v>
      </c>
      <c r="E7942" s="157" t="s">
        <v>8259</v>
      </c>
      <c r="F7942" s="157" t="s">
        <v>8259</v>
      </c>
    </row>
    <row r="7943" spans="1:6" x14ac:dyDescent="0.2">
      <c r="A7943" s="155" t="s">
        <v>8260</v>
      </c>
      <c r="B7943" s="155" t="s">
        <v>12364</v>
      </c>
      <c r="C7943" s="156">
        <v>37621</v>
      </c>
      <c r="D7943" s="157">
        <v>0</v>
      </c>
      <c r="E7943" s="157">
        <v>0</v>
      </c>
      <c r="F7943" s="157">
        <v>0</v>
      </c>
    </row>
    <row r="7944" spans="1:6" x14ac:dyDescent="0.2">
      <c r="A7944" s="155" t="s">
        <v>8261</v>
      </c>
      <c r="B7944" s="155"/>
      <c r="C7944" s="156">
        <v>37621</v>
      </c>
      <c r="D7944" s="157">
        <v>696</v>
      </c>
      <c r="E7944" s="157">
        <v>696</v>
      </c>
      <c r="F7944" s="157">
        <v>0</v>
      </c>
    </row>
    <row r="7945" spans="1:6" x14ac:dyDescent="0.2">
      <c r="A7945" s="155" t="s">
        <v>8257</v>
      </c>
      <c r="B7945" s="155" t="s">
        <v>8258</v>
      </c>
      <c r="C7945" s="155" t="s">
        <v>10690</v>
      </c>
      <c r="D7945" s="157" t="s">
        <v>8259</v>
      </c>
      <c r="E7945" s="157" t="s">
        <v>8259</v>
      </c>
      <c r="F7945" s="157" t="s">
        <v>8259</v>
      </c>
    </row>
    <row r="7946" spans="1:6" x14ac:dyDescent="0.2">
      <c r="A7946" s="155" t="s">
        <v>8257</v>
      </c>
      <c r="B7946" s="155" t="s">
        <v>8258</v>
      </c>
      <c r="C7946" s="155" t="s">
        <v>10690</v>
      </c>
      <c r="D7946" s="157" t="s">
        <v>8259</v>
      </c>
      <c r="E7946" s="157" t="s">
        <v>8259</v>
      </c>
      <c r="F7946" s="157" t="s">
        <v>8259</v>
      </c>
    </row>
    <row r="7947" spans="1:6" x14ac:dyDescent="0.2">
      <c r="A7947" s="155" t="s">
        <v>8260</v>
      </c>
      <c r="B7947" s="155" t="s">
        <v>12364</v>
      </c>
      <c r="C7947" s="156">
        <v>37621</v>
      </c>
      <c r="D7947" s="157">
        <v>0</v>
      </c>
      <c r="E7947" s="157">
        <v>0</v>
      </c>
      <c r="F7947" s="157">
        <v>0</v>
      </c>
    </row>
    <row r="7948" spans="1:6" x14ac:dyDescent="0.2">
      <c r="A7948" s="155" t="s">
        <v>8261</v>
      </c>
      <c r="B7948" s="155"/>
      <c r="C7948" s="156">
        <v>37621</v>
      </c>
      <c r="D7948" s="157">
        <v>0</v>
      </c>
      <c r="E7948" s="157">
        <v>0</v>
      </c>
      <c r="F7948" s="157">
        <v>0</v>
      </c>
    </row>
    <row r="7949" spans="1:6" x14ac:dyDescent="0.2">
      <c r="A7949" s="155" t="s">
        <v>8257</v>
      </c>
      <c r="B7949" s="155" t="s">
        <v>8258</v>
      </c>
      <c r="C7949" s="155" t="s">
        <v>10690</v>
      </c>
      <c r="D7949" s="157" t="s">
        <v>8259</v>
      </c>
      <c r="E7949" s="157" t="s">
        <v>8259</v>
      </c>
      <c r="F7949" s="157" t="s">
        <v>8259</v>
      </c>
    </row>
    <row r="7950" spans="1:6" x14ac:dyDescent="0.2">
      <c r="A7950" s="155" t="s">
        <v>8257</v>
      </c>
      <c r="B7950" s="155" t="s">
        <v>8258</v>
      </c>
      <c r="C7950" s="155" t="s">
        <v>10690</v>
      </c>
      <c r="D7950" s="157" t="s">
        <v>8259</v>
      </c>
      <c r="E7950" s="157" t="s">
        <v>8259</v>
      </c>
      <c r="F7950" s="157" t="s">
        <v>8259</v>
      </c>
    </row>
    <row r="7951" spans="1:6" x14ac:dyDescent="0.2">
      <c r="A7951" s="155" t="s">
        <v>8260</v>
      </c>
      <c r="B7951" s="155" t="s">
        <v>12364</v>
      </c>
      <c r="C7951" s="156">
        <v>37621</v>
      </c>
      <c r="D7951" s="157">
        <v>0</v>
      </c>
      <c r="E7951" s="157">
        <v>0</v>
      </c>
      <c r="F7951" s="157">
        <v>0</v>
      </c>
    </row>
    <row r="7952" spans="1:6" x14ac:dyDescent="0.2">
      <c r="A7952" s="155" t="s">
        <v>8268</v>
      </c>
      <c r="B7952" s="155"/>
      <c r="C7952" s="155"/>
      <c r="D7952" s="155"/>
      <c r="E7952" s="155"/>
      <c r="F7952" s="155"/>
    </row>
    <row r="7953" spans="1:6" x14ac:dyDescent="0.2">
      <c r="A7953" s="155" t="s">
        <v>8254</v>
      </c>
      <c r="B7953" s="155" t="s">
        <v>8255</v>
      </c>
      <c r="C7953" s="155"/>
      <c r="D7953" s="155"/>
      <c r="E7953" s="155"/>
      <c r="F7953" s="155"/>
    </row>
    <row r="7954" spans="1:6" x14ac:dyDescent="0.2">
      <c r="A7954" s="155"/>
      <c r="B7954" s="155"/>
      <c r="C7954" s="155" t="s">
        <v>10689</v>
      </c>
      <c r="D7954" s="157" t="s">
        <v>8255</v>
      </c>
      <c r="E7954" s="155"/>
      <c r="F7954" s="155"/>
    </row>
    <row r="7956" spans="1:6" x14ac:dyDescent="0.2">
      <c r="A7956" s="155" t="s">
        <v>8261</v>
      </c>
      <c r="B7956" s="155"/>
      <c r="C7956" s="156">
        <v>37621</v>
      </c>
      <c r="D7956" s="157">
        <v>0</v>
      </c>
      <c r="E7956" s="157">
        <v>0</v>
      </c>
      <c r="F7956" s="157">
        <v>0</v>
      </c>
    </row>
    <row r="7957" spans="1:6" x14ac:dyDescent="0.2">
      <c r="A7957" s="155" t="s">
        <v>8257</v>
      </c>
      <c r="B7957" s="155" t="s">
        <v>8258</v>
      </c>
      <c r="C7957" s="155" t="s">
        <v>10690</v>
      </c>
      <c r="D7957" s="157" t="s">
        <v>8259</v>
      </c>
      <c r="E7957" s="157" t="s">
        <v>8259</v>
      </c>
      <c r="F7957" s="157" t="s">
        <v>8259</v>
      </c>
    </row>
    <row r="7958" spans="1:6" x14ac:dyDescent="0.2">
      <c r="A7958" s="155" t="s">
        <v>8257</v>
      </c>
      <c r="B7958" s="155" t="s">
        <v>8258</v>
      </c>
      <c r="C7958" s="155" t="s">
        <v>10690</v>
      </c>
      <c r="D7958" s="157" t="s">
        <v>8259</v>
      </c>
      <c r="E7958" s="157" t="s">
        <v>8259</v>
      </c>
      <c r="F7958" s="157" t="s">
        <v>8259</v>
      </c>
    </row>
    <row r="7959" spans="1:6" x14ac:dyDescent="0.2">
      <c r="A7959" s="155" t="s">
        <v>8260</v>
      </c>
      <c r="B7959" s="155" t="s">
        <v>12364</v>
      </c>
      <c r="C7959" s="156">
        <v>37621</v>
      </c>
      <c r="D7959" s="157">
        <v>0</v>
      </c>
      <c r="E7959" s="157">
        <v>0</v>
      </c>
      <c r="F7959" s="157">
        <v>0</v>
      </c>
    </row>
    <row r="7960" spans="1:6" x14ac:dyDescent="0.2">
      <c r="A7960" s="155" t="s">
        <v>8261</v>
      </c>
      <c r="B7960" s="155"/>
      <c r="C7960" s="156">
        <v>37621</v>
      </c>
      <c r="D7960" s="157">
        <v>0</v>
      </c>
      <c r="E7960" s="157">
        <v>0</v>
      </c>
      <c r="F7960" s="157">
        <v>0</v>
      </c>
    </row>
    <row r="7961" spans="1:6" x14ac:dyDescent="0.2">
      <c r="A7961" s="155" t="s">
        <v>8257</v>
      </c>
      <c r="B7961" s="155" t="s">
        <v>8258</v>
      </c>
      <c r="C7961" s="155" t="s">
        <v>10690</v>
      </c>
      <c r="D7961" s="157" t="s">
        <v>8259</v>
      </c>
      <c r="E7961" s="157" t="s">
        <v>8259</v>
      </c>
      <c r="F7961" s="157" t="s">
        <v>8259</v>
      </c>
    </row>
    <row r="7962" spans="1:6" x14ac:dyDescent="0.2">
      <c r="A7962" s="155" t="s">
        <v>8996</v>
      </c>
      <c r="B7962" s="155" t="s">
        <v>9266</v>
      </c>
      <c r="C7962" s="155"/>
      <c r="D7962" s="155"/>
      <c r="E7962" s="155"/>
      <c r="F7962" s="155"/>
    </row>
    <row r="7963" spans="1:6" x14ac:dyDescent="0.2">
      <c r="A7963" s="155"/>
      <c r="B7963" s="155"/>
      <c r="C7963" s="155" t="s">
        <v>10691</v>
      </c>
      <c r="D7963" s="155"/>
      <c r="E7963" s="157">
        <v>0</v>
      </c>
      <c r="F7963" s="155"/>
    </row>
    <row r="7964" spans="1:6" x14ac:dyDescent="0.2">
      <c r="A7964" s="155" t="s">
        <v>8264</v>
      </c>
      <c r="B7964" s="155"/>
      <c r="C7964" s="156">
        <v>37590</v>
      </c>
      <c r="D7964" s="157">
        <v>9251.82</v>
      </c>
      <c r="E7964" s="157">
        <v>12041.99</v>
      </c>
      <c r="F7964" s="157">
        <v>-2790.17</v>
      </c>
    </row>
    <row r="7965" spans="1:6" x14ac:dyDescent="0.2">
      <c r="A7965" s="155" t="s">
        <v>8257</v>
      </c>
      <c r="B7965" s="155" t="s">
        <v>8258</v>
      </c>
      <c r="C7965" s="155" t="s">
        <v>10690</v>
      </c>
      <c r="D7965" s="157" t="s">
        <v>8259</v>
      </c>
      <c r="E7965" s="157" t="s">
        <v>8259</v>
      </c>
      <c r="F7965" s="157" t="s">
        <v>8259</v>
      </c>
    </row>
    <row r="7967" spans="1:6" x14ac:dyDescent="0.2">
      <c r="A7967" s="155" t="s">
        <v>8265</v>
      </c>
      <c r="B7967" s="155" t="s">
        <v>8266</v>
      </c>
      <c r="C7967" s="155" t="s">
        <v>158</v>
      </c>
      <c r="D7967" s="157" t="s">
        <v>3</v>
      </c>
      <c r="E7967" s="157" t="s">
        <v>4</v>
      </c>
      <c r="F7967" s="157" t="s">
        <v>1020</v>
      </c>
    </row>
    <row r="7968" spans="1:6" x14ac:dyDescent="0.2">
      <c r="A7968" s="155" t="s">
        <v>8257</v>
      </c>
      <c r="B7968" s="155" t="s">
        <v>8258</v>
      </c>
      <c r="C7968" s="155" t="s">
        <v>10690</v>
      </c>
      <c r="D7968" s="157" t="s">
        <v>8259</v>
      </c>
      <c r="E7968" s="157" t="s">
        <v>8259</v>
      </c>
      <c r="F7968" s="157" t="s">
        <v>8259</v>
      </c>
    </row>
    <row r="7969" spans="1:6" x14ac:dyDescent="0.2">
      <c r="A7969" s="156">
        <v>45653</v>
      </c>
      <c r="B7969" s="155">
        <v>5624567603</v>
      </c>
      <c r="C7969" s="155" t="s">
        <v>11972</v>
      </c>
      <c r="D7969" s="157">
        <v>1619.4</v>
      </c>
      <c r="E7969" s="155"/>
      <c r="F7969" s="157">
        <v>-1170.77</v>
      </c>
    </row>
    <row r="7970" spans="1:6" x14ac:dyDescent="0.2">
      <c r="A7970" s="156">
        <v>45653</v>
      </c>
      <c r="B7970" s="155">
        <v>5624567604</v>
      </c>
      <c r="C7970" s="155" t="s">
        <v>11973</v>
      </c>
      <c r="D7970" s="157">
        <v>1170.77</v>
      </c>
      <c r="E7970" s="155"/>
      <c r="F7970" s="157">
        <v>0</v>
      </c>
    </row>
    <row r="7971" spans="1:6" x14ac:dyDescent="0.2">
      <c r="A7971" s="155" t="s">
        <v>8257</v>
      </c>
      <c r="B7971" s="155" t="s">
        <v>8258</v>
      </c>
      <c r="C7971" s="155" t="s">
        <v>10690</v>
      </c>
      <c r="D7971" s="157" t="s">
        <v>8259</v>
      </c>
      <c r="E7971" s="157" t="s">
        <v>8259</v>
      </c>
      <c r="F7971" s="157" t="s">
        <v>8259</v>
      </c>
    </row>
    <row r="7972" spans="1:6" x14ac:dyDescent="0.2">
      <c r="A7972" s="155" t="s">
        <v>8260</v>
      </c>
      <c r="B7972" s="155" t="s">
        <v>12364</v>
      </c>
      <c r="C7972" s="156">
        <v>37621</v>
      </c>
      <c r="D7972" s="157">
        <v>2790.17</v>
      </c>
      <c r="E7972" s="157">
        <v>0</v>
      </c>
      <c r="F7972" s="157">
        <v>2790.17</v>
      </c>
    </row>
    <row r="7973" spans="1:6" x14ac:dyDescent="0.2">
      <c r="A7973" s="155" t="s">
        <v>8261</v>
      </c>
      <c r="B7973" s="155"/>
      <c r="C7973" s="156">
        <v>37621</v>
      </c>
      <c r="D7973" s="157">
        <v>12041.99</v>
      </c>
      <c r="E7973" s="157">
        <v>12041.99</v>
      </c>
      <c r="F7973" s="157">
        <v>0</v>
      </c>
    </row>
    <row r="7974" spans="1:6" x14ac:dyDescent="0.2">
      <c r="A7974" s="155" t="s">
        <v>8257</v>
      </c>
      <c r="B7974" s="155" t="s">
        <v>8258</v>
      </c>
      <c r="C7974" s="155" t="s">
        <v>10690</v>
      </c>
      <c r="D7974" s="157" t="s">
        <v>8259</v>
      </c>
      <c r="E7974" s="157" t="s">
        <v>8259</v>
      </c>
      <c r="F7974" s="157" t="s">
        <v>8259</v>
      </c>
    </row>
    <row r="7975" spans="1:6" x14ac:dyDescent="0.2">
      <c r="A7975" s="155" t="s">
        <v>8257</v>
      </c>
      <c r="B7975" s="155" t="s">
        <v>8258</v>
      </c>
      <c r="C7975" s="155" t="s">
        <v>10690</v>
      </c>
      <c r="D7975" s="157" t="s">
        <v>8259</v>
      </c>
      <c r="E7975" s="157" t="s">
        <v>8259</v>
      </c>
      <c r="F7975" s="157" t="s">
        <v>8259</v>
      </c>
    </row>
    <row r="7976" spans="1:6" x14ac:dyDescent="0.2">
      <c r="A7976" s="155" t="s">
        <v>8260</v>
      </c>
      <c r="B7976" s="155" t="s">
        <v>12364</v>
      </c>
      <c r="C7976" s="156">
        <v>37621</v>
      </c>
      <c r="D7976" s="157">
        <v>0</v>
      </c>
      <c r="E7976" s="157">
        <v>0</v>
      </c>
      <c r="F7976" s="157">
        <v>0</v>
      </c>
    </row>
    <row r="7977" spans="1:6" x14ac:dyDescent="0.2">
      <c r="A7977" s="155" t="s">
        <v>8261</v>
      </c>
      <c r="B7977" s="155"/>
      <c r="C7977" s="156">
        <v>37621</v>
      </c>
      <c r="D7977" s="157">
        <v>0</v>
      </c>
      <c r="E7977" s="157">
        <v>0</v>
      </c>
      <c r="F7977" s="157">
        <v>0</v>
      </c>
    </row>
    <row r="7978" spans="1:6" x14ac:dyDescent="0.2">
      <c r="A7978" s="155" t="s">
        <v>8257</v>
      </c>
      <c r="B7978" s="155" t="s">
        <v>8258</v>
      </c>
      <c r="C7978" s="155" t="s">
        <v>10690</v>
      </c>
      <c r="D7978" s="157" t="s">
        <v>8259</v>
      </c>
      <c r="E7978" s="157" t="s">
        <v>8259</v>
      </c>
      <c r="F7978" s="157" t="s">
        <v>8259</v>
      </c>
    </row>
    <row r="7979" spans="1:6" x14ac:dyDescent="0.2">
      <c r="A7979" s="155" t="s">
        <v>6223</v>
      </c>
      <c r="B7979" s="155" t="s">
        <v>10022</v>
      </c>
      <c r="C7979" s="155"/>
      <c r="D7979" s="155"/>
      <c r="E7979" s="155"/>
      <c r="F7979" s="155"/>
    </row>
    <row r="7980" spans="1:6" x14ac:dyDescent="0.2">
      <c r="A7980" s="155"/>
      <c r="B7980" s="155"/>
      <c r="C7980" s="155" t="s">
        <v>10691</v>
      </c>
      <c r="D7980" s="155"/>
      <c r="E7980" s="157">
        <v>0</v>
      </c>
      <c r="F7980" s="155"/>
    </row>
    <row r="7981" spans="1:6" x14ac:dyDescent="0.2">
      <c r="A7981" s="155" t="s">
        <v>8264</v>
      </c>
      <c r="B7981" s="155"/>
      <c r="C7981" s="156">
        <v>37590</v>
      </c>
      <c r="D7981" s="157">
        <v>13697.405000000001</v>
      </c>
      <c r="E7981" s="157">
        <v>8119.51</v>
      </c>
      <c r="F7981" s="157">
        <v>5577.8950000000004</v>
      </c>
    </row>
    <row r="7982" spans="1:6" x14ac:dyDescent="0.2">
      <c r="A7982" s="155" t="s">
        <v>8257</v>
      </c>
      <c r="B7982" s="155" t="s">
        <v>8258</v>
      </c>
      <c r="C7982" s="155" t="s">
        <v>10690</v>
      </c>
      <c r="D7982" s="157" t="s">
        <v>8259</v>
      </c>
      <c r="E7982" s="157" t="s">
        <v>8259</v>
      </c>
      <c r="F7982" s="157" t="s">
        <v>8259</v>
      </c>
    </row>
    <row r="7983" spans="1:6" x14ac:dyDescent="0.2">
      <c r="A7983" s="155" t="s">
        <v>8257</v>
      </c>
      <c r="B7983" s="155" t="s">
        <v>8258</v>
      </c>
      <c r="C7983" s="155" t="s">
        <v>10690</v>
      </c>
      <c r="D7983" s="157" t="s">
        <v>8259</v>
      </c>
      <c r="E7983" s="157" t="s">
        <v>8259</v>
      </c>
      <c r="F7983" s="157" t="s">
        <v>8259</v>
      </c>
    </row>
    <row r="7984" spans="1:6" x14ac:dyDescent="0.2">
      <c r="A7984" s="155" t="s">
        <v>8260</v>
      </c>
      <c r="B7984" s="155" t="s">
        <v>12364</v>
      </c>
      <c r="C7984" s="156">
        <v>37621</v>
      </c>
      <c r="D7984" s="157">
        <v>0</v>
      </c>
      <c r="E7984" s="157">
        <v>0</v>
      </c>
      <c r="F7984" s="157">
        <v>0</v>
      </c>
    </row>
    <row r="7985" spans="1:6" x14ac:dyDescent="0.2">
      <c r="A7985" s="155" t="s">
        <v>8261</v>
      </c>
      <c r="B7985" s="155"/>
      <c r="C7985" s="156">
        <v>37621</v>
      </c>
      <c r="D7985" s="157">
        <v>13697.405000000001</v>
      </c>
      <c r="E7985" s="157">
        <v>8119.51</v>
      </c>
      <c r="F7985" s="157">
        <v>5577.8950000000004</v>
      </c>
    </row>
    <row r="7986" spans="1:6" x14ac:dyDescent="0.2">
      <c r="A7986" s="155" t="s">
        <v>8257</v>
      </c>
      <c r="B7986" s="155" t="s">
        <v>8258</v>
      </c>
      <c r="C7986" s="155" t="s">
        <v>10690</v>
      </c>
      <c r="D7986" s="157" t="s">
        <v>8259</v>
      </c>
      <c r="E7986" s="157" t="s">
        <v>8259</v>
      </c>
      <c r="F7986" s="157" t="s">
        <v>8259</v>
      </c>
    </row>
    <row r="7987" spans="1:6" x14ac:dyDescent="0.2">
      <c r="A7987" s="155" t="s">
        <v>8257</v>
      </c>
      <c r="B7987" s="155" t="s">
        <v>8258</v>
      </c>
      <c r="C7987" s="155" t="s">
        <v>10690</v>
      </c>
      <c r="D7987" s="157" t="s">
        <v>8259</v>
      </c>
      <c r="E7987" s="157" t="s">
        <v>8259</v>
      </c>
      <c r="F7987" s="157" t="s">
        <v>8259</v>
      </c>
    </row>
    <row r="7988" spans="1:6" x14ac:dyDescent="0.2">
      <c r="A7988" s="155" t="s">
        <v>8260</v>
      </c>
      <c r="B7988" s="155" t="s">
        <v>12364</v>
      </c>
      <c r="C7988" s="156">
        <v>37621</v>
      </c>
      <c r="D7988" s="157">
        <v>0</v>
      </c>
      <c r="E7988" s="157">
        <v>0</v>
      </c>
      <c r="F7988" s="157">
        <v>0</v>
      </c>
    </row>
    <row r="7989" spans="1:6" x14ac:dyDescent="0.2">
      <c r="A7989" s="155" t="s">
        <v>8261</v>
      </c>
      <c r="B7989" s="155"/>
      <c r="C7989" s="156">
        <v>37621</v>
      </c>
      <c r="D7989" s="157">
        <v>0</v>
      </c>
      <c r="E7989" s="157">
        <v>0</v>
      </c>
      <c r="F7989" s="157">
        <v>0</v>
      </c>
    </row>
    <row r="7990" spans="1:6" x14ac:dyDescent="0.2">
      <c r="A7990" s="155" t="s">
        <v>8257</v>
      </c>
      <c r="B7990" s="155" t="s">
        <v>8258</v>
      </c>
      <c r="C7990" s="155" t="s">
        <v>10690</v>
      </c>
      <c r="D7990" s="157" t="s">
        <v>8259</v>
      </c>
      <c r="E7990" s="157" t="s">
        <v>8259</v>
      </c>
      <c r="F7990" s="157" t="s">
        <v>8259</v>
      </c>
    </row>
    <row r="7991" spans="1:6" x14ac:dyDescent="0.2">
      <c r="A7991" s="155" t="s">
        <v>8998</v>
      </c>
      <c r="B7991" s="155" t="s">
        <v>10026</v>
      </c>
      <c r="C7991" s="155"/>
      <c r="D7991" s="155"/>
      <c r="E7991" s="155"/>
      <c r="F7991" s="155"/>
    </row>
    <row r="7992" spans="1:6" x14ac:dyDescent="0.2">
      <c r="A7992" s="155"/>
      <c r="B7992" s="155"/>
      <c r="C7992" s="155" t="s">
        <v>10691</v>
      </c>
      <c r="D7992" s="155"/>
      <c r="E7992" s="157">
        <v>0</v>
      </c>
      <c r="F7992" s="155"/>
    </row>
    <row r="7993" spans="1:6" x14ac:dyDescent="0.2">
      <c r="A7993" s="155" t="s">
        <v>8264</v>
      </c>
      <c r="B7993" s="155"/>
      <c r="C7993" s="156">
        <v>37590</v>
      </c>
      <c r="D7993" s="157">
        <v>1150</v>
      </c>
      <c r="E7993" s="157">
        <v>1150</v>
      </c>
      <c r="F7993" s="157">
        <v>0</v>
      </c>
    </row>
    <row r="7994" spans="1:6" x14ac:dyDescent="0.2">
      <c r="A7994" s="155" t="s">
        <v>8257</v>
      </c>
      <c r="B7994" s="155" t="s">
        <v>8258</v>
      </c>
      <c r="C7994" s="155" t="s">
        <v>10690</v>
      </c>
      <c r="D7994" s="157" t="s">
        <v>8259</v>
      </c>
      <c r="E7994" s="157" t="s">
        <v>8259</v>
      </c>
      <c r="F7994" s="157" t="s">
        <v>8259</v>
      </c>
    </row>
    <row r="7995" spans="1:6" x14ac:dyDescent="0.2">
      <c r="A7995" s="155" t="s">
        <v>8257</v>
      </c>
      <c r="B7995" s="155" t="s">
        <v>8258</v>
      </c>
      <c r="C7995" s="155" t="s">
        <v>10690</v>
      </c>
      <c r="D7995" s="157" t="s">
        <v>8259</v>
      </c>
      <c r="E7995" s="157" t="s">
        <v>8259</v>
      </c>
      <c r="F7995" s="157" t="s">
        <v>8259</v>
      </c>
    </row>
    <row r="7996" spans="1:6" x14ac:dyDescent="0.2">
      <c r="A7996" s="155" t="s">
        <v>8260</v>
      </c>
      <c r="B7996" s="155" t="s">
        <v>12364</v>
      </c>
      <c r="C7996" s="156">
        <v>37621</v>
      </c>
      <c r="D7996" s="157">
        <v>0</v>
      </c>
      <c r="E7996" s="157">
        <v>0</v>
      </c>
      <c r="F7996" s="157">
        <v>0</v>
      </c>
    </row>
    <row r="7997" spans="1:6" x14ac:dyDescent="0.2">
      <c r="A7997" s="155" t="s">
        <v>8261</v>
      </c>
      <c r="B7997" s="155"/>
      <c r="C7997" s="156">
        <v>37621</v>
      </c>
      <c r="D7997" s="157">
        <v>1150</v>
      </c>
      <c r="E7997" s="157">
        <v>1150</v>
      </c>
      <c r="F7997" s="157">
        <v>0</v>
      </c>
    </row>
    <row r="7998" spans="1:6" x14ac:dyDescent="0.2">
      <c r="A7998" s="155" t="s">
        <v>8257</v>
      </c>
      <c r="B7998" s="155" t="s">
        <v>8258</v>
      </c>
      <c r="C7998" s="155" t="s">
        <v>10690</v>
      </c>
      <c r="D7998" s="157" t="s">
        <v>8259</v>
      </c>
      <c r="E7998" s="157" t="s">
        <v>8259</v>
      </c>
      <c r="F7998" s="157" t="s">
        <v>8259</v>
      </c>
    </row>
    <row r="7999" spans="1:6" x14ac:dyDescent="0.2">
      <c r="A7999" s="155" t="s">
        <v>9000</v>
      </c>
      <c r="B7999" s="155" t="s">
        <v>9269</v>
      </c>
      <c r="C7999" s="155"/>
      <c r="D7999" s="155"/>
      <c r="E7999" s="155"/>
      <c r="F7999" s="155"/>
    </row>
    <row r="8000" spans="1:6" x14ac:dyDescent="0.2">
      <c r="A8000" s="155"/>
      <c r="B8000" s="155"/>
      <c r="C8000" s="155" t="s">
        <v>10691</v>
      </c>
      <c r="D8000" s="155"/>
      <c r="E8000" s="157">
        <v>0</v>
      </c>
      <c r="F8000" s="155"/>
    </row>
    <row r="8001" spans="1:6" x14ac:dyDescent="0.2">
      <c r="A8001" s="155" t="s">
        <v>8264</v>
      </c>
      <c r="B8001" s="155"/>
      <c r="C8001" s="156">
        <v>37590</v>
      </c>
      <c r="D8001" s="157">
        <v>42502.241999999998</v>
      </c>
      <c r="E8001" s="157">
        <v>50752.084999999999</v>
      </c>
      <c r="F8001" s="157">
        <v>-8249.8430000000008</v>
      </c>
    </row>
    <row r="8002" spans="1:6" x14ac:dyDescent="0.2">
      <c r="A8002" s="155" t="s">
        <v>8257</v>
      </c>
      <c r="B8002" s="155" t="s">
        <v>8258</v>
      </c>
      <c r="C8002" s="155" t="s">
        <v>10690</v>
      </c>
      <c r="D8002" s="157" t="s">
        <v>8259</v>
      </c>
      <c r="E8002" s="157" t="s">
        <v>8259</v>
      </c>
      <c r="F8002" s="157" t="s">
        <v>8259</v>
      </c>
    </row>
    <row r="8003" spans="1:6" x14ac:dyDescent="0.2">
      <c r="A8003" s="156">
        <v>45653</v>
      </c>
      <c r="B8003" s="155">
        <v>5624567632</v>
      </c>
      <c r="C8003" s="155" t="s">
        <v>11974</v>
      </c>
      <c r="D8003" s="157">
        <v>8249.8430000000008</v>
      </c>
      <c r="E8003" s="155"/>
      <c r="F8003" s="157">
        <v>0</v>
      </c>
    </row>
    <row r="8004" spans="1:6" x14ac:dyDescent="0.2">
      <c r="A8004" s="155" t="s">
        <v>8257</v>
      </c>
      <c r="B8004" s="155" t="s">
        <v>8258</v>
      </c>
      <c r="C8004" s="155" t="s">
        <v>10690</v>
      </c>
      <c r="D8004" s="157" t="s">
        <v>8259</v>
      </c>
      <c r="E8004" s="157" t="s">
        <v>8259</v>
      </c>
      <c r="F8004" s="157" t="s">
        <v>8259</v>
      </c>
    </row>
    <row r="8005" spans="1:6" x14ac:dyDescent="0.2">
      <c r="A8005" s="155" t="s">
        <v>8260</v>
      </c>
      <c r="B8005" s="155" t="s">
        <v>12364</v>
      </c>
      <c r="C8005" s="156">
        <v>37621</v>
      </c>
      <c r="D8005" s="157">
        <v>8249.8430000000008</v>
      </c>
      <c r="E8005" s="157">
        <v>0</v>
      </c>
      <c r="F8005" s="157">
        <v>8249.8430000000008</v>
      </c>
    </row>
    <row r="8006" spans="1:6" x14ac:dyDescent="0.2">
      <c r="A8006" s="155" t="s">
        <v>8261</v>
      </c>
      <c r="B8006" s="155"/>
      <c r="C8006" s="156">
        <v>37621</v>
      </c>
      <c r="D8006" s="157">
        <v>50752.084999999999</v>
      </c>
      <c r="E8006" s="157">
        <v>50752.084999999999</v>
      </c>
      <c r="F8006" s="157">
        <v>0</v>
      </c>
    </row>
    <row r="8007" spans="1:6" x14ac:dyDescent="0.2">
      <c r="A8007" s="155" t="s">
        <v>8257</v>
      </c>
      <c r="B8007" s="155" t="s">
        <v>8258</v>
      </c>
      <c r="C8007" s="155" t="s">
        <v>10690</v>
      </c>
      <c r="D8007" s="157" t="s">
        <v>8259</v>
      </c>
      <c r="E8007" s="157" t="s">
        <v>8259</v>
      </c>
      <c r="F8007" s="157" t="s">
        <v>8259</v>
      </c>
    </row>
    <row r="8008" spans="1:6" x14ac:dyDescent="0.2">
      <c r="A8008" s="155" t="s">
        <v>8268</v>
      </c>
      <c r="B8008" s="155"/>
      <c r="C8008" s="155"/>
      <c r="D8008" s="155"/>
      <c r="E8008" s="155"/>
      <c r="F8008" s="155"/>
    </row>
    <row r="8009" spans="1:6" x14ac:dyDescent="0.2">
      <c r="A8009" s="155" t="s">
        <v>8254</v>
      </c>
      <c r="B8009" s="155" t="s">
        <v>8255</v>
      </c>
      <c r="C8009" s="155"/>
      <c r="D8009" s="155"/>
      <c r="E8009" s="155"/>
      <c r="F8009" s="155"/>
    </row>
    <row r="8010" spans="1:6" x14ac:dyDescent="0.2">
      <c r="A8010" s="155"/>
      <c r="B8010" s="155"/>
      <c r="C8010" s="155" t="s">
        <v>10689</v>
      </c>
      <c r="D8010" s="157" t="s">
        <v>8255</v>
      </c>
      <c r="E8010" s="155"/>
      <c r="F8010" s="155"/>
    </row>
    <row r="8012" spans="1:6" x14ac:dyDescent="0.2">
      <c r="A8012" s="155" t="s">
        <v>8257</v>
      </c>
      <c r="B8012" s="155" t="s">
        <v>8258</v>
      </c>
      <c r="C8012" s="155" t="s">
        <v>10690</v>
      </c>
      <c r="D8012" s="157" t="s">
        <v>8259</v>
      </c>
      <c r="E8012" s="157" t="s">
        <v>8259</v>
      </c>
      <c r="F8012" s="157" t="s">
        <v>8259</v>
      </c>
    </row>
    <row r="8013" spans="1:6" x14ac:dyDescent="0.2">
      <c r="A8013" s="155" t="s">
        <v>8260</v>
      </c>
      <c r="B8013" s="155" t="s">
        <v>12364</v>
      </c>
      <c r="C8013" s="156">
        <v>37621</v>
      </c>
      <c r="D8013" s="157">
        <v>0</v>
      </c>
      <c r="E8013" s="157">
        <v>0</v>
      </c>
      <c r="F8013" s="157">
        <v>0</v>
      </c>
    </row>
    <row r="8014" spans="1:6" x14ac:dyDescent="0.2">
      <c r="A8014" s="155" t="s">
        <v>8261</v>
      </c>
      <c r="B8014" s="155"/>
      <c r="C8014" s="156">
        <v>37621</v>
      </c>
      <c r="D8014" s="157">
        <v>0</v>
      </c>
      <c r="E8014" s="157">
        <v>0</v>
      </c>
      <c r="F8014" s="157">
        <v>0</v>
      </c>
    </row>
    <row r="8015" spans="1:6" x14ac:dyDescent="0.2">
      <c r="A8015" s="155" t="s">
        <v>8257</v>
      </c>
      <c r="B8015" s="155" t="s">
        <v>8258</v>
      </c>
      <c r="C8015" s="155" t="s">
        <v>10690</v>
      </c>
      <c r="D8015" s="157" t="s">
        <v>8259</v>
      </c>
      <c r="E8015" s="157" t="s">
        <v>8259</v>
      </c>
      <c r="F8015" s="157" t="s">
        <v>8259</v>
      </c>
    </row>
    <row r="8016" spans="1:6" x14ac:dyDescent="0.2">
      <c r="A8016" s="155" t="s">
        <v>10028</v>
      </c>
      <c r="B8016" s="155" t="s">
        <v>10029</v>
      </c>
      <c r="C8016" s="155" t="s">
        <v>10030</v>
      </c>
      <c r="D8016" s="155"/>
      <c r="E8016" s="155"/>
      <c r="F8016" s="155"/>
    </row>
    <row r="8017" spans="1:6" x14ac:dyDescent="0.2">
      <c r="A8017" s="155"/>
      <c r="B8017" s="155"/>
      <c r="C8017" s="155" t="s">
        <v>10691</v>
      </c>
      <c r="D8017" s="155"/>
      <c r="E8017" s="157">
        <v>0</v>
      </c>
      <c r="F8017" s="155"/>
    </row>
    <row r="8018" spans="1:6" x14ac:dyDescent="0.2">
      <c r="A8018" s="155" t="s">
        <v>8264</v>
      </c>
      <c r="B8018" s="155"/>
      <c r="C8018" s="156">
        <v>37590</v>
      </c>
      <c r="D8018" s="157">
        <v>1202.9000000000001</v>
      </c>
      <c r="E8018" s="157">
        <v>1202.9000000000001</v>
      </c>
      <c r="F8018" s="157">
        <v>0</v>
      </c>
    </row>
    <row r="8019" spans="1:6" x14ac:dyDescent="0.2">
      <c r="A8019" s="155" t="s">
        <v>8257</v>
      </c>
      <c r="B8019" s="155" t="s">
        <v>8258</v>
      </c>
      <c r="C8019" s="155" t="s">
        <v>10690</v>
      </c>
      <c r="D8019" s="157" t="s">
        <v>8259</v>
      </c>
      <c r="E8019" s="157" t="s">
        <v>8259</v>
      </c>
      <c r="F8019" s="157" t="s">
        <v>8259</v>
      </c>
    </row>
    <row r="8020" spans="1:6" x14ac:dyDescent="0.2">
      <c r="A8020" s="155" t="s">
        <v>8257</v>
      </c>
      <c r="B8020" s="155" t="s">
        <v>8258</v>
      </c>
      <c r="C8020" s="155" t="s">
        <v>10690</v>
      </c>
      <c r="D8020" s="157" t="s">
        <v>8259</v>
      </c>
      <c r="E8020" s="157" t="s">
        <v>8259</v>
      </c>
      <c r="F8020" s="157" t="s">
        <v>8259</v>
      </c>
    </row>
    <row r="8021" spans="1:6" x14ac:dyDescent="0.2">
      <c r="A8021" s="155" t="s">
        <v>8260</v>
      </c>
      <c r="B8021" s="155" t="s">
        <v>12364</v>
      </c>
      <c r="C8021" s="156">
        <v>37621</v>
      </c>
      <c r="D8021" s="157">
        <v>0</v>
      </c>
      <c r="E8021" s="157">
        <v>0</v>
      </c>
      <c r="F8021" s="157">
        <v>0</v>
      </c>
    </row>
    <row r="8022" spans="1:6" x14ac:dyDescent="0.2">
      <c r="A8022" s="155" t="s">
        <v>8261</v>
      </c>
      <c r="B8022" s="155"/>
      <c r="C8022" s="156">
        <v>37621</v>
      </c>
      <c r="D8022" s="157">
        <v>1202.9000000000001</v>
      </c>
      <c r="E8022" s="157">
        <v>1202.9000000000001</v>
      </c>
      <c r="F8022" s="157">
        <v>0</v>
      </c>
    </row>
    <row r="8023" spans="1:6" x14ac:dyDescent="0.2">
      <c r="A8023" s="155" t="s">
        <v>8257</v>
      </c>
      <c r="B8023" s="155" t="s">
        <v>8258</v>
      </c>
      <c r="C8023" s="155" t="s">
        <v>10690</v>
      </c>
      <c r="D8023" s="157" t="s">
        <v>8259</v>
      </c>
      <c r="E8023" s="157" t="s">
        <v>8259</v>
      </c>
      <c r="F8023" s="157" t="s">
        <v>8259</v>
      </c>
    </row>
    <row r="8024" spans="1:6" x14ac:dyDescent="0.2">
      <c r="A8024" s="155" t="s">
        <v>9354</v>
      </c>
      <c r="B8024" s="155" t="s">
        <v>10031</v>
      </c>
      <c r="C8024" s="155" t="s">
        <v>10032</v>
      </c>
      <c r="D8024" s="155"/>
      <c r="E8024" s="155"/>
      <c r="F8024" s="155"/>
    </row>
    <row r="8025" spans="1:6" x14ac:dyDescent="0.2">
      <c r="A8025" s="155"/>
      <c r="B8025" s="155"/>
      <c r="C8025" s="155" t="s">
        <v>10691</v>
      </c>
      <c r="D8025" s="155"/>
      <c r="E8025" s="157">
        <v>0</v>
      </c>
      <c r="F8025" s="155"/>
    </row>
    <row r="8026" spans="1:6" x14ac:dyDescent="0.2">
      <c r="A8026" s="155" t="s">
        <v>8264</v>
      </c>
      <c r="B8026" s="155"/>
      <c r="C8026" s="156">
        <v>37590</v>
      </c>
      <c r="D8026" s="157">
        <v>600</v>
      </c>
      <c r="E8026" s="157">
        <v>1701</v>
      </c>
      <c r="F8026" s="157">
        <v>-1101</v>
      </c>
    </row>
    <row r="8027" spans="1:6" x14ac:dyDescent="0.2">
      <c r="A8027" s="155" t="s">
        <v>8257</v>
      </c>
      <c r="B8027" s="155" t="s">
        <v>8258</v>
      </c>
      <c r="C8027" s="155" t="s">
        <v>10690</v>
      </c>
      <c r="D8027" s="157" t="s">
        <v>8259</v>
      </c>
      <c r="E8027" s="157" t="s">
        <v>8259</v>
      </c>
      <c r="F8027" s="157" t="s">
        <v>8259</v>
      </c>
    </row>
    <row r="8029" spans="1:6" x14ac:dyDescent="0.2">
      <c r="A8029" s="155" t="s">
        <v>8265</v>
      </c>
      <c r="B8029" s="155" t="s">
        <v>8266</v>
      </c>
      <c r="C8029" s="155" t="s">
        <v>158</v>
      </c>
      <c r="D8029" s="157" t="s">
        <v>3</v>
      </c>
      <c r="E8029" s="157" t="s">
        <v>4</v>
      </c>
      <c r="F8029" s="157" t="s">
        <v>1020</v>
      </c>
    </row>
    <row r="8030" spans="1:6" x14ac:dyDescent="0.2">
      <c r="A8030" s="155" t="s">
        <v>8257</v>
      </c>
      <c r="B8030" s="155" t="s">
        <v>8258</v>
      </c>
      <c r="C8030" s="155" t="s">
        <v>10690</v>
      </c>
      <c r="D8030" s="157" t="s">
        <v>8259</v>
      </c>
      <c r="E8030" s="157" t="s">
        <v>8259</v>
      </c>
      <c r="F8030" s="157" t="s">
        <v>8259</v>
      </c>
    </row>
    <row r="8031" spans="1:6" x14ac:dyDescent="0.2">
      <c r="A8031" s="156">
        <v>45650</v>
      </c>
      <c r="B8031" s="155">
        <v>5624567575</v>
      </c>
      <c r="C8031" s="155" t="s">
        <v>11975</v>
      </c>
      <c r="D8031" s="157">
        <v>600</v>
      </c>
      <c r="E8031" s="155"/>
      <c r="F8031" s="157">
        <v>-501</v>
      </c>
    </row>
    <row r="8032" spans="1:6" x14ac:dyDescent="0.2">
      <c r="A8032" s="156">
        <v>45653</v>
      </c>
      <c r="B8032" s="155">
        <v>5624567605</v>
      </c>
      <c r="C8032" s="155" t="s">
        <v>11976</v>
      </c>
      <c r="D8032" s="157">
        <v>501</v>
      </c>
      <c r="E8032" s="155"/>
      <c r="F8032" s="157">
        <v>0</v>
      </c>
    </row>
    <row r="8033" spans="1:6" x14ac:dyDescent="0.2">
      <c r="A8033" s="155" t="s">
        <v>8257</v>
      </c>
      <c r="B8033" s="155" t="s">
        <v>8258</v>
      </c>
      <c r="C8033" s="155" t="s">
        <v>10690</v>
      </c>
      <c r="D8033" s="157" t="s">
        <v>8259</v>
      </c>
      <c r="E8033" s="157" t="s">
        <v>8259</v>
      </c>
      <c r="F8033" s="157" t="s">
        <v>8259</v>
      </c>
    </row>
    <row r="8034" spans="1:6" x14ac:dyDescent="0.2">
      <c r="A8034" s="155" t="s">
        <v>8260</v>
      </c>
      <c r="B8034" s="155" t="s">
        <v>12364</v>
      </c>
      <c r="C8034" s="156">
        <v>37621</v>
      </c>
      <c r="D8034" s="157">
        <v>1101</v>
      </c>
      <c r="E8034" s="157">
        <v>0</v>
      </c>
      <c r="F8034" s="157">
        <v>1101</v>
      </c>
    </row>
    <row r="8035" spans="1:6" x14ac:dyDescent="0.2">
      <c r="A8035" s="155" t="s">
        <v>8261</v>
      </c>
      <c r="B8035" s="155"/>
      <c r="C8035" s="156">
        <v>37621</v>
      </c>
      <c r="D8035" s="157">
        <v>1701</v>
      </c>
      <c r="E8035" s="157">
        <v>1701</v>
      </c>
      <c r="F8035" s="157">
        <v>0</v>
      </c>
    </row>
    <row r="8036" spans="1:6" x14ac:dyDescent="0.2">
      <c r="A8036" s="155" t="s">
        <v>8257</v>
      </c>
      <c r="B8036" s="155" t="s">
        <v>8258</v>
      </c>
      <c r="C8036" s="155" t="s">
        <v>10690</v>
      </c>
      <c r="D8036" s="157" t="s">
        <v>8259</v>
      </c>
      <c r="E8036" s="157" t="s">
        <v>8259</v>
      </c>
      <c r="F8036" s="157" t="s">
        <v>8259</v>
      </c>
    </row>
    <row r="8037" spans="1:6" x14ac:dyDescent="0.2">
      <c r="A8037" s="155" t="s">
        <v>9356</v>
      </c>
      <c r="B8037" s="155" t="s">
        <v>10035</v>
      </c>
      <c r="C8037" s="155" t="s">
        <v>10036</v>
      </c>
      <c r="D8037" s="155"/>
      <c r="E8037" s="155"/>
      <c r="F8037" s="155"/>
    </row>
    <row r="8038" spans="1:6" x14ac:dyDescent="0.2">
      <c r="A8038" s="155"/>
      <c r="B8038" s="155"/>
      <c r="C8038" s="155" t="s">
        <v>10691</v>
      </c>
      <c r="D8038" s="155"/>
      <c r="E8038" s="157">
        <v>0</v>
      </c>
      <c r="F8038" s="155"/>
    </row>
    <row r="8039" spans="1:6" x14ac:dyDescent="0.2">
      <c r="A8039" s="155" t="s">
        <v>8264</v>
      </c>
      <c r="B8039" s="155"/>
      <c r="C8039" s="156">
        <v>37590</v>
      </c>
      <c r="D8039" s="157">
        <v>1191</v>
      </c>
      <c r="E8039" s="157">
        <v>2382</v>
      </c>
      <c r="F8039" s="157">
        <v>-1191</v>
      </c>
    </row>
    <row r="8040" spans="1:6" x14ac:dyDescent="0.2">
      <c r="A8040" s="155" t="s">
        <v>8257</v>
      </c>
      <c r="B8040" s="155" t="s">
        <v>8258</v>
      </c>
      <c r="C8040" s="155" t="s">
        <v>10690</v>
      </c>
      <c r="D8040" s="157" t="s">
        <v>8259</v>
      </c>
      <c r="E8040" s="157" t="s">
        <v>8259</v>
      </c>
      <c r="F8040" s="157" t="s">
        <v>8259</v>
      </c>
    </row>
    <row r="8041" spans="1:6" x14ac:dyDescent="0.2">
      <c r="A8041" s="156">
        <v>45653</v>
      </c>
      <c r="B8041" s="155">
        <v>5624568343</v>
      </c>
      <c r="C8041" s="155" t="s">
        <v>11977</v>
      </c>
      <c r="D8041" s="157">
        <v>1191</v>
      </c>
      <c r="E8041" s="155"/>
      <c r="F8041" s="157">
        <v>0</v>
      </c>
    </row>
    <row r="8042" spans="1:6" x14ac:dyDescent="0.2">
      <c r="A8042" s="155" t="s">
        <v>8257</v>
      </c>
      <c r="B8042" s="155" t="s">
        <v>8258</v>
      </c>
      <c r="C8042" s="155" t="s">
        <v>10690</v>
      </c>
      <c r="D8042" s="157" t="s">
        <v>8259</v>
      </c>
      <c r="E8042" s="157" t="s">
        <v>8259</v>
      </c>
      <c r="F8042" s="157" t="s">
        <v>8259</v>
      </c>
    </row>
    <row r="8043" spans="1:6" x14ac:dyDescent="0.2">
      <c r="A8043" s="155" t="s">
        <v>8260</v>
      </c>
      <c r="B8043" s="155" t="s">
        <v>12364</v>
      </c>
      <c r="C8043" s="156">
        <v>37621</v>
      </c>
      <c r="D8043" s="157">
        <v>1191</v>
      </c>
      <c r="E8043" s="157">
        <v>0</v>
      </c>
      <c r="F8043" s="157">
        <v>1191</v>
      </c>
    </row>
    <row r="8044" spans="1:6" x14ac:dyDescent="0.2">
      <c r="A8044" s="155" t="s">
        <v>8261</v>
      </c>
      <c r="B8044" s="155"/>
      <c r="C8044" s="156">
        <v>37621</v>
      </c>
      <c r="D8044" s="157">
        <v>2382</v>
      </c>
      <c r="E8044" s="157">
        <v>2382</v>
      </c>
      <c r="F8044" s="157">
        <v>0</v>
      </c>
    </row>
    <row r="8045" spans="1:6" x14ac:dyDescent="0.2">
      <c r="A8045" s="155" t="s">
        <v>8257</v>
      </c>
      <c r="B8045" s="155" t="s">
        <v>8258</v>
      </c>
      <c r="C8045" s="155" t="s">
        <v>10690</v>
      </c>
      <c r="D8045" s="157" t="s">
        <v>8259</v>
      </c>
      <c r="E8045" s="157" t="s">
        <v>8259</v>
      </c>
      <c r="F8045" s="157" t="s">
        <v>8259</v>
      </c>
    </row>
    <row r="8046" spans="1:6" x14ac:dyDescent="0.2">
      <c r="A8046" s="155" t="s">
        <v>8257</v>
      </c>
      <c r="B8046" s="155" t="s">
        <v>8258</v>
      </c>
      <c r="C8046" s="155" t="s">
        <v>10690</v>
      </c>
      <c r="D8046" s="157" t="s">
        <v>8259</v>
      </c>
      <c r="E8046" s="157" t="s">
        <v>8259</v>
      </c>
      <c r="F8046" s="157" t="s">
        <v>8259</v>
      </c>
    </row>
    <row r="8047" spans="1:6" x14ac:dyDescent="0.2">
      <c r="A8047" s="155" t="s">
        <v>8260</v>
      </c>
      <c r="B8047" s="155" t="s">
        <v>12364</v>
      </c>
      <c r="C8047" s="156">
        <v>37621</v>
      </c>
      <c r="D8047" s="157">
        <v>0</v>
      </c>
      <c r="E8047" s="157">
        <v>0</v>
      </c>
      <c r="F8047" s="157">
        <v>0</v>
      </c>
    </row>
    <row r="8048" spans="1:6" x14ac:dyDescent="0.2">
      <c r="A8048" s="155" t="s">
        <v>8261</v>
      </c>
      <c r="B8048" s="155"/>
      <c r="C8048" s="156">
        <v>37621</v>
      </c>
      <c r="D8048" s="157">
        <v>0</v>
      </c>
      <c r="E8048" s="157">
        <v>0</v>
      </c>
      <c r="F8048" s="157">
        <v>0</v>
      </c>
    </row>
    <row r="8049" spans="1:6" x14ac:dyDescent="0.2">
      <c r="A8049" s="155" t="s">
        <v>8257</v>
      </c>
      <c r="B8049" s="155" t="s">
        <v>8258</v>
      </c>
      <c r="C8049" s="155" t="s">
        <v>10690</v>
      </c>
      <c r="D8049" s="157" t="s">
        <v>8259</v>
      </c>
      <c r="E8049" s="157" t="s">
        <v>8259</v>
      </c>
      <c r="F8049" s="157" t="s">
        <v>8259</v>
      </c>
    </row>
    <row r="8050" spans="1:6" x14ac:dyDescent="0.2">
      <c r="A8050" s="155" t="s">
        <v>6226</v>
      </c>
      <c r="B8050" s="155" t="s">
        <v>8520</v>
      </c>
      <c r="C8050" s="155"/>
      <c r="D8050" s="155"/>
      <c r="E8050" s="155"/>
      <c r="F8050" s="155"/>
    </row>
    <row r="8051" spans="1:6" x14ac:dyDescent="0.2">
      <c r="A8051" s="155"/>
      <c r="B8051" s="155"/>
      <c r="C8051" s="155" t="s">
        <v>10691</v>
      </c>
      <c r="D8051" s="155"/>
      <c r="E8051" s="157">
        <v>0</v>
      </c>
      <c r="F8051" s="155"/>
    </row>
    <row r="8052" spans="1:6" x14ac:dyDescent="0.2">
      <c r="A8052" s="155" t="s">
        <v>8264</v>
      </c>
      <c r="B8052" s="155"/>
      <c r="C8052" s="156">
        <v>37590</v>
      </c>
      <c r="D8052" s="157">
        <v>34447.360000000001</v>
      </c>
      <c r="E8052" s="157">
        <v>34924.36</v>
      </c>
      <c r="F8052" s="157">
        <v>-477</v>
      </c>
    </row>
    <row r="8053" spans="1:6" x14ac:dyDescent="0.2">
      <c r="A8053" s="155" t="s">
        <v>8257</v>
      </c>
      <c r="B8053" s="155" t="s">
        <v>8258</v>
      </c>
      <c r="C8053" s="155" t="s">
        <v>10690</v>
      </c>
      <c r="D8053" s="157" t="s">
        <v>8259</v>
      </c>
      <c r="E8053" s="157" t="s">
        <v>8259</v>
      </c>
      <c r="F8053" s="157" t="s">
        <v>8259</v>
      </c>
    </row>
    <row r="8054" spans="1:6" x14ac:dyDescent="0.2">
      <c r="A8054" s="156">
        <v>45653</v>
      </c>
      <c r="B8054" s="155">
        <v>5624567633</v>
      </c>
      <c r="C8054" s="155" t="s">
        <v>11978</v>
      </c>
      <c r="D8054" s="157">
        <v>477</v>
      </c>
      <c r="E8054" s="155"/>
      <c r="F8054" s="157">
        <v>0</v>
      </c>
    </row>
    <row r="8055" spans="1:6" x14ac:dyDescent="0.2">
      <c r="A8055" s="155" t="s">
        <v>8257</v>
      </c>
      <c r="B8055" s="155" t="s">
        <v>8258</v>
      </c>
      <c r="C8055" s="155" t="s">
        <v>10690</v>
      </c>
      <c r="D8055" s="157" t="s">
        <v>8259</v>
      </c>
      <c r="E8055" s="157" t="s">
        <v>8259</v>
      </c>
      <c r="F8055" s="157" t="s">
        <v>8259</v>
      </c>
    </row>
    <row r="8056" spans="1:6" x14ac:dyDescent="0.2">
      <c r="A8056" s="155" t="s">
        <v>8260</v>
      </c>
      <c r="B8056" s="155" t="s">
        <v>12364</v>
      </c>
      <c r="C8056" s="156">
        <v>37621</v>
      </c>
      <c r="D8056" s="157">
        <v>477</v>
      </c>
      <c r="E8056" s="157">
        <v>0</v>
      </c>
      <c r="F8056" s="157">
        <v>477</v>
      </c>
    </row>
    <row r="8057" spans="1:6" x14ac:dyDescent="0.2">
      <c r="A8057" s="155" t="s">
        <v>8261</v>
      </c>
      <c r="B8057" s="155"/>
      <c r="C8057" s="156">
        <v>37621</v>
      </c>
      <c r="D8057" s="157">
        <v>34924.36</v>
      </c>
      <c r="E8057" s="157">
        <v>34924.36</v>
      </c>
      <c r="F8057" s="157">
        <v>0</v>
      </c>
    </row>
    <row r="8058" spans="1:6" x14ac:dyDescent="0.2">
      <c r="A8058" s="155" t="s">
        <v>8257</v>
      </c>
      <c r="B8058" s="155" t="s">
        <v>8258</v>
      </c>
      <c r="C8058" s="155" t="s">
        <v>10690</v>
      </c>
      <c r="D8058" s="157" t="s">
        <v>8259</v>
      </c>
      <c r="E8058" s="157" t="s">
        <v>8259</v>
      </c>
      <c r="F8058" s="157" t="s">
        <v>8259</v>
      </c>
    </row>
    <row r="8059" spans="1:6" x14ac:dyDescent="0.2">
      <c r="A8059" s="155" t="s">
        <v>9358</v>
      </c>
      <c r="B8059" s="155" t="s">
        <v>10041</v>
      </c>
      <c r="C8059" s="155"/>
      <c r="D8059" s="155"/>
      <c r="E8059" s="155"/>
      <c r="F8059" s="155"/>
    </row>
    <row r="8060" spans="1:6" x14ac:dyDescent="0.2">
      <c r="A8060" s="155"/>
      <c r="B8060" s="155"/>
      <c r="C8060" s="155" t="s">
        <v>10691</v>
      </c>
      <c r="D8060" s="155"/>
      <c r="E8060" s="157">
        <v>0</v>
      </c>
      <c r="F8060" s="155"/>
    </row>
    <row r="8061" spans="1:6" x14ac:dyDescent="0.2">
      <c r="A8061" s="155" t="s">
        <v>8264</v>
      </c>
      <c r="B8061" s="155"/>
      <c r="C8061" s="156">
        <v>37590</v>
      </c>
      <c r="D8061" s="157">
        <v>11078.055</v>
      </c>
      <c r="E8061" s="157">
        <v>1078.0550000000001</v>
      </c>
      <c r="F8061" s="157">
        <v>10000</v>
      </c>
    </row>
    <row r="8062" spans="1:6" x14ac:dyDescent="0.2">
      <c r="A8062" s="155" t="s">
        <v>8257</v>
      </c>
      <c r="B8062" s="155" t="s">
        <v>8258</v>
      </c>
      <c r="C8062" s="155" t="s">
        <v>10690</v>
      </c>
      <c r="D8062" s="157" t="s">
        <v>8259</v>
      </c>
      <c r="E8062" s="157" t="s">
        <v>8259</v>
      </c>
      <c r="F8062" s="157" t="s">
        <v>8259</v>
      </c>
    </row>
    <row r="8063" spans="1:6" x14ac:dyDescent="0.2">
      <c r="A8063" s="156">
        <v>45636</v>
      </c>
      <c r="B8063" s="155">
        <v>5624567486</v>
      </c>
      <c r="C8063" s="155" t="s">
        <v>11979</v>
      </c>
      <c r="D8063" s="157">
        <v>203.3</v>
      </c>
      <c r="E8063" s="155"/>
      <c r="F8063" s="157">
        <v>10203.299999999999</v>
      </c>
    </row>
    <row r="8064" spans="1:6" x14ac:dyDescent="0.2">
      <c r="A8064" s="155" t="s">
        <v>8268</v>
      </c>
      <c r="B8064" s="155"/>
      <c r="C8064" s="155"/>
      <c r="D8064" s="155"/>
      <c r="E8064" s="155"/>
      <c r="F8064" s="155"/>
    </row>
    <row r="8065" spans="1:6" x14ac:dyDescent="0.2">
      <c r="A8065" s="155" t="s">
        <v>8254</v>
      </c>
      <c r="B8065" s="155" t="s">
        <v>8255</v>
      </c>
      <c r="C8065" s="155"/>
      <c r="D8065" s="155"/>
      <c r="E8065" s="155"/>
      <c r="F8065" s="155"/>
    </row>
    <row r="8066" spans="1:6" x14ac:dyDescent="0.2">
      <c r="A8066" s="155"/>
      <c r="B8066" s="155"/>
      <c r="C8066" s="155" t="s">
        <v>10689</v>
      </c>
      <c r="D8066" s="157" t="s">
        <v>8255</v>
      </c>
      <c r="E8066" s="155"/>
      <c r="F8066" s="155"/>
    </row>
    <row r="8069" spans="1:6" x14ac:dyDescent="0.2">
      <c r="A8069" s="155" t="s">
        <v>8265</v>
      </c>
      <c r="B8069" s="155" t="s">
        <v>8266</v>
      </c>
      <c r="C8069" s="155" t="s">
        <v>158</v>
      </c>
      <c r="D8069" s="157" t="s">
        <v>3</v>
      </c>
      <c r="E8069" s="157" t="s">
        <v>4</v>
      </c>
      <c r="F8069" s="157" t="s">
        <v>1020</v>
      </c>
    </row>
    <row r="8070" spans="1:6" x14ac:dyDescent="0.2">
      <c r="A8070" s="155" t="s">
        <v>8257</v>
      </c>
      <c r="B8070" s="155" t="s">
        <v>8258</v>
      </c>
      <c r="C8070" s="155" t="s">
        <v>10690</v>
      </c>
      <c r="D8070" s="157" t="s">
        <v>8259</v>
      </c>
      <c r="E8070" s="157" t="s">
        <v>8259</v>
      </c>
      <c r="F8070" s="157" t="s">
        <v>8259</v>
      </c>
    </row>
    <row r="8072" spans="1:6" x14ac:dyDescent="0.2">
      <c r="A8072" s="156">
        <v>45637</v>
      </c>
      <c r="B8072" s="155">
        <v>5624567271</v>
      </c>
      <c r="C8072" s="155" t="s">
        <v>11980</v>
      </c>
      <c r="D8072" s="155"/>
      <c r="E8072" s="157">
        <v>10000</v>
      </c>
      <c r="F8072" s="157">
        <v>203.3</v>
      </c>
    </row>
    <row r="8073" spans="1:6" x14ac:dyDescent="0.2">
      <c r="A8073" s="156">
        <v>45652</v>
      </c>
      <c r="B8073" s="155" t="s">
        <v>11981</v>
      </c>
      <c r="C8073" s="155" t="s">
        <v>11982</v>
      </c>
      <c r="D8073" s="155"/>
      <c r="E8073" s="157">
        <v>203.3</v>
      </c>
      <c r="F8073" s="157">
        <v>0</v>
      </c>
    </row>
    <row r="8074" spans="1:6" x14ac:dyDescent="0.2">
      <c r="A8074" s="155" t="s">
        <v>8257</v>
      </c>
      <c r="B8074" s="155" t="s">
        <v>8258</v>
      </c>
      <c r="C8074" s="155" t="s">
        <v>10690</v>
      </c>
      <c r="D8074" s="157" t="s">
        <v>8259</v>
      </c>
      <c r="E8074" s="157" t="s">
        <v>8259</v>
      </c>
      <c r="F8074" s="157" t="s">
        <v>8259</v>
      </c>
    </row>
    <row r="8075" spans="1:6" x14ac:dyDescent="0.2">
      <c r="A8075" s="155" t="s">
        <v>8260</v>
      </c>
      <c r="B8075" s="155" t="s">
        <v>12364</v>
      </c>
      <c r="C8075" s="156">
        <v>37621</v>
      </c>
      <c r="D8075" s="157">
        <v>203.3</v>
      </c>
      <c r="E8075" s="157">
        <v>10203.299999999999</v>
      </c>
      <c r="F8075" s="157">
        <v>-10000</v>
      </c>
    </row>
    <row r="8076" spans="1:6" x14ac:dyDescent="0.2">
      <c r="A8076" s="155" t="s">
        <v>8261</v>
      </c>
      <c r="B8076" s="155"/>
      <c r="C8076" s="156">
        <v>37621</v>
      </c>
      <c r="D8076" s="157">
        <v>11281.355</v>
      </c>
      <c r="E8076" s="157">
        <v>11281.355</v>
      </c>
      <c r="F8076" s="157">
        <v>0</v>
      </c>
    </row>
    <row r="8077" spans="1:6" x14ac:dyDescent="0.2">
      <c r="A8077" s="155" t="s">
        <v>8257</v>
      </c>
      <c r="B8077" s="155" t="s">
        <v>8258</v>
      </c>
      <c r="C8077" s="155" t="s">
        <v>10690</v>
      </c>
      <c r="D8077" s="157" t="s">
        <v>8259</v>
      </c>
      <c r="E8077" s="157" t="s">
        <v>8259</v>
      </c>
      <c r="F8077" s="157" t="s">
        <v>8259</v>
      </c>
    </row>
    <row r="8078" spans="1:6" x14ac:dyDescent="0.2">
      <c r="A8078" s="155" t="s">
        <v>8257</v>
      </c>
      <c r="B8078" s="155" t="s">
        <v>8258</v>
      </c>
      <c r="C8078" s="155" t="s">
        <v>10690</v>
      </c>
      <c r="D8078" s="157" t="s">
        <v>8259</v>
      </c>
      <c r="E8078" s="157" t="s">
        <v>8259</v>
      </c>
      <c r="F8078" s="157" t="s">
        <v>8259</v>
      </c>
    </row>
    <row r="8079" spans="1:6" x14ac:dyDescent="0.2">
      <c r="A8079" s="155" t="s">
        <v>8260</v>
      </c>
      <c r="B8079" s="155" t="s">
        <v>12364</v>
      </c>
      <c r="C8079" s="156">
        <v>37621</v>
      </c>
      <c r="D8079" s="157">
        <v>0</v>
      </c>
      <c r="E8079" s="157">
        <v>0</v>
      </c>
      <c r="F8079" s="157">
        <v>0</v>
      </c>
    </row>
    <row r="8080" spans="1:6" x14ac:dyDescent="0.2">
      <c r="A8080" s="155" t="s">
        <v>8261</v>
      </c>
      <c r="B8080" s="155"/>
      <c r="C8080" s="156">
        <v>37621</v>
      </c>
      <c r="D8080" s="157">
        <v>0</v>
      </c>
      <c r="E8080" s="157">
        <v>0</v>
      </c>
      <c r="F8080" s="157">
        <v>0</v>
      </c>
    </row>
    <row r="8081" spans="1:6" x14ac:dyDescent="0.2">
      <c r="A8081" s="155" t="s">
        <v>8257</v>
      </c>
      <c r="B8081" s="155" t="s">
        <v>8258</v>
      </c>
      <c r="C8081" s="155" t="s">
        <v>10690</v>
      </c>
      <c r="D8081" s="157" t="s">
        <v>8259</v>
      </c>
      <c r="E8081" s="157" t="s">
        <v>8259</v>
      </c>
      <c r="F8081" s="157" t="s">
        <v>8259</v>
      </c>
    </row>
    <row r="8082" spans="1:6" x14ac:dyDescent="0.2">
      <c r="A8082" s="155" t="s">
        <v>8257</v>
      </c>
      <c r="B8082" s="155" t="s">
        <v>8258</v>
      </c>
      <c r="C8082" s="155" t="s">
        <v>10690</v>
      </c>
      <c r="D8082" s="157" t="s">
        <v>8259</v>
      </c>
      <c r="E8082" s="157" t="s">
        <v>8259</v>
      </c>
      <c r="F8082" s="157" t="s">
        <v>8259</v>
      </c>
    </row>
    <row r="8083" spans="1:6" x14ac:dyDescent="0.2">
      <c r="A8083" s="155" t="s">
        <v>8260</v>
      </c>
      <c r="B8083" s="155" t="s">
        <v>12364</v>
      </c>
      <c r="C8083" s="156">
        <v>37621</v>
      </c>
      <c r="D8083" s="157">
        <v>0</v>
      </c>
      <c r="E8083" s="157">
        <v>0</v>
      </c>
      <c r="F8083" s="157">
        <v>0</v>
      </c>
    </row>
    <row r="8084" spans="1:6" x14ac:dyDescent="0.2">
      <c r="A8084" s="155" t="s">
        <v>8261</v>
      </c>
      <c r="B8084" s="155"/>
      <c r="C8084" s="156">
        <v>37621</v>
      </c>
      <c r="D8084" s="157">
        <v>0</v>
      </c>
      <c r="E8084" s="157">
        <v>0</v>
      </c>
      <c r="F8084" s="157">
        <v>0</v>
      </c>
    </row>
    <row r="8085" spans="1:6" x14ac:dyDescent="0.2">
      <c r="A8085" s="155" t="s">
        <v>8257</v>
      </c>
      <c r="B8085" s="155" t="s">
        <v>8258</v>
      </c>
      <c r="C8085" s="155" t="s">
        <v>10690</v>
      </c>
      <c r="D8085" s="157" t="s">
        <v>8259</v>
      </c>
      <c r="E8085" s="157" t="s">
        <v>8259</v>
      </c>
      <c r="F8085" s="157" t="s">
        <v>8259</v>
      </c>
    </row>
    <row r="8086" spans="1:6" x14ac:dyDescent="0.2">
      <c r="A8086" s="155" t="s">
        <v>8257</v>
      </c>
      <c r="B8086" s="155" t="s">
        <v>8258</v>
      </c>
      <c r="C8086" s="155" t="s">
        <v>10690</v>
      </c>
      <c r="D8086" s="157" t="s">
        <v>8259</v>
      </c>
      <c r="E8086" s="157" t="s">
        <v>8259</v>
      </c>
      <c r="F8086" s="157" t="s">
        <v>8259</v>
      </c>
    </row>
    <row r="8087" spans="1:6" x14ac:dyDescent="0.2">
      <c r="A8087" s="155" t="s">
        <v>8260</v>
      </c>
      <c r="B8087" s="155" t="s">
        <v>12364</v>
      </c>
      <c r="C8087" s="156">
        <v>37621</v>
      </c>
      <c r="D8087" s="157">
        <v>0</v>
      </c>
      <c r="E8087" s="157">
        <v>0</v>
      </c>
      <c r="F8087" s="157">
        <v>0</v>
      </c>
    </row>
    <row r="8088" spans="1:6" x14ac:dyDescent="0.2">
      <c r="A8088" s="155" t="s">
        <v>8261</v>
      </c>
      <c r="B8088" s="155"/>
      <c r="C8088" s="156">
        <v>37621</v>
      </c>
      <c r="D8088" s="157">
        <v>0</v>
      </c>
      <c r="E8088" s="157">
        <v>0</v>
      </c>
      <c r="F8088" s="157">
        <v>0</v>
      </c>
    </row>
    <row r="8089" spans="1:6" x14ac:dyDescent="0.2">
      <c r="A8089" s="155" t="s">
        <v>8257</v>
      </c>
      <c r="B8089" s="155" t="s">
        <v>8258</v>
      </c>
      <c r="C8089" s="155" t="s">
        <v>10690</v>
      </c>
      <c r="D8089" s="157" t="s">
        <v>8259</v>
      </c>
      <c r="E8089" s="157" t="s">
        <v>8259</v>
      </c>
      <c r="F8089" s="157" t="s">
        <v>8259</v>
      </c>
    </row>
    <row r="8090" spans="1:6" x14ac:dyDescent="0.2">
      <c r="A8090" s="155" t="s">
        <v>8257</v>
      </c>
      <c r="B8090" s="155" t="s">
        <v>8258</v>
      </c>
      <c r="C8090" s="155" t="s">
        <v>10690</v>
      </c>
      <c r="D8090" s="157" t="s">
        <v>8259</v>
      </c>
      <c r="E8090" s="157" t="s">
        <v>8259</v>
      </c>
      <c r="F8090" s="157" t="s">
        <v>8259</v>
      </c>
    </row>
    <row r="8091" spans="1:6" x14ac:dyDescent="0.2">
      <c r="A8091" s="155" t="s">
        <v>8260</v>
      </c>
      <c r="B8091" s="155" t="s">
        <v>12364</v>
      </c>
      <c r="C8091" s="156">
        <v>37621</v>
      </c>
      <c r="D8091" s="157">
        <v>0</v>
      </c>
      <c r="E8091" s="157">
        <v>0</v>
      </c>
      <c r="F8091" s="157">
        <v>0</v>
      </c>
    </row>
    <row r="8092" spans="1:6" x14ac:dyDescent="0.2">
      <c r="A8092" s="155" t="s">
        <v>8261</v>
      </c>
      <c r="B8092" s="155"/>
      <c r="C8092" s="156">
        <v>37621</v>
      </c>
      <c r="D8092" s="157">
        <v>0</v>
      </c>
      <c r="E8092" s="157">
        <v>0</v>
      </c>
      <c r="F8092" s="157">
        <v>0</v>
      </c>
    </row>
    <row r="8093" spans="1:6" x14ac:dyDescent="0.2">
      <c r="A8093" s="155" t="s">
        <v>8257</v>
      </c>
      <c r="B8093" s="155" t="s">
        <v>8258</v>
      </c>
      <c r="C8093" s="155" t="s">
        <v>10690</v>
      </c>
      <c r="D8093" s="157" t="s">
        <v>8259</v>
      </c>
      <c r="E8093" s="157" t="s">
        <v>8259</v>
      </c>
      <c r="F8093" s="157" t="s">
        <v>8259</v>
      </c>
    </row>
    <row r="8094" spans="1:6" x14ac:dyDescent="0.2">
      <c r="A8094" s="155" t="s">
        <v>8257</v>
      </c>
      <c r="B8094" s="155" t="s">
        <v>8258</v>
      </c>
      <c r="C8094" s="155" t="s">
        <v>10690</v>
      </c>
      <c r="D8094" s="157" t="s">
        <v>8259</v>
      </c>
      <c r="E8094" s="157" t="s">
        <v>8259</v>
      </c>
      <c r="F8094" s="157" t="s">
        <v>8259</v>
      </c>
    </row>
    <row r="8095" spans="1:6" x14ac:dyDescent="0.2">
      <c r="A8095" s="155" t="s">
        <v>8260</v>
      </c>
      <c r="B8095" s="155" t="s">
        <v>12364</v>
      </c>
      <c r="C8095" s="156">
        <v>37621</v>
      </c>
      <c r="D8095" s="157">
        <v>0</v>
      </c>
      <c r="E8095" s="157">
        <v>0</v>
      </c>
      <c r="F8095" s="157">
        <v>0</v>
      </c>
    </row>
    <row r="8096" spans="1:6" x14ac:dyDescent="0.2">
      <c r="A8096" s="155" t="s">
        <v>8261</v>
      </c>
      <c r="B8096" s="155"/>
      <c r="C8096" s="156">
        <v>37621</v>
      </c>
      <c r="D8096" s="157">
        <v>0</v>
      </c>
      <c r="E8096" s="157">
        <v>0</v>
      </c>
      <c r="F8096" s="157">
        <v>0</v>
      </c>
    </row>
    <row r="8097" spans="1:6" x14ac:dyDescent="0.2">
      <c r="A8097" s="155" t="s">
        <v>8257</v>
      </c>
      <c r="B8097" s="155" t="s">
        <v>8258</v>
      </c>
      <c r="C8097" s="155" t="s">
        <v>10690</v>
      </c>
      <c r="D8097" s="157" t="s">
        <v>8259</v>
      </c>
      <c r="E8097" s="157" t="s">
        <v>8259</v>
      </c>
      <c r="F8097" s="157" t="s">
        <v>8259</v>
      </c>
    </row>
    <row r="8098" spans="1:6" x14ac:dyDescent="0.2">
      <c r="A8098" s="155" t="s">
        <v>8257</v>
      </c>
      <c r="B8098" s="155" t="s">
        <v>8258</v>
      </c>
      <c r="C8098" s="155" t="s">
        <v>10690</v>
      </c>
      <c r="D8098" s="157" t="s">
        <v>8259</v>
      </c>
      <c r="E8098" s="157" t="s">
        <v>8259</v>
      </c>
      <c r="F8098" s="157" t="s">
        <v>8259</v>
      </c>
    </row>
    <row r="8099" spans="1:6" x14ac:dyDescent="0.2">
      <c r="A8099" s="155" t="s">
        <v>8260</v>
      </c>
      <c r="B8099" s="155" t="s">
        <v>12364</v>
      </c>
      <c r="C8099" s="156">
        <v>37621</v>
      </c>
      <c r="D8099" s="157">
        <v>0</v>
      </c>
      <c r="E8099" s="157">
        <v>0</v>
      </c>
      <c r="F8099" s="157">
        <v>0</v>
      </c>
    </row>
    <row r="8100" spans="1:6" x14ac:dyDescent="0.2">
      <c r="A8100" s="155" t="s">
        <v>8261</v>
      </c>
      <c r="B8100" s="155"/>
      <c r="C8100" s="156">
        <v>37621</v>
      </c>
      <c r="D8100" s="157">
        <v>0</v>
      </c>
      <c r="E8100" s="157">
        <v>0</v>
      </c>
      <c r="F8100" s="157">
        <v>0</v>
      </c>
    </row>
    <row r="8101" spans="1:6" x14ac:dyDescent="0.2">
      <c r="A8101" s="155" t="s">
        <v>8257</v>
      </c>
      <c r="B8101" s="155" t="s">
        <v>8258</v>
      </c>
      <c r="C8101" s="155" t="s">
        <v>10690</v>
      </c>
      <c r="D8101" s="157" t="s">
        <v>8259</v>
      </c>
      <c r="E8101" s="157" t="s">
        <v>8259</v>
      </c>
      <c r="F8101" s="157" t="s">
        <v>8259</v>
      </c>
    </row>
    <row r="8102" spans="1:6" x14ac:dyDescent="0.2">
      <c r="A8102" s="155" t="s">
        <v>8257</v>
      </c>
      <c r="B8102" s="155" t="s">
        <v>8258</v>
      </c>
      <c r="C8102" s="155" t="s">
        <v>10690</v>
      </c>
      <c r="D8102" s="157" t="s">
        <v>8259</v>
      </c>
      <c r="E8102" s="157" t="s">
        <v>8259</v>
      </c>
      <c r="F8102" s="157" t="s">
        <v>8259</v>
      </c>
    </row>
    <row r="8103" spans="1:6" x14ac:dyDescent="0.2">
      <c r="A8103" s="155" t="s">
        <v>8260</v>
      </c>
      <c r="B8103" s="155" t="s">
        <v>12364</v>
      </c>
      <c r="C8103" s="156">
        <v>37621</v>
      </c>
      <c r="D8103" s="157">
        <v>0</v>
      </c>
      <c r="E8103" s="157">
        <v>0</v>
      </c>
      <c r="F8103" s="157">
        <v>0</v>
      </c>
    </row>
    <row r="8104" spans="1:6" x14ac:dyDescent="0.2">
      <c r="A8104" s="155" t="s">
        <v>8261</v>
      </c>
      <c r="B8104" s="155"/>
      <c r="C8104" s="156">
        <v>37621</v>
      </c>
      <c r="D8104" s="157">
        <v>0</v>
      </c>
      <c r="E8104" s="157">
        <v>0</v>
      </c>
      <c r="F8104" s="157">
        <v>0</v>
      </c>
    </row>
    <row r="8105" spans="1:6" x14ac:dyDescent="0.2">
      <c r="A8105" s="155" t="s">
        <v>8257</v>
      </c>
      <c r="B8105" s="155" t="s">
        <v>8258</v>
      </c>
      <c r="C8105" s="155" t="s">
        <v>10690</v>
      </c>
      <c r="D8105" s="157" t="s">
        <v>8259</v>
      </c>
      <c r="E8105" s="157" t="s">
        <v>8259</v>
      </c>
      <c r="F8105" s="157" t="s">
        <v>8259</v>
      </c>
    </row>
    <row r="8106" spans="1:6" x14ac:dyDescent="0.2">
      <c r="A8106" s="155" t="s">
        <v>8257</v>
      </c>
      <c r="B8106" s="155" t="s">
        <v>8258</v>
      </c>
      <c r="C8106" s="155" t="s">
        <v>10690</v>
      </c>
      <c r="D8106" s="157" t="s">
        <v>8259</v>
      </c>
      <c r="E8106" s="157" t="s">
        <v>8259</v>
      </c>
      <c r="F8106" s="157" t="s">
        <v>8259</v>
      </c>
    </row>
    <row r="8107" spans="1:6" x14ac:dyDescent="0.2">
      <c r="A8107" s="155" t="s">
        <v>8260</v>
      </c>
      <c r="B8107" s="155" t="s">
        <v>12364</v>
      </c>
      <c r="C8107" s="156">
        <v>37621</v>
      </c>
      <c r="D8107" s="157">
        <v>0</v>
      </c>
      <c r="E8107" s="157">
        <v>0</v>
      </c>
      <c r="F8107" s="157">
        <v>0</v>
      </c>
    </row>
    <row r="8108" spans="1:6" x14ac:dyDescent="0.2">
      <c r="A8108" s="155" t="s">
        <v>8261</v>
      </c>
      <c r="B8108" s="155"/>
      <c r="C8108" s="156">
        <v>37621</v>
      </c>
      <c r="D8108" s="157">
        <v>0</v>
      </c>
      <c r="E8108" s="157">
        <v>0</v>
      </c>
      <c r="F8108" s="157">
        <v>0</v>
      </c>
    </row>
    <row r="8109" spans="1:6" x14ac:dyDescent="0.2">
      <c r="A8109" s="155" t="s">
        <v>8257</v>
      </c>
      <c r="B8109" s="155" t="s">
        <v>8258</v>
      </c>
      <c r="C8109" s="155" t="s">
        <v>10690</v>
      </c>
      <c r="D8109" s="157" t="s">
        <v>8259</v>
      </c>
      <c r="E8109" s="157" t="s">
        <v>8259</v>
      </c>
      <c r="F8109" s="157" t="s">
        <v>8259</v>
      </c>
    </row>
    <row r="8110" spans="1:6" x14ac:dyDescent="0.2">
      <c r="A8110" s="155" t="s">
        <v>8847</v>
      </c>
      <c r="B8110" s="155" t="s">
        <v>8948</v>
      </c>
      <c r="C8110" s="155" t="s">
        <v>10043</v>
      </c>
      <c r="D8110" s="155"/>
      <c r="E8110" s="155"/>
      <c r="F8110" s="155"/>
    </row>
    <row r="8111" spans="1:6" x14ac:dyDescent="0.2">
      <c r="A8111" s="155"/>
      <c r="B8111" s="155"/>
      <c r="C8111" s="155" t="s">
        <v>10691</v>
      </c>
      <c r="D8111" s="155"/>
      <c r="E8111" s="157">
        <v>0</v>
      </c>
      <c r="F8111" s="155"/>
    </row>
    <row r="8112" spans="1:6" x14ac:dyDescent="0.2">
      <c r="A8112" s="155" t="s">
        <v>8264</v>
      </c>
      <c r="B8112" s="155"/>
      <c r="C8112" s="156">
        <v>37590</v>
      </c>
      <c r="D8112" s="157">
        <v>4359.1000000000004</v>
      </c>
      <c r="E8112" s="157">
        <v>4359.1000000000004</v>
      </c>
      <c r="F8112" s="157">
        <v>0</v>
      </c>
    </row>
    <row r="8113" spans="1:6" x14ac:dyDescent="0.2">
      <c r="A8113" s="155" t="s">
        <v>8257</v>
      </c>
      <c r="B8113" s="155" t="s">
        <v>8258</v>
      </c>
      <c r="C8113" s="155" t="s">
        <v>10690</v>
      </c>
      <c r="D8113" s="157" t="s">
        <v>8259</v>
      </c>
      <c r="E8113" s="157" t="s">
        <v>8259</v>
      </c>
      <c r="F8113" s="157" t="s">
        <v>8259</v>
      </c>
    </row>
    <row r="8114" spans="1:6" x14ac:dyDescent="0.2">
      <c r="A8114" s="155" t="s">
        <v>8257</v>
      </c>
      <c r="B8114" s="155" t="s">
        <v>8258</v>
      </c>
      <c r="C8114" s="155" t="s">
        <v>10690</v>
      </c>
      <c r="D8114" s="157" t="s">
        <v>8259</v>
      </c>
      <c r="E8114" s="157" t="s">
        <v>8259</v>
      </c>
      <c r="F8114" s="157" t="s">
        <v>8259</v>
      </c>
    </row>
    <row r="8115" spans="1:6" x14ac:dyDescent="0.2">
      <c r="A8115" s="155" t="s">
        <v>8260</v>
      </c>
      <c r="B8115" s="155" t="s">
        <v>12364</v>
      </c>
      <c r="C8115" s="156">
        <v>37621</v>
      </c>
      <c r="D8115" s="157">
        <v>0</v>
      </c>
      <c r="E8115" s="157">
        <v>0</v>
      </c>
      <c r="F8115" s="157">
        <v>0</v>
      </c>
    </row>
    <row r="8116" spans="1:6" x14ac:dyDescent="0.2">
      <c r="A8116" s="155" t="s">
        <v>8261</v>
      </c>
      <c r="B8116" s="155"/>
      <c r="C8116" s="156">
        <v>37621</v>
      </c>
      <c r="D8116" s="157">
        <v>4359.1000000000004</v>
      </c>
      <c r="E8116" s="157">
        <v>4359.1000000000004</v>
      </c>
      <c r="F8116" s="157">
        <v>0</v>
      </c>
    </row>
    <row r="8117" spans="1:6" x14ac:dyDescent="0.2">
      <c r="A8117" s="155" t="s">
        <v>8257</v>
      </c>
      <c r="B8117" s="155" t="s">
        <v>8258</v>
      </c>
      <c r="C8117" s="155" t="s">
        <v>10690</v>
      </c>
      <c r="D8117" s="157" t="s">
        <v>8259</v>
      </c>
      <c r="E8117" s="157" t="s">
        <v>8259</v>
      </c>
      <c r="F8117" s="157" t="s">
        <v>8259</v>
      </c>
    </row>
    <row r="8118" spans="1:6" x14ac:dyDescent="0.2">
      <c r="A8118" s="155" t="s">
        <v>8257</v>
      </c>
      <c r="B8118" s="155" t="s">
        <v>8258</v>
      </c>
      <c r="C8118" s="155" t="s">
        <v>10690</v>
      </c>
      <c r="D8118" s="157" t="s">
        <v>8259</v>
      </c>
      <c r="E8118" s="157" t="s">
        <v>8259</v>
      </c>
      <c r="F8118" s="157" t="s">
        <v>8259</v>
      </c>
    </row>
    <row r="8119" spans="1:6" x14ac:dyDescent="0.2">
      <c r="A8119" s="155" t="s">
        <v>8260</v>
      </c>
      <c r="B8119" s="155" t="s">
        <v>12364</v>
      </c>
      <c r="C8119" s="156">
        <v>37621</v>
      </c>
      <c r="D8119" s="157">
        <v>0</v>
      </c>
      <c r="E8119" s="157">
        <v>0</v>
      </c>
      <c r="F8119" s="157">
        <v>0</v>
      </c>
    </row>
    <row r="8120" spans="1:6" x14ac:dyDescent="0.2">
      <c r="A8120" s="155" t="s">
        <v>8268</v>
      </c>
      <c r="B8120" s="155"/>
      <c r="C8120" s="155"/>
      <c r="D8120" s="155"/>
      <c r="E8120" s="155"/>
      <c r="F8120" s="155"/>
    </row>
    <row r="8121" spans="1:6" x14ac:dyDescent="0.2">
      <c r="A8121" s="155" t="s">
        <v>8254</v>
      </c>
      <c r="B8121" s="155" t="s">
        <v>8255</v>
      </c>
      <c r="C8121" s="155"/>
      <c r="D8121" s="155"/>
      <c r="E8121" s="155"/>
      <c r="F8121" s="155"/>
    </row>
    <row r="8122" spans="1:6" x14ac:dyDescent="0.2">
      <c r="A8122" s="155"/>
      <c r="B8122" s="155"/>
      <c r="C8122" s="155" t="s">
        <v>10689</v>
      </c>
      <c r="D8122" s="157" t="s">
        <v>8255</v>
      </c>
      <c r="E8122" s="155"/>
      <c r="F8122" s="155"/>
    </row>
    <row r="8124" spans="1:6" x14ac:dyDescent="0.2">
      <c r="A8124" s="155" t="s">
        <v>8261</v>
      </c>
      <c r="B8124" s="155"/>
      <c r="C8124" s="156">
        <v>37621</v>
      </c>
      <c r="D8124" s="157">
        <v>0</v>
      </c>
      <c r="E8124" s="157">
        <v>0</v>
      </c>
      <c r="F8124" s="157">
        <v>0</v>
      </c>
    </row>
    <row r="8125" spans="1:6" x14ac:dyDescent="0.2">
      <c r="A8125" s="155" t="s">
        <v>8257</v>
      </c>
      <c r="B8125" s="155" t="s">
        <v>8258</v>
      </c>
      <c r="C8125" s="155" t="s">
        <v>10690</v>
      </c>
      <c r="D8125" s="157" t="s">
        <v>8259</v>
      </c>
      <c r="E8125" s="157" t="s">
        <v>8259</v>
      </c>
      <c r="F8125" s="157" t="s">
        <v>8259</v>
      </c>
    </row>
    <row r="8126" spans="1:6" x14ac:dyDescent="0.2">
      <c r="A8126" s="155" t="s">
        <v>8257</v>
      </c>
      <c r="B8126" s="155" t="s">
        <v>8258</v>
      </c>
      <c r="C8126" s="155" t="s">
        <v>10690</v>
      </c>
      <c r="D8126" s="157" t="s">
        <v>8259</v>
      </c>
      <c r="E8126" s="157" t="s">
        <v>8259</v>
      </c>
      <c r="F8126" s="157" t="s">
        <v>8259</v>
      </c>
    </row>
    <row r="8127" spans="1:6" x14ac:dyDescent="0.2">
      <c r="A8127" s="155" t="s">
        <v>8260</v>
      </c>
      <c r="B8127" s="155" t="s">
        <v>12364</v>
      </c>
      <c r="C8127" s="156">
        <v>37621</v>
      </c>
      <c r="D8127" s="157">
        <v>0</v>
      </c>
      <c r="E8127" s="157">
        <v>0</v>
      </c>
      <c r="F8127" s="157">
        <v>0</v>
      </c>
    </row>
    <row r="8128" spans="1:6" x14ac:dyDescent="0.2">
      <c r="A8128" s="155" t="s">
        <v>8261</v>
      </c>
      <c r="B8128" s="155"/>
      <c r="C8128" s="156">
        <v>37621</v>
      </c>
      <c r="D8128" s="157">
        <v>0</v>
      </c>
      <c r="E8128" s="157">
        <v>0</v>
      </c>
      <c r="F8128" s="157">
        <v>0</v>
      </c>
    </row>
    <row r="8129" spans="1:6" x14ac:dyDescent="0.2">
      <c r="A8129" s="155" t="s">
        <v>8257</v>
      </c>
      <c r="B8129" s="155" t="s">
        <v>8258</v>
      </c>
      <c r="C8129" s="155" t="s">
        <v>10690</v>
      </c>
      <c r="D8129" s="157" t="s">
        <v>8259</v>
      </c>
      <c r="E8129" s="157" t="s">
        <v>8259</v>
      </c>
      <c r="F8129" s="157" t="s">
        <v>8259</v>
      </c>
    </row>
    <row r="8130" spans="1:6" x14ac:dyDescent="0.2">
      <c r="A8130" s="155" t="s">
        <v>667</v>
      </c>
      <c r="B8130" s="155" t="s">
        <v>8415</v>
      </c>
      <c r="C8130" s="155"/>
      <c r="D8130" s="155"/>
      <c r="E8130" s="155"/>
      <c r="F8130" s="155"/>
    </row>
    <row r="8131" spans="1:6" x14ac:dyDescent="0.2">
      <c r="A8131" s="155"/>
      <c r="B8131" s="155"/>
      <c r="C8131" s="155" t="s">
        <v>10691</v>
      </c>
      <c r="D8131" s="155"/>
      <c r="E8131" s="157">
        <v>0</v>
      </c>
      <c r="F8131" s="155"/>
    </row>
    <row r="8132" spans="1:6" x14ac:dyDescent="0.2">
      <c r="A8132" s="155" t="s">
        <v>8264</v>
      </c>
      <c r="B8132" s="155"/>
      <c r="C8132" s="156">
        <v>37590</v>
      </c>
      <c r="D8132" s="157">
        <v>70826.535999999993</v>
      </c>
      <c r="E8132" s="157">
        <v>80027.157999999996</v>
      </c>
      <c r="F8132" s="157">
        <v>-9200.6219999999994</v>
      </c>
    </row>
    <row r="8133" spans="1:6" x14ac:dyDescent="0.2">
      <c r="A8133" s="155" t="s">
        <v>8257</v>
      </c>
      <c r="B8133" s="155" t="s">
        <v>8258</v>
      </c>
      <c r="C8133" s="155" t="s">
        <v>10690</v>
      </c>
      <c r="D8133" s="157" t="s">
        <v>8259</v>
      </c>
      <c r="E8133" s="157" t="s">
        <v>8259</v>
      </c>
      <c r="F8133" s="157" t="s">
        <v>8259</v>
      </c>
    </row>
    <row r="8134" spans="1:6" x14ac:dyDescent="0.2">
      <c r="A8134" s="155" t="s">
        <v>8257</v>
      </c>
      <c r="B8134" s="155" t="s">
        <v>8258</v>
      </c>
      <c r="C8134" s="155" t="s">
        <v>10690</v>
      </c>
      <c r="D8134" s="157" t="s">
        <v>8259</v>
      </c>
      <c r="E8134" s="157" t="s">
        <v>8259</v>
      </c>
      <c r="F8134" s="157" t="s">
        <v>8259</v>
      </c>
    </row>
    <row r="8135" spans="1:6" x14ac:dyDescent="0.2">
      <c r="A8135" s="155" t="s">
        <v>8260</v>
      </c>
      <c r="B8135" s="155" t="s">
        <v>12364</v>
      </c>
      <c r="C8135" s="156">
        <v>37621</v>
      </c>
      <c r="D8135" s="157">
        <v>0</v>
      </c>
      <c r="E8135" s="157">
        <v>0</v>
      </c>
      <c r="F8135" s="157">
        <v>0</v>
      </c>
    </row>
    <row r="8136" spans="1:6" x14ac:dyDescent="0.2">
      <c r="A8136" s="155" t="s">
        <v>8261</v>
      </c>
      <c r="B8136" s="155"/>
      <c r="C8136" s="156">
        <v>37621</v>
      </c>
      <c r="D8136" s="157">
        <v>70826.535999999993</v>
      </c>
      <c r="E8136" s="157">
        <v>80027.157999999996</v>
      </c>
      <c r="F8136" s="157">
        <v>-9200.6219999999994</v>
      </c>
    </row>
    <row r="8137" spans="1:6" x14ac:dyDescent="0.2">
      <c r="A8137" s="155" t="s">
        <v>8257</v>
      </c>
      <c r="B8137" s="155" t="s">
        <v>8258</v>
      </c>
      <c r="C8137" s="155" t="s">
        <v>10690</v>
      </c>
      <c r="D8137" s="157" t="s">
        <v>8259</v>
      </c>
      <c r="E8137" s="157" t="s">
        <v>8259</v>
      </c>
      <c r="F8137" s="157" t="s">
        <v>8259</v>
      </c>
    </row>
    <row r="8138" spans="1:6" x14ac:dyDescent="0.2">
      <c r="A8138" s="155" t="s">
        <v>9360</v>
      </c>
      <c r="B8138" s="155" t="s">
        <v>10044</v>
      </c>
      <c r="C8138" s="155"/>
      <c r="D8138" s="155"/>
      <c r="E8138" s="155"/>
      <c r="F8138" s="155"/>
    </row>
    <row r="8139" spans="1:6" x14ac:dyDescent="0.2">
      <c r="A8139" s="155"/>
      <c r="B8139" s="155"/>
      <c r="C8139" s="155" t="s">
        <v>10691</v>
      </c>
      <c r="D8139" s="155"/>
      <c r="E8139" s="157">
        <v>0</v>
      </c>
      <c r="F8139" s="155"/>
    </row>
    <row r="8140" spans="1:6" x14ac:dyDescent="0.2">
      <c r="A8140" s="155" t="s">
        <v>8264</v>
      </c>
      <c r="B8140" s="155"/>
      <c r="C8140" s="156">
        <v>37590</v>
      </c>
      <c r="D8140" s="157">
        <v>4453.9530000000004</v>
      </c>
      <c r="E8140" s="157">
        <v>4453.9530000000004</v>
      </c>
      <c r="F8140" s="157">
        <v>0</v>
      </c>
    </row>
    <row r="8141" spans="1:6" x14ac:dyDescent="0.2">
      <c r="A8141" s="155" t="s">
        <v>8257</v>
      </c>
      <c r="B8141" s="155" t="s">
        <v>8258</v>
      </c>
      <c r="C8141" s="155" t="s">
        <v>10690</v>
      </c>
      <c r="D8141" s="157" t="s">
        <v>8259</v>
      </c>
      <c r="E8141" s="157" t="s">
        <v>8259</v>
      </c>
      <c r="F8141" s="157" t="s">
        <v>8259</v>
      </c>
    </row>
    <row r="8142" spans="1:6" x14ac:dyDescent="0.2">
      <c r="A8142" s="155" t="s">
        <v>8257</v>
      </c>
      <c r="B8142" s="155" t="s">
        <v>8258</v>
      </c>
      <c r="C8142" s="155" t="s">
        <v>10690</v>
      </c>
      <c r="D8142" s="157" t="s">
        <v>8259</v>
      </c>
      <c r="E8142" s="157" t="s">
        <v>8259</v>
      </c>
      <c r="F8142" s="157" t="s">
        <v>8259</v>
      </c>
    </row>
    <row r="8143" spans="1:6" x14ac:dyDescent="0.2">
      <c r="A8143" s="155" t="s">
        <v>8260</v>
      </c>
      <c r="B8143" s="155" t="s">
        <v>12364</v>
      </c>
      <c r="C8143" s="156">
        <v>37621</v>
      </c>
      <c r="D8143" s="157">
        <v>0</v>
      </c>
      <c r="E8143" s="157">
        <v>0</v>
      </c>
      <c r="F8143" s="157">
        <v>0</v>
      </c>
    </row>
    <row r="8144" spans="1:6" x14ac:dyDescent="0.2">
      <c r="A8144" s="155" t="s">
        <v>8261</v>
      </c>
      <c r="B8144" s="155"/>
      <c r="C8144" s="156">
        <v>37621</v>
      </c>
      <c r="D8144" s="157">
        <v>4453.9530000000004</v>
      </c>
      <c r="E8144" s="157">
        <v>4453.9530000000004</v>
      </c>
      <c r="F8144" s="157">
        <v>0</v>
      </c>
    </row>
    <row r="8145" spans="1:6" x14ac:dyDescent="0.2">
      <c r="A8145" s="155" t="s">
        <v>8257</v>
      </c>
      <c r="B8145" s="155" t="s">
        <v>8258</v>
      </c>
      <c r="C8145" s="155" t="s">
        <v>10690</v>
      </c>
      <c r="D8145" s="157" t="s">
        <v>8259</v>
      </c>
      <c r="E8145" s="157" t="s">
        <v>8259</v>
      </c>
      <c r="F8145" s="157" t="s">
        <v>8259</v>
      </c>
    </row>
    <row r="8146" spans="1:6" x14ac:dyDescent="0.2">
      <c r="A8146" s="155" t="s">
        <v>8257</v>
      </c>
      <c r="B8146" s="155" t="s">
        <v>8258</v>
      </c>
      <c r="C8146" s="155" t="s">
        <v>10690</v>
      </c>
      <c r="D8146" s="157" t="s">
        <v>8259</v>
      </c>
      <c r="E8146" s="157" t="s">
        <v>8259</v>
      </c>
      <c r="F8146" s="157" t="s">
        <v>8259</v>
      </c>
    </row>
    <row r="8147" spans="1:6" x14ac:dyDescent="0.2">
      <c r="A8147" s="155" t="s">
        <v>8260</v>
      </c>
      <c r="B8147" s="155" t="s">
        <v>12364</v>
      </c>
      <c r="C8147" s="156">
        <v>37621</v>
      </c>
      <c r="D8147" s="157">
        <v>0</v>
      </c>
      <c r="E8147" s="157">
        <v>0</v>
      </c>
      <c r="F8147" s="157">
        <v>0</v>
      </c>
    </row>
    <row r="8148" spans="1:6" x14ac:dyDescent="0.2">
      <c r="A8148" s="155" t="s">
        <v>8261</v>
      </c>
      <c r="B8148" s="155"/>
      <c r="C8148" s="156">
        <v>37621</v>
      </c>
      <c r="D8148" s="157">
        <v>0</v>
      </c>
      <c r="E8148" s="157">
        <v>0</v>
      </c>
      <c r="F8148" s="157">
        <v>0</v>
      </c>
    </row>
    <row r="8149" spans="1:6" x14ac:dyDescent="0.2">
      <c r="A8149" s="155" t="s">
        <v>8257</v>
      </c>
      <c r="B8149" s="155" t="s">
        <v>8258</v>
      </c>
      <c r="C8149" s="155" t="s">
        <v>10690</v>
      </c>
      <c r="D8149" s="157" t="s">
        <v>8259</v>
      </c>
      <c r="E8149" s="157" t="s">
        <v>8259</v>
      </c>
      <c r="F8149" s="157" t="s">
        <v>8259</v>
      </c>
    </row>
    <row r="8150" spans="1:6" x14ac:dyDescent="0.2">
      <c r="A8150" s="155" t="s">
        <v>624</v>
      </c>
      <c r="B8150" s="155" t="s">
        <v>8521</v>
      </c>
      <c r="C8150" s="155" t="s">
        <v>10047</v>
      </c>
      <c r="D8150" s="155"/>
      <c r="E8150" s="155"/>
      <c r="F8150" s="155"/>
    </row>
    <row r="8151" spans="1:6" x14ac:dyDescent="0.2">
      <c r="A8151" s="155"/>
      <c r="B8151" s="155"/>
      <c r="C8151" s="155" t="s">
        <v>10691</v>
      </c>
      <c r="D8151" s="155"/>
      <c r="E8151" s="157">
        <v>0</v>
      </c>
      <c r="F8151" s="155"/>
    </row>
    <row r="8152" spans="1:6" x14ac:dyDescent="0.2">
      <c r="A8152" s="155" t="s">
        <v>8264</v>
      </c>
      <c r="B8152" s="155"/>
      <c r="C8152" s="156">
        <v>37590</v>
      </c>
      <c r="D8152" s="157">
        <v>13465.868</v>
      </c>
      <c r="E8152" s="157">
        <v>3489.4</v>
      </c>
      <c r="F8152" s="157">
        <v>9976.4680000000008</v>
      </c>
    </row>
    <row r="8153" spans="1:6" x14ac:dyDescent="0.2">
      <c r="A8153" s="155" t="s">
        <v>8257</v>
      </c>
      <c r="B8153" s="155" t="s">
        <v>8258</v>
      </c>
      <c r="C8153" s="155" t="s">
        <v>10690</v>
      </c>
      <c r="D8153" s="157" t="s">
        <v>8259</v>
      </c>
      <c r="E8153" s="157" t="s">
        <v>8259</v>
      </c>
      <c r="F8153" s="157" t="s">
        <v>8259</v>
      </c>
    </row>
    <row r="8154" spans="1:6" x14ac:dyDescent="0.2">
      <c r="A8154" s="155" t="s">
        <v>8257</v>
      </c>
      <c r="B8154" s="155" t="s">
        <v>8258</v>
      </c>
      <c r="C8154" s="155" t="s">
        <v>10690</v>
      </c>
      <c r="D8154" s="157" t="s">
        <v>8259</v>
      </c>
      <c r="E8154" s="157" t="s">
        <v>8259</v>
      </c>
      <c r="F8154" s="157" t="s">
        <v>8259</v>
      </c>
    </row>
    <row r="8155" spans="1:6" x14ac:dyDescent="0.2">
      <c r="A8155" s="155" t="s">
        <v>8260</v>
      </c>
      <c r="B8155" s="155" t="s">
        <v>12364</v>
      </c>
      <c r="C8155" s="156">
        <v>37621</v>
      </c>
      <c r="D8155" s="157">
        <v>0</v>
      </c>
      <c r="E8155" s="157">
        <v>0</v>
      </c>
      <c r="F8155" s="157">
        <v>0</v>
      </c>
    </row>
    <row r="8156" spans="1:6" x14ac:dyDescent="0.2">
      <c r="A8156" s="155" t="s">
        <v>8261</v>
      </c>
      <c r="B8156" s="155"/>
      <c r="C8156" s="156">
        <v>37621</v>
      </c>
      <c r="D8156" s="157">
        <v>13465.868</v>
      </c>
      <c r="E8156" s="157">
        <v>3489.4</v>
      </c>
      <c r="F8156" s="157">
        <v>9976.4680000000008</v>
      </c>
    </row>
    <row r="8157" spans="1:6" x14ac:dyDescent="0.2">
      <c r="A8157" s="155" t="s">
        <v>8257</v>
      </c>
      <c r="B8157" s="155" t="s">
        <v>8258</v>
      </c>
      <c r="C8157" s="155" t="s">
        <v>10690</v>
      </c>
      <c r="D8157" s="157" t="s">
        <v>8259</v>
      </c>
      <c r="E8157" s="157" t="s">
        <v>8259</v>
      </c>
      <c r="F8157" s="157" t="s">
        <v>8259</v>
      </c>
    </row>
    <row r="8158" spans="1:6" x14ac:dyDescent="0.2">
      <c r="A8158" s="155" t="s">
        <v>8257</v>
      </c>
      <c r="B8158" s="155" t="s">
        <v>8258</v>
      </c>
      <c r="C8158" s="155" t="s">
        <v>10690</v>
      </c>
      <c r="D8158" s="157" t="s">
        <v>8259</v>
      </c>
      <c r="E8158" s="157" t="s">
        <v>8259</v>
      </c>
      <c r="F8158" s="157" t="s">
        <v>8259</v>
      </c>
    </row>
    <row r="8159" spans="1:6" x14ac:dyDescent="0.2">
      <c r="A8159" s="155" t="s">
        <v>8260</v>
      </c>
      <c r="B8159" s="155" t="s">
        <v>12364</v>
      </c>
      <c r="C8159" s="156">
        <v>37621</v>
      </c>
      <c r="D8159" s="157">
        <v>0</v>
      </c>
      <c r="E8159" s="157">
        <v>0</v>
      </c>
      <c r="F8159" s="157">
        <v>0</v>
      </c>
    </row>
    <row r="8160" spans="1:6" x14ac:dyDescent="0.2">
      <c r="A8160" s="155" t="s">
        <v>8261</v>
      </c>
      <c r="B8160" s="155"/>
      <c r="C8160" s="156">
        <v>37621</v>
      </c>
      <c r="D8160" s="157">
        <v>0</v>
      </c>
      <c r="E8160" s="157">
        <v>0</v>
      </c>
      <c r="F8160" s="157">
        <v>0</v>
      </c>
    </row>
    <row r="8161" spans="1:6" x14ac:dyDescent="0.2">
      <c r="A8161" s="155" t="s">
        <v>8257</v>
      </c>
      <c r="B8161" s="155" t="s">
        <v>8258</v>
      </c>
      <c r="C8161" s="155" t="s">
        <v>10690</v>
      </c>
      <c r="D8161" s="157" t="s">
        <v>8259</v>
      </c>
      <c r="E8161" s="157" t="s">
        <v>8259</v>
      </c>
      <c r="F8161" s="157" t="s">
        <v>8259</v>
      </c>
    </row>
    <row r="8162" spans="1:6" x14ac:dyDescent="0.2">
      <c r="A8162" s="155" t="s">
        <v>8257</v>
      </c>
      <c r="B8162" s="155" t="s">
        <v>8258</v>
      </c>
      <c r="C8162" s="155" t="s">
        <v>10690</v>
      </c>
      <c r="D8162" s="157" t="s">
        <v>8259</v>
      </c>
      <c r="E8162" s="157" t="s">
        <v>8259</v>
      </c>
      <c r="F8162" s="157" t="s">
        <v>8259</v>
      </c>
    </row>
    <row r="8163" spans="1:6" x14ac:dyDescent="0.2">
      <c r="A8163" s="155" t="s">
        <v>8260</v>
      </c>
      <c r="B8163" s="155" t="s">
        <v>12364</v>
      </c>
      <c r="C8163" s="156">
        <v>37621</v>
      </c>
      <c r="D8163" s="157">
        <v>0</v>
      </c>
      <c r="E8163" s="157">
        <v>0</v>
      </c>
      <c r="F8163" s="157">
        <v>0</v>
      </c>
    </row>
    <row r="8164" spans="1:6" x14ac:dyDescent="0.2">
      <c r="A8164" s="155" t="s">
        <v>8261</v>
      </c>
      <c r="B8164" s="155"/>
      <c r="C8164" s="156">
        <v>37621</v>
      </c>
      <c r="D8164" s="157">
        <v>0</v>
      </c>
      <c r="E8164" s="157">
        <v>0</v>
      </c>
      <c r="F8164" s="157">
        <v>0</v>
      </c>
    </row>
    <row r="8165" spans="1:6" x14ac:dyDescent="0.2">
      <c r="A8165" s="155" t="s">
        <v>8257</v>
      </c>
      <c r="B8165" s="155" t="s">
        <v>8258</v>
      </c>
      <c r="C8165" s="155" t="s">
        <v>10690</v>
      </c>
      <c r="D8165" s="157" t="s">
        <v>8259</v>
      </c>
      <c r="E8165" s="157" t="s">
        <v>8259</v>
      </c>
      <c r="F8165" s="157" t="s">
        <v>8259</v>
      </c>
    </row>
    <row r="8166" spans="1:6" x14ac:dyDescent="0.2">
      <c r="A8166" s="155" t="s">
        <v>8257</v>
      </c>
      <c r="B8166" s="155" t="s">
        <v>8258</v>
      </c>
      <c r="C8166" s="155" t="s">
        <v>10690</v>
      </c>
      <c r="D8166" s="157" t="s">
        <v>8259</v>
      </c>
      <c r="E8166" s="157" t="s">
        <v>8259</v>
      </c>
      <c r="F8166" s="157" t="s">
        <v>8259</v>
      </c>
    </row>
    <row r="8167" spans="1:6" x14ac:dyDescent="0.2">
      <c r="A8167" s="155" t="s">
        <v>8260</v>
      </c>
      <c r="B8167" s="155" t="s">
        <v>12364</v>
      </c>
      <c r="C8167" s="156">
        <v>37621</v>
      </c>
      <c r="D8167" s="157">
        <v>0</v>
      </c>
      <c r="E8167" s="157">
        <v>0</v>
      </c>
      <c r="F8167" s="157">
        <v>0</v>
      </c>
    </row>
    <row r="8168" spans="1:6" x14ac:dyDescent="0.2">
      <c r="A8168" s="155" t="s">
        <v>8261</v>
      </c>
      <c r="B8168" s="155"/>
      <c r="C8168" s="156">
        <v>37621</v>
      </c>
      <c r="D8168" s="157">
        <v>0</v>
      </c>
      <c r="E8168" s="157">
        <v>0</v>
      </c>
      <c r="F8168" s="157">
        <v>0</v>
      </c>
    </row>
    <row r="8169" spans="1:6" x14ac:dyDescent="0.2">
      <c r="A8169" s="155" t="s">
        <v>8257</v>
      </c>
      <c r="B8169" s="155" t="s">
        <v>8258</v>
      </c>
      <c r="C8169" s="155" t="s">
        <v>10690</v>
      </c>
      <c r="D8169" s="157" t="s">
        <v>8259</v>
      </c>
      <c r="E8169" s="157" t="s">
        <v>8259</v>
      </c>
      <c r="F8169" s="157" t="s">
        <v>8259</v>
      </c>
    </row>
    <row r="8170" spans="1:6" x14ac:dyDescent="0.2">
      <c r="A8170" s="155" t="s">
        <v>7491</v>
      </c>
      <c r="B8170" s="155" t="s">
        <v>11983</v>
      </c>
      <c r="C8170" s="155"/>
      <c r="D8170" s="155"/>
      <c r="E8170" s="155"/>
      <c r="F8170" s="155"/>
    </row>
    <row r="8171" spans="1:6" x14ac:dyDescent="0.2">
      <c r="A8171" s="155"/>
      <c r="B8171" s="155"/>
      <c r="C8171" s="155" t="s">
        <v>10691</v>
      </c>
      <c r="D8171" s="155"/>
      <c r="E8171" s="157">
        <v>0</v>
      </c>
      <c r="F8171" s="155"/>
    </row>
    <row r="8172" spans="1:6" x14ac:dyDescent="0.2">
      <c r="A8172" s="155" t="s">
        <v>8264</v>
      </c>
      <c r="B8172" s="155"/>
      <c r="C8172" s="156">
        <v>37590</v>
      </c>
      <c r="D8172" s="157">
        <v>0</v>
      </c>
      <c r="E8172" s="157">
        <v>0</v>
      </c>
      <c r="F8172" s="157">
        <v>0</v>
      </c>
    </row>
    <row r="8173" spans="1:6" x14ac:dyDescent="0.2">
      <c r="A8173" s="155" t="s">
        <v>8257</v>
      </c>
      <c r="B8173" s="155" t="s">
        <v>8258</v>
      </c>
      <c r="C8173" s="155" t="s">
        <v>10690</v>
      </c>
      <c r="D8173" s="157" t="s">
        <v>8259</v>
      </c>
      <c r="E8173" s="157" t="s">
        <v>8259</v>
      </c>
      <c r="F8173" s="157" t="s">
        <v>8259</v>
      </c>
    </row>
    <row r="8174" spans="1:6" x14ac:dyDescent="0.2">
      <c r="A8174" s="155" t="s">
        <v>8268</v>
      </c>
      <c r="B8174" s="155"/>
      <c r="C8174" s="155"/>
      <c r="D8174" s="155"/>
      <c r="E8174" s="155"/>
      <c r="F8174" s="155"/>
    </row>
    <row r="8175" spans="1:6" x14ac:dyDescent="0.2">
      <c r="A8175" s="155" t="s">
        <v>8254</v>
      </c>
      <c r="B8175" s="155" t="s">
        <v>8255</v>
      </c>
      <c r="C8175" s="155"/>
      <c r="D8175" s="155"/>
      <c r="E8175" s="155"/>
      <c r="F8175" s="155"/>
    </row>
    <row r="8176" spans="1:6" x14ac:dyDescent="0.2">
      <c r="A8176" s="155"/>
      <c r="B8176" s="155"/>
      <c r="C8176" s="155" t="s">
        <v>10689</v>
      </c>
      <c r="D8176" s="157" t="s">
        <v>8255</v>
      </c>
      <c r="E8176" s="155"/>
      <c r="F8176" s="155"/>
    </row>
    <row r="8179" spans="1:6" x14ac:dyDescent="0.2">
      <c r="A8179" s="155" t="s">
        <v>8265</v>
      </c>
      <c r="B8179" s="155" t="s">
        <v>8266</v>
      </c>
      <c r="C8179" s="155" t="s">
        <v>158</v>
      </c>
      <c r="D8179" s="157" t="s">
        <v>3</v>
      </c>
      <c r="E8179" s="157" t="s">
        <v>4</v>
      </c>
      <c r="F8179" s="157" t="s">
        <v>1020</v>
      </c>
    </row>
    <row r="8180" spans="1:6" x14ac:dyDescent="0.2">
      <c r="A8180" s="155" t="s">
        <v>8257</v>
      </c>
      <c r="B8180" s="155" t="s">
        <v>8258</v>
      </c>
      <c r="C8180" s="155" t="s">
        <v>10690</v>
      </c>
      <c r="D8180" s="157" t="s">
        <v>8259</v>
      </c>
      <c r="E8180" s="157" t="s">
        <v>8259</v>
      </c>
      <c r="F8180" s="157" t="s">
        <v>8259</v>
      </c>
    </row>
    <row r="8181" spans="1:6" x14ac:dyDescent="0.2">
      <c r="A8181" s="156">
        <v>45636</v>
      </c>
      <c r="B8181" s="155" t="s">
        <v>11984</v>
      </c>
      <c r="C8181" s="155" t="s">
        <v>11985</v>
      </c>
      <c r="D8181" s="155"/>
      <c r="E8181" s="157">
        <v>1786</v>
      </c>
      <c r="F8181" s="157">
        <v>-1786</v>
      </c>
    </row>
    <row r="8182" spans="1:6" x14ac:dyDescent="0.2">
      <c r="A8182" s="155" t="s">
        <v>8257</v>
      </c>
      <c r="B8182" s="155" t="s">
        <v>8258</v>
      </c>
      <c r="C8182" s="155" t="s">
        <v>10690</v>
      </c>
      <c r="D8182" s="157" t="s">
        <v>8259</v>
      </c>
      <c r="E8182" s="157" t="s">
        <v>8259</v>
      </c>
      <c r="F8182" s="157" t="s">
        <v>8259</v>
      </c>
    </row>
    <row r="8183" spans="1:6" x14ac:dyDescent="0.2">
      <c r="A8183" s="155" t="s">
        <v>8260</v>
      </c>
      <c r="B8183" s="155" t="s">
        <v>12364</v>
      </c>
      <c r="C8183" s="156">
        <v>37621</v>
      </c>
      <c r="D8183" s="157">
        <v>0</v>
      </c>
      <c r="E8183" s="157">
        <v>1786</v>
      </c>
      <c r="F8183" s="157">
        <v>-1786</v>
      </c>
    </row>
    <row r="8184" spans="1:6" x14ac:dyDescent="0.2">
      <c r="A8184" s="155" t="s">
        <v>8261</v>
      </c>
      <c r="B8184" s="155"/>
      <c r="C8184" s="156">
        <v>37621</v>
      </c>
      <c r="D8184" s="157">
        <v>0</v>
      </c>
      <c r="E8184" s="157">
        <v>1786</v>
      </c>
      <c r="F8184" s="157">
        <v>-1786</v>
      </c>
    </row>
    <row r="8185" spans="1:6" x14ac:dyDescent="0.2">
      <c r="A8185" s="155" t="s">
        <v>8257</v>
      </c>
      <c r="B8185" s="155" t="s">
        <v>8258</v>
      </c>
      <c r="C8185" s="155" t="s">
        <v>10690</v>
      </c>
      <c r="D8185" s="157" t="s">
        <v>8259</v>
      </c>
      <c r="E8185" s="157" t="s">
        <v>8259</v>
      </c>
      <c r="F8185" s="157" t="s">
        <v>8259</v>
      </c>
    </row>
    <row r="8186" spans="1:6" x14ac:dyDescent="0.2">
      <c r="A8186" s="155" t="s">
        <v>7493</v>
      </c>
      <c r="B8186" s="155" t="s">
        <v>10048</v>
      </c>
      <c r="C8186" s="155" t="s">
        <v>10049</v>
      </c>
      <c r="D8186" s="155"/>
      <c r="E8186" s="155"/>
      <c r="F8186" s="155"/>
    </row>
    <row r="8187" spans="1:6" x14ac:dyDescent="0.2">
      <c r="A8187" s="155"/>
      <c r="B8187" s="155"/>
      <c r="C8187" s="155" t="s">
        <v>10691</v>
      </c>
      <c r="D8187" s="155"/>
      <c r="E8187" s="157">
        <v>0</v>
      </c>
      <c r="F8187" s="155"/>
    </row>
    <row r="8188" spans="1:6" x14ac:dyDescent="0.2">
      <c r="A8188" s="155" t="s">
        <v>8264</v>
      </c>
      <c r="B8188" s="155"/>
      <c r="C8188" s="156">
        <v>37590</v>
      </c>
      <c r="D8188" s="157">
        <v>328.5</v>
      </c>
      <c r="E8188" s="157">
        <v>328.5</v>
      </c>
      <c r="F8188" s="157">
        <v>0</v>
      </c>
    </row>
    <row r="8189" spans="1:6" x14ac:dyDescent="0.2">
      <c r="A8189" s="155" t="s">
        <v>8257</v>
      </c>
      <c r="B8189" s="155" t="s">
        <v>8258</v>
      </c>
      <c r="C8189" s="155" t="s">
        <v>10690</v>
      </c>
      <c r="D8189" s="157" t="s">
        <v>8259</v>
      </c>
      <c r="E8189" s="157" t="s">
        <v>8259</v>
      </c>
      <c r="F8189" s="157" t="s">
        <v>8259</v>
      </c>
    </row>
    <row r="8190" spans="1:6" x14ac:dyDescent="0.2">
      <c r="A8190" s="155" t="s">
        <v>8257</v>
      </c>
      <c r="B8190" s="155" t="s">
        <v>8258</v>
      </c>
      <c r="C8190" s="155" t="s">
        <v>10690</v>
      </c>
      <c r="D8190" s="157" t="s">
        <v>8259</v>
      </c>
      <c r="E8190" s="157" t="s">
        <v>8259</v>
      </c>
      <c r="F8190" s="157" t="s">
        <v>8259</v>
      </c>
    </row>
    <row r="8191" spans="1:6" x14ac:dyDescent="0.2">
      <c r="A8191" s="155" t="s">
        <v>8260</v>
      </c>
      <c r="B8191" s="155" t="s">
        <v>12364</v>
      </c>
      <c r="C8191" s="156">
        <v>37621</v>
      </c>
      <c r="D8191" s="157">
        <v>0</v>
      </c>
      <c r="E8191" s="157">
        <v>0</v>
      </c>
      <c r="F8191" s="157">
        <v>0</v>
      </c>
    </row>
    <row r="8192" spans="1:6" x14ac:dyDescent="0.2">
      <c r="A8192" s="155" t="s">
        <v>8261</v>
      </c>
      <c r="B8192" s="155"/>
      <c r="C8192" s="156">
        <v>37621</v>
      </c>
      <c r="D8192" s="157">
        <v>328.5</v>
      </c>
      <c r="E8192" s="157">
        <v>328.5</v>
      </c>
      <c r="F8192" s="157">
        <v>0</v>
      </c>
    </row>
    <row r="8193" spans="1:6" x14ac:dyDescent="0.2">
      <c r="A8193" s="155" t="s">
        <v>8257</v>
      </c>
      <c r="B8193" s="155" t="s">
        <v>8258</v>
      </c>
      <c r="C8193" s="155" t="s">
        <v>10690</v>
      </c>
      <c r="D8193" s="157" t="s">
        <v>8259</v>
      </c>
      <c r="E8193" s="157" t="s">
        <v>8259</v>
      </c>
      <c r="F8193" s="157" t="s">
        <v>8259</v>
      </c>
    </row>
    <row r="8194" spans="1:6" x14ac:dyDescent="0.2">
      <c r="A8194" s="155" t="s">
        <v>8244</v>
      </c>
      <c r="B8194" s="155" t="s">
        <v>10050</v>
      </c>
      <c r="C8194" s="155"/>
      <c r="D8194" s="155"/>
      <c r="E8194" s="155"/>
      <c r="F8194" s="155"/>
    </row>
    <row r="8195" spans="1:6" x14ac:dyDescent="0.2">
      <c r="A8195" s="155"/>
      <c r="B8195" s="155"/>
      <c r="C8195" s="155" t="s">
        <v>10691</v>
      </c>
      <c r="D8195" s="155"/>
      <c r="E8195" s="157">
        <v>0</v>
      </c>
      <c r="F8195" s="155"/>
    </row>
    <row r="8196" spans="1:6" x14ac:dyDescent="0.2">
      <c r="A8196" s="155" t="s">
        <v>8264</v>
      </c>
      <c r="B8196" s="155"/>
      <c r="C8196" s="156">
        <v>37590</v>
      </c>
      <c r="D8196" s="157">
        <v>3575.68</v>
      </c>
      <c r="E8196" s="157">
        <v>3575.68</v>
      </c>
      <c r="F8196" s="157">
        <v>0</v>
      </c>
    </row>
    <row r="8197" spans="1:6" x14ac:dyDescent="0.2">
      <c r="A8197" s="155" t="s">
        <v>8257</v>
      </c>
      <c r="B8197" s="155" t="s">
        <v>8258</v>
      </c>
      <c r="C8197" s="155" t="s">
        <v>10690</v>
      </c>
      <c r="D8197" s="157" t="s">
        <v>8259</v>
      </c>
      <c r="E8197" s="157" t="s">
        <v>8259</v>
      </c>
      <c r="F8197" s="157" t="s">
        <v>8259</v>
      </c>
    </row>
    <row r="8198" spans="1:6" x14ac:dyDescent="0.2">
      <c r="A8198" s="155" t="s">
        <v>8257</v>
      </c>
      <c r="B8198" s="155" t="s">
        <v>8258</v>
      </c>
      <c r="C8198" s="155" t="s">
        <v>10690</v>
      </c>
      <c r="D8198" s="157" t="s">
        <v>8259</v>
      </c>
      <c r="E8198" s="157" t="s">
        <v>8259</v>
      </c>
      <c r="F8198" s="157" t="s">
        <v>8259</v>
      </c>
    </row>
    <row r="8199" spans="1:6" x14ac:dyDescent="0.2">
      <c r="A8199" s="155" t="s">
        <v>8260</v>
      </c>
      <c r="B8199" s="155" t="s">
        <v>12364</v>
      </c>
      <c r="C8199" s="156">
        <v>37621</v>
      </c>
      <c r="D8199" s="157">
        <v>0</v>
      </c>
      <c r="E8199" s="157">
        <v>0</v>
      </c>
      <c r="F8199" s="157">
        <v>0</v>
      </c>
    </row>
    <row r="8200" spans="1:6" x14ac:dyDescent="0.2">
      <c r="A8200" s="155" t="s">
        <v>8261</v>
      </c>
      <c r="B8200" s="155"/>
      <c r="C8200" s="156">
        <v>37621</v>
      </c>
      <c r="D8200" s="157">
        <v>3575.68</v>
      </c>
      <c r="E8200" s="157">
        <v>3575.68</v>
      </c>
      <c r="F8200" s="157">
        <v>0</v>
      </c>
    </row>
    <row r="8201" spans="1:6" x14ac:dyDescent="0.2">
      <c r="A8201" s="155" t="s">
        <v>8257</v>
      </c>
      <c r="B8201" s="155" t="s">
        <v>8258</v>
      </c>
      <c r="C8201" s="155" t="s">
        <v>10690</v>
      </c>
      <c r="D8201" s="157" t="s">
        <v>8259</v>
      </c>
      <c r="E8201" s="157" t="s">
        <v>8259</v>
      </c>
      <c r="F8201" s="157" t="s">
        <v>8259</v>
      </c>
    </row>
    <row r="8202" spans="1:6" x14ac:dyDescent="0.2">
      <c r="A8202" s="155" t="s">
        <v>7448</v>
      </c>
      <c r="B8202" s="155" t="s">
        <v>8522</v>
      </c>
      <c r="C8202" s="155"/>
      <c r="D8202" s="155"/>
      <c r="E8202" s="155"/>
      <c r="F8202" s="155"/>
    </row>
    <row r="8203" spans="1:6" x14ac:dyDescent="0.2">
      <c r="A8203" s="155"/>
      <c r="B8203" s="155"/>
      <c r="C8203" s="155" t="s">
        <v>10691</v>
      </c>
      <c r="D8203" s="155"/>
      <c r="E8203" s="157">
        <v>0</v>
      </c>
      <c r="F8203" s="155"/>
    </row>
    <row r="8204" spans="1:6" x14ac:dyDescent="0.2">
      <c r="A8204" s="155" t="s">
        <v>8264</v>
      </c>
      <c r="B8204" s="155"/>
      <c r="C8204" s="156">
        <v>37590</v>
      </c>
      <c r="D8204" s="157">
        <v>1001.6</v>
      </c>
      <c r="E8204" s="157">
        <v>1001.6</v>
      </c>
      <c r="F8204" s="157">
        <v>0</v>
      </c>
    </row>
    <row r="8205" spans="1:6" x14ac:dyDescent="0.2">
      <c r="A8205" s="155" t="s">
        <v>8257</v>
      </c>
      <c r="B8205" s="155" t="s">
        <v>8258</v>
      </c>
      <c r="C8205" s="155" t="s">
        <v>10690</v>
      </c>
      <c r="D8205" s="157" t="s">
        <v>8259</v>
      </c>
      <c r="E8205" s="157" t="s">
        <v>8259</v>
      </c>
      <c r="F8205" s="157" t="s">
        <v>8259</v>
      </c>
    </row>
    <row r="8206" spans="1:6" x14ac:dyDescent="0.2">
      <c r="A8206" s="155" t="s">
        <v>8257</v>
      </c>
      <c r="B8206" s="155" t="s">
        <v>8258</v>
      </c>
      <c r="C8206" s="155" t="s">
        <v>10690</v>
      </c>
      <c r="D8206" s="157" t="s">
        <v>8259</v>
      </c>
      <c r="E8206" s="157" t="s">
        <v>8259</v>
      </c>
      <c r="F8206" s="157" t="s">
        <v>8259</v>
      </c>
    </row>
    <row r="8207" spans="1:6" x14ac:dyDescent="0.2">
      <c r="A8207" s="155" t="s">
        <v>8260</v>
      </c>
      <c r="B8207" s="155" t="s">
        <v>12364</v>
      </c>
      <c r="C8207" s="156">
        <v>37621</v>
      </c>
      <c r="D8207" s="157">
        <v>0</v>
      </c>
      <c r="E8207" s="157">
        <v>0</v>
      </c>
      <c r="F8207" s="157">
        <v>0</v>
      </c>
    </row>
    <row r="8208" spans="1:6" x14ac:dyDescent="0.2">
      <c r="A8208" s="155" t="s">
        <v>8261</v>
      </c>
      <c r="B8208" s="155"/>
      <c r="C8208" s="156">
        <v>37621</v>
      </c>
      <c r="D8208" s="157">
        <v>1001.6</v>
      </c>
      <c r="E8208" s="157">
        <v>1001.6</v>
      </c>
      <c r="F8208" s="157">
        <v>0</v>
      </c>
    </row>
    <row r="8209" spans="1:6" x14ac:dyDescent="0.2">
      <c r="A8209" s="155" t="s">
        <v>8257</v>
      </c>
      <c r="B8209" s="155" t="s">
        <v>8258</v>
      </c>
      <c r="C8209" s="155" t="s">
        <v>10690</v>
      </c>
      <c r="D8209" s="157" t="s">
        <v>8259</v>
      </c>
      <c r="E8209" s="157" t="s">
        <v>8259</v>
      </c>
      <c r="F8209" s="157" t="s">
        <v>8259</v>
      </c>
    </row>
    <row r="8210" spans="1:6" x14ac:dyDescent="0.2">
      <c r="A8210" s="155" t="s">
        <v>6245</v>
      </c>
      <c r="B8210" s="155" t="s">
        <v>11986</v>
      </c>
      <c r="C8210" s="155"/>
      <c r="D8210" s="155"/>
      <c r="E8210" s="155"/>
      <c r="F8210" s="155"/>
    </row>
    <row r="8211" spans="1:6" x14ac:dyDescent="0.2">
      <c r="A8211" s="155"/>
      <c r="B8211" s="155"/>
      <c r="C8211" s="155" t="s">
        <v>10691</v>
      </c>
      <c r="D8211" s="155"/>
      <c r="E8211" s="157">
        <v>0</v>
      </c>
      <c r="F8211" s="155"/>
    </row>
    <row r="8212" spans="1:6" x14ac:dyDescent="0.2">
      <c r="A8212" s="155" t="s">
        <v>8264</v>
      </c>
      <c r="B8212" s="155"/>
      <c r="C8212" s="156">
        <v>37590</v>
      </c>
      <c r="D8212" s="157">
        <v>0</v>
      </c>
      <c r="E8212" s="157">
        <v>43805.599999999999</v>
      </c>
      <c r="F8212" s="157">
        <v>-43805.599999999999</v>
      </c>
    </row>
    <row r="8213" spans="1:6" x14ac:dyDescent="0.2">
      <c r="A8213" s="155" t="s">
        <v>8257</v>
      </c>
      <c r="B8213" s="155" t="s">
        <v>8258</v>
      </c>
      <c r="C8213" s="155" t="s">
        <v>10690</v>
      </c>
      <c r="D8213" s="157" t="s">
        <v>8259</v>
      </c>
      <c r="E8213" s="157" t="s">
        <v>8259</v>
      </c>
      <c r="F8213" s="157" t="s">
        <v>8259</v>
      </c>
    </row>
    <row r="8214" spans="1:6" x14ac:dyDescent="0.2">
      <c r="A8214" s="156">
        <v>45650</v>
      </c>
      <c r="B8214" s="155">
        <v>5624567579</v>
      </c>
      <c r="C8214" s="155" t="s">
        <v>11987</v>
      </c>
      <c r="D8214" s="157">
        <v>43805.599999999999</v>
      </c>
      <c r="E8214" s="155"/>
      <c r="F8214" s="157">
        <v>0</v>
      </c>
    </row>
    <row r="8215" spans="1:6" x14ac:dyDescent="0.2">
      <c r="A8215" s="155" t="s">
        <v>8257</v>
      </c>
      <c r="B8215" s="155" t="s">
        <v>8258</v>
      </c>
      <c r="C8215" s="155" t="s">
        <v>10690</v>
      </c>
      <c r="D8215" s="157" t="s">
        <v>8259</v>
      </c>
      <c r="E8215" s="157" t="s">
        <v>8259</v>
      </c>
      <c r="F8215" s="157" t="s">
        <v>8259</v>
      </c>
    </row>
    <row r="8216" spans="1:6" x14ac:dyDescent="0.2">
      <c r="A8216" s="155" t="s">
        <v>8260</v>
      </c>
      <c r="B8216" s="155" t="s">
        <v>12364</v>
      </c>
      <c r="C8216" s="156">
        <v>37621</v>
      </c>
      <c r="D8216" s="157">
        <v>43805.599999999999</v>
      </c>
      <c r="E8216" s="157">
        <v>0</v>
      </c>
      <c r="F8216" s="157">
        <v>43805.599999999999</v>
      </c>
    </row>
    <row r="8217" spans="1:6" x14ac:dyDescent="0.2">
      <c r="A8217" s="155" t="s">
        <v>8261</v>
      </c>
      <c r="B8217" s="155"/>
      <c r="C8217" s="156">
        <v>37621</v>
      </c>
      <c r="D8217" s="157">
        <v>43805.599999999999</v>
      </c>
      <c r="E8217" s="157">
        <v>43805.599999999999</v>
      </c>
      <c r="F8217" s="157">
        <v>0</v>
      </c>
    </row>
    <row r="8218" spans="1:6" x14ac:dyDescent="0.2">
      <c r="A8218" s="155" t="s">
        <v>8257</v>
      </c>
      <c r="B8218" s="155" t="s">
        <v>8258</v>
      </c>
      <c r="C8218" s="155" t="s">
        <v>10690</v>
      </c>
      <c r="D8218" s="157" t="s">
        <v>8259</v>
      </c>
      <c r="E8218" s="157" t="s">
        <v>8259</v>
      </c>
      <c r="F8218" s="157" t="s">
        <v>8259</v>
      </c>
    </row>
    <row r="8219" spans="1:6" x14ac:dyDescent="0.2">
      <c r="A8219" s="155" t="s">
        <v>8257</v>
      </c>
      <c r="B8219" s="155" t="s">
        <v>8258</v>
      </c>
      <c r="C8219" s="155" t="s">
        <v>10690</v>
      </c>
      <c r="D8219" s="157" t="s">
        <v>8259</v>
      </c>
      <c r="E8219" s="157" t="s">
        <v>8259</v>
      </c>
      <c r="F8219" s="157" t="s">
        <v>8259</v>
      </c>
    </row>
    <row r="8220" spans="1:6" x14ac:dyDescent="0.2">
      <c r="A8220" s="155" t="s">
        <v>8260</v>
      </c>
      <c r="B8220" s="155" t="s">
        <v>12364</v>
      </c>
      <c r="C8220" s="156">
        <v>37621</v>
      </c>
      <c r="D8220" s="157">
        <v>0</v>
      </c>
      <c r="E8220" s="157">
        <v>0</v>
      </c>
      <c r="F8220" s="157">
        <v>0</v>
      </c>
    </row>
    <row r="8221" spans="1:6" x14ac:dyDescent="0.2">
      <c r="A8221" s="155" t="s">
        <v>8261</v>
      </c>
      <c r="B8221" s="155"/>
      <c r="C8221" s="156">
        <v>37621</v>
      </c>
      <c r="D8221" s="157">
        <v>0</v>
      </c>
      <c r="E8221" s="157">
        <v>0</v>
      </c>
      <c r="F8221" s="157">
        <v>0</v>
      </c>
    </row>
    <row r="8222" spans="1:6" x14ac:dyDescent="0.2">
      <c r="A8222" s="155" t="s">
        <v>8257</v>
      </c>
      <c r="B8222" s="155" t="s">
        <v>8258</v>
      </c>
      <c r="C8222" s="155" t="s">
        <v>10690</v>
      </c>
      <c r="D8222" s="157" t="s">
        <v>8259</v>
      </c>
      <c r="E8222" s="157" t="s">
        <v>8259</v>
      </c>
      <c r="F8222" s="157" t="s">
        <v>8259</v>
      </c>
    </row>
    <row r="8223" spans="1:6" x14ac:dyDescent="0.2">
      <c r="A8223" s="155" t="s">
        <v>8257</v>
      </c>
      <c r="B8223" s="155" t="s">
        <v>8258</v>
      </c>
      <c r="C8223" s="155" t="s">
        <v>10690</v>
      </c>
      <c r="D8223" s="157" t="s">
        <v>8259</v>
      </c>
      <c r="E8223" s="157" t="s">
        <v>8259</v>
      </c>
      <c r="F8223" s="157" t="s">
        <v>8259</v>
      </c>
    </row>
    <row r="8224" spans="1:6" x14ac:dyDescent="0.2">
      <c r="A8224" s="155" t="s">
        <v>8260</v>
      </c>
      <c r="B8224" s="155" t="s">
        <v>12364</v>
      </c>
      <c r="C8224" s="156">
        <v>37621</v>
      </c>
      <c r="D8224" s="157">
        <v>0</v>
      </c>
      <c r="E8224" s="157">
        <v>0</v>
      </c>
      <c r="F8224" s="157">
        <v>0</v>
      </c>
    </row>
    <row r="8225" spans="1:6" x14ac:dyDescent="0.2">
      <c r="A8225" s="155" t="s">
        <v>8261</v>
      </c>
      <c r="B8225" s="155"/>
      <c r="C8225" s="156">
        <v>37621</v>
      </c>
      <c r="D8225" s="157">
        <v>0</v>
      </c>
      <c r="E8225" s="157">
        <v>0</v>
      </c>
      <c r="F8225" s="157">
        <v>0</v>
      </c>
    </row>
    <row r="8226" spans="1:6" x14ac:dyDescent="0.2">
      <c r="A8226" s="155" t="s">
        <v>8257</v>
      </c>
      <c r="B8226" s="155" t="s">
        <v>8258</v>
      </c>
      <c r="C8226" s="155" t="s">
        <v>10690</v>
      </c>
      <c r="D8226" s="157" t="s">
        <v>8259</v>
      </c>
      <c r="E8226" s="157" t="s">
        <v>8259</v>
      </c>
      <c r="F8226" s="157" t="s">
        <v>8259</v>
      </c>
    </row>
    <row r="8227" spans="1:6" x14ac:dyDescent="0.2">
      <c r="A8227" s="155" t="s">
        <v>8257</v>
      </c>
      <c r="B8227" s="155" t="s">
        <v>8258</v>
      </c>
      <c r="C8227" s="155" t="s">
        <v>10690</v>
      </c>
      <c r="D8227" s="157" t="s">
        <v>8259</v>
      </c>
      <c r="E8227" s="157" t="s">
        <v>8259</v>
      </c>
      <c r="F8227" s="157" t="s">
        <v>8259</v>
      </c>
    </row>
    <row r="8228" spans="1:6" x14ac:dyDescent="0.2">
      <c r="A8228" s="155" t="s">
        <v>8260</v>
      </c>
      <c r="B8228" s="155" t="s">
        <v>12364</v>
      </c>
      <c r="C8228" s="156">
        <v>37621</v>
      </c>
      <c r="D8228" s="157">
        <v>0</v>
      </c>
      <c r="E8228" s="157">
        <v>0</v>
      </c>
      <c r="F8228" s="157">
        <v>0</v>
      </c>
    </row>
    <row r="8229" spans="1:6" x14ac:dyDescent="0.2">
      <c r="A8229" s="155" t="s">
        <v>8261</v>
      </c>
      <c r="B8229" s="155"/>
      <c r="C8229" s="156">
        <v>37621</v>
      </c>
      <c r="D8229" s="157">
        <v>0</v>
      </c>
      <c r="E8229" s="157">
        <v>0</v>
      </c>
      <c r="F8229" s="157">
        <v>0</v>
      </c>
    </row>
    <row r="8230" spans="1:6" x14ac:dyDescent="0.2">
      <c r="A8230" s="155" t="s">
        <v>8268</v>
      </c>
      <c r="B8230" s="155"/>
      <c r="C8230" s="155"/>
      <c r="D8230" s="155"/>
      <c r="E8230" s="155"/>
      <c r="F8230" s="155"/>
    </row>
    <row r="8231" spans="1:6" x14ac:dyDescent="0.2">
      <c r="A8231" s="155" t="s">
        <v>8254</v>
      </c>
      <c r="B8231" s="155" t="s">
        <v>8255</v>
      </c>
      <c r="C8231" s="155"/>
      <c r="D8231" s="155"/>
      <c r="E8231" s="155"/>
      <c r="F8231" s="155"/>
    </row>
    <row r="8232" spans="1:6" x14ac:dyDescent="0.2">
      <c r="A8232" s="155"/>
      <c r="B8232" s="155"/>
      <c r="C8232" s="155" t="s">
        <v>10689</v>
      </c>
      <c r="D8232" s="157" t="s">
        <v>8255</v>
      </c>
      <c r="E8232" s="155"/>
      <c r="F8232" s="155"/>
    </row>
    <row r="8234" spans="1:6" x14ac:dyDescent="0.2">
      <c r="A8234" s="155" t="s">
        <v>8257</v>
      </c>
      <c r="B8234" s="155" t="s">
        <v>8258</v>
      </c>
      <c r="C8234" s="155" t="s">
        <v>10690</v>
      </c>
      <c r="D8234" s="157" t="s">
        <v>8259</v>
      </c>
      <c r="E8234" s="157" t="s">
        <v>8259</v>
      </c>
      <c r="F8234" s="157" t="s">
        <v>8259</v>
      </c>
    </row>
    <row r="8235" spans="1:6" x14ac:dyDescent="0.2">
      <c r="A8235" s="155" t="s">
        <v>8257</v>
      </c>
      <c r="B8235" s="155" t="s">
        <v>8258</v>
      </c>
      <c r="C8235" s="155" t="s">
        <v>10690</v>
      </c>
      <c r="D8235" s="157" t="s">
        <v>8259</v>
      </c>
      <c r="E8235" s="157" t="s">
        <v>8259</v>
      </c>
      <c r="F8235" s="157" t="s">
        <v>8259</v>
      </c>
    </row>
    <row r="8236" spans="1:6" x14ac:dyDescent="0.2">
      <c r="A8236" s="155" t="s">
        <v>8260</v>
      </c>
      <c r="B8236" s="155" t="s">
        <v>12364</v>
      </c>
      <c r="C8236" s="156">
        <v>37621</v>
      </c>
      <c r="D8236" s="157">
        <v>0</v>
      </c>
      <c r="E8236" s="157">
        <v>0</v>
      </c>
      <c r="F8236" s="157">
        <v>0</v>
      </c>
    </row>
    <row r="8237" spans="1:6" x14ac:dyDescent="0.2">
      <c r="A8237" s="155" t="s">
        <v>8261</v>
      </c>
      <c r="B8237" s="155"/>
      <c r="C8237" s="156">
        <v>37621</v>
      </c>
      <c r="D8237" s="157">
        <v>0</v>
      </c>
      <c r="E8237" s="157">
        <v>0</v>
      </c>
      <c r="F8237" s="157">
        <v>0</v>
      </c>
    </row>
    <row r="8238" spans="1:6" x14ac:dyDescent="0.2">
      <c r="A8238" s="155" t="s">
        <v>8257</v>
      </c>
      <c r="B8238" s="155" t="s">
        <v>8258</v>
      </c>
      <c r="C8238" s="155" t="s">
        <v>10690</v>
      </c>
      <c r="D8238" s="157" t="s">
        <v>8259</v>
      </c>
      <c r="E8238" s="157" t="s">
        <v>8259</v>
      </c>
      <c r="F8238" s="157" t="s">
        <v>8259</v>
      </c>
    </row>
    <row r="8239" spans="1:6" x14ac:dyDescent="0.2">
      <c r="A8239" s="155" t="s">
        <v>8257</v>
      </c>
      <c r="B8239" s="155" t="s">
        <v>8258</v>
      </c>
      <c r="C8239" s="155" t="s">
        <v>10690</v>
      </c>
      <c r="D8239" s="157" t="s">
        <v>8259</v>
      </c>
      <c r="E8239" s="157" t="s">
        <v>8259</v>
      </c>
      <c r="F8239" s="157" t="s">
        <v>8259</v>
      </c>
    </row>
    <row r="8240" spans="1:6" x14ac:dyDescent="0.2">
      <c r="A8240" s="155" t="s">
        <v>8260</v>
      </c>
      <c r="B8240" s="155" t="s">
        <v>12364</v>
      </c>
      <c r="C8240" s="156">
        <v>37621</v>
      </c>
      <c r="D8240" s="157">
        <v>0</v>
      </c>
      <c r="E8240" s="157">
        <v>0</v>
      </c>
      <c r="F8240" s="157">
        <v>0</v>
      </c>
    </row>
    <row r="8241" spans="1:6" x14ac:dyDescent="0.2">
      <c r="A8241" s="155" t="s">
        <v>8261</v>
      </c>
      <c r="B8241" s="155"/>
      <c r="C8241" s="156">
        <v>37621</v>
      </c>
      <c r="D8241" s="157">
        <v>0</v>
      </c>
      <c r="E8241" s="157">
        <v>0</v>
      </c>
      <c r="F8241" s="157">
        <v>0</v>
      </c>
    </row>
    <row r="8242" spans="1:6" x14ac:dyDescent="0.2">
      <c r="A8242" s="155" t="s">
        <v>8257</v>
      </c>
      <c r="B8242" s="155" t="s">
        <v>8258</v>
      </c>
      <c r="C8242" s="155" t="s">
        <v>10690</v>
      </c>
      <c r="D8242" s="157" t="s">
        <v>8259</v>
      </c>
      <c r="E8242" s="157" t="s">
        <v>8259</v>
      </c>
      <c r="F8242" s="157" t="s">
        <v>8259</v>
      </c>
    </row>
    <row r="8243" spans="1:6" x14ac:dyDescent="0.2">
      <c r="A8243" s="155" t="s">
        <v>5038</v>
      </c>
      <c r="B8243" s="155" t="s">
        <v>8523</v>
      </c>
      <c r="C8243" s="155"/>
      <c r="D8243" s="155"/>
      <c r="E8243" s="155"/>
      <c r="F8243" s="155"/>
    </row>
    <row r="8244" spans="1:6" x14ac:dyDescent="0.2">
      <c r="A8244" s="155"/>
      <c r="B8244" s="155"/>
      <c r="C8244" s="155" t="s">
        <v>10691</v>
      </c>
      <c r="D8244" s="155"/>
      <c r="E8244" s="157">
        <v>0</v>
      </c>
      <c r="F8244" s="155"/>
    </row>
    <row r="8245" spans="1:6" x14ac:dyDescent="0.2">
      <c r="A8245" s="155" t="s">
        <v>8264</v>
      </c>
      <c r="B8245" s="155"/>
      <c r="C8245" s="156">
        <v>37590</v>
      </c>
      <c r="D8245" s="157">
        <v>130000.485</v>
      </c>
      <c r="E8245" s="157">
        <v>177989.44200000001</v>
      </c>
      <c r="F8245" s="157">
        <v>-47988.957000000002</v>
      </c>
    </row>
    <row r="8246" spans="1:6" x14ac:dyDescent="0.2">
      <c r="A8246" s="155" t="s">
        <v>8257</v>
      </c>
      <c r="B8246" s="155" t="s">
        <v>8258</v>
      </c>
      <c r="C8246" s="155" t="s">
        <v>10690</v>
      </c>
      <c r="D8246" s="157" t="s">
        <v>8259</v>
      </c>
      <c r="E8246" s="157" t="s">
        <v>8259</v>
      </c>
      <c r="F8246" s="157" t="s">
        <v>8259</v>
      </c>
    </row>
    <row r="8248" spans="1:6" x14ac:dyDescent="0.2">
      <c r="A8248" s="155" t="s">
        <v>8265</v>
      </c>
      <c r="B8248" s="155" t="s">
        <v>8266</v>
      </c>
      <c r="C8248" s="155" t="s">
        <v>158</v>
      </c>
      <c r="D8248" s="157" t="s">
        <v>3</v>
      </c>
      <c r="E8248" s="157" t="s">
        <v>4</v>
      </c>
      <c r="F8248" s="157" t="s">
        <v>1020</v>
      </c>
    </row>
    <row r="8249" spans="1:6" x14ac:dyDescent="0.2">
      <c r="A8249" s="155" t="s">
        <v>8257</v>
      </c>
      <c r="B8249" s="155" t="s">
        <v>8258</v>
      </c>
      <c r="C8249" s="155" t="s">
        <v>10690</v>
      </c>
      <c r="D8249" s="157" t="s">
        <v>8259</v>
      </c>
      <c r="E8249" s="157" t="s">
        <v>8259</v>
      </c>
      <c r="F8249" s="157" t="s">
        <v>8259</v>
      </c>
    </row>
    <row r="8250" spans="1:6" x14ac:dyDescent="0.2">
      <c r="A8250" s="156">
        <v>45649</v>
      </c>
      <c r="B8250" s="155">
        <v>5624567563</v>
      </c>
      <c r="C8250" s="155" t="s">
        <v>11988</v>
      </c>
      <c r="D8250" s="157">
        <v>1994.66</v>
      </c>
      <c r="E8250" s="155"/>
      <c r="F8250" s="157">
        <v>-45994.296999999999</v>
      </c>
    </row>
    <row r="8251" spans="1:6" x14ac:dyDescent="0.2">
      <c r="A8251" s="156">
        <v>45651</v>
      </c>
      <c r="B8251" s="155">
        <v>5624567585</v>
      </c>
      <c r="C8251" s="155" t="s">
        <v>11989</v>
      </c>
      <c r="D8251" s="157">
        <v>18280.54</v>
      </c>
      <c r="E8251" s="155"/>
      <c r="F8251" s="157">
        <v>-27713.757000000001</v>
      </c>
    </row>
    <row r="8252" spans="1:6" x14ac:dyDescent="0.2">
      <c r="A8252" s="155" t="s">
        <v>8257</v>
      </c>
      <c r="B8252" s="155" t="s">
        <v>8258</v>
      </c>
      <c r="C8252" s="155" t="s">
        <v>10690</v>
      </c>
      <c r="D8252" s="157" t="s">
        <v>8259</v>
      </c>
      <c r="E8252" s="157" t="s">
        <v>8259</v>
      </c>
      <c r="F8252" s="157" t="s">
        <v>8259</v>
      </c>
    </row>
    <row r="8253" spans="1:6" x14ac:dyDescent="0.2">
      <c r="A8253" s="155" t="s">
        <v>8260</v>
      </c>
      <c r="B8253" s="155" t="s">
        <v>12364</v>
      </c>
      <c r="C8253" s="156">
        <v>37621</v>
      </c>
      <c r="D8253" s="157">
        <v>20275.2</v>
      </c>
      <c r="E8253" s="157">
        <v>0</v>
      </c>
      <c r="F8253" s="157">
        <v>20275.2</v>
      </c>
    </row>
    <row r="8254" spans="1:6" x14ac:dyDescent="0.2">
      <c r="A8254" s="155" t="s">
        <v>8261</v>
      </c>
      <c r="B8254" s="155"/>
      <c r="C8254" s="156">
        <v>37621</v>
      </c>
      <c r="D8254" s="157">
        <v>150275.685</v>
      </c>
      <c r="E8254" s="157">
        <v>177989.44200000001</v>
      </c>
      <c r="F8254" s="157">
        <v>-27713.757000000001</v>
      </c>
    </row>
    <row r="8255" spans="1:6" x14ac:dyDescent="0.2">
      <c r="A8255" s="155" t="s">
        <v>8257</v>
      </c>
      <c r="B8255" s="155" t="s">
        <v>8258</v>
      </c>
      <c r="C8255" s="155" t="s">
        <v>10690</v>
      </c>
      <c r="D8255" s="157" t="s">
        <v>8259</v>
      </c>
      <c r="E8255" s="157" t="s">
        <v>8259</v>
      </c>
      <c r="F8255" s="157" t="s">
        <v>8259</v>
      </c>
    </row>
    <row r="8256" spans="1:6" x14ac:dyDescent="0.2">
      <c r="A8256" s="155" t="s">
        <v>8257</v>
      </c>
      <c r="B8256" s="155" t="s">
        <v>8258</v>
      </c>
      <c r="C8256" s="155" t="s">
        <v>10690</v>
      </c>
      <c r="D8256" s="157" t="s">
        <v>8259</v>
      </c>
      <c r="E8256" s="157" t="s">
        <v>8259</v>
      </c>
      <c r="F8256" s="157" t="s">
        <v>8259</v>
      </c>
    </row>
    <row r="8257" spans="1:6" x14ac:dyDescent="0.2">
      <c r="A8257" s="155" t="s">
        <v>8260</v>
      </c>
      <c r="B8257" s="155" t="s">
        <v>12364</v>
      </c>
      <c r="C8257" s="156">
        <v>37621</v>
      </c>
      <c r="D8257" s="157">
        <v>0</v>
      </c>
      <c r="E8257" s="157">
        <v>0</v>
      </c>
      <c r="F8257" s="157">
        <v>0</v>
      </c>
    </row>
    <row r="8258" spans="1:6" x14ac:dyDescent="0.2">
      <c r="A8258" s="155" t="s">
        <v>8261</v>
      </c>
      <c r="B8258" s="155"/>
      <c r="C8258" s="156">
        <v>37621</v>
      </c>
      <c r="D8258" s="157">
        <v>0</v>
      </c>
      <c r="E8258" s="157">
        <v>0</v>
      </c>
      <c r="F8258" s="157">
        <v>0</v>
      </c>
    </row>
    <row r="8259" spans="1:6" x14ac:dyDescent="0.2">
      <c r="A8259" s="155" t="s">
        <v>8257</v>
      </c>
      <c r="B8259" s="155" t="s">
        <v>8258</v>
      </c>
      <c r="C8259" s="155" t="s">
        <v>10690</v>
      </c>
      <c r="D8259" s="157" t="s">
        <v>8259</v>
      </c>
      <c r="E8259" s="157" t="s">
        <v>8259</v>
      </c>
      <c r="F8259" s="157" t="s">
        <v>8259</v>
      </c>
    </row>
    <row r="8260" spans="1:6" x14ac:dyDescent="0.2">
      <c r="A8260" s="155" t="s">
        <v>6255</v>
      </c>
      <c r="B8260" s="155" t="s">
        <v>10051</v>
      </c>
      <c r="C8260" s="155" t="s">
        <v>8267</v>
      </c>
      <c r="D8260" s="155"/>
      <c r="E8260" s="155"/>
      <c r="F8260" s="155"/>
    </row>
    <row r="8261" spans="1:6" x14ac:dyDescent="0.2">
      <c r="A8261" s="155"/>
      <c r="B8261" s="155"/>
      <c r="C8261" s="155" t="s">
        <v>10691</v>
      </c>
      <c r="D8261" s="155"/>
      <c r="E8261" s="157">
        <v>0</v>
      </c>
      <c r="F8261" s="155"/>
    </row>
    <row r="8262" spans="1:6" x14ac:dyDescent="0.2">
      <c r="A8262" s="155" t="s">
        <v>8264</v>
      </c>
      <c r="B8262" s="155"/>
      <c r="C8262" s="156">
        <v>37590</v>
      </c>
      <c r="D8262" s="157">
        <v>8509</v>
      </c>
      <c r="E8262" s="157">
        <v>17018</v>
      </c>
      <c r="F8262" s="157">
        <v>-8509</v>
      </c>
    </row>
    <row r="8263" spans="1:6" x14ac:dyDescent="0.2">
      <c r="A8263" s="155" t="s">
        <v>8257</v>
      </c>
      <c r="B8263" s="155" t="s">
        <v>8258</v>
      </c>
      <c r="C8263" s="155" t="s">
        <v>10690</v>
      </c>
      <c r="D8263" s="157" t="s">
        <v>8259</v>
      </c>
      <c r="E8263" s="157" t="s">
        <v>8259</v>
      </c>
      <c r="F8263" s="157" t="s">
        <v>8259</v>
      </c>
    </row>
    <row r="8264" spans="1:6" x14ac:dyDescent="0.2">
      <c r="A8264" s="155" t="s">
        <v>8257</v>
      </c>
      <c r="B8264" s="155" t="s">
        <v>8258</v>
      </c>
      <c r="C8264" s="155" t="s">
        <v>10690</v>
      </c>
      <c r="D8264" s="157" t="s">
        <v>8259</v>
      </c>
      <c r="E8264" s="157" t="s">
        <v>8259</v>
      </c>
      <c r="F8264" s="157" t="s">
        <v>8259</v>
      </c>
    </row>
    <row r="8265" spans="1:6" x14ac:dyDescent="0.2">
      <c r="A8265" s="155" t="s">
        <v>8260</v>
      </c>
      <c r="B8265" s="155" t="s">
        <v>12364</v>
      </c>
      <c r="C8265" s="156">
        <v>37621</v>
      </c>
      <c r="D8265" s="157">
        <v>0</v>
      </c>
      <c r="E8265" s="157">
        <v>0</v>
      </c>
      <c r="F8265" s="157">
        <v>0</v>
      </c>
    </row>
    <row r="8266" spans="1:6" x14ac:dyDescent="0.2">
      <c r="A8266" s="155" t="s">
        <v>8261</v>
      </c>
      <c r="B8266" s="155"/>
      <c r="C8266" s="156">
        <v>37621</v>
      </c>
      <c r="D8266" s="157">
        <v>8509</v>
      </c>
      <c r="E8266" s="157">
        <v>17018</v>
      </c>
      <c r="F8266" s="157">
        <v>-8509</v>
      </c>
    </row>
    <row r="8267" spans="1:6" x14ac:dyDescent="0.2">
      <c r="A8267" s="155" t="s">
        <v>8257</v>
      </c>
      <c r="B8267" s="155" t="s">
        <v>8258</v>
      </c>
      <c r="C8267" s="155" t="s">
        <v>10690</v>
      </c>
      <c r="D8267" s="157" t="s">
        <v>8259</v>
      </c>
      <c r="E8267" s="157" t="s">
        <v>8259</v>
      </c>
      <c r="F8267" s="157" t="s">
        <v>8259</v>
      </c>
    </row>
    <row r="8268" spans="1:6" x14ac:dyDescent="0.2">
      <c r="A8268" s="155" t="s">
        <v>8257</v>
      </c>
      <c r="B8268" s="155" t="s">
        <v>8258</v>
      </c>
      <c r="C8268" s="155" t="s">
        <v>10690</v>
      </c>
      <c r="D8268" s="157" t="s">
        <v>8259</v>
      </c>
      <c r="E8268" s="157" t="s">
        <v>8259</v>
      </c>
      <c r="F8268" s="157" t="s">
        <v>8259</v>
      </c>
    </row>
    <row r="8269" spans="1:6" x14ac:dyDescent="0.2">
      <c r="A8269" s="155" t="s">
        <v>8260</v>
      </c>
      <c r="B8269" s="155" t="s">
        <v>12364</v>
      </c>
      <c r="C8269" s="156">
        <v>37621</v>
      </c>
      <c r="D8269" s="157">
        <v>0</v>
      </c>
      <c r="E8269" s="157">
        <v>0</v>
      </c>
      <c r="F8269" s="157">
        <v>0</v>
      </c>
    </row>
    <row r="8270" spans="1:6" x14ac:dyDescent="0.2">
      <c r="A8270" s="155" t="s">
        <v>8261</v>
      </c>
      <c r="B8270" s="155"/>
      <c r="C8270" s="156">
        <v>37621</v>
      </c>
      <c r="D8270" s="157">
        <v>0</v>
      </c>
      <c r="E8270" s="157">
        <v>0</v>
      </c>
      <c r="F8270" s="157">
        <v>0</v>
      </c>
    </row>
    <row r="8271" spans="1:6" x14ac:dyDescent="0.2">
      <c r="A8271" s="155" t="s">
        <v>8257</v>
      </c>
      <c r="B8271" s="155" t="s">
        <v>8258</v>
      </c>
      <c r="C8271" s="155" t="s">
        <v>10690</v>
      </c>
      <c r="D8271" s="157" t="s">
        <v>8259</v>
      </c>
      <c r="E8271" s="157" t="s">
        <v>8259</v>
      </c>
      <c r="F8271" s="157" t="s">
        <v>8259</v>
      </c>
    </row>
    <row r="8272" spans="1:6" x14ac:dyDescent="0.2">
      <c r="A8272" s="155" t="s">
        <v>8257</v>
      </c>
      <c r="B8272" s="155" t="s">
        <v>8258</v>
      </c>
      <c r="C8272" s="155" t="s">
        <v>10690</v>
      </c>
      <c r="D8272" s="157" t="s">
        <v>8259</v>
      </c>
      <c r="E8272" s="157" t="s">
        <v>8259</v>
      </c>
      <c r="F8272" s="157" t="s">
        <v>8259</v>
      </c>
    </row>
    <row r="8273" spans="1:6" x14ac:dyDescent="0.2">
      <c r="A8273" s="155" t="s">
        <v>8260</v>
      </c>
      <c r="B8273" s="155" t="s">
        <v>12364</v>
      </c>
      <c r="C8273" s="156">
        <v>37621</v>
      </c>
      <c r="D8273" s="157">
        <v>0</v>
      </c>
      <c r="E8273" s="157">
        <v>0</v>
      </c>
      <c r="F8273" s="157">
        <v>0</v>
      </c>
    </row>
    <row r="8274" spans="1:6" x14ac:dyDescent="0.2">
      <c r="A8274" s="155" t="s">
        <v>8261</v>
      </c>
      <c r="B8274" s="155"/>
      <c r="C8274" s="156">
        <v>37621</v>
      </c>
      <c r="D8274" s="157">
        <v>0</v>
      </c>
      <c r="E8274" s="157">
        <v>0</v>
      </c>
      <c r="F8274" s="157">
        <v>0</v>
      </c>
    </row>
    <row r="8275" spans="1:6" x14ac:dyDescent="0.2">
      <c r="A8275" s="155" t="s">
        <v>8257</v>
      </c>
      <c r="B8275" s="155" t="s">
        <v>8258</v>
      </c>
      <c r="C8275" s="155" t="s">
        <v>10690</v>
      </c>
      <c r="D8275" s="157" t="s">
        <v>8259</v>
      </c>
      <c r="E8275" s="157" t="s">
        <v>8259</v>
      </c>
      <c r="F8275" s="157" t="s">
        <v>8259</v>
      </c>
    </row>
    <row r="8276" spans="1:6" x14ac:dyDescent="0.2">
      <c r="A8276" s="155" t="s">
        <v>8257</v>
      </c>
      <c r="B8276" s="155" t="s">
        <v>8258</v>
      </c>
      <c r="C8276" s="155" t="s">
        <v>10690</v>
      </c>
      <c r="D8276" s="157" t="s">
        <v>8259</v>
      </c>
      <c r="E8276" s="157" t="s">
        <v>8259</v>
      </c>
      <c r="F8276" s="157" t="s">
        <v>8259</v>
      </c>
    </row>
    <row r="8277" spans="1:6" x14ac:dyDescent="0.2">
      <c r="A8277" s="155" t="s">
        <v>8260</v>
      </c>
      <c r="B8277" s="155" t="s">
        <v>12364</v>
      </c>
      <c r="C8277" s="156">
        <v>37621</v>
      </c>
      <c r="D8277" s="157">
        <v>0</v>
      </c>
      <c r="E8277" s="157">
        <v>0</v>
      </c>
      <c r="F8277" s="157">
        <v>0</v>
      </c>
    </row>
    <row r="8278" spans="1:6" x14ac:dyDescent="0.2">
      <c r="A8278" s="155" t="s">
        <v>8261</v>
      </c>
      <c r="B8278" s="155"/>
      <c r="C8278" s="156">
        <v>37621</v>
      </c>
      <c r="D8278" s="157">
        <v>0</v>
      </c>
      <c r="E8278" s="157">
        <v>0</v>
      </c>
      <c r="F8278" s="157">
        <v>0</v>
      </c>
    </row>
    <row r="8279" spans="1:6" x14ac:dyDescent="0.2">
      <c r="A8279" s="155" t="s">
        <v>8257</v>
      </c>
      <c r="B8279" s="155" t="s">
        <v>8258</v>
      </c>
      <c r="C8279" s="155" t="s">
        <v>10690</v>
      </c>
      <c r="D8279" s="157" t="s">
        <v>8259</v>
      </c>
      <c r="E8279" s="157" t="s">
        <v>8259</v>
      </c>
      <c r="F8279" s="157" t="s">
        <v>8259</v>
      </c>
    </row>
    <row r="8280" spans="1:6" x14ac:dyDescent="0.2">
      <c r="A8280" s="155" t="s">
        <v>8257</v>
      </c>
      <c r="B8280" s="155" t="s">
        <v>8258</v>
      </c>
      <c r="C8280" s="155" t="s">
        <v>10690</v>
      </c>
      <c r="D8280" s="157" t="s">
        <v>8259</v>
      </c>
      <c r="E8280" s="157" t="s">
        <v>8259</v>
      </c>
      <c r="F8280" s="157" t="s">
        <v>8259</v>
      </c>
    </row>
    <row r="8281" spans="1:6" x14ac:dyDescent="0.2">
      <c r="A8281" s="155" t="s">
        <v>8260</v>
      </c>
      <c r="B8281" s="155" t="s">
        <v>12364</v>
      </c>
      <c r="C8281" s="156">
        <v>37621</v>
      </c>
      <c r="D8281" s="157">
        <v>0</v>
      </c>
      <c r="E8281" s="157">
        <v>0</v>
      </c>
      <c r="F8281" s="157">
        <v>0</v>
      </c>
    </row>
    <row r="8282" spans="1:6" x14ac:dyDescent="0.2">
      <c r="A8282" s="155" t="s">
        <v>8261</v>
      </c>
      <c r="B8282" s="155"/>
      <c r="C8282" s="156">
        <v>37621</v>
      </c>
      <c r="D8282" s="157">
        <v>0</v>
      </c>
      <c r="E8282" s="157">
        <v>0</v>
      </c>
      <c r="F8282" s="157">
        <v>0</v>
      </c>
    </row>
    <row r="8283" spans="1:6" x14ac:dyDescent="0.2">
      <c r="A8283" s="155" t="s">
        <v>8257</v>
      </c>
      <c r="B8283" s="155" t="s">
        <v>8258</v>
      </c>
      <c r="C8283" s="155" t="s">
        <v>10690</v>
      </c>
      <c r="D8283" s="157" t="s">
        <v>8259</v>
      </c>
      <c r="E8283" s="157" t="s">
        <v>8259</v>
      </c>
      <c r="F8283" s="157" t="s">
        <v>8259</v>
      </c>
    </row>
    <row r="8284" spans="1:6" x14ac:dyDescent="0.2">
      <c r="A8284" s="155" t="s">
        <v>8257</v>
      </c>
      <c r="B8284" s="155" t="s">
        <v>8258</v>
      </c>
      <c r="C8284" s="155" t="s">
        <v>10690</v>
      </c>
      <c r="D8284" s="157" t="s">
        <v>8259</v>
      </c>
      <c r="E8284" s="157" t="s">
        <v>8259</v>
      </c>
      <c r="F8284" s="157" t="s">
        <v>8259</v>
      </c>
    </row>
    <row r="8285" spans="1:6" x14ac:dyDescent="0.2">
      <c r="A8285" s="155" t="s">
        <v>8260</v>
      </c>
      <c r="B8285" s="155" t="s">
        <v>12364</v>
      </c>
      <c r="C8285" s="156">
        <v>37621</v>
      </c>
      <c r="D8285" s="157">
        <v>0</v>
      </c>
      <c r="E8285" s="157">
        <v>0</v>
      </c>
      <c r="F8285" s="157">
        <v>0</v>
      </c>
    </row>
    <row r="8286" spans="1:6" x14ac:dyDescent="0.2">
      <c r="A8286" s="155" t="s">
        <v>8268</v>
      </c>
      <c r="B8286" s="155"/>
      <c r="C8286" s="155"/>
      <c r="D8286" s="155"/>
      <c r="E8286" s="155"/>
      <c r="F8286" s="155"/>
    </row>
    <row r="8287" spans="1:6" x14ac:dyDescent="0.2">
      <c r="A8287" s="155" t="s">
        <v>8254</v>
      </c>
      <c r="B8287" s="155" t="s">
        <v>8255</v>
      </c>
      <c r="C8287" s="155"/>
      <c r="D8287" s="155"/>
      <c r="E8287" s="155"/>
      <c r="F8287" s="155"/>
    </row>
    <row r="8288" spans="1:6" x14ac:dyDescent="0.2">
      <c r="A8288" s="155"/>
      <c r="B8288" s="155"/>
      <c r="C8288" s="155" t="s">
        <v>10689</v>
      </c>
      <c r="D8288" s="157" t="s">
        <v>8255</v>
      </c>
      <c r="E8288" s="155"/>
      <c r="F8288" s="155"/>
    </row>
    <row r="8290" spans="1:6" x14ac:dyDescent="0.2">
      <c r="A8290" s="155" t="s">
        <v>8261</v>
      </c>
      <c r="B8290" s="155"/>
      <c r="C8290" s="156">
        <v>37621</v>
      </c>
      <c r="D8290" s="157">
        <v>0</v>
      </c>
      <c r="E8290" s="157">
        <v>0</v>
      </c>
      <c r="F8290" s="157">
        <v>0</v>
      </c>
    </row>
    <row r="8291" spans="1:6" x14ac:dyDescent="0.2">
      <c r="A8291" s="155" t="s">
        <v>8257</v>
      </c>
      <c r="B8291" s="155" t="s">
        <v>8258</v>
      </c>
      <c r="C8291" s="155" t="s">
        <v>10690</v>
      </c>
      <c r="D8291" s="157" t="s">
        <v>8259</v>
      </c>
      <c r="E8291" s="157" t="s">
        <v>8259</v>
      </c>
      <c r="F8291" s="157" t="s">
        <v>8259</v>
      </c>
    </row>
    <row r="8292" spans="1:6" x14ac:dyDescent="0.2">
      <c r="A8292" s="155" t="s">
        <v>8257</v>
      </c>
      <c r="B8292" s="155" t="s">
        <v>8258</v>
      </c>
      <c r="C8292" s="155" t="s">
        <v>10690</v>
      </c>
      <c r="D8292" s="157" t="s">
        <v>8259</v>
      </c>
      <c r="E8292" s="157" t="s">
        <v>8259</v>
      </c>
      <c r="F8292" s="157" t="s">
        <v>8259</v>
      </c>
    </row>
    <row r="8293" spans="1:6" x14ac:dyDescent="0.2">
      <c r="A8293" s="155" t="s">
        <v>8260</v>
      </c>
      <c r="B8293" s="155" t="s">
        <v>12364</v>
      </c>
      <c r="C8293" s="156">
        <v>37621</v>
      </c>
      <c r="D8293" s="157">
        <v>0</v>
      </c>
      <c r="E8293" s="157">
        <v>0</v>
      </c>
      <c r="F8293" s="157">
        <v>0</v>
      </c>
    </row>
    <row r="8294" spans="1:6" x14ac:dyDescent="0.2">
      <c r="A8294" s="155" t="s">
        <v>8261</v>
      </c>
      <c r="B8294" s="155"/>
      <c r="C8294" s="156">
        <v>37621</v>
      </c>
      <c r="D8294" s="157">
        <v>0</v>
      </c>
      <c r="E8294" s="157">
        <v>0</v>
      </c>
      <c r="F8294" s="157">
        <v>0</v>
      </c>
    </row>
    <row r="8295" spans="1:6" x14ac:dyDescent="0.2">
      <c r="A8295" s="155" t="s">
        <v>8257</v>
      </c>
      <c r="B8295" s="155" t="s">
        <v>8258</v>
      </c>
      <c r="C8295" s="155" t="s">
        <v>10690</v>
      </c>
      <c r="D8295" s="157" t="s">
        <v>8259</v>
      </c>
      <c r="E8295" s="157" t="s">
        <v>8259</v>
      </c>
      <c r="F8295" s="157" t="s">
        <v>8259</v>
      </c>
    </row>
    <row r="8296" spans="1:6" x14ac:dyDescent="0.2">
      <c r="A8296" s="155" t="s">
        <v>8257</v>
      </c>
      <c r="B8296" s="155" t="s">
        <v>8258</v>
      </c>
      <c r="C8296" s="155" t="s">
        <v>10690</v>
      </c>
      <c r="D8296" s="157" t="s">
        <v>8259</v>
      </c>
      <c r="E8296" s="157" t="s">
        <v>8259</v>
      </c>
      <c r="F8296" s="157" t="s">
        <v>8259</v>
      </c>
    </row>
    <row r="8297" spans="1:6" x14ac:dyDescent="0.2">
      <c r="A8297" s="155" t="s">
        <v>8260</v>
      </c>
      <c r="B8297" s="155" t="s">
        <v>12364</v>
      </c>
      <c r="C8297" s="156">
        <v>37621</v>
      </c>
      <c r="D8297" s="157">
        <v>0</v>
      </c>
      <c r="E8297" s="157">
        <v>0</v>
      </c>
      <c r="F8297" s="157">
        <v>0</v>
      </c>
    </row>
    <row r="8298" spans="1:6" x14ac:dyDescent="0.2">
      <c r="A8298" s="155" t="s">
        <v>8261</v>
      </c>
      <c r="B8298" s="155"/>
      <c r="C8298" s="156">
        <v>37621</v>
      </c>
      <c r="D8298" s="157">
        <v>0</v>
      </c>
      <c r="E8298" s="157">
        <v>0</v>
      </c>
      <c r="F8298" s="157">
        <v>0</v>
      </c>
    </row>
    <row r="8299" spans="1:6" x14ac:dyDescent="0.2">
      <c r="A8299" s="155" t="s">
        <v>8257</v>
      </c>
      <c r="B8299" s="155" t="s">
        <v>8258</v>
      </c>
      <c r="C8299" s="155" t="s">
        <v>10690</v>
      </c>
      <c r="D8299" s="157" t="s">
        <v>8259</v>
      </c>
      <c r="E8299" s="157" t="s">
        <v>8259</v>
      </c>
      <c r="F8299" s="157" t="s">
        <v>8259</v>
      </c>
    </row>
    <row r="8300" spans="1:6" x14ac:dyDescent="0.2">
      <c r="A8300" s="155" t="s">
        <v>6262</v>
      </c>
      <c r="B8300" s="155" t="s">
        <v>10052</v>
      </c>
      <c r="C8300" s="155" t="s">
        <v>10053</v>
      </c>
      <c r="D8300" s="155"/>
      <c r="E8300" s="155"/>
      <c r="F8300" s="155"/>
    </row>
    <row r="8301" spans="1:6" x14ac:dyDescent="0.2">
      <c r="A8301" s="155"/>
      <c r="B8301" s="155"/>
      <c r="C8301" s="155" t="s">
        <v>10691</v>
      </c>
      <c r="D8301" s="155"/>
      <c r="E8301" s="157">
        <v>0</v>
      </c>
      <c r="F8301" s="155"/>
    </row>
    <row r="8302" spans="1:6" x14ac:dyDescent="0.2">
      <c r="A8302" s="155" t="s">
        <v>8264</v>
      </c>
      <c r="B8302" s="155"/>
      <c r="C8302" s="156">
        <v>37590</v>
      </c>
      <c r="D8302" s="157">
        <v>9284</v>
      </c>
      <c r="E8302" s="157">
        <v>9284</v>
      </c>
      <c r="F8302" s="157">
        <v>0</v>
      </c>
    </row>
    <row r="8303" spans="1:6" x14ac:dyDescent="0.2">
      <c r="A8303" s="155" t="s">
        <v>8257</v>
      </c>
      <c r="B8303" s="155" t="s">
        <v>8258</v>
      </c>
      <c r="C8303" s="155" t="s">
        <v>10690</v>
      </c>
      <c r="D8303" s="157" t="s">
        <v>8259</v>
      </c>
      <c r="E8303" s="157" t="s">
        <v>8259</v>
      </c>
      <c r="F8303" s="157" t="s">
        <v>8259</v>
      </c>
    </row>
    <row r="8304" spans="1:6" x14ac:dyDescent="0.2">
      <c r="A8304" s="155" t="s">
        <v>8257</v>
      </c>
      <c r="B8304" s="155" t="s">
        <v>8258</v>
      </c>
      <c r="C8304" s="155" t="s">
        <v>10690</v>
      </c>
      <c r="D8304" s="157" t="s">
        <v>8259</v>
      </c>
      <c r="E8304" s="157" t="s">
        <v>8259</v>
      </c>
      <c r="F8304" s="157" t="s">
        <v>8259</v>
      </c>
    </row>
    <row r="8305" spans="1:6" x14ac:dyDescent="0.2">
      <c r="A8305" s="155" t="s">
        <v>8260</v>
      </c>
      <c r="B8305" s="155" t="s">
        <v>12364</v>
      </c>
      <c r="C8305" s="156">
        <v>37621</v>
      </c>
      <c r="D8305" s="157">
        <v>0</v>
      </c>
      <c r="E8305" s="157">
        <v>0</v>
      </c>
      <c r="F8305" s="157">
        <v>0</v>
      </c>
    </row>
    <row r="8306" spans="1:6" x14ac:dyDescent="0.2">
      <c r="A8306" s="155" t="s">
        <v>8261</v>
      </c>
      <c r="B8306" s="155"/>
      <c r="C8306" s="156">
        <v>37621</v>
      </c>
      <c r="D8306" s="157">
        <v>9284</v>
      </c>
      <c r="E8306" s="157">
        <v>9284</v>
      </c>
      <c r="F8306" s="157">
        <v>0</v>
      </c>
    </row>
    <row r="8307" spans="1:6" x14ac:dyDescent="0.2">
      <c r="A8307" s="155" t="s">
        <v>8257</v>
      </c>
      <c r="B8307" s="155" t="s">
        <v>8258</v>
      </c>
      <c r="C8307" s="155" t="s">
        <v>10690</v>
      </c>
      <c r="D8307" s="157" t="s">
        <v>8259</v>
      </c>
      <c r="E8307" s="157" t="s">
        <v>8259</v>
      </c>
      <c r="F8307" s="157" t="s">
        <v>8259</v>
      </c>
    </row>
    <row r="8308" spans="1:6" x14ac:dyDescent="0.2">
      <c r="A8308" s="155" t="s">
        <v>8257</v>
      </c>
      <c r="B8308" s="155" t="s">
        <v>8258</v>
      </c>
      <c r="C8308" s="155" t="s">
        <v>10690</v>
      </c>
      <c r="D8308" s="157" t="s">
        <v>8259</v>
      </c>
      <c r="E8308" s="157" t="s">
        <v>8259</v>
      </c>
      <c r="F8308" s="157" t="s">
        <v>8259</v>
      </c>
    </row>
    <row r="8309" spans="1:6" x14ac:dyDescent="0.2">
      <c r="A8309" s="155" t="s">
        <v>8260</v>
      </c>
      <c r="B8309" s="155" t="s">
        <v>12364</v>
      </c>
      <c r="C8309" s="156">
        <v>37621</v>
      </c>
      <c r="D8309" s="157">
        <v>0</v>
      </c>
      <c r="E8309" s="157">
        <v>0</v>
      </c>
      <c r="F8309" s="157">
        <v>0</v>
      </c>
    </row>
    <row r="8310" spans="1:6" x14ac:dyDescent="0.2">
      <c r="A8310" s="155" t="s">
        <v>8261</v>
      </c>
      <c r="B8310" s="155"/>
      <c r="C8310" s="156">
        <v>37621</v>
      </c>
      <c r="D8310" s="157">
        <v>0</v>
      </c>
      <c r="E8310" s="157">
        <v>0</v>
      </c>
      <c r="F8310" s="157">
        <v>0</v>
      </c>
    </row>
    <row r="8311" spans="1:6" x14ac:dyDescent="0.2">
      <c r="A8311" s="155" t="s">
        <v>8257</v>
      </c>
      <c r="B8311" s="155" t="s">
        <v>8258</v>
      </c>
      <c r="C8311" s="155" t="s">
        <v>10690</v>
      </c>
      <c r="D8311" s="157" t="s">
        <v>8259</v>
      </c>
      <c r="E8311" s="157" t="s">
        <v>8259</v>
      </c>
      <c r="F8311" s="157" t="s">
        <v>8259</v>
      </c>
    </row>
    <row r="8312" spans="1:6" x14ac:dyDescent="0.2">
      <c r="A8312" s="155" t="s">
        <v>8257</v>
      </c>
      <c r="B8312" s="155" t="s">
        <v>8258</v>
      </c>
      <c r="C8312" s="155" t="s">
        <v>10690</v>
      </c>
      <c r="D8312" s="157" t="s">
        <v>8259</v>
      </c>
      <c r="E8312" s="157" t="s">
        <v>8259</v>
      </c>
      <c r="F8312" s="157" t="s">
        <v>8259</v>
      </c>
    </row>
    <row r="8313" spans="1:6" x14ac:dyDescent="0.2">
      <c r="A8313" s="155" t="s">
        <v>8260</v>
      </c>
      <c r="B8313" s="155" t="s">
        <v>12364</v>
      </c>
      <c r="C8313" s="156">
        <v>37621</v>
      </c>
      <c r="D8313" s="157">
        <v>0</v>
      </c>
      <c r="E8313" s="157">
        <v>0</v>
      </c>
      <c r="F8313" s="157">
        <v>0</v>
      </c>
    </row>
    <row r="8314" spans="1:6" x14ac:dyDescent="0.2">
      <c r="A8314" s="155" t="s">
        <v>8261</v>
      </c>
      <c r="B8314" s="155"/>
      <c r="C8314" s="156">
        <v>37621</v>
      </c>
      <c r="D8314" s="157">
        <v>0</v>
      </c>
      <c r="E8314" s="157">
        <v>0</v>
      </c>
      <c r="F8314" s="157">
        <v>0</v>
      </c>
    </row>
    <row r="8315" spans="1:6" x14ac:dyDescent="0.2">
      <c r="A8315" s="155" t="s">
        <v>8257</v>
      </c>
      <c r="B8315" s="155" t="s">
        <v>8258</v>
      </c>
      <c r="C8315" s="155" t="s">
        <v>10690</v>
      </c>
      <c r="D8315" s="157" t="s">
        <v>8259</v>
      </c>
      <c r="E8315" s="157" t="s">
        <v>8259</v>
      </c>
      <c r="F8315" s="157" t="s">
        <v>8259</v>
      </c>
    </row>
    <row r="8316" spans="1:6" x14ac:dyDescent="0.2">
      <c r="A8316" s="155" t="s">
        <v>8257</v>
      </c>
      <c r="B8316" s="155" t="s">
        <v>8258</v>
      </c>
      <c r="C8316" s="155" t="s">
        <v>10690</v>
      </c>
      <c r="D8316" s="157" t="s">
        <v>8259</v>
      </c>
      <c r="E8316" s="157" t="s">
        <v>8259</v>
      </c>
      <c r="F8316" s="157" t="s">
        <v>8259</v>
      </c>
    </row>
    <row r="8317" spans="1:6" x14ac:dyDescent="0.2">
      <c r="A8317" s="155" t="s">
        <v>8260</v>
      </c>
      <c r="B8317" s="155" t="s">
        <v>12364</v>
      </c>
      <c r="C8317" s="156">
        <v>37621</v>
      </c>
      <c r="D8317" s="157">
        <v>0</v>
      </c>
      <c r="E8317" s="157">
        <v>0</v>
      </c>
      <c r="F8317" s="157">
        <v>0</v>
      </c>
    </row>
    <row r="8318" spans="1:6" x14ac:dyDescent="0.2">
      <c r="A8318" s="155" t="s">
        <v>8261</v>
      </c>
      <c r="B8318" s="155"/>
      <c r="C8318" s="156">
        <v>37621</v>
      </c>
      <c r="D8318" s="157">
        <v>0</v>
      </c>
      <c r="E8318" s="157">
        <v>0</v>
      </c>
      <c r="F8318" s="157">
        <v>0</v>
      </c>
    </row>
    <row r="8319" spans="1:6" x14ac:dyDescent="0.2">
      <c r="A8319" s="155" t="s">
        <v>8257</v>
      </c>
      <c r="B8319" s="155" t="s">
        <v>8258</v>
      </c>
      <c r="C8319" s="155" t="s">
        <v>10690</v>
      </c>
      <c r="D8319" s="157" t="s">
        <v>8259</v>
      </c>
      <c r="E8319" s="157" t="s">
        <v>8259</v>
      </c>
      <c r="F8319" s="157" t="s">
        <v>8259</v>
      </c>
    </row>
    <row r="8320" spans="1:6" x14ac:dyDescent="0.2">
      <c r="A8320" s="155" t="s">
        <v>8257</v>
      </c>
      <c r="B8320" s="155" t="s">
        <v>8258</v>
      </c>
      <c r="C8320" s="155" t="s">
        <v>10690</v>
      </c>
      <c r="D8320" s="157" t="s">
        <v>8259</v>
      </c>
      <c r="E8320" s="157" t="s">
        <v>8259</v>
      </c>
      <c r="F8320" s="157" t="s">
        <v>8259</v>
      </c>
    </row>
    <row r="8321" spans="1:6" x14ac:dyDescent="0.2">
      <c r="A8321" s="155" t="s">
        <v>8260</v>
      </c>
      <c r="B8321" s="155" t="s">
        <v>12364</v>
      </c>
      <c r="C8321" s="156">
        <v>37621</v>
      </c>
      <c r="D8321" s="157">
        <v>0</v>
      </c>
      <c r="E8321" s="157">
        <v>0</v>
      </c>
      <c r="F8321" s="157">
        <v>0</v>
      </c>
    </row>
    <row r="8322" spans="1:6" x14ac:dyDescent="0.2">
      <c r="A8322" s="155" t="s">
        <v>8261</v>
      </c>
      <c r="B8322" s="155"/>
      <c r="C8322" s="156">
        <v>37621</v>
      </c>
      <c r="D8322" s="157">
        <v>0</v>
      </c>
      <c r="E8322" s="157">
        <v>0</v>
      </c>
      <c r="F8322" s="157">
        <v>0</v>
      </c>
    </row>
    <row r="8323" spans="1:6" x14ac:dyDescent="0.2">
      <c r="A8323" s="155" t="s">
        <v>8257</v>
      </c>
      <c r="B8323" s="155" t="s">
        <v>8258</v>
      </c>
      <c r="C8323" s="155" t="s">
        <v>10690</v>
      </c>
      <c r="D8323" s="157" t="s">
        <v>8259</v>
      </c>
      <c r="E8323" s="157" t="s">
        <v>8259</v>
      </c>
      <c r="F8323" s="157" t="s">
        <v>8259</v>
      </c>
    </row>
    <row r="8324" spans="1:6" x14ac:dyDescent="0.2">
      <c r="A8324" s="155" t="s">
        <v>8257</v>
      </c>
      <c r="B8324" s="155" t="s">
        <v>8258</v>
      </c>
      <c r="C8324" s="155" t="s">
        <v>10690</v>
      </c>
      <c r="D8324" s="157" t="s">
        <v>8259</v>
      </c>
      <c r="E8324" s="157" t="s">
        <v>8259</v>
      </c>
      <c r="F8324" s="157" t="s">
        <v>8259</v>
      </c>
    </row>
    <row r="8325" spans="1:6" x14ac:dyDescent="0.2">
      <c r="A8325" s="155" t="s">
        <v>8260</v>
      </c>
      <c r="B8325" s="155" t="s">
        <v>12364</v>
      </c>
      <c r="C8325" s="156">
        <v>37621</v>
      </c>
      <c r="D8325" s="157">
        <v>0</v>
      </c>
      <c r="E8325" s="157">
        <v>0</v>
      </c>
      <c r="F8325" s="157">
        <v>0</v>
      </c>
    </row>
    <row r="8326" spans="1:6" x14ac:dyDescent="0.2">
      <c r="A8326" s="155" t="s">
        <v>8261</v>
      </c>
      <c r="B8326" s="155"/>
      <c r="C8326" s="156">
        <v>37621</v>
      </c>
      <c r="D8326" s="157">
        <v>0</v>
      </c>
      <c r="E8326" s="157">
        <v>0</v>
      </c>
      <c r="F8326" s="157">
        <v>0</v>
      </c>
    </row>
    <row r="8327" spans="1:6" x14ac:dyDescent="0.2">
      <c r="A8327" s="155" t="s">
        <v>8257</v>
      </c>
      <c r="B8327" s="155" t="s">
        <v>8258</v>
      </c>
      <c r="C8327" s="155" t="s">
        <v>10690</v>
      </c>
      <c r="D8327" s="157" t="s">
        <v>8259</v>
      </c>
      <c r="E8327" s="157" t="s">
        <v>8259</v>
      </c>
      <c r="F8327" s="157" t="s">
        <v>8259</v>
      </c>
    </row>
    <row r="8328" spans="1:6" x14ac:dyDescent="0.2">
      <c r="A8328" s="155" t="s">
        <v>6273</v>
      </c>
      <c r="B8328" s="155" t="s">
        <v>10054</v>
      </c>
      <c r="C8328" s="155" t="s">
        <v>10055</v>
      </c>
      <c r="D8328" s="155"/>
      <c r="E8328" s="155"/>
      <c r="F8328" s="155"/>
    </row>
    <row r="8329" spans="1:6" x14ac:dyDescent="0.2">
      <c r="A8329" s="155"/>
      <c r="B8329" s="155"/>
      <c r="C8329" s="155" t="s">
        <v>10691</v>
      </c>
      <c r="D8329" s="155"/>
      <c r="E8329" s="157">
        <v>0</v>
      </c>
      <c r="F8329" s="155"/>
    </row>
    <row r="8330" spans="1:6" x14ac:dyDescent="0.2">
      <c r="A8330" s="155" t="s">
        <v>8264</v>
      </c>
      <c r="B8330" s="155"/>
      <c r="C8330" s="156">
        <v>37590</v>
      </c>
      <c r="D8330" s="157">
        <v>5262.5029999999997</v>
      </c>
      <c r="E8330" s="157">
        <v>2762.5030000000002</v>
      </c>
      <c r="F8330" s="157">
        <v>2500</v>
      </c>
    </row>
    <row r="8331" spans="1:6" x14ac:dyDescent="0.2">
      <c r="A8331" s="155" t="s">
        <v>8257</v>
      </c>
      <c r="B8331" s="155" t="s">
        <v>8258</v>
      </c>
      <c r="C8331" s="155" t="s">
        <v>10690</v>
      </c>
      <c r="D8331" s="157" t="s">
        <v>8259</v>
      </c>
      <c r="E8331" s="157" t="s">
        <v>8259</v>
      </c>
      <c r="F8331" s="157" t="s">
        <v>8259</v>
      </c>
    </row>
    <row r="8333" spans="1:6" x14ac:dyDescent="0.2">
      <c r="A8333" s="155" t="s">
        <v>8265</v>
      </c>
      <c r="B8333" s="155" t="s">
        <v>8266</v>
      </c>
      <c r="C8333" s="155" t="s">
        <v>158</v>
      </c>
      <c r="D8333" s="157" t="s">
        <v>3</v>
      </c>
      <c r="E8333" s="157" t="s">
        <v>4</v>
      </c>
      <c r="F8333" s="157" t="s">
        <v>1020</v>
      </c>
    </row>
    <row r="8334" spans="1:6" x14ac:dyDescent="0.2">
      <c r="A8334" s="155" t="s">
        <v>8257</v>
      </c>
      <c r="B8334" s="155" t="s">
        <v>8258</v>
      </c>
      <c r="C8334" s="155" t="s">
        <v>10690</v>
      </c>
      <c r="D8334" s="157" t="s">
        <v>8259</v>
      </c>
      <c r="E8334" s="157" t="s">
        <v>8259</v>
      </c>
      <c r="F8334" s="157" t="s">
        <v>8259</v>
      </c>
    </row>
    <row r="8335" spans="1:6" x14ac:dyDescent="0.2">
      <c r="A8335" s="156">
        <v>45657</v>
      </c>
      <c r="B8335" s="155" t="s">
        <v>11990</v>
      </c>
      <c r="C8335" s="155" t="s">
        <v>11991</v>
      </c>
      <c r="D8335" s="155"/>
      <c r="E8335" s="157">
        <v>2624.95</v>
      </c>
      <c r="F8335" s="157">
        <v>-124.95</v>
      </c>
    </row>
    <row r="8336" spans="1:6" x14ac:dyDescent="0.2">
      <c r="A8336" s="155" t="s">
        <v>8257</v>
      </c>
      <c r="B8336" s="155" t="s">
        <v>8258</v>
      </c>
      <c r="C8336" s="155" t="s">
        <v>10690</v>
      </c>
      <c r="D8336" s="157" t="s">
        <v>8259</v>
      </c>
      <c r="E8336" s="157" t="s">
        <v>8259</v>
      </c>
      <c r="F8336" s="157" t="s">
        <v>8259</v>
      </c>
    </row>
    <row r="8337" spans="1:6" x14ac:dyDescent="0.2">
      <c r="A8337" s="155" t="s">
        <v>8260</v>
      </c>
      <c r="B8337" s="155" t="s">
        <v>12364</v>
      </c>
      <c r="C8337" s="156">
        <v>37621</v>
      </c>
      <c r="D8337" s="157">
        <v>0</v>
      </c>
      <c r="E8337" s="157">
        <v>2624.95</v>
      </c>
      <c r="F8337" s="157">
        <v>-2624.95</v>
      </c>
    </row>
    <row r="8338" spans="1:6" x14ac:dyDescent="0.2">
      <c r="A8338" s="155" t="s">
        <v>8261</v>
      </c>
      <c r="B8338" s="155"/>
      <c r="C8338" s="156">
        <v>37621</v>
      </c>
      <c r="D8338" s="157">
        <v>5262.5029999999997</v>
      </c>
      <c r="E8338" s="157">
        <v>5387.4530000000004</v>
      </c>
      <c r="F8338" s="157">
        <v>-124.95</v>
      </c>
    </row>
    <row r="8339" spans="1:6" x14ac:dyDescent="0.2">
      <c r="A8339" s="155" t="s">
        <v>8257</v>
      </c>
      <c r="B8339" s="155" t="s">
        <v>8258</v>
      </c>
      <c r="C8339" s="155" t="s">
        <v>10690</v>
      </c>
      <c r="D8339" s="157" t="s">
        <v>8259</v>
      </c>
      <c r="E8339" s="157" t="s">
        <v>8259</v>
      </c>
      <c r="F8339" s="157" t="s">
        <v>8259</v>
      </c>
    </row>
    <row r="8340" spans="1:6" x14ac:dyDescent="0.2">
      <c r="A8340" s="155" t="s">
        <v>8257</v>
      </c>
      <c r="B8340" s="155" t="s">
        <v>8258</v>
      </c>
      <c r="C8340" s="155" t="s">
        <v>10690</v>
      </c>
      <c r="D8340" s="157" t="s">
        <v>8259</v>
      </c>
      <c r="E8340" s="157" t="s">
        <v>8259</v>
      </c>
      <c r="F8340" s="157" t="s">
        <v>8259</v>
      </c>
    </row>
    <row r="8341" spans="1:6" x14ac:dyDescent="0.2">
      <c r="A8341" s="155" t="s">
        <v>8260</v>
      </c>
      <c r="B8341" s="155" t="s">
        <v>12364</v>
      </c>
      <c r="C8341" s="156">
        <v>37621</v>
      </c>
      <c r="D8341" s="157">
        <v>0</v>
      </c>
      <c r="E8341" s="157">
        <v>0</v>
      </c>
      <c r="F8341" s="157">
        <v>0</v>
      </c>
    </row>
    <row r="8342" spans="1:6" x14ac:dyDescent="0.2">
      <c r="A8342" s="155" t="s">
        <v>8268</v>
      </c>
      <c r="B8342" s="155"/>
      <c r="C8342" s="155"/>
      <c r="D8342" s="155"/>
      <c r="E8342" s="155"/>
      <c r="F8342" s="155"/>
    </row>
    <row r="8343" spans="1:6" x14ac:dyDescent="0.2">
      <c r="A8343" s="155" t="s">
        <v>8254</v>
      </c>
      <c r="B8343" s="155" t="s">
        <v>8255</v>
      </c>
      <c r="C8343" s="155"/>
      <c r="D8343" s="155"/>
      <c r="E8343" s="155"/>
      <c r="F8343" s="155"/>
    </row>
    <row r="8344" spans="1:6" x14ac:dyDescent="0.2">
      <c r="A8344" s="155"/>
      <c r="B8344" s="155"/>
      <c r="C8344" s="155" t="s">
        <v>10689</v>
      </c>
      <c r="D8344" s="157" t="s">
        <v>8255</v>
      </c>
      <c r="E8344" s="155"/>
      <c r="F8344" s="155"/>
    </row>
    <row r="8346" spans="1:6" x14ac:dyDescent="0.2">
      <c r="A8346" s="155" t="s">
        <v>8261</v>
      </c>
      <c r="B8346" s="155"/>
      <c r="C8346" s="156">
        <v>37621</v>
      </c>
      <c r="D8346" s="157">
        <v>0</v>
      </c>
      <c r="E8346" s="157">
        <v>0</v>
      </c>
      <c r="F8346" s="157">
        <v>0</v>
      </c>
    </row>
    <row r="8347" spans="1:6" x14ac:dyDescent="0.2">
      <c r="A8347" s="155" t="s">
        <v>8257</v>
      </c>
      <c r="B8347" s="155" t="s">
        <v>8258</v>
      </c>
      <c r="C8347" s="155" t="s">
        <v>10690</v>
      </c>
      <c r="D8347" s="157" t="s">
        <v>8259</v>
      </c>
      <c r="E8347" s="157" t="s">
        <v>8259</v>
      </c>
      <c r="F8347" s="157" t="s">
        <v>8259</v>
      </c>
    </row>
    <row r="8348" spans="1:6" x14ac:dyDescent="0.2">
      <c r="A8348" s="155" t="s">
        <v>8257</v>
      </c>
      <c r="B8348" s="155" t="s">
        <v>8258</v>
      </c>
      <c r="C8348" s="155" t="s">
        <v>10690</v>
      </c>
      <c r="D8348" s="157" t="s">
        <v>8259</v>
      </c>
      <c r="E8348" s="157" t="s">
        <v>8259</v>
      </c>
      <c r="F8348" s="157" t="s">
        <v>8259</v>
      </c>
    </row>
    <row r="8349" spans="1:6" x14ac:dyDescent="0.2">
      <c r="A8349" s="155" t="s">
        <v>8260</v>
      </c>
      <c r="B8349" s="155" t="s">
        <v>12364</v>
      </c>
      <c r="C8349" s="156">
        <v>37621</v>
      </c>
      <c r="D8349" s="157">
        <v>0</v>
      </c>
      <c r="E8349" s="157">
        <v>0</v>
      </c>
      <c r="F8349" s="157">
        <v>0</v>
      </c>
    </row>
    <row r="8350" spans="1:6" x14ac:dyDescent="0.2">
      <c r="A8350" s="155" t="s">
        <v>8261</v>
      </c>
      <c r="B8350" s="155"/>
      <c r="C8350" s="156">
        <v>37621</v>
      </c>
      <c r="D8350" s="157">
        <v>0</v>
      </c>
      <c r="E8350" s="157">
        <v>0</v>
      </c>
      <c r="F8350" s="157">
        <v>0</v>
      </c>
    </row>
    <row r="8351" spans="1:6" x14ac:dyDescent="0.2">
      <c r="A8351" s="155" t="s">
        <v>8257</v>
      </c>
      <c r="B8351" s="155" t="s">
        <v>8258</v>
      </c>
      <c r="C8351" s="155" t="s">
        <v>10690</v>
      </c>
      <c r="D8351" s="157" t="s">
        <v>8259</v>
      </c>
      <c r="E8351" s="157" t="s">
        <v>8259</v>
      </c>
      <c r="F8351" s="157" t="s">
        <v>8259</v>
      </c>
    </row>
    <row r="8352" spans="1:6" x14ac:dyDescent="0.2">
      <c r="A8352" s="155" t="s">
        <v>8257</v>
      </c>
      <c r="B8352" s="155" t="s">
        <v>8258</v>
      </c>
      <c r="C8352" s="155" t="s">
        <v>10690</v>
      </c>
      <c r="D8352" s="157" t="s">
        <v>8259</v>
      </c>
      <c r="E8352" s="157" t="s">
        <v>8259</v>
      </c>
      <c r="F8352" s="157" t="s">
        <v>8259</v>
      </c>
    </row>
    <row r="8353" spans="1:6" x14ac:dyDescent="0.2">
      <c r="A8353" s="155" t="s">
        <v>8260</v>
      </c>
      <c r="B8353" s="155" t="s">
        <v>12364</v>
      </c>
      <c r="C8353" s="156">
        <v>37621</v>
      </c>
      <c r="D8353" s="157">
        <v>0</v>
      </c>
      <c r="E8353" s="157">
        <v>0</v>
      </c>
      <c r="F8353" s="157">
        <v>0</v>
      </c>
    </row>
    <row r="8354" spans="1:6" x14ac:dyDescent="0.2">
      <c r="A8354" s="155" t="s">
        <v>8261</v>
      </c>
      <c r="B8354" s="155"/>
      <c r="C8354" s="156">
        <v>37621</v>
      </c>
      <c r="D8354" s="157">
        <v>0</v>
      </c>
      <c r="E8354" s="157">
        <v>0</v>
      </c>
      <c r="F8354" s="157">
        <v>0</v>
      </c>
    </row>
    <row r="8355" spans="1:6" x14ac:dyDescent="0.2">
      <c r="A8355" s="155" t="s">
        <v>8257</v>
      </c>
      <c r="B8355" s="155" t="s">
        <v>8258</v>
      </c>
      <c r="C8355" s="155" t="s">
        <v>10690</v>
      </c>
      <c r="D8355" s="157" t="s">
        <v>8259</v>
      </c>
      <c r="E8355" s="157" t="s">
        <v>8259</v>
      </c>
      <c r="F8355" s="157" t="s">
        <v>8259</v>
      </c>
    </row>
    <row r="8356" spans="1:6" x14ac:dyDescent="0.2">
      <c r="A8356" s="155" t="s">
        <v>8257</v>
      </c>
      <c r="B8356" s="155" t="s">
        <v>8258</v>
      </c>
      <c r="C8356" s="155" t="s">
        <v>10690</v>
      </c>
      <c r="D8356" s="157" t="s">
        <v>8259</v>
      </c>
      <c r="E8356" s="157" t="s">
        <v>8259</v>
      </c>
      <c r="F8356" s="157" t="s">
        <v>8259</v>
      </c>
    </row>
    <row r="8357" spans="1:6" x14ac:dyDescent="0.2">
      <c r="A8357" s="155" t="s">
        <v>8260</v>
      </c>
      <c r="B8357" s="155" t="s">
        <v>12364</v>
      </c>
      <c r="C8357" s="156">
        <v>37621</v>
      </c>
      <c r="D8357" s="157">
        <v>0</v>
      </c>
      <c r="E8357" s="157">
        <v>0</v>
      </c>
      <c r="F8357" s="157">
        <v>0</v>
      </c>
    </row>
    <row r="8358" spans="1:6" x14ac:dyDescent="0.2">
      <c r="A8358" s="155" t="s">
        <v>8261</v>
      </c>
      <c r="B8358" s="155"/>
      <c r="C8358" s="156">
        <v>37621</v>
      </c>
      <c r="D8358" s="157">
        <v>0</v>
      </c>
      <c r="E8358" s="157">
        <v>0</v>
      </c>
      <c r="F8358" s="157">
        <v>0</v>
      </c>
    </row>
    <row r="8359" spans="1:6" x14ac:dyDescent="0.2">
      <c r="A8359" s="155" t="s">
        <v>8257</v>
      </c>
      <c r="B8359" s="155" t="s">
        <v>8258</v>
      </c>
      <c r="C8359" s="155" t="s">
        <v>10690</v>
      </c>
      <c r="D8359" s="157" t="s">
        <v>8259</v>
      </c>
      <c r="E8359" s="157" t="s">
        <v>8259</v>
      </c>
      <c r="F8359" s="157" t="s">
        <v>8259</v>
      </c>
    </row>
    <row r="8360" spans="1:6" x14ac:dyDescent="0.2">
      <c r="A8360" s="155" t="s">
        <v>8257</v>
      </c>
      <c r="B8360" s="155" t="s">
        <v>8258</v>
      </c>
      <c r="C8360" s="155" t="s">
        <v>10690</v>
      </c>
      <c r="D8360" s="157" t="s">
        <v>8259</v>
      </c>
      <c r="E8360" s="157" t="s">
        <v>8259</v>
      </c>
      <c r="F8360" s="157" t="s">
        <v>8259</v>
      </c>
    </row>
    <row r="8361" spans="1:6" x14ac:dyDescent="0.2">
      <c r="A8361" s="155" t="s">
        <v>8260</v>
      </c>
      <c r="B8361" s="155" t="s">
        <v>12364</v>
      </c>
      <c r="C8361" s="156">
        <v>37621</v>
      </c>
      <c r="D8361" s="157">
        <v>0</v>
      </c>
      <c r="E8361" s="157">
        <v>0</v>
      </c>
      <c r="F8361" s="157">
        <v>0</v>
      </c>
    </row>
    <row r="8362" spans="1:6" x14ac:dyDescent="0.2">
      <c r="A8362" s="155" t="s">
        <v>8261</v>
      </c>
      <c r="B8362" s="155"/>
      <c r="C8362" s="156">
        <v>37621</v>
      </c>
      <c r="D8362" s="157">
        <v>0</v>
      </c>
      <c r="E8362" s="157">
        <v>0</v>
      </c>
      <c r="F8362" s="157">
        <v>0</v>
      </c>
    </row>
    <row r="8363" spans="1:6" x14ac:dyDescent="0.2">
      <c r="A8363" s="155" t="s">
        <v>8257</v>
      </c>
      <c r="B8363" s="155" t="s">
        <v>8258</v>
      </c>
      <c r="C8363" s="155" t="s">
        <v>10690</v>
      </c>
      <c r="D8363" s="157" t="s">
        <v>8259</v>
      </c>
      <c r="E8363" s="157" t="s">
        <v>8259</v>
      </c>
      <c r="F8363" s="157" t="s">
        <v>8259</v>
      </c>
    </row>
    <row r="8364" spans="1:6" x14ac:dyDescent="0.2">
      <c r="A8364" s="155" t="s">
        <v>5079</v>
      </c>
      <c r="B8364" s="155" t="s">
        <v>10056</v>
      </c>
      <c r="C8364" s="155" t="s">
        <v>10057</v>
      </c>
      <c r="D8364" s="155"/>
      <c r="E8364" s="155"/>
      <c r="F8364" s="155"/>
    </row>
    <row r="8365" spans="1:6" x14ac:dyDescent="0.2">
      <c r="A8365" s="155"/>
      <c r="B8365" s="155"/>
      <c r="C8365" s="155" t="s">
        <v>10691</v>
      </c>
      <c r="D8365" s="155"/>
      <c r="E8365" s="157">
        <v>0</v>
      </c>
      <c r="F8365" s="155"/>
    </row>
    <row r="8366" spans="1:6" x14ac:dyDescent="0.2">
      <c r="A8366" s="155" t="s">
        <v>8264</v>
      </c>
      <c r="B8366" s="155"/>
      <c r="C8366" s="156">
        <v>37590</v>
      </c>
      <c r="D8366" s="157">
        <v>9045</v>
      </c>
      <c r="E8366" s="157">
        <v>9045</v>
      </c>
      <c r="F8366" s="157">
        <v>0</v>
      </c>
    </row>
    <row r="8367" spans="1:6" x14ac:dyDescent="0.2">
      <c r="A8367" s="155" t="s">
        <v>8257</v>
      </c>
      <c r="B8367" s="155" t="s">
        <v>8258</v>
      </c>
      <c r="C8367" s="155" t="s">
        <v>10690</v>
      </c>
      <c r="D8367" s="157" t="s">
        <v>8259</v>
      </c>
      <c r="E8367" s="157" t="s">
        <v>8259</v>
      </c>
      <c r="F8367" s="157" t="s">
        <v>8259</v>
      </c>
    </row>
    <row r="8368" spans="1:6" x14ac:dyDescent="0.2">
      <c r="A8368" s="155" t="s">
        <v>8257</v>
      </c>
      <c r="B8368" s="155" t="s">
        <v>8258</v>
      </c>
      <c r="C8368" s="155" t="s">
        <v>10690</v>
      </c>
      <c r="D8368" s="157" t="s">
        <v>8259</v>
      </c>
      <c r="E8368" s="157" t="s">
        <v>8259</v>
      </c>
      <c r="F8368" s="157" t="s">
        <v>8259</v>
      </c>
    </row>
    <row r="8369" spans="1:6" x14ac:dyDescent="0.2">
      <c r="A8369" s="155" t="s">
        <v>8260</v>
      </c>
      <c r="B8369" s="155" t="s">
        <v>12364</v>
      </c>
      <c r="C8369" s="156">
        <v>37621</v>
      </c>
      <c r="D8369" s="157">
        <v>0</v>
      </c>
      <c r="E8369" s="157">
        <v>0</v>
      </c>
      <c r="F8369" s="157">
        <v>0</v>
      </c>
    </row>
    <row r="8370" spans="1:6" x14ac:dyDescent="0.2">
      <c r="A8370" s="155" t="s">
        <v>8261</v>
      </c>
      <c r="B8370" s="155"/>
      <c r="C8370" s="156">
        <v>37621</v>
      </c>
      <c r="D8370" s="157">
        <v>9045</v>
      </c>
      <c r="E8370" s="157">
        <v>9045</v>
      </c>
      <c r="F8370" s="157">
        <v>0</v>
      </c>
    </row>
    <row r="8371" spans="1:6" x14ac:dyDescent="0.2">
      <c r="A8371" s="155" t="s">
        <v>8257</v>
      </c>
      <c r="B8371" s="155" t="s">
        <v>8258</v>
      </c>
      <c r="C8371" s="155" t="s">
        <v>10690</v>
      </c>
      <c r="D8371" s="157" t="s">
        <v>8259</v>
      </c>
      <c r="E8371" s="157" t="s">
        <v>8259</v>
      </c>
      <c r="F8371" s="157" t="s">
        <v>8259</v>
      </c>
    </row>
    <row r="8372" spans="1:6" x14ac:dyDescent="0.2">
      <c r="A8372" s="155" t="s">
        <v>8257</v>
      </c>
      <c r="B8372" s="155" t="s">
        <v>8258</v>
      </c>
      <c r="C8372" s="155" t="s">
        <v>10690</v>
      </c>
      <c r="D8372" s="157" t="s">
        <v>8259</v>
      </c>
      <c r="E8372" s="157" t="s">
        <v>8259</v>
      </c>
      <c r="F8372" s="157" t="s">
        <v>8259</v>
      </c>
    </row>
    <row r="8373" spans="1:6" x14ac:dyDescent="0.2">
      <c r="A8373" s="155" t="s">
        <v>8260</v>
      </c>
      <c r="B8373" s="155" t="s">
        <v>12364</v>
      </c>
      <c r="C8373" s="156">
        <v>37621</v>
      </c>
      <c r="D8373" s="157">
        <v>0</v>
      </c>
      <c r="E8373" s="157">
        <v>0</v>
      </c>
      <c r="F8373" s="157">
        <v>0</v>
      </c>
    </row>
    <row r="8374" spans="1:6" x14ac:dyDescent="0.2">
      <c r="A8374" s="155" t="s">
        <v>8261</v>
      </c>
      <c r="B8374" s="155"/>
      <c r="C8374" s="156">
        <v>37621</v>
      </c>
      <c r="D8374" s="157">
        <v>0</v>
      </c>
      <c r="E8374" s="157">
        <v>0</v>
      </c>
      <c r="F8374" s="157">
        <v>0</v>
      </c>
    </row>
    <row r="8375" spans="1:6" x14ac:dyDescent="0.2">
      <c r="A8375" s="155" t="s">
        <v>8257</v>
      </c>
      <c r="B8375" s="155" t="s">
        <v>8258</v>
      </c>
      <c r="C8375" s="155" t="s">
        <v>10690</v>
      </c>
      <c r="D8375" s="157" t="s">
        <v>8259</v>
      </c>
      <c r="E8375" s="157" t="s">
        <v>8259</v>
      </c>
      <c r="F8375" s="157" t="s">
        <v>8259</v>
      </c>
    </row>
    <row r="8376" spans="1:6" x14ac:dyDescent="0.2">
      <c r="A8376" s="155" t="s">
        <v>6282</v>
      </c>
      <c r="B8376" s="155" t="s">
        <v>8460</v>
      </c>
      <c r="C8376" s="155"/>
      <c r="D8376" s="155"/>
      <c r="E8376" s="155"/>
      <c r="F8376" s="155"/>
    </row>
    <row r="8377" spans="1:6" x14ac:dyDescent="0.2">
      <c r="A8377" s="155"/>
      <c r="B8377" s="155"/>
      <c r="C8377" s="155" t="s">
        <v>10691</v>
      </c>
      <c r="D8377" s="155"/>
      <c r="E8377" s="157">
        <v>0</v>
      </c>
      <c r="F8377" s="155"/>
    </row>
    <row r="8378" spans="1:6" x14ac:dyDescent="0.2">
      <c r="A8378" s="155" t="s">
        <v>8264</v>
      </c>
      <c r="B8378" s="155"/>
      <c r="C8378" s="156">
        <v>37590</v>
      </c>
      <c r="D8378" s="157">
        <v>4247.6899999999996</v>
      </c>
      <c r="E8378" s="157">
        <v>4246.6610000000001</v>
      </c>
      <c r="F8378" s="157">
        <v>1.0289999999999999</v>
      </c>
    </row>
    <row r="8379" spans="1:6" x14ac:dyDescent="0.2">
      <c r="A8379" s="155" t="s">
        <v>8257</v>
      </c>
      <c r="B8379" s="155" t="s">
        <v>8258</v>
      </c>
      <c r="C8379" s="155" t="s">
        <v>10690</v>
      </c>
      <c r="D8379" s="157" t="s">
        <v>8259</v>
      </c>
      <c r="E8379" s="157" t="s">
        <v>8259</v>
      </c>
      <c r="F8379" s="157" t="s">
        <v>8259</v>
      </c>
    </row>
    <row r="8380" spans="1:6" x14ac:dyDescent="0.2">
      <c r="A8380" s="155" t="s">
        <v>8257</v>
      </c>
      <c r="B8380" s="155" t="s">
        <v>8258</v>
      </c>
      <c r="C8380" s="155" t="s">
        <v>10690</v>
      </c>
      <c r="D8380" s="157" t="s">
        <v>8259</v>
      </c>
      <c r="E8380" s="157" t="s">
        <v>8259</v>
      </c>
      <c r="F8380" s="157" t="s">
        <v>8259</v>
      </c>
    </row>
    <row r="8381" spans="1:6" x14ac:dyDescent="0.2">
      <c r="A8381" s="155" t="s">
        <v>8260</v>
      </c>
      <c r="B8381" s="155" t="s">
        <v>12364</v>
      </c>
      <c r="C8381" s="156">
        <v>37621</v>
      </c>
      <c r="D8381" s="157">
        <v>0</v>
      </c>
      <c r="E8381" s="157">
        <v>0</v>
      </c>
      <c r="F8381" s="157">
        <v>0</v>
      </c>
    </row>
    <row r="8382" spans="1:6" x14ac:dyDescent="0.2">
      <c r="A8382" s="155" t="s">
        <v>8261</v>
      </c>
      <c r="B8382" s="155"/>
      <c r="C8382" s="156">
        <v>37621</v>
      </c>
      <c r="D8382" s="157">
        <v>4247.6899999999996</v>
      </c>
      <c r="E8382" s="157">
        <v>4246.6610000000001</v>
      </c>
      <c r="F8382" s="157">
        <v>1.0289999999999999</v>
      </c>
    </row>
    <row r="8383" spans="1:6" x14ac:dyDescent="0.2">
      <c r="A8383" s="155" t="s">
        <v>8257</v>
      </c>
      <c r="B8383" s="155" t="s">
        <v>8258</v>
      </c>
      <c r="C8383" s="155" t="s">
        <v>10690</v>
      </c>
      <c r="D8383" s="157" t="s">
        <v>8259</v>
      </c>
      <c r="E8383" s="157" t="s">
        <v>8259</v>
      </c>
      <c r="F8383" s="157" t="s">
        <v>8259</v>
      </c>
    </row>
    <row r="8384" spans="1:6" x14ac:dyDescent="0.2">
      <c r="A8384" s="155" t="s">
        <v>8257</v>
      </c>
      <c r="B8384" s="155" t="s">
        <v>8258</v>
      </c>
      <c r="C8384" s="155" t="s">
        <v>10690</v>
      </c>
      <c r="D8384" s="157" t="s">
        <v>8259</v>
      </c>
      <c r="E8384" s="157" t="s">
        <v>8259</v>
      </c>
      <c r="F8384" s="157" t="s">
        <v>8259</v>
      </c>
    </row>
    <row r="8385" spans="1:6" x14ac:dyDescent="0.2">
      <c r="A8385" s="155" t="s">
        <v>8260</v>
      </c>
      <c r="B8385" s="155" t="s">
        <v>12364</v>
      </c>
      <c r="C8385" s="156">
        <v>37621</v>
      </c>
      <c r="D8385" s="157">
        <v>0</v>
      </c>
      <c r="E8385" s="157">
        <v>0</v>
      </c>
      <c r="F8385" s="157">
        <v>0</v>
      </c>
    </row>
    <row r="8386" spans="1:6" x14ac:dyDescent="0.2">
      <c r="A8386" s="155" t="s">
        <v>8261</v>
      </c>
      <c r="B8386" s="155"/>
      <c r="C8386" s="156">
        <v>37621</v>
      </c>
      <c r="D8386" s="157">
        <v>0</v>
      </c>
      <c r="E8386" s="157">
        <v>0</v>
      </c>
      <c r="F8386" s="157">
        <v>0</v>
      </c>
    </row>
    <row r="8387" spans="1:6" x14ac:dyDescent="0.2">
      <c r="A8387" s="155" t="s">
        <v>8257</v>
      </c>
      <c r="B8387" s="155" t="s">
        <v>8258</v>
      </c>
      <c r="C8387" s="155" t="s">
        <v>10690</v>
      </c>
      <c r="D8387" s="157" t="s">
        <v>8259</v>
      </c>
      <c r="E8387" s="157" t="s">
        <v>8259</v>
      </c>
      <c r="F8387" s="157" t="s">
        <v>8259</v>
      </c>
    </row>
    <row r="8388" spans="1:6" x14ac:dyDescent="0.2">
      <c r="A8388" s="155" t="s">
        <v>8257</v>
      </c>
      <c r="B8388" s="155" t="s">
        <v>8258</v>
      </c>
      <c r="C8388" s="155" t="s">
        <v>10690</v>
      </c>
      <c r="D8388" s="157" t="s">
        <v>8259</v>
      </c>
      <c r="E8388" s="157" t="s">
        <v>8259</v>
      </c>
      <c r="F8388" s="157" t="s">
        <v>8259</v>
      </c>
    </row>
    <row r="8389" spans="1:6" x14ac:dyDescent="0.2">
      <c r="A8389" s="155" t="s">
        <v>8260</v>
      </c>
      <c r="B8389" s="155" t="s">
        <v>12364</v>
      </c>
      <c r="C8389" s="156">
        <v>37621</v>
      </c>
      <c r="D8389" s="157">
        <v>0</v>
      </c>
      <c r="E8389" s="157">
        <v>0</v>
      </c>
      <c r="F8389" s="157">
        <v>0</v>
      </c>
    </row>
    <row r="8390" spans="1:6" x14ac:dyDescent="0.2">
      <c r="A8390" s="155" t="s">
        <v>8261</v>
      </c>
      <c r="B8390" s="155"/>
      <c r="C8390" s="156">
        <v>37621</v>
      </c>
      <c r="D8390" s="157">
        <v>0</v>
      </c>
      <c r="E8390" s="157">
        <v>0</v>
      </c>
      <c r="F8390" s="157">
        <v>0</v>
      </c>
    </row>
    <row r="8391" spans="1:6" x14ac:dyDescent="0.2">
      <c r="A8391" s="155" t="s">
        <v>8257</v>
      </c>
      <c r="B8391" s="155" t="s">
        <v>8258</v>
      </c>
      <c r="C8391" s="155" t="s">
        <v>10690</v>
      </c>
      <c r="D8391" s="157" t="s">
        <v>8259</v>
      </c>
      <c r="E8391" s="157" t="s">
        <v>8259</v>
      </c>
      <c r="F8391" s="157" t="s">
        <v>8259</v>
      </c>
    </row>
    <row r="8392" spans="1:6" x14ac:dyDescent="0.2">
      <c r="A8392" s="155" t="s">
        <v>668</v>
      </c>
      <c r="B8392" s="155" t="s">
        <v>8524</v>
      </c>
      <c r="C8392" s="155"/>
      <c r="D8392" s="155"/>
      <c r="E8392" s="155"/>
      <c r="F8392" s="155"/>
    </row>
    <row r="8393" spans="1:6" x14ac:dyDescent="0.2">
      <c r="A8393" s="155"/>
      <c r="B8393" s="155"/>
      <c r="C8393" s="155" t="s">
        <v>10691</v>
      </c>
      <c r="D8393" s="155"/>
      <c r="E8393" s="157">
        <v>0</v>
      </c>
      <c r="F8393" s="155"/>
    </row>
    <row r="8394" spans="1:6" x14ac:dyDescent="0.2">
      <c r="A8394" s="155" t="s">
        <v>8264</v>
      </c>
      <c r="B8394" s="155"/>
      <c r="C8394" s="156">
        <v>37590</v>
      </c>
      <c r="D8394" s="157">
        <v>26917.538</v>
      </c>
      <c r="E8394" s="157">
        <v>24247.835999999999</v>
      </c>
      <c r="F8394" s="157">
        <v>2669.7020000000002</v>
      </c>
    </row>
    <row r="8395" spans="1:6" x14ac:dyDescent="0.2">
      <c r="A8395" s="155" t="s">
        <v>8257</v>
      </c>
      <c r="B8395" s="155" t="s">
        <v>8258</v>
      </c>
      <c r="C8395" s="155" t="s">
        <v>10690</v>
      </c>
      <c r="D8395" s="157" t="s">
        <v>8259</v>
      </c>
      <c r="E8395" s="157" t="s">
        <v>8259</v>
      </c>
      <c r="F8395" s="157" t="s">
        <v>8259</v>
      </c>
    </row>
    <row r="8396" spans="1:6" x14ac:dyDescent="0.2">
      <c r="A8396" s="155" t="s">
        <v>8268</v>
      </c>
      <c r="B8396" s="155"/>
      <c r="C8396" s="155"/>
      <c r="D8396" s="155"/>
      <c r="E8396" s="155"/>
      <c r="F8396" s="155"/>
    </row>
    <row r="8397" spans="1:6" x14ac:dyDescent="0.2">
      <c r="A8397" s="155" t="s">
        <v>8254</v>
      </c>
      <c r="B8397" s="155" t="s">
        <v>8255</v>
      </c>
      <c r="C8397" s="155"/>
      <c r="D8397" s="155"/>
      <c r="E8397" s="155"/>
      <c r="F8397" s="155"/>
    </row>
    <row r="8398" spans="1:6" x14ac:dyDescent="0.2">
      <c r="A8398" s="155"/>
      <c r="B8398" s="155"/>
      <c r="C8398" s="155" t="s">
        <v>10689</v>
      </c>
      <c r="D8398" s="157" t="s">
        <v>8255</v>
      </c>
      <c r="E8398" s="155"/>
      <c r="F8398" s="155"/>
    </row>
    <row r="8401" spans="1:6" x14ac:dyDescent="0.2">
      <c r="A8401" s="155" t="s">
        <v>8265</v>
      </c>
      <c r="B8401" s="155" t="s">
        <v>8266</v>
      </c>
      <c r="C8401" s="155" t="s">
        <v>158</v>
      </c>
      <c r="D8401" s="157" t="s">
        <v>3</v>
      </c>
      <c r="E8401" s="157" t="s">
        <v>4</v>
      </c>
      <c r="F8401" s="157" t="s">
        <v>1020</v>
      </c>
    </row>
    <row r="8402" spans="1:6" x14ac:dyDescent="0.2">
      <c r="A8402" s="155" t="s">
        <v>8257</v>
      </c>
      <c r="B8402" s="155" t="s">
        <v>8258</v>
      </c>
      <c r="C8402" s="155" t="s">
        <v>10690</v>
      </c>
      <c r="D8402" s="157" t="s">
        <v>8259</v>
      </c>
      <c r="E8402" s="157" t="s">
        <v>8259</v>
      </c>
      <c r="F8402" s="157" t="s">
        <v>8259</v>
      </c>
    </row>
    <row r="8403" spans="1:6" x14ac:dyDescent="0.2">
      <c r="A8403" s="156">
        <v>45653</v>
      </c>
      <c r="B8403" s="155">
        <v>5624566383</v>
      </c>
      <c r="C8403" s="155" t="s">
        <v>11992</v>
      </c>
      <c r="D8403" s="157">
        <v>1803.85</v>
      </c>
      <c r="E8403" s="155"/>
      <c r="F8403" s="157">
        <v>4473.5519999999997</v>
      </c>
    </row>
    <row r="8404" spans="1:6" x14ac:dyDescent="0.2">
      <c r="A8404" s="156">
        <v>45657</v>
      </c>
      <c r="B8404" s="155" t="s">
        <v>11993</v>
      </c>
      <c r="C8404" s="155" t="s">
        <v>11994</v>
      </c>
      <c r="D8404" s="155"/>
      <c r="E8404" s="157">
        <v>4919.5349999999999</v>
      </c>
      <c r="F8404" s="157">
        <v>-445.983</v>
      </c>
    </row>
    <row r="8405" spans="1:6" x14ac:dyDescent="0.2">
      <c r="A8405" s="155" t="s">
        <v>8257</v>
      </c>
      <c r="B8405" s="155" t="s">
        <v>8258</v>
      </c>
      <c r="C8405" s="155" t="s">
        <v>10690</v>
      </c>
      <c r="D8405" s="157" t="s">
        <v>8259</v>
      </c>
      <c r="E8405" s="157" t="s">
        <v>8259</v>
      </c>
      <c r="F8405" s="157" t="s">
        <v>8259</v>
      </c>
    </row>
    <row r="8406" spans="1:6" x14ac:dyDescent="0.2">
      <c r="A8406" s="155" t="s">
        <v>8260</v>
      </c>
      <c r="B8406" s="155" t="s">
        <v>12364</v>
      </c>
      <c r="C8406" s="156">
        <v>37621</v>
      </c>
      <c r="D8406" s="157">
        <v>1803.85</v>
      </c>
      <c r="E8406" s="157">
        <v>4919.5349999999999</v>
      </c>
      <c r="F8406" s="157">
        <v>-3115.6849999999999</v>
      </c>
    </row>
    <row r="8407" spans="1:6" x14ac:dyDescent="0.2">
      <c r="A8407" s="155" t="s">
        <v>8261</v>
      </c>
      <c r="B8407" s="155"/>
      <c r="C8407" s="156">
        <v>37621</v>
      </c>
      <c r="D8407" s="157">
        <v>28721.387999999999</v>
      </c>
      <c r="E8407" s="157">
        <v>29167.370999999999</v>
      </c>
      <c r="F8407" s="157">
        <v>-445.983</v>
      </c>
    </row>
    <row r="8408" spans="1:6" x14ac:dyDescent="0.2">
      <c r="A8408" s="155" t="s">
        <v>8257</v>
      </c>
      <c r="B8408" s="155" t="s">
        <v>8258</v>
      </c>
      <c r="C8408" s="155" t="s">
        <v>10690</v>
      </c>
      <c r="D8408" s="157" t="s">
        <v>8259</v>
      </c>
      <c r="E8408" s="157" t="s">
        <v>8259</v>
      </c>
      <c r="F8408" s="157" t="s">
        <v>8259</v>
      </c>
    </row>
    <row r="8409" spans="1:6" x14ac:dyDescent="0.2">
      <c r="A8409" s="155" t="s">
        <v>8257</v>
      </c>
      <c r="B8409" s="155" t="s">
        <v>8258</v>
      </c>
      <c r="C8409" s="155" t="s">
        <v>10690</v>
      </c>
      <c r="D8409" s="157" t="s">
        <v>8259</v>
      </c>
      <c r="E8409" s="157" t="s">
        <v>8259</v>
      </c>
      <c r="F8409" s="157" t="s">
        <v>8259</v>
      </c>
    </row>
    <row r="8410" spans="1:6" x14ac:dyDescent="0.2">
      <c r="A8410" s="155" t="s">
        <v>8260</v>
      </c>
      <c r="B8410" s="155" t="s">
        <v>12364</v>
      </c>
      <c r="C8410" s="156">
        <v>37621</v>
      </c>
      <c r="D8410" s="157">
        <v>0</v>
      </c>
      <c r="E8410" s="157">
        <v>0</v>
      </c>
      <c r="F8410" s="157">
        <v>0</v>
      </c>
    </row>
    <row r="8411" spans="1:6" x14ac:dyDescent="0.2">
      <c r="A8411" s="155" t="s">
        <v>8261</v>
      </c>
      <c r="B8411" s="155"/>
      <c r="C8411" s="156">
        <v>37621</v>
      </c>
      <c r="D8411" s="157">
        <v>0</v>
      </c>
      <c r="E8411" s="157">
        <v>0</v>
      </c>
      <c r="F8411" s="157">
        <v>0</v>
      </c>
    </row>
    <row r="8412" spans="1:6" x14ac:dyDescent="0.2">
      <c r="A8412" s="155" t="s">
        <v>8257</v>
      </c>
      <c r="B8412" s="155" t="s">
        <v>8258</v>
      </c>
      <c r="C8412" s="155" t="s">
        <v>10690</v>
      </c>
      <c r="D8412" s="157" t="s">
        <v>8259</v>
      </c>
      <c r="E8412" s="157" t="s">
        <v>8259</v>
      </c>
      <c r="F8412" s="157" t="s">
        <v>8259</v>
      </c>
    </row>
    <row r="8413" spans="1:6" x14ac:dyDescent="0.2">
      <c r="A8413" s="155" t="s">
        <v>8257</v>
      </c>
      <c r="B8413" s="155" t="s">
        <v>8258</v>
      </c>
      <c r="C8413" s="155" t="s">
        <v>10690</v>
      </c>
      <c r="D8413" s="157" t="s">
        <v>8259</v>
      </c>
      <c r="E8413" s="157" t="s">
        <v>8259</v>
      </c>
      <c r="F8413" s="157" t="s">
        <v>8259</v>
      </c>
    </row>
    <row r="8414" spans="1:6" x14ac:dyDescent="0.2">
      <c r="A8414" s="155" t="s">
        <v>8260</v>
      </c>
      <c r="B8414" s="155" t="s">
        <v>12364</v>
      </c>
      <c r="C8414" s="156">
        <v>37621</v>
      </c>
      <c r="D8414" s="157">
        <v>0</v>
      </c>
      <c r="E8414" s="157">
        <v>0</v>
      </c>
      <c r="F8414" s="157">
        <v>0</v>
      </c>
    </row>
    <row r="8415" spans="1:6" x14ac:dyDescent="0.2">
      <c r="A8415" s="155" t="s">
        <v>8261</v>
      </c>
      <c r="B8415" s="155"/>
      <c r="C8415" s="156">
        <v>37621</v>
      </c>
      <c r="D8415" s="157">
        <v>0</v>
      </c>
      <c r="E8415" s="157">
        <v>0</v>
      </c>
      <c r="F8415" s="157">
        <v>0</v>
      </c>
    </row>
    <row r="8416" spans="1:6" x14ac:dyDescent="0.2">
      <c r="A8416" s="155" t="s">
        <v>8257</v>
      </c>
      <c r="B8416" s="155" t="s">
        <v>8258</v>
      </c>
      <c r="C8416" s="155" t="s">
        <v>10690</v>
      </c>
      <c r="D8416" s="157" t="s">
        <v>8259</v>
      </c>
      <c r="E8416" s="157" t="s">
        <v>8259</v>
      </c>
      <c r="F8416" s="157" t="s">
        <v>8259</v>
      </c>
    </row>
    <row r="8417" spans="1:6" x14ac:dyDescent="0.2">
      <c r="A8417" s="155" t="s">
        <v>8257</v>
      </c>
      <c r="B8417" s="155" t="s">
        <v>8258</v>
      </c>
      <c r="C8417" s="155" t="s">
        <v>10690</v>
      </c>
      <c r="D8417" s="157" t="s">
        <v>8259</v>
      </c>
      <c r="E8417" s="157" t="s">
        <v>8259</v>
      </c>
      <c r="F8417" s="157" t="s">
        <v>8259</v>
      </c>
    </row>
    <row r="8418" spans="1:6" x14ac:dyDescent="0.2">
      <c r="A8418" s="155" t="s">
        <v>8260</v>
      </c>
      <c r="B8418" s="155" t="s">
        <v>12364</v>
      </c>
      <c r="C8418" s="156">
        <v>37621</v>
      </c>
      <c r="D8418" s="157">
        <v>0</v>
      </c>
      <c r="E8418" s="157">
        <v>0</v>
      </c>
      <c r="F8418" s="157">
        <v>0</v>
      </c>
    </row>
    <row r="8419" spans="1:6" x14ac:dyDescent="0.2">
      <c r="A8419" s="155" t="s">
        <v>8261</v>
      </c>
      <c r="B8419" s="155"/>
      <c r="C8419" s="156">
        <v>37621</v>
      </c>
      <c r="D8419" s="157">
        <v>0</v>
      </c>
      <c r="E8419" s="157">
        <v>0</v>
      </c>
      <c r="F8419" s="157">
        <v>0</v>
      </c>
    </row>
    <row r="8420" spans="1:6" x14ac:dyDescent="0.2">
      <c r="A8420" s="155" t="s">
        <v>8257</v>
      </c>
      <c r="B8420" s="155" t="s">
        <v>8258</v>
      </c>
      <c r="C8420" s="155" t="s">
        <v>10690</v>
      </c>
      <c r="D8420" s="157" t="s">
        <v>8259</v>
      </c>
      <c r="E8420" s="157" t="s">
        <v>8259</v>
      </c>
      <c r="F8420" s="157" t="s">
        <v>8259</v>
      </c>
    </row>
    <row r="8421" spans="1:6" x14ac:dyDescent="0.2">
      <c r="A8421" s="155" t="s">
        <v>8257</v>
      </c>
      <c r="B8421" s="155" t="s">
        <v>8258</v>
      </c>
      <c r="C8421" s="155" t="s">
        <v>10690</v>
      </c>
      <c r="D8421" s="157" t="s">
        <v>8259</v>
      </c>
      <c r="E8421" s="157" t="s">
        <v>8259</v>
      </c>
      <c r="F8421" s="157" t="s">
        <v>8259</v>
      </c>
    </row>
    <row r="8422" spans="1:6" x14ac:dyDescent="0.2">
      <c r="A8422" s="155" t="s">
        <v>8260</v>
      </c>
      <c r="B8422" s="155" t="s">
        <v>12364</v>
      </c>
      <c r="C8422" s="156">
        <v>37621</v>
      </c>
      <c r="D8422" s="157">
        <v>0</v>
      </c>
      <c r="E8422" s="157">
        <v>0</v>
      </c>
      <c r="F8422" s="157">
        <v>0</v>
      </c>
    </row>
    <row r="8423" spans="1:6" x14ac:dyDescent="0.2">
      <c r="A8423" s="155" t="s">
        <v>8261</v>
      </c>
      <c r="B8423" s="155"/>
      <c r="C8423" s="156">
        <v>37621</v>
      </c>
      <c r="D8423" s="157">
        <v>0</v>
      </c>
      <c r="E8423" s="157">
        <v>0</v>
      </c>
      <c r="F8423" s="157">
        <v>0</v>
      </c>
    </row>
    <row r="8424" spans="1:6" x14ac:dyDescent="0.2">
      <c r="A8424" s="155" t="s">
        <v>8257</v>
      </c>
      <c r="B8424" s="155" t="s">
        <v>8258</v>
      </c>
      <c r="C8424" s="155" t="s">
        <v>10690</v>
      </c>
      <c r="D8424" s="157" t="s">
        <v>8259</v>
      </c>
      <c r="E8424" s="157" t="s">
        <v>8259</v>
      </c>
      <c r="F8424" s="157" t="s">
        <v>8259</v>
      </c>
    </row>
    <row r="8425" spans="1:6" x14ac:dyDescent="0.2">
      <c r="A8425" s="155" t="s">
        <v>8257</v>
      </c>
      <c r="B8425" s="155" t="s">
        <v>8258</v>
      </c>
      <c r="C8425" s="155" t="s">
        <v>10690</v>
      </c>
      <c r="D8425" s="157" t="s">
        <v>8259</v>
      </c>
      <c r="E8425" s="157" t="s">
        <v>8259</v>
      </c>
      <c r="F8425" s="157" t="s">
        <v>8259</v>
      </c>
    </row>
    <row r="8426" spans="1:6" x14ac:dyDescent="0.2">
      <c r="A8426" s="155" t="s">
        <v>8260</v>
      </c>
      <c r="B8426" s="155" t="s">
        <v>12364</v>
      </c>
      <c r="C8426" s="156">
        <v>37621</v>
      </c>
      <c r="D8426" s="157">
        <v>0</v>
      </c>
      <c r="E8426" s="157">
        <v>0</v>
      </c>
      <c r="F8426" s="157">
        <v>0</v>
      </c>
    </row>
    <row r="8427" spans="1:6" x14ac:dyDescent="0.2">
      <c r="A8427" s="155" t="s">
        <v>8261</v>
      </c>
      <c r="B8427" s="155"/>
      <c r="C8427" s="156">
        <v>37621</v>
      </c>
      <c r="D8427" s="157">
        <v>0</v>
      </c>
      <c r="E8427" s="157">
        <v>0</v>
      </c>
      <c r="F8427" s="157">
        <v>0</v>
      </c>
    </row>
    <row r="8428" spans="1:6" x14ac:dyDescent="0.2">
      <c r="A8428" s="155" t="s">
        <v>8257</v>
      </c>
      <c r="B8428" s="155" t="s">
        <v>8258</v>
      </c>
      <c r="C8428" s="155" t="s">
        <v>10690</v>
      </c>
      <c r="D8428" s="157" t="s">
        <v>8259</v>
      </c>
      <c r="E8428" s="157" t="s">
        <v>8259</v>
      </c>
      <c r="F8428" s="157" t="s">
        <v>8259</v>
      </c>
    </row>
    <row r="8429" spans="1:6" x14ac:dyDescent="0.2">
      <c r="A8429" s="155" t="s">
        <v>8257</v>
      </c>
      <c r="B8429" s="155" t="s">
        <v>8258</v>
      </c>
      <c r="C8429" s="155" t="s">
        <v>10690</v>
      </c>
      <c r="D8429" s="157" t="s">
        <v>8259</v>
      </c>
      <c r="E8429" s="157" t="s">
        <v>8259</v>
      </c>
      <c r="F8429" s="157" t="s">
        <v>8259</v>
      </c>
    </row>
    <row r="8430" spans="1:6" x14ac:dyDescent="0.2">
      <c r="A8430" s="155" t="s">
        <v>8260</v>
      </c>
      <c r="B8430" s="155" t="s">
        <v>12364</v>
      </c>
      <c r="C8430" s="156">
        <v>37621</v>
      </c>
      <c r="D8430" s="157">
        <v>0</v>
      </c>
      <c r="E8430" s="157">
        <v>0</v>
      </c>
      <c r="F8430" s="157">
        <v>0</v>
      </c>
    </row>
    <row r="8431" spans="1:6" x14ac:dyDescent="0.2">
      <c r="A8431" s="155" t="s">
        <v>8261</v>
      </c>
      <c r="B8431" s="155"/>
      <c r="C8431" s="156">
        <v>37621</v>
      </c>
      <c r="D8431" s="157">
        <v>0</v>
      </c>
      <c r="E8431" s="157">
        <v>0</v>
      </c>
      <c r="F8431" s="157">
        <v>0</v>
      </c>
    </row>
    <row r="8432" spans="1:6" x14ac:dyDescent="0.2">
      <c r="A8432" s="155" t="s">
        <v>8257</v>
      </c>
      <c r="B8432" s="155" t="s">
        <v>8258</v>
      </c>
      <c r="C8432" s="155" t="s">
        <v>10690</v>
      </c>
      <c r="D8432" s="157" t="s">
        <v>8259</v>
      </c>
      <c r="E8432" s="157" t="s">
        <v>8259</v>
      </c>
      <c r="F8432" s="157" t="s">
        <v>8259</v>
      </c>
    </row>
    <row r="8433" spans="1:6" x14ac:dyDescent="0.2">
      <c r="A8433" s="155" t="s">
        <v>6292</v>
      </c>
      <c r="B8433" s="155" t="s">
        <v>10058</v>
      </c>
      <c r="C8433" s="155"/>
      <c r="D8433" s="155"/>
      <c r="E8433" s="155"/>
      <c r="F8433" s="155"/>
    </row>
    <row r="8434" spans="1:6" x14ac:dyDescent="0.2">
      <c r="A8434" s="155"/>
      <c r="B8434" s="155"/>
      <c r="C8434" s="155" t="s">
        <v>10691</v>
      </c>
      <c r="D8434" s="155"/>
      <c r="E8434" s="157">
        <v>0</v>
      </c>
      <c r="F8434" s="155"/>
    </row>
    <row r="8435" spans="1:6" x14ac:dyDescent="0.2">
      <c r="A8435" s="155" t="s">
        <v>8264</v>
      </c>
      <c r="B8435" s="155"/>
      <c r="C8435" s="156">
        <v>37590</v>
      </c>
      <c r="D8435" s="157">
        <v>2320</v>
      </c>
      <c r="E8435" s="157">
        <v>2320</v>
      </c>
      <c r="F8435" s="157">
        <v>0</v>
      </c>
    </row>
    <row r="8436" spans="1:6" x14ac:dyDescent="0.2">
      <c r="A8436" s="155" t="s">
        <v>8257</v>
      </c>
      <c r="B8436" s="155" t="s">
        <v>8258</v>
      </c>
      <c r="C8436" s="155" t="s">
        <v>10690</v>
      </c>
      <c r="D8436" s="157" t="s">
        <v>8259</v>
      </c>
      <c r="E8436" s="157" t="s">
        <v>8259</v>
      </c>
      <c r="F8436" s="157" t="s">
        <v>8259</v>
      </c>
    </row>
    <row r="8437" spans="1:6" x14ac:dyDescent="0.2">
      <c r="A8437" s="155" t="s">
        <v>8257</v>
      </c>
      <c r="B8437" s="155" t="s">
        <v>8258</v>
      </c>
      <c r="C8437" s="155" t="s">
        <v>10690</v>
      </c>
      <c r="D8437" s="157" t="s">
        <v>8259</v>
      </c>
      <c r="E8437" s="157" t="s">
        <v>8259</v>
      </c>
      <c r="F8437" s="157" t="s">
        <v>8259</v>
      </c>
    </row>
    <row r="8438" spans="1:6" x14ac:dyDescent="0.2">
      <c r="A8438" s="155" t="s">
        <v>8260</v>
      </c>
      <c r="B8438" s="155" t="s">
        <v>12364</v>
      </c>
      <c r="C8438" s="156">
        <v>37621</v>
      </c>
      <c r="D8438" s="157">
        <v>0</v>
      </c>
      <c r="E8438" s="157">
        <v>0</v>
      </c>
      <c r="F8438" s="157">
        <v>0</v>
      </c>
    </row>
    <row r="8439" spans="1:6" x14ac:dyDescent="0.2">
      <c r="A8439" s="155" t="s">
        <v>8261</v>
      </c>
      <c r="B8439" s="155"/>
      <c r="C8439" s="156">
        <v>37621</v>
      </c>
      <c r="D8439" s="157">
        <v>2320</v>
      </c>
      <c r="E8439" s="157">
        <v>2320</v>
      </c>
      <c r="F8439" s="157">
        <v>0</v>
      </c>
    </row>
    <row r="8440" spans="1:6" x14ac:dyDescent="0.2">
      <c r="A8440" s="155" t="s">
        <v>8257</v>
      </c>
      <c r="B8440" s="155" t="s">
        <v>8258</v>
      </c>
      <c r="C8440" s="155" t="s">
        <v>10690</v>
      </c>
      <c r="D8440" s="157" t="s">
        <v>8259</v>
      </c>
      <c r="E8440" s="157" t="s">
        <v>8259</v>
      </c>
      <c r="F8440" s="157" t="s">
        <v>8259</v>
      </c>
    </row>
    <row r="8441" spans="1:6" x14ac:dyDescent="0.2">
      <c r="A8441" s="155" t="s">
        <v>8257</v>
      </c>
      <c r="B8441" s="155" t="s">
        <v>8258</v>
      </c>
      <c r="C8441" s="155" t="s">
        <v>10690</v>
      </c>
      <c r="D8441" s="157" t="s">
        <v>8259</v>
      </c>
      <c r="E8441" s="157" t="s">
        <v>8259</v>
      </c>
      <c r="F8441" s="157" t="s">
        <v>8259</v>
      </c>
    </row>
    <row r="8442" spans="1:6" x14ac:dyDescent="0.2">
      <c r="A8442" s="155" t="s">
        <v>8260</v>
      </c>
      <c r="B8442" s="155" t="s">
        <v>12364</v>
      </c>
      <c r="C8442" s="156">
        <v>37621</v>
      </c>
      <c r="D8442" s="157">
        <v>0</v>
      </c>
      <c r="E8442" s="157">
        <v>0</v>
      </c>
      <c r="F8442" s="157">
        <v>0</v>
      </c>
    </row>
    <row r="8443" spans="1:6" x14ac:dyDescent="0.2">
      <c r="A8443" s="155" t="s">
        <v>8261</v>
      </c>
      <c r="B8443" s="155"/>
      <c r="C8443" s="156">
        <v>37621</v>
      </c>
      <c r="D8443" s="157">
        <v>0</v>
      </c>
      <c r="E8443" s="157">
        <v>0</v>
      </c>
      <c r="F8443" s="157">
        <v>0</v>
      </c>
    </row>
    <row r="8444" spans="1:6" x14ac:dyDescent="0.2">
      <c r="A8444" s="155" t="s">
        <v>8257</v>
      </c>
      <c r="B8444" s="155" t="s">
        <v>8258</v>
      </c>
      <c r="C8444" s="155" t="s">
        <v>10690</v>
      </c>
      <c r="D8444" s="157" t="s">
        <v>8259</v>
      </c>
      <c r="E8444" s="157" t="s">
        <v>8259</v>
      </c>
      <c r="F8444" s="157" t="s">
        <v>8259</v>
      </c>
    </row>
    <row r="8445" spans="1:6" x14ac:dyDescent="0.2">
      <c r="A8445" s="155" t="s">
        <v>8257</v>
      </c>
      <c r="B8445" s="155" t="s">
        <v>8258</v>
      </c>
      <c r="C8445" s="155" t="s">
        <v>10690</v>
      </c>
      <c r="D8445" s="157" t="s">
        <v>8259</v>
      </c>
      <c r="E8445" s="157" t="s">
        <v>8259</v>
      </c>
      <c r="F8445" s="157" t="s">
        <v>8259</v>
      </c>
    </row>
    <row r="8446" spans="1:6" x14ac:dyDescent="0.2">
      <c r="A8446" s="155" t="s">
        <v>8260</v>
      </c>
      <c r="B8446" s="155" t="s">
        <v>12364</v>
      </c>
      <c r="C8446" s="156">
        <v>37621</v>
      </c>
      <c r="D8446" s="157">
        <v>0</v>
      </c>
      <c r="E8446" s="157">
        <v>0</v>
      </c>
      <c r="F8446" s="157">
        <v>0</v>
      </c>
    </row>
    <row r="8447" spans="1:6" x14ac:dyDescent="0.2">
      <c r="A8447" s="155" t="s">
        <v>8261</v>
      </c>
      <c r="B8447" s="155"/>
      <c r="C8447" s="156">
        <v>37621</v>
      </c>
      <c r="D8447" s="157">
        <v>0</v>
      </c>
      <c r="E8447" s="157">
        <v>0</v>
      </c>
      <c r="F8447" s="157">
        <v>0</v>
      </c>
    </row>
    <row r="8448" spans="1:6" x14ac:dyDescent="0.2">
      <c r="A8448" s="155" t="s">
        <v>8257</v>
      </c>
      <c r="B8448" s="155" t="s">
        <v>8258</v>
      </c>
      <c r="C8448" s="155" t="s">
        <v>10690</v>
      </c>
      <c r="D8448" s="157" t="s">
        <v>8259</v>
      </c>
      <c r="E8448" s="157" t="s">
        <v>8259</v>
      </c>
      <c r="F8448" s="157" t="s">
        <v>8259</v>
      </c>
    </row>
    <row r="8449" spans="1:6" x14ac:dyDescent="0.2">
      <c r="A8449" s="155" t="s">
        <v>8257</v>
      </c>
      <c r="B8449" s="155" t="s">
        <v>8258</v>
      </c>
      <c r="C8449" s="155" t="s">
        <v>10690</v>
      </c>
      <c r="D8449" s="157" t="s">
        <v>8259</v>
      </c>
      <c r="E8449" s="157" t="s">
        <v>8259</v>
      </c>
      <c r="F8449" s="157" t="s">
        <v>8259</v>
      </c>
    </row>
    <row r="8450" spans="1:6" x14ac:dyDescent="0.2">
      <c r="A8450" s="155" t="s">
        <v>8260</v>
      </c>
      <c r="B8450" s="155" t="s">
        <v>12364</v>
      </c>
      <c r="C8450" s="156">
        <v>37621</v>
      </c>
      <c r="D8450" s="157">
        <v>0</v>
      </c>
      <c r="E8450" s="157">
        <v>0</v>
      </c>
      <c r="F8450" s="157">
        <v>0</v>
      </c>
    </row>
    <row r="8451" spans="1:6" x14ac:dyDescent="0.2">
      <c r="A8451" s="155" t="s">
        <v>8261</v>
      </c>
      <c r="B8451" s="155"/>
      <c r="C8451" s="156">
        <v>37621</v>
      </c>
      <c r="D8451" s="157">
        <v>0</v>
      </c>
      <c r="E8451" s="157">
        <v>0</v>
      </c>
      <c r="F8451" s="157">
        <v>0</v>
      </c>
    </row>
    <row r="8452" spans="1:6" x14ac:dyDescent="0.2">
      <c r="A8452" s="155" t="s">
        <v>8268</v>
      </c>
      <c r="B8452" s="155"/>
      <c r="C8452" s="155"/>
      <c r="D8452" s="155"/>
      <c r="E8452" s="155"/>
      <c r="F8452" s="155"/>
    </row>
    <row r="8453" spans="1:6" x14ac:dyDescent="0.2">
      <c r="A8453" s="155" t="s">
        <v>8254</v>
      </c>
      <c r="B8453" s="155" t="s">
        <v>8255</v>
      </c>
      <c r="C8453" s="155"/>
      <c r="D8453" s="155"/>
      <c r="E8453" s="155"/>
      <c r="F8453" s="155"/>
    </row>
    <row r="8454" spans="1:6" x14ac:dyDescent="0.2">
      <c r="A8454" s="155"/>
      <c r="B8454" s="155"/>
      <c r="C8454" s="155" t="s">
        <v>10689</v>
      </c>
      <c r="D8454" s="157" t="s">
        <v>8255</v>
      </c>
      <c r="E8454" s="155"/>
      <c r="F8454" s="155"/>
    </row>
    <row r="8456" spans="1:6" x14ac:dyDescent="0.2">
      <c r="A8456" s="155" t="s">
        <v>8257</v>
      </c>
      <c r="B8456" s="155" t="s">
        <v>8258</v>
      </c>
      <c r="C8456" s="155" t="s">
        <v>10690</v>
      </c>
      <c r="D8456" s="157" t="s">
        <v>8259</v>
      </c>
      <c r="E8456" s="157" t="s">
        <v>8259</v>
      </c>
      <c r="F8456" s="157" t="s">
        <v>8259</v>
      </c>
    </row>
    <row r="8457" spans="1:6" x14ac:dyDescent="0.2">
      <c r="A8457" s="155" t="s">
        <v>6296</v>
      </c>
      <c r="B8457" s="155" t="s">
        <v>10059</v>
      </c>
      <c r="C8457" s="155" t="s">
        <v>9386</v>
      </c>
      <c r="D8457" s="155"/>
      <c r="E8457" s="155"/>
      <c r="F8457" s="155"/>
    </row>
    <row r="8458" spans="1:6" x14ac:dyDescent="0.2">
      <c r="A8458" s="155"/>
      <c r="B8458" s="155"/>
      <c r="C8458" s="155" t="s">
        <v>10691</v>
      </c>
      <c r="D8458" s="155"/>
      <c r="E8458" s="157">
        <v>0</v>
      </c>
      <c r="F8458" s="155"/>
    </row>
    <row r="8459" spans="1:6" x14ac:dyDescent="0.2">
      <c r="A8459" s="155" t="s">
        <v>8264</v>
      </c>
      <c r="B8459" s="155"/>
      <c r="C8459" s="156">
        <v>37590</v>
      </c>
      <c r="D8459" s="157">
        <v>8313.1849999999995</v>
      </c>
      <c r="E8459" s="157">
        <v>3870.46</v>
      </c>
      <c r="F8459" s="157">
        <v>4442.7250000000004</v>
      </c>
    </row>
    <row r="8460" spans="1:6" x14ac:dyDescent="0.2">
      <c r="A8460" s="155" t="s">
        <v>8257</v>
      </c>
      <c r="B8460" s="155" t="s">
        <v>8258</v>
      </c>
      <c r="C8460" s="155" t="s">
        <v>10690</v>
      </c>
      <c r="D8460" s="157" t="s">
        <v>8259</v>
      </c>
      <c r="E8460" s="157" t="s">
        <v>8259</v>
      </c>
      <c r="F8460" s="157" t="s">
        <v>8259</v>
      </c>
    </row>
    <row r="8461" spans="1:6" x14ac:dyDescent="0.2">
      <c r="A8461" s="155" t="s">
        <v>8257</v>
      </c>
      <c r="B8461" s="155" t="s">
        <v>8258</v>
      </c>
      <c r="C8461" s="155" t="s">
        <v>10690</v>
      </c>
      <c r="D8461" s="157" t="s">
        <v>8259</v>
      </c>
      <c r="E8461" s="157" t="s">
        <v>8259</v>
      </c>
      <c r="F8461" s="157" t="s">
        <v>8259</v>
      </c>
    </row>
    <row r="8462" spans="1:6" x14ac:dyDescent="0.2">
      <c r="A8462" s="155" t="s">
        <v>8260</v>
      </c>
      <c r="B8462" s="155" t="s">
        <v>12364</v>
      </c>
      <c r="C8462" s="156">
        <v>37621</v>
      </c>
      <c r="D8462" s="157">
        <v>0</v>
      </c>
      <c r="E8462" s="157">
        <v>0</v>
      </c>
      <c r="F8462" s="157">
        <v>0</v>
      </c>
    </row>
    <row r="8463" spans="1:6" x14ac:dyDescent="0.2">
      <c r="A8463" s="155" t="s">
        <v>8261</v>
      </c>
      <c r="B8463" s="155"/>
      <c r="C8463" s="156">
        <v>37621</v>
      </c>
      <c r="D8463" s="157">
        <v>8313.1849999999995</v>
      </c>
      <c r="E8463" s="157">
        <v>3870.46</v>
      </c>
      <c r="F8463" s="157">
        <v>4442.7250000000004</v>
      </c>
    </row>
    <row r="8464" spans="1:6" x14ac:dyDescent="0.2">
      <c r="A8464" s="155" t="s">
        <v>8257</v>
      </c>
      <c r="B8464" s="155" t="s">
        <v>8258</v>
      </c>
      <c r="C8464" s="155" t="s">
        <v>10690</v>
      </c>
      <c r="D8464" s="157" t="s">
        <v>8259</v>
      </c>
      <c r="E8464" s="157" t="s">
        <v>8259</v>
      </c>
      <c r="F8464" s="157" t="s">
        <v>8259</v>
      </c>
    </row>
    <row r="8465" spans="1:6" x14ac:dyDescent="0.2">
      <c r="A8465" s="155" t="s">
        <v>8257</v>
      </c>
      <c r="B8465" s="155" t="s">
        <v>8258</v>
      </c>
      <c r="C8465" s="155" t="s">
        <v>10690</v>
      </c>
      <c r="D8465" s="157" t="s">
        <v>8259</v>
      </c>
      <c r="E8465" s="157" t="s">
        <v>8259</v>
      </c>
      <c r="F8465" s="157" t="s">
        <v>8259</v>
      </c>
    </row>
    <row r="8466" spans="1:6" x14ac:dyDescent="0.2">
      <c r="A8466" s="155" t="s">
        <v>8260</v>
      </c>
      <c r="B8466" s="155" t="s">
        <v>12364</v>
      </c>
      <c r="C8466" s="156">
        <v>37621</v>
      </c>
      <c r="D8466" s="157">
        <v>0</v>
      </c>
      <c r="E8466" s="157">
        <v>0</v>
      </c>
      <c r="F8466" s="157">
        <v>0</v>
      </c>
    </row>
    <row r="8467" spans="1:6" x14ac:dyDescent="0.2">
      <c r="A8467" s="155" t="s">
        <v>8261</v>
      </c>
      <c r="B8467" s="155"/>
      <c r="C8467" s="156">
        <v>37621</v>
      </c>
      <c r="D8467" s="157">
        <v>0</v>
      </c>
      <c r="E8467" s="157">
        <v>0</v>
      </c>
      <c r="F8467" s="157">
        <v>0</v>
      </c>
    </row>
    <row r="8468" spans="1:6" x14ac:dyDescent="0.2">
      <c r="A8468" s="155" t="s">
        <v>8257</v>
      </c>
      <c r="B8468" s="155" t="s">
        <v>8258</v>
      </c>
      <c r="C8468" s="155" t="s">
        <v>10690</v>
      </c>
      <c r="D8468" s="157" t="s">
        <v>8259</v>
      </c>
      <c r="E8468" s="157" t="s">
        <v>8259</v>
      </c>
      <c r="F8468" s="157" t="s">
        <v>8259</v>
      </c>
    </row>
    <row r="8469" spans="1:6" x14ac:dyDescent="0.2">
      <c r="A8469" s="155" t="s">
        <v>6298</v>
      </c>
      <c r="B8469" s="155" t="s">
        <v>11995</v>
      </c>
      <c r="C8469" s="155"/>
      <c r="D8469" s="155"/>
      <c r="E8469" s="155"/>
      <c r="F8469" s="155"/>
    </row>
    <row r="8470" spans="1:6" x14ac:dyDescent="0.2">
      <c r="A8470" s="155"/>
      <c r="B8470" s="155"/>
      <c r="C8470" s="155" t="s">
        <v>10691</v>
      </c>
      <c r="D8470" s="155"/>
      <c r="E8470" s="157">
        <v>0</v>
      </c>
      <c r="F8470" s="155"/>
    </row>
    <row r="8471" spans="1:6" x14ac:dyDescent="0.2">
      <c r="A8471" s="155" t="s">
        <v>8264</v>
      </c>
      <c r="B8471" s="155"/>
      <c r="C8471" s="156">
        <v>37590</v>
      </c>
      <c r="D8471" s="157">
        <v>0</v>
      </c>
      <c r="E8471" s="157">
        <v>14202.031999999999</v>
      </c>
      <c r="F8471" s="157">
        <v>-14202.031999999999</v>
      </c>
    </row>
    <row r="8472" spans="1:6" x14ac:dyDescent="0.2">
      <c r="A8472" s="155" t="s">
        <v>8257</v>
      </c>
      <c r="B8472" s="155" t="s">
        <v>8258</v>
      </c>
      <c r="C8472" s="155" t="s">
        <v>10690</v>
      </c>
      <c r="D8472" s="157" t="s">
        <v>8259</v>
      </c>
      <c r="E8472" s="157" t="s">
        <v>8259</v>
      </c>
      <c r="F8472" s="157" t="s">
        <v>8259</v>
      </c>
    </row>
    <row r="8474" spans="1:6" x14ac:dyDescent="0.2">
      <c r="A8474" s="155" t="s">
        <v>8265</v>
      </c>
      <c r="B8474" s="155" t="s">
        <v>8266</v>
      </c>
      <c r="C8474" s="155" t="s">
        <v>158</v>
      </c>
      <c r="D8474" s="157" t="s">
        <v>3</v>
      </c>
      <c r="E8474" s="157" t="s">
        <v>4</v>
      </c>
      <c r="F8474" s="157" t="s">
        <v>1020</v>
      </c>
    </row>
    <row r="8475" spans="1:6" x14ac:dyDescent="0.2">
      <c r="A8475" s="155" t="s">
        <v>8257</v>
      </c>
      <c r="B8475" s="155" t="s">
        <v>8258</v>
      </c>
      <c r="C8475" s="155" t="s">
        <v>10690</v>
      </c>
      <c r="D8475" s="157" t="s">
        <v>8259</v>
      </c>
      <c r="E8475" s="157" t="s">
        <v>8259</v>
      </c>
      <c r="F8475" s="157" t="s">
        <v>8259</v>
      </c>
    </row>
    <row r="8476" spans="1:6" x14ac:dyDescent="0.2">
      <c r="A8476" s="156">
        <v>45651</v>
      </c>
      <c r="B8476" s="155">
        <v>5624567584</v>
      </c>
      <c r="C8476" s="155" t="s">
        <v>11996</v>
      </c>
      <c r="D8476" s="157">
        <v>7101.0159999999996</v>
      </c>
      <c r="E8476" s="155"/>
      <c r="F8476" s="157">
        <v>-7101.0159999999996</v>
      </c>
    </row>
    <row r="8477" spans="1:6" x14ac:dyDescent="0.2">
      <c r="A8477" s="156">
        <v>45651</v>
      </c>
      <c r="B8477" s="155">
        <v>5624567584</v>
      </c>
      <c r="C8477" s="155" t="s">
        <v>11997</v>
      </c>
      <c r="D8477" s="155"/>
      <c r="E8477" s="157">
        <v>7101.0159999999996</v>
      </c>
      <c r="F8477" s="157">
        <v>-14202.031999999999</v>
      </c>
    </row>
    <row r="8478" spans="1:6" x14ac:dyDescent="0.2">
      <c r="A8478" s="156">
        <v>45653</v>
      </c>
      <c r="B8478" s="155">
        <v>5624567638</v>
      </c>
      <c r="C8478" s="155" t="s">
        <v>11998</v>
      </c>
      <c r="D8478" s="157">
        <v>8363.2219999999998</v>
      </c>
      <c r="E8478" s="155"/>
      <c r="F8478" s="157">
        <v>-5838.81</v>
      </c>
    </row>
    <row r="8479" spans="1:6" x14ac:dyDescent="0.2">
      <c r="A8479" s="155" t="s">
        <v>8257</v>
      </c>
      <c r="B8479" s="155" t="s">
        <v>8258</v>
      </c>
      <c r="C8479" s="155" t="s">
        <v>10690</v>
      </c>
      <c r="D8479" s="157" t="s">
        <v>8259</v>
      </c>
      <c r="E8479" s="157" t="s">
        <v>8259</v>
      </c>
      <c r="F8479" s="157" t="s">
        <v>8259</v>
      </c>
    </row>
    <row r="8480" spans="1:6" x14ac:dyDescent="0.2">
      <c r="A8480" s="155" t="s">
        <v>8260</v>
      </c>
      <c r="B8480" s="155" t="s">
        <v>12364</v>
      </c>
      <c r="C8480" s="156">
        <v>37621</v>
      </c>
      <c r="D8480" s="157">
        <v>15464.237999999999</v>
      </c>
      <c r="E8480" s="157">
        <v>7101.0159999999996</v>
      </c>
      <c r="F8480" s="157">
        <v>8363.2219999999998</v>
      </c>
    </row>
    <row r="8481" spans="1:6" x14ac:dyDescent="0.2">
      <c r="A8481" s="155" t="s">
        <v>8261</v>
      </c>
      <c r="B8481" s="155"/>
      <c r="C8481" s="156">
        <v>37621</v>
      </c>
      <c r="D8481" s="157">
        <v>15464.237999999999</v>
      </c>
      <c r="E8481" s="157">
        <v>21303.047999999999</v>
      </c>
      <c r="F8481" s="157">
        <v>-5838.81</v>
      </c>
    </row>
    <row r="8482" spans="1:6" x14ac:dyDescent="0.2">
      <c r="A8482" s="155" t="s">
        <v>8257</v>
      </c>
      <c r="B8482" s="155" t="s">
        <v>8258</v>
      </c>
      <c r="C8482" s="155" t="s">
        <v>10690</v>
      </c>
      <c r="D8482" s="157" t="s">
        <v>8259</v>
      </c>
      <c r="E8482" s="157" t="s">
        <v>8259</v>
      </c>
      <c r="F8482" s="157" t="s">
        <v>8259</v>
      </c>
    </row>
    <row r="8483" spans="1:6" x14ac:dyDescent="0.2">
      <c r="A8483" s="155" t="s">
        <v>6300</v>
      </c>
      <c r="B8483" s="155" t="s">
        <v>10062</v>
      </c>
      <c r="C8483" s="155" t="s">
        <v>10063</v>
      </c>
      <c r="D8483" s="155"/>
      <c r="E8483" s="155"/>
      <c r="F8483" s="155"/>
    </row>
    <row r="8484" spans="1:6" x14ac:dyDescent="0.2">
      <c r="A8484" s="155"/>
      <c r="B8484" s="155"/>
      <c r="C8484" s="155" t="s">
        <v>10691</v>
      </c>
      <c r="D8484" s="155"/>
      <c r="E8484" s="157">
        <v>0</v>
      </c>
      <c r="F8484" s="155"/>
    </row>
    <row r="8485" spans="1:6" x14ac:dyDescent="0.2">
      <c r="A8485" s="155" t="s">
        <v>8264</v>
      </c>
      <c r="B8485" s="155"/>
      <c r="C8485" s="156">
        <v>37590</v>
      </c>
      <c r="D8485" s="157">
        <v>5841.6220000000003</v>
      </c>
      <c r="E8485" s="157">
        <v>5395.165</v>
      </c>
      <c r="F8485" s="157">
        <v>446.45699999999999</v>
      </c>
    </row>
    <row r="8486" spans="1:6" x14ac:dyDescent="0.2">
      <c r="A8486" s="155" t="s">
        <v>8257</v>
      </c>
      <c r="B8486" s="155" t="s">
        <v>8258</v>
      </c>
      <c r="C8486" s="155" t="s">
        <v>10690</v>
      </c>
      <c r="D8486" s="157" t="s">
        <v>8259</v>
      </c>
      <c r="E8486" s="157" t="s">
        <v>8259</v>
      </c>
      <c r="F8486" s="157" t="s">
        <v>8259</v>
      </c>
    </row>
    <row r="8487" spans="1:6" x14ac:dyDescent="0.2">
      <c r="A8487" s="156">
        <v>45639</v>
      </c>
      <c r="B8487" s="155" t="s">
        <v>11999</v>
      </c>
      <c r="C8487" s="155" t="s">
        <v>12000</v>
      </c>
      <c r="D8487" s="155"/>
      <c r="E8487" s="157">
        <v>523.41700000000003</v>
      </c>
      <c r="F8487" s="157">
        <v>-76.959999999999994</v>
      </c>
    </row>
    <row r="8488" spans="1:6" x14ac:dyDescent="0.2">
      <c r="A8488" s="156">
        <v>45650</v>
      </c>
      <c r="B8488" s="155">
        <v>5624567583</v>
      </c>
      <c r="C8488" s="155" t="s">
        <v>12001</v>
      </c>
      <c r="D8488" s="157">
        <v>523.41700000000003</v>
      </c>
      <c r="E8488" s="155"/>
      <c r="F8488" s="157">
        <v>446.45699999999999</v>
      </c>
    </row>
    <row r="8489" spans="1:6" x14ac:dyDescent="0.2">
      <c r="A8489" s="156">
        <v>45652</v>
      </c>
      <c r="B8489" s="155" t="s">
        <v>12002</v>
      </c>
      <c r="C8489" s="155" t="s">
        <v>12003</v>
      </c>
      <c r="D8489" s="155"/>
      <c r="E8489" s="157">
        <v>552.14099999999996</v>
      </c>
      <c r="F8489" s="157">
        <v>-105.684</v>
      </c>
    </row>
    <row r="8490" spans="1:6" x14ac:dyDescent="0.2">
      <c r="A8490" s="156">
        <v>45653</v>
      </c>
      <c r="B8490" s="155">
        <v>5624567601</v>
      </c>
      <c r="C8490" s="155" t="s">
        <v>12004</v>
      </c>
      <c r="D8490" s="157">
        <v>552.14099999999996</v>
      </c>
      <c r="E8490" s="155"/>
      <c r="F8490" s="157">
        <v>446.45699999999999</v>
      </c>
    </row>
    <row r="8491" spans="1:6" x14ac:dyDescent="0.2">
      <c r="A8491" s="155" t="s">
        <v>8257</v>
      </c>
      <c r="B8491" s="155" t="s">
        <v>8258</v>
      </c>
      <c r="C8491" s="155" t="s">
        <v>10690</v>
      </c>
      <c r="D8491" s="157" t="s">
        <v>8259</v>
      </c>
      <c r="E8491" s="157" t="s">
        <v>8259</v>
      </c>
      <c r="F8491" s="157" t="s">
        <v>8259</v>
      </c>
    </row>
    <row r="8492" spans="1:6" x14ac:dyDescent="0.2">
      <c r="A8492" s="155" t="s">
        <v>8260</v>
      </c>
      <c r="B8492" s="155" t="s">
        <v>12364</v>
      </c>
      <c r="C8492" s="156">
        <v>37621</v>
      </c>
      <c r="D8492" s="157">
        <v>1075.558</v>
      </c>
      <c r="E8492" s="157">
        <v>1075.558</v>
      </c>
      <c r="F8492" s="157">
        <v>0</v>
      </c>
    </row>
    <row r="8493" spans="1:6" x14ac:dyDescent="0.2">
      <c r="A8493" s="155" t="s">
        <v>8261</v>
      </c>
      <c r="B8493" s="155"/>
      <c r="C8493" s="156">
        <v>37621</v>
      </c>
      <c r="D8493" s="157">
        <v>6917.18</v>
      </c>
      <c r="E8493" s="157">
        <v>6470.723</v>
      </c>
      <c r="F8493" s="157">
        <v>446.45699999999999</v>
      </c>
    </row>
    <row r="8494" spans="1:6" x14ac:dyDescent="0.2">
      <c r="A8494" s="155" t="s">
        <v>8257</v>
      </c>
      <c r="B8494" s="155" t="s">
        <v>8258</v>
      </c>
      <c r="C8494" s="155" t="s">
        <v>10690</v>
      </c>
      <c r="D8494" s="157" t="s">
        <v>8259</v>
      </c>
      <c r="E8494" s="157" t="s">
        <v>8259</v>
      </c>
      <c r="F8494" s="157" t="s">
        <v>8259</v>
      </c>
    </row>
    <row r="8495" spans="1:6" x14ac:dyDescent="0.2">
      <c r="A8495" s="155" t="s">
        <v>8257</v>
      </c>
      <c r="B8495" s="155" t="s">
        <v>8258</v>
      </c>
      <c r="C8495" s="155" t="s">
        <v>10690</v>
      </c>
      <c r="D8495" s="157" t="s">
        <v>8259</v>
      </c>
      <c r="E8495" s="157" t="s">
        <v>8259</v>
      </c>
      <c r="F8495" s="157" t="s">
        <v>8259</v>
      </c>
    </row>
    <row r="8496" spans="1:6" x14ac:dyDescent="0.2">
      <c r="A8496" s="155" t="s">
        <v>8260</v>
      </c>
      <c r="B8496" s="155" t="s">
        <v>12364</v>
      </c>
      <c r="C8496" s="156">
        <v>37621</v>
      </c>
      <c r="D8496" s="157">
        <v>0</v>
      </c>
      <c r="E8496" s="157">
        <v>0</v>
      </c>
      <c r="F8496" s="157">
        <v>0</v>
      </c>
    </row>
    <row r="8497" spans="1:6" x14ac:dyDescent="0.2">
      <c r="A8497" s="155" t="s">
        <v>8261</v>
      </c>
      <c r="B8497" s="155"/>
      <c r="C8497" s="156">
        <v>37621</v>
      </c>
      <c r="D8497" s="157">
        <v>0</v>
      </c>
      <c r="E8497" s="157">
        <v>0</v>
      </c>
      <c r="F8497" s="157">
        <v>0</v>
      </c>
    </row>
    <row r="8498" spans="1:6" x14ac:dyDescent="0.2">
      <c r="A8498" s="155" t="s">
        <v>8257</v>
      </c>
      <c r="B8498" s="155" t="s">
        <v>8258</v>
      </c>
      <c r="C8498" s="155" t="s">
        <v>10690</v>
      </c>
      <c r="D8498" s="157" t="s">
        <v>8259</v>
      </c>
      <c r="E8498" s="157" t="s">
        <v>8259</v>
      </c>
      <c r="F8498" s="157" t="s">
        <v>8259</v>
      </c>
    </row>
    <row r="8499" spans="1:6" x14ac:dyDescent="0.2">
      <c r="A8499" s="155" t="s">
        <v>8257</v>
      </c>
      <c r="B8499" s="155" t="s">
        <v>8258</v>
      </c>
      <c r="C8499" s="155" t="s">
        <v>10690</v>
      </c>
      <c r="D8499" s="157" t="s">
        <v>8259</v>
      </c>
      <c r="E8499" s="157" t="s">
        <v>8259</v>
      </c>
      <c r="F8499" s="157" t="s">
        <v>8259</v>
      </c>
    </row>
    <row r="8500" spans="1:6" x14ac:dyDescent="0.2">
      <c r="A8500" s="155" t="s">
        <v>8260</v>
      </c>
      <c r="B8500" s="155" t="s">
        <v>12364</v>
      </c>
      <c r="C8500" s="156">
        <v>37621</v>
      </c>
      <c r="D8500" s="157">
        <v>0</v>
      </c>
      <c r="E8500" s="157">
        <v>0</v>
      </c>
      <c r="F8500" s="157">
        <v>0</v>
      </c>
    </row>
    <row r="8501" spans="1:6" x14ac:dyDescent="0.2">
      <c r="A8501" s="155" t="s">
        <v>8261</v>
      </c>
      <c r="B8501" s="155"/>
      <c r="C8501" s="156">
        <v>37621</v>
      </c>
      <c r="D8501" s="157">
        <v>0</v>
      </c>
      <c r="E8501" s="157">
        <v>0</v>
      </c>
      <c r="F8501" s="157">
        <v>0</v>
      </c>
    </row>
    <row r="8502" spans="1:6" x14ac:dyDescent="0.2">
      <c r="A8502" s="155" t="s">
        <v>8257</v>
      </c>
      <c r="B8502" s="155" t="s">
        <v>8258</v>
      </c>
      <c r="C8502" s="155" t="s">
        <v>10690</v>
      </c>
      <c r="D8502" s="157" t="s">
        <v>8259</v>
      </c>
      <c r="E8502" s="157" t="s">
        <v>8259</v>
      </c>
      <c r="F8502" s="157" t="s">
        <v>8259</v>
      </c>
    </row>
    <row r="8503" spans="1:6" x14ac:dyDescent="0.2">
      <c r="A8503" s="155" t="s">
        <v>8257</v>
      </c>
      <c r="B8503" s="155" t="s">
        <v>8258</v>
      </c>
      <c r="C8503" s="155" t="s">
        <v>10690</v>
      </c>
      <c r="D8503" s="157" t="s">
        <v>8259</v>
      </c>
      <c r="E8503" s="157" t="s">
        <v>8259</v>
      </c>
      <c r="F8503" s="157" t="s">
        <v>8259</v>
      </c>
    </row>
    <row r="8504" spans="1:6" x14ac:dyDescent="0.2">
      <c r="A8504" s="155" t="s">
        <v>8260</v>
      </c>
      <c r="B8504" s="155" t="s">
        <v>12364</v>
      </c>
      <c r="C8504" s="156">
        <v>37621</v>
      </c>
      <c r="D8504" s="157">
        <v>0</v>
      </c>
      <c r="E8504" s="157">
        <v>0</v>
      </c>
      <c r="F8504" s="157">
        <v>0</v>
      </c>
    </row>
    <row r="8505" spans="1:6" x14ac:dyDescent="0.2">
      <c r="A8505" s="155" t="s">
        <v>8261</v>
      </c>
      <c r="B8505" s="155"/>
      <c r="C8505" s="156">
        <v>37621</v>
      </c>
      <c r="D8505" s="157">
        <v>0</v>
      </c>
      <c r="E8505" s="157">
        <v>0</v>
      </c>
      <c r="F8505" s="157">
        <v>0</v>
      </c>
    </row>
    <row r="8506" spans="1:6" x14ac:dyDescent="0.2">
      <c r="A8506" s="155" t="s">
        <v>8257</v>
      </c>
      <c r="B8506" s="155" t="s">
        <v>8258</v>
      </c>
      <c r="C8506" s="155" t="s">
        <v>10690</v>
      </c>
      <c r="D8506" s="157" t="s">
        <v>8259</v>
      </c>
      <c r="E8506" s="157" t="s">
        <v>8259</v>
      </c>
      <c r="F8506" s="157" t="s">
        <v>8259</v>
      </c>
    </row>
    <row r="8507" spans="1:6" x14ac:dyDescent="0.2">
      <c r="A8507" s="155" t="s">
        <v>8257</v>
      </c>
      <c r="B8507" s="155" t="s">
        <v>8258</v>
      </c>
      <c r="C8507" s="155" t="s">
        <v>10690</v>
      </c>
      <c r="D8507" s="157" t="s">
        <v>8259</v>
      </c>
      <c r="E8507" s="157" t="s">
        <v>8259</v>
      </c>
      <c r="F8507" s="157" t="s">
        <v>8259</v>
      </c>
    </row>
    <row r="8508" spans="1:6" x14ac:dyDescent="0.2">
      <c r="A8508" s="155" t="s">
        <v>8268</v>
      </c>
      <c r="B8508" s="155"/>
      <c r="C8508" s="155"/>
      <c r="D8508" s="155"/>
      <c r="E8508" s="155"/>
      <c r="F8508" s="155"/>
    </row>
    <row r="8509" spans="1:6" x14ac:dyDescent="0.2">
      <c r="A8509" s="155" t="s">
        <v>8254</v>
      </c>
      <c r="B8509" s="155" t="s">
        <v>8255</v>
      </c>
      <c r="C8509" s="155"/>
      <c r="D8509" s="155"/>
      <c r="E8509" s="155"/>
      <c r="F8509" s="155"/>
    </row>
    <row r="8510" spans="1:6" x14ac:dyDescent="0.2">
      <c r="A8510" s="155"/>
      <c r="B8510" s="155"/>
      <c r="C8510" s="155" t="s">
        <v>10689</v>
      </c>
      <c r="D8510" s="157" t="s">
        <v>8255</v>
      </c>
      <c r="E8510" s="155"/>
      <c r="F8510" s="155"/>
    </row>
    <row r="8512" spans="1:6" x14ac:dyDescent="0.2">
      <c r="A8512" s="155" t="s">
        <v>8260</v>
      </c>
      <c r="B8512" s="155" t="s">
        <v>12364</v>
      </c>
      <c r="C8512" s="156">
        <v>37621</v>
      </c>
      <c r="D8512" s="157">
        <v>0</v>
      </c>
      <c r="E8512" s="157">
        <v>0</v>
      </c>
      <c r="F8512" s="157">
        <v>0</v>
      </c>
    </row>
    <row r="8513" spans="1:6" x14ac:dyDescent="0.2">
      <c r="A8513" s="155" t="s">
        <v>8261</v>
      </c>
      <c r="B8513" s="155"/>
      <c r="C8513" s="156">
        <v>37621</v>
      </c>
      <c r="D8513" s="157">
        <v>0</v>
      </c>
      <c r="E8513" s="157">
        <v>0</v>
      </c>
      <c r="F8513" s="157">
        <v>0</v>
      </c>
    </row>
    <row r="8514" spans="1:6" x14ac:dyDescent="0.2">
      <c r="A8514" s="155" t="s">
        <v>8257</v>
      </c>
      <c r="B8514" s="155" t="s">
        <v>8258</v>
      </c>
      <c r="C8514" s="155" t="s">
        <v>10690</v>
      </c>
      <c r="D8514" s="157" t="s">
        <v>8259</v>
      </c>
      <c r="E8514" s="157" t="s">
        <v>8259</v>
      </c>
      <c r="F8514" s="157" t="s">
        <v>8259</v>
      </c>
    </row>
    <row r="8515" spans="1:6" x14ac:dyDescent="0.2">
      <c r="A8515" s="155" t="s">
        <v>8257</v>
      </c>
      <c r="B8515" s="155" t="s">
        <v>8258</v>
      </c>
      <c r="C8515" s="155" t="s">
        <v>10690</v>
      </c>
      <c r="D8515" s="157" t="s">
        <v>8259</v>
      </c>
      <c r="E8515" s="157" t="s">
        <v>8259</v>
      </c>
      <c r="F8515" s="157" t="s">
        <v>8259</v>
      </c>
    </row>
    <row r="8516" spans="1:6" x14ac:dyDescent="0.2">
      <c r="A8516" s="155" t="s">
        <v>8260</v>
      </c>
      <c r="B8516" s="155" t="s">
        <v>12364</v>
      </c>
      <c r="C8516" s="156">
        <v>37621</v>
      </c>
      <c r="D8516" s="157">
        <v>0</v>
      </c>
      <c r="E8516" s="157">
        <v>0</v>
      </c>
      <c r="F8516" s="157">
        <v>0</v>
      </c>
    </row>
    <row r="8517" spans="1:6" x14ac:dyDescent="0.2">
      <c r="A8517" s="155" t="s">
        <v>8261</v>
      </c>
      <c r="B8517" s="155"/>
      <c r="C8517" s="156">
        <v>37621</v>
      </c>
      <c r="D8517" s="157">
        <v>0</v>
      </c>
      <c r="E8517" s="157">
        <v>0</v>
      </c>
      <c r="F8517" s="157">
        <v>0</v>
      </c>
    </row>
    <row r="8518" spans="1:6" x14ac:dyDescent="0.2">
      <c r="A8518" s="155" t="s">
        <v>8257</v>
      </c>
      <c r="B8518" s="155" t="s">
        <v>8258</v>
      </c>
      <c r="C8518" s="155" t="s">
        <v>10690</v>
      </c>
      <c r="D8518" s="157" t="s">
        <v>8259</v>
      </c>
      <c r="E8518" s="157" t="s">
        <v>8259</v>
      </c>
      <c r="F8518" s="157" t="s">
        <v>8259</v>
      </c>
    </row>
    <row r="8519" spans="1:6" x14ac:dyDescent="0.2">
      <c r="A8519" s="155" t="s">
        <v>8257</v>
      </c>
      <c r="B8519" s="155" t="s">
        <v>8258</v>
      </c>
      <c r="C8519" s="155" t="s">
        <v>10690</v>
      </c>
      <c r="D8519" s="157" t="s">
        <v>8259</v>
      </c>
      <c r="E8519" s="157" t="s">
        <v>8259</v>
      </c>
      <c r="F8519" s="157" t="s">
        <v>8259</v>
      </c>
    </row>
    <row r="8520" spans="1:6" x14ac:dyDescent="0.2">
      <c r="A8520" s="155" t="s">
        <v>8260</v>
      </c>
      <c r="B8520" s="155" t="s">
        <v>12364</v>
      </c>
      <c r="C8520" s="156">
        <v>37621</v>
      </c>
      <c r="D8520" s="157">
        <v>0</v>
      </c>
      <c r="E8520" s="157">
        <v>0</v>
      </c>
      <c r="F8520" s="157">
        <v>0</v>
      </c>
    </row>
    <row r="8521" spans="1:6" x14ac:dyDescent="0.2">
      <c r="A8521" s="155" t="s">
        <v>8261</v>
      </c>
      <c r="B8521" s="155"/>
      <c r="C8521" s="156">
        <v>37621</v>
      </c>
      <c r="D8521" s="157">
        <v>0</v>
      </c>
      <c r="E8521" s="157">
        <v>0</v>
      </c>
      <c r="F8521" s="157">
        <v>0</v>
      </c>
    </row>
    <row r="8522" spans="1:6" x14ac:dyDescent="0.2">
      <c r="A8522" s="155" t="s">
        <v>8257</v>
      </c>
      <c r="B8522" s="155" t="s">
        <v>8258</v>
      </c>
      <c r="C8522" s="155" t="s">
        <v>10690</v>
      </c>
      <c r="D8522" s="157" t="s">
        <v>8259</v>
      </c>
      <c r="E8522" s="157" t="s">
        <v>8259</v>
      </c>
      <c r="F8522" s="157" t="s">
        <v>8259</v>
      </c>
    </row>
    <row r="8523" spans="1:6" x14ac:dyDescent="0.2">
      <c r="A8523" s="155" t="s">
        <v>8257</v>
      </c>
      <c r="B8523" s="155" t="s">
        <v>8258</v>
      </c>
      <c r="C8523" s="155" t="s">
        <v>10690</v>
      </c>
      <c r="D8523" s="157" t="s">
        <v>8259</v>
      </c>
      <c r="E8523" s="157" t="s">
        <v>8259</v>
      </c>
      <c r="F8523" s="157" t="s">
        <v>8259</v>
      </c>
    </row>
    <row r="8524" spans="1:6" x14ac:dyDescent="0.2">
      <c r="A8524" s="155" t="s">
        <v>8260</v>
      </c>
      <c r="B8524" s="155" t="s">
        <v>12364</v>
      </c>
      <c r="C8524" s="156">
        <v>37621</v>
      </c>
      <c r="D8524" s="157">
        <v>0</v>
      </c>
      <c r="E8524" s="157">
        <v>0</v>
      </c>
      <c r="F8524" s="157">
        <v>0</v>
      </c>
    </row>
    <row r="8525" spans="1:6" x14ac:dyDescent="0.2">
      <c r="A8525" s="155" t="s">
        <v>8261</v>
      </c>
      <c r="B8525" s="155"/>
      <c r="C8525" s="156">
        <v>37621</v>
      </c>
      <c r="D8525" s="157">
        <v>0</v>
      </c>
      <c r="E8525" s="157">
        <v>0</v>
      </c>
      <c r="F8525" s="157">
        <v>0</v>
      </c>
    </row>
    <row r="8526" spans="1:6" x14ac:dyDescent="0.2">
      <c r="A8526" s="155" t="s">
        <v>8257</v>
      </c>
      <c r="B8526" s="155" t="s">
        <v>8258</v>
      </c>
      <c r="C8526" s="155" t="s">
        <v>10690</v>
      </c>
      <c r="D8526" s="157" t="s">
        <v>8259</v>
      </c>
      <c r="E8526" s="157" t="s">
        <v>8259</v>
      </c>
      <c r="F8526" s="157" t="s">
        <v>8259</v>
      </c>
    </row>
    <row r="8527" spans="1:6" x14ac:dyDescent="0.2">
      <c r="A8527" s="155" t="s">
        <v>8257</v>
      </c>
      <c r="B8527" s="155" t="s">
        <v>8258</v>
      </c>
      <c r="C8527" s="155" t="s">
        <v>10690</v>
      </c>
      <c r="D8527" s="157" t="s">
        <v>8259</v>
      </c>
      <c r="E8527" s="157" t="s">
        <v>8259</v>
      </c>
      <c r="F8527" s="157" t="s">
        <v>8259</v>
      </c>
    </row>
    <row r="8528" spans="1:6" x14ac:dyDescent="0.2">
      <c r="A8528" s="155" t="s">
        <v>8260</v>
      </c>
      <c r="B8528" s="155" t="s">
        <v>12364</v>
      </c>
      <c r="C8528" s="156">
        <v>37621</v>
      </c>
      <c r="D8528" s="157">
        <v>0</v>
      </c>
      <c r="E8528" s="157">
        <v>0</v>
      </c>
      <c r="F8528" s="157">
        <v>0</v>
      </c>
    </row>
    <row r="8529" spans="1:6" x14ac:dyDescent="0.2">
      <c r="A8529" s="155" t="s">
        <v>8261</v>
      </c>
      <c r="B8529" s="155"/>
      <c r="C8529" s="156">
        <v>37621</v>
      </c>
      <c r="D8529" s="157">
        <v>0</v>
      </c>
      <c r="E8529" s="157">
        <v>0</v>
      </c>
      <c r="F8529" s="157">
        <v>0</v>
      </c>
    </row>
    <row r="8530" spans="1:6" x14ac:dyDescent="0.2">
      <c r="A8530" s="155" t="s">
        <v>8257</v>
      </c>
      <c r="B8530" s="155" t="s">
        <v>8258</v>
      </c>
      <c r="C8530" s="155" t="s">
        <v>10690</v>
      </c>
      <c r="D8530" s="157" t="s">
        <v>8259</v>
      </c>
      <c r="E8530" s="157" t="s">
        <v>8259</v>
      </c>
      <c r="F8530" s="157" t="s">
        <v>8259</v>
      </c>
    </row>
    <row r="8531" spans="1:6" x14ac:dyDescent="0.2">
      <c r="A8531" s="155" t="s">
        <v>8257</v>
      </c>
      <c r="B8531" s="155" t="s">
        <v>8258</v>
      </c>
      <c r="C8531" s="155" t="s">
        <v>10690</v>
      </c>
      <c r="D8531" s="157" t="s">
        <v>8259</v>
      </c>
      <c r="E8531" s="157" t="s">
        <v>8259</v>
      </c>
      <c r="F8531" s="157" t="s">
        <v>8259</v>
      </c>
    </row>
    <row r="8532" spans="1:6" x14ac:dyDescent="0.2">
      <c r="A8532" s="155" t="s">
        <v>8260</v>
      </c>
      <c r="B8532" s="155" t="s">
        <v>12364</v>
      </c>
      <c r="C8532" s="156">
        <v>37621</v>
      </c>
      <c r="D8532" s="157">
        <v>0</v>
      </c>
      <c r="E8532" s="157">
        <v>0</v>
      </c>
      <c r="F8532" s="157">
        <v>0</v>
      </c>
    </row>
    <row r="8533" spans="1:6" x14ac:dyDescent="0.2">
      <c r="A8533" s="155" t="s">
        <v>8261</v>
      </c>
      <c r="B8533" s="155"/>
      <c r="C8533" s="156">
        <v>37621</v>
      </c>
      <c r="D8533" s="157">
        <v>0</v>
      </c>
      <c r="E8533" s="157">
        <v>0</v>
      </c>
      <c r="F8533" s="157">
        <v>0</v>
      </c>
    </row>
    <row r="8534" spans="1:6" x14ac:dyDescent="0.2">
      <c r="A8534" s="155" t="s">
        <v>8257</v>
      </c>
      <c r="B8534" s="155" t="s">
        <v>8258</v>
      </c>
      <c r="C8534" s="155" t="s">
        <v>10690</v>
      </c>
      <c r="D8534" s="157" t="s">
        <v>8259</v>
      </c>
      <c r="E8534" s="157" t="s">
        <v>8259</v>
      </c>
      <c r="F8534" s="157" t="s">
        <v>8259</v>
      </c>
    </row>
    <row r="8535" spans="1:6" x14ac:dyDescent="0.2">
      <c r="A8535" s="155" t="s">
        <v>8257</v>
      </c>
      <c r="B8535" s="155" t="s">
        <v>8258</v>
      </c>
      <c r="C8535" s="155" t="s">
        <v>10690</v>
      </c>
      <c r="D8535" s="157" t="s">
        <v>8259</v>
      </c>
      <c r="E8535" s="157" t="s">
        <v>8259</v>
      </c>
      <c r="F8535" s="157" t="s">
        <v>8259</v>
      </c>
    </row>
    <row r="8536" spans="1:6" x14ac:dyDescent="0.2">
      <c r="A8536" s="155" t="s">
        <v>8260</v>
      </c>
      <c r="B8536" s="155" t="s">
        <v>12364</v>
      </c>
      <c r="C8536" s="156">
        <v>37621</v>
      </c>
      <c r="D8536" s="157">
        <v>0</v>
      </c>
      <c r="E8536" s="157">
        <v>0</v>
      </c>
      <c r="F8536" s="157">
        <v>0</v>
      </c>
    </row>
    <row r="8537" spans="1:6" x14ac:dyDescent="0.2">
      <c r="A8537" s="155" t="s">
        <v>8261</v>
      </c>
      <c r="B8537" s="155"/>
      <c r="C8537" s="156">
        <v>37621</v>
      </c>
      <c r="D8537" s="157">
        <v>0</v>
      </c>
      <c r="E8537" s="157">
        <v>0</v>
      </c>
      <c r="F8537" s="157">
        <v>0</v>
      </c>
    </row>
    <row r="8538" spans="1:6" x14ac:dyDescent="0.2">
      <c r="A8538" s="155" t="s">
        <v>8257</v>
      </c>
      <c r="B8538" s="155" t="s">
        <v>8258</v>
      </c>
      <c r="C8538" s="155" t="s">
        <v>10690</v>
      </c>
      <c r="D8538" s="157" t="s">
        <v>8259</v>
      </c>
      <c r="E8538" s="157" t="s">
        <v>8259</v>
      </c>
      <c r="F8538" s="157" t="s">
        <v>8259</v>
      </c>
    </row>
    <row r="8539" spans="1:6" x14ac:dyDescent="0.2">
      <c r="A8539" s="155" t="s">
        <v>8257</v>
      </c>
      <c r="B8539" s="155" t="s">
        <v>8258</v>
      </c>
      <c r="C8539" s="155" t="s">
        <v>10690</v>
      </c>
      <c r="D8539" s="157" t="s">
        <v>8259</v>
      </c>
      <c r="E8539" s="157" t="s">
        <v>8259</v>
      </c>
      <c r="F8539" s="157" t="s">
        <v>8259</v>
      </c>
    </row>
    <row r="8540" spans="1:6" x14ac:dyDescent="0.2">
      <c r="A8540" s="155" t="s">
        <v>8260</v>
      </c>
      <c r="B8540" s="155" t="s">
        <v>12364</v>
      </c>
      <c r="C8540" s="156">
        <v>37621</v>
      </c>
      <c r="D8540" s="157">
        <v>0</v>
      </c>
      <c r="E8540" s="157">
        <v>0</v>
      </c>
      <c r="F8540" s="157">
        <v>0</v>
      </c>
    </row>
    <row r="8541" spans="1:6" x14ac:dyDescent="0.2">
      <c r="A8541" s="155" t="s">
        <v>8261</v>
      </c>
      <c r="B8541" s="155"/>
      <c r="C8541" s="156">
        <v>37621</v>
      </c>
      <c r="D8541" s="157">
        <v>0</v>
      </c>
      <c r="E8541" s="157">
        <v>0</v>
      </c>
      <c r="F8541" s="157">
        <v>0</v>
      </c>
    </row>
    <row r="8542" spans="1:6" x14ac:dyDescent="0.2">
      <c r="A8542" s="155" t="s">
        <v>8257</v>
      </c>
      <c r="B8542" s="155" t="s">
        <v>8258</v>
      </c>
      <c r="C8542" s="155" t="s">
        <v>10690</v>
      </c>
      <c r="D8542" s="157" t="s">
        <v>8259</v>
      </c>
      <c r="E8542" s="157" t="s">
        <v>8259</v>
      </c>
      <c r="F8542" s="157" t="s">
        <v>8259</v>
      </c>
    </row>
    <row r="8543" spans="1:6" x14ac:dyDescent="0.2">
      <c r="A8543" s="155" t="s">
        <v>8257</v>
      </c>
      <c r="B8543" s="155" t="s">
        <v>8258</v>
      </c>
      <c r="C8543" s="155" t="s">
        <v>10690</v>
      </c>
      <c r="D8543" s="157" t="s">
        <v>8259</v>
      </c>
      <c r="E8543" s="157" t="s">
        <v>8259</v>
      </c>
      <c r="F8543" s="157" t="s">
        <v>8259</v>
      </c>
    </row>
    <row r="8544" spans="1:6" x14ac:dyDescent="0.2">
      <c r="A8544" s="155" t="s">
        <v>8260</v>
      </c>
      <c r="B8544" s="155" t="s">
        <v>12364</v>
      </c>
      <c r="C8544" s="156">
        <v>37621</v>
      </c>
      <c r="D8544" s="157">
        <v>0</v>
      </c>
      <c r="E8544" s="157">
        <v>0</v>
      </c>
      <c r="F8544" s="157">
        <v>0</v>
      </c>
    </row>
    <row r="8545" spans="1:6" x14ac:dyDescent="0.2">
      <c r="A8545" s="155" t="s">
        <v>8261</v>
      </c>
      <c r="B8545" s="155"/>
      <c r="C8545" s="156">
        <v>37621</v>
      </c>
      <c r="D8545" s="157">
        <v>0</v>
      </c>
      <c r="E8545" s="157">
        <v>0</v>
      </c>
      <c r="F8545" s="157">
        <v>0</v>
      </c>
    </row>
    <row r="8546" spans="1:6" x14ac:dyDescent="0.2">
      <c r="A8546" s="155" t="s">
        <v>8257</v>
      </c>
      <c r="B8546" s="155" t="s">
        <v>8258</v>
      </c>
      <c r="C8546" s="155" t="s">
        <v>10690</v>
      </c>
      <c r="D8546" s="157" t="s">
        <v>8259</v>
      </c>
      <c r="E8546" s="157" t="s">
        <v>8259</v>
      </c>
      <c r="F8546" s="157" t="s">
        <v>8259</v>
      </c>
    </row>
    <row r="8547" spans="1:6" x14ac:dyDescent="0.2">
      <c r="A8547" s="155" t="s">
        <v>6318</v>
      </c>
      <c r="B8547" s="155" t="s">
        <v>10065</v>
      </c>
      <c r="C8547" s="155" t="s">
        <v>10066</v>
      </c>
      <c r="D8547" s="155"/>
      <c r="E8547" s="155"/>
      <c r="F8547" s="155"/>
    </row>
    <row r="8548" spans="1:6" x14ac:dyDescent="0.2">
      <c r="A8548" s="155"/>
      <c r="B8548" s="155"/>
      <c r="C8548" s="155" t="s">
        <v>10691</v>
      </c>
      <c r="D8548" s="155"/>
      <c r="E8548" s="157">
        <v>0</v>
      </c>
      <c r="F8548" s="155"/>
    </row>
    <row r="8549" spans="1:6" x14ac:dyDescent="0.2">
      <c r="A8549" s="155" t="s">
        <v>8264</v>
      </c>
      <c r="B8549" s="155"/>
      <c r="C8549" s="156">
        <v>37590</v>
      </c>
      <c r="D8549" s="157">
        <v>0</v>
      </c>
      <c r="E8549" s="157">
        <v>33.130000000000003</v>
      </c>
      <c r="F8549" s="157">
        <v>-33.130000000000003</v>
      </c>
    </row>
    <row r="8550" spans="1:6" x14ac:dyDescent="0.2">
      <c r="A8550" s="155" t="s">
        <v>8257</v>
      </c>
      <c r="B8550" s="155" t="s">
        <v>8258</v>
      </c>
      <c r="C8550" s="155" t="s">
        <v>10690</v>
      </c>
      <c r="D8550" s="157" t="s">
        <v>8259</v>
      </c>
      <c r="E8550" s="157" t="s">
        <v>8259</v>
      </c>
      <c r="F8550" s="157" t="s">
        <v>8259</v>
      </c>
    </row>
    <row r="8551" spans="1:6" x14ac:dyDescent="0.2">
      <c r="A8551" s="155" t="s">
        <v>8257</v>
      </c>
      <c r="B8551" s="155" t="s">
        <v>8258</v>
      </c>
      <c r="C8551" s="155" t="s">
        <v>10690</v>
      </c>
      <c r="D8551" s="157" t="s">
        <v>8259</v>
      </c>
      <c r="E8551" s="157" t="s">
        <v>8259</v>
      </c>
      <c r="F8551" s="157" t="s">
        <v>8259</v>
      </c>
    </row>
    <row r="8552" spans="1:6" x14ac:dyDescent="0.2">
      <c r="A8552" s="155" t="s">
        <v>8260</v>
      </c>
      <c r="B8552" s="155" t="s">
        <v>12364</v>
      </c>
      <c r="C8552" s="156">
        <v>37621</v>
      </c>
      <c r="D8552" s="157">
        <v>0</v>
      </c>
      <c r="E8552" s="157">
        <v>0</v>
      </c>
      <c r="F8552" s="157">
        <v>0</v>
      </c>
    </row>
    <row r="8553" spans="1:6" x14ac:dyDescent="0.2">
      <c r="A8553" s="155" t="s">
        <v>8261</v>
      </c>
      <c r="B8553" s="155"/>
      <c r="C8553" s="156">
        <v>37621</v>
      </c>
      <c r="D8553" s="157">
        <v>0</v>
      </c>
      <c r="E8553" s="157">
        <v>33.130000000000003</v>
      </c>
      <c r="F8553" s="157">
        <v>-33.130000000000003</v>
      </c>
    </row>
    <row r="8554" spans="1:6" x14ac:dyDescent="0.2">
      <c r="A8554" s="155" t="s">
        <v>8257</v>
      </c>
      <c r="B8554" s="155" t="s">
        <v>8258</v>
      </c>
      <c r="C8554" s="155" t="s">
        <v>10690</v>
      </c>
      <c r="D8554" s="157" t="s">
        <v>8259</v>
      </c>
      <c r="E8554" s="157" t="s">
        <v>8259</v>
      </c>
      <c r="F8554" s="157" t="s">
        <v>8259</v>
      </c>
    </row>
    <row r="8555" spans="1:6" x14ac:dyDescent="0.2">
      <c r="A8555" s="155" t="s">
        <v>8257</v>
      </c>
      <c r="B8555" s="155" t="s">
        <v>8258</v>
      </c>
      <c r="C8555" s="155" t="s">
        <v>10690</v>
      </c>
      <c r="D8555" s="157" t="s">
        <v>8259</v>
      </c>
      <c r="E8555" s="157" t="s">
        <v>8259</v>
      </c>
      <c r="F8555" s="157" t="s">
        <v>8259</v>
      </c>
    </row>
    <row r="8556" spans="1:6" x14ac:dyDescent="0.2">
      <c r="A8556" s="155" t="s">
        <v>8260</v>
      </c>
      <c r="B8556" s="155" t="s">
        <v>12364</v>
      </c>
      <c r="C8556" s="156">
        <v>37621</v>
      </c>
      <c r="D8556" s="157">
        <v>0</v>
      </c>
      <c r="E8556" s="157">
        <v>0</v>
      </c>
      <c r="F8556" s="157">
        <v>0</v>
      </c>
    </row>
    <row r="8557" spans="1:6" x14ac:dyDescent="0.2">
      <c r="A8557" s="155" t="s">
        <v>8261</v>
      </c>
      <c r="B8557" s="155"/>
      <c r="C8557" s="156">
        <v>37621</v>
      </c>
      <c r="D8557" s="157">
        <v>0</v>
      </c>
      <c r="E8557" s="157">
        <v>0</v>
      </c>
      <c r="F8557" s="157">
        <v>0</v>
      </c>
    </row>
    <row r="8558" spans="1:6" x14ac:dyDescent="0.2">
      <c r="A8558" s="155" t="s">
        <v>8257</v>
      </c>
      <c r="B8558" s="155" t="s">
        <v>8258</v>
      </c>
      <c r="C8558" s="155" t="s">
        <v>10690</v>
      </c>
      <c r="D8558" s="157" t="s">
        <v>8259</v>
      </c>
      <c r="E8558" s="157" t="s">
        <v>8259</v>
      </c>
      <c r="F8558" s="157" t="s">
        <v>8259</v>
      </c>
    </row>
    <row r="8559" spans="1:6" x14ac:dyDescent="0.2">
      <c r="A8559" s="155" t="s">
        <v>8257</v>
      </c>
      <c r="B8559" s="155" t="s">
        <v>8258</v>
      </c>
      <c r="C8559" s="155" t="s">
        <v>10690</v>
      </c>
      <c r="D8559" s="157" t="s">
        <v>8259</v>
      </c>
      <c r="E8559" s="157" t="s">
        <v>8259</v>
      </c>
      <c r="F8559" s="157" t="s">
        <v>8259</v>
      </c>
    </row>
    <row r="8560" spans="1:6" x14ac:dyDescent="0.2">
      <c r="A8560" s="155" t="s">
        <v>8260</v>
      </c>
      <c r="B8560" s="155" t="s">
        <v>12364</v>
      </c>
      <c r="C8560" s="156">
        <v>37621</v>
      </c>
      <c r="D8560" s="157">
        <v>0</v>
      </c>
      <c r="E8560" s="157">
        <v>0</v>
      </c>
      <c r="F8560" s="157">
        <v>0</v>
      </c>
    </row>
    <row r="8561" spans="1:6" x14ac:dyDescent="0.2">
      <c r="A8561" s="155" t="s">
        <v>8261</v>
      </c>
      <c r="B8561" s="155"/>
      <c r="C8561" s="156">
        <v>37621</v>
      </c>
      <c r="D8561" s="157">
        <v>0</v>
      </c>
      <c r="E8561" s="157">
        <v>0</v>
      </c>
      <c r="F8561" s="157">
        <v>0</v>
      </c>
    </row>
    <row r="8562" spans="1:6" x14ac:dyDescent="0.2">
      <c r="A8562" s="155" t="s">
        <v>8257</v>
      </c>
      <c r="B8562" s="155" t="s">
        <v>8258</v>
      </c>
      <c r="C8562" s="155" t="s">
        <v>10690</v>
      </c>
      <c r="D8562" s="157" t="s">
        <v>8259</v>
      </c>
      <c r="E8562" s="157" t="s">
        <v>8259</v>
      </c>
      <c r="F8562" s="157" t="s">
        <v>8259</v>
      </c>
    </row>
    <row r="8563" spans="1:6" x14ac:dyDescent="0.2">
      <c r="A8563" s="155" t="s">
        <v>8257</v>
      </c>
      <c r="B8563" s="155" t="s">
        <v>8258</v>
      </c>
      <c r="C8563" s="155" t="s">
        <v>10690</v>
      </c>
      <c r="D8563" s="157" t="s">
        <v>8259</v>
      </c>
      <c r="E8563" s="157" t="s">
        <v>8259</v>
      </c>
      <c r="F8563" s="157" t="s">
        <v>8259</v>
      </c>
    </row>
    <row r="8564" spans="1:6" x14ac:dyDescent="0.2">
      <c r="A8564" s="155" t="s">
        <v>8268</v>
      </c>
      <c r="B8564" s="155"/>
      <c r="C8564" s="155"/>
      <c r="D8564" s="155"/>
      <c r="E8564" s="155"/>
      <c r="F8564" s="155"/>
    </row>
    <row r="8565" spans="1:6" x14ac:dyDescent="0.2">
      <c r="A8565" s="155" t="s">
        <v>8254</v>
      </c>
      <c r="B8565" s="155" t="s">
        <v>8255</v>
      </c>
      <c r="C8565" s="155"/>
      <c r="D8565" s="155"/>
      <c r="E8565" s="155"/>
      <c r="F8565" s="155"/>
    </row>
    <row r="8566" spans="1:6" x14ac:dyDescent="0.2">
      <c r="A8566" s="155"/>
      <c r="B8566" s="155"/>
      <c r="C8566" s="155" t="s">
        <v>10689</v>
      </c>
      <c r="D8566" s="157" t="s">
        <v>8255</v>
      </c>
      <c r="E8566" s="155"/>
      <c r="F8566" s="155"/>
    </row>
    <row r="8568" spans="1:6" x14ac:dyDescent="0.2">
      <c r="A8568" s="155" t="s">
        <v>8260</v>
      </c>
      <c r="B8568" s="155" t="s">
        <v>12364</v>
      </c>
      <c r="C8568" s="156">
        <v>37621</v>
      </c>
      <c r="D8568" s="157">
        <v>0</v>
      </c>
      <c r="E8568" s="157">
        <v>0</v>
      </c>
      <c r="F8568" s="157">
        <v>0</v>
      </c>
    </row>
    <row r="8569" spans="1:6" x14ac:dyDescent="0.2">
      <c r="A8569" s="155" t="s">
        <v>8261</v>
      </c>
      <c r="B8569" s="155"/>
      <c r="C8569" s="156">
        <v>37621</v>
      </c>
      <c r="D8569" s="157">
        <v>0</v>
      </c>
      <c r="E8569" s="157">
        <v>0</v>
      </c>
      <c r="F8569" s="157">
        <v>0</v>
      </c>
    </row>
    <row r="8570" spans="1:6" x14ac:dyDescent="0.2">
      <c r="A8570" s="155" t="s">
        <v>8257</v>
      </c>
      <c r="B8570" s="155" t="s">
        <v>8258</v>
      </c>
      <c r="C8570" s="155" t="s">
        <v>10690</v>
      </c>
      <c r="D8570" s="157" t="s">
        <v>8259</v>
      </c>
      <c r="E8570" s="157" t="s">
        <v>8259</v>
      </c>
      <c r="F8570" s="157" t="s">
        <v>8259</v>
      </c>
    </row>
    <row r="8571" spans="1:6" x14ac:dyDescent="0.2">
      <c r="A8571" s="155" t="s">
        <v>8257</v>
      </c>
      <c r="B8571" s="155" t="s">
        <v>8258</v>
      </c>
      <c r="C8571" s="155" t="s">
        <v>10690</v>
      </c>
      <c r="D8571" s="157" t="s">
        <v>8259</v>
      </c>
      <c r="E8571" s="157" t="s">
        <v>8259</v>
      </c>
      <c r="F8571" s="157" t="s">
        <v>8259</v>
      </c>
    </row>
    <row r="8572" spans="1:6" x14ac:dyDescent="0.2">
      <c r="A8572" s="155" t="s">
        <v>8260</v>
      </c>
      <c r="B8572" s="155" t="s">
        <v>12364</v>
      </c>
      <c r="C8572" s="156">
        <v>37621</v>
      </c>
      <c r="D8572" s="157">
        <v>0</v>
      </c>
      <c r="E8572" s="157">
        <v>0</v>
      </c>
      <c r="F8572" s="157">
        <v>0</v>
      </c>
    </row>
    <row r="8573" spans="1:6" x14ac:dyDescent="0.2">
      <c r="A8573" s="155" t="s">
        <v>8261</v>
      </c>
      <c r="B8573" s="155"/>
      <c r="C8573" s="156">
        <v>37621</v>
      </c>
      <c r="D8573" s="157">
        <v>0</v>
      </c>
      <c r="E8573" s="157">
        <v>0</v>
      </c>
      <c r="F8573" s="157">
        <v>0</v>
      </c>
    </row>
    <row r="8574" spans="1:6" x14ac:dyDescent="0.2">
      <c r="A8574" s="155" t="s">
        <v>8257</v>
      </c>
      <c r="B8574" s="155" t="s">
        <v>8258</v>
      </c>
      <c r="C8574" s="155" t="s">
        <v>10690</v>
      </c>
      <c r="D8574" s="157" t="s">
        <v>8259</v>
      </c>
      <c r="E8574" s="157" t="s">
        <v>8259</v>
      </c>
      <c r="F8574" s="157" t="s">
        <v>8259</v>
      </c>
    </row>
    <row r="8575" spans="1:6" x14ac:dyDescent="0.2">
      <c r="A8575" s="155" t="s">
        <v>8257</v>
      </c>
      <c r="B8575" s="155" t="s">
        <v>8258</v>
      </c>
      <c r="C8575" s="155" t="s">
        <v>10690</v>
      </c>
      <c r="D8575" s="157" t="s">
        <v>8259</v>
      </c>
      <c r="E8575" s="157" t="s">
        <v>8259</v>
      </c>
      <c r="F8575" s="157" t="s">
        <v>8259</v>
      </c>
    </row>
    <row r="8576" spans="1:6" x14ac:dyDescent="0.2">
      <c r="A8576" s="155" t="s">
        <v>8260</v>
      </c>
      <c r="B8576" s="155" t="s">
        <v>12364</v>
      </c>
      <c r="C8576" s="156">
        <v>37621</v>
      </c>
      <c r="D8576" s="157">
        <v>0</v>
      </c>
      <c r="E8576" s="157">
        <v>0</v>
      </c>
      <c r="F8576" s="157">
        <v>0</v>
      </c>
    </row>
    <row r="8577" spans="1:6" x14ac:dyDescent="0.2">
      <c r="A8577" s="155" t="s">
        <v>8261</v>
      </c>
      <c r="B8577" s="155"/>
      <c r="C8577" s="156">
        <v>37621</v>
      </c>
      <c r="D8577" s="157">
        <v>0</v>
      </c>
      <c r="E8577" s="157">
        <v>0</v>
      </c>
      <c r="F8577" s="157">
        <v>0</v>
      </c>
    </row>
    <row r="8578" spans="1:6" x14ac:dyDescent="0.2">
      <c r="A8578" s="155" t="s">
        <v>8257</v>
      </c>
      <c r="B8578" s="155" t="s">
        <v>8258</v>
      </c>
      <c r="C8578" s="155" t="s">
        <v>10690</v>
      </c>
      <c r="D8578" s="157" t="s">
        <v>8259</v>
      </c>
      <c r="E8578" s="157" t="s">
        <v>8259</v>
      </c>
      <c r="F8578" s="157" t="s">
        <v>8259</v>
      </c>
    </row>
    <row r="8579" spans="1:6" x14ac:dyDescent="0.2">
      <c r="A8579" s="155" t="s">
        <v>8257</v>
      </c>
      <c r="B8579" s="155" t="s">
        <v>8258</v>
      </c>
      <c r="C8579" s="155" t="s">
        <v>10690</v>
      </c>
      <c r="D8579" s="157" t="s">
        <v>8259</v>
      </c>
      <c r="E8579" s="157" t="s">
        <v>8259</v>
      </c>
      <c r="F8579" s="157" t="s">
        <v>8259</v>
      </c>
    </row>
    <row r="8580" spans="1:6" x14ac:dyDescent="0.2">
      <c r="A8580" s="155" t="s">
        <v>8260</v>
      </c>
      <c r="B8580" s="155" t="s">
        <v>12364</v>
      </c>
      <c r="C8580" s="156">
        <v>37621</v>
      </c>
      <c r="D8580" s="157">
        <v>0</v>
      </c>
      <c r="E8580" s="157">
        <v>0</v>
      </c>
      <c r="F8580" s="157">
        <v>0</v>
      </c>
    </row>
    <row r="8581" spans="1:6" x14ac:dyDescent="0.2">
      <c r="A8581" s="155" t="s">
        <v>8261</v>
      </c>
      <c r="B8581" s="155"/>
      <c r="C8581" s="156">
        <v>37621</v>
      </c>
      <c r="D8581" s="157">
        <v>0</v>
      </c>
      <c r="E8581" s="157">
        <v>0</v>
      </c>
      <c r="F8581" s="157">
        <v>0</v>
      </c>
    </row>
    <row r="8582" spans="1:6" x14ac:dyDescent="0.2">
      <c r="A8582" s="155" t="s">
        <v>8257</v>
      </c>
      <c r="B8582" s="155" t="s">
        <v>8258</v>
      </c>
      <c r="C8582" s="155" t="s">
        <v>10690</v>
      </c>
      <c r="D8582" s="157" t="s">
        <v>8259</v>
      </c>
      <c r="E8582" s="157" t="s">
        <v>8259</v>
      </c>
      <c r="F8582" s="157" t="s">
        <v>8259</v>
      </c>
    </row>
    <row r="8583" spans="1:6" x14ac:dyDescent="0.2">
      <c r="A8583" s="155" t="s">
        <v>8257</v>
      </c>
      <c r="B8583" s="155" t="s">
        <v>8258</v>
      </c>
      <c r="C8583" s="155" t="s">
        <v>10690</v>
      </c>
      <c r="D8583" s="157" t="s">
        <v>8259</v>
      </c>
      <c r="E8583" s="157" t="s">
        <v>8259</v>
      </c>
      <c r="F8583" s="157" t="s">
        <v>8259</v>
      </c>
    </row>
    <row r="8584" spans="1:6" x14ac:dyDescent="0.2">
      <c r="A8584" s="155" t="s">
        <v>8260</v>
      </c>
      <c r="B8584" s="155" t="s">
        <v>12364</v>
      </c>
      <c r="C8584" s="156">
        <v>37621</v>
      </c>
      <c r="D8584" s="157">
        <v>0</v>
      </c>
      <c r="E8584" s="157">
        <v>0</v>
      </c>
      <c r="F8584" s="157">
        <v>0</v>
      </c>
    </row>
    <row r="8585" spans="1:6" x14ac:dyDescent="0.2">
      <c r="A8585" s="155" t="s">
        <v>8261</v>
      </c>
      <c r="B8585" s="155"/>
      <c r="C8585" s="156">
        <v>37621</v>
      </c>
      <c r="D8585" s="157">
        <v>0</v>
      </c>
      <c r="E8585" s="157">
        <v>0</v>
      </c>
      <c r="F8585" s="157">
        <v>0</v>
      </c>
    </row>
    <row r="8586" spans="1:6" x14ac:dyDescent="0.2">
      <c r="A8586" s="155" t="s">
        <v>8257</v>
      </c>
      <c r="B8586" s="155" t="s">
        <v>8258</v>
      </c>
      <c r="C8586" s="155" t="s">
        <v>10690</v>
      </c>
      <c r="D8586" s="157" t="s">
        <v>8259</v>
      </c>
      <c r="E8586" s="157" t="s">
        <v>8259</v>
      </c>
      <c r="F8586" s="157" t="s">
        <v>8259</v>
      </c>
    </row>
    <row r="8587" spans="1:6" x14ac:dyDescent="0.2">
      <c r="A8587" s="155" t="s">
        <v>8257</v>
      </c>
      <c r="B8587" s="155" t="s">
        <v>8258</v>
      </c>
      <c r="C8587" s="155" t="s">
        <v>10690</v>
      </c>
      <c r="D8587" s="157" t="s">
        <v>8259</v>
      </c>
      <c r="E8587" s="157" t="s">
        <v>8259</v>
      </c>
      <c r="F8587" s="157" t="s">
        <v>8259</v>
      </c>
    </row>
    <row r="8588" spans="1:6" x14ac:dyDescent="0.2">
      <c r="A8588" s="155" t="s">
        <v>8260</v>
      </c>
      <c r="B8588" s="155" t="s">
        <v>12364</v>
      </c>
      <c r="C8588" s="156">
        <v>37621</v>
      </c>
      <c r="D8588" s="157">
        <v>0</v>
      </c>
      <c r="E8588" s="157">
        <v>0</v>
      </c>
      <c r="F8588" s="157">
        <v>0</v>
      </c>
    </row>
    <row r="8589" spans="1:6" x14ac:dyDescent="0.2">
      <c r="A8589" s="155" t="s">
        <v>8261</v>
      </c>
      <c r="B8589" s="155"/>
      <c r="C8589" s="156">
        <v>37621</v>
      </c>
      <c r="D8589" s="157">
        <v>0</v>
      </c>
      <c r="E8589" s="157">
        <v>0</v>
      </c>
      <c r="F8589" s="157">
        <v>0</v>
      </c>
    </row>
    <row r="8590" spans="1:6" x14ac:dyDescent="0.2">
      <c r="A8590" s="155" t="s">
        <v>8257</v>
      </c>
      <c r="B8590" s="155" t="s">
        <v>8258</v>
      </c>
      <c r="C8590" s="155" t="s">
        <v>10690</v>
      </c>
      <c r="D8590" s="157" t="s">
        <v>8259</v>
      </c>
      <c r="E8590" s="157" t="s">
        <v>8259</v>
      </c>
      <c r="F8590" s="157" t="s">
        <v>8259</v>
      </c>
    </row>
    <row r="8591" spans="1:6" x14ac:dyDescent="0.2">
      <c r="A8591" s="155" t="s">
        <v>8257</v>
      </c>
      <c r="B8591" s="155" t="s">
        <v>8258</v>
      </c>
      <c r="C8591" s="155" t="s">
        <v>10690</v>
      </c>
      <c r="D8591" s="157" t="s">
        <v>8259</v>
      </c>
      <c r="E8591" s="157" t="s">
        <v>8259</v>
      </c>
      <c r="F8591" s="157" t="s">
        <v>8259</v>
      </c>
    </row>
    <row r="8592" spans="1:6" x14ac:dyDescent="0.2">
      <c r="A8592" s="155" t="s">
        <v>8260</v>
      </c>
      <c r="B8592" s="155" t="s">
        <v>12364</v>
      </c>
      <c r="C8592" s="156">
        <v>37621</v>
      </c>
      <c r="D8592" s="157">
        <v>0</v>
      </c>
      <c r="E8592" s="157">
        <v>0</v>
      </c>
      <c r="F8592" s="157">
        <v>0</v>
      </c>
    </row>
    <row r="8593" spans="1:6" x14ac:dyDescent="0.2">
      <c r="A8593" s="155" t="s">
        <v>8261</v>
      </c>
      <c r="B8593" s="155"/>
      <c r="C8593" s="156">
        <v>37621</v>
      </c>
      <c r="D8593" s="157">
        <v>0</v>
      </c>
      <c r="E8593" s="157">
        <v>0</v>
      </c>
      <c r="F8593" s="157">
        <v>0</v>
      </c>
    </row>
    <row r="8594" spans="1:6" x14ac:dyDescent="0.2">
      <c r="A8594" s="155" t="s">
        <v>8257</v>
      </c>
      <c r="B8594" s="155" t="s">
        <v>8258</v>
      </c>
      <c r="C8594" s="155" t="s">
        <v>10690</v>
      </c>
      <c r="D8594" s="157" t="s">
        <v>8259</v>
      </c>
      <c r="E8594" s="157" t="s">
        <v>8259</v>
      </c>
      <c r="F8594" s="157" t="s">
        <v>8259</v>
      </c>
    </row>
    <row r="8595" spans="1:6" x14ac:dyDescent="0.2">
      <c r="A8595" s="155" t="s">
        <v>5081</v>
      </c>
      <c r="B8595" s="155" t="s">
        <v>8525</v>
      </c>
      <c r="C8595" s="155"/>
      <c r="D8595" s="155"/>
      <c r="E8595" s="155"/>
      <c r="F8595" s="155"/>
    </row>
    <row r="8596" spans="1:6" x14ac:dyDescent="0.2">
      <c r="A8596" s="155"/>
      <c r="B8596" s="155"/>
      <c r="C8596" s="155" t="s">
        <v>10691</v>
      </c>
      <c r="D8596" s="155"/>
      <c r="E8596" s="157">
        <v>0</v>
      </c>
      <c r="F8596" s="155"/>
    </row>
    <row r="8597" spans="1:6" x14ac:dyDescent="0.2">
      <c r="A8597" s="155" t="s">
        <v>8264</v>
      </c>
      <c r="B8597" s="155"/>
      <c r="C8597" s="156">
        <v>37590</v>
      </c>
      <c r="D8597" s="157">
        <v>2501.7849999999999</v>
      </c>
      <c r="E8597" s="157">
        <v>2501.7849999999999</v>
      </c>
      <c r="F8597" s="157">
        <v>0</v>
      </c>
    </row>
    <row r="8598" spans="1:6" x14ac:dyDescent="0.2">
      <c r="A8598" s="155" t="s">
        <v>8257</v>
      </c>
      <c r="B8598" s="155" t="s">
        <v>8258</v>
      </c>
      <c r="C8598" s="155" t="s">
        <v>10690</v>
      </c>
      <c r="D8598" s="157" t="s">
        <v>8259</v>
      </c>
      <c r="E8598" s="157" t="s">
        <v>8259</v>
      </c>
      <c r="F8598" s="157" t="s">
        <v>8259</v>
      </c>
    </row>
    <row r="8599" spans="1:6" x14ac:dyDescent="0.2">
      <c r="A8599" s="155" t="s">
        <v>8257</v>
      </c>
      <c r="B8599" s="155" t="s">
        <v>8258</v>
      </c>
      <c r="C8599" s="155" t="s">
        <v>10690</v>
      </c>
      <c r="D8599" s="157" t="s">
        <v>8259</v>
      </c>
      <c r="E8599" s="157" t="s">
        <v>8259</v>
      </c>
      <c r="F8599" s="157" t="s">
        <v>8259</v>
      </c>
    </row>
    <row r="8600" spans="1:6" x14ac:dyDescent="0.2">
      <c r="A8600" s="155" t="s">
        <v>8260</v>
      </c>
      <c r="B8600" s="155" t="s">
        <v>12364</v>
      </c>
      <c r="C8600" s="156">
        <v>37621</v>
      </c>
      <c r="D8600" s="157">
        <v>0</v>
      </c>
      <c r="E8600" s="157">
        <v>0</v>
      </c>
      <c r="F8600" s="157">
        <v>0</v>
      </c>
    </row>
    <row r="8601" spans="1:6" x14ac:dyDescent="0.2">
      <c r="A8601" s="155" t="s">
        <v>8261</v>
      </c>
      <c r="B8601" s="155"/>
      <c r="C8601" s="156">
        <v>37621</v>
      </c>
      <c r="D8601" s="157">
        <v>2501.7849999999999</v>
      </c>
      <c r="E8601" s="157">
        <v>2501.7849999999999</v>
      </c>
      <c r="F8601" s="157">
        <v>0</v>
      </c>
    </row>
    <row r="8602" spans="1:6" x14ac:dyDescent="0.2">
      <c r="A8602" s="155" t="s">
        <v>8257</v>
      </c>
      <c r="B8602" s="155" t="s">
        <v>8258</v>
      </c>
      <c r="C8602" s="155" t="s">
        <v>10690</v>
      </c>
      <c r="D8602" s="157" t="s">
        <v>8259</v>
      </c>
      <c r="E8602" s="157" t="s">
        <v>8259</v>
      </c>
      <c r="F8602" s="157" t="s">
        <v>8259</v>
      </c>
    </row>
    <row r="8603" spans="1:6" x14ac:dyDescent="0.2">
      <c r="A8603" s="155" t="s">
        <v>4812</v>
      </c>
      <c r="B8603" s="155" t="s">
        <v>10067</v>
      </c>
      <c r="C8603" s="155" t="s">
        <v>8526</v>
      </c>
      <c r="D8603" s="155"/>
      <c r="E8603" s="155"/>
      <c r="F8603" s="155"/>
    </row>
    <row r="8604" spans="1:6" x14ac:dyDescent="0.2">
      <c r="A8604" s="155"/>
      <c r="B8604" s="155"/>
      <c r="C8604" s="155" t="s">
        <v>10691</v>
      </c>
      <c r="D8604" s="155"/>
      <c r="E8604" s="157">
        <v>0</v>
      </c>
      <c r="F8604" s="155"/>
    </row>
    <row r="8605" spans="1:6" x14ac:dyDescent="0.2">
      <c r="A8605" s="155" t="s">
        <v>8264</v>
      </c>
      <c r="B8605" s="155"/>
      <c r="C8605" s="156">
        <v>37590</v>
      </c>
      <c r="D8605" s="157">
        <v>13114</v>
      </c>
      <c r="E8605" s="157">
        <v>12874</v>
      </c>
      <c r="F8605" s="157">
        <v>240</v>
      </c>
    </row>
    <row r="8606" spans="1:6" x14ac:dyDescent="0.2">
      <c r="A8606" s="155" t="s">
        <v>8257</v>
      </c>
      <c r="B8606" s="155" t="s">
        <v>8258</v>
      </c>
      <c r="C8606" s="155" t="s">
        <v>10690</v>
      </c>
      <c r="D8606" s="157" t="s">
        <v>8259</v>
      </c>
      <c r="E8606" s="157" t="s">
        <v>8259</v>
      </c>
      <c r="F8606" s="157" t="s">
        <v>8259</v>
      </c>
    </row>
    <row r="8608" spans="1:6" x14ac:dyDescent="0.2">
      <c r="A8608" s="155" t="s">
        <v>8265</v>
      </c>
      <c r="B8608" s="155" t="s">
        <v>8266</v>
      </c>
      <c r="C8608" s="155" t="s">
        <v>158</v>
      </c>
      <c r="D8608" s="157" t="s">
        <v>3</v>
      </c>
      <c r="E8608" s="157" t="s">
        <v>4</v>
      </c>
      <c r="F8608" s="157" t="s">
        <v>1020</v>
      </c>
    </row>
    <row r="8609" spans="1:6" x14ac:dyDescent="0.2">
      <c r="A8609" s="155" t="s">
        <v>8257</v>
      </c>
      <c r="B8609" s="155" t="s">
        <v>8258</v>
      </c>
      <c r="C8609" s="155" t="s">
        <v>10690</v>
      </c>
      <c r="D8609" s="157" t="s">
        <v>8259</v>
      </c>
      <c r="E8609" s="157" t="s">
        <v>8259</v>
      </c>
      <c r="F8609" s="157" t="s">
        <v>8259</v>
      </c>
    </row>
    <row r="8610" spans="1:6" x14ac:dyDescent="0.2">
      <c r="A8610" s="156">
        <v>45636</v>
      </c>
      <c r="B8610" s="155">
        <v>5624567496</v>
      </c>
      <c r="C8610" s="155" t="s">
        <v>12005</v>
      </c>
      <c r="D8610" s="157">
        <v>834</v>
      </c>
      <c r="E8610" s="155"/>
      <c r="F8610" s="157">
        <v>1074</v>
      </c>
    </row>
    <row r="8611" spans="1:6" x14ac:dyDescent="0.2">
      <c r="A8611" s="156">
        <v>45644</v>
      </c>
      <c r="B8611" s="155" t="s">
        <v>12006</v>
      </c>
      <c r="C8611" s="155" t="s">
        <v>12007</v>
      </c>
      <c r="D8611" s="155"/>
      <c r="E8611" s="157">
        <v>596</v>
      </c>
      <c r="F8611" s="157">
        <v>478</v>
      </c>
    </row>
    <row r="8612" spans="1:6" x14ac:dyDescent="0.2">
      <c r="A8612" s="156">
        <v>45644</v>
      </c>
      <c r="B8612" s="155" t="s">
        <v>12008</v>
      </c>
      <c r="C8612" s="155" t="s">
        <v>12009</v>
      </c>
      <c r="D8612" s="155"/>
      <c r="E8612" s="157">
        <v>596</v>
      </c>
      <c r="F8612" s="157">
        <v>-118</v>
      </c>
    </row>
    <row r="8613" spans="1:6" x14ac:dyDescent="0.2">
      <c r="A8613" s="155" t="s">
        <v>8257</v>
      </c>
      <c r="B8613" s="155" t="s">
        <v>8258</v>
      </c>
      <c r="C8613" s="155" t="s">
        <v>10690</v>
      </c>
      <c r="D8613" s="157" t="s">
        <v>8259</v>
      </c>
      <c r="E8613" s="157" t="s">
        <v>8259</v>
      </c>
      <c r="F8613" s="157" t="s">
        <v>8259</v>
      </c>
    </row>
    <row r="8614" spans="1:6" x14ac:dyDescent="0.2">
      <c r="A8614" s="155" t="s">
        <v>8260</v>
      </c>
      <c r="B8614" s="155" t="s">
        <v>12364</v>
      </c>
      <c r="C8614" s="156">
        <v>37621</v>
      </c>
      <c r="D8614" s="157">
        <v>834</v>
      </c>
      <c r="E8614" s="157">
        <v>1192</v>
      </c>
      <c r="F8614" s="157">
        <v>-358</v>
      </c>
    </row>
    <row r="8615" spans="1:6" x14ac:dyDescent="0.2">
      <c r="A8615" s="155" t="s">
        <v>8261</v>
      </c>
      <c r="B8615" s="155"/>
      <c r="C8615" s="156">
        <v>37621</v>
      </c>
      <c r="D8615" s="157">
        <v>13948</v>
      </c>
      <c r="E8615" s="157">
        <v>14066</v>
      </c>
      <c r="F8615" s="157">
        <v>-118</v>
      </c>
    </row>
    <row r="8616" spans="1:6" x14ac:dyDescent="0.2">
      <c r="A8616" s="155" t="s">
        <v>8257</v>
      </c>
      <c r="B8616" s="155" t="s">
        <v>8258</v>
      </c>
      <c r="C8616" s="155" t="s">
        <v>10690</v>
      </c>
      <c r="D8616" s="157" t="s">
        <v>8259</v>
      </c>
      <c r="E8616" s="157" t="s">
        <v>8259</v>
      </c>
      <c r="F8616" s="157" t="s">
        <v>8259</v>
      </c>
    </row>
    <row r="8617" spans="1:6" x14ac:dyDescent="0.2">
      <c r="A8617" s="155" t="s">
        <v>8257</v>
      </c>
      <c r="B8617" s="155" t="s">
        <v>8258</v>
      </c>
      <c r="C8617" s="155" t="s">
        <v>10690</v>
      </c>
      <c r="D8617" s="157" t="s">
        <v>8259</v>
      </c>
      <c r="E8617" s="157" t="s">
        <v>8259</v>
      </c>
      <c r="F8617" s="157" t="s">
        <v>8259</v>
      </c>
    </row>
    <row r="8618" spans="1:6" x14ac:dyDescent="0.2">
      <c r="A8618" s="155" t="s">
        <v>8260</v>
      </c>
      <c r="B8618" s="155" t="s">
        <v>12364</v>
      </c>
      <c r="C8618" s="156">
        <v>37621</v>
      </c>
      <c r="D8618" s="157">
        <v>0</v>
      </c>
      <c r="E8618" s="157">
        <v>0</v>
      </c>
      <c r="F8618" s="157">
        <v>0</v>
      </c>
    </row>
    <row r="8619" spans="1:6" x14ac:dyDescent="0.2">
      <c r="A8619" s="155" t="s">
        <v>8261</v>
      </c>
      <c r="B8619" s="155"/>
      <c r="C8619" s="156">
        <v>37621</v>
      </c>
      <c r="D8619" s="157">
        <v>0</v>
      </c>
      <c r="E8619" s="157">
        <v>0</v>
      </c>
      <c r="F8619" s="157">
        <v>0</v>
      </c>
    </row>
    <row r="8620" spans="1:6" x14ac:dyDescent="0.2">
      <c r="A8620" s="155" t="s">
        <v>8268</v>
      </c>
      <c r="B8620" s="155"/>
      <c r="C8620" s="155"/>
      <c r="D8620" s="155"/>
      <c r="E8620" s="155"/>
      <c r="F8620" s="155"/>
    </row>
    <row r="8621" spans="1:6" x14ac:dyDescent="0.2">
      <c r="A8621" s="155" t="s">
        <v>8254</v>
      </c>
      <c r="B8621" s="155" t="s">
        <v>8255</v>
      </c>
      <c r="C8621" s="155"/>
      <c r="D8621" s="155"/>
      <c r="E8621" s="155"/>
      <c r="F8621" s="155"/>
    </row>
    <row r="8622" spans="1:6" x14ac:dyDescent="0.2">
      <c r="A8622" s="155"/>
      <c r="B8622" s="155"/>
      <c r="C8622" s="155" t="s">
        <v>10689</v>
      </c>
      <c r="D8622" s="157" t="s">
        <v>8255</v>
      </c>
      <c r="E8622" s="155"/>
      <c r="F8622" s="155"/>
    </row>
    <row r="8624" spans="1:6" x14ac:dyDescent="0.2">
      <c r="A8624" s="155" t="s">
        <v>8257</v>
      </c>
      <c r="B8624" s="155" t="s">
        <v>8258</v>
      </c>
      <c r="C8624" s="155" t="s">
        <v>10690</v>
      </c>
      <c r="D8624" s="157" t="s">
        <v>8259</v>
      </c>
      <c r="E8624" s="157" t="s">
        <v>8259</v>
      </c>
      <c r="F8624" s="157" t="s">
        <v>8259</v>
      </c>
    </row>
    <row r="8625" spans="1:6" x14ac:dyDescent="0.2">
      <c r="A8625" s="155" t="s">
        <v>4832</v>
      </c>
      <c r="B8625" s="155" t="s">
        <v>10068</v>
      </c>
      <c r="C8625" s="155"/>
      <c r="D8625" s="155"/>
      <c r="E8625" s="155"/>
      <c r="F8625" s="155"/>
    </row>
    <row r="8626" spans="1:6" x14ac:dyDescent="0.2">
      <c r="A8626" s="155"/>
      <c r="B8626" s="155"/>
      <c r="C8626" s="155" t="s">
        <v>10691</v>
      </c>
      <c r="D8626" s="155"/>
      <c r="E8626" s="157">
        <v>0</v>
      </c>
      <c r="F8626" s="155"/>
    </row>
    <row r="8627" spans="1:6" x14ac:dyDescent="0.2">
      <c r="A8627" s="155" t="s">
        <v>8264</v>
      </c>
      <c r="B8627" s="155"/>
      <c r="C8627" s="156">
        <v>37590</v>
      </c>
      <c r="D8627" s="157">
        <v>16485.8</v>
      </c>
      <c r="E8627" s="157">
        <v>17130.099999999999</v>
      </c>
      <c r="F8627" s="157">
        <v>-644.29999999999995</v>
      </c>
    </row>
    <row r="8628" spans="1:6" x14ac:dyDescent="0.2">
      <c r="A8628" s="155" t="s">
        <v>8257</v>
      </c>
      <c r="B8628" s="155" t="s">
        <v>8258</v>
      </c>
      <c r="C8628" s="155" t="s">
        <v>10690</v>
      </c>
      <c r="D8628" s="157" t="s">
        <v>8259</v>
      </c>
      <c r="E8628" s="157" t="s">
        <v>8259</v>
      </c>
      <c r="F8628" s="157" t="s">
        <v>8259</v>
      </c>
    </row>
    <row r="8630" spans="1:6" x14ac:dyDescent="0.2">
      <c r="A8630" s="155" t="s">
        <v>8265</v>
      </c>
      <c r="B8630" s="155" t="s">
        <v>8266</v>
      </c>
      <c r="C8630" s="155" t="s">
        <v>158</v>
      </c>
      <c r="D8630" s="157" t="s">
        <v>3</v>
      </c>
      <c r="E8630" s="157" t="s">
        <v>4</v>
      </c>
      <c r="F8630" s="157" t="s">
        <v>1020</v>
      </c>
    </row>
    <row r="8631" spans="1:6" x14ac:dyDescent="0.2">
      <c r="A8631" s="155" t="s">
        <v>8257</v>
      </c>
      <c r="B8631" s="155" t="s">
        <v>8258</v>
      </c>
      <c r="C8631" s="155" t="s">
        <v>10690</v>
      </c>
      <c r="D8631" s="157" t="s">
        <v>8259</v>
      </c>
      <c r="E8631" s="157" t="s">
        <v>8259</v>
      </c>
      <c r="F8631" s="157" t="s">
        <v>8259</v>
      </c>
    </row>
    <row r="8632" spans="1:6" x14ac:dyDescent="0.2">
      <c r="A8632" s="156">
        <v>45639</v>
      </c>
      <c r="B8632" s="155" t="s">
        <v>12018</v>
      </c>
      <c r="C8632" s="155" t="s">
        <v>12019</v>
      </c>
      <c r="D8632" s="155"/>
      <c r="E8632" s="157">
        <v>43</v>
      </c>
      <c r="F8632" s="157">
        <v>-687.3</v>
      </c>
    </row>
    <row r="8633" spans="1:6" x14ac:dyDescent="0.2">
      <c r="A8633" s="156">
        <v>45644</v>
      </c>
      <c r="B8633" s="155" t="s">
        <v>12020</v>
      </c>
      <c r="C8633" s="155" t="s">
        <v>12021</v>
      </c>
      <c r="D8633" s="155"/>
      <c r="E8633" s="157">
        <v>807.65</v>
      </c>
      <c r="F8633" s="157">
        <v>-1494.95</v>
      </c>
    </row>
    <row r="8634" spans="1:6" x14ac:dyDescent="0.2">
      <c r="A8634" s="156">
        <v>45644</v>
      </c>
      <c r="B8634" s="155" t="s">
        <v>12022</v>
      </c>
      <c r="C8634" s="155" t="s">
        <v>12023</v>
      </c>
      <c r="D8634" s="155"/>
      <c r="E8634" s="157">
        <v>30</v>
      </c>
      <c r="F8634" s="157">
        <v>-1524.95</v>
      </c>
    </row>
    <row r="8635" spans="1:6" x14ac:dyDescent="0.2">
      <c r="A8635" s="156">
        <v>45644</v>
      </c>
      <c r="B8635" s="155" t="s">
        <v>12024</v>
      </c>
      <c r="C8635" s="155" t="s">
        <v>12025</v>
      </c>
      <c r="D8635" s="155"/>
      <c r="E8635" s="157">
        <v>82</v>
      </c>
      <c r="F8635" s="157">
        <v>-1606.95</v>
      </c>
    </row>
    <row r="8636" spans="1:6" x14ac:dyDescent="0.2">
      <c r="A8636" s="156">
        <v>45644</v>
      </c>
      <c r="B8636" s="155" t="s">
        <v>12026</v>
      </c>
      <c r="C8636" s="155" t="s">
        <v>12027</v>
      </c>
      <c r="D8636" s="155"/>
      <c r="E8636" s="157">
        <v>169</v>
      </c>
      <c r="F8636" s="157">
        <v>-1775.95</v>
      </c>
    </row>
    <row r="8637" spans="1:6" x14ac:dyDescent="0.2">
      <c r="A8637" s="156">
        <v>45657</v>
      </c>
      <c r="B8637" s="155" t="s">
        <v>12028</v>
      </c>
      <c r="C8637" s="155" t="s">
        <v>12029</v>
      </c>
      <c r="D8637" s="155"/>
      <c r="E8637" s="157">
        <v>112</v>
      </c>
      <c r="F8637" s="157">
        <v>-1887.95</v>
      </c>
    </row>
    <row r="8638" spans="1:6" x14ac:dyDescent="0.2">
      <c r="A8638" s="156">
        <v>45657</v>
      </c>
      <c r="B8638" s="155" t="s">
        <v>12030</v>
      </c>
      <c r="C8638" s="155" t="s">
        <v>12031</v>
      </c>
      <c r="D8638" s="155"/>
      <c r="E8638" s="157">
        <v>45</v>
      </c>
      <c r="F8638" s="157">
        <v>-1932.95</v>
      </c>
    </row>
    <row r="8639" spans="1:6" x14ac:dyDescent="0.2">
      <c r="A8639" s="155" t="s">
        <v>8257</v>
      </c>
      <c r="B8639" s="155" t="s">
        <v>8258</v>
      </c>
      <c r="C8639" s="155" t="s">
        <v>10690</v>
      </c>
      <c r="D8639" s="157" t="s">
        <v>8259</v>
      </c>
      <c r="E8639" s="157" t="s">
        <v>8259</v>
      </c>
      <c r="F8639" s="157" t="s">
        <v>8259</v>
      </c>
    </row>
    <row r="8640" spans="1:6" x14ac:dyDescent="0.2">
      <c r="A8640" s="155" t="s">
        <v>8260</v>
      </c>
      <c r="B8640" s="155" t="s">
        <v>12364</v>
      </c>
      <c r="C8640" s="156">
        <v>37621</v>
      </c>
      <c r="D8640" s="157">
        <v>0</v>
      </c>
      <c r="E8640" s="157">
        <v>1288.6500000000001</v>
      </c>
      <c r="F8640" s="157">
        <v>-1288.6500000000001</v>
      </c>
    </row>
    <row r="8641" spans="1:6" x14ac:dyDescent="0.2">
      <c r="A8641" s="155" t="s">
        <v>8261</v>
      </c>
      <c r="B8641" s="155"/>
      <c r="C8641" s="156">
        <v>37621</v>
      </c>
      <c r="D8641" s="157">
        <v>16485.8</v>
      </c>
      <c r="E8641" s="157">
        <v>18418.75</v>
      </c>
      <c r="F8641" s="157">
        <v>-1932.95</v>
      </c>
    </row>
    <row r="8642" spans="1:6" x14ac:dyDescent="0.2">
      <c r="A8642" s="155" t="s">
        <v>8257</v>
      </c>
      <c r="B8642" s="155" t="s">
        <v>8258</v>
      </c>
      <c r="C8642" s="155" t="s">
        <v>10690</v>
      </c>
      <c r="D8642" s="157" t="s">
        <v>8259</v>
      </c>
      <c r="E8642" s="157" t="s">
        <v>8259</v>
      </c>
      <c r="F8642" s="157" t="s">
        <v>8259</v>
      </c>
    </row>
    <row r="8643" spans="1:6" x14ac:dyDescent="0.2">
      <c r="A8643" s="155" t="s">
        <v>8257</v>
      </c>
      <c r="B8643" s="155" t="s">
        <v>8258</v>
      </c>
      <c r="C8643" s="155" t="s">
        <v>10690</v>
      </c>
      <c r="D8643" s="157" t="s">
        <v>8259</v>
      </c>
      <c r="E8643" s="157" t="s">
        <v>8259</v>
      </c>
      <c r="F8643" s="157" t="s">
        <v>8259</v>
      </c>
    </row>
    <row r="8644" spans="1:6" x14ac:dyDescent="0.2">
      <c r="A8644" s="155" t="s">
        <v>8260</v>
      </c>
      <c r="B8644" s="155" t="s">
        <v>12364</v>
      </c>
      <c r="C8644" s="156">
        <v>37621</v>
      </c>
      <c r="D8644" s="157">
        <v>0</v>
      </c>
      <c r="E8644" s="157">
        <v>0</v>
      </c>
      <c r="F8644" s="157">
        <v>0</v>
      </c>
    </row>
    <row r="8645" spans="1:6" x14ac:dyDescent="0.2">
      <c r="A8645" s="155" t="s">
        <v>8261</v>
      </c>
      <c r="B8645" s="155"/>
      <c r="C8645" s="156">
        <v>37621</v>
      </c>
      <c r="D8645" s="157">
        <v>0</v>
      </c>
      <c r="E8645" s="157">
        <v>0</v>
      </c>
      <c r="F8645" s="157">
        <v>0</v>
      </c>
    </row>
    <row r="8646" spans="1:6" x14ac:dyDescent="0.2">
      <c r="A8646" s="155" t="s">
        <v>8257</v>
      </c>
      <c r="B8646" s="155" t="s">
        <v>8258</v>
      </c>
      <c r="C8646" s="155" t="s">
        <v>10690</v>
      </c>
      <c r="D8646" s="157" t="s">
        <v>8259</v>
      </c>
      <c r="E8646" s="157" t="s">
        <v>8259</v>
      </c>
      <c r="F8646" s="157" t="s">
        <v>8259</v>
      </c>
    </row>
    <row r="8647" spans="1:6" x14ac:dyDescent="0.2">
      <c r="A8647" s="155" t="s">
        <v>5009</v>
      </c>
      <c r="B8647" s="155" t="s">
        <v>10069</v>
      </c>
      <c r="C8647" s="155" t="s">
        <v>8531</v>
      </c>
      <c r="D8647" s="155"/>
      <c r="E8647" s="155"/>
      <c r="F8647" s="155"/>
    </row>
    <row r="8648" spans="1:6" x14ac:dyDescent="0.2">
      <c r="A8648" s="155"/>
      <c r="B8648" s="155"/>
      <c r="C8648" s="155" t="s">
        <v>10691</v>
      </c>
      <c r="D8648" s="155"/>
      <c r="E8648" s="157">
        <v>0</v>
      </c>
      <c r="F8648" s="155"/>
    </row>
    <row r="8649" spans="1:6" x14ac:dyDescent="0.2">
      <c r="A8649" s="155" t="s">
        <v>8264</v>
      </c>
      <c r="B8649" s="155"/>
      <c r="C8649" s="156">
        <v>37590</v>
      </c>
      <c r="D8649" s="157">
        <v>4552.7920000000004</v>
      </c>
      <c r="E8649" s="157">
        <v>4552.7920000000004</v>
      </c>
      <c r="F8649" s="157">
        <v>0</v>
      </c>
    </row>
    <row r="8650" spans="1:6" x14ac:dyDescent="0.2">
      <c r="A8650" s="155" t="s">
        <v>8257</v>
      </c>
      <c r="B8650" s="155" t="s">
        <v>8258</v>
      </c>
      <c r="C8650" s="155" t="s">
        <v>10690</v>
      </c>
      <c r="D8650" s="157" t="s">
        <v>8259</v>
      </c>
      <c r="E8650" s="157" t="s">
        <v>8259</v>
      </c>
      <c r="F8650" s="157" t="s">
        <v>8259</v>
      </c>
    </row>
    <row r="8651" spans="1:6" x14ac:dyDescent="0.2">
      <c r="A8651" s="155" t="s">
        <v>8257</v>
      </c>
      <c r="B8651" s="155" t="s">
        <v>8258</v>
      </c>
      <c r="C8651" s="155" t="s">
        <v>10690</v>
      </c>
      <c r="D8651" s="157" t="s">
        <v>8259</v>
      </c>
      <c r="E8651" s="157" t="s">
        <v>8259</v>
      </c>
      <c r="F8651" s="157" t="s">
        <v>8259</v>
      </c>
    </row>
    <row r="8652" spans="1:6" x14ac:dyDescent="0.2">
      <c r="A8652" s="155" t="s">
        <v>8260</v>
      </c>
      <c r="B8652" s="155" t="s">
        <v>12364</v>
      </c>
      <c r="C8652" s="156">
        <v>37621</v>
      </c>
      <c r="D8652" s="157">
        <v>0</v>
      </c>
      <c r="E8652" s="157">
        <v>0</v>
      </c>
      <c r="F8652" s="157">
        <v>0</v>
      </c>
    </row>
    <row r="8653" spans="1:6" x14ac:dyDescent="0.2">
      <c r="A8653" s="155" t="s">
        <v>8261</v>
      </c>
      <c r="B8653" s="155"/>
      <c r="C8653" s="156">
        <v>37621</v>
      </c>
      <c r="D8653" s="157">
        <v>4552.7920000000004</v>
      </c>
      <c r="E8653" s="157">
        <v>4552.7920000000004</v>
      </c>
      <c r="F8653" s="157">
        <v>0</v>
      </c>
    </row>
    <row r="8654" spans="1:6" x14ac:dyDescent="0.2">
      <c r="A8654" s="155" t="s">
        <v>8257</v>
      </c>
      <c r="B8654" s="155" t="s">
        <v>8258</v>
      </c>
      <c r="C8654" s="155" t="s">
        <v>10690</v>
      </c>
      <c r="D8654" s="157" t="s">
        <v>8259</v>
      </c>
      <c r="E8654" s="157" t="s">
        <v>8259</v>
      </c>
      <c r="F8654" s="157" t="s">
        <v>8259</v>
      </c>
    </row>
    <row r="8655" spans="1:6" x14ac:dyDescent="0.2">
      <c r="A8655" s="155" t="s">
        <v>6329</v>
      </c>
      <c r="B8655" s="155" t="s">
        <v>8532</v>
      </c>
      <c r="C8655" s="155"/>
      <c r="D8655" s="155"/>
      <c r="E8655" s="155"/>
      <c r="F8655" s="155"/>
    </row>
    <row r="8656" spans="1:6" x14ac:dyDescent="0.2">
      <c r="A8656" s="155"/>
      <c r="B8656" s="155"/>
      <c r="C8656" s="155" t="s">
        <v>10691</v>
      </c>
      <c r="D8656" s="155"/>
      <c r="E8656" s="157">
        <v>0</v>
      </c>
      <c r="F8656" s="155"/>
    </row>
    <row r="8657" spans="1:6" x14ac:dyDescent="0.2">
      <c r="A8657" s="155" t="s">
        <v>8264</v>
      </c>
      <c r="B8657" s="155"/>
      <c r="C8657" s="156">
        <v>37590</v>
      </c>
      <c r="D8657" s="157">
        <v>3768.49</v>
      </c>
      <c r="E8657" s="157">
        <v>3273.64</v>
      </c>
      <c r="F8657" s="157">
        <v>494.85</v>
      </c>
    </row>
    <row r="8658" spans="1:6" x14ac:dyDescent="0.2">
      <c r="A8658" s="155" t="s">
        <v>8257</v>
      </c>
      <c r="B8658" s="155" t="s">
        <v>8258</v>
      </c>
      <c r="C8658" s="155" t="s">
        <v>10690</v>
      </c>
      <c r="D8658" s="157" t="s">
        <v>8259</v>
      </c>
      <c r="E8658" s="157" t="s">
        <v>8259</v>
      </c>
      <c r="F8658" s="157" t="s">
        <v>8259</v>
      </c>
    </row>
    <row r="8659" spans="1:6" x14ac:dyDescent="0.2">
      <c r="A8659" s="155" t="s">
        <v>8257</v>
      </c>
      <c r="B8659" s="155" t="s">
        <v>8258</v>
      </c>
      <c r="C8659" s="155" t="s">
        <v>10690</v>
      </c>
      <c r="D8659" s="157" t="s">
        <v>8259</v>
      </c>
      <c r="E8659" s="157" t="s">
        <v>8259</v>
      </c>
      <c r="F8659" s="157" t="s">
        <v>8259</v>
      </c>
    </row>
    <row r="8660" spans="1:6" x14ac:dyDescent="0.2">
      <c r="A8660" s="155" t="s">
        <v>8260</v>
      </c>
      <c r="B8660" s="155" t="s">
        <v>12364</v>
      </c>
      <c r="C8660" s="156">
        <v>37621</v>
      </c>
      <c r="D8660" s="157">
        <v>0</v>
      </c>
      <c r="E8660" s="157">
        <v>0</v>
      </c>
      <c r="F8660" s="157">
        <v>0</v>
      </c>
    </row>
    <row r="8661" spans="1:6" x14ac:dyDescent="0.2">
      <c r="A8661" s="155" t="s">
        <v>8261</v>
      </c>
      <c r="B8661" s="155"/>
      <c r="C8661" s="156">
        <v>37621</v>
      </c>
      <c r="D8661" s="157">
        <v>3768.49</v>
      </c>
      <c r="E8661" s="157">
        <v>3273.64</v>
      </c>
      <c r="F8661" s="157">
        <v>494.85</v>
      </c>
    </row>
    <row r="8662" spans="1:6" x14ac:dyDescent="0.2">
      <c r="A8662" s="155" t="s">
        <v>8257</v>
      </c>
      <c r="B8662" s="155" t="s">
        <v>8258</v>
      </c>
      <c r="C8662" s="155" t="s">
        <v>10690</v>
      </c>
      <c r="D8662" s="157" t="s">
        <v>8259</v>
      </c>
      <c r="E8662" s="157" t="s">
        <v>8259</v>
      </c>
      <c r="F8662" s="157" t="s">
        <v>8259</v>
      </c>
    </row>
    <row r="8663" spans="1:6" x14ac:dyDescent="0.2">
      <c r="A8663" s="155" t="s">
        <v>8257</v>
      </c>
      <c r="B8663" s="155" t="s">
        <v>8258</v>
      </c>
      <c r="C8663" s="155" t="s">
        <v>10690</v>
      </c>
      <c r="D8663" s="157" t="s">
        <v>8259</v>
      </c>
      <c r="E8663" s="157" t="s">
        <v>8259</v>
      </c>
      <c r="F8663" s="157" t="s">
        <v>8259</v>
      </c>
    </row>
    <row r="8664" spans="1:6" x14ac:dyDescent="0.2">
      <c r="A8664" s="155" t="s">
        <v>8260</v>
      </c>
      <c r="B8664" s="155" t="s">
        <v>12364</v>
      </c>
      <c r="C8664" s="156">
        <v>37621</v>
      </c>
      <c r="D8664" s="157">
        <v>0</v>
      </c>
      <c r="E8664" s="157">
        <v>0</v>
      </c>
      <c r="F8664" s="157">
        <v>0</v>
      </c>
    </row>
    <row r="8665" spans="1:6" x14ac:dyDescent="0.2">
      <c r="A8665" s="155" t="s">
        <v>8261</v>
      </c>
      <c r="B8665" s="155"/>
      <c r="C8665" s="156">
        <v>37621</v>
      </c>
      <c r="D8665" s="157">
        <v>0</v>
      </c>
      <c r="E8665" s="157">
        <v>0</v>
      </c>
      <c r="F8665" s="157">
        <v>0</v>
      </c>
    </row>
    <row r="8666" spans="1:6" x14ac:dyDescent="0.2">
      <c r="A8666" s="155" t="s">
        <v>8257</v>
      </c>
      <c r="B8666" s="155" t="s">
        <v>8258</v>
      </c>
      <c r="C8666" s="155" t="s">
        <v>10690</v>
      </c>
      <c r="D8666" s="157" t="s">
        <v>8259</v>
      </c>
      <c r="E8666" s="157" t="s">
        <v>8259</v>
      </c>
      <c r="F8666" s="157" t="s">
        <v>8259</v>
      </c>
    </row>
    <row r="8667" spans="1:6" x14ac:dyDescent="0.2">
      <c r="A8667" s="155" t="s">
        <v>8257</v>
      </c>
      <c r="B8667" s="155" t="s">
        <v>8258</v>
      </c>
      <c r="C8667" s="155" t="s">
        <v>10690</v>
      </c>
      <c r="D8667" s="157" t="s">
        <v>8259</v>
      </c>
      <c r="E8667" s="157" t="s">
        <v>8259</v>
      </c>
      <c r="F8667" s="157" t="s">
        <v>8259</v>
      </c>
    </row>
    <row r="8668" spans="1:6" x14ac:dyDescent="0.2">
      <c r="A8668" s="155" t="s">
        <v>8260</v>
      </c>
      <c r="B8668" s="155" t="s">
        <v>12364</v>
      </c>
      <c r="C8668" s="156">
        <v>37621</v>
      </c>
      <c r="D8668" s="157">
        <v>0</v>
      </c>
      <c r="E8668" s="157">
        <v>0</v>
      </c>
      <c r="F8668" s="157">
        <v>0</v>
      </c>
    </row>
    <row r="8669" spans="1:6" x14ac:dyDescent="0.2">
      <c r="A8669" s="155" t="s">
        <v>8261</v>
      </c>
      <c r="B8669" s="155"/>
      <c r="C8669" s="156">
        <v>37621</v>
      </c>
      <c r="D8669" s="157">
        <v>0</v>
      </c>
      <c r="E8669" s="157">
        <v>0</v>
      </c>
      <c r="F8669" s="157">
        <v>0</v>
      </c>
    </row>
    <row r="8670" spans="1:6" x14ac:dyDescent="0.2">
      <c r="A8670" s="155" t="s">
        <v>8257</v>
      </c>
      <c r="B8670" s="155" t="s">
        <v>8258</v>
      </c>
      <c r="C8670" s="155" t="s">
        <v>10690</v>
      </c>
      <c r="D8670" s="157" t="s">
        <v>8259</v>
      </c>
      <c r="E8670" s="157" t="s">
        <v>8259</v>
      </c>
      <c r="F8670" s="157" t="s">
        <v>8259</v>
      </c>
    </row>
    <row r="8671" spans="1:6" x14ac:dyDescent="0.2">
      <c r="A8671" s="155" t="s">
        <v>6333</v>
      </c>
      <c r="B8671" s="155" t="s">
        <v>8533</v>
      </c>
      <c r="C8671" s="155"/>
      <c r="D8671" s="155"/>
      <c r="E8671" s="155"/>
      <c r="F8671" s="155"/>
    </row>
    <row r="8672" spans="1:6" x14ac:dyDescent="0.2">
      <c r="A8672" s="155"/>
      <c r="B8672" s="155"/>
      <c r="C8672" s="155" t="s">
        <v>10691</v>
      </c>
      <c r="D8672" s="155"/>
      <c r="E8672" s="157">
        <v>0</v>
      </c>
      <c r="F8672" s="155"/>
    </row>
    <row r="8673" spans="1:6" x14ac:dyDescent="0.2">
      <c r="A8673" s="155" t="s">
        <v>8264</v>
      </c>
      <c r="B8673" s="155"/>
      <c r="C8673" s="156">
        <v>37590</v>
      </c>
      <c r="D8673" s="157">
        <v>3668.3679999999999</v>
      </c>
      <c r="E8673" s="157">
        <v>2296.7849999999999</v>
      </c>
      <c r="F8673" s="157">
        <v>1371.5830000000001</v>
      </c>
    </row>
    <row r="8674" spans="1:6" x14ac:dyDescent="0.2">
      <c r="A8674" s="155" t="s">
        <v>8257</v>
      </c>
      <c r="B8674" s="155" t="s">
        <v>8258</v>
      </c>
      <c r="C8674" s="155" t="s">
        <v>10690</v>
      </c>
      <c r="D8674" s="157" t="s">
        <v>8259</v>
      </c>
      <c r="E8674" s="157" t="s">
        <v>8259</v>
      </c>
      <c r="F8674" s="157" t="s">
        <v>8259</v>
      </c>
    </row>
    <row r="8675" spans="1:6" x14ac:dyDescent="0.2">
      <c r="A8675" s="156">
        <v>45651</v>
      </c>
      <c r="B8675" s="155" t="s">
        <v>12032</v>
      </c>
      <c r="C8675" s="155" t="s">
        <v>12033</v>
      </c>
      <c r="D8675" s="155"/>
      <c r="E8675" s="157">
        <v>577.55499999999995</v>
      </c>
      <c r="F8675" s="157">
        <v>794.02800000000002</v>
      </c>
    </row>
    <row r="8676" spans="1:6" x14ac:dyDescent="0.2">
      <c r="A8676" s="155" t="s">
        <v>8268</v>
      </c>
      <c r="B8676" s="155"/>
      <c r="C8676" s="155"/>
      <c r="D8676" s="155"/>
      <c r="E8676" s="155"/>
      <c r="F8676" s="155"/>
    </row>
    <row r="8677" spans="1:6" x14ac:dyDescent="0.2">
      <c r="A8677" s="155" t="s">
        <v>8254</v>
      </c>
      <c r="B8677" s="155" t="s">
        <v>8255</v>
      </c>
      <c r="C8677" s="155"/>
      <c r="D8677" s="155"/>
      <c r="E8677" s="155"/>
      <c r="F8677" s="155"/>
    </row>
    <row r="8678" spans="1:6" x14ac:dyDescent="0.2">
      <c r="A8678" s="155"/>
      <c r="B8678" s="155"/>
      <c r="C8678" s="155" t="s">
        <v>10689</v>
      </c>
      <c r="D8678" s="157" t="s">
        <v>8255</v>
      </c>
      <c r="E8678" s="155"/>
      <c r="F8678" s="155"/>
    </row>
    <row r="8681" spans="1:6" x14ac:dyDescent="0.2">
      <c r="A8681" s="155" t="s">
        <v>8265</v>
      </c>
      <c r="B8681" s="155" t="s">
        <v>8266</v>
      </c>
      <c r="C8681" s="155" t="s">
        <v>158</v>
      </c>
      <c r="D8681" s="157" t="s">
        <v>3</v>
      </c>
      <c r="E8681" s="157" t="s">
        <v>4</v>
      </c>
      <c r="F8681" s="157" t="s">
        <v>1020</v>
      </c>
    </row>
    <row r="8682" spans="1:6" x14ac:dyDescent="0.2">
      <c r="A8682" s="155" t="s">
        <v>8257</v>
      </c>
      <c r="B8682" s="155" t="s">
        <v>8258</v>
      </c>
      <c r="C8682" s="155" t="s">
        <v>10690</v>
      </c>
      <c r="D8682" s="157" t="s">
        <v>8259</v>
      </c>
      <c r="E8682" s="157" t="s">
        <v>8259</v>
      </c>
      <c r="F8682" s="157" t="s">
        <v>8259</v>
      </c>
    </row>
    <row r="8684" spans="1:6" x14ac:dyDescent="0.2">
      <c r="A8684" s="155" t="s">
        <v>8257</v>
      </c>
      <c r="B8684" s="155" t="s">
        <v>8258</v>
      </c>
      <c r="C8684" s="155" t="s">
        <v>10690</v>
      </c>
      <c r="D8684" s="157" t="s">
        <v>8259</v>
      </c>
      <c r="E8684" s="157" t="s">
        <v>8259</v>
      </c>
      <c r="F8684" s="157" t="s">
        <v>8259</v>
      </c>
    </row>
    <row r="8685" spans="1:6" x14ac:dyDescent="0.2">
      <c r="A8685" s="155" t="s">
        <v>8260</v>
      </c>
      <c r="B8685" s="155" t="s">
        <v>12364</v>
      </c>
      <c r="C8685" s="156">
        <v>37621</v>
      </c>
      <c r="D8685" s="157">
        <v>0</v>
      </c>
      <c r="E8685" s="157">
        <v>577.55499999999995</v>
      </c>
      <c r="F8685" s="157">
        <v>-577.55499999999995</v>
      </c>
    </row>
    <row r="8686" spans="1:6" x14ac:dyDescent="0.2">
      <c r="A8686" s="155" t="s">
        <v>8261</v>
      </c>
      <c r="B8686" s="155"/>
      <c r="C8686" s="156">
        <v>37621</v>
      </c>
      <c r="D8686" s="157">
        <v>3668.3679999999999</v>
      </c>
      <c r="E8686" s="157">
        <v>2874.34</v>
      </c>
      <c r="F8686" s="157">
        <v>794.02800000000002</v>
      </c>
    </row>
    <row r="8687" spans="1:6" x14ac:dyDescent="0.2">
      <c r="A8687" s="155" t="s">
        <v>8257</v>
      </c>
      <c r="B8687" s="155" t="s">
        <v>8258</v>
      </c>
      <c r="C8687" s="155" t="s">
        <v>10690</v>
      </c>
      <c r="D8687" s="157" t="s">
        <v>8259</v>
      </c>
      <c r="E8687" s="157" t="s">
        <v>8259</v>
      </c>
      <c r="F8687" s="157" t="s">
        <v>8259</v>
      </c>
    </row>
    <row r="8688" spans="1:6" x14ac:dyDescent="0.2">
      <c r="A8688" s="155" t="s">
        <v>8257</v>
      </c>
      <c r="B8688" s="155" t="s">
        <v>8258</v>
      </c>
      <c r="C8688" s="155" t="s">
        <v>10690</v>
      </c>
      <c r="D8688" s="157" t="s">
        <v>8259</v>
      </c>
      <c r="E8688" s="157" t="s">
        <v>8259</v>
      </c>
      <c r="F8688" s="157" t="s">
        <v>8259</v>
      </c>
    </row>
    <row r="8689" spans="1:6" x14ac:dyDescent="0.2">
      <c r="A8689" s="155" t="s">
        <v>8260</v>
      </c>
      <c r="B8689" s="155" t="s">
        <v>12364</v>
      </c>
      <c r="C8689" s="156">
        <v>37621</v>
      </c>
      <c r="D8689" s="157">
        <v>0</v>
      </c>
      <c r="E8689" s="157">
        <v>0</v>
      </c>
      <c r="F8689" s="157">
        <v>0</v>
      </c>
    </row>
    <row r="8690" spans="1:6" x14ac:dyDescent="0.2">
      <c r="A8690" s="155" t="s">
        <v>8261</v>
      </c>
      <c r="B8690" s="155"/>
      <c r="C8690" s="156">
        <v>37621</v>
      </c>
      <c r="D8690" s="157">
        <v>0</v>
      </c>
      <c r="E8690" s="157">
        <v>0</v>
      </c>
      <c r="F8690" s="157">
        <v>0</v>
      </c>
    </row>
    <row r="8691" spans="1:6" x14ac:dyDescent="0.2">
      <c r="A8691" s="155" t="s">
        <v>8257</v>
      </c>
      <c r="B8691" s="155" t="s">
        <v>8258</v>
      </c>
      <c r="C8691" s="155" t="s">
        <v>10690</v>
      </c>
      <c r="D8691" s="157" t="s">
        <v>8259</v>
      </c>
      <c r="E8691" s="157" t="s">
        <v>8259</v>
      </c>
      <c r="F8691" s="157" t="s">
        <v>8259</v>
      </c>
    </row>
    <row r="8692" spans="1:6" x14ac:dyDescent="0.2">
      <c r="A8692" s="155" t="s">
        <v>8257</v>
      </c>
      <c r="B8692" s="155" t="s">
        <v>8258</v>
      </c>
      <c r="C8692" s="155" t="s">
        <v>10690</v>
      </c>
      <c r="D8692" s="157" t="s">
        <v>8259</v>
      </c>
      <c r="E8692" s="157" t="s">
        <v>8259</v>
      </c>
      <c r="F8692" s="157" t="s">
        <v>8259</v>
      </c>
    </row>
    <row r="8693" spans="1:6" x14ac:dyDescent="0.2">
      <c r="A8693" s="155" t="s">
        <v>8260</v>
      </c>
      <c r="B8693" s="155" t="s">
        <v>12364</v>
      </c>
      <c r="C8693" s="156">
        <v>37621</v>
      </c>
      <c r="D8693" s="157">
        <v>0</v>
      </c>
      <c r="E8693" s="157">
        <v>0</v>
      </c>
      <c r="F8693" s="157">
        <v>0</v>
      </c>
    </row>
    <row r="8694" spans="1:6" x14ac:dyDescent="0.2">
      <c r="A8694" s="155" t="s">
        <v>8261</v>
      </c>
      <c r="B8694" s="155"/>
      <c r="C8694" s="156">
        <v>37621</v>
      </c>
      <c r="D8694" s="157">
        <v>0</v>
      </c>
      <c r="E8694" s="157">
        <v>0</v>
      </c>
      <c r="F8694" s="157">
        <v>0</v>
      </c>
    </row>
    <row r="8695" spans="1:6" x14ac:dyDescent="0.2">
      <c r="A8695" s="155" t="s">
        <v>8257</v>
      </c>
      <c r="B8695" s="155" t="s">
        <v>8258</v>
      </c>
      <c r="C8695" s="155" t="s">
        <v>10690</v>
      </c>
      <c r="D8695" s="157" t="s">
        <v>8259</v>
      </c>
      <c r="E8695" s="157" t="s">
        <v>8259</v>
      </c>
      <c r="F8695" s="157" t="s">
        <v>8259</v>
      </c>
    </row>
    <row r="8696" spans="1:6" x14ac:dyDescent="0.2">
      <c r="A8696" s="155" t="s">
        <v>8257</v>
      </c>
      <c r="B8696" s="155" t="s">
        <v>8258</v>
      </c>
      <c r="C8696" s="155" t="s">
        <v>10690</v>
      </c>
      <c r="D8696" s="157" t="s">
        <v>8259</v>
      </c>
      <c r="E8696" s="157" t="s">
        <v>8259</v>
      </c>
      <c r="F8696" s="157" t="s">
        <v>8259</v>
      </c>
    </row>
    <row r="8697" spans="1:6" x14ac:dyDescent="0.2">
      <c r="A8697" s="155" t="s">
        <v>8260</v>
      </c>
      <c r="B8697" s="155" t="s">
        <v>12364</v>
      </c>
      <c r="C8697" s="156">
        <v>37621</v>
      </c>
      <c r="D8697" s="157">
        <v>0</v>
      </c>
      <c r="E8697" s="157">
        <v>0</v>
      </c>
      <c r="F8697" s="157">
        <v>0</v>
      </c>
    </row>
    <row r="8698" spans="1:6" x14ac:dyDescent="0.2">
      <c r="A8698" s="155" t="s">
        <v>8261</v>
      </c>
      <c r="B8698" s="155"/>
      <c r="C8698" s="156">
        <v>37621</v>
      </c>
      <c r="D8698" s="157">
        <v>0</v>
      </c>
      <c r="E8698" s="157">
        <v>0</v>
      </c>
      <c r="F8698" s="157">
        <v>0</v>
      </c>
    </row>
    <row r="8699" spans="1:6" x14ac:dyDescent="0.2">
      <c r="A8699" s="155" t="s">
        <v>8257</v>
      </c>
      <c r="B8699" s="155" t="s">
        <v>8258</v>
      </c>
      <c r="C8699" s="155" t="s">
        <v>10690</v>
      </c>
      <c r="D8699" s="157" t="s">
        <v>8259</v>
      </c>
      <c r="E8699" s="157" t="s">
        <v>8259</v>
      </c>
      <c r="F8699" s="157" t="s">
        <v>8259</v>
      </c>
    </row>
    <row r="8700" spans="1:6" x14ac:dyDescent="0.2">
      <c r="A8700" s="155" t="s">
        <v>8257</v>
      </c>
      <c r="B8700" s="155" t="s">
        <v>8258</v>
      </c>
      <c r="C8700" s="155" t="s">
        <v>10690</v>
      </c>
      <c r="D8700" s="157" t="s">
        <v>8259</v>
      </c>
      <c r="E8700" s="157" t="s">
        <v>8259</v>
      </c>
      <c r="F8700" s="157" t="s">
        <v>8259</v>
      </c>
    </row>
    <row r="8701" spans="1:6" x14ac:dyDescent="0.2">
      <c r="A8701" s="155" t="s">
        <v>8260</v>
      </c>
      <c r="B8701" s="155" t="s">
        <v>12364</v>
      </c>
      <c r="C8701" s="156">
        <v>37621</v>
      </c>
      <c r="D8701" s="157">
        <v>0</v>
      </c>
      <c r="E8701" s="157">
        <v>0</v>
      </c>
      <c r="F8701" s="157">
        <v>0</v>
      </c>
    </row>
    <row r="8702" spans="1:6" x14ac:dyDescent="0.2">
      <c r="A8702" s="155" t="s">
        <v>8261</v>
      </c>
      <c r="B8702" s="155"/>
      <c r="C8702" s="156">
        <v>37621</v>
      </c>
      <c r="D8702" s="157">
        <v>0</v>
      </c>
      <c r="E8702" s="157">
        <v>0</v>
      </c>
      <c r="F8702" s="157">
        <v>0</v>
      </c>
    </row>
    <row r="8703" spans="1:6" x14ac:dyDescent="0.2">
      <c r="A8703" s="155" t="s">
        <v>8257</v>
      </c>
      <c r="B8703" s="155" t="s">
        <v>8258</v>
      </c>
      <c r="C8703" s="155" t="s">
        <v>10690</v>
      </c>
      <c r="D8703" s="157" t="s">
        <v>8259</v>
      </c>
      <c r="E8703" s="157" t="s">
        <v>8259</v>
      </c>
      <c r="F8703" s="157" t="s">
        <v>8259</v>
      </c>
    </row>
    <row r="8704" spans="1:6" x14ac:dyDescent="0.2">
      <c r="A8704" s="155" t="s">
        <v>8257</v>
      </c>
      <c r="B8704" s="155" t="s">
        <v>8258</v>
      </c>
      <c r="C8704" s="155" t="s">
        <v>10690</v>
      </c>
      <c r="D8704" s="157" t="s">
        <v>8259</v>
      </c>
      <c r="E8704" s="157" t="s">
        <v>8259</v>
      </c>
      <c r="F8704" s="157" t="s">
        <v>8259</v>
      </c>
    </row>
    <row r="8705" spans="1:6" x14ac:dyDescent="0.2">
      <c r="A8705" s="155" t="s">
        <v>8260</v>
      </c>
      <c r="B8705" s="155" t="s">
        <v>12364</v>
      </c>
      <c r="C8705" s="156">
        <v>37621</v>
      </c>
      <c r="D8705" s="157">
        <v>0</v>
      </c>
      <c r="E8705" s="157">
        <v>0</v>
      </c>
      <c r="F8705" s="157">
        <v>0</v>
      </c>
    </row>
    <row r="8706" spans="1:6" x14ac:dyDescent="0.2">
      <c r="A8706" s="155" t="s">
        <v>8261</v>
      </c>
      <c r="B8706" s="155"/>
      <c r="C8706" s="156">
        <v>37621</v>
      </c>
      <c r="D8706" s="157">
        <v>0</v>
      </c>
      <c r="E8706" s="157">
        <v>0</v>
      </c>
      <c r="F8706" s="157">
        <v>0</v>
      </c>
    </row>
    <row r="8707" spans="1:6" x14ac:dyDescent="0.2">
      <c r="A8707" s="155" t="s">
        <v>8257</v>
      </c>
      <c r="B8707" s="155" t="s">
        <v>8258</v>
      </c>
      <c r="C8707" s="155" t="s">
        <v>10690</v>
      </c>
      <c r="D8707" s="157" t="s">
        <v>8259</v>
      </c>
      <c r="E8707" s="157" t="s">
        <v>8259</v>
      </c>
      <c r="F8707" s="157" t="s">
        <v>8259</v>
      </c>
    </row>
    <row r="8708" spans="1:6" x14ac:dyDescent="0.2">
      <c r="A8708" s="155" t="s">
        <v>8257</v>
      </c>
      <c r="B8708" s="155" t="s">
        <v>8258</v>
      </c>
      <c r="C8708" s="155" t="s">
        <v>10690</v>
      </c>
      <c r="D8708" s="157" t="s">
        <v>8259</v>
      </c>
      <c r="E8708" s="157" t="s">
        <v>8259</v>
      </c>
      <c r="F8708" s="157" t="s">
        <v>8259</v>
      </c>
    </row>
    <row r="8709" spans="1:6" x14ac:dyDescent="0.2">
      <c r="A8709" s="155" t="s">
        <v>8260</v>
      </c>
      <c r="B8709" s="155" t="s">
        <v>12364</v>
      </c>
      <c r="C8709" s="156">
        <v>37621</v>
      </c>
      <c r="D8709" s="157">
        <v>0</v>
      </c>
      <c r="E8709" s="157">
        <v>0</v>
      </c>
      <c r="F8709" s="157">
        <v>0</v>
      </c>
    </row>
    <row r="8710" spans="1:6" x14ac:dyDescent="0.2">
      <c r="A8710" s="155" t="s">
        <v>8261</v>
      </c>
      <c r="B8710" s="155"/>
      <c r="C8710" s="156">
        <v>37621</v>
      </c>
      <c r="D8710" s="157">
        <v>0</v>
      </c>
      <c r="E8710" s="157">
        <v>0</v>
      </c>
      <c r="F8710" s="157">
        <v>0</v>
      </c>
    </row>
    <row r="8711" spans="1:6" x14ac:dyDescent="0.2">
      <c r="A8711" s="155" t="s">
        <v>8257</v>
      </c>
      <c r="B8711" s="155" t="s">
        <v>8258</v>
      </c>
      <c r="C8711" s="155" t="s">
        <v>10690</v>
      </c>
      <c r="D8711" s="157" t="s">
        <v>8259</v>
      </c>
      <c r="E8711" s="157" t="s">
        <v>8259</v>
      </c>
      <c r="F8711" s="157" t="s">
        <v>8259</v>
      </c>
    </row>
    <row r="8712" spans="1:6" x14ac:dyDescent="0.2">
      <c r="A8712" s="155" t="s">
        <v>8257</v>
      </c>
      <c r="B8712" s="155" t="s">
        <v>8258</v>
      </c>
      <c r="C8712" s="155" t="s">
        <v>10690</v>
      </c>
      <c r="D8712" s="157" t="s">
        <v>8259</v>
      </c>
      <c r="E8712" s="157" t="s">
        <v>8259</v>
      </c>
      <c r="F8712" s="157" t="s">
        <v>8259</v>
      </c>
    </row>
    <row r="8713" spans="1:6" x14ac:dyDescent="0.2">
      <c r="A8713" s="155" t="s">
        <v>8260</v>
      </c>
      <c r="B8713" s="155" t="s">
        <v>12364</v>
      </c>
      <c r="C8713" s="156">
        <v>37621</v>
      </c>
      <c r="D8713" s="157">
        <v>0</v>
      </c>
      <c r="E8713" s="157">
        <v>0</v>
      </c>
      <c r="F8713" s="157">
        <v>0</v>
      </c>
    </row>
    <row r="8714" spans="1:6" x14ac:dyDescent="0.2">
      <c r="A8714" s="155" t="s">
        <v>8261</v>
      </c>
      <c r="B8714" s="155"/>
      <c r="C8714" s="156">
        <v>37621</v>
      </c>
      <c r="D8714" s="157">
        <v>0</v>
      </c>
      <c r="E8714" s="157">
        <v>0</v>
      </c>
      <c r="F8714" s="157">
        <v>0</v>
      </c>
    </row>
    <row r="8715" spans="1:6" x14ac:dyDescent="0.2">
      <c r="A8715" s="155" t="s">
        <v>8257</v>
      </c>
      <c r="B8715" s="155" t="s">
        <v>8258</v>
      </c>
      <c r="C8715" s="155" t="s">
        <v>10690</v>
      </c>
      <c r="D8715" s="157" t="s">
        <v>8259</v>
      </c>
      <c r="E8715" s="157" t="s">
        <v>8259</v>
      </c>
      <c r="F8715" s="157" t="s">
        <v>8259</v>
      </c>
    </row>
    <row r="8716" spans="1:6" x14ac:dyDescent="0.2">
      <c r="A8716" s="155" t="s">
        <v>8257</v>
      </c>
      <c r="B8716" s="155" t="s">
        <v>8258</v>
      </c>
      <c r="C8716" s="155" t="s">
        <v>10690</v>
      </c>
      <c r="D8716" s="157" t="s">
        <v>8259</v>
      </c>
      <c r="E8716" s="157" t="s">
        <v>8259</v>
      </c>
      <c r="F8716" s="157" t="s">
        <v>8259</v>
      </c>
    </row>
    <row r="8717" spans="1:6" x14ac:dyDescent="0.2">
      <c r="A8717" s="155" t="s">
        <v>8260</v>
      </c>
      <c r="B8717" s="155" t="s">
        <v>12364</v>
      </c>
      <c r="C8717" s="156">
        <v>37621</v>
      </c>
      <c r="D8717" s="157">
        <v>0</v>
      </c>
      <c r="E8717" s="157">
        <v>0</v>
      </c>
      <c r="F8717" s="157">
        <v>0</v>
      </c>
    </row>
    <row r="8718" spans="1:6" x14ac:dyDescent="0.2">
      <c r="A8718" s="155" t="s">
        <v>8261</v>
      </c>
      <c r="B8718" s="155"/>
      <c r="C8718" s="156">
        <v>37621</v>
      </c>
      <c r="D8718" s="157">
        <v>0</v>
      </c>
      <c r="E8718" s="157">
        <v>0</v>
      </c>
      <c r="F8718" s="157">
        <v>0</v>
      </c>
    </row>
    <row r="8719" spans="1:6" x14ac:dyDescent="0.2">
      <c r="A8719" s="155" t="s">
        <v>8257</v>
      </c>
      <c r="B8719" s="155" t="s">
        <v>8258</v>
      </c>
      <c r="C8719" s="155" t="s">
        <v>10690</v>
      </c>
      <c r="D8719" s="157" t="s">
        <v>8259</v>
      </c>
      <c r="E8719" s="157" t="s">
        <v>8259</v>
      </c>
      <c r="F8719" s="157" t="s">
        <v>8259</v>
      </c>
    </row>
    <row r="8720" spans="1:6" x14ac:dyDescent="0.2">
      <c r="A8720" s="155" t="s">
        <v>8257</v>
      </c>
      <c r="B8720" s="155" t="s">
        <v>8258</v>
      </c>
      <c r="C8720" s="155" t="s">
        <v>10690</v>
      </c>
      <c r="D8720" s="157" t="s">
        <v>8259</v>
      </c>
      <c r="E8720" s="157" t="s">
        <v>8259</v>
      </c>
      <c r="F8720" s="157" t="s">
        <v>8259</v>
      </c>
    </row>
    <row r="8721" spans="1:6" x14ac:dyDescent="0.2">
      <c r="A8721" s="155" t="s">
        <v>8260</v>
      </c>
      <c r="B8721" s="155" t="s">
        <v>12364</v>
      </c>
      <c r="C8721" s="156">
        <v>37621</v>
      </c>
      <c r="D8721" s="157">
        <v>0</v>
      </c>
      <c r="E8721" s="157">
        <v>0</v>
      </c>
      <c r="F8721" s="157">
        <v>0</v>
      </c>
    </row>
    <row r="8722" spans="1:6" x14ac:dyDescent="0.2">
      <c r="A8722" s="155" t="s">
        <v>8261</v>
      </c>
      <c r="B8722" s="155"/>
      <c r="C8722" s="156">
        <v>37621</v>
      </c>
      <c r="D8722" s="157">
        <v>0</v>
      </c>
      <c r="E8722" s="157">
        <v>0</v>
      </c>
      <c r="F8722" s="157">
        <v>0</v>
      </c>
    </row>
    <row r="8723" spans="1:6" x14ac:dyDescent="0.2">
      <c r="A8723" s="155" t="s">
        <v>8257</v>
      </c>
      <c r="B8723" s="155" t="s">
        <v>8258</v>
      </c>
      <c r="C8723" s="155" t="s">
        <v>10690</v>
      </c>
      <c r="D8723" s="157" t="s">
        <v>8259</v>
      </c>
      <c r="E8723" s="157" t="s">
        <v>8259</v>
      </c>
      <c r="F8723" s="157" t="s">
        <v>8259</v>
      </c>
    </row>
    <row r="8724" spans="1:6" x14ac:dyDescent="0.2">
      <c r="A8724" s="155" t="s">
        <v>6347</v>
      </c>
      <c r="B8724" s="155" t="s">
        <v>8534</v>
      </c>
      <c r="C8724" s="155"/>
      <c r="D8724" s="155"/>
      <c r="E8724" s="155"/>
      <c r="F8724" s="155"/>
    </row>
    <row r="8725" spans="1:6" x14ac:dyDescent="0.2">
      <c r="A8725" s="155"/>
      <c r="B8725" s="155"/>
      <c r="C8725" s="155" t="s">
        <v>10691</v>
      </c>
      <c r="D8725" s="155"/>
      <c r="E8725" s="157">
        <v>0</v>
      </c>
      <c r="F8725" s="155"/>
    </row>
    <row r="8726" spans="1:6" x14ac:dyDescent="0.2">
      <c r="A8726" s="155" t="s">
        <v>8264</v>
      </c>
      <c r="B8726" s="155"/>
      <c r="C8726" s="156">
        <v>37590</v>
      </c>
      <c r="D8726" s="157">
        <v>691.2</v>
      </c>
      <c r="E8726" s="157">
        <v>691.2</v>
      </c>
      <c r="F8726" s="157">
        <v>0</v>
      </c>
    </row>
    <row r="8727" spans="1:6" x14ac:dyDescent="0.2">
      <c r="A8727" s="155" t="s">
        <v>8257</v>
      </c>
      <c r="B8727" s="155" t="s">
        <v>8258</v>
      </c>
      <c r="C8727" s="155" t="s">
        <v>10690</v>
      </c>
      <c r="D8727" s="157" t="s">
        <v>8259</v>
      </c>
      <c r="E8727" s="157" t="s">
        <v>8259</v>
      </c>
      <c r="F8727" s="157" t="s">
        <v>8259</v>
      </c>
    </row>
    <row r="8728" spans="1:6" x14ac:dyDescent="0.2">
      <c r="A8728" s="155" t="s">
        <v>8257</v>
      </c>
      <c r="B8728" s="155" t="s">
        <v>8258</v>
      </c>
      <c r="C8728" s="155" t="s">
        <v>10690</v>
      </c>
      <c r="D8728" s="157" t="s">
        <v>8259</v>
      </c>
      <c r="E8728" s="157" t="s">
        <v>8259</v>
      </c>
      <c r="F8728" s="157" t="s">
        <v>8259</v>
      </c>
    </row>
    <row r="8729" spans="1:6" x14ac:dyDescent="0.2">
      <c r="A8729" s="155" t="s">
        <v>8260</v>
      </c>
      <c r="B8729" s="155" t="s">
        <v>12364</v>
      </c>
      <c r="C8729" s="156">
        <v>37621</v>
      </c>
      <c r="D8729" s="157">
        <v>0</v>
      </c>
      <c r="E8729" s="157">
        <v>0</v>
      </c>
      <c r="F8729" s="157">
        <v>0</v>
      </c>
    </row>
    <row r="8730" spans="1:6" x14ac:dyDescent="0.2">
      <c r="A8730" s="155" t="s">
        <v>8261</v>
      </c>
      <c r="B8730" s="155"/>
      <c r="C8730" s="156">
        <v>37621</v>
      </c>
      <c r="D8730" s="157">
        <v>691.2</v>
      </c>
      <c r="E8730" s="157">
        <v>691.2</v>
      </c>
      <c r="F8730" s="157">
        <v>0</v>
      </c>
    </row>
    <row r="8731" spans="1:6" x14ac:dyDescent="0.2">
      <c r="A8731" s="155" t="s">
        <v>8257</v>
      </c>
      <c r="B8731" s="155" t="s">
        <v>8258</v>
      </c>
      <c r="C8731" s="155" t="s">
        <v>10690</v>
      </c>
      <c r="D8731" s="157" t="s">
        <v>8259</v>
      </c>
      <c r="E8731" s="157" t="s">
        <v>8259</v>
      </c>
      <c r="F8731" s="157" t="s">
        <v>8259</v>
      </c>
    </row>
    <row r="8732" spans="1:6" x14ac:dyDescent="0.2">
      <c r="A8732" s="155" t="s">
        <v>8268</v>
      </c>
      <c r="B8732" s="155"/>
      <c r="C8732" s="155"/>
      <c r="D8732" s="155"/>
      <c r="E8732" s="155"/>
      <c r="F8732" s="155"/>
    </row>
    <row r="8733" spans="1:6" x14ac:dyDescent="0.2">
      <c r="A8733" s="155" t="s">
        <v>8254</v>
      </c>
      <c r="B8733" s="155" t="s">
        <v>8255</v>
      </c>
      <c r="C8733" s="155"/>
      <c r="D8733" s="155"/>
      <c r="E8733" s="155"/>
      <c r="F8733" s="155"/>
    </row>
    <row r="8734" spans="1:6" x14ac:dyDescent="0.2">
      <c r="A8734" s="155"/>
      <c r="B8734" s="155"/>
      <c r="C8734" s="155" t="s">
        <v>10689</v>
      </c>
      <c r="D8734" s="157" t="s">
        <v>8255</v>
      </c>
      <c r="E8734" s="155"/>
      <c r="F8734" s="155"/>
    </row>
    <row r="8736" spans="1:6" x14ac:dyDescent="0.2">
      <c r="A8736" s="155" t="s">
        <v>4879</v>
      </c>
      <c r="B8736" s="155" t="s">
        <v>10070</v>
      </c>
      <c r="C8736" s="155"/>
      <c r="D8736" s="155"/>
      <c r="E8736" s="155"/>
      <c r="F8736" s="155"/>
    </row>
    <row r="8737" spans="1:6" x14ac:dyDescent="0.2">
      <c r="A8737" s="155"/>
      <c r="B8737" s="155"/>
      <c r="C8737" s="155" t="s">
        <v>10691</v>
      </c>
      <c r="D8737" s="155"/>
      <c r="E8737" s="157">
        <v>0</v>
      </c>
      <c r="F8737" s="155"/>
    </row>
    <row r="8738" spans="1:6" x14ac:dyDescent="0.2">
      <c r="A8738" s="155" t="s">
        <v>8264</v>
      </c>
      <c r="B8738" s="155"/>
      <c r="C8738" s="156">
        <v>37590</v>
      </c>
      <c r="D8738" s="157">
        <v>171946.878</v>
      </c>
      <c r="E8738" s="157">
        <v>178007.02799999999</v>
      </c>
      <c r="F8738" s="157">
        <v>-6060.15</v>
      </c>
    </row>
    <row r="8739" spans="1:6" x14ac:dyDescent="0.2">
      <c r="A8739" s="155" t="s">
        <v>8257</v>
      </c>
      <c r="B8739" s="155" t="s">
        <v>8258</v>
      </c>
      <c r="C8739" s="155" t="s">
        <v>10690</v>
      </c>
      <c r="D8739" s="157" t="s">
        <v>8259</v>
      </c>
      <c r="E8739" s="157" t="s">
        <v>8259</v>
      </c>
      <c r="F8739" s="157" t="s">
        <v>8259</v>
      </c>
    </row>
    <row r="8741" spans="1:6" x14ac:dyDescent="0.2">
      <c r="A8741" s="155" t="s">
        <v>8265</v>
      </c>
      <c r="B8741" s="155" t="s">
        <v>8266</v>
      </c>
      <c r="C8741" s="155" t="s">
        <v>158</v>
      </c>
      <c r="D8741" s="157" t="s">
        <v>3</v>
      </c>
      <c r="E8741" s="157" t="s">
        <v>4</v>
      </c>
      <c r="F8741" s="157" t="s">
        <v>1020</v>
      </c>
    </row>
    <row r="8742" spans="1:6" x14ac:dyDescent="0.2">
      <c r="A8742" s="155" t="s">
        <v>8257</v>
      </c>
      <c r="B8742" s="155" t="s">
        <v>8258</v>
      </c>
      <c r="C8742" s="155" t="s">
        <v>10690</v>
      </c>
      <c r="D8742" s="157" t="s">
        <v>8259</v>
      </c>
      <c r="E8742" s="157" t="s">
        <v>8259</v>
      </c>
      <c r="F8742" s="157" t="s">
        <v>8259</v>
      </c>
    </row>
    <row r="8743" spans="1:6" x14ac:dyDescent="0.2">
      <c r="A8743" s="156">
        <v>45632</v>
      </c>
      <c r="B8743" s="155">
        <v>5624566352</v>
      </c>
      <c r="C8743" s="155" t="s">
        <v>12036</v>
      </c>
      <c r="D8743" s="157">
        <v>2371.1</v>
      </c>
      <c r="E8743" s="155"/>
      <c r="F8743" s="157">
        <v>-3689.05</v>
      </c>
    </row>
    <row r="8744" spans="1:6" x14ac:dyDescent="0.2">
      <c r="A8744" s="156">
        <v>45636</v>
      </c>
      <c r="B8744" s="155" t="s">
        <v>12037</v>
      </c>
      <c r="C8744" s="155" t="s">
        <v>12038</v>
      </c>
      <c r="D8744" s="155"/>
      <c r="E8744" s="157">
        <v>2381</v>
      </c>
      <c r="F8744" s="157">
        <v>-6070.05</v>
      </c>
    </row>
    <row r="8745" spans="1:6" x14ac:dyDescent="0.2">
      <c r="A8745" s="156">
        <v>45636</v>
      </c>
      <c r="B8745" s="155" t="s">
        <v>12039</v>
      </c>
      <c r="C8745" s="155" t="s">
        <v>12040</v>
      </c>
      <c r="D8745" s="155"/>
      <c r="E8745" s="157">
        <v>191.4</v>
      </c>
      <c r="F8745" s="157">
        <v>-6261.45</v>
      </c>
    </row>
    <row r="8746" spans="1:6" x14ac:dyDescent="0.2">
      <c r="A8746" s="156">
        <v>45636</v>
      </c>
      <c r="B8746" s="155" t="s">
        <v>12041</v>
      </c>
      <c r="C8746" s="155" t="s">
        <v>12042</v>
      </c>
      <c r="D8746" s="155"/>
      <c r="E8746" s="157">
        <v>429.4</v>
      </c>
      <c r="F8746" s="157">
        <v>-6690.85</v>
      </c>
    </row>
    <row r="8747" spans="1:6" x14ac:dyDescent="0.2">
      <c r="A8747" s="156">
        <v>45636</v>
      </c>
      <c r="B8747" s="155" t="s">
        <v>12043</v>
      </c>
      <c r="C8747" s="155" t="s">
        <v>12044</v>
      </c>
      <c r="D8747" s="155"/>
      <c r="E8747" s="157">
        <v>857.8</v>
      </c>
      <c r="F8747" s="157">
        <v>-7548.65</v>
      </c>
    </row>
    <row r="8748" spans="1:6" x14ac:dyDescent="0.2">
      <c r="A8748" s="156">
        <v>45637</v>
      </c>
      <c r="B8748" s="155" t="s">
        <v>12045</v>
      </c>
      <c r="C8748" s="155" t="s">
        <v>12046</v>
      </c>
      <c r="D8748" s="155"/>
      <c r="E8748" s="157">
        <v>1369.5</v>
      </c>
      <c r="F8748" s="157">
        <v>-8918.15</v>
      </c>
    </row>
    <row r="8749" spans="1:6" x14ac:dyDescent="0.2">
      <c r="A8749" s="156">
        <v>45646</v>
      </c>
      <c r="B8749" s="155">
        <v>5624566361</v>
      </c>
      <c r="C8749" s="155" t="s">
        <v>12047</v>
      </c>
      <c r="D8749" s="157">
        <v>5847.33</v>
      </c>
      <c r="E8749" s="155"/>
      <c r="F8749" s="157">
        <v>-3070.82</v>
      </c>
    </row>
    <row r="8750" spans="1:6" x14ac:dyDescent="0.2">
      <c r="A8750" s="156">
        <v>45650</v>
      </c>
      <c r="B8750" s="155">
        <v>5624566382</v>
      </c>
      <c r="C8750" s="155" t="s">
        <v>12048</v>
      </c>
      <c r="D8750" s="157">
        <v>1941.7</v>
      </c>
      <c r="E8750" s="155"/>
      <c r="F8750" s="157">
        <v>-1129.1199999999999</v>
      </c>
    </row>
    <row r="8751" spans="1:6" x14ac:dyDescent="0.2">
      <c r="A8751" s="156">
        <v>45650</v>
      </c>
      <c r="B8751" s="155" t="s">
        <v>12049</v>
      </c>
      <c r="C8751" s="155" t="s">
        <v>12050</v>
      </c>
      <c r="D8751" s="155"/>
      <c r="E8751" s="157">
        <v>3214</v>
      </c>
      <c r="F8751" s="157">
        <v>-4343.12</v>
      </c>
    </row>
    <row r="8752" spans="1:6" x14ac:dyDescent="0.2">
      <c r="A8752" s="156">
        <v>45651</v>
      </c>
      <c r="B8752" s="155" t="s">
        <v>12051</v>
      </c>
      <c r="C8752" s="155" t="s">
        <v>12052</v>
      </c>
      <c r="D8752" s="155"/>
      <c r="E8752" s="157">
        <v>250.9</v>
      </c>
      <c r="F8752" s="157">
        <v>-4594.0200000000004</v>
      </c>
    </row>
    <row r="8753" spans="1:6" x14ac:dyDescent="0.2">
      <c r="A8753" s="156">
        <v>45651</v>
      </c>
      <c r="B8753" s="155" t="s">
        <v>12053</v>
      </c>
      <c r="C8753" s="155" t="s">
        <v>12054</v>
      </c>
      <c r="D8753" s="155"/>
      <c r="E8753" s="157">
        <v>358</v>
      </c>
      <c r="F8753" s="157">
        <v>-4952.0200000000004</v>
      </c>
    </row>
    <row r="8754" spans="1:6" x14ac:dyDescent="0.2">
      <c r="A8754" s="156">
        <v>45651</v>
      </c>
      <c r="B8754" s="155" t="s">
        <v>12055</v>
      </c>
      <c r="C8754" s="155" t="s">
        <v>12056</v>
      </c>
      <c r="D8754" s="155"/>
      <c r="E8754" s="157">
        <v>988.7</v>
      </c>
      <c r="F8754" s="157">
        <v>-5940.72</v>
      </c>
    </row>
    <row r="8755" spans="1:6" x14ac:dyDescent="0.2">
      <c r="A8755" s="156">
        <v>45651</v>
      </c>
      <c r="B8755" s="155" t="s">
        <v>12057</v>
      </c>
      <c r="C8755" s="155" t="s">
        <v>12058</v>
      </c>
      <c r="D8755" s="155"/>
      <c r="E8755" s="157">
        <v>857.8</v>
      </c>
      <c r="F8755" s="157">
        <v>-6798.52</v>
      </c>
    </row>
    <row r="8756" spans="1:6" x14ac:dyDescent="0.2">
      <c r="A8756" s="156">
        <v>45652</v>
      </c>
      <c r="B8756" s="155" t="s">
        <v>12059</v>
      </c>
      <c r="C8756" s="155" t="s">
        <v>12060</v>
      </c>
      <c r="D8756" s="155"/>
      <c r="E8756" s="157">
        <v>227.1</v>
      </c>
      <c r="F8756" s="157">
        <v>-7025.62</v>
      </c>
    </row>
    <row r="8757" spans="1:6" x14ac:dyDescent="0.2">
      <c r="A8757" s="156">
        <v>45652</v>
      </c>
      <c r="B8757" s="155" t="s">
        <v>12061</v>
      </c>
      <c r="C8757" s="155" t="s">
        <v>12062</v>
      </c>
      <c r="D8757" s="155"/>
      <c r="E8757" s="157">
        <v>834</v>
      </c>
      <c r="F8757" s="157">
        <v>-7859.62</v>
      </c>
    </row>
    <row r="8758" spans="1:6" x14ac:dyDescent="0.2">
      <c r="A8758" s="156">
        <v>45652</v>
      </c>
      <c r="B8758" s="155" t="s">
        <v>12063</v>
      </c>
      <c r="C8758" s="155" t="s">
        <v>12064</v>
      </c>
      <c r="D8758" s="155"/>
      <c r="E8758" s="157">
        <v>334.2</v>
      </c>
      <c r="F8758" s="157">
        <v>-8193.82</v>
      </c>
    </row>
    <row r="8759" spans="1:6" x14ac:dyDescent="0.2">
      <c r="A8759" s="156">
        <v>45653</v>
      </c>
      <c r="B8759" s="155">
        <v>5624566384</v>
      </c>
      <c r="C8759" s="155" t="s">
        <v>12065</v>
      </c>
      <c r="D8759" s="157">
        <v>3214</v>
      </c>
      <c r="E8759" s="155"/>
      <c r="F8759" s="157">
        <v>-4979.82</v>
      </c>
    </row>
    <row r="8760" spans="1:6" x14ac:dyDescent="0.2">
      <c r="A8760" s="155" t="s">
        <v>8257</v>
      </c>
      <c r="B8760" s="155" t="s">
        <v>8258</v>
      </c>
      <c r="C8760" s="155" t="s">
        <v>10690</v>
      </c>
      <c r="D8760" s="157" t="s">
        <v>8259</v>
      </c>
      <c r="E8760" s="157" t="s">
        <v>8259</v>
      </c>
      <c r="F8760" s="157" t="s">
        <v>8259</v>
      </c>
    </row>
    <row r="8761" spans="1:6" x14ac:dyDescent="0.2">
      <c r="A8761" s="155" t="s">
        <v>8260</v>
      </c>
      <c r="B8761" s="155" t="s">
        <v>12364</v>
      </c>
      <c r="C8761" s="156">
        <v>37621</v>
      </c>
      <c r="D8761" s="157">
        <v>13374.13</v>
      </c>
      <c r="E8761" s="157">
        <v>12293.8</v>
      </c>
      <c r="F8761" s="157">
        <v>1080.33</v>
      </c>
    </row>
    <row r="8762" spans="1:6" x14ac:dyDescent="0.2">
      <c r="A8762" s="155" t="s">
        <v>8261</v>
      </c>
      <c r="B8762" s="155"/>
      <c r="C8762" s="156">
        <v>37621</v>
      </c>
      <c r="D8762" s="157">
        <v>185321.008</v>
      </c>
      <c r="E8762" s="157">
        <v>190300.82800000001</v>
      </c>
      <c r="F8762" s="157">
        <v>-4979.82</v>
      </c>
    </row>
    <row r="8763" spans="1:6" x14ac:dyDescent="0.2">
      <c r="A8763" s="155" t="s">
        <v>8257</v>
      </c>
      <c r="B8763" s="155" t="s">
        <v>8258</v>
      </c>
      <c r="C8763" s="155" t="s">
        <v>10690</v>
      </c>
      <c r="D8763" s="157" t="s">
        <v>8259</v>
      </c>
      <c r="E8763" s="157" t="s">
        <v>8259</v>
      </c>
      <c r="F8763" s="157" t="s">
        <v>8259</v>
      </c>
    </row>
    <row r="8764" spans="1:6" x14ac:dyDescent="0.2">
      <c r="A8764" s="155" t="s">
        <v>6349</v>
      </c>
      <c r="B8764" s="155" t="s">
        <v>10071</v>
      </c>
      <c r="C8764" s="155"/>
      <c r="D8764" s="155"/>
      <c r="E8764" s="155"/>
      <c r="F8764" s="155"/>
    </row>
    <row r="8765" spans="1:6" x14ac:dyDescent="0.2">
      <c r="A8765" s="155"/>
      <c r="B8765" s="155"/>
      <c r="C8765" s="155" t="s">
        <v>10691</v>
      </c>
      <c r="D8765" s="155"/>
      <c r="E8765" s="157">
        <v>0</v>
      </c>
      <c r="F8765" s="155"/>
    </row>
    <row r="8766" spans="1:6" x14ac:dyDescent="0.2">
      <c r="A8766" s="155" t="s">
        <v>8264</v>
      </c>
      <c r="B8766" s="155"/>
      <c r="C8766" s="156">
        <v>37590</v>
      </c>
      <c r="D8766" s="157">
        <v>24426</v>
      </c>
      <c r="E8766" s="157">
        <v>24426</v>
      </c>
      <c r="F8766" s="157">
        <v>0</v>
      </c>
    </row>
    <row r="8767" spans="1:6" x14ac:dyDescent="0.2">
      <c r="A8767" s="155" t="s">
        <v>8257</v>
      </c>
      <c r="B8767" s="155" t="s">
        <v>8258</v>
      </c>
      <c r="C8767" s="155" t="s">
        <v>10690</v>
      </c>
      <c r="D8767" s="157" t="s">
        <v>8259</v>
      </c>
      <c r="E8767" s="157" t="s">
        <v>8259</v>
      </c>
      <c r="F8767" s="157" t="s">
        <v>8259</v>
      </c>
    </row>
    <row r="8768" spans="1:6" x14ac:dyDescent="0.2">
      <c r="A8768" s="156">
        <v>45652</v>
      </c>
      <c r="B8768" s="155" t="s">
        <v>12066</v>
      </c>
      <c r="C8768" s="155" t="s">
        <v>12067</v>
      </c>
      <c r="D8768" s="155"/>
      <c r="E8768" s="157">
        <v>540</v>
      </c>
      <c r="F8768" s="157">
        <v>-540</v>
      </c>
    </row>
    <row r="8769" spans="1:6" x14ac:dyDescent="0.2">
      <c r="A8769" s="156">
        <v>45656</v>
      </c>
      <c r="B8769" s="155" t="s">
        <v>12068</v>
      </c>
      <c r="C8769" s="155" t="s">
        <v>12069</v>
      </c>
      <c r="D8769" s="155"/>
      <c r="E8769" s="157">
        <v>1200</v>
      </c>
      <c r="F8769" s="157">
        <v>-1740</v>
      </c>
    </row>
    <row r="8770" spans="1:6" x14ac:dyDescent="0.2">
      <c r="A8770" s="155" t="s">
        <v>8257</v>
      </c>
      <c r="B8770" s="155" t="s">
        <v>8258</v>
      </c>
      <c r="C8770" s="155" t="s">
        <v>10690</v>
      </c>
      <c r="D8770" s="157" t="s">
        <v>8259</v>
      </c>
      <c r="E8770" s="157" t="s">
        <v>8259</v>
      </c>
      <c r="F8770" s="157" t="s">
        <v>8259</v>
      </c>
    </row>
    <row r="8771" spans="1:6" x14ac:dyDescent="0.2">
      <c r="A8771" s="155" t="s">
        <v>8260</v>
      </c>
      <c r="B8771" s="155" t="s">
        <v>12364</v>
      </c>
      <c r="C8771" s="156">
        <v>37621</v>
      </c>
      <c r="D8771" s="157">
        <v>0</v>
      </c>
      <c r="E8771" s="157">
        <v>1740</v>
      </c>
      <c r="F8771" s="157">
        <v>-1740</v>
      </c>
    </row>
    <row r="8772" spans="1:6" x14ac:dyDescent="0.2">
      <c r="A8772" s="155" t="s">
        <v>8261</v>
      </c>
      <c r="B8772" s="155"/>
      <c r="C8772" s="156">
        <v>37621</v>
      </c>
      <c r="D8772" s="157">
        <v>24426</v>
      </c>
      <c r="E8772" s="157">
        <v>26166</v>
      </c>
      <c r="F8772" s="157">
        <v>-1740</v>
      </c>
    </row>
    <row r="8773" spans="1:6" x14ac:dyDescent="0.2">
      <c r="A8773" s="155" t="s">
        <v>8257</v>
      </c>
      <c r="B8773" s="155" t="s">
        <v>8258</v>
      </c>
      <c r="C8773" s="155" t="s">
        <v>10690</v>
      </c>
      <c r="D8773" s="157" t="s">
        <v>8259</v>
      </c>
      <c r="E8773" s="157" t="s">
        <v>8259</v>
      </c>
      <c r="F8773" s="157" t="s">
        <v>8259</v>
      </c>
    </row>
    <row r="8774" spans="1:6" x14ac:dyDescent="0.2">
      <c r="A8774" s="155" t="s">
        <v>8257</v>
      </c>
      <c r="B8774" s="155" t="s">
        <v>8258</v>
      </c>
      <c r="C8774" s="155" t="s">
        <v>10690</v>
      </c>
      <c r="D8774" s="157" t="s">
        <v>8259</v>
      </c>
      <c r="E8774" s="157" t="s">
        <v>8259</v>
      </c>
      <c r="F8774" s="157" t="s">
        <v>8259</v>
      </c>
    </row>
    <row r="8775" spans="1:6" x14ac:dyDescent="0.2">
      <c r="A8775" s="155" t="s">
        <v>8260</v>
      </c>
      <c r="B8775" s="155" t="s">
        <v>12364</v>
      </c>
      <c r="C8775" s="156">
        <v>37621</v>
      </c>
      <c r="D8775" s="157">
        <v>0</v>
      </c>
      <c r="E8775" s="157">
        <v>0</v>
      </c>
      <c r="F8775" s="157">
        <v>0</v>
      </c>
    </row>
    <row r="8776" spans="1:6" x14ac:dyDescent="0.2">
      <c r="A8776" s="155" t="s">
        <v>8261</v>
      </c>
      <c r="B8776" s="155"/>
      <c r="C8776" s="156">
        <v>37621</v>
      </c>
      <c r="D8776" s="157">
        <v>0</v>
      </c>
      <c r="E8776" s="157">
        <v>0</v>
      </c>
      <c r="F8776" s="157">
        <v>0</v>
      </c>
    </row>
    <row r="8777" spans="1:6" x14ac:dyDescent="0.2">
      <c r="A8777" s="155" t="s">
        <v>8257</v>
      </c>
      <c r="B8777" s="155" t="s">
        <v>8258</v>
      </c>
      <c r="C8777" s="155" t="s">
        <v>10690</v>
      </c>
      <c r="D8777" s="157" t="s">
        <v>8259</v>
      </c>
      <c r="E8777" s="157" t="s">
        <v>8259</v>
      </c>
      <c r="F8777" s="157" t="s">
        <v>8259</v>
      </c>
    </row>
    <row r="8778" spans="1:6" x14ac:dyDescent="0.2">
      <c r="A8778" s="155" t="s">
        <v>6351</v>
      </c>
      <c r="B8778" s="155" t="s">
        <v>8537</v>
      </c>
      <c r="C8778" s="155"/>
      <c r="D8778" s="155"/>
      <c r="E8778" s="155"/>
      <c r="F8778" s="155"/>
    </row>
    <row r="8779" spans="1:6" x14ac:dyDescent="0.2">
      <c r="A8779" s="155"/>
      <c r="B8779" s="155"/>
      <c r="C8779" s="155" t="s">
        <v>10691</v>
      </c>
      <c r="D8779" s="155"/>
      <c r="E8779" s="157">
        <v>0</v>
      </c>
      <c r="F8779" s="155"/>
    </row>
    <row r="8780" spans="1:6" x14ac:dyDescent="0.2">
      <c r="A8780" s="155" t="s">
        <v>8264</v>
      </c>
      <c r="B8780" s="155"/>
      <c r="C8780" s="156">
        <v>37590</v>
      </c>
      <c r="D8780" s="157">
        <v>64604.2</v>
      </c>
      <c r="E8780" s="157">
        <v>58998.3</v>
      </c>
      <c r="F8780" s="157">
        <v>5605.9</v>
      </c>
    </row>
    <row r="8781" spans="1:6" x14ac:dyDescent="0.2">
      <c r="A8781" s="155" t="s">
        <v>8257</v>
      </c>
      <c r="B8781" s="155" t="s">
        <v>8258</v>
      </c>
      <c r="C8781" s="155" t="s">
        <v>10690</v>
      </c>
      <c r="D8781" s="157" t="s">
        <v>8259</v>
      </c>
      <c r="E8781" s="157" t="s">
        <v>8259</v>
      </c>
      <c r="F8781" s="157" t="s">
        <v>8259</v>
      </c>
    </row>
    <row r="8782" spans="1:6" x14ac:dyDescent="0.2">
      <c r="A8782" s="155" t="s">
        <v>8257</v>
      </c>
      <c r="B8782" s="155" t="s">
        <v>8258</v>
      </c>
      <c r="C8782" s="155" t="s">
        <v>10690</v>
      </c>
      <c r="D8782" s="157" t="s">
        <v>8259</v>
      </c>
      <c r="E8782" s="157" t="s">
        <v>8259</v>
      </c>
      <c r="F8782" s="157" t="s">
        <v>8259</v>
      </c>
    </row>
    <row r="8783" spans="1:6" x14ac:dyDescent="0.2">
      <c r="A8783" s="155" t="s">
        <v>8260</v>
      </c>
      <c r="B8783" s="155" t="s">
        <v>12364</v>
      </c>
      <c r="C8783" s="156">
        <v>37621</v>
      </c>
      <c r="D8783" s="157">
        <v>0</v>
      </c>
      <c r="E8783" s="157">
        <v>0</v>
      </c>
      <c r="F8783" s="157">
        <v>0</v>
      </c>
    </row>
    <row r="8784" spans="1:6" x14ac:dyDescent="0.2">
      <c r="A8784" s="155" t="s">
        <v>8261</v>
      </c>
      <c r="B8784" s="155"/>
      <c r="C8784" s="156">
        <v>37621</v>
      </c>
      <c r="D8784" s="157">
        <v>64604.2</v>
      </c>
      <c r="E8784" s="157">
        <v>58998.3</v>
      </c>
      <c r="F8784" s="157">
        <v>5605.9</v>
      </c>
    </row>
    <row r="8785" spans="1:6" x14ac:dyDescent="0.2">
      <c r="A8785" s="155" t="s">
        <v>8257</v>
      </c>
      <c r="B8785" s="155" t="s">
        <v>8258</v>
      </c>
      <c r="C8785" s="155" t="s">
        <v>10690</v>
      </c>
      <c r="D8785" s="157" t="s">
        <v>8259</v>
      </c>
      <c r="E8785" s="157" t="s">
        <v>8259</v>
      </c>
      <c r="F8785" s="157" t="s">
        <v>8259</v>
      </c>
    </row>
    <row r="8786" spans="1:6" x14ac:dyDescent="0.2">
      <c r="A8786" s="155" t="s">
        <v>8257</v>
      </c>
      <c r="B8786" s="155" t="s">
        <v>8258</v>
      </c>
      <c r="C8786" s="155" t="s">
        <v>10690</v>
      </c>
      <c r="D8786" s="157" t="s">
        <v>8259</v>
      </c>
      <c r="E8786" s="157" t="s">
        <v>8259</v>
      </c>
      <c r="F8786" s="157" t="s">
        <v>8259</v>
      </c>
    </row>
    <row r="8787" spans="1:6" x14ac:dyDescent="0.2">
      <c r="A8787" s="155" t="s">
        <v>8260</v>
      </c>
      <c r="B8787" s="155" t="s">
        <v>12364</v>
      </c>
      <c r="C8787" s="156">
        <v>37621</v>
      </c>
      <c r="D8787" s="157">
        <v>0</v>
      </c>
      <c r="E8787" s="157">
        <v>0</v>
      </c>
      <c r="F8787" s="157">
        <v>0</v>
      </c>
    </row>
    <row r="8788" spans="1:6" x14ac:dyDescent="0.2">
      <c r="A8788" s="155" t="s">
        <v>8268</v>
      </c>
      <c r="B8788" s="155"/>
      <c r="C8788" s="155"/>
      <c r="D8788" s="155"/>
      <c r="E8788" s="155"/>
      <c r="F8788" s="155"/>
    </row>
    <row r="8789" spans="1:6" x14ac:dyDescent="0.2">
      <c r="A8789" s="155" t="s">
        <v>8254</v>
      </c>
      <c r="B8789" s="155" t="s">
        <v>8255</v>
      </c>
      <c r="C8789" s="155"/>
      <c r="D8789" s="155"/>
      <c r="E8789" s="155"/>
      <c r="F8789" s="155"/>
    </row>
    <row r="8790" spans="1:6" x14ac:dyDescent="0.2">
      <c r="A8790" s="155"/>
      <c r="B8790" s="155"/>
      <c r="C8790" s="155" t="s">
        <v>10689</v>
      </c>
      <c r="D8790" s="157" t="s">
        <v>8255</v>
      </c>
      <c r="E8790" s="155"/>
      <c r="F8790" s="155"/>
    </row>
    <row r="8792" spans="1:6" x14ac:dyDescent="0.2">
      <c r="A8792" s="155" t="s">
        <v>8261</v>
      </c>
      <c r="B8792" s="155"/>
      <c r="C8792" s="156">
        <v>37621</v>
      </c>
      <c r="D8792" s="157">
        <v>0</v>
      </c>
      <c r="E8792" s="157">
        <v>0</v>
      </c>
      <c r="F8792" s="157">
        <v>0</v>
      </c>
    </row>
    <row r="8793" spans="1:6" x14ac:dyDescent="0.2">
      <c r="A8793" s="155" t="s">
        <v>8257</v>
      </c>
      <c r="B8793" s="155" t="s">
        <v>8258</v>
      </c>
      <c r="C8793" s="155" t="s">
        <v>10690</v>
      </c>
      <c r="D8793" s="157" t="s">
        <v>8259</v>
      </c>
      <c r="E8793" s="157" t="s">
        <v>8259</v>
      </c>
      <c r="F8793" s="157" t="s">
        <v>8259</v>
      </c>
    </row>
    <row r="8794" spans="1:6" x14ac:dyDescent="0.2">
      <c r="A8794" s="155" t="s">
        <v>5013</v>
      </c>
      <c r="B8794" s="155" t="s">
        <v>10072</v>
      </c>
      <c r="C8794" s="155" t="s">
        <v>10073</v>
      </c>
      <c r="D8794" s="155"/>
      <c r="E8794" s="155"/>
      <c r="F8794" s="155"/>
    </row>
    <row r="8795" spans="1:6" x14ac:dyDescent="0.2">
      <c r="A8795" s="155"/>
      <c r="B8795" s="155"/>
      <c r="C8795" s="155" t="s">
        <v>10691</v>
      </c>
      <c r="D8795" s="155"/>
      <c r="E8795" s="157">
        <v>0</v>
      </c>
      <c r="F8795" s="155"/>
    </row>
    <row r="8796" spans="1:6" x14ac:dyDescent="0.2">
      <c r="A8796" s="155" t="s">
        <v>8264</v>
      </c>
      <c r="B8796" s="155"/>
      <c r="C8796" s="156">
        <v>37590</v>
      </c>
      <c r="D8796" s="157">
        <v>16196.816000000001</v>
      </c>
      <c r="E8796" s="157">
        <v>20507.937000000002</v>
      </c>
      <c r="F8796" s="157">
        <v>-4311.1210000000001</v>
      </c>
    </row>
    <row r="8797" spans="1:6" x14ac:dyDescent="0.2">
      <c r="A8797" s="155" t="s">
        <v>8257</v>
      </c>
      <c r="B8797" s="155" t="s">
        <v>8258</v>
      </c>
      <c r="C8797" s="155" t="s">
        <v>10690</v>
      </c>
      <c r="D8797" s="157" t="s">
        <v>8259</v>
      </c>
      <c r="E8797" s="157" t="s">
        <v>8259</v>
      </c>
      <c r="F8797" s="157" t="s">
        <v>8259</v>
      </c>
    </row>
    <row r="8799" spans="1:6" x14ac:dyDescent="0.2">
      <c r="A8799" s="155" t="s">
        <v>8265</v>
      </c>
      <c r="B8799" s="155" t="s">
        <v>8266</v>
      </c>
      <c r="C8799" s="155" t="s">
        <v>158</v>
      </c>
      <c r="D8799" s="157" t="s">
        <v>3</v>
      </c>
      <c r="E8799" s="157" t="s">
        <v>4</v>
      </c>
      <c r="F8799" s="157" t="s">
        <v>1020</v>
      </c>
    </row>
    <row r="8800" spans="1:6" x14ac:dyDescent="0.2">
      <c r="A8800" s="155" t="s">
        <v>8257</v>
      </c>
      <c r="B8800" s="155" t="s">
        <v>8258</v>
      </c>
      <c r="C8800" s="155" t="s">
        <v>10690</v>
      </c>
      <c r="D8800" s="157" t="s">
        <v>8259</v>
      </c>
      <c r="E8800" s="157" t="s">
        <v>8259</v>
      </c>
      <c r="F8800" s="157" t="s">
        <v>8259</v>
      </c>
    </row>
    <row r="8801" spans="1:6" x14ac:dyDescent="0.2">
      <c r="A8801" s="156">
        <v>45645</v>
      </c>
      <c r="B8801" s="155" t="s">
        <v>12074</v>
      </c>
      <c r="C8801" s="155" t="s">
        <v>12075</v>
      </c>
      <c r="D8801" s="155"/>
      <c r="E8801" s="157">
        <v>2892</v>
      </c>
      <c r="F8801" s="157">
        <v>-7203.1210000000001</v>
      </c>
    </row>
    <row r="8802" spans="1:6" x14ac:dyDescent="0.2">
      <c r="A8802" s="156">
        <v>45645</v>
      </c>
      <c r="B8802" s="155" t="s">
        <v>12076</v>
      </c>
      <c r="C8802" s="155" t="s">
        <v>12077</v>
      </c>
      <c r="D8802" s="155"/>
      <c r="E8802" s="157">
        <v>322.3</v>
      </c>
      <c r="F8802" s="157">
        <v>-7525.4210000000003</v>
      </c>
    </row>
    <row r="8803" spans="1:6" x14ac:dyDescent="0.2">
      <c r="A8803" s="156">
        <v>45651</v>
      </c>
      <c r="B8803" s="155" t="s">
        <v>12078</v>
      </c>
      <c r="C8803" s="155" t="s">
        <v>12079</v>
      </c>
      <c r="D8803" s="155"/>
      <c r="E8803" s="157">
        <v>2387.2930000000001</v>
      </c>
      <c r="F8803" s="157">
        <v>-9912.7139999999999</v>
      </c>
    </row>
    <row r="8804" spans="1:6" x14ac:dyDescent="0.2">
      <c r="A8804" s="156">
        <v>45651</v>
      </c>
      <c r="B8804" s="155" t="s">
        <v>12080</v>
      </c>
      <c r="C8804" s="155" t="s">
        <v>12081</v>
      </c>
      <c r="D8804" s="155"/>
      <c r="E8804" s="157">
        <v>81.92</v>
      </c>
      <c r="F8804" s="157">
        <v>-9994.634</v>
      </c>
    </row>
    <row r="8805" spans="1:6" x14ac:dyDescent="0.2">
      <c r="A8805" s="155" t="s">
        <v>8257</v>
      </c>
      <c r="B8805" s="155" t="s">
        <v>8258</v>
      </c>
      <c r="C8805" s="155" t="s">
        <v>10690</v>
      </c>
      <c r="D8805" s="157" t="s">
        <v>8259</v>
      </c>
      <c r="E8805" s="157" t="s">
        <v>8259</v>
      </c>
      <c r="F8805" s="157" t="s">
        <v>8259</v>
      </c>
    </row>
    <row r="8806" spans="1:6" x14ac:dyDescent="0.2">
      <c r="A8806" s="155" t="s">
        <v>8260</v>
      </c>
      <c r="B8806" s="155" t="s">
        <v>12364</v>
      </c>
      <c r="C8806" s="156">
        <v>37621</v>
      </c>
      <c r="D8806" s="157">
        <v>0</v>
      </c>
      <c r="E8806" s="157">
        <v>5683.5129999999999</v>
      </c>
      <c r="F8806" s="157">
        <v>-5683.5129999999999</v>
      </c>
    </row>
    <row r="8807" spans="1:6" x14ac:dyDescent="0.2">
      <c r="A8807" s="155" t="s">
        <v>8261</v>
      </c>
      <c r="B8807" s="155"/>
      <c r="C8807" s="156">
        <v>37621</v>
      </c>
      <c r="D8807" s="157">
        <v>16196.816000000001</v>
      </c>
      <c r="E8807" s="157">
        <v>26191.45</v>
      </c>
      <c r="F8807" s="157">
        <v>-9994.634</v>
      </c>
    </row>
    <row r="8808" spans="1:6" x14ac:dyDescent="0.2">
      <c r="A8808" s="155" t="s">
        <v>8257</v>
      </c>
      <c r="B8808" s="155" t="s">
        <v>8258</v>
      </c>
      <c r="C8808" s="155" t="s">
        <v>10690</v>
      </c>
      <c r="D8808" s="157" t="s">
        <v>8259</v>
      </c>
      <c r="E8808" s="157" t="s">
        <v>8259</v>
      </c>
      <c r="F8808" s="157" t="s">
        <v>8259</v>
      </c>
    </row>
    <row r="8809" spans="1:6" x14ac:dyDescent="0.2">
      <c r="A8809" s="155" t="s">
        <v>5082</v>
      </c>
      <c r="B8809" s="155" t="s">
        <v>10074</v>
      </c>
      <c r="C8809" s="155"/>
      <c r="D8809" s="155"/>
      <c r="E8809" s="155"/>
      <c r="F8809" s="155"/>
    </row>
    <row r="8810" spans="1:6" x14ac:dyDescent="0.2">
      <c r="A8810" s="155"/>
      <c r="B8810" s="155"/>
      <c r="C8810" s="155" t="s">
        <v>10691</v>
      </c>
      <c r="D8810" s="155"/>
      <c r="E8810" s="157">
        <v>0</v>
      </c>
      <c r="F8810" s="155"/>
    </row>
    <row r="8811" spans="1:6" x14ac:dyDescent="0.2">
      <c r="A8811" s="155" t="s">
        <v>8264</v>
      </c>
      <c r="B8811" s="155"/>
      <c r="C8811" s="156">
        <v>37590</v>
      </c>
      <c r="D8811" s="157">
        <v>7791.8</v>
      </c>
      <c r="E8811" s="157">
        <v>5639.4</v>
      </c>
      <c r="F8811" s="157">
        <v>2152.4</v>
      </c>
    </row>
    <row r="8812" spans="1:6" x14ac:dyDescent="0.2">
      <c r="A8812" s="155" t="s">
        <v>8257</v>
      </c>
      <c r="B8812" s="155" t="s">
        <v>8258</v>
      </c>
      <c r="C8812" s="155" t="s">
        <v>10690</v>
      </c>
      <c r="D8812" s="157" t="s">
        <v>8259</v>
      </c>
      <c r="E8812" s="157" t="s">
        <v>8259</v>
      </c>
      <c r="F8812" s="157" t="s">
        <v>8259</v>
      </c>
    </row>
    <row r="8813" spans="1:6" x14ac:dyDescent="0.2">
      <c r="A8813" s="155" t="s">
        <v>8257</v>
      </c>
      <c r="B8813" s="155" t="s">
        <v>8258</v>
      </c>
      <c r="C8813" s="155" t="s">
        <v>10690</v>
      </c>
      <c r="D8813" s="157" t="s">
        <v>8259</v>
      </c>
      <c r="E8813" s="157" t="s">
        <v>8259</v>
      </c>
      <c r="F8813" s="157" t="s">
        <v>8259</v>
      </c>
    </row>
    <row r="8814" spans="1:6" x14ac:dyDescent="0.2">
      <c r="A8814" s="155" t="s">
        <v>8260</v>
      </c>
      <c r="B8814" s="155" t="s">
        <v>12364</v>
      </c>
      <c r="C8814" s="156">
        <v>37621</v>
      </c>
      <c r="D8814" s="157">
        <v>0</v>
      </c>
      <c r="E8814" s="157">
        <v>0</v>
      </c>
      <c r="F8814" s="157">
        <v>0</v>
      </c>
    </row>
    <row r="8815" spans="1:6" x14ac:dyDescent="0.2">
      <c r="A8815" s="155" t="s">
        <v>8261</v>
      </c>
      <c r="B8815" s="155"/>
      <c r="C8815" s="156">
        <v>37621</v>
      </c>
      <c r="D8815" s="157">
        <v>7791.8</v>
      </c>
      <c r="E8815" s="157">
        <v>5639.4</v>
      </c>
      <c r="F8815" s="157">
        <v>2152.4</v>
      </c>
    </row>
    <row r="8816" spans="1:6" x14ac:dyDescent="0.2">
      <c r="A8816" s="155" t="s">
        <v>8257</v>
      </c>
      <c r="B8816" s="155" t="s">
        <v>8258</v>
      </c>
      <c r="C8816" s="155" t="s">
        <v>10690</v>
      </c>
      <c r="D8816" s="157" t="s">
        <v>8259</v>
      </c>
      <c r="E8816" s="157" t="s">
        <v>8259</v>
      </c>
      <c r="F8816" s="157" t="s">
        <v>8259</v>
      </c>
    </row>
    <row r="8817" spans="1:6" x14ac:dyDescent="0.2">
      <c r="A8817" s="155" t="s">
        <v>6354</v>
      </c>
      <c r="B8817" s="155" t="s">
        <v>8807</v>
      </c>
      <c r="C8817" s="155"/>
      <c r="D8817" s="155"/>
      <c r="E8817" s="155"/>
      <c r="F8817" s="155"/>
    </row>
    <row r="8818" spans="1:6" x14ac:dyDescent="0.2">
      <c r="A8818" s="155"/>
      <c r="B8818" s="155"/>
      <c r="C8818" s="155" t="s">
        <v>10691</v>
      </c>
      <c r="D8818" s="155"/>
      <c r="E8818" s="157">
        <v>0</v>
      </c>
      <c r="F8818" s="155"/>
    </row>
    <row r="8819" spans="1:6" x14ac:dyDescent="0.2">
      <c r="A8819" s="155" t="s">
        <v>8264</v>
      </c>
      <c r="B8819" s="155"/>
      <c r="C8819" s="156">
        <v>37590</v>
      </c>
      <c r="D8819" s="157">
        <v>4653.348</v>
      </c>
      <c r="E8819" s="157">
        <v>4653.348</v>
      </c>
      <c r="F8819" s="157">
        <v>0</v>
      </c>
    </row>
    <row r="8820" spans="1:6" x14ac:dyDescent="0.2">
      <c r="A8820" s="155" t="s">
        <v>8257</v>
      </c>
      <c r="B8820" s="155" t="s">
        <v>8258</v>
      </c>
      <c r="C8820" s="155" t="s">
        <v>10690</v>
      </c>
      <c r="D8820" s="157" t="s">
        <v>8259</v>
      </c>
      <c r="E8820" s="157" t="s">
        <v>8259</v>
      </c>
      <c r="F8820" s="157" t="s">
        <v>8259</v>
      </c>
    </row>
    <row r="8821" spans="1:6" x14ac:dyDescent="0.2">
      <c r="A8821" s="156">
        <v>45657</v>
      </c>
      <c r="B8821" s="155" t="s">
        <v>12082</v>
      </c>
      <c r="C8821" s="155" t="s">
        <v>12083</v>
      </c>
      <c r="D8821" s="155"/>
      <c r="E8821" s="157">
        <v>442.84</v>
      </c>
      <c r="F8821" s="157">
        <v>-442.84</v>
      </c>
    </row>
    <row r="8822" spans="1:6" x14ac:dyDescent="0.2">
      <c r="A8822" s="155" t="s">
        <v>8257</v>
      </c>
      <c r="B8822" s="155" t="s">
        <v>8258</v>
      </c>
      <c r="C8822" s="155" t="s">
        <v>10690</v>
      </c>
      <c r="D8822" s="157" t="s">
        <v>8259</v>
      </c>
      <c r="E8822" s="157" t="s">
        <v>8259</v>
      </c>
      <c r="F8822" s="157" t="s">
        <v>8259</v>
      </c>
    </row>
    <row r="8823" spans="1:6" x14ac:dyDescent="0.2">
      <c r="A8823" s="155" t="s">
        <v>8260</v>
      </c>
      <c r="B8823" s="155" t="s">
        <v>12364</v>
      </c>
      <c r="C8823" s="156">
        <v>37621</v>
      </c>
      <c r="D8823" s="157">
        <v>0</v>
      </c>
      <c r="E8823" s="157">
        <v>442.84</v>
      </c>
      <c r="F8823" s="157">
        <v>-442.84</v>
      </c>
    </row>
    <row r="8824" spans="1:6" x14ac:dyDescent="0.2">
      <c r="A8824" s="155" t="s">
        <v>8261</v>
      </c>
      <c r="B8824" s="155"/>
      <c r="C8824" s="156">
        <v>37621</v>
      </c>
      <c r="D8824" s="157">
        <v>4653.348</v>
      </c>
      <c r="E8824" s="157">
        <v>5096.1880000000001</v>
      </c>
      <c r="F8824" s="157">
        <v>-442.84</v>
      </c>
    </row>
    <row r="8825" spans="1:6" x14ac:dyDescent="0.2">
      <c r="A8825" s="155" t="s">
        <v>8257</v>
      </c>
      <c r="B8825" s="155" t="s">
        <v>8258</v>
      </c>
      <c r="C8825" s="155" t="s">
        <v>10690</v>
      </c>
      <c r="D8825" s="157" t="s">
        <v>8259</v>
      </c>
      <c r="E8825" s="157" t="s">
        <v>8259</v>
      </c>
      <c r="F8825" s="157" t="s">
        <v>8259</v>
      </c>
    </row>
    <row r="8826" spans="1:6" x14ac:dyDescent="0.2">
      <c r="A8826" s="155" t="s">
        <v>8257</v>
      </c>
      <c r="B8826" s="155" t="s">
        <v>8258</v>
      </c>
      <c r="C8826" s="155" t="s">
        <v>10690</v>
      </c>
      <c r="D8826" s="157" t="s">
        <v>8259</v>
      </c>
      <c r="E8826" s="157" t="s">
        <v>8259</v>
      </c>
      <c r="F8826" s="157" t="s">
        <v>8259</v>
      </c>
    </row>
    <row r="8827" spans="1:6" x14ac:dyDescent="0.2">
      <c r="A8827" s="155" t="s">
        <v>8260</v>
      </c>
      <c r="B8827" s="155" t="s">
        <v>12364</v>
      </c>
      <c r="C8827" s="156">
        <v>37621</v>
      </c>
      <c r="D8827" s="157">
        <v>0</v>
      </c>
      <c r="E8827" s="157">
        <v>0</v>
      </c>
      <c r="F8827" s="157">
        <v>0</v>
      </c>
    </row>
    <row r="8828" spans="1:6" x14ac:dyDescent="0.2">
      <c r="A8828" s="155" t="s">
        <v>8261</v>
      </c>
      <c r="B8828" s="155"/>
      <c r="C8828" s="156">
        <v>37621</v>
      </c>
      <c r="D8828" s="157">
        <v>0</v>
      </c>
      <c r="E8828" s="157">
        <v>0</v>
      </c>
      <c r="F8828" s="157">
        <v>0</v>
      </c>
    </row>
    <row r="8829" spans="1:6" x14ac:dyDescent="0.2">
      <c r="A8829" s="155" t="s">
        <v>8257</v>
      </c>
      <c r="B8829" s="155" t="s">
        <v>8258</v>
      </c>
      <c r="C8829" s="155" t="s">
        <v>10690</v>
      </c>
      <c r="D8829" s="157" t="s">
        <v>8259</v>
      </c>
      <c r="E8829" s="157" t="s">
        <v>8259</v>
      </c>
      <c r="F8829" s="157" t="s">
        <v>8259</v>
      </c>
    </row>
    <row r="8830" spans="1:6" x14ac:dyDescent="0.2">
      <c r="A8830" s="155" t="s">
        <v>8257</v>
      </c>
      <c r="B8830" s="155" t="s">
        <v>8258</v>
      </c>
      <c r="C8830" s="155" t="s">
        <v>10690</v>
      </c>
      <c r="D8830" s="157" t="s">
        <v>8259</v>
      </c>
      <c r="E8830" s="157" t="s">
        <v>8259</v>
      </c>
      <c r="F8830" s="157" t="s">
        <v>8259</v>
      </c>
    </row>
    <row r="8831" spans="1:6" x14ac:dyDescent="0.2">
      <c r="A8831" s="155" t="s">
        <v>8260</v>
      </c>
      <c r="B8831" s="155" t="s">
        <v>12364</v>
      </c>
      <c r="C8831" s="156">
        <v>37621</v>
      </c>
      <c r="D8831" s="157">
        <v>0</v>
      </c>
      <c r="E8831" s="157">
        <v>0</v>
      </c>
      <c r="F8831" s="157">
        <v>0</v>
      </c>
    </row>
    <row r="8832" spans="1:6" x14ac:dyDescent="0.2">
      <c r="A8832" s="155" t="s">
        <v>8261</v>
      </c>
      <c r="B8832" s="155"/>
      <c r="C8832" s="156">
        <v>37621</v>
      </c>
      <c r="D8832" s="157">
        <v>0</v>
      </c>
      <c r="E8832" s="157">
        <v>0</v>
      </c>
      <c r="F8832" s="157">
        <v>0</v>
      </c>
    </row>
    <row r="8833" spans="1:6" x14ac:dyDescent="0.2">
      <c r="A8833" s="155" t="s">
        <v>8257</v>
      </c>
      <c r="B8833" s="155" t="s">
        <v>8258</v>
      </c>
      <c r="C8833" s="155" t="s">
        <v>10690</v>
      </c>
      <c r="D8833" s="157" t="s">
        <v>8259</v>
      </c>
      <c r="E8833" s="157" t="s">
        <v>8259</v>
      </c>
      <c r="F8833" s="157" t="s">
        <v>8259</v>
      </c>
    </row>
    <row r="8834" spans="1:6" x14ac:dyDescent="0.2">
      <c r="A8834" s="155" t="s">
        <v>8257</v>
      </c>
      <c r="B8834" s="155" t="s">
        <v>8258</v>
      </c>
      <c r="C8834" s="155" t="s">
        <v>10690</v>
      </c>
      <c r="D8834" s="157" t="s">
        <v>8259</v>
      </c>
      <c r="E8834" s="157" t="s">
        <v>8259</v>
      </c>
      <c r="F8834" s="157" t="s">
        <v>8259</v>
      </c>
    </row>
    <row r="8835" spans="1:6" x14ac:dyDescent="0.2">
      <c r="A8835" s="155" t="s">
        <v>8260</v>
      </c>
      <c r="B8835" s="155" t="s">
        <v>12364</v>
      </c>
      <c r="C8835" s="156">
        <v>37621</v>
      </c>
      <c r="D8835" s="157">
        <v>0</v>
      </c>
      <c r="E8835" s="157">
        <v>0</v>
      </c>
      <c r="F8835" s="157">
        <v>0</v>
      </c>
    </row>
    <row r="8836" spans="1:6" x14ac:dyDescent="0.2">
      <c r="A8836" s="155" t="s">
        <v>8261</v>
      </c>
      <c r="B8836" s="155"/>
      <c r="C8836" s="156">
        <v>37621</v>
      </c>
      <c r="D8836" s="157">
        <v>0</v>
      </c>
      <c r="E8836" s="157">
        <v>0</v>
      </c>
      <c r="F8836" s="157">
        <v>0</v>
      </c>
    </row>
    <row r="8837" spans="1:6" x14ac:dyDescent="0.2">
      <c r="A8837" s="155" t="s">
        <v>8257</v>
      </c>
      <c r="B8837" s="155" t="s">
        <v>8258</v>
      </c>
      <c r="C8837" s="155" t="s">
        <v>10690</v>
      </c>
      <c r="D8837" s="157" t="s">
        <v>8259</v>
      </c>
      <c r="E8837" s="157" t="s">
        <v>8259</v>
      </c>
      <c r="F8837" s="157" t="s">
        <v>8259</v>
      </c>
    </row>
    <row r="8838" spans="1:6" x14ac:dyDescent="0.2">
      <c r="A8838" s="155" t="s">
        <v>8257</v>
      </c>
      <c r="B8838" s="155" t="s">
        <v>8258</v>
      </c>
      <c r="C8838" s="155" t="s">
        <v>10690</v>
      </c>
      <c r="D8838" s="157" t="s">
        <v>8259</v>
      </c>
      <c r="E8838" s="157" t="s">
        <v>8259</v>
      </c>
      <c r="F8838" s="157" t="s">
        <v>8259</v>
      </c>
    </row>
    <row r="8839" spans="1:6" x14ac:dyDescent="0.2">
      <c r="A8839" s="155" t="s">
        <v>8260</v>
      </c>
      <c r="B8839" s="155" t="s">
        <v>12364</v>
      </c>
      <c r="C8839" s="156">
        <v>37621</v>
      </c>
      <c r="D8839" s="157">
        <v>0</v>
      </c>
      <c r="E8839" s="157">
        <v>0</v>
      </c>
      <c r="F8839" s="157">
        <v>0</v>
      </c>
    </row>
    <row r="8840" spans="1:6" x14ac:dyDescent="0.2">
      <c r="A8840" s="155" t="s">
        <v>8261</v>
      </c>
      <c r="B8840" s="155"/>
      <c r="C8840" s="156">
        <v>37621</v>
      </c>
      <c r="D8840" s="157">
        <v>0</v>
      </c>
      <c r="E8840" s="157">
        <v>0</v>
      </c>
      <c r="F8840" s="157">
        <v>0</v>
      </c>
    </row>
    <row r="8841" spans="1:6" x14ac:dyDescent="0.2">
      <c r="A8841" s="155" t="s">
        <v>8257</v>
      </c>
      <c r="B8841" s="155" t="s">
        <v>8258</v>
      </c>
      <c r="C8841" s="155" t="s">
        <v>10690</v>
      </c>
      <c r="D8841" s="157" t="s">
        <v>8259</v>
      </c>
      <c r="E8841" s="157" t="s">
        <v>8259</v>
      </c>
      <c r="F8841" s="157" t="s">
        <v>8259</v>
      </c>
    </row>
    <row r="8842" spans="1:6" x14ac:dyDescent="0.2">
      <c r="A8842" s="155" t="s">
        <v>8257</v>
      </c>
      <c r="B8842" s="155" t="s">
        <v>8258</v>
      </c>
      <c r="C8842" s="155" t="s">
        <v>10690</v>
      </c>
      <c r="D8842" s="157" t="s">
        <v>8259</v>
      </c>
      <c r="E8842" s="157" t="s">
        <v>8259</v>
      </c>
      <c r="F8842" s="157" t="s">
        <v>8259</v>
      </c>
    </row>
    <row r="8843" spans="1:6" x14ac:dyDescent="0.2">
      <c r="A8843" s="155" t="s">
        <v>8260</v>
      </c>
      <c r="B8843" s="155" t="s">
        <v>12364</v>
      </c>
      <c r="C8843" s="156">
        <v>37621</v>
      </c>
      <c r="D8843" s="157">
        <v>0</v>
      </c>
      <c r="E8843" s="157">
        <v>0</v>
      </c>
      <c r="F8843" s="157">
        <v>0</v>
      </c>
    </row>
    <row r="8844" spans="1:6" x14ac:dyDescent="0.2">
      <c r="A8844" s="155" t="s">
        <v>8268</v>
      </c>
      <c r="B8844" s="155"/>
      <c r="C8844" s="155"/>
      <c r="D8844" s="155"/>
      <c r="E8844" s="155"/>
      <c r="F8844" s="155"/>
    </row>
    <row r="8845" spans="1:6" x14ac:dyDescent="0.2">
      <c r="A8845" s="155" t="s">
        <v>8254</v>
      </c>
      <c r="B8845" s="155" t="s">
        <v>8255</v>
      </c>
      <c r="C8845" s="155"/>
      <c r="D8845" s="155"/>
      <c r="E8845" s="155"/>
      <c r="F8845" s="155"/>
    </row>
    <row r="8846" spans="1:6" x14ac:dyDescent="0.2">
      <c r="A8846" s="155"/>
      <c r="B8846" s="155"/>
      <c r="C8846" s="155" t="s">
        <v>10689</v>
      </c>
      <c r="D8846" s="157" t="s">
        <v>8255</v>
      </c>
      <c r="E8846" s="155"/>
      <c r="F8846" s="155"/>
    </row>
    <row r="8848" spans="1:6" x14ac:dyDescent="0.2">
      <c r="A8848" s="155" t="s">
        <v>8261</v>
      </c>
      <c r="B8848" s="155"/>
      <c r="C8848" s="156">
        <v>37621</v>
      </c>
      <c r="D8848" s="157">
        <v>0</v>
      </c>
      <c r="E8848" s="157">
        <v>0</v>
      </c>
      <c r="F8848" s="157">
        <v>0</v>
      </c>
    </row>
    <row r="8849" spans="1:6" x14ac:dyDescent="0.2">
      <c r="A8849" s="155" t="s">
        <v>8257</v>
      </c>
      <c r="B8849" s="155" t="s">
        <v>8258</v>
      </c>
      <c r="C8849" s="155" t="s">
        <v>10690</v>
      </c>
      <c r="D8849" s="157" t="s">
        <v>8259</v>
      </c>
      <c r="E8849" s="157" t="s">
        <v>8259</v>
      </c>
      <c r="F8849" s="157" t="s">
        <v>8259</v>
      </c>
    </row>
    <row r="8850" spans="1:6" x14ac:dyDescent="0.2">
      <c r="A8850" s="155" t="s">
        <v>8257</v>
      </c>
      <c r="B8850" s="155" t="s">
        <v>8258</v>
      </c>
      <c r="C8850" s="155" t="s">
        <v>10690</v>
      </c>
      <c r="D8850" s="157" t="s">
        <v>8259</v>
      </c>
      <c r="E8850" s="157" t="s">
        <v>8259</v>
      </c>
      <c r="F8850" s="157" t="s">
        <v>8259</v>
      </c>
    </row>
    <row r="8851" spans="1:6" x14ac:dyDescent="0.2">
      <c r="A8851" s="155" t="s">
        <v>8260</v>
      </c>
      <c r="B8851" s="155" t="s">
        <v>12364</v>
      </c>
      <c r="C8851" s="156">
        <v>37621</v>
      </c>
      <c r="D8851" s="157">
        <v>0</v>
      </c>
      <c r="E8851" s="157">
        <v>0</v>
      </c>
      <c r="F8851" s="157">
        <v>0</v>
      </c>
    </row>
    <row r="8852" spans="1:6" x14ac:dyDescent="0.2">
      <c r="A8852" s="155" t="s">
        <v>8261</v>
      </c>
      <c r="B8852" s="155"/>
      <c r="C8852" s="156">
        <v>37621</v>
      </c>
      <c r="D8852" s="157">
        <v>0</v>
      </c>
      <c r="E8852" s="157">
        <v>0</v>
      </c>
      <c r="F8852" s="157">
        <v>0</v>
      </c>
    </row>
    <row r="8853" spans="1:6" x14ac:dyDescent="0.2">
      <c r="A8853" s="155" t="s">
        <v>8257</v>
      </c>
      <c r="B8853" s="155" t="s">
        <v>8258</v>
      </c>
      <c r="C8853" s="155" t="s">
        <v>10690</v>
      </c>
      <c r="D8853" s="157" t="s">
        <v>8259</v>
      </c>
      <c r="E8853" s="157" t="s">
        <v>8259</v>
      </c>
      <c r="F8853" s="157" t="s">
        <v>8259</v>
      </c>
    </row>
    <row r="8854" spans="1:6" x14ac:dyDescent="0.2">
      <c r="A8854" s="155" t="s">
        <v>8257</v>
      </c>
      <c r="B8854" s="155" t="s">
        <v>8258</v>
      </c>
      <c r="C8854" s="155" t="s">
        <v>10690</v>
      </c>
      <c r="D8854" s="157" t="s">
        <v>8259</v>
      </c>
      <c r="E8854" s="157" t="s">
        <v>8259</v>
      </c>
      <c r="F8854" s="157" t="s">
        <v>8259</v>
      </c>
    </row>
    <row r="8855" spans="1:6" x14ac:dyDescent="0.2">
      <c r="A8855" s="155" t="s">
        <v>8260</v>
      </c>
      <c r="B8855" s="155" t="s">
        <v>12364</v>
      </c>
      <c r="C8855" s="156">
        <v>37621</v>
      </c>
      <c r="D8855" s="157">
        <v>0</v>
      </c>
      <c r="E8855" s="157">
        <v>0</v>
      </c>
      <c r="F8855" s="157">
        <v>0</v>
      </c>
    </row>
    <row r="8856" spans="1:6" x14ac:dyDescent="0.2">
      <c r="A8856" s="155" t="s">
        <v>8261</v>
      </c>
      <c r="B8856" s="155"/>
      <c r="C8856" s="156">
        <v>37621</v>
      </c>
      <c r="D8856" s="157">
        <v>0</v>
      </c>
      <c r="E8856" s="157">
        <v>0</v>
      </c>
      <c r="F8856" s="157">
        <v>0</v>
      </c>
    </row>
    <row r="8857" spans="1:6" x14ac:dyDescent="0.2">
      <c r="A8857" s="155" t="s">
        <v>8257</v>
      </c>
      <c r="B8857" s="155" t="s">
        <v>8258</v>
      </c>
      <c r="C8857" s="155" t="s">
        <v>10690</v>
      </c>
      <c r="D8857" s="157" t="s">
        <v>8259</v>
      </c>
      <c r="E8857" s="157" t="s">
        <v>8259</v>
      </c>
      <c r="F8857" s="157" t="s">
        <v>8259</v>
      </c>
    </row>
    <row r="8858" spans="1:6" x14ac:dyDescent="0.2">
      <c r="A8858" s="155" t="s">
        <v>8257</v>
      </c>
      <c r="B8858" s="155" t="s">
        <v>8258</v>
      </c>
      <c r="C8858" s="155" t="s">
        <v>10690</v>
      </c>
      <c r="D8858" s="157" t="s">
        <v>8259</v>
      </c>
      <c r="E8858" s="157" t="s">
        <v>8259</v>
      </c>
      <c r="F8858" s="157" t="s">
        <v>8259</v>
      </c>
    </row>
    <row r="8859" spans="1:6" x14ac:dyDescent="0.2">
      <c r="A8859" s="155" t="s">
        <v>8260</v>
      </c>
      <c r="B8859" s="155" t="s">
        <v>12364</v>
      </c>
      <c r="C8859" s="156">
        <v>37621</v>
      </c>
      <c r="D8859" s="157">
        <v>0</v>
      </c>
      <c r="E8859" s="157">
        <v>0</v>
      </c>
      <c r="F8859" s="157">
        <v>0</v>
      </c>
    </row>
    <row r="8860" spans="1:6" x14ac:dyDescent="0.2">
      <c r="A8860" s="155" t="s">
        <v>8261</v>
      </c>
      <c r="B8860" s="155"/>
      <c r="C8860" s="156">
        <v>37621</v>
      </c>
      <c r="D8860" s="157">
        <v>0</v>
      </c>
      <c r="E8860" s="157">
        <v>0</v>
      </c>
      <c r="F8860" s="157">
        <v>0</v>
      </c>
    </row>
    <row r="8861" spans="1:6" x14ac:dyDescent="0.2">
      <c r="A8861" s="155" t="s">
        <v>8257</v>
      </c>
      <c r="B8861" s="155" t="s">
        <v>8258</v>
      </c>
      <c r="C8861" s="155" t="s">
        <v>10690</v>
      </c>
      <c r="D8861" s="157" t="s">
        <v>8259</v>
      </c>
      <c r="E8861" s="157" t="s">
        <v>8259</v>
      </c>
      <c r="F8861" s="157" t="s">
        <v>8259</v>
      </c>
    </row>
    <row r="8862" spans="1:6" x14ac:dyDescent="0.2">
      <c r="A8862" s="155" t="s">
        <v>8257</v>
      </c>
      <c r="B8862" s="155" t="s">
        <v>8258</v>
      </c>
      <c r="C8862" s="155" t="s">
        <v>10690</v>
      </c>
      <c r="D8862" s="157" t="s">
        <v>8259</v>
      </c>
      <c r="E8862" s="157" t="s">
        <v>8259</v>
      </c>
      <c r="F8862" s="157" t="s">
        <v>8259</v>
      </c>
    </row>
    <row r="8863" spans="1:6" x14ac:dyDescent="0.2">
      <c r="A8863" s="155" t="s">
        <v>8260</v>
      </c>
      <c r="B8863" s="155" t="s">
        <v>12364</v>
      </c>
      <c r="C8863" s="156">
        <v>37621</v>
      </c>
      <c r="D8863" s="157">
        <v>0</v>
      </c>
      <c r="E8863" s="157">
        <v>0</v>
      </c>
      <c r="F8863" s="157">
        <v>0</v>
      </c>
    </row>
    <row r="8864" spans="1:6" x14ac:dyDescent="0.2">
      <c r="A8864" s="155" t="s">
        <v>8261</v>
      </c>
      <c r="B8864" s="155"/>
      <c r="C8864" s="156">
        <v>37621</v>
      </c>
      <c r="D8864" s="157">
        <v>0</v>
      </c>
      <c r="E8864" s="157">
        <v>0</v>
      </c>
      <c r="F8864" s="157">
        <v>0</v>
      </c>
    </row>
    <row r="8865" spans="1:6" x14ac:dyDescent="0.2">
      <c r="A8865" s="155" t="s">
        <v>8257</v>
      </c>
      <c r="B8865" s="155" t="s">
        <v>8258</v>
      </c>
      <c r="C8865" s="155" t="s">
        <v>10690</v>
      </c>
      <c r="D8865" s="157" t="s">
        <v>8259</v>
      </c>
      <c r="E8865" s="157" t="s">
        <v>8259</v>
      </c>
      <c r="F8865" s="157" t="s">
        <v>8259</v>
      </c>
    </row>
    <row r="8866" spans="1:6" x14ac:dyDescent="0.2">
      <c r="A8866" s="155" t="s">
        <v>8257</v>
      </c>
      <c r="B8866" s="155" t="s">
        <v>8258</v>
      </c>
      <c r="C8866" s="155" t="s">
        <v>10690</v>
      </c>
      <c r="D8866" s="157" t="s">
        <v>8259</v>
      </c>
      <c r="E8866" s="157" t="s">
        <v>8259</v>
      </c>
      <c r="F8866" s="157" t="s">
        <v>8259</v>
      </c>
    </row>
    <row r="8867" spans="1:6" x14ac:dyDescent="0.2">
      <c r="A8867" s="155" t="s">
        <v>8260</v>
      </c>
      <c r="B8867" s="155" t="s">
        <v>12364</v>
      </c>
      <c r="C8867" s="156">
        <v>37621</v>
      </c>
      <c r="D8867" s="157">
        <v>0</v>
      </c>
      <c r="E8867" s="157">
        <v>0</v>
      </c>
      <c r="F8867" s="157">
        <v>0</v>
      </c>
    </row>
    <row r="8868" spans="1:6" x14ac:dyDescent="0.2">
      <c r="A8868" s="155" t="s">
        <v>8261</v>
      </c>
      <c r="B8868" s="155"/>
      <c r="C8868" s="156">
        <v>37621</v>
      </c>
      <c r="D8868" s="157">
        <v>0</v>
      </c>
      <c r="E8868" s="157">
        <v>0</v>
      </c>
      <c r="F8868" s="157">
        <v>0</v>
      </c>
    </row>
    <row r="8869" spans="1:6" x14ac:dyDescent="0.2">
      <c r="A8869" s="155" t="s">
        <v>8257</v>
      </c>
      <c r="B8869" s="155" t="s">
        <v>8258</v>
      </c>
      <c r="C8869" s="155" t="s">
        <v>10690</v>
      </c>
      <c r="D8869" s="157" t="s">
        <v>8259</v>
      </c>
      <c r="E8869" s="157" t="s">
        <v>8259</v>
      </c>
      <c r="F8869" s="157" t="s">
        <v>8259</v>
      </c>
    </row>
    <row r="8870" spans="1:6" x14ac:dyDescent="0.2">
      <c r="A8870" s="155" t="s">
        <v>8257</v>
      </c>
      <c r="B8870" s="155" t="s">
        <v>8258</v>
      </c>
      <c r="C8870" s="155" t="s">
        <v>10690</v>
      </c>
      <c r="D8870" s="157" t="s">
        <v>8259</v>
      </c>
      <c r="E8870" s="157" t="s">
        <v>8259</v>
      </c>
      <c r="F8870" s="157" t="s">
        <v>8259</v>
      </c>
    </row>
    <row r="8871" spans="1:6" x14ac:dyDescent="0.2">
      <c r="A8871" s="155" t="s">
        <v>8260</v>
      </c>
      <c r="B8871" s="155" t="s">
        <v>12364</v>
      </c>
      <c r="C8871" s="156">
        <v>37621</v>
      </c>
      <c r="D8871" s="157">
        <v>0</v>
      </c>
      <c r="E8871" s="157">
        <v>0</v>
      </c>
      <c r="F8871" s="157">
        <v>0</v>
      </c>
    </row>
    <row r="8872" spans="1:6" x14ac:dyDescent="0.2">
      <c r="A8872" s="155" t="s">
        <v>8261</v>
      </c>
      <c r="B8872" s="155"/>
      <c r="C8872" s="156">
        <v>37621</v>
      </c>
      <c r="D8872" s="157">
        <v>0</v>
      </c>
      <c r="E8872" s="157">
        <v>0</v>
      </c>
      <c r="F8872" s="157">
        <v>0</v>
      </c>
    </row>
    <row r="8873" spans="1:6" x14ac:dyDescent="0.2">
      <c r="A8873" s="155" t="s">
        <v>8257</v>
      </c>
      <c r="B8873" s="155" t="s">
        <v>8258</v>
      </c>
      <c r="C8873" s="155" t="s">
        <v>10690</v>
      </c>
      <c r="D8873" s="157" t="s">
        <v>8259</v>
      </c>
      <c r="E8873" s="157" t="s">
        <v>8259</v>
      </c>
      <c r="F8873" s="157" t="s">
        <v>8259</v>
      </c>
    </row>
    <row r="8874" spans="1:6" x14ac:dyDescent="0.2">
      <c r="A8874" s="155" t="s">
        <v>98</v>
      </c>
      <c r="B8874" s="155" t="s">
        <v>10075</v>
      </c>
      <c r="C8874" s="155" t="s">
        <v>10076</v>
      </c>
      <c r="D8874" s="155"/>
      <c r="E8874" s="155"/>
      <c r="F8874" s="155"/>
    </row>
    <row r="8875" spans="1:6" x14ac:dyDescent="0.2">
      <c r="A8875" s="155"/>
      <c r="B8875" s="155"/>
      <c r="C8875" s="155" t="s">
        <v>10691</v>
      </c>
      <c r="D8875" s="155"/>
      <c r="E8875" s="157">
        <v>0</v>
      </c>
      <c r="F8875" s="155"/>
    </row>
    <row r="8876" spans="1:6" x14ac:dyDescent="0.2">
      <c r="A8876" s="155" t="s">
        <v>8264</v>
      </c>
      <c r="B8876" s="155"/>
      <c r="C8876" s="156">
        <v>37590</v>
      </c>
      <c r="D8876" s="157">
        <v>49078.493999999999</v>
      </c>
      <c r="E8876" s="157">
        <v>40958.262000000002</v>
      </c>
      <c r="F8876" s="157">
        <v>8120.232</v>
      </c>
    </row>
    <row r="8877" spans="1:6" x14ac:dyDescent="0.2">
      <c r="A8877" s="155" t="s">
        <v>8257</v>
      </c>
      <c r="B8877" s="155" t="s">
        <v>8258</v>
      </c>
      <c r="C8877" s="155" t="s">
        <v>10690</v>
      </c>
      <c r="D8877" s="157" t="s">
        <v>8259</v>
      </c>
      <c r="E8877" s="157" t="s">
        <v>8259</v>
      </c>
      <c r="F8877" s="157" t="s">
        <v>8259</v>
      </c>
    </row>
    <row r="8879" spans="1:6" x14ac:dyDescent="0.2">
      <c r="A8879" s="155" t="s">
        <v>8265</v>
      </c>
      <c r="B8879" s="155" t="s">
        <v>8266</v>
      </c>
      <c r="C8879" s="155" t="s">
        <v>158</v>
      </c>
      <c r="D8879" s="157" t="s">
        <v>3</v>
      </c>
      <c r="E8879" s="157" t="s">
        <v>4</v>
      </c>
      <c r="F8879" s="157" t="s">
        <v>1020</v>
      </c>
    </row>
    <row r="8880" spans="1:6" x14ac:dyDescent="0.2">
      <c r="A8880" s="155" t="s">
        <v>8257</v>
      </c>
      <c r="B8880" s="155" t="s">
        <v>8258</v>
      </c>
      <c r="C8880" s="155" t="s">
        <v>10690</v>
      </c>
      <c r="D8880" s="157" t="s">
        <v>8259</v>
      </c>
      <c r="E8880" s="157" t="s">
        <v>8259</v>
      </c>
      <c r="F8880" s="157" t="s">
        <v>8259</v>
      </c>
    </row>
    <row r="8881" spans="1:6" x14ac:dyDescent="0.2">
      <c r="A8881" s="156">
        <v>45648</v>
      </c>
      <c r="B8881" s="155">
        <v>5624566379</v>
      </c>
      <c r="C8881" s="155" t="s">
        <v>12084</v>
      </c>
      <c r="D8881" s="157">
        <v>2250.924</v>
      </c>
      <c r="E8881" s="155"/>
      <c r="F8881" s="157">
        <v>10371.156000000001</v>
      </c>
    </row>
    <row r="8882" spans="1:6" x14ac:dyDescent="0.2">
      <c r="A8882" s="156">
        <v>45650</v>
      </c>
      <c r="B8882" s="155" t="s">
        <v>12085</v>
      </c>
      <c r="C8882" s="155" t="s">
        <v>12086</v>
      </c>
      <c r="D8882" s="155"/>
      <c r="E8882" s="157">
        <v>420.77199999999999</v>
      </c>
      <c r="F8882" s="157">
        <v>9950.384</v>
      </c>
    </row>
    <row r="8883" spans="1:6" x14ac:dyDescent="0.2">
      <c r="A8883" s="156">
        <v>45650</v>
      </c>
      <c r="B8883" s="155" t="s">
        <v>12087</v>
      </c>
      <c r="C8883" s="155" t="s">
        <v>12088</v>
      </c>
      <c r="D8883" s="155"/>
      <c r="E8883" s="157">
        <v>236.839</v>
      </c>
      <c r="F8883" s="157">
        <v>9713.5450000000001</v>
      </c>
    </row>
    <row r="8884" spans="1:6" x14ac:dyDescent="0.2">
      <c r="A8884" s="156">
        <v>45650</v>
      </c>
      <c r="B8884" s="155" t="s">
        <v>12089</v>
      </c>
      <c r="C8884" s="155" t="s">
        <v>12090</v>
      </c>
      <c r="D8884" s="155"/>
      <c r="E8884" s="157">
        <v>349.41699999999997</v>
      </c>
      <c r="F8884" s="157">
        <v>9364.1280000000006</v>
      </c>
    </row>
    <row r="8885" spans="1:6" x14ac:dyDescent="0.2">
      <c r="A8885" s="156">
        <v>45651</v>
      </c>
      <c r="B8885" s="155" t="s">
        <v>12091</v>
      </c>
      <c r="C8885" s="155" t="s">
        <v>12092</v>
      </c>
      <c r="D8885" s="155"/>
      <c r="E8885" s="157">
        <v>1934.4010000000001</v>
      </c>
      <c r="F8885" s="157">
        <v>7429.7269999999999</v>
      </c>
    </row>
    <row r="8886" spans="1:6" x14ac:dyDescent="0.2">
      <c r="A8886" s="156">
        <v>45651</v>
      </c>
      <c r="B8886" s="155" t="s">
        <v>12093</v>
      </c>
      <c r="C8886" s="155" t="s">
        <v>12094</v>
      </c>
      <c r="D8886" s="155"/>
      <c r="E8886" s="157">
        <v>581.02599999999995</v>
      </c>
      <c r="F8886" s="157">
        <v>6848.701</v>
      </c>
    </row>
    <row r="8887" spans="1:6" x14ac:dyDescent="0.2">
      <c r="A8887" s="156">
        <v>45656</v>
      </c>
      <c r="B8887" s="155" t="s">
        <v>12095</v>
      </c>
      <c r="C8887" s="155" t="s">
        <v>12096</v>
      </c>
      <c r="D8887" s="155"/>
      <c r="E8887" s="157">
        <v>196.685</v>
      </c>
      <c r="F8887" s="157">
        <v>6652.0159999999996</v>
      </c>
    </row>
    <row r="8888" spans="1:6" x14ac:dyDescent="0.2">
      <c r="A8888" s="156">
        <v>45656</v>
      </c>
      <c r="B8888" s="155" t="s">
        <v>12097</v>
      </c>
      <c r="C8888" s="155" t="s">
        <v>12098</v>
      </c>
      <c r="D8888" s="155"/>
      <c r="E8888" s="157">
        <v>6045.3969999999999</v>
      </c>
      <c r="F8888" s="157">
        <v>606.61900000000003</v>
      </c>
    </row>
    <row r="8889" spans="1:6" x14ac:dyDescent="0.2">
      <c r="A8889" s="156">
        <v>45656</v>
      </c>
      <c r="B8889" s="155" t="s">
        <v>12099</v>
      </c>
      <c r="C8889" s="155" t="s">
        <v>12100</v>
      </c>
      <c r="D8889" s="155"/>
      <c r="E8889" s="157">
        <v>495.202</v>
      </c>
      <c r="F8889" s="157">
        <v>111.417</v>
      </c>
    </row>
    <row r="8890" spans="1:6" x14ac:dyDescent="0.2">
      <c r="A8890" s="156">
        <v>45656</v>
      </c>
      <c r="B8890" s="155" t="s">
        <v>12101</v>
      </c>
      <c r="C8890" s="155" t="s">
        <v>12102</v>
      </c>
      <c r="D8890" s="155"/>
      <c r="E8890" s="157">
        <v>572.56100000000004</v>
      </c>
      <c r="F8890" s="157">
        <v>-461.14400000000001</v>
      </c>
    </row>
    <row r="8891" spans="1:6" x14ac:dyDescent="0.2">
      <c r="A8891" s="155" t="s">
        <v>8257</v>
      </c>
      <c r="B8891" s="155" t="s">
        <v>8258</v>
      </c>
      <c r="C8891" s="155" t="s">
        <v>10690</v>
      </c>
      <c r="D8891" s="157" t="s">
        <v>8259</v>
      </c>
      <c r="E8891" s="157" t="s">
        <v>8259</v>
      </c>
      <c r="F8891" s="157" t="s">
        <v>8259</v>
      </c>
    </row>
    <row r="8892" spans="1:6" x14ac:dyDescent="0.2">
      <c r="A8892" s="155" t="s">
        <v>8260</v>
      </c>
      <c r="B8892" s="155" t="s">
        <v>12364</v>
      </c>
      <c r="C8892" s="156">
        <v>37621</v>
      </c>
      <c r="D8892" s="157">
        <v>2250.924</v>
      </c>
      <c r="E8892" s="157">
        <v>10832.3</v>
      </c>
      <c r="F8892" s="157">
        <v>-8581.3760000000002</v>
      </c>
    </row>
    <row r="8893" spans="1:6" x14ac:dyDescent="0.2">
      <c r="A8893" s="155" t="s">
        <v>8261</v>
      </c>
      <c r="B8893" s="155"/>
      <c r="C8893" s="156">
        <v>37621</v>
      </c>
      <c r="D8893" s="157">
        <v>51329.417999999998</v>
      </c>
      <c r="E8893" s="157">
        <v>51790.561999999998</v>
      </c>
      <c r="F8893" s="157">
        <v>-461.14400000000001</v>
      </c>
    </row>
    <row r="8894" spans="1:6" x14ac:dyDescent="0.2">
      <c r="A8894" s="155" t="s">
        <v>8257</v>
      </c>
      <c r="B8894" s="155" t="s">
        <v>8258</v>
      </c>
      <c r="C8894" s="155" t="s">
        <v>10690</v>
      </c>
      <c r="D8894" s="157" t="s">
        <v>8259</v>
      </c>
      <c r="E8894" s="157" t="s">
        <v>8259</v>
      </c>
      <c r="F8894" s="157" t="s">
        <v>8259</v>
      </c>
    </row>
    <row r="8895" spans="1:6" x14ac:dyDescent="0.2">
      <c r="A8895" s="155" t="s">
        <v>8257</v>
      </c>
      <c r="B8895" s="155" t="s">
        <v>8258</v>
      </c>
      <c r="C8895" s="155" t="s">
        <v>10690</v>
      </c>
      <c r="D8895" s="157" t="s">
        <v>8259</v>
      </c>
      <c r="E8895" s="157" t="s">
        <v>8259</v>
      </c>
      <c r="F8895" s="157" t="s">
        <v>8259</v>
      </c>
    </row>
    <row r="8896" spans="1:6" x14ac:dyDescent="0.2">
      <c r="A8896" s="155" t="s">
        <v>8260</v>
      </c>
      <c r="B8896" s="155" t="s">
        <v>12364</v>
      </c>
      <c r="C8896" s="156">
        <v>37621</v>
      </c>
      <c r="D8896" s="157">
        <v>0</v>
      </c>
      <c r="E8896" s="157">
        <v>0</v>
      </c>
      <c r="F8896" s="157">
        <v>0</v>
      </c>
    </row>
    <row r="8897" spans="1:6" x14ac:dyDescent="0.2">
      <c r="A8897" s="155" t="s">
        <v>8261</v>
      </c>
      <c r="B8897" s="155"/>
      <c r="C8897" s="156">
        <v>37621</v>
      </c>
      <c r="D8897" s="157">
        <v>0</v>
      </c>
      <c r="E8897" s="157">
        <v>0</v>
      </c>
      <c r="F8897" s="157">
        <v>0</v>
      </c>
    </row>
    <row r="8898" spans="1:6" x14ac:dyDescent="0.2">
      <c r="A8898" s="155" t="s">
        <v>8257</v>
      </c>
      <c r="B8898" s="155" t="s">
        <v>8258</v>
      </c>
      <c r="C8898" s="155" t="s">
        <v>10690</v>
      </c>
      <c r="D8898" s="157" t="s">
        <v>8259</v>
      </c>
      <c r="E8898" s="157" t="s">
        <v>8259</v>
      </c>
      <c r="F8898" s="157" t="s">
        <v>8259</v>
      </c>
    </row>
    <row r="8899" spans="1:6" x14ac:dyDescent="0.2">
      <c r="A8899" s="155" t="s">
        <v>8257</v>
      </c>
      <c r="B8899" s="155" t="s">
        <v>8258</v>
      </c>
      <c r="C8899" s="155" t="s">
        <v>10690</v>
      </c>
      <c r="D8899" s="157" t="s">
        <v>8259</v>
      </c>
      <c r="E8899" s="157" t="s">
        <v>8259</v>
      </c>
      <c r="F8899" s="157" t="s">
        <v>8259</v>
      </c>
    </row>
    <row r="8900" spans="1:6" x14ac:dyDescent="0.2">
      <c r="A8900" s="155" t="s">
        <v>8268</v>
      </c>
      <c r="B8900" s="155"/>
      <c r="C8900" s="155"/>
      <c r="D8900" s="155"/>
      <c r="E8900" s="155"/>
      <c r="F8900" s="155"/>
    </row>
    <row r="8901" spans="1:6" x14ac:dyDescent="0.2">
      <c r="A8901" s="155" t="s">
        <v>8254</v>
      </c>
      <c r="B8901" s="155" t="s">
        <v>8255</v>
      </c>
      <c r="C8901" s="155"/>
      <c r="D8901" s="155"/>
      <c r="E8901" s="155"/>
      <c r="F8901" s="155"/>
    </row>
    <row r="8902" spans="1:6" x14ac:dyDescent="0.2">
      <c r="A8902" s="155"/>
      <c r="B8902" s="155"/>
      <c r="C8902" s="155" t="s">
        <v>10689</v>
      </c>
      <c r="D8902" s="157" t="s">
        <v>8255</v>
      </c>
      <c r="E8902" s="155"/>
      <c r="F8902" s="155"/>
    </row>
    <row r="8904" spans="1:6" x14ac:dyDescent="0.2">
      <c r="A8904" s="155" t="s">
        <v>8260</v>
      </c>
      <c r="B8904" s="155" t="s">
        <v>12364</v>
      </c>
      <c r="C8904" s="156">
        <v>37621</v>
      </c>
      <c r="D8904" s="157">
        <v>0</v>
      </c>
      <c r="E8904" s="157">
        <v>0</v>
      </c>
      <c r="F8904" s="157">
        <v>0</v>
      </c>
    </row>
    <row r="8905" spans="1:6" x14ac:dyDescent="0.2">
      <c r="A8905" s="155" t="s">
        <v>8261</v>
      </c>
      <c r="B8905" s="155"/>
      <c r="C8905" s="156">
        <v>37621</v>
      </c>
      <c r="D8905" s="157">
        <v>0</v>
      </c>
      <c r="E8905" s="157">
        <v>0</v>
      </c>
      <c r="F8905" s="157">
        <v>0</v>
      </c>
    </row>
    <row r="8906" spans="1:6" x14ac:dyDescent="0.2">
      <c r="A8906" s="155" t="s">
        <v>8257</v>
      </c>
      <c r="B8906" s="155" t="s">
        <v>8258</v>
      </c>
      <c r="C8906" s="155" t="s">
        <v>10690</v>
      </c>
      <c r="D8906" s="157" t="s">
        <v>8259</v>
      </c>
      <c r="E8906" s="157" t="s">
        <v>8259</v>
      </c>
      <c r="F8906" s="157" t="s">
        <v>8259</v>
      </c>
    </row>
    <row r="8907" spans="1:6" x14ac:dyDescent="0.2">
      <c r="A8907" s="155" t="s">
        <v>8257</v>
      </c>
      <c r="B8907" s="155" t="s">
        <v>8258</v>
      </c>
      <c r="C8907" s="155" t="s">
        <v>10690</v>
      </c>
      <c r="D8907" s="157" t="s">
        <v>8259</v>
      </c>
      <c r="E8907" s="157" t="s">
        <v>8259</v>
      </c>
      <c r="F8907" s="157" t="s">
        <v>8259</v>
      </c>
    </row>
    <row r="8908" spans="1:6" x14ac:dyDescent="0.2">
      <c r="A8908" s="155" t="s">
        <v>8260</v>
      </c>
      <c r="B8908" s="155" t="s">
        <v>12364</v>
      </c>
      <c r="C8908" s="156">
        <v>37621</v>
      </c>
      <c r="D8908" s="157">
        <v>0</v>
      </c>
      <c r="E8908" s="157">
        <v>0</v>
      </c>
      <c r="F8908" s="157">
        <v>0</v>
      </c>
    </row>
    <row r="8909" spans="1:6" x14ac:dyDescent="0.2">
      <c r="A8909" s="155" t="s">
        <v>8261</v>
      </c>
      <c r="B8909" s="155"/>
      <c r="C8909" s="156">
        <v>37621</v>
      </c>
      <c r="D8909" s="157">
        <v>0</v>
      </c>
      <c r="E8909" s="157">
        <v>0</v>
      </c>
      <c r="F8909" s="157">
        <v>0</v>
      </c>
    </row>
    <row r="8910" spans="1:6" x14ac:dyDescent="0.2">
      <c r="A8910" s="155" t="s">
        <v>8257</v>
      </c>
      <c r="B8910" s="155" t="s">
        <v>8258</v>
      </c>
      <c r="C8910" s="155" t="s">
        <v>10690</v>
      </c>
      <c r="D8910" s="157" t="s">
        <v>8259</v>
      </c>
      <c r="E8910" s="157" t="s">
        <v>8259</v>
      </c>
      <c r="F8910" s="157" t="s">
        <v>8259</v>
      </c>
    </row>
    <row r="8911" spans="1:6" x14ac:dyDescent="0.2">
      <c r="A8911" s="155" t="s">
        <v>8257</v>
      </c>
      <c r="B8911" s="155" t="s">
        <v>8258</v>
      </c>
      <c r="C8911" s="155" t="s">
        <v>10690</v>
      </c>
      <c r="D8911" s="157" t="s">
        <v>8259</v>
      </c>
      <c r="E8911" s="157" t="s">
        <v>8259</v>
      </c>
      <c r="F8911" s="157" t="s">
        <v>8259</v>
      </c>
    </row>
    <row r="8912" spans="1:6" x14ac:dyDescent="0.2">
      <c r="A8912" s="155" t="s">
        <v>8260</v>
      </c>
      <c r="B8912" s="155" t="s">
        <v>12364</v>
      </c>
      <c r="C8912" s="156">
        <v>37621</v>
      </c>
      <c r="D8912" s="157">
        <v>0</v>
      </c>
      <c r="E8912" s="157">
        <v>0</v>
      </c>
      <c r="F8912" s="157">
        <v>0</v>
      </c>
    </row>
    <row r="8913" spans="1:6" x14ac:dyDescent="0.2">
      <c r="A8913" s="155" t="s">
        <v>8261</v>
      </c>
      <c r="B8913" s="155"/>
      <c r="C8913" s="156">
        <v>37621</v>
      </c>
      <c r="D8913" s="157">
        <v>0</v>
      </c>
      <c r="E8913" s="157">
        <v>0</v>
      </c>
      <c r="F8913" s="157">
        <v>0</v>
      </c>
    </row>
    <row r="8914" spans="1:6" x14ac:dyDescent="0.2">
      <c r="A8914" s="155" t="s">
        <v>8257</v>
      </c>
      <c r="B8914" s="155" t="s">
        <v>8258</v>
      </c>
      <c r="C8914" s="155" t="s">
        <v>10690</v>
      </c>
      <c r="D8914" s="157" t="s">
        <v>8259</v>
      </c>
      <c r="E8914" s="157" t="s">
        <v>8259</v>
      </c>
      <c r="F8914" s="157" t="s">
        <v>8259</v>
      </c>
    </row>
    <row r="8915" spans="1:6" x14ac:dyDescent="0.2">
      <c r="A8915" s="155" t="s">
        <v>5040</v>
      </c>
      <c r="B8915" s="155" t="s">
        <v>12103</v>
      </c>
      <c r="C8915" s="155"/>
      <c r="D8915" s="155"/>
      <c r="E8915" s="155"/>
      <c r="F8915" s="155"/>
    </row>
    <row r="8916" spans="1:6" x14ac:dyDescent="0.2">
      <c r="A8916" s="155"/>
      <c r="B8916" s="155"/>
      <c r="C8916" s="155" t="s">
        <v>10691</v>
      </c>
      <c r="D8916" s="155"/>
      <c r="E8916" s="157">
        <v>0</v>
      </c>
      <c r="F8916" s="155"/>
    </row>
    <row r="8917" spans="1:6" x14ac:dyDescent="0.2">
      <c r="A8917" s="155" t="s">
        <v>8264</v>
      </c>
      <c r="B8917" s="155"/>
      <c r="C8917" s="156">
        <v>37590</v>
      </c>
      <c r="D8917" s="157">
        <v>0</v>
      </c>
      <c r="E8917" s="157">
        <v>0</v>
      </c>
      <c r="F8917" s="157">
        <v>0</v>
      </c>
    </row>
    <row r="8918" spans="1:6" x14ac:dyDescent="0.2">
      <c r="A8918" s="155" t="s">
        <v>8257</v>
      </c>
      <c r="B8918" s="155" t="s">
        <v>8258</v>
      </c>
      <c r="C8918" s="155" t="s">
        <v>10690</v>
      </c>
      <c r="D8918" s="157" t="s">
        <v>8259</v>
      </c>
      <c r="E8918" s="157" t="s">
        <v>8259</v>
      </c>
      <c r="F8918" s="157" t="s">
        <v>8259</v>
      </c>
    </row>
    <row r="8920" spans="1:6" x14ac:dyDescent="0.2">
      <c r="A8920" s="155" t="s">
        <v>8265</v>
      </c>
      <c r="B8920" s="155" t="s">
        <v>8266</v>
      </c>
      <c r="C8920" s="155" t="s">
        <v>158</v>
      </c>
      <c r="D8920" s="157" t="s">
        <v>3</v>
      </c>
      <c r="E8920" s="157" t="s">
        <v>4</v>
      </c>
      <c r="F8920" s="157" t="s">
        <v>1020</v>
      </c>
    </row>
    <row r="8921" spans="1:6" x14ac:dyDescent="0.2">
      <c r="A8921" s="155" t="s">
        <v>8257</v>
      </c>
      <c r="B8921" s="155" t="s">
        <v>8258</v>
      </c>
      <c r="C8921" s="155" t="s">
        <v>10690</v>
      </c>
      <c r="D8921" s="157" t="s">
        <v>8259</v>
      </c>
      <c r="E8921" s="157" t="s">
        <v>8259</v>
      </c>
      <c r="F8921" s="157" t="s">
        <v>8259</v>
      </c>
    </row>
    <row r="8922" spans="1:6" x14ac:dyDescent="0.2">
      <c r="A8922" s="156">
        <v>45636</v>
      </c>
      <c r="B8922" s="155">
        <v>5624567484</v>
      </c>
      <c r="C8922" s="155" t="s">
        <v>12104</v>
      </c>
      <c r="D8922" s="157">
        <v>6041.4549999999999</v>
      </c>
      <c r="E8922" s="155"/>
      <c r="F8922" s="157">
        <v>6041.4549999999999</v>
      </c>
    </row>
    <row r="8923" spans="1:6" x14ac:dyDescent="0.2">
      <c r="A8923" s="156">
        <v>45637</v>
      </c>
      <c r="B8923" s="155" t="s">
        <v>12105</v>
      </c>
      <c r="C8923" s="155" t="s">
        <v>12106</v>
      </c>
      <c r="D8923" s="155"/>
      <c r="E8923" s="157">
        <v>6041.4549999999999</v>
      </c>
      <c r="F8923" s="157">
        <v>0</v>
      </c>
    </row>
    <row r="8924" spans="1:6" x14ac:dyDescent="0.2">
      <c r="A8924" s="155" t="s">
        <v>8257</v>
      </c>
      <c r="B8924" s="155" t="s">
        <v>8258</v>
      </c>
      <c r="C8924" s="155" t="s">
        <v>10690</v>
      </c>
      <c r="D8924" s="157" t="s">
        <v>8259</v>
      </c>
      <c r="E8924" s="157" t="s">
        <v>8259</v>
      </c>
      <c r="F8924" s="157" t="s">
        <v>8259</v>
      </c>
    </row>
    <row r="8925" spans="1:6" x14ac:dyDescent="0.2">
      <c r="A8925" s="155" t="s">
        <v>8260</v>
      </c>
      <c r="B8925" s="155" t="s">
        <v>12364</v>
      </c>
      <c r="C8925" s="156">
        <v>37621</v>
      </c>
      <c r="D8925" s="157">
        <v>6041.4549999999999</v>
      </c>
      <c r="E8925" s="157">
        <v>6041.4549999999999</v>
      </c>
      <c r="F8925" s="157">
        <v>0</v>
      </c>
    </row>
    <row r="8926" spans="1:6" x14ac:dyDescent="0.2">
      <c r="A8926" s="155" t="s">
        <v>8261</v>
      </c>
      <c r="B8926" s="155"/>
      <c r="C8926" s="156">
        <v>37621</v>
      </c>
      <c r="D8926" s="157">
        <v>6041.4549999999999</v>
      </c>
      <c r="E8926" s="157">
        <v>6041.4549999999999</v>
      </c>
      <c r="F8926" s="157">
        <v>0</v>
      </c>
    </row>
    <row r="8927" spans="1:6" x14ac:dyDescent="0.2">
      <c r="A8927" s="155" t="s">
        <v>8257</v>
      </c>
      <c r="B8927" s="155" t="s">
        <v>8258</v>
      </c>
      <c r="C8927" s="155" t="s">
        <v>10690</v>
      </c>
      <c r="D8927" s="157" t="s">
        <v>8259</v>
      </c>
      <c r="E8927" s="157" t="s">
        <v>8259</v>
      </c>
      <c r="F8927" s="157" t="s">
        <v>8259</v>
      </c>
    </row>
    <row r="8928" spans="1:6" x14ac:dyDescent="0.2">
      <c r="A8928" s="155" t="s">
        <v>8257</v>
      </c>
      <c r="B8928" s="155" t="s">
        <v>8258</v>
      </c>
      <c r="C8928" s="155" t="s">
        <v>10690</v>
      </c>
      <c r="D8928" s="157" t="s">
        <v>8259</v>
      </c>
      <c r="E8928" s="157" t="s">
        <v>8259</v>
      </c>
      <c r="F8928" s="157" t="s">
        <v>8259</v>
      </c>
    </row>
    <row r="8929" spans="1:6" x14ac:dyDescent="0.2">
      <c r="A8929" s="155" t="s">
        <v>8260</v>
      </c>
      <c r="B8929" s="155" t="s">
        <v>12364</v>
      </c>
      <c r="C8929" s="156">
        <v>37621</v>
      </c>
      <c r="D8929" s="157">
        <v>0</v>
      </c>
      <c r="E8929" s="157">
        <v>0</v>
      </c>
      <c r="F8929" s="157">
        <v>0</v>
      </c>
    </row>
    <row r="8930" spans="1:6" x14ac:dyDescent="0.2">
      <c r="A8930" s="155" t="s">
        <v>8261</v>
      </c>
      <c r="B8930" s="155"/>
      <c r="C8930" s="156">
        <v>37621</v>
      </c>
      <c r="D8930" s="157">
        <v>0</v>
      </c>
      <c r="E8930" s="157">
        <v>0</v>
      </c>
      <c r="F8930" s="157">
        <v>0</v>
      </c>
    </row>
    <row r="8931" spans="1:6" x14ac:dyDescent="0.2">
      <c r="A8931" s="155" t="s">
        <v>8257</v>
      </c>
      <c r="B8931" s="155" t="s">
        <v>8258</v>
      </c>
      <c r="C8931" s="155" t="s">
        <v>10690</v>
      </c>
      <c r="D8931" s="157" t="s">
        <v>8259</v>
      </c>
      <c r="E8931" s="157" t="s">
        <v>8259</v>
      </c>
      <c r="F8931" s="157" t="s">
        <v>8259</v>
      </c>
    </row>
    <row r="8932" spans="1:6" x14ac:dyDescent="0.2">
      <c r="A8932" s="155" t="s">
        <v>8257</v>
      </c>
      <c r="B8932" s="155" t="s">
        <v>8258</v>
      </c>
      <c r="C8932" s="155" t="s">
        <v>10690</v>
      </c>
      <c r="D8932" s="157" t="s">
        <v>8259</v>
      </c>
      <c r="E8932" s="157" t="s">
        <v>8259</v>
      </c>
      <c r="F8932" s="157" t="s">
        <v>8259</v>
      </c>
    </row>
    <row r="8933" spans="1:6" x14ac:dyDescent="0.2">
      <c r="A8933" s="155" t="s">
        <v>8260</v>
      </c>
      <c r="B8933" s="155" t="s">
        <v>12364</v>
      </c>
      <c r="C8933" s="156">
        <v>37621</v>
      </c>
      <c r="D8933" s="157">
        <v>0</v>
      </c>
      <c r="E8933" s="157">
        <v>0</v>
      </c>
      <c r="F8933" s="157">
        <v>0</v>
      </c>
    </row>
    <row r="8934" spans="1:6" x14ac:dyDescent="0.2">
      <c r="A8934" s="155" t="s">
        <v>8261</v>
      </c>
      <c r="B8934" s="155"/>
      <c r="C8934" s="156">
        <v>37621</v>
      </c>
      <c r="D8934" s="157">
        <v>0</v>
      </c>
      <c r="E8934" s="157">
        <v>0</v>
      </c>
      <c r="F8934" s="157">
        <v>0</v>
      </c>
    </row>
    <row r="8935" spans="1:6" x14ac:dyDescent="0.2">
      <c r="A8935" s="155" t="s">
        <v>8257</v>
      </c>
      <c r="B8935" s="155" t="s">
        <v>8258</v>
      </c>
      <c r="C8935" s="155" t="s">
        <v>10690</v>
      </c>
      <c r="D8935" s="157" t="s">
        <v>8259</v>
      </c>
      <c r="E8935" s="157" t="s">
        <v>8259</v>
      </c>
      <c r="F8935" s="157" t="s">
        <v>8259</v>
      </c>
    </row>
    <row r="8936" spans="1:6" x14ac:dyDescent="0.2">
      <c r="A8936" s="155" t="s">
        <v>8257</v>
      </c>
      <c r="B8936" s="155" t="s">
        <v>8258</v>
      </c>
      <c r="C8936" s="155" t="s">
        <v>10690</v>
      </c>
      <c r="D8936" s="157" t="s">
        <v>8259</v>
      </c>
      <c r="E8936" s="157" t="s">
        <v>8259</v>
      </c>
      <c r="F8936" s="157" t="s">
        <v>8259</v>
      </c>
    </row>
    <row r="8937" spans="1:6" x14ac:dyDescent="0.2">
      <c r="A8937" s="155" t="s">
        <v>8260</v>
      </c>
      <c r="B8937" s="155" t="s">
        <v>12364</v>
      </c>
      <c r="C8937" s="156">
        <v>37621</v>
      </c>
      <c r="D8937" s="157">
        <v>0</v>
      </c>
      <c r="E8937" s="157">
        <v>0</v>
      </c>
      <c r="F8937" s="157">
        <v>0</v>
      </c>
    </row>
    <row r="8938" spans="1:6" x14ac:dyDescent="0.2">
      <c r="A8938" s="155" t="s">
        <v>8261</v>
      </c>
      <c r="B8938" s="155"/>
      <c r="C8938" s="156">
        <v>37621</v>
      </c>
      <c r="D8938" s="157">
        <v>0</v>
      </c>
      <c r="E8938" s="157">
        <v>0</v>
      </c>
      <c r="F8938" s="157">
        <v>0</v>
      </c>
    </row>
    <row r="8939" spans="1:6" x14ac:dyDescent="0.2">
      <c r="A8939" s="155" t="s">
        <v>8257</v>
      </c>
      <c r="B8939" s="155" t="s">
        <v>8258</v>
      </c>
      <c r="C8939" s="155" t="s">
        <v>10690</v>
      </c>
      <c r="D8939" s="157" t="s">
        <v>8259</v>
      </c>
      <c r="E8939" s="157" t="s">
        <v>8259</v>
      </c>
      <c r="F8939" s="157" t="s">
        <v>8259</v>
      </c>
    </row>
    <row r="8940" spans="1:6" x14ac:dyDescent="0.2">
      <c r="A8940" s="155" t="s">
        <v>8257</v>
      </c>
      <c r="B8940" s="155" t="s">
        <v>8258</v>
      </c>
      <c r="C8940" s="155" t="s">
        <v>10690</v>
      </c>
      <c r="D8940" s="157" t="s">
        <v>8259</v>
      </c>
      <c r="E8940" s="157" t="s">
        <v>8259</v>
      </c>
      <c r="F8940" s="157" t="s">
        <v>8259</v>
      </c>
    </row>
    <row r="8941" spans="1:6" x14ac:dyDescent="0.2">
      <c r="A8941" s="155" t="s">
        <v>8260</v>
      </c>
      <c r="B8941" s="155" t="s">
        <v>12364</v>
      </c>
      <c r="C8941" s="156">
        <v>37621</v>
      </c>
      <c r="D8941" s="157">
        <v>0</v>
      </c>
      <c r="E8941" s="157">
        <v>0</v>
      </c>
      <c r="F8941" s="157">
        <v>0</v>
      </c>
    </row>
    <row r="8942" spans="1:6" x14ac:dyDescent="0.2">
      <c r="A8942" s="155" t="s">
        <v>8261</v>
      </c>
      <c r="B8942" s="155"/>
      <c r="C8942" s="156">
        <v>37621</v>
      </c>
      <c r="D8942" s="157">
        <v>0</v>
      </c>
      <c r="E8942" s="157">
        <v>0</v>
      </c>
      <c r="F8942" s="157">
        <v>0</v>
      </c>
    </row>
    <row r="8943" spans="1:6" x14ac:dyDescent="0.2">
      <c r="A8943" s="155" t="s">
        <v>8257</v>
      </c>
      <c r="B8943" s="155" t="s">
        <v>8258</v>
      </c>
      <c r="C8943" s="155" t="s">
        <v>10690</v>
      </c>
      <c r="D8943" s="157" t="s">
        <v>8259</v>
      </c>
      <c r="E8943" s="157" t="s">
        <v>8259</v>
      </c>
      <c r="F8943" s="157" t="s">
        <v>8259</v>
      </c>
    </row>
    <row r="8944" spans="1:6" x14ac:dyDescent="0.2">
      <c r="A8944" s="155" t="s">
        <v>8257</v>
      </c>
      <c r="B8944" s="155" t="s">
        <v>8258</v>
      </c>
      <c r="C8944" s="155" t="s">
        <v>10690</v>
      </c>
      <c r="D8944" s="157" t="s">
        <v>8259</v>
      </c>
      <c r="E8944" s="157" t="s">
        <v>8259</v>
      </c>
      <c r="F8944" s="157" t="s">
        <v>8259</v>
      </c>
    </row>
    <row r="8945" spans="1:6" x14ac:dyDescent="0.2">
      <c r="A8945" s="155" t="s">
        <v>8260</v>
      </c>
      <c r="B8945" s="155" t="s">
        <v>12364</v>
      </c>
      <c r="C8945" s="156">
        <v>37621</v>
      </c>
      <c r="D8945" s="157">
        <v>0</v>
      </c>
      <c r="E8945" s="157">
        <v>0</v>
      </c>
      <c r="F8945" s="157">
        <v>0</v>
      </c>
    </row>
    <row r="8946" spans="1:6" x14ac:dyDescent="0.2">
      <c r="A8946" s="155" t="s">
        <v>8261</v>
      </c>
      <c r="B8946" s="155"/>
      <c r="C8946" s="156">
        <v>37621</v>
      </c>
      <c r="D8946" s="157">
        <v>0</v>
      </c>
      <c r="E8946" s="157">
        <v>0</v>
      </c>
      <c r="F8946" s="157">
        <v>0</v>
      </c>
    </row>
    <row r="8947" spans="1:6" x14ac:dyDescent="0.2">
      <c r="A8947" s="155" t="s">
        <v>8257</v>
      </c>
      <c r="B8947" s="155" t="s">
        <v>8258</v>
      </c>
      <c r="C8947" s="155" t="s">
        <v>10690</v>
      </c>
      <c r="D8947" s="157" t="s">
        <v>8259</v>
      </c>
      <c r="E8947" s="157" t="s">
        <v>8259</v>
      </c>
      <c r="F8947" s="157" t="s">
        <v>8259</v>
      </c>
    </row>
    <row r="8948" spans="1:6" x14ac:dyDescent="0.2">
      <c r="A8948" s="155" t="s">
        <v>8257</v>
      </c>
      <c r="B8948" s="155" t="s">
        <v>8258</v>
      </c>
      <c r="C8948" s="155" t="s">
        <v>10690</v>
      </c>
      <c r="D8948" s="157" t="s">
        <v>8259</v>
      </c>
      <c r="E8948" s="157" t="s">
        <v>8259</v>
      </c>
      <c r="F8948" s="157" t="s">
        <v>8259</v>
      </c>
    </row>
    <row r="8949" spans="1:6" x14ac:dyDescent="0.2">
      <c r="A8949" s="155" t="s">
        <v>8260</v>
      </c>
      <c r="B8949" s="155" t="s">
        <v>12364</v>
      </c>
      <c r="C8949" s="156">
        <v>37621</v>
      </c>
      <c r="D8949" s="157">
        <v>0</v>
      </c>
      <c r="E8949" s="157">
        <v>0</v>
      </c>
      <c r="F8949" s="157">
        <v>0</v>
      </c>
    </row>
    <row r="8950" spans="1:6" x14ac:dyDescent="0.2">
      <c r="A8950" s="155" t="s">
        <v>8261</v>
      </c>
      <c r="B8950" s="155"/>
      <c r="C8950" s="156">
        <v>37621</v>
      </c>
      <c r="D8950" s="157">
        <v>0</v>
      </c>
      <c r="E8950" s="157">
        <v>0</v>
      </c>
      <c r="F8950" s="157">
        <v>0</v>
      </c>
    </row>
    <row r="8951" spans="1:6" x14ac:dyDescent="0.2">
      <c r="A8951" s="155" t="s">
        <v>8257</v>
      </c>
      <c r="B8951" s="155" t="s">
        <v>8258</v>
      </c>
      <c r="C8951" s="155" t="s">
        <v>10690</v>
      </c>
      <c r="D8951" s="157" t="s">
        <v>8259</v>
      </c>
      <c r="E8951" s="157" t="s">
        <v>8259</v>
      </c>
      <c r="F8951" s="157" t="s">
        <v>8259</v>
      </c>
    </row>
    <row r="8952" spans="1:6" x14ac:dyDescent="0.2">
      <c r="A8952" s="155" t="s">
        <v>8257</v>
      </c>
      <c r="B8952" s="155" t="s">
        <v>8258</v>
      </c>
      <c r="C8952" s="155" t="s">
        <v>10690</v>
      </c>
      <c r="D8952" s="157" t="s">
        <v>8259</v>
      </c>
      <c r="E8952" s="157" t="s">
        <v>8259</v>
      </c>
      <c r="F8952" s="157" t="s">
        <v>8259</v>
      </c>
    </row>
    <row r="8953" spans="1:6" x14ac:dyDescent="0.2">
      <c r="A8953" s="155" t="s">
        <v>8260</v>
      </c>
      <c r="B8953" s="155" t="s">
        <v>12364</v>
      </c>
      <c r="C8953" s="156">
        <v>37621</v>
      </c>
      <c r="D8953" s="157">
        <v>0</v>
      </c>
      <c r="E8953" s="157">
        <v>0</v>
      </c>
      <c r="F8953" s="157">
        <v>0</v>
      </c>
    </row>
    <row r="8954" spans="1:6" x14ac:dyDescent="0.2">
      <c r="A8954" s="155" t="s">
        <v>8261</v>
      </c>
      <c r="B8954" s="155"/>
      <c r="C8954" s="156">
        <v>37621</v>
      </c>
      <c r="D8954" s="157">
        <v>0</v>
      </c>
      <c r="E8954" s="157">
        <v>0</v>
      </c>
      <c r="F8954" s="157">
        <v>0</v>
      </c>
    </row>
    <row r="8955" spans="1:6" x14ac:dyDescent="0.2">
      <c r="A8955" s="155" t="s">
        <v>8257</v>
      </c>
      <c r="B8955" s="155" t="s">
        <v>8258</v>
      </c>
      <c r="C8955" s="155" t="s">
        <v>10690</v>
      </c>
      <c r="D8955" s="157" t="s">
        <v>8259</v>
      </c>
      <c r="E8955" s="157" t="s">
        <v>8259</v>
      </c>
      <c r="F8955" s="157" t="s">
        <v>8259</v>
      </c>
    </row>
    <row r="8956" spans="1:6" x14ac:dyDescent="0.2">
      <c r="A8956" s="155" t="s">
        <v>8268</v>
      </c>
      <c r="B8956" s="155"/>
      <c r="C8956" s="155"/>
      <c r="D8956" s="155"/>
      <c r="E8956" s="155"/>
      <c r="F8956" s="155"/>
    </row>
    <row r="8957" spans="1:6" x14ac:dyDescent="0.2">
      <c r="A8957" s="155" t="s">
        <v>8254</v>
      </c>
      <c r="B8957" s="155" t="s">
        <v>8255</v>
      </c>
      <c r="C8957" s="155"/>
      <c r="D8957" s="155"/>
      <c r="E8957" s="155"/>
      <c r="F8957" s="155"/>
    </row>
    <row r="8958" spans="1:6" x14ac:dyDescent="0.2">
      <c r="A8958" s="155"/>
      <c r="B8958" s="155"/>
      <c r="C8958" s="155" t="s">
        <v>10689</v>
      </c>
      <c r="D8958" s="157" t="s">
        <v>8255</v>
      </c>
      <c r="E8958" s="155"/>
      <c r="F8958" s="155"/>
    </row>
    <row r="8960" spans="1:6" x14ac:dyDescent="0.2">
      <c r="A8960" s="155" t="s">
        <v>8257</v>
      </c>
      <c r="B8960" s="155" t="s">
        <v>8258</v>
      </c>
      <c r="C8960" s="155" t="s">
        <v>10690</v>
      </c>
      <c r="D8960" s="157" t="s">
        <v>8259</v>
      </c>
      <c r="E8960" s="157" t="s">
        <v>8259</v>
      </c>
      <c r="F8960" s="157" t="s">
        <v>8259</v>
      </c>
    </row>
    <row r="8961" spans="1:6" x14ac:dyDescent="0.2">
      <c r="A8961" s="155" t="s">
        <v>8260</v>
      </c>
      <c r="B8961" s="155" t="s">
        <v>12364</v>
      </c>
      <c r="C8961" s="156">
        <v>37621</v>
      </c>
      <c r="D8961" s="157">
        <v>0</v>
      </c>
      <c r="E8961" s="157">
        <v>0</v>
      </c>
      <c r="F8961" s="157">
        <v>0</v>
      </c>
    </row>
    <row r="8962" spans="1:6" x14ac:dyDescent="0.2">
      <c r="A8962" s="155" t="s">
        <v>8261</v>
      </c>
      <c r="B8962" s="155"/>
      <c r="C8962" s="156">
        <v>37621</v>
      </c>
      <c r="D8962" s="157">
        <v>0</v>
      </c>
      <c r="E8962" s="157">
        <v>0</v>
      </c>
      <c r="F8962" s="157">
        <v>0</v>
      </c>
    </row>
    <row r="8963" spans="1:6" x14ac:dyDescent="0.2">
      <c r="A8963" s="155" t="s">
        <v>8257</v>
      </c>
      <c r="B8963" s="155" t="s">
        <v>8258</v>
      </c>
      <c r="C8963" s="155" t="s">
        <v>10690</v>
      </c>
      <c r="D8963" s="157" t="s">
        <v>8259</v>
      </c>
      <c r="E8963" s="157" t="s">
        <v>8259</v>
      </c>
      <c r="F8963" s="157" t="s">
        <v>8259</v>
      </c>
    </row>
    <row r="8964" spans="1:6" x14ac:dyDescent="0.2">
      <c r="A8964" s="155" t="s">
        <v>8245</v>
      </c>
      <c r="B8964" s="155" t="s">
        <v>10077</v>
      </c>
      <c r="C8964" s="155" t="s">
        <v>10078</v>
      </c>
      <c r="D8964" s="155"/>
      <c r="E8964" s="155"/>
      <c r="F8964" s="155"/>
    </row>
    <row r="8965" spans="1:6" x14ac:dyDescent="0.2">
      <c r="A8965" s="155"/>
      <c r="B8965" s="155"/>
      <c r="C8965" s="155" t="s">
        <v>10691</v>
      </c>
      <c r="D8965" s="155"/>
      <c r="E8965" s="157">
        <v>0</v>
      </c>
      <c r="F8965" s="155"/>
    </row>
    <row r="8966" spans="1:6" x14ac:dyDescent="0.2">
      <c r="A8966" s="155" t="s">
        <v>8264</v>
      </c>
      <c r="B8966" s="155"/>
      <c r="C8966" s="156">
        <v>37590</v>
      </c>
      <c r="D8966" s="157">
        <v>446.56</v>
      </c>
      <c r="E8966" s="157">
        <v>446.56</v>
      </c>
      <c r="F8966" s="157">
        <v>0</v>
      </c>
    </row>
    <row r="8967" spans="1:6" x14ac:dyDescent="0.2">
      <c r="A8967" s="155" t="s">
        <v>8257</v>
      </c>
      <c r="B8967" s="155" t="s">
        <v>8258</v>
      </c>
      <c r="C8967" s="155" t="s">
        <v>10690</v>
      </c>
      <c r="D8967" s="157" t="s">
        <v>8259</v>
      </c>
      <c r="E8967" s="157" t="s">
        <v>8259</v>
      </c>
      <c r="F8967" s="157" t="s">
        <v>8259</v>
      </c>
    </row>
    <row r="8968" spans="1:6" x14ac:dyDescent="0.2">
      <c r="A8968" s="155" t="s">
        <v>8257</v>
      </c>
      <c r="B8968" s="155" t="s">
        <v>8258</v>
      </c>
      <c r="C8968" s="155" t="s">
        <v>10690</v>
      </c>
      <c r="D8968" s="157" t="s">
        <v>8259</v>
      </c>
      <c r="E8968" s="157" t="s">
        <v>8259</v>
      </c>
      <c r="F8968" s="157" t="s">
        <v>8259</v>
      </c>
    </row>
    <row r="8969" spans="1:6" x14ac:dyDescent="0.2">
      <c r="A8969" s="155" t="s">
        <v>8260</v>
      </c>
      <c r="B8969" s="155" t="s">
        <v>12364</v>
      </c>
      <c r="C8969" s="156">
        <v>37621</v>
      </c>
      <c r="D8969" s="157">
        <v>0</v>
      </c>
      <c r="E8969" s="157">
        <v>0</v>
      </c>
      <c r="F8969" s="157">
        <v>0</v>
      </c>
    </row>
    <row r="8970" spans="1:6" x14ac:dyDescent="0.2">
      <c r="A8970" s="155" t="s">
        <v>8261</v>
      </c>
      <c r="B8970" s="155"/>
      <c r="C8970" s="156">
        <v>37621</v>
      </c>
      <c r="D8970" s="157">
        <v>446.56</v>
      </c>
      <c r="E8970" s="157">
        <v>446.56</v>
      </c>
      <c r="F8970" s="157">
        <v>0</v>
      </c>
    </row>
    <row r="8971" spans="1:6" x14ac:dyDescent="0.2">
      <c r="A8971" s="155" t="s">
        <v>8257</v>
      </c>
      <c r="B8971" s="155" t="s">
        <v>8258</v>
      </c>
      <c r="C8971" s="155" t="s">
        <v>10690</v>
      </c>
      <c r="D8971" s="157" t="s">
        <v>8259</v>
      </c>
      <c r="E8971" s="157" t="s">
        <v>8259</v>
      </c>
      <c r="F8971" s="157" t="s">
        <v>8259</v>
      </c>
    </row>
    <row r="8972" spans="1:6" x14ac:dyDescent="0.2">
      <c r="A8972" s="155" t="s">
        <v>8257</v>
      </c>
      <c r="B8972" s="155" t="s">
        <v>8258</v>
      </c>
      <c r="C8972" s="155" t="s">
        <v>10690</v>
      </c>
      <c r="D8972" s="157" t="s">
        <v>8259</v>
      </c>
      <c r="E8972" s="157" t="s">
        <v>8259</v>
      </c>
      <c r="F8972" s="157" t="s">
        <v>8259</v>
      </c>
    </row>
    <row r="8973" spans="1:6" x14ac:dyDescent="0.2">
      <c r="A8973" s="155" t="s">
        <v>8260</v>
      </c>
      <c r="B8973" s="155" t="s">
        <v>12364</v>
      </c>
      <c r="C8973" s="156">
        <v>37621</v>
      </c>
      <c r="D8973" s="157">
        <v>0</v>
      </c>
      <c r="E8973" s="157">
        <v>0</v>
      </c>
      <c r="F8973" s="157">
        <v>0</v>
      </c>
    </row>
    <row r="8974" spans="1:6" x14ac:dyDescent="0.2">
      <c r="A8974" s="155" t="s">
        <v>8261</v>
      </c>
      <c r="B8974" s="155"/>
      <c r="C8974" s="156">
        <v>37621</v>
      </c>
      <c r="D8974" s="157">
        <v>0</v>
      </c>
      <c r="E8974" s="157">
        <v>0</v>
      </c>
      <c r="F8974" s="157">
        <v>0</v>
      </c>
    </row>
    <row r="8975" spans="1:6" x14ac:dyDescent="0.2">
      <c r="A8975" s="155" t="s">
        <v>8257</v>
      </c>
      <c r="B8975" s="155" t="s">
        <v>8258</v>
      </c>
      <c r="C8975" s="155" t="s">
        <v>10690</v>
      </c>
      <c r="D8975" s="157" t="s">
        <v>8259</v>
      </c>
      <c r="E8975" s="157" t="s">
        <v>8259</v>
      </c>
      <c r="F8975" s="157" t="s">
        <v>8259</v>
      </c>
    </row>
    <row r="8976" spans="1:6" x14ac:dyDescent="0.2">
      <c r="A8976" s="155" t="s">
        <v>8257</v>
      </c>
      <c r="B8976" s="155" t="s">
        <v>8258</v>
      </c>
      <c r="C8976" s="155" t="s">
        <v>10690</v>
      </c>
      <c r="D8976" s="157" t="s">
        <v>8259</v>
      </c>
      <c r="E8976" s="157" t="s">
        <v>8259</v>
      </c>
      <c r="F8976" s="157" t="s">
        <v>8259</v>
      </c>
    </row>
    <row r="8977" spans="1:6" x14ac:dyDescent="0.2">
      <c r="A8977" s="155" t="s">
        <v>8260</v>
      </c>
      <c r="B8977" s="155" t="s">
        <v>12364</v>
      </c>
      <c r="C8977" s="156">
        <v>37621</v>
      </c>
      <c r="D8977" s="157">
        <v>0</v>
      </c>
      <c r="E8977" s="157">
        <v>0</v>
      </c>
      <c r="F8977" s="157">
        <v>0</v>
      </c>
    </row>
    <row r="8978" spans="1:6" x14ac:dyDescent="0.2">
      <c r="A8978" s="155" t="s">
        <v>8261</v>
      </c>
      <c r="B8978" s="155"/>
      <c r="C8978" s="156">
        <v>37621</v>
      </c>
      <c r="D8978" s="157">
        <v>0</v>
      </c>
      <c r="E8978" s="157">
        <v>0</v>
      </c>
      <c r="F8978" s="157">
        <v>0</v>
      </c>
    </row>
    <row r="8979" spans="1:6" x14ac:dyDescent="0.2">
      <c r="A8979" s="155" t="s">
        <v>8257</v>
      </c>
      <c r="B8979" s="155" t="s">
        <v>8258</v>
      </c>
      <c r="C8979" s="155" t="s">
        <v>10690</v>
      </c>
      <c r="D8979" s="157" t="s">
        <v>8259</v>
      </c>
      <c r="E8979" s="157" t="s">
        <v>8259</v>
      </c>
      <c r="F8979" s="157" t="s">
        <v>8259</v>
      </c>
    </row>
    <row r="8980" spans="1:6" x14ac:dyDescent="0.2">
      <c r="A8980" s="155" t="s">
        <v>8257</v>
      </c>
      <c r="B8980" s="155" t="s">
        <v>8258</v>
      </c>
      <c r="C8980" s="155" t="s">
        <v>10690</v>
      </c>
      <c r="D8980" s="157" t="s">
        <v>8259</v>
      </c>
      <c r="E8980" s="157" t="s">
        <v>8259</v>
      </c>
      <c r="F8980" s="157" t="s">
        <v>8259</v>
      </c>
    </row>
    <row r="8981" spans="1:6" x14ac:dyDescent="0.2">
      <c r="A8981" s="155" t="s">
        <v>8260</v>
      </c>
      <c r="B8981" s="155" t="s">
        <v>12364</v>
      </c>
      <c r="C8981" s="156">
        <v>37621</v>
      </c>
      <c r="D8981" s="157">
        <v>0</v>
      </c>
      <c r="E8981" s="157">
        <v>0</v>
      </c>
      <c r="F8981" s="157">
        <v>0</v>
      </c>
    </row>
    <row r="8982" spans="1:6" x14ac:dyDescent="0.2">
      <c r="A8982" s="155" t="s">
        <v>8261</v>
      </c>
      <c r="B8982" s="155"/>
      <c r="C8982" s="156">
        <v>37621</v>
      </c>
      <c r="D8982" s="157">
        <v>0</v>
      </c>
      <c r="E8982" s="157">
        <v>0</v>
      </c>
      <c r="F8982" s="157">
        <v>0</v>
      </c>
    </row>
    <row r="8983" spans="1:6" x14ac:dyDescent="0.2">
      <c r="A8983" s="155" t="s">
        <v>8257</v>
      </c>
      <c r="B8983" s="155" t="s">
        <v>8258</v>
      </c>
      <c r="C8983" s="155" t="s">
        <v>10690</v>
      </c>
      <c r="D8983" s="157" t="s">
        <v>8259</v>
      </c>
      <c r="E8983" s="157" t="s">
        <v>8259</v>
      </c>
      <c r="F8983" s="157" t="s">
        <v>8259</v>
      </c>
    </row>
    <row r="8984" spans="1:6" x14ac:dyDescent="0.2">
      <c r="A8984" s="155" t="s">
        <v>8257</v>
      </c>
      <c r="B8984" s="155" t="s">
        <v>8258</v>
      </c>
      <c r="C8984" s="155" t="s">
        <v>10690</v>
      </c>
      <c r="D8984" s="157" t="s">
        <v>8259</v>
      </c>
      <c r="E8984" s="157" t="s">
        <v>8259</v>
      </c>
      <c r="F8984" s="157" t="s">
        <v>8259</v>
      </c>
    </row>
    <row r="8985" spans="1:6" x14ac:dyDescent="0.2">
      <c r="A8985" s="155" t="s">
        <v>8260</v>
      </c>
      <c r="B8985" s="155" t="s">
        <v>12364</v>
      </c>
      <c r="C8985" s="156">
        <v>37621</v>
      </c>
      <c r="D8985" s="157">
        <v>0</v>
      </c>
      <c r="E8985" s="157">
        <v>0</v>
      </c>
      <c r="F8985" s="157">
        <v>0</v>
      </c>
    </row>
    <row r="8986" spans="1:6" x14ac:dyDescent="0.2">
      <c r="A8986" s="155" t="s">
        <v>8261</v>
      </c>
      <c r="B8986" s="155"/>
      <c r="C8986" s="156">
        <v>37621</v>
      </c>
      <c r="D8986" s="157">
        <v>0</v>
      </c>
      <c r="E8986" s="157">
        <v>0</v>
      </c>
      <c r="F8986" s="157">
        <v>0</v>
      </c>
    </row>
    <row r="8987" spans="1:6" x14ac:dyDescent="0.2">
      <c r="A8987" s="155" t="s">
        <v>8257</v>
      </c>
      <c r="B8987" s="155" t="s">
        <v>8258</v>
      </c>
      <c r="C8987" s="155" t="s">
        <v>10690</v>
      </c>
      <c r="D8987" s="157" t="s">
        <v>8259</v>
      </c>
      <c r="E8987" s="157" t="s">
        <v>8259</v>
      </c>
      <c r="F8987" s="157" t="s">
        <v>8259</v>
      </c>
    </row>
    <row r="8988" spans="1:6" x14ac:dyDescent="0.2">
      <c r="A8988" s="155" t="s">
        <v>99</v>
      </c>
      <c r="B8988" s="155" t="s">
        <v>10079</v>
      </c>
      <c r="C8988" s="155"/>
      <c r="D8988" s="155"/>
      <c r="E8988" s="155"/>
      <c r="F8988" s="155"/>
    </row>
    <row r="8989" spans="1:6" x14ac:dyDescent="0.2">
      <c r="A8989" s="155"/>
      <c r="B8989" s="155"/>
      <c r="C8989" s="155" t="s">
        <v>10691</v>
      </c>
      <c r="D8989" s="155"/>
      <c r="E8989" s="157">
        <v>0</v>
      </c>
      <c r="F8989" s="155"/>
    </row>
    <row r="8990" spans="1:6" x14ac:dyDescent="0.2">
      <c r="A8990" s="155" t="s">
        <v>8264</v>
      </c>
      <c r="B8990" s="155"/>
      <c r="C8990" s="156">
        <v>37590</v>
      </c>
      <c r="D8990" s="157">
        <v>6641.473</v>
      </c>
      <c r="E8990" s="157">
        <v>7767.2920000000004</v>
      </c>
      <c r="F8990" s="157">
        <v>-1125.819</v>
      </c>
    </row>
    <row r="8991" spans="1:6" x14ac:dyDescent="0.2">
      <c r="A8991" s="155" t="s">
        <v>8257</v>
      </c>
      <c r="B8991" s="155" t="s">
        <v>8258</v>
      </c>
      <c r="C8991" s="155" t="s">
        <v>10690</v>
      </c>
      <c r="D8991" s="157" t="s">
        <v>8259</v>
      </c>
      <c r="E8991" s="157" t="s">
        <v>8259</v>
      </c>
      <c r="F8991" s="157" t="s">
        <v>8259</v>
      </c>
    </row>
    <row r="8992" spans="1:6" x14ac:dyDescent="0.2">
      <c r="A8992" s="155" t="s">
        <v>8257</v>
      </c>
      <c r="B8992" s="155" t="s">
        <v>8258</v>
      </c>
      <c r="C8992" s="155" t="s">
        <v>10690</v>
      </c>
      <c r="D8992" s="157" t="s">
        <v>8259</v>
      </c>
      <c r="E8992" s="157" t="s">
        <v>8259</v>
      </c>
      <c r="F8992" s="157" t="s">
        <v>8259</v>
      </c>
    </row>
    <row r="8993" spans="1:6" x14ac:dyDescent="0.2">
      <c r="A8993" s="155" t="s">
        <v>8260</v>
      </c>
      <c r="B8993" s="155" t="s">
        <v>12364</v>
      </c>
      <c r="C8993" s="156">
        <v>37621</v>
      </c>
      <c r="D8993" s="157">
        <v>0</v>
      </c>
      <c r="E8993" s="157">
        <v>0</v>
      </c>
      <c r="F8993" s="157">
        <v>0</v>
      </c>
    </row>
    <row r="8994" spans="1:6" x14ac:dyDescent="0.2">
      <c r="A8994" s="155" t="s">
        <v>8261</v>
      </c>
      <c r="B8994" s="155"/>
      <c r="C8994" s="156">
        <v>37621</v>
      </c>
      <c r="D8994" s="157">
        <v>6641.473</v>
      </c>
      <c r="E8994" s="157">
        <v>7767.2920000000004</v>
      </c>
      <c r="F8994" s="157">
        <v>-1125.819</v>
      </c>
    </row>
    <row r="8995" spans="1:6" x14ac:dyDescent="0.2">
      <c r="A8995" s="155" t="s">
        <v>8257</v>
      </c>
      <c r="B8995" s="155" t="s">
        <v>8258</v>
      </c>
      <c r="C8995" s="155" t="s">
        <v>10690</v>
      </c>
      <c r="D8995" s="157" t="s">
        <v>8259</v>
      </c>
      <c r="E8995" s="157" t="s">
        <v>8259</v>
      </c>
      <c r="F8995" s="157" t="s">
        <v>8259</v>
      </c>
    </row>
    <row r="8996" spans="1:6" x14ac:dyDescent="0.2">
      <c r="A8996" s="155" t="s">
        <v>8257</v>
      </c>
      <c r="B8996" s="155" t="s">
        <v>8258</v>
      </c>
      <c r="C8996" s="155" t="s">
        <v>10690</v>
      </c>
      <c r="D8996" s="157" t="s">
        <v>8259</v>
      </c>
      <c r="E8996" s="157" t="s">
        <v>8259</v>
      </c>
      <c r="F8996" s="157" t="s">
        <v>8259</v>
      </c>
    </row>
    <row r="8997" spans="1:6" x14ac:dyDescent="0.2">
      <c r="A8997" s="155" t="s">
        <v>8260</v>
      </c>
      <c r="B8997" s="155" t="s">
        <v>12364</v>
      </c>
      <c r="C8997" s="156">
        <v>37621</v>
      </c>
      <c r="D8997" s="157">
        <v>0</v>
      </c>
      <c r="E8997" s="157">
        <v>0</v>
      </c>
      <c r="F8997" s="157">
        <v>0</v>
      </c>
    </row>
    <row r="8998" spans="1:6" x14ac:dyDescent="0.2">
      <c r="A8998" s="155" t="s">
        <v>8261</v>
      </c>
      <c r="B8998" s="155"/>
      <c r="C8998" s="156">
        <v>37621</v>
      </c>
      <c r="D8998" s="157">
        <v>0</v>
      </c>
      <c r="E8998" s="157">
        <v>0</v>
      </c>
      <c r="F8998" s="157">
        <v>0</v>
      </c>
    </row>
    <row r="8999" spans="1:6" x14ac:dyDescent="0.2">
      <c r="A8999" s="155" t="s">
        <v>8257</v>
      </c>
      <c r="B8999" s="155" t="s">
        <v>8258</v>
      </c>
      <c r="C8999" s="155" t="s">
        <v>10690</v>
      </c>
      <c r="D8999" s="157" t="s">
        <v>8259</v>
      </c>
      <c r="E8999" s="157" t="s">
        <v>8259</v>
      </c>
      <c r="F8999" s="157" t="s">
        <v>8259</v>
      </c>
    </row>
    <row r="9000" spans="1:6" x14ac:dyDescent="0.2">
      <c r="A9000" s="155" t="s">
        <v>8257</v>
      </c>
      <c r="B9000" s="155" t="s">
        <v>8258</v>
      </c>
      <c r="C9000" s="155" t="s">
        <v>10690</v>
      </c>
      <c r="D9000" s="157" t="s">
        <v>8259</v>
      </c>
      <c r="E9000" s="157" t="s">
        <v>8259</v>
      </c>
      <c r="F9000" s="157" t="s">
        <v>8259</v>
      </c>
    </row>
    <row r="9001" spans="1:6" x14ac:dyDescent="0.2">
      <c r="A9001" s="155" t="s">
        <v>8260</v>
      </c>
      <c r="B9001" s="155" t="s">
        <v>12364</v>
      </c>
      <c r="C9001" s="156">
        <v>37621</v>
      </c>
      <c r="D9001" s="157">
        <v>0</v>
      </c>
      <c r="E9001" s="157">
        <v>0</v>
      </c>
      <c r="F9001" s="157">
        <v>0</v>
      </c>
    </row>
    <row r="9002" spans="1:6" x14ac:dyDescent="0.2">
      <c r="A9002" s="155" t="s">
        <v>8261</v>
      </c>
      <c r="B9002" s="155"/>
      <c r="C9002" s="156">
        <v>37621</v>
      </c>
      <c r="D9002" s="157">
        <v>0</v>
      </c>
      <c r="E9002" s="157">
        <v>0</v>
      </c>
      <c r="F9002" s="157">
        <v>0</v>
      </c>
    </row>
    <row r="9003" spans="1:6" x14ac:dyDescent="0.2">
      <c r="A9003" s="155" t="s">
        <v>8257</v>
      </c>
      <c r="B9003" s="155" t="s">
        <v>8258</v>
      </c>
      <c r="C9003" s="155" t="s">
        <v>10690</v>
      </c>
      <c r="D9003" s="157" t="s">
        <v>8259</v>
      </c>
      <c r="E9003" s="157" t="s">
        <v>8259</v>
      </c>
      <c r="F9003" s="157" t="s">
        <v>8259</v>
      </c>
    </row>
    <row r="9004" spans="1:6" x14ac:dyDescent="0.2">
      <c r="A9004" s="155" t="s">
        <v>8257</v>
      </c>
      <c r="B9004" s="155" t="s">
        <v>8258</v>
      </c>
      <c r="C9004" s="155" t="s">
        <v>10690</v>
      </c>
      <c r="D9004" s="157" t="s">
        <v>8259</v>
      </c>
      <c r="E9004" s="157" t="s">
        <v>8259</v>
      </c>
      <c r="F9004" s="157" t="s">
        <v>8259</v>
      </c>
    </row>
    <row r="9005" spans="1:6" x14ac:dyDescent="0.2">
      <c r="A9005" s="155" t="s">
        <v>8260</v>
      </c>
      <c r="B9005" s="155" t="s">
        <v>12364</v>
      </c>
      <c r="C9005" s="156">
        <v>37621</v>
      </c>
      <c r="D9005" s="157">
        <v>0</v>
      </c>
      <c r="E9005" s="157">
        <v>0</v>
      </c>
      <c r="F9005" s="157">
        <v>0</v>
      </c>
    </row>
    <row r="9006" spans="1:6" x14ac:dyDescent="0.2">
      <c r="A9006" s="155" t="s">
        <v>8261</v>
      </c>
      <c r="B9006" s="155"/>
      <c r="C9006" s="156">
        <v>37621</v>
      </c>
      <c r="D9006" s="157">
        <v>0</v>
      </c>
      <c r="E9006" s="157">
        <v>0</v>
      </c>
      <c r="F9006" s="157">
        <v>0</v>
      </c>
    </row>
    <row r="9007" spans="1:6" x14ac:dyDescent="0.2">
      <c r="A9007" s="155" t="s">
        <v>8257</v>
      </c>
      <c r="B9007" s="155" t="s">
        <v>8258</v>
      </c>
      <c r="C9007" s="155" t="s">
        <v>10690</v>
      </c>
      <c r="D9007" s="157" t="s">
        <v>8259</v>
      </c>
      <c r="E9007" s="157" t="s">
        <v>8259</v>
      </c>
      <c r="F9007" s="157" t="s">
        <v>8259</v>
      </c>
    </row>
    <row r="9008" spans="1:6" x14ac:dyDescent="0.2">
      <c r="A9008" s="155" t="s">
        <v>8257</v>
      </c>
      <c r="B9008" s="155" t="s">
        <v>8258</v>
      </c>
      <c r="C9008" s="155" t="s">
        <v>10690</v>
      </c>
      <c r="D9008" s="157" t="s">
        <v>8259</v>
      </c>
      <c r="E9008" s="157" t="s">
        <v>8259</v>
      </c>
      <c r="F9008" s="157" t="s">
        <v>8259</v>
      </c>
    </row>
    <row r="9009" spans="1:6" x14ac:dyDescent="0.2">
      <c r="A9009" s="155" t="s">
        <v>8260</v>
      </c>
      <c r="B9009" s="155" t="s">
        <v>12364</v>
      </c>
      <c r="C9009" s="156">
        <v>37621</v>
      </c>
      <c r="D9009" s="157">
        <v>0</v>
      </c>
      <c r="E9009" s="157">
        <v>0</v>
      </c>
      <c r="F9009" s="157">
        <v>0</v>
      </c>
    </row>
    <row r="9010" spans="1:6" x14ac:dyDescent="0.2">
      <c r="A9010" s="155" t="s">
        <v>8261</v>
      </c>
      <c r="B9010" s="155"/>
      <c r="C9010" s="156">
        <v>37621</v>
      </c>
      <c r="D9010" s="157">
        <v>0</v>
      </c>
      <c r="E9010" s="157">
        <v>0</v>
      </c>
      <c r="F9010" s="157">
        <v>0</v>
      </c>
    </row>
    <row r="9011" spans="1:6" x14ac:dyDescent="0.2">
      <c r="A9011" s="155" t="s">
        <v>8257</v>
      </c>
      <c r="B9011" s="155" t="s">
        <v>8258</v>
      </c>
      <c r="C9011" s="155" t="s">
        <v>10690</v>
      </c>
      <c r="D9011" s="157" t="s">
        <v>8259</v>
      </c>
      <c r="E9011" s="157" t="s">
        <v>8259</v>
      </c>
      <c r="F9011" s="157" t="s">
        <v>8259</v>
      </c>
    </row>
    <row r="9012" spans="1:6" x14ac:dyDescent="0.2">
      <c r="A9012" s="155" t="s">
        <v>8268</v>
      </c>
      <c r="B9012" s="155"/>
      <c r="C9012" s="155"/>
      <c r="D9012" s="155"/>
      <c r="E9012" s="155"/>
      <c r="F9012" s="155"/>
    </row>
    <row r="9013" spans="1:6" x14ac:dyDescent="0.2">
      <c r="A9013" s="155" t="s">
        <v>8254</v>
      </c>
      <c r="B9013" s="155" t="s">
        <v>8255</v>
      </c>
      <c r="C9013" s="155"/>
      <c r="D9013" s="155"/>
      <c r="E9013" s="155"/>
      <c r="F9013" s="155"/>
    </row>
    <row r="9014" spans="1:6" x14ac:dyDescent="0.2">
      <c r="A9014" s="155"/>
      <c r="B9014" s="155"/>
      <c r="C9014" s="155" t="s">
        <v>10689</v>
      </c>
      <c r="D9014" s="157" t="s">
        <v>8255</v>
      </c>
      <c r="E9014" s="155"/>
      <c r="F9014" s="155"/>
    </row>
    <row r="9016" spans="1:6" x14ac:dyDescent="0.2">
      <c r="A9016" s="155" t="s">
        <v>8257</v>
      </c>
      <c r="B9016" s="155" t="s">
        <v>8258</v>
      </c>
      <c r="C9016" s="155" t="s">
        <v>10690</v>
      </c>
      <c r="D9016" s="157" t="s">
        <v>8259</v>
      </c>
      <c r="E9016" s="157" t="s">
        <v>8259</v>
      </c>
      <c r="F9016" s="157" t="s">
        <v>8259</v>
      </c>
    </row>
    <row r="9017" spans="1:6" x14ac:dyDescent="0.2">
      <c r="A9017" s="155" t="s">
        <v>8260</v>
      </c>
      <c r="B9017" s="155" t="s">
        <v>12364</v>
      </c>
      <c r="C9017" s="156">
        <v>37621</v>
      </c>
      <c r="D9017" s="157">
        <v>0</v>
      </c>
      <c r="E9017" s="157">
        <v>0</v>
      </c>
      <c r="F9017" s="157">
        <v>0</v>
      </c>
    </row>
    <row r="9018" spans="1:6" x14ac:dyDescent="0.2">
      <c r="A9018" s="155" t="s">
        <v>8261</v>
      </c>
      <c r="B9018" s="155"/>
      <c r="C9018" s="156">
        <v>37621</v>
      </c>
      <c r="D9018" s="157">
        <v>0</v>
      </c>
      <c r="E9018" s="157">
        <v>0</v>
      </c>
      <c r="F9018" s="157">
        <v>0</v>
      </c>
    </row>
    <row r="9019" spans="1:6" x14ac:dyDescent="0.2">
      <c r="A9019" s="155" t="s">
        <v>8257</v>
      </c>
      <c r="B9019" s="155" t="s">
        <v>8258</v>
      </c>
      <c r="C9019" s="155" t="s">
        <v>10690</v>
      </c>
      <c r="D9019" s="157" t="s">
        <v>8259</v>
      </c>
      <c r="E9019" s="157" t="s">
        <v>8259</v>
      </c>
      <c r="F9019" s="157" t="s">
        <v>8259</v>
      </c>
    </row>
    <row r="9020" spans="1:6" x14ac:dyDescent="0.2">
      <c r="A9020" s="155" t="s">
        <v>8257</v>
      </c>
      <c r="B9020" s="155" t="s">
        <v>8258</v>
      </c>
      <c r="C9020" s="155" t="s">
        <v>10690</v>
      </c>
      <c r="D9020" s="157" t="s">
        <v>8259</v>
      </c>
      <c r="E9020" s="157" t="s">
        <v>8259</v>
      </c>
      <c r="F9020" s="157" t="s">
        <v>8259</v>
      </c>
    </row>
    <row r="9021" spans="1:6" x14ac:dyDescent="0.2">
      <c r="A9021" s="155" t="s">
        <v>8260</v>
      </c>
      <c r="B9021" s="155" t="s">
        <v>12364</v>
      </c>
      <c r="C9021" s="156">
        <v>37621</v>
      </c>
      <c r="D9021" s="157">
        <v>0</v>
      </c>
      <c r="E9021" s="157">
        <v>0</v>
      </c>
      <c r="F9021" s="157">
        <v>0</v>
      </c>
    </row>
    <row r="9022" spans="1:6" x14ac:dyDescent="0.2">
      <c r="A9022" s="155" t="s">
        <v>8261</v>
      </c>
      <c r="B9022" s="155"/>
      <c r="C9022" s="156">
        <v>37621</v>
      </c>
      <c r="D9022" s="157">
        <v>0</v>
      </c>
      <c r="E9022" s="157">
        <v>0</v>
      </c>
      <c r="F9022" s="157">
        <v>0</v>
      </c>
    </row>
    <row r="9023" spans="1:6" x14ac:dyDescent="0.2">
      <c r="A9023" s="155" t="s">
        <v>8257</v>
      </c>
      <c r="B9023" s="155" t="s">
        <v>8258</v>
      </c>
      <c r="C9023" s="155" t="s">
        <v>10690</v>
      </c>
      <c r="D9023" s="157" t="s">
        <v>8259</v>
      </c>
      <c r="E9023" s="157" t="s">
        <v>8259</v>
      </c>
      <c r="F9023" s="157" t="s">
        <v>8259</v>
      </c>
    </row>
    <row r="9024" spans="1:6" x14ac:dyDescent="0.2">
      <c r="A9024" s="155" t="s">
        <v>8257</v>
      </c>
      <c r="B9024" s="155" t="s">
        <v>8258</v>
      </c>
      <c r="C9024" s="155" t="s">
        <v>10690</v>
      </c>
      <c r="D9024" s="157" t="s">
        <v>8259</v>
      </c>
      <c r="E9024" s="157" t="s">
        <v>8259</v>
      </c>
      <c r="F9024" s="157" t="s">
        <v>8259</v>
      </c>
    </row>
    <row r="9025" spans="1:6" x14ac:dyDescent="0.2">
      <c r="A9025" s="155" t="s">
        <v>8260</v>
      </c>
      <c r="B9025" s="155" t="s">
        <v>12364</v>
      </c>
      <c r="C9025" s="156">
        <v>37621</v>
      </c>
      <c r="D9025" s="157">
        <v>0</v>
      </c>
      <c r="E9025" s="157">
        <v>0</v>
      </c>
      <c r="F9025" s="157">
        <v>0</v>
      </c>
    </row>
    <row r="9026" spans="1:6" x14ac:dyDescent="0.2">
      <c r="A9026" s="155" t="s">
        <v>8261</v>
      </c>
      <c r="B9026" s="155"/>
      <c r="C9026" s="156">
        <v>37621</v>
      </c>
      <c r="D9026" s="157">
        <v>0</v>
      </c>
      <c r="E9026" s="157">
        <v>0</v>
      </c>
      <c r="F9026" s="157">
        <v>0</v>
      </c>
    </row>
    <row r="9027" spans="1:6" x14ac:dyDescent="0.2">
      <c r="A9027" s="155" t="s">
        <v>8257</v>
      </c>
      <c r="B9027" s="155" t="s">
        <v>8258</v>
      </c>
      <c r="C9027" s="155" t="s">
        <v>10690</v>
      </c>
      <c r="D9027" s="157" t="s">
        <v>8259</v>
      </c>
      <c r="E9027" s="157" t="s">
        <v>8259</v>
      </c>
      <c r="F9027" s="157" t="s">
        <v>8259</v>
      </c>
    </row>
    <row r="9028" spans="1:6" x14ac:dyDescent="0.2">
      <c r="A9028" s="155" t="s">
        <v>100</v>
      </c>
      <c r="B9028" s="155" t="s">
        <v>10086</v>
      </c>
      <c r="C9028" s="155" t="s">
        <v>10087</v>
      </c>
      <c r="D9028" s="155"/>
      <c r="E9028" s="155"/>
      <c r="F9028" s="155"/>
    </row>
    <row r="9029" spans="1:6" x14ac:dyDescent="0.2">
      <c r="A9029" s="155"/>
      <c r="B9029" s="155"/>
      <c r="C9029" s="155" t="s">
        <v>10691</v>
      </c>
      <c r="D9029" s="155"/>
      <c r="E9029" s="157">
        <v>0</v>
      </c>
      <c r="F9029" s="155"/>
    </row>
    <row r="9030" spans="1:6" x14ac:dyDescent="0.2">
      <c r="A9030" s="155" t="s">
        <v>8264</v>
      </c>
      <c r="B9030" s="155"/>
      <c r="C9030" s="156">
        <v>37590</v>
      </c>
      <c r="D9030" s="157">
        <v>3619.6190000000001</v>
      </c>
      <c r="E9030" s="157">
        <v>3166.8589999999999</v>
      </c>
      <c r="F9030" s="157">
        <v>452.76</v>
      </c>
    </row>
    <row r="9031" spans="1:6" x14ac:dyDescent="0.2">
      <c r="A9031" s="155" t="s">
        <v>8257</v>
      </c>
      <c r="B9031" s="155" t="s">
        <v>8258</v>
      </c>
      <c r="C9031" s="155" t="s">
        <v>10690</v>
      </c>
      <c r="D9031" s="157" t="s">
        <v>8259</v>
      </c>
      <c r="E9031" s="157" t="s">
        <v>8259</v>
      </c>
      <c r="F9031" s="157" t="s">
        <v>8259</v>
      </c>
    </row>
    <row r="9033" spans="1:6" x14ac:dyDescent="0.2">
      <c r="A9033" s="155" t="s">
        <v>8265</v>
      </c>
      <c r="B9033" s="155" t="s">
        <v>8266</v>
      </c>
      <c r="C9033" s="155" t="s">
        <v>158</v>
      </c>
      <c r="D9033" s="157" t="s">
        <v>3</v>
      </c>
      <c r="E9033" s="157" t="s">
        <v>4</v>
      </c>
      <c r="F9033" s="157" t="s">
        <v>1020</v>
      </c>
    </row>
    <row r="9034" spans="1:6" x14ac:dyDescent="0.2">
      <c r="A9034" s="155" t="s">
        <v>8257</v>
      </c>
      <c r="B9034" s="155" t="s">
        <v>8258</v>
      </c>
      <c r="C9034" s="155" t="s">
        <v>10690</v>
      </c>
      <c r="D9034" s="157" t="s">
        <v>8259</v>
      </c>
      <c r="E9034" s="157" t="s">
        <v>8259</v>
      </c>
      <c r="F9034" s="157" t="s">
        <v>8259</v>
      </c>
    </row>
    <row r="9035" spans="1:6" x14ac:dyDescent="0.2">
      <c r="A9035" s="156">
        <v>45636</v>
      </c>
      <c r="B9035" s="155">
        <v>5624566358</v>
      </c>
      <c r="C9035" s="155" t="s">
        <v>12112</v>
      </c>
      <c r="D9035" s="157">
        <v>203.26400000000001</v>
      </c>
      <c r="E9035" s="155"/>
      <c r="F9035" s="157">
        <v>656.024</v>
      </c>
    </row>
    <row r="9036" spans="1:6" x14ac:dyDescent="0.2">
      <c r="A9036" s="156">
        <v>45657</v>
      </c>
      <c r="B9036" s="155" t="s">
        <v>12388</v>
      </c>
      <c r="C9036" s="155" t="s">
        <v>12389</v>
      </c>
      <c r="D9036" s="155"/>
      <c r="E9036" s="157">
        <v>1074.223</v>
      </c>
      <c r="F9036" s="157">
        <v>-418.19900000000001</v>
      </c>
    </row>
    <row r="9037" spans="1:6" x14ac:dyDescent="0.2">
      <c r="A9037" s="155" t="s">
        <v>8257</v>
      </c>
      <c r="B9037" s="155" t="s">
        <v>8258</v>
      </c>
      <c r="C9037" s="155" t="s">
        <v>10690</v>
      </c>
      <c r="D9037" s="157" t="s">
        <v>8259</v>
      </c>
      <c r="E9037" s="157" t="s">
        <v>8259</v>
      </c>
      <c r="F9037" s="157" t="s">
        <v>8259</v>
      </c>
    </row>
    <row r="9038" spans="1:6" x14ac:dyDescent="0.2">
      <c r="A9038" s="155" t="s">
        <v>8260</v>
      </c>
      <c r="B9038" s="155" t="s">
        <v>12364</v>
      </c>
      <c r="C9038" s="156">
        <v>37621</v>
      </c>
      <c r="D9038" s="157">
        <v>203.26400000000001</v>
      </c>
      <c r="E9038" s="157">
        <v>1074.223</v>
      </c>
      <c r="F9038" s="157">
        <v>-870.95899999999995</v>
      </c>
    </row>
    <row r="9039" spans="1:6" x14ac:dyDescent="0.2">
      <c r="A9039" s="155" t="s">
        <v>8261</v>
      </c>
      <c r="B9039" s="155"/>
      <c r="C9039" s="156">
        <v>37621</v>
      </c>
      <c r="D9039" s="157">
        <v>3822.8829999999998</v>
      </c>
      <c r="E9039" s="157">
        <v>4241.0820000000003</v>
      </c>
      <c r="F9039" s="157">
        <v>-418.19900000000001</v>
      </c>
    </row>
    <row r="9040" spans="1:6" x14ac:dyDescent="0.2">
      <c r="A9040" s="155" t="s">
        <v>8257</v>
      </c>
      <c r="B9040" s="155" t="s">
        <v>8258</v>
      </c>
      <c r="C9040" s="155" t="s">
        <v>10690</v>
      </c>
      <c r="D9040" s="157" t="s">
        <v>8259</v>
      </c>
      <c r="E9040" s="157" t="s">
        <v>8259</v>
      </c>
      <c r="F9040" s="157" t="s">
        <v>8259</v>
      </c>
    </row>
    <row r="9041" spans="1:6" x14ac:dyDescent="0.2">
      <c r="A9041" s="155" t="s">
        <v>8257</v>
      </c>
      <c r="B9041" s="155" t="s">
        <v>8258</v>
      </c>
      <c r="C9041" s="155" t="s">
        <v>10690</v>
      </c>
      <c r="D9041" s="157" t="s">
        <v>8259</v>
      </c>
      <c r="E9041" s="157" t="s">
        <v>8259</v>
      </c>
      <c r="F9041" s="157" t="s">
        <v>8259</v>
      </c>
    </row>
    <row r="9042" spans="1:6" x14ac:dyDescent="0.2">
      <c r="A9042" s="155" t="s">
        <v>8260</v>
      </c>
      <c r="B9042" s="155" t="s">
        <v>12364</v>
      </c>
      <c r="C9042" s="156">
        <v>37621</v>
      </c>
      <c r="D9042" s="157">
        <v>0</v>
      </c>
      <c r="E9042" s="157">
        <v>0</v>
      </c>
      <c r="F9042" s="157">
        <v>0</v>
      </c>
    </row>
    <row r="9043" spans="1:6" x14ac:dyDescent="0.2">
      <c r="A9043" s="155" t="s">
        <v>8261</v>
      </c>
      <c r="B9043" s="155"/>
      <c r="C9043" s="156">
        <v>37621</v>
      </c>
      <c r="D9043" s="157">
        <v>0</v>
      </c>
      <c r="E9043" s="157">
        <v>0</v>
      </c>
      <c r="F9043" s="157">
        <v>0</v>
      </c>
    </row>
    <row r="9044" spans="1:6" x14ac:dyDescent="0.2">
      <c r="A9044" s="155" t="s">
        <v>8257</v>
      </c>
      <c r="B9044" s="155" t="s">
        <v>8258</v>
      </c>
      <c r="C9044" s="155" t="s">
        <v>10690</v>
      </c>
      <c r="D9044" s="157" t="s">
        <v>8259</v>
      </c>
      <c r="E9044" s="157" t="s">
        <v>8259</v>
      </c>
      <c r="F9044" s="157" t="s">
        <v>8259</v>
      </c>
    </row>
    <row r="9045" spans="1:6" x14ac:dyDescent="0.2">
      <c r="A9045" s="155" t="s">
        <v>6375</v>
      </c>
      <c r="B9045" s="155" t="s">
        <v>10088</v>
      </c>
      <c r="C9045" s="155"/>
      <c r="D9045" s="155"/>
      <c r="E9045" s="155"/>
      <c r="F9045" s="155"/>
    </row>
    <row r="9046" spans="1:6" x14ac:dyDescent="0.2">
      <c r="A9046" s="155"/>
      <c r="B9046" s="155"/>
      <c r="C9046" s="155" t="s">
        <v>10691</v>
      </c>
      <c r="D9046" s="155"/>
      <c r="E9046" s="157">
        <v>0</v>
      </c>
      <c r="F9046" s="155"/>
    </row>
    <row r="9047" spans="1:6" x14ac:dyDescent="0.2">
      <c r="A9047" s="155" t="s">
        <v>8264</v>
      </c>
      <c r="B9047" s="155"/>
      <c r="C9047" s="156">
        <v>37590</v>
      </c>
      <c r="D9047" s="157">
        <v>12333.781000000001</v>
      </c>
      <c r="E9047" s="157">
        <v>12333.781000000001</v>
      </c>
      <c r="F9047" s="157">
        <v>0</v>
      </c>
    </row>
    <row r="9048" spans="1:6" x14ac:dyDescent="0.2">
      <c r="A9048" s="155" t="s">
        <v>8257</v>
      </c>
      <c r="B9048" s="155" t="s">
        <v>8258</v>
      </c>
      <c r="C9048" s="155" t="s">
        <v>10690</v>
      </c>
      <c r="D9048" s="157" t="s">
        <v>8259</v>
      </c>
      <c r="E9048" s="157" t="s">
        <v>8259</v>
      </c>
      <c r="F9048" s="157" t="s">
        <v>8259</v>
      </c>
    </row>
    <row r="9049" spans="1:6" x14ac:dyDescent="0.2">
      <c r="A9049" s="155" t="s">
        <v>8257</v>
      </c>
      <c r="B9049" s="155" t="s">
        <v>8258</v>
      </c>
      <c r="C9049" s="155" t="s">
        <v>10690</v>
      </c>
      <c r="D9049" s="157" t="s">
        <v>8259</v>
      </c>
      <c r="E9049" s="157" t="s">
        <v>8259</v>
      </c>
      <c r="F9049" s="157" t="s">
        <v>8259</v>
      </c>
    </row>
    <row r="9050" spans="1:6" x14ac:dyDescent="0.2">
      <c r="A9050" s="155" t="s">
        <v>8260</v>
      </c>
      <c r="B9050" s="155" t="s">
        <v>12364</v>
      </c>
      <c r="C9050" s="156">
        <v>37621</v>
      </c>
      <c r="D9050" s="157">
        <v>0</v>
      </c>
      <c r="E9050" s="157">
        <v>0</v>
      </c>
      <c r="F9050" s="157">
        <v>0</v>
      </c>
    </row>
    <row r="9051" spans="1:6" x14ac:dyDescent="0.2">
      <c r="A9051" s="155" t="s">
        <v>8261</v>
      </c>
      <c r="B9051" s="155"/>
      <c r="C9051" s="156">
        <v>37621</v>
      </c>
      <c r="D9051" s="157">
        <v>12333.781000000001</v>
      </c>
      <c r="E9051" s="157">
        <v>12333.781000000001</v>
      </c>
      <c r="F9051" s="157">
        <v>0</v>
      </c>
    </row>
    <row r="9052" spans="1:6" x14ac:dyDescent="0.2">
      <c r="A9052" s="155" t="s">
        <v>8257</v>
      </c>
      <c r="B9052" s="155" t="s">
        <v>8258</v>
      </c>
      <c r="C9052" s="155" t="s">
        <v>10690</v>
      </c>
      <c r="D9052" s="157" t="s">
        <v>8259</v>
      </c>
      <c r="E9052" s="157" t="s">
        <v>8259</v>
      </c>
      <c r="F9052" s="157" t="s">
        <v>8259</v>
      </c>
    </row>
    <row r="9053" spans="1:6" x14ac:dyDescent="0.2">
      <c r="A9053" s="155" t="s">
        <v>8257</v>
      </c>
      <c r="B9053" s="155" t="s">
        <v>8258</v>
      </c>
      <c r="C9053" s="155" t="s">
        <v>10690</v>
      </c>
      <c r="D9053" s="157" t="s">
        <v>8259</v>
      </c>
      <c r="E9053" s="157" t="s">
        <v>8259</v>
      </c>
      <c r="F9053" s="157" t="s">
        <v>8259</v>
      </c>
    </row>
    <row r="9054" spans="1:6" x14ac:dyDescent="0.2">
      <c r="A9054" s="155" t="s">
        <v>8260</v>
      </c>
      <c r="B9054" s="155" t="s">
        <v>12364</v>
      </c>
      <c r="C9054" s="156">
        <v>37621</v>
      </c>
      <c r="D9054" s="157">
        <v>0</v>
      </c>
      <c r="E9054" s="157">
        <v>0</v>
      </c>
      <c r="F9054" s="157">
        <v>0</v>
      </c>
    </row>
    <row r="9055" spans="1:6" x14ac:dyDescent="0.2">
      <c r="A9055" s="155" t="s">
        <v>8261</v>
      </c>
      <c r="B9055" s="155"/>
      <c r="C9055" s="156">
        <v>37621</v>
      </c>
      <c r="D9055" s="157">
        <v>0</v>
      </c>
      <c r="E9055" s="157">
        <v>0</v>
      </c>
      <c r="F9055" s="157">
        <v>0</v>
      </c>
    </row>
    <row r="9056" spans="1:6" x14ac:dyDescent="0.2">
      <c r="A9056" s="155" t="s">
        <v>8257</v>
      </c>
      <c r="B9056" s="155" t="s">
        <v>8258</v>
      </c>
      <c r="C9056" s="155" t="s">
        <v>10690</v>
      </c>
      <c r="D9056" s="157" t="s">
        <v>8259</v>
      </c>
      <c r="E9056" s="157" t="s">
        <v>8259</v>
      </c>
      <c r="F9056" s="157" t="s">
        <v>8259</v>
      </c>
    </row>
    <row r="9057" spans="1:6" x14ac:dyDescent="0.2">
      <c r="A9057" s="155" t="s">
        <v>8257</v>
      </c>
      <c r="B9057" s="155" t="s">
        <v>8258</v>
      </c>
      <c r="C9057" s="155" t="s">
        <v>10690</v>
      </c>
      <c r="D9057" s="157" t="s">
        <v>8259</v>
      </c>
      <c r="E9057" s="157" t="s">
        <v>8259</v>
      </c>
      <c r="F9057" s="157" t="s">
        <v>8259</v>
      </c>
    </row>
    <row r="9058" spans="1:6" x14ac:dyDescent="0.2">
      <c r="A9058" s="155" t="s">
        <v>8260</v>
      </c>
      <c r="B9058" s="155" t="s">
        <v>12364</v>
      </c>
      <c r="C9058" s="156">
        <v>37621</v>
      </c>
      <c r="D9058" s="157">
        <v>0</v>
      </c>
      <c r="E9058" s="157">
        <v>0</v>
      </c>
      <c r="F9058" s="157">
        <v>0</v>
      </c>
    </row>
    <row r="9059" spans="1:6" x14ac:dyDescent="0.2">
      <c r="A9059" s="155" t="s">
        <v>8261</v>
      </c>
      <c r="B9059" s="155"/>
      <c r="C9059" s="156">
        <v>37621</v>
      </c>
      <c r="D9059" s="157">
        <v>0</v>
      </c>
      <c r="E9059" s="157">
        <v>0</v>
      </c>
      <c r="F9059" s="157">
        <v>0</v>
      </c>
    </row>
    <row r="9060" spans="1:6" x14ac:dyDescent="0.2">
      <c r="A9060" s="155" t="s">
        <v>8257</v>
      </c>
      <c r="B9060" s="155" t="s">
        <v>8258</v>
      </c>
      <c r="C9060" s="155" t="s">
        <v>10690</v>
      </c>
      <c r="D9060" s="157" t="s">
        <v>8259</v>
      </c>
      <c r="E9060" s="157" t="s">
        <v>8259</v>
      </c>
      <c r="F9060" s="157" t="s">
        <v>8259</v>
      </c>
    </row>
    <row r="9061" spans="1:6" x14ac:dyDescent="0.2">
      <c r="A9061" s="155" t="s">
        <v>8257</v>
      </c>
      <c r="B9061" s="155" t="s">
        <v>8258</v>
      </c>
      <c r="C9061" s="155" t="s">
        <v>10690</v>
      </c>
      <c r="D9061" s="157" t="s">
        <v>8259</v>
      </c>
      <c r="E9061" s="157" t="s">
        <v>8259</v>
      </c>
      <c r="F9061" s="157" t="s">
        <v>8259</v>
      </c>
    </row>
    <row r="9062" spans="1:6" x14ac:dyDescent="0.2">
      <c r="A9062" s="155" t="s">
        <v>8260</v>
      </c>
      <c r="B9062" s="155" t="s">
        <v>12364</v>
      </c>
      <c r="C9062" s="156">
        <v>37621</v>
      </c>
      <c r="D9062" s="157">
        <v>0</v>
      </c>
      <c r="E9062" s="157">
        <v>0</v>
      </c>
      <c r="F9062" s="157">
        <v>0</v>
      </c>
    </row>
    <row r="9063" spans="1:6" x14ac:dyDescent="0.2">
      <c r="A9063" s="155" t="s">
        <v>8261</v>
      </c>
      <c r="B9063" s="155"/>
      <c r="C9063" s="156">
        <v>37621</v>
      </c>
      <c r="D9063" s="157">
        <v>0</v>
      </c>
      <c r="E9063" s="157">
        <v>0</v>
      </c>
      <c r="F9063" s="157">
        <v>0</v>
      </c>
    </row>
    <row r="9064" spans="1:6" x14ac:dyDescent="0.2">
      <c r="A9064" s="155" t="s">
        <v>8257</v>
      </c>
      <c r="B9064" s="155" t="s">
        <v>8258</v>
      </c>
      <c r="C9064" s="155" t="s">
        <v>10690</v>
      </c>
      <c r="D9064" s="157" t="s">
        <v>8259</v>
      </c>
      <c r="E9064" s="157" t="s">
        <v>8259</v>
      </c>
      <c r="F9064" s="157" t="s">
        <v>8259</v>
      </c>
    </row>
    <row r="9065" spans="1:6" x14ac:dyDescent="0.2">
      <c r="A9065" s="155" t="s">
        <v>8257</v>
      </c>
      <c r="B9065" s="155" t="s">
        <v>8258</v>
      </c>
      <c r="C9065" s="155" t="s">
        <v>10690</v>
      </c>
      <c r="D9065" s="157" t="s">
        <v>8259</v>
      </c>
      <c r="E9065" s="157" t="s">
        <v>8259</v>
      </c>
      <c r="F9065" s="157" t="s">
        <v>8259</v>
      </c>
    </row>
    <row r="9066" spans="1:6" x14ac:dyDescent="0.2">
      <c r="A9066" s="155" t="s">
        <v>8260</v>
      </c>
      <c r="B9066" s="155" t="s">
        <v>12364</v>
      </c>
      <c r="C9066" s="156">
        <v>37621</v>
      </c>
      <c r="D9066" s="157">
        <v>0</v>
      </c>
      <c r="E9066" s="157">
        <v>0</v>
      </c>
      <c r="F9066" s="157">
        <v>0</v>
      </c>
    </row>
    <row r="9067" spans="1:6" x14ac:dyDescent="0.2">
      <c r="A9067" s="155" t="s">
        <v>8261</v>
      </c>
      <c r="B9067" s="155"/>
      <c r="C9067" s="156">
        <v>37621</v>
      </c>
      <c r="D9067" s="157">
        <v>0</v>
      </c>
      <c r="E9067" s="157">
        <v>0</v>
      </c>
      <c r="F9067" s="157">
        <v>0</v>
      </c>
    </row>
    <row r="9068" spans="1:6" x14ac:dyDescent="0.2">
      <c r="A9068" s="155" t="s">
        <v>8268</v>
      </c>
      <c r="B9068" s="155"/>
      <c r="C9068" s="155"/>
      <c r="D9068" s="155"/>
      <c r="E9068" s="155"/>
      <c r="F9068" s="155"/>
    </row>
    <row r="9069" spans="1:6" x14ac:dyDescent="0.2">
      <c r="A9069" s="155" t="s">
        <v>8254</v>
      </c>
      <c r="B9069" s="155" t="s">
        <v>8255</v>
      </c>
      <c r="C9069" s="155"/>
      <c r="D9069" s="155"/>
      <c r="E9069" s="155"/>
      <c r="F9069" s="155"/>
    </row>
    <row r="9070" spans="1:6" x14ac:dyDescent="0.2">
      <c r="A9070" s="155"/>
      <c r="B9070" s="155"/>
      <c r="C9070" s="155" t="s">
        <v>10689</v>
      </c>
      <c r="D9070" s="157" t="s">
        <v>8255</v>
      </c>
      <c r="E9070" s="155"/>
      <c r="F9070" s="155"/>
    </row>
    <row r="9072" spans="1:6" x14ac:dyDescent="0.2">
      <c r="A9072" s="155" t="s">
        <v>8257</v>
      </c>
      <c r="B9072" s="155" t="s">
        <v>8258</v>
      </c>
      <c r="C9072" s="155" t="s">
        <v>10690</v>
      </c>
      <c r="D9072" s="157" t="s">
        <v>8259</v>
      </c>
      <c r="E9072" s="157" t="s">
        <v>8259</v>
      </c>
      <c r="F9072" s="157" t="s">
        <v>8259</v>
      </c>
    </row>
    <row r="9073" spans="1:6" x14ac:dyDescent="0.2">
      <c r="A9073" s="155" t="s">
        <v>8257</v>
      </c>
      <c r="B9073" s="155" t="s">
        <v>8258</v>
      </c>
      <c r="C9073" s="155" t="s">
        <v>10690</v>
      </c>
      <c r="D9073" s="157" t="s">
        <v>8259</v>
      </c>
      <c r="E9073" s="157" t="s">
        <v>8259</v>
      </c>
      <c r="F9073" s="157" t="s">
        <v>8259</v>
      </c>
    </row>
    <row r="9074" spans="1:6" x14ac:dyDescent="0.2">
      <c r="A9074" s="155" t="s">
        <v>8260</v>
      </c>
      <c r="B9074" s="155" t="s">
        <v>12364</v>
      </c>
      <c r="C9074" s="156">
        <v>37621</v>
      </c>
      <c r="D9074" s="157">
        <v>0</v>
      </c>
      <c r="E9074" s="157">
        <v>0</v>
      </c>
      <c r="F9074" s="157">
        <v>0</v>
      </c>
    </row>
    <row r="9075" spans="1:6" x14ac:dyDescent="0.2">
      <c r="A9075" s="155" t="s">
        <v>8261</v>
      </c>
      <c r="B9075" s="155"/>
      <c r="C9075" s="156">
        <v>37621</v>
      </c>
      <c r="D9075" s="157">
        <v>0</v>
      </c>
      <c r="E9075" s="157">
        <v>0</v>
      </c>
      <c r="F9075" s="157">
        <v>0</v>
      </c>
    </row>
    <row r="9076" spans="1:6" x14ac:dyDescent="0.2">
      <c r="A9076" s="155" t="s">
        <v>8257</v>
      </c>
      <c r="B9076" s="155" t="s">
        <v>8258</v>
      </c>
      <c r="C9076" s="155" t="s">
        <v>10690</v>
      </c>
      <c r="D9076" s="157" t="s">
        <v>8259</v>
      </c>
      <c r="E9076" s="157" t="s">
        <v>8259</v>
      </c>
      <c r="F9076" s="157" t="s">
        <v>8259</v>
      </c>
    </row>
    <row r="9077" spans="1:6" x14ac:dyDescent="0.2">
      <c r="A9077" s="155" t="s">
        <v>8257</v>
      </c>
      <c r="B9077" s="155" t="s">
        <v>8258</v>
      </c>
      <c r="C9077" s="155" t="s">
        <v>10690</v>
      </c>
      <c r="D9077" s="157" t="s">
        <v>8259</v>
      </c>
      <c r="E9077" s="157" t="s">
        <v>8259</v>
      </c>
      <c r="F9077" s="157" t="s">
        <v>8259</v>
      </c>
    </row>
    <row r="9078" spans="1:6" x14ac:dyDescent="0.2">
      <c r="A9078" s="155" t="s">
        <v>8260</v>
      </c>
      <c r="B9078" s="155" t="s">
        <v>12364</v>
      </c>
      <c r="C9078" s="156">
        <v>37621</v>
      </c>
      <c r="D9078" s="157">
        <v>0</v>
      </c>
      <c r="E9078" s="157">
        <v>0</v>
      </c>
      <c r="F9078" s="157">
        <v>0</v>
      </c>
    </row>
    <row r="9079" spans="1:6" x14ac:dyDescent="0.2">
      <c r="A9079" s="155" t="s">
        <v>8261</v>
      </c>
      <c r="B9079" s="155"/>
      <c r="C9079" s="156">
        <v>37621</v>
      </c>
      <c r="D9079" s="157">
        <v>0</v>
      </c>
      <c r="E9079" s="157">
        <v>0</v>
      </c>
      <c r="F9079" s="157">
        <v>0</v>
      </c>
    </row>
    <row r="9080" spans="1:6" x14ac:dyDescent="0.2">
      <c r="A9080" s="155" t="s">
        <v>8257</v>
      </c>
      <c r="B9080" s="155" t="s">
        <v>8258</v>
      </c>
      <c r="C9080" s="155" t="s">
        <v>10690</v>
      </c>
      <c r="D9080" s="157" t="s">
        <v>8259</v>
      </c>
      <c r="E9080" s="157" t="s">
        <v>8259</v>
      </c>
      <c r="F9080" s="157" t="s">
        <v>8259</v>
      </c>
    </row>
    <row r="9081" spans="1:6" x14ac:dyDescent="0.2">
      <c r="A9081" s="155" t="s">
        <v>101</v>
      </c>
      <c r="B9081" s="155" t="s">
        <v>10089</v>
      </c>
      <c r="C9081" s="155" t="s">
        <v>8278</v>
      </c>
      <c r="D9081" s="155"/>
      <c r="E9081" s="155"/>
      <c r="F9081" s="155"/>
    </row>
    <row r="9082" spans="1:6" x14ac:dyDescent="0.2">
      <c r="A9082" s="155"/>
      <c r="B9082" s="155"/>
      <c r="C9082" s="155" t="s">
        <v>10691</v>
      </c>
      <c r="D9082" s="155"/>
      <c r="E9082" s="157">
        <v>0</v>
      </c>
      <c r="F9082" s="155"/>
    </row>
    <row r="9083" spans="1:6" x14ac:dyDescent="0.2">
      <c r="A9083" s="155" t="s">
        <v>8264</v>
      </c>
      <c r="B9083" s="155"/>
      <c r="C9083" s="156">
        <v>37590</v>
      </c>
      <c r="D9083" s="157">
        <v>1265.375</v>
      </c>
      <c r="E9083" s="157">
        <v>1022.591</v>
      </c>
      <c r="F9083" s="157">
        <v>242.78399999999999</v>
      </c>
    </row>
    <row r="9084" spans="1:6" x14ac:dyDescent="0.2">
      <c r="A9084" s="155" t="s">
        <v>8257</v>
      </c>
      <c r="B9084" s="155" t="s">
        <v>8258</v>
      </c>
      <c r="C9084" s="155" t="s">
        <v>10690</v>
      </c>
      <c r="D9084" s="157" t="s">
        <v>8259</v>
      </c>
      <c r="E9084" s="157" t="s">
        <v>8259</v>
      </c>
      <c r="F9084" s="157" t="s">
        <v>8259</v>
      </c>
    </row>
    <row r="9086" spans="1:6" x14ac:dyDescent="0.2">
      <c r="A9086" s="155" t="s">
        <v>8265</v>
      </c>
      <c r="B9086" s="155" t="s">
        <v>8266</v>
      </c>
      <c r="C9086" s="155" t="s">
        <v>158</v>
      </c>
      <c r="D9086" s="157" t="s">
        <v>3</v>
      </c>
      <c r="E9086" s="157" t="s">
        <v>4</v>
      </c>
      <c r="F9086" s="157" t="s">
        <v>1020</v>
      </c>
    </row>
    <row r="9087" spans="1:6" x14ac:dyDescent="0.2">
      <c r="A9087" s="155" t="s">
        <v>8257</v>
      </c>
      <c r="B9087" s="155" t="s">
        <v>8258</v>
      </c>
      <c r="C9087" s="155" t="s">
        <v>10690</v>
      </c>
      <c r="D9087" s="157" t="s">
        <v>8259</v>
      </c>
      <c r="E9087" s="157" t="s">
        <v>8259</v>
      </c>
      <c r="F9087" s="157" t="s">
        <v>8259</v>
      </c>
    </row>
    <row r="9088" spans="1:6" x14ac:dyDescent="0.2">
      <c r="A9088" s="156">
        <v>45636</v>
      </c>
      <c r="B9088" s="155">
        <v>5624567501</v>
      </c>
      <c r="C9088" s="155" t="s">
        <v>12113</v>
      </c>
      <c r="D9088" s="157">
        <v>1022.591</v>
      </c>
      <c r="E9088" s="155"/>
      <c r="F9088" s="157">
        <v>1265.375</v>
      </c>
    </row>
    <row r="9089" spans="1:6" x14ac:dyDescent="0.2">
      <c r="A9089" s="155" t="s">
        <v>8257</v>
      </c>
      <c r="B9089" s="155" t="s">
        <v>8258</v>
      </c>
      <c r="C9089" s="155" t="s">
        <v>10690</v>
      </c>
      <c r="D9089" s="157" t="s">
        <v>8259</v>
      </c>
      <c r="E9089" s="157" t="s">
        <v>8259</v>
      </c>
      <c r="F9089" s="157" t="s">
        <v>8259</v>
      </c>
    </row>
    <row r="9090" spans="1:6" x14ac:dyDescent="0.2">
      <c r="A9090" s="155" t="s">
        <v>8260</v>
      </c>
      <c r="B9090" s="155" t="s">
        <v>12364</v>
      </c>
      <c r="C9090" s="156">
        <v>37621</v>
      </c>
      <c r="D9090" s="157">
        <v>1022.591</v>
      </c>
      <c r="E9090" s="157">
        <v>0</v>
      </c>
      <c r="F9090" s="157">
        <v>1022.591</v>
      </c>
    </row>
    <row r="9091" spans="1:6" x14ac:dyDescent="0.2">
      <c r="A9091" s="155" t="s">
        <v>8261</v>
      </c>
      <c r="B9091" s="155"/>
      <c r="C9091" s="156">
        <v>37621</v>
      </c>
      <c r="D9091" s="157">
        <v>2287.9659999999999</v>
      </c>
      <c r="E9091" s="157">
        <v>1022.591</v>
      </c>
      <c r="F9091" s="157">
        <v>1265.375</v>
      </c>
    </row>
    <row r="9092" spans="1:6" x14ac:dyDescent="0.2">
      <c r="A9092" s="155" t="s">
        <v>8257</v>
      </c>
      <c r="B9092" s="155" t="s">
        <v>8258</v>
      </c>
      <c r="C9092" s="155" t="s">
        <v>10690</v>
      </c>
      <c r="D9092" s="157" t="s">
        <v>8259</v>
      </c>
      <c r="E9092" s="157" t="s">
        <v>8259</v>
      </c>
      <c r="F9092" s="157" t="s">
        <v>8259</v>
      </c>
    </row>
    <row r="9093" spans="1:6" x14ac:dyDescent="0.2">
      <c r="A9093" s="155" t="s">
        <v>8257</v>
      </c>
      <c r="B9093" s="155" t="s">
        <v>8258</v>
      </c>
      <c r="C9093" s="155" t="s">
        <v>10690</v>
      </c>
      <c r="D9093" s="157" t="s">
        <v>8259</v>
      </c>
      <c r="E9093" s="157" t="s">
        <v>8259</v>
      </c>
      <c r="F9093" s="157" t="s">
        <v>8259</v>
      </c>
    </row>
    <row r="9094" spans="1:6" x14ac:dyDescent="0.2">
      <c r="A9094" s="155" t="s">
        <v>8260</v>
      </c>
      <c r="B9094" s="155" t="s">
        <v>12364</v>
      </c>
      <c r="C9094" s="156">
        <v>37621</v>
      </c>
      <c r="D9094" s="157">
        <v>0</v>
      </c>
      <c r="E9094" s="157">
        <v>0</v>
      </c>
      <c r="F9094" s="157">
        <v>0</v>
      </c>
    </row>
    <row r="9095" spans="1:6" x14ac:dyDescent="0.2">
      <c r="A9095" s="155" t="s">
        <v>8261</v>
      </c>
      <c r="B9095" s="155"/>
      <c r="C9095" s="156">
        <v>37621</v>
      </c>
      <c r="D9095" s="157">
        <v>0</v>
      </c>
      <c r="E9095" s="157">
        <v>0</v>
      </c>
      <c r="F9095" s="157">
        <v>0</v>
      </c>
    </row>
    <row r="9096" spans="1:6" x14ac:dyDescent="0.2">
      <c r="A9096" s="155" t="s">
        <v>8257</v>
      </c>
      <c r="B9096" s="155" t="s">
        <v>8258</v>
      </c>
      <c r="C9096" s="155" t="s">
        <v>10690</v>
      </c>
      <c r="D9096" s="157" t="s">
        <v>8259</v>
      </c>
      <c r="E9096" s="157" t="s">
        <v>8259</v>
      </c>
      <c r="F9096" s="157" t="s">
        <v>8259</v>
      </c>
    </row>
    <row r="9097" spans="1:6" x14ac:dyDescent="0.2">
      <c r="A9097" s="155" t="s">
        <v>8257</v>
      </c>
      <c r="B9097" s="155" t="s">
        <v>8258</v>
      </c>
      <c r="C9097" s="155" t="s">
        <v>10690</v>
      </c>
      <c r="D9097" s="157" t="s">
        <v>8259</v>
      </c>
      <c r="E9097" s="157" t="s">
        <v>8259</v>
      </c>
      <c r="F9097" s="157" t="s">
        <v>8259</v>
      </c>
    </row>
    <row r="9098" spans="1:6" x14ac:dyDescent="0.2">
      <c r="A9098" s="155" t="s">
        <v>8260</v>
      </c>
      <c r="B9098" s="155" t="s">
        <v>12364</v>
      </c>
      <c r="C9098" s="156">
        <v>37621</v>
      </c>
      <c r="D9098" s="157">
        <v>0</v>
      </c>
      <c r="E9098" s="157">
        <v>0</v>
      </c>
      <c r="F9098" s="157">
        <v>0</v>
      </c>
    </row>
    <row r="9099" spans="1:6" x14ac:dyDescent="0.2">
      <c r="A9099" s="155" t="s">
        <v>8261</v>
      </c>
      <c r="B9099" s="155"/>
      <c r="C9099" s="156">
        <v>37621</v>
      </c>
      <c r="D9099" s="157">
        <v>0</v>
      </c>
      <c r="E9099" s="157">
        <v>0</v>
      </c>
      <c r="F9099" s="157">
        <v>0</v>
      </c>
    </row>
    <row r="9100" spans="1:6" x14ac:dyDescent="0.2">
      <c r="A9100" s="155" t="s">
        <v>8257</v>
      </c>
      <c r="B9100" s="155" t="s">
        <v>8258</v>
      </c>
      <c r="C9100" s="155" t="s">
        <v>10690</v>
      </c>
      <c r="D9100" s="157" t="s">
        <v>8259</v>
      </c>
      <c r="E9100" s="157" t="s">
        <v>8259</v>
      </c>
      <c r="F9100" s="157" t="s">
        <v>8259</v>
      </c>
    </row>
    <row r="9101" spans="1:6" x14ac:dyDescent="0.2">
      <c r="A9101" s="155" t="s">
        <v>8257</v>
      </c>
      <c r="B9101" s="155" t="s">
        <v>8258</v>
      </c>
      <c r="C9101" s="155" t="s">
        <v>10690</v>
      </c>
      <c r="D9101" s="157" t="s">
        <v>8259</v>
      </c>
      <c r="E9101" s="157" t="s">
        <v>8259</v>
      </c>
      <c r="F9101" s="157" t="s">
        <v>8259</v>
      </c>
    </row>
    <row r="9102" spans="1:6" x14ac:dyDescent="0.2">
      <c r="A9102" s="155" t="s">
        <v>8260</v>
      </c>
      <c r="B9102" s="155" t="s">
        <v>12364</v>
      </c>
      <c r="C9102" s="156">
        <v>37621</v>
      </c>
      <c r="D9102" s="157">
        <v>0</v>
      </c>
      <c r="E9102" s="157">
        <v>0</v>
      </c>
      <c r="F9102" s="157">
        <v>0</v>
      </c>
    </row>
    <row r="9103" spans="1:6" x14ac:dyDescent="0.2">
      <c r="A9103" s="155" t="s">
        <v>8261</v>
      </c>
      <c r="B9103" s="155"/>
      <c r="C9103" s="156">
        <v>37621</v>
      </c>
      <c r="D9103" s="157">
        <v>0</v>
      </c>
      <c r="E9103" s="157">
        <v>0</v>
      </c>
      <c r="F9103" s="157">
        <v>0</v>
      </c>
    </row>
    <row r="9104" spans="1:6" x14ac:dyDescent="0.2">
      <c r="A9104" s="155" t="s">
        <v>8257</v>
      </c>
      <c r="B9104" s="155" t="s">
        <v>8258</v>
      </c>
      <c r="C9104" s="155" t="s">
        <v>10690</v>
      </c>
      <c r="D9104" s="157" t="s">
        <v>8259</v>
      </c>
      <c r="E9104" s="157" t="s">
        <v>8259</v>
      </c>
      <c r="F9104" s="157" t="s">
        <v>8259</v>
      </c>
    </row>
    <row r="9105" spans="1:6" x14ac:dyDescent="0.2">
      <c r="A9105" s="155" t="s">
        <v>8257</v>
      </c>
      <c r="B9105" s="155" t="s">
        <v>8258</v>
      </c>
      <c r="C9105" s="155" t="s">
        <v>10690</v>
      </c>
      <c r="D9105" s="157" t="s">
        <v>8259</v>
      </c>
      <c r="E9105" s="157" t="s">
        <v>8259</v>
      </c>
      <c r="F9105" s="157" t="s">
        <v>8259</v>
      </c>
    </row>
    <row r="9106" spans="1:6" x14ac:dyDescent="0.2">
      <c r="A9106" s="155" t="s">
        <v>8260</v>
      </c>
      <c r="B9106" s="155" t="s">
        <v>12364</v>
      </c>
      <c r="C9106" s="156">
        <v>37621</v>
      </c>
      <c r="D9106" s="157">
        <v>0</v>
      </c>
      <c r="E9106" s="157">
        <v>0</v>
      </c>
      <c r="F9106" s="157">
        <v>0</v>
      </c>
    </row>
    <row r="9107" spans="1:6" x14ac:dyDescent="0.2">
      <c r="A9107" s="155" t="s">
        <v>8261</v>
      </c>
      <c r="B9107" s="155"/>
      <c r="C9107" s="156">
        <v>37621</v>
      </c>
      <c r="D9107" s="157">
        <v>0</v>
      </c>
      <c r="E9107" s="157">
        <v>0</v>
      </c>
      <c r="F9107" s="157">
        <v>0</v>
      </c>
    </row>
    <row r="9108" spans="1:6" x14ac:dyDescent="0.2">
      <c r="A9108" s="155" t="s">
        <v>8257</v>
      </c>
      <c r="B9108" s="155" t="s">
        <v>8258</v>
      </c>
      <c r="C9108" s="155" t="s">
        <v>10690</v>
      </c>
      <c r="D9108" s="157" t="s">
        <v>8259</v>
      </c>
      <c r="E9108" s="157" t="s">
        <v>8259</v>
      </c>
      <c r="F9108" s="157" t="s">
        <v>8259</v>
      </c>
    </row>
    <row r="9109" spans="1:6" x14ac:dyDescent="0.2">
      <c r="A9109" s="155" t="s">
        <v>6382</v>
      </c>
      <c r="B9109" s="155" t="s">
        <v>10092</v>
      </c>
      <c r="C9109" s="155"/>
      <c r="D9109" s="155"/>
      <c r="E9109" s="155"/>
      <c r="F9109" s="155"/>
    </row>
    <row r="9110" spans="1:6" x14ac:dyDescent="0.2">
      <c r="A9110" s="155"/>
      <c r="B9110" s="155"/>
      <c r="C9110" s="155" t="s">
        <v>10691</v>
      </c>
      <c r="D9110" s="155"/>
      <c r="E9110" s="157">
        <v>0</v>
      </c>
      <c r="F9110" s="155"/>
    </row>
    <row r="9111" spans="1:6" x14ac:dyDescent="0.2">
      <c r="A9111" s="155" t="s">
        <v>8264</v>
      </c>
      <c r="B9111" s="155"/>
      <c r="C9111" s="156">
        <v>37590</v>
      </c>
      <c r="D9111" s="157">
        <v>1223.8440000000001</v>
      </c>
      <c r="E9111" s="157">
        <v>1223.8440000000001</v>
      </c>
      <c r="F9111" s="157">
        <v>0</v>
      </c>
    </row>
    <row r="9112" spans="1:6" x14ac:dyDescent="0.2">
      <c r="A9112" s="155" t="s">
        <v>8257</v>
      </c>
      <c r="B9112" s="155" t="s">
        <v>8258</v>
      </c>
      <c r="C9112" s="155" t="s">
        <v>10690</v>
      </c>
      <c r="D9112" s="157" t="s">
        <v>8259</v>
      </c>
      <c r="E9112" s="157" t="s">
        <v>8259</v>
      </c>
      <c r="F9112" s="157" t="s">
        <v>8259</v>
      </c>
    </row>
    <row r="9113" spans="1:6" x14ac:dyDescent="0.2">
      <c r="A9113" s="155" t="s">
        <v>8257</v>
      </c>
      <c r="B9113" s="155" t="s">
        <v>8258</v>
      </c>
      <c r="C9113" s="155" t="s">
        <v>10690</v>
      </c>
      <c r="D9113" s="157" t="s">
        <v>8259</v>
      </c>
      <c r="E9113" s="157" t="s">
        <v>8259</v>
      </c>
      <c r="F9113" s="157" t="s">
        <v>8259</v>
      </c>
    </row>
    <row r="9114" spans="1:6" x14ac:dyDescent="0.2">
      <c r="A9114" s="155" t="s">
        <v>8260</v>
      </c>
      <c r="B9114" s="155" t="s">
        <v>12364</v>
      </c>
      <c r="C9114" s="156">
        <v>37621</v>
      </c>
      <c r="D9114" s="157">
        <v>0</v>
      </c>
      <c r="E9114" s="157">
        <v>0</v>
      </c>
      <c r="F9114" s="157">
        <v>0</v>
      </c>
    </row>
    <row r="9115" spans="1:6" x14ac:dyDescent="0.2">
      <c r="A9115" s="155" t="s">
        <v>8261</v>
      </c>
      <c r="B9115" s="155"/>
      <c r="C9115" s="156">
        <v>37621</v>
      </c>
      <c r="D9115" s="157">
        <v>1223.8440000000001</v>
      </c>
      <c r="E9115" s="157">
        <v>1223.8440000000001</v>
      </c>
      <c r="F9115" s="157">
        <v>0</v>
      </c>
    </row>
    <row r="9116" spans="1:6" x14ac:dyDescent="0.2">
      <c r="A9116" s="155" t="s">
        <v>8257</v>
      </c>
      <c r="B9116" s="155" t="s">
        <v>8258</v>
      </c>
      <c r="C9116" s="155" t="s">
        <v>10690</v>
      </c>
      <c r="D9116" s="157" t="s">
        <v>8259</v>
      </c>
      <c r="E9116" s="157" t="s">
        <v>8259</v>
      </c>
      <c r="F9116" s="157" t="s">
        <v>8259</v>
      </c>
    </row>
    <row r="9117" spans="1:6" x14ac:dyDescent="0.2">
      <c r="A9117" s="155" t="s">
        <v>8257</v>
      </c>
      <c r="B9117" s="155" t="s">
        <v>8258</v>
      </c>
      <c r="C9117" s="155" t="s">
        <v>10690</v>
      </c>
      <c r="D9117" s="157" t="s">
        <v>8259</v>
      </c>
      <c r="E9117" s="157" t="s">
        <v>8259</v>
      </c>
      <c r="F9117" s="157" t="s">
        <v>8259</v>
      </c>
    </row>
    <row r="9118" spans="1:6" x14ac:dyDescent="0.2">
      <c r="A9118" s="155" t="s">
        <v>8260</v>
      </c>
      <c r="B9118" s="155" t="s">
        <v>12364</v>
      </c>
      <c r="C9118" s="156">
        <v>37621</v>
      </c>
      <c r="D9118" s="157">
        <v>0</v>
      </c>
      <c r="E9118" s="157">
        <v>0</v>
      </c>
      <c r="F9118" s="157">
        <v>0</v>
      </c>
    </row>
    <row r="9119" spans="1:6" x14ac:dyDescent="0.2">
      <c r="A9119" s="155" t="s">
        <v>8261</v>
      </c>
      <c r="B9119" s="155"/>
      <c r="C9119" s="156">
        <v>37621</v>
      </c>
      <c r="D9119" s="157">
        <v>0</v>
      </c>
      <c r="E9119" s="157">
        <v>0</v>
      </c>
      <c r="F9119" s="157">
        <v>0</v>
      </c>
    </row>
    <row r="9120" spans="1:6" x14ac:dyDescent="0.2">
      <c r="A9120" s="155" t="s">
        <v>8257</v>
      </c>
      <c r="B9120" s="155" t="s">
        <v>8258</v>
      </c>
      <c r="C9120" s="155" t="s">
        <v>10690</v>
      </c>
      <c r="D9120" s="157" t="s">
        <v>8259</v>
      </c>
      <c r="E9120" s="157" t="s">
        <v>8259</v>
      </c>
      <c r="F9120" s="157" t="s">
        <v>8259</v>
      </c>
    </row>
    <row r="9121" spans="1:6" x14ac:dyDescent="0.2">
      <c r="A9121" s="155" t="s">
        <v>8257</v>
      </c>
      <c r="B9121" s="155" t="s">
        <v>8258</v>
      </c>
      <c r="C9121" s="155" t="s">
        <v>10690</v>
      </c>
      <c r="D9121" s="157" t="s">
        <v>8259</v>
      </c>
      <c r="E9121" s="157" t="s">
        <v>8259</v>
      </c>
      <c r="F9121" s="157" t="s">
        <v>8259</v>
      </c>
    </row>
    <row r="9122" spans="1:6" x14ac:dyDescent="0.2">
      <c r="A9122" s="155" t="s">
        <v>8260</v>
      </c>
      <c r="B9122" s="155" t="s">
        <v>12364</v>
      </c>
      <c r="C9122" s="156">
        <v>37621</v>
      </c>
      <c r="D9122" s="157">
        <v>0</v>
      </c>
      <c r="E9122" s="157">
        <v>0</v>
      </c>
      <c r="F9122" s="157">
        <v>0</v>
      </c>
    </row>
    <row r="9123" spans="1:6" x14ac:dyDescent="0.2">
      <c r="A9123" s="155" t="s">
        <v>8261</v>
      </c>
      <c r="B9123" s="155"/>
      <c r="C9123" s="156">
        <v>37621</v>
      </c>
      <c r="D9123" s="157">
        <v>0</v>
      </c>
      <c r="E9123" s="157">
        <v>0</v>
      </c>
      <c r="F9123" s="157">
        <v>0</v>
      </c>
    </row>
    <row r="9124" spans="1:6" x14ac:dyDescent="0.2">
      <c r="A9124" s="155" t="s">
        <v>8268</v>
      </c>
      <c r="B9124" s="155"/>
      <c r="C9124" s="155"/>
      <c r="D9124" s="155"/>
      <c r="E9124" s="155"/>
      <c r="F9124" s="155"/>
    </row>
    <row r="9125" spans="1:6" x14ac:dyDescent="0.2">
      <c r="A9125" s="155" t="s">
        <v>8254</v>
      </c>
      <c r="B9125" s="155" t="s">
        <v>8255</v>
      </c>
      <c r="C9125" s="155"/>
      <c r="D9125" s="155"/>
      <c r="E9125" s="155"/>
      <c r="F9125" s="155"/>
    </row>
    <row r="9126" spans="1:6" x14ac:dyDescent="0.2">
      <c r="A9126" s="155"/>
      <c r="B9126" s="155"/>
      <c r="C9126" s="155" t="s">
        <v>10689</v>
      </c>
      <c r="D9126" s="157" t="s">
        <v>8255</v>
      </c>
      <c r="E9126" s="155"/>
      <c r="F9126" s="155"/>
    </row>
    <row r="9128" spans="1:6" x14ac:dyDescent="0.2">
      <c r="A9128" s="155" t="s">
        <v>8257</v>
      </c>
      <c r="B9128" s="155" t="s">
        <v>8258</v>
      </c>
      <c r="C9128" s="155" t="s">
        <v>10690</v>
      </c>
      <c r="D9128" s="157" t="s">
        <v>8259</v>
      </c>
      <c r="E9128" s="157" t="s">
        <v>8259</v>
      </c>
      <c r="F9128" s="157" t="s">
        <v>8259</v>
      </c>
    </row>
    <row r="9129" spans="1:6" x14ac:dyDescent="0.2">
      <c r="A9129" s="155" t="s">
        <v>8257</v>
      </c>
      <c r="B9129" s="155" t="s">
        <v>8258</v>
      </c>
      <c r="C9129" s="155" t="s">
        <v>10690</v>
      </c>
      <c r="D9129" s="157" t="s">
        <v>8259</v>
      </c>
      <c r="E9129" s="157" t="s">
        <v>8259</v>
      </c>
      <c r="F9129" s="157" t="s">
        <v>8259</v>
      </c>
    </row>
    <row r="9130" spans="1:6" x14ac:dyDescent="0.2">
      <c r="A9130" s="155" t="s">
        <v>8260</v>
      </c>
      <c r="B9130" s="155" t="s">
        <v>12364</v>
      </c>
      <c r="C9130" s="156">
        <v>37621</v>
      </c>
      <c r="D9130" s="157">
        <v>0</v>
      </c>
      <c r="E9130" s="157">
        <v>0</v>
      </c>
      <c r="F9130" s="157">
        <v>0</v>
      </c>
    </row>
    <row r="9131" spans="1:6" x14ac:dyDescent="0.2">
      <c r="A9131" s="155" t="s">
        <v>8261</v>
      </c>
      <c r="B9131" s="155"/>
      <c r="C9131" s="156">
        <v>37621</v>
      </c>
      <c r="D9131" s="157">
        <v>0</v>
      </c>
      <c r="E9131" s="157">
        <v>0</v>
      </c>
      <c r="F9131" s="157">
        <v>0</v>
      </c>
    </row>
    <row r="9132" spans="1:6" x14ac:dyDescent="0.2">
      <c r="A9132" s="155" t="s">
        <v>8257</v>
      </c>
      <c r="B9132" s="155" t="s">
        <v>8258</v>
      </c>
      <c r="C9132" s="155" t="s">
        <v>10690</v>
      </c>
      <c r="D9132" s="157" t="s">
        <v>8259</v>
      </c>
      <c r="E9132" s="157" t="s">
        <v>8259</v>
      </c>
      <c r="F9132" s="157" t="s">
        <v>8259</v>
      </c>
    </row>
    <row r="9133" spans="1:6" x14ac:dyDescent="0.2">
      <c r="A9133" s="155" t="s">
        <v>102</v>
      </c>
      <c r="B9133" s="155" t="s">
        <v>8540</v>
      </c>
      <c r="C9133" s="155"/>
      <c r="D9133" s="155"/>
      <c r="E9133" s="155"/>
      <c r="F9133" s="155"/>
    </row>
    <row r="9134" spans="1:6" x14ac:dyDescent="0.2">
      <c r="A9134" s="155"/>
      <c r="B9134" s="155"/>
      <c r="C9134" s="155" t="s">
        <v>10691</v>
      </c>
      <c r="D9134" s="155"/>
      <c r="E9134" s="157">
        <v>0</v>
      </c>
      <c r="F9134" s="155"/>
    </row>
    <row r="9135" spans="1:6" x14ac:dyDescent="0.2">
      <c r="A9135" s="155" t="s">
        <v>8264</v>
      </c>
      <c r="B9135" s="155"/>
      <c r="C9135" s="156">
        <v>37590</v>
      </c>
      <c r="D9135" s="157">
        <v>26298.800999999999</v>
      </c>
      <c r="E9135" s="157">
        <v>18272.378000000001</v>
      </c>
      <c r="F9135" s="157">
        <v>8026.4229999999998</v>
      </c>
    </row>
    <row r="9136" spans="1:6" x14ac:dyDescent="0.2">
      <c r="A9136" s="155" t="s">
        <v>8257</v>
      </c>
      <c r="B9136" s="155" t="s">
        <v>8258</v>
      </c>
      <c r="C9136" s="155" t="s">
        <v>10690</v>
      </c>
      <c r="D9136" s="157" t="s">
        <v>8259</v>
      </c>
      <c r="E9136" s="157" t="s">
        <v>8259</v>
      </c>
      <c r="F9136" s="157" t="s">
        <v>8259</v>
      </c>
    </row>
    <row r="9138" spans="1:6" x14ac:dyDescent="0.2">
      <c r="A9138" s="155" t="s">
        <v>8265</v>
      </c>
      <c r="B9138" s="155" t="s">
        <v>8266</v>
      </c>
      <c r="C9138" s="155" t="s">
        <v>158</v>
      </c>
      <c r="D9138" s="157" t="s">
        <v>3</v>
      </c>
      <c r="E9138" s="157" t="s">
        <v>4</v>
      </c>
      <c r="F9138" s="157" t="s">
        <v>1020</v>
      </c>
    </row>
    <row r="9139" spans="1:6" x14ac:dyDescent="0.2">
      <c r="A9139" s="155" t="s">
        <v>8257</v>
      </c>
      <c r="B9139" s="155" t="s">
        <v>8258</v>
      </c>
      <c r="C9139" s="155" t="s">
        <v>10690</v>
      </c>
      <c r="D9139" s="157" t="s">
        <v>8259</v>
      </c>
      <c r="E9139" s="157" t="s">
        <v>8259</v>
      </c>
      <c r="F9139" s="157" t="s">
        <v>8259</v>
      </c>
    </row>
    <row r="9140" spans="1:6" x14ac:dyDescent="0.2">
      <c r="A9140" s="156">
        <v>45648</v>
      </c>
      <c r="B9140" s="155">
        <v>5624567556</v>
      </c>
      <c r="C9140" s="155" t="s">
        <v>12114</v>
      </c>
      <c r="D9140" s="157">
        <v>193.78</v>
      </c>
      <c r="E9140" s="155"/>
      <c r="F9140" s="157">
        <v>8220.2029999999995</v>
      </c>
    </row>
    <row r="9141" spans="1:6" x14ac:dyDescent="0.2">
      <c r="A9141" s="156">
        <v>45651</v>
      </c>
      <c r="B9141" s="155" t="s">
        <v>12115</v>
      </c>
      <c r="C9141" s="155" t="s">
        <v>12116</v>
      </c>
      <c r="D9141" s="155"/>
      <c r="E9141" s="157">
        <v>2108.471</v>
      </c>
      <c r="F9141" s="157">
        <v>6111.732</v>
      </c>
    </row>
    <row r="9142" spans="1:6" x14ac:dyDescent="0.2">
      <c r="A9142" s="156">
        <v>45657</v>
      </c>
      <c r="B9142" s="155" t="s">
        <v>12117</v>
      </c>
      <c r="C9142" s="155" t="s">
        <v>12118</v>
      </c>
      <c r="D9142" s="155"/>
      <c r="E9142" s="157">
        <v>723.45399999999995</v>
      </c>
      <c r="F9142" s="157">
        <v>5388.2780000000002</v>
      </c>
    </row>
    <row r="9143" spans="1:6" x14ac:dyDescent="0.2">
      <c r="A9143" s="155" t="s">
        <v>8257</v>
      </c>
      <c r="B9143" s="155" t="s">
        <v>8258</v>
      </c>
      <c r="C9143" s="155" t="s">
        <v>10690</v>
      </c>
      <c r="D9143" s="157" t="s">
        <v>8259</v>
      </c>
      <c r="E9143" s="157" t="s">
        <v>8259</v>
      </c>
      <c r="F9143" s="157" t="s">
        <v>8259</v>
      </c>
    </row>
    <row r="9144" spans="1:6" x14ac:dyDescent="0.2">
      <c r="A9144" s="155" t="s">
        <v>8260</v>
      </c>
      <c r="B9144" s="155" t="s">
        <v>12364</v>
      </c>
      <c r="C9144" s="156">
        <v>37621</v>
      </c>
      <c r="D9144" s="157">
        <v>193.78</v>
      </c>
      <c r="E9144" s="157">
        <v>2831.9250000000002</v>
      </c>
      <c r="F9144" s="157">
        <v>-2638.145</v>
      </c>
    </row>
    <row r="9145" spans="1:6" x14ac:dyDescent="0.2">
      <c r="A9145" s="155" t="s">
        <v>8261</v>
      </c>
      <c r="B9145" s="155"/>
      <c r="C9145" s="156">
        <v>37621</v>
      </c>
      <c r="D9145" s="157">
        <v>26492.580999999998</v>
      </c>
      <c r="E9145" s="157">
        <v>21104.303</v>
      </c>
      <c r="F9145" s="157">
        <v>5388.2780000000002</v>
      </c>
    </row>
    <row r="9146" spans="1:6" x14ac:dyDescent="0.2">
      <c r="A9146" s="155" t="s">
        <v>8257</v>
      </c>
      <c r="B9146" s="155" t="s">
        <v>8258</v>
      </c>
      <c r="C9146" s="155" t="s">
        <v>10690</v>
      </c>
      <c r="D9146" s="157" t="s">
        <v>8259</v>
      </c>
      <c r="E9146" s="157" t="s">
        <v>8259</v>
      </c>
      <c r="F9146" s="157" t="s">
        <v>8259</v>
      </c>
    </row>
    <row r="9147" spans="1:6" x14ac:dyDescent="0.2">
      <c r="A9147" s="155" t="s">
        <v>8257</v>
      </c>
      <c r="B9147" s="155" t="s">
        <v>8258</v>
      </c>
      <c r="C9147" s="155" t="s">
        <v>10690</v>
      </c>
      <c r="D9147" s="157" t="s">
        <v>8259</v>
      </c>
      <c r="E9147" s="157" t="s">
        <v>8259</v>
      </c>
      <c r="F9147" s="157" t="s">
        <v>8259</v>
      </c>
    </row>
    <row r="9148" spans="1:6" x14ac:dyDescent="0.2">
      <c r="A9148" s="155" t="s">
        <v>8260</v>
      </c>
      <c r="B9148" s="155" t="s">
        <v>12364</v>
      </c>
      <c r="C9148" s="156">
        <v>37621</v>
      </c>
      <c r="D9148" s="157">
        <v>0</v>
      </c>
      <c r="E9148" s="157">
        <v>0</v>
      </c>
      <c r="F9148" s="157">
        <v>0</v>
      </c>
    </row>
    <row r="9149" spans="1:6" x14ac:dyDescent="0.2">
      <c r="A9149" s="155" t="s">
        <v>8261</v>
      </c>
      <c r="B9149" s="155"/>
      <c r="C9149" s="156">
        <v>37621</v>
      </c>
      <c r="D9149" s="157">
        <v>0</v>
      </c>
      <c r="E9149" s="157">
        <v>0</v>
      </c>
      <c r="F9149" s="157">
        <v>0</v>
      </c>
    </row>
    <row r="9150" spans="1:6" x14ac:dyDescent="0.2">
      <c r="A9150" s="155" t="s">
        <v>8257</v>
      </c>
      <c r="B9150" s="155" t="s">
        <v>8258</v>
      </c>
      <c r="C9150" s="155" t="s">
        <v>10690</v>
      </c>
      <c r="D9150" s="157" t="s">
        <v>8259</v>
      </c>
      <c r="E9150" s="157" t="s">
        <v>8259</v>
      </c>
      <c r="F9150" s="157" t="s">
        <v>8259</v>
      </c>
    </row>
    <row r="9151" spans="1:6" x14ac:dyDescent="0.2">
      <c r="A9151" s="155" t="s">
        <v>8257</v>
      </c>
      <c r="B9151" s="155" t="s">
        <v>8258</v>
      </c>
      <c r="C9151" s="155" t="s">
        <v>10690</v>
      </c>
      <c r="D9151" s="157" t="s">
        <v>8259</v>
      </c>
      <c r="E9151" s="157" t="s">
        <v>8259</v>
      </c>
      <c r="F9151" s="157" t="s">
        <v>8259</v>
      </c>
    </row>
    <row r="9152" spans="1:6" x14ac:dyDescent="0.2">
      <c r="A9152" s="155" t="s">
        <v>8260</v>
      </c>
      <c r="B9152" s="155" t="s">
        <v>12364</v>
      </c>
      <c r="C9152" s="156">
        <v>37621</v>
      </c>
      <c r="D9152" s="157">
        <v>0</v>
      </c>
      <c r="E9152" s="157">
        <v>0</v>
      </c>
      <c r="F9152" s="157">
        <v>0</v>
      </c>
    </row>
    <row r="9153" spans="1:6" x14ac:dyDescent="0.2">
      <c r="A9153" s="155" t="s">
        <v>8261</v>
      </c>
      <c r="B9153" s="155"/>
      <c r="C9153" s="156">
        <v>37621</v>
      </c>
      <c r="D9153" s="157">
        <v>0</v>
      </c>
      <c r="E9153" s="157">
        <v>0</v>
      </c>
      <c r="F9153" s="157">
        <v>0</v>
      </c>
    </row>
    <row r="9154" spans="1:6" x14ac:dyDescent="0.2">
      <c r="A9154" s="155" t="s">
        <v>8257</v>
      </c>
      <c r="B9154" s="155" t="s">
        <v>8258</v>
      </c>
      <c r="C9154" s="155" t="s">
        <v>10690</v>
      </c>
      <c r="D9154" s="157" t="s">
        <v>8259</v>
      </c>
      <c r="E9154" s="157" t="s">
        <v>8259</v>
      </c>
      <c r="F9154" s="157" t="s">
        <v>8259</v>
      </c>
    </row>
    <row r="9155" spans="1:6" x14ac:dyDescent="0.2">
      <c r="A9155" s="155" t="s">
        <v>8257</v>
      </c>
      <c r="B9155" s="155" t="s">
        <v>8258</v>
      </c>
      <c r="C9155" s="155" t="s">
        <v>10690</v>
      </c>
      <c r="D9155" s="157" t="s">
        <v>8259</v>
      </c>
      <c r="E9155" s="157" t="s">
        <v>8259</v>
      </c>
      <c r="F9155" s="157" t="s">
        <v>8259</v>
      </c>
    </row>
    <row r="9156" spans="1:6" x14ac:dyDescent="0.2">
      <c r="A9156" s="155" t="s">
        <v>8260</v>
      </c>
      <c r="B9156" s="155" t="s">
        <v>12364</v>
      </c>
      <c r="C9156" s="156">
        <v>37621</v>
      </c>
      <c r="D9156" s="157">
        <v>0</v>
      </c>
      <c r="E9156" s="157">
        <v>0</v>
      </c>
      <c r="F9156" s="157">
        <v>0</v>
      </c>
    </row>
    <row r="9157" spans="1:6" x14ac:dyDescent="0.2">
      <c r="A9157" s="155" t="s">
        <v>8261</v>
      </c>
      <c r="B9157" s="155"/>
      <c r="C9157" s="156">
        <v>37621</v>
      </c>
      <c r="D9157" s="157">
        <v>0</v>
      </c>
      <c r="E9157" s="157">
        <v>0</v>
      </c>
      <c r="F9157" s="157">
        <v>0</v>
      </c>
    </row>
    <row r="9158" spans="1:6" x14ac:dyDescent="0.2">
      <c r="A9158" s="155" t="s">
        <v>8257</v>
      </c>
      <c r="B9158" s="155" t="s">
        <v>8258</v>
      </c>
      <c r="C9158" s="155" t="s">
        <v>10690</v>
      </c>
      <c r="D9158" s="157" t="s">
        <v>8259</v>
      </c>
      <c r="E9158" s="157" t="s">
        <v>8259</v>
      </c>
      <c r="F9158" s="157" t="s">
        <v>8259</v>
      </c>
    </row>
    <row r="9159" spans="1:6" x14ac:dyDescent="0.2">
      <c r="A9159" s="155" t="s">
        <v>8257</v>
      </c>
      <c r="B9159" s="155" t="s">
        <v>8258</v>
      </c>
      <c r="C9159" s="155" t="s">
        <v>10690</v>
      </c>
      <c r="D9159" s="157" t="s">
        <v>8259</v>
      </c>
      <c r="E9159" s="157" t="s">
        <v>8259</v>
      </c>
      <c r="F9159" s="157" t="s">
        <v>8259</v>
      </c>
    </row>
    <row r="9160" spans="1:6" x14ac:dyDescent="0.2">
      <c r="A9160" s="155" t="s">
        <v>8260</v>
      </c>
      <c r="B9160" s="155" t="s">
        <v>12364</v>
      </c>
      <c r="C9160" s="156">
        <v>37621</v>
      </c>
      <c r="D9160" s="157">
        <v>0</v>
      </c>
      <c r="E9160" s="157">
        <v>0</v>
      </c>
      <c r="F9160" s="157">
        <v>0</v>
      </c>
    </row>
    <row r="9161" spans="1:6" x14ac:dyDescent="0.2">
      <c r="A9161" s="155" t="s">
        <v>8261</v>
      </c>
      <c r="B9161" s="155"/>
      <c r="C9161" s="156">
        <v>37621</v>
      </c>
      <c r="D9161" s="157">
        <v>0</v>
      </c>
      <c r="E9161" s="157">
        <v>0</v>
      </c>
      <c r="F9161" s="157">
        <v>0</v>
      </c>
    </row>
    <row r="9162" spans="1:6" x14ac:dyDescent="0.2">
      <c r="A9162" s="155" t="s">
        <v>8257</v>
      </c>
      <c r="B9162" s="155" t="s">
        <v>8258</v>
      </c>
      <c r="C9162" s="155" t="s">
        <v>10690</v>
      </c>
      <c r="D9162" s="157" t="s">
        <v>8259</v>
      </c>
      <c r="E9162" s="157" t="s">
        <v>8259</v>
      </c>
      <c r="F9162" s="157" t="s">
        <v>8259</v>
      </c>
    </row>
    <row r="9163" spans="1:6" x14ac:dyDescent="0.2">
      <c r="A9163" s="155" t="s">
        <v>8257</v>
      </c>
      <c r="B9163" s="155" t="s">
        <v>8258</v>
      </c>
      <c r="C9163" s="155" t="s">
        <v>10690</v>
      </c>
      <c r="D9163" s="157" t="s">
        <v>8259</v>
      </c>
      <c r="E9163" s="157" t="s">
        <v>8259</v>
      </c>
      <c r="F9163" s="157" t="s">
        <v>8259</v>
      </c>
    </row>
    <row r="9164" spans="1:6" x14ac:dyDescent="0.2">
      <c r="A9164" s="155" t="s">
        <v>8260</v>
      </c>
      <c r="B9164" s="155" t="s">
        <v>12364</v>
      </c>
      <c r="C9164" s="156">
        <v>37621</v>
      </c>
      <c r="D9164" s="157">
        <v>0</v>
      </c>
      <c r="E9164" s="157">
        <v>0</v>
      </c>
      <c r="F9164" s="157">
        <v>0</v>
      </c>
    </row>
    <row r="9165" spans="1:6" x14ac:dyDescent="0.2">
      <c r="A9165" s="155" t="s">
        <v>8261</v>
      </c>
      <c r="B9165" s="155"/>
      <c r="C9165" s="156">
        <v>37621</v>
      </c>
      <c r="D9165" s="157">
        <v>0</v>
      </c>
      <c r="E9165" s="157">
        <v>0</v>
      </c>
      <c r="F9165" s="157">
        <v>0</v>
      </c>
    </row>
    <row r="9166" spans="1:6" x14ac:dyDescent="0.2">
      <c r="A9166" s="155" t="s">
        <v>8257</v>
      </c>
      <c r="B9166" s="155" t="s">
        <v>8258</v>
      </c>
      <c r="C9166" s="155" t="s">
        <v>10690</v>
      </c>
      <c r="D9166" s="157" t="s">
        <v>8259</v>
      </c>
      <c r="E9166" s="157" t="s">
        <v>8259</v>
      </c>
      <c r="F9166" s="157" t="s">
        <v>8259</v>
      </c>
    </row>
    <row r="9167" spans="1:6" x14ac:dyDescent="0.2">
      <c r="A9167" s="155" t="s">
        <v>8257</v>
      </c>
      <c r="B9167" s="155" t="s">
        <v>8258</v>
      </c>
      <c r="C9167" s="155" t="s">
        <v>10690</v>
      </c>
      <c r="D9167" s="157" t="s">
        <v>8259</v>
      </c>
      <c r="E9167" s="157" t="s">
        <v>8259</v>
      </c>
      <c r="F9167" s="157" t="s">
        <v>8259</v>
      </c>
    </row>
    <row r="9168" spans="1:6" x14ac:dyDescent="0.2">
      <c r="A9168" s="155" t="s">
        <v>8260</v>
      </c>
      <c r="B9168" s="155" t="s">
        <v>12364</v>
      </c>
      <c r="C9168" s="156">
        <v>37621</v>
      </c>
      <c r="D9168" s="157">
        <v>0</v>
      </c>
      <c r="E9168" s="157">
        <v>0</v>
      </c>
      <c r="F9168" s="157">
        <v>0</v>
      </c>
    </row>
    <row r="9169" spans="1:6" x14ac:dyDescent="0.2">
      <c r="A9169" s="155" t="s">
        <v>8261</v>
      </c>
      <c r="B9169" s="155"/>
      <c r="C9169" s="156">
        <v>37621</v>
      </c>
      <c r="D9169" s="157">
        <v>0</v>
      </c>
      <c r="E9169" s="157">
        <v>0</v>
      </c>
      <c r="F9169" s="157">
        <v>0</v>
      </c>
    </row>
    <row r="9170" spans="1:6" x14ac:dyDescent="0.2">
      <c r="A9170" s="155" t="s">
        <v>8257</v>
      </c>
      <c r="B9170" s="155" t="s">
        <v>8258</v>
      </c>
      <c r="C9170" s="155" t="s">
        <v>10690</v>
      </c>
      <c r="D9170" s="157" t="s">
        <v>8259</v>
      </c>
      <c r="E9170" s="157" t="s">
        <v>8259</v>
      </c>
      <c r="F9170" s="157" t="s">
        <v>8259</v>
      </c>
    </row>
    <row r="9171" spans="1:6" x14ac:dyDescent="0.2">
      <c r="A9171" s="155" t="s">
        <v>8257</v>
      </c>
      <c r="B9171" s="155" t="s">
        <v>8258</v>
      </c>
      <c r="C9171" s="155" t="s">
        <v>10690</v>
      </c>
      <c r="D9171" s="157" t="s">
        <v>8259</v>
      </c>
      <c r="E9171" s="157" t="s">
        <v>8259</v>
      </c>
      <c r="F9171" s="157" t="s">
        <v>8259</v>
      </c>
    </row>
    <row r="9172" spans="1:6" x14ac:dyDescent="0.2">
      <c r="A9172" s="155" t="s">
        <v>8260</v>
      </c>
      <c r="B9172" s="155" t="s">
        <v>12364</v>
      </c>
      <c r="C9172" s="156">
        <v>37621</v>
      </c>
      <c r="D9172" s="157">
        <v>0</v>
      </c>
      <c r="E9172" s="157">
        <v>0</v>
      </c>
      <c r="F9172" s="157">
        <v>0</v>
      </c>
    </row>
    <row r="9173" spans="1:6" x14ac:dyDescent="0.2">
      <c r="A9173" s="155" t="s">
        <v>8261</v>
      </c>
      <c r="B9173" s="155"/>
      <c r="C9173" s="156">
        <v>37621</v>
      </c>
      <c r="D9173" s="157">
        <v>0</v>
      </c>
      <c r="E9173" s="157">
        <v>0</v>
      </c>
      <c r="F9173" s="157">
        <v>0</v>
      </c>
    </row>
    <row r="9174" spans="1:6" x14ac:dyDescent="0.2">
      <c r="A9174" s="155" t="s">
        <v>8257</v>
      </c>
      <c r="B9174" s="155" t="s">
        <v>8258</v>
      </c>
      <c r="C9174" s="155" t="s">
        <v>10690</v>
      </c>
      <c r="D9174" s="157" t="s">
        <v>8259</v>
      </c>
      <c r="E9174" s="157" t="s">
        <v>8259</v>
      </c>
      <c r="F9174" s="157" t="s">
        <v>8259</v>
      </c>
    </row>
    <row r="9175" spans="1:6" x14ac:dyDescent="0.2">
      <c r="A9175" s="155" t="s">
        <v>8257</v>
      </c>
      <c r="B9175" s="155" t="s">
        <v>8258</v>
      </c>
      <c r="C9175" s="155" t="s">
        <v>10690</v>
      </c>
      <c r="D9175" s="157" t="s">
        <v>8259</v>
      </c>
      <c r="E9175" s="157" t="s">
        <v>8259</v>
      </c>
      <c r="F9175" s="157" t="s">
        <v>8259</v>
      </c>
    </row>
    <row r="9176" spans="1:6" x14ac:dyDescent="0.2">
      <c r="A9176" s="155" t="s">
        <v>8260</v>
      </c>
      <c r="B9176" s="155" t="s">
        <v>12364</v>
      </c>
      <c r="C9176" s="156">
        <v>37621</v>
      </c>
      <c r="D9176" s="157">
        <v>0</v>
      </c>
      <c r="E9176" s="157">
        <v>0</v>
      </c>
      <c r="F9176" s="157">
        <v>0</v>
      </c>
    </row>
    <row r="9177" spans="1:6" x14ac:dyDescent="0.2">
      <c r="A9177" s="155" t="s">
        <v>8261</v>
      </c>
      <c r="B9177" s="155"/>
      <c r="C9177" s="156">
        <v>37621</v>
      </c>
      <c r="D9177" s="157">
        <v>0</v>
      </c>
      <c r="E9177" s="157">
        <v>0</v>
      </c>
      <c r="F9177" s="157">
        <v>0</v>
      </c>
    </row>
    <row r="9178" spans="1:6" x14ac:dyDescent="0.2">
      <c r="A9178" s="155" t="s">
        <v>8257</v>
      </c>
      <c r="B9178" s="155" t="s">
        <v>8258</v>
      </c>
      <c r="C9178" s="155" t="s">
        <v>10690</v>
      </c>
      <c r="D9178" s="157" t="s">
        <v>8259</v>
      </c>
      <c r="E9178" s="157" t="s">
        <v>8259</v>
      </c>
      <c r="F9178" s="157" t="s">
        <v>8259</v>
      </c>
    </row>
    <row r="9179" spans="1:6" x14ac:dyDescent="0.2">
      <c r="A9179" s="155" t="s">
        <v>8257</v>
      </c>
      <c r="B9179" s="155" t="s">
        <v>8258</v>
      </c>
      <c r="C9179" s="155" t="s">
        <v>10690</v>
      </c>
      <c r="D9179" s="157" t="s">
        <v>8259</v>
      </c>
      <c r="E9179" s="157" t="s">
        <v>8259</v>
      </c>
      <c r="F9179" s="157" t="s">
        <v>8259</v>
      </c>
    </row>
    <row r="9180" spans="1:6" x14ac:dyDescent="0.2">
      <c r="A9180" s="155" t="s">
        <v>8268</v>
      </c>
      <c r="B9180" s="155"/>
      <c r="C9180" s="155"/>
      <c r="D9180" s="155"/>
      <c r="E9180" s="155"/>
      <c r="F9180" s="155"/>
    </row>
    <row r="9181" spans="1:6" x14ac:dyDescent="0.2">
      <c r="A9181" s="155" t="s">
        <v>8254</v>
      </c>
      <c r="B9181" s="155" t="s">
        <v>8255</v>
      </c>
      <c r="C9181" s="155"/>
      <c r="D9181" s="155"/>
      <c r="E9181" s="155"/>
      <c r="F9181" s="155"/>
    </row>
    <row r="9182" spans="1:6" x14ac:dyDescent="0.2">
      <c r="A9182" s="155"/>
      <c r="B9182" s="155"/>
      <c r="C9182" s="155" t="s">
        <v>10689</v>
      </c>
      <c r="D9182" s="157" t="s">
        <v>8255</v>
      </c>
      <c r="E9182" s="155"/>
      <c r="F9182" s="155"/>
    </row>
    <row r="9184" spans="1:6" x14ac:dyDescent="0.2">
      <c r="A9184" s="155" t="s">
        <v>8260</v>
      </c>
      <c r="B9184" s="155" t="s">
        <v>12364</v>
      </c>
      <c r="C9184" s="156">
        <v>37621</v>
      </c>
      <c r="D9184" s="157">
        <v>0</v>
      </c>
      <c r="E9184" s="157">
        <v>0</v>
      </c>
      <c r="F9184" s="157">
        <v>0</v>
      </c>
    </row>
    <row r="9185" spans="1:6" x14ac:dyDescent="0.2">
      <c r="A9185" s="155" t="s">
        <v>8261</v>
      </c>
      <c r="B9185" s="155"/>
      <c r="C9185" s="156">
        <v>37621</v>
      </c>
      <c r="D9185" s="157">
        <v>0</v>
      </c>
      <c r="E9185" s="157">
        <v>0</v>
      </c>
      <c r="F9185" s="157">
        <v>0</v>
      </c>
    </row>
    <row r="9186" spans="1:6" x14ac:dyDescent="0.2">
      <c r="A9186" s="155" t="s">
        <v>8257</v>
      </c>
      <c r="B9186" s="155" t="s">
        <v>8258</v>
      </c>
      <c r="C9186" s="155" t="s">
        <v>10690</v>
      </c>
      <c r="D9186" s="157" t="s">
        <v>8259</v>
      </c>
      <c r="E9186" s="157" t="s">
        <v>8259</v>
      </c>
      <c r="F9186" s="157" t="s">
        <v>8259</v>
      </c>
    </row>
    <row r="9187" spans="1:6" x14ac:dyDescent="0.2">
      <c r="A9187" s="155" t="s">
        <v>8257</v>
      </c>
      <c r="B9187" s="155" t="s">
        <v>8258</v>
      </c>
      <c r="C9187" s="155" t="s">
        <v>10690</v>
      </c>
      <c r="D9187" s="157" t="s">
        <v>8259</v>
      </c>
      <c r="E9187" s="157" t="s">
        <v>8259</v>
      </c>
      <c r="F9187" s="157" t="s">
        <v>8259</v>
      </c>
    </row>
    <row r="9188" spans="1:6" x14ac:dyDescent="0.2">
      <c r="A9188" s="155" t="s">
        <v>8260</v>
      </c>
      <c r="B9188" s="155" t="s">
        <v>12364</v>
      </c>
      <c r="C9188" s="156">
        <v>37621</v>
      </c>
      <c r="D9188" s="157">
        <v>0</v>
      </c>
      <c r="E9188" s="157">
        <v>0</v>
      </c>
      <c r="F9188" s="157">
        <v>0</v>
      </c>
    </row>
    <row r="9189" spans="1:6" x14ac:dyDescent="0.2">
      <c r="A9189" s="155" t="s">
        <v>8261</v>
      </c>
      <c r="B9189" s="155"/>
      <c r="C9189" s="156">
        <v>37621</v>
      </c>
      <c r="D9189" s="157">
        <v>0</v>
      </c>
      <c r="E9189" s="157">
        <v>0</v>
      </c>
      <c r="F9189" s="157">
        <v>0</v>
      </c>
    </row>
    <row r="9190" spans="1:6" x14ac:dyDescent="0.2">
      <c r="A9190" s="155" t="s">
        <v>8257</v>
      </c>
      <c r="B9190" s="155" t="s">
        <v>8258</v>
      </c>
      <c r="C9190" s="155" t="s">
        <v>10690</v>
      </c>
      <c r="D9190" s="157" t="s">
        <v>8259</v>
      </c>
      <c r="E9190" s="157" t="s">
        <v>8259</v>
      </c>
      <c r="F9190" s="157" t="s">
        <v>8259</v>
      </c>
    </row>
    <row r="9191" spans="1:6" x14ac:dyDescent="0.2">
      <c r="A9191" s="155" t="s">
        <v>8257</v>
      </c>
      <c r="B9191" s="155" t="s">
        <v>8258</v>
      </c>
      <c r="C9191" s="155" t="s">
        <v>10690</v>
      </c>
      <c r="D9191" s="157" t="s">
        <v>8259</v>
      </c>
      <c r="E9191" s="157" t="s">
        <v>8259</v>
      </c>
      <c r="F9191" s="157" t="s">
        <v>8259</v>
      </c>
    </row>
    <row r="9192" spans="1:6" x14ac:dyDescent="0.2">
      <c r="A9192" s="155" t="s">
        <v>8260</v>
      </c>
      <c r="B9192" s="155" t="s">
        <v>12364</v>
      </c>
      <c r="C9192" s="156">
        <v>37621</v>
      </c>
      <c r="D9192" s="157">
        <v>0</v>
      </c>
      <c r="E9192" s="157">
        <v>0</v>
      </c>
      <c r="F9192" s="157">
        <v>0</v>
      </c>
    </row>
    <row r="9193" spans="1:6" x14ac:dyDescent="0.2">
      <c r="A9193" s="155" t="s">
        <v>8261</v>
      </c>
      <c r="B9193" s="155"/>
      <c r="C9193" s="156">
        <v>37621</v>
      </c>
      <c r="D9193" s="157">
        <v>0</v>
      </c>
      <c r="E9193" s="157">
        <v>0</v>
      </c>
      <c r="F9193" s="157">
        <v>0</v>
      </c>
    </row>
    <row r="9194" spans="1:6" x14ac:dyDescent="0.2">
      <c r="A9194" s="155" t="s">
        <v>8257</v>
      </c>
      <c r="B9194" s="155" t="s">
        <v>8258</v>
      </c>
      <c r="C9194" s="155" t="s">
        <v>10690</v>
      </c>
      <c r="D9194" s="157" t="s">
        <v>8259</v>
      </c>
      <c r="E9194" s="157" t="s">
        <v>8259</v>
      </c>
      <c r="F9194" s="157" t="s">
        <v>8259</v>
      </c>
    </row>
    <row r="9195" spans="1:6" x14ac:dyDescent="0.2">
      <c r="A9195" s="155" t="s">
        <v>8257</v>
      </c>
      <c r="B9195" s="155" t="s">
        <v>8258</v>
      </c>
      <c r="C9195" s="155" t="s">
        <v>10690</v>
      </c>
      <c r="D9195" s="157" t="s">
        <v>8259</v>
      </c>
      <c r="E9195" s="157" t="s">
        <v>8259</v>
      </c>
      <c r="F9195" s="157" t="s">
        <v>8259</v>
      </c>
    </row>
    <row r="9196" spans="1:6" x14ac:dyDescent="0.2">
      <c r="A9196" s="155" t="s">
        <v>8260</v>
      </c>
      <c r="B9196" s="155" t="s">
        <v>12364</v>
      </c>
      <c r="C9196" s="156">
        <v>37621</v>
      </c>
      <c r="D9196" s="157">
        <v>0</v>
      </c>
      <c r="E9196" s="157">
        <v>0</v>
      </c>
      <c r="F9196" s="157">
        <v>0</v>
      </c>
    </row>
    <row r="9197" spans="1:6" x14ac:dyDescent="0.2">
      <c r="A9197" s="155" t="s">
        <v>8261</v>
      </c>
      <c r="B9197" s="155"/>
      <c r="C9197" s="156">
        <v>37621</v>
      </c>
      <c r="D9197" s="157">
        <v>0</v>
      </c>
      <c r="E9197" s="157">
        <v>0</v>
      </c>
      <c r="F9197" s="157">
        <v>0</v>
      </c>
    </row>
    <row r="9198" spans="1:6" x14ac:dyDescent="0.2">
      <c r="A9198" s="155" t="s">
        <v>8257</v>
      </c>
      <c r="B9198" s="155" t="s">
        <v>8258</v>
      </c>
      <c r="C9198" s="155" t="s">
        <v>10690</v>
      </c>
      <c r="D9198" s="157" t="s">
        <v>8259</v>
      </c>
      <c r="E9198" s="157" t="s">
        <v>8259</v>
      </c>
      <c r="F9198" s="157" t="s">
        <v>8259</v>
      </c>
    </row>
    <row r="9199" spans="1:6" x14ac:dyDescent="0.2">
      <c r="A9199" s="155" t="s">
        <v>8257</v>
      </c>
      <c r="B9199" s="155" t="s">
        <v>8258</v>
      </c>
      <c r="C9199" s="155" t="s">
        <v>10690</v>
      </c>
      <c r="D9199" s="157" t="s">
        <v>8259</v>
      </c>
      <c r="E9199" s="157" t="s">
        <v>8259</v>
      </c>
      <c r="F9199" s="157" t="s">
        <v>8259</v>
      </c>
    </row>
    <row r="9200" spans="1:6" x14ac:dyDescent="0.2">
      <c r="A9200" s="155" t="s">
        <v>8260</v>
      </c>
      <c r="B9200" s="155" t="s">
        <v>12364</v>
      </c>
      <c r="C9200" s="156">
        <v>37621</v>
      </c>
      <c r="D9200" s="157">
        <v>0</v>
      </c>
      <c r="E9200" s="157">
        <v>0</v>
      </c>
      <c r="F9200" s="157">
        <v>0</v>
      </c>
    </row>
    <row r="9201" spans="1:6" x14ac:dyDescent="0.2">
      <c r="A9201" s="155" t="s">
        <v>8261</v>
      </c>
      <c r="B9201" s="155"/>
      <c r="C9201" s="156">
        <v>37621</v>
      </c>
      <c r="D9201" s="157">
        <v>0</v>
      </c>
      <c r="E9201" s="157">
        <v>0</v>
      </c>
      <c r="F9201" s="157">
        <v>0</v>
      </c>
    </row>
    <row r="9202" spans="1:6" x14ac:dyDescent="0.2">
      <c r="A9202" s="155" t="s">
        <v>8257</v>
      </c>
      <c r="B9202" s="155" t="s">
        <v>8258</v>
      </c>
      <c r="C9202" s="155" t="s">
        <v>10690</v>
      </c>
      <c r="D9202" s="157" t="s">
        <v>8259</v>
      </c>
      <c r="E9202" s="157" t="s">
        <v>8259</v>
      </c>
      <c r="F9202" s="157" t="s">
        <v>8259</v>
      </c>
    </row>
    <row r="9203" spans="1:6" x14ac:dyDescent="0.2">
      <c r="A9203" s="155" t="s">
        <v>8257</v>
      </c>
      <c r="B9203" s="155" t="s">
        <v>8258</v>
      </c>
      <c r="C9203" s="155" t="s">
        <v>10690</v>
      </c>
      <c r="D9203" s="157" t="s">
        <v>8259</v>
      </c>
      <c r="E9203" s="157" t="s">
        <v>8259</v>
      </c>
      <c r="F9203" s="157" t="s">
        <v>8259</v>
      </c>
    </row>
    <row r="9204" spans="1:6" x14ac:dyDescent="0.2">
      <c r="A9204" s="155" t="s">
        <v>8260</v>
      </c>
      <c r="B9204" s="155" t="s">
        <v>12364</v>
      </c>
      <c r="C9204" s="156">
        <v>37621</v>
      </c>
      <c r="D9204" s="157">
        <v>0</v>
      </c>
      <c r="E9204" s="157">
        <v>0</v>
      </c>
      <c r="F9204" s="157">
        <v>0</v>
      </c>
    </row>
    <row r="9205" spans="1:6" x14ac:dyDescent="0.2">
      <c r="A9205" s="155" t="s">
        <v>8261</v>
      </c>
      <c r="B9205" s="155"/>
      <c r="C9205" s="156">
        <v>37621</v>
      </c>
      <c r="D9205" s="157">
        <v>0</v>
      </c>
      <c r="E9205" s="157">
        <v>0</v>
      </c>
      <c r="F9205" s="157">
        <v>0</v>
      </c>
    </row>
    <row r="9206" spans="1:6" x14ac:dyDescent="0.2">
      <c r="A9206" s="155" t="s">
        <v>8257</v>
      </c>
      <c r="B9206" s="155" t="s">
        <v>8258</v>
      </c>
      <c r="C9206" s="155" t="s">
        <v>10690</v>
      </c>
      <c r="D9206" s="157" t="s">
        <v>8259</v>
      </c>
      <c r="E9206" s="157" t="s">
        <v>8259</v>
      </c>
      <c r="F9206" s="157" t="s">
        <v>8259</v>
      </c>
    </row>
    <row r="9207" spans="1:6" x14ac:dyDescent="0.2">
      <c r="A9207" s="155" t="s">
        <v>6390</v>
      </c>
      <c r="B9207" s="155" t="s">
        <v>10093</v>
      </c>
      <c r="C9207" s="155"/>
      <c r="D9207" s="155"/>
      <c r="E9207" s="155"/>
      <c r="F9207" s="155"/>
    </row>
    <row r="9208" spans="1:6" x14ac:dyDescent="0.2">
      <c r="A9208" s="155"/>
      <c r="B9208" s="155"/>
      <c r="C9208" s="155" t="s">
        <v>10691</v>
      </c>
      <c r="D9208" s="155"/>
      <c r="E9208" s="157">
        <v>0</v>
      </c>
      <c r="F9208" s="155"/>
    </row>
    <row r="9209" spans="1:6" x14ac:dyDescent="0.2">
      <c r="A9209" s="155" t="s">
        <v>8264</v>
      </c>
      <c r="B9209" s="155"/>
      <c r="C9209" s="156">
        <v>37590</v>
      </c>
      <c r="D9209" s="157">
        <v>3830.2109999999998</v>
      </c>
      <c r="E9209" s="157">
        <v>3830.2109999999998</v>
      </c>
      <c r="F9209" s="157">
        <v>0</v>
      </c>
    </row>
    <row r="9210" spans="1:6" x14ac:dyDescent="0.2">
      <c r="A9210" s="155" t="s">
        <v>8257</v>
      </c>
      <c r="B9210" s="155" t="s">
        <v>8258</v>
      </c>
      <c r="C9210" s="155" t="s">
        <v>10690</v>
      </c>
      <c r="D9210" s="157" t="s">
        <v>8259</v>
      </c>
      <c r="E9210" s="157" t="s">
        <v>8259</v>
      </c>
      <c r="F9210" s="157" t="s">
        <v>8259</v>
      </c>
    </row>
    <row r="9211" spans="1:6" x14ac:dyDescent="0.2">
      <c r="A9211" s="155" t="s">
        <v>8257</v>
      </c>
      <c r="B9211" s="155" t="s">
        <v>8258</v>
      </c>
      <c r="C9211" s="155" t="s">
        <v>10690</v>
      </c>
      <c r="D9211" s="157" t="s">
        <v>8259</v>
      </c>
      <c r="E9211" s="157" t="s">
        <v>8259</v>
      </c>
      <c r="F9211" s="157" t="s">
        <v>8259</v>
      </c>
    </row>
    <row r="9212" spans="1:6" x14ac:dyDescent="0.2">
      <c r="A9212" s="155" t="s">
        <v>8260</v>
      </c>
      <c r="B9212" s="155" t="s">
        <v>12364</v>
      </c>
      <c r="C9212" s="156">
        <v>37621</v>
      </c>
      <c r="D9212" s="157">
        <v>0</v>
      </c>
      <c r="E9212" s="157">
        <v>0</v>
      </c>
      <c r="F9212" s="157">
        <v>0</v>
      </c>
    </row>
    <row r="9213" spans="1:6" x14ac:dyDescent="0.2">
      <c r="A9213" s="155" t="s">
        <v>8261</v>
      </c>
      <c r="B9213" s="155"/>
      <c r="C9213" s="156">
        <v>37621</v>
      </c>
      <c r="D9213" s="157">
        <v>3830.2109999999998</v>
      </c>
      <c r="E9213" s="157">
        <v>3830.2109999999998</v>
      </c>
      <c r="F9213" s="157">
        <v>0</v>
      </c>
    </row>
    <row r="9214" spans="1:6" x14ac:dyDescent="0.2">
      <c r="A9214" s="155" t="s">
        <v>8257</v>
      </c>
      <c r="B9214" s="155" t="s">
        <v>8258</v>
      </c>
      <c r="C9214" s="155" t="s">
        <v>10690</v>
      </c>
      <c r="D9214" s="157" t="s">
        <v>8259</v>
      </c>
      <c r="E9214" s="157" t="s">
        <v>8259</v>
      </c>
      <c r="F9214" s="157" t="s">
        <v>8259</v>
      </c>
    </row>
    <row r="9215" spans="1:6" x14ac:dyDescent="0.2">
      <c r="A9215" s="155" t="s">
        <v>8257</v>
      </c>
      <c r="B9215" s="155" t="s">
        <v>8258</v>
      </c>
      <c r="C9215" s="155" t="s">
        <v>10690</v>
      </c>
      <c r="D9215" s="157" t="s">
        <v>8259</v>
      </c>
      <c r="E9215" s="157" t="s">
        <v>8259</v>
      </c>
      <c r="F9215" s="157" t="s">
        <v>8259</v>
      </c>
    </row>
    <row r="9216" spans="1:6" x14ac:dyDescent="0.2">
      <c r="A9216" s="155" t="s">
        <v>8260</v>
      </c>
      <c r="B9216" s="155" t="s">
        <v>12364</v>
      </c>
      <c r="C9216" s="156">
        <v>37621</v>
      </c>
      <c r="D9216" s="157">
        <v>0</v>
      </c>
      <c r="E9216" s="157">
        <v>0</v>
      </c>
      <c r="F9216" s="157">
        <v>0</v>
      </c>
    </row>
    <row r="9217" spans="1:6" x14ac:dyDescent="0.2">
      <c r="A9217" s="155" t="s">
        <v>8261</v>
      </c>
      <c r="B9217" s="155"/>
      <c r="C9217" s="156">
        <v>37621</v>
      </c>
      <c r="D9217" s="157">
        <v>0</v>
      </c>
      <c r="E9217" s="157">
        <v>0</v>
      </c>
      <c r="F9217" s="157">
        <v>0</v>
      </c>
    </row>
    <row r="9218" spans="1:6" x14ac:dyDescent="0.2">
      <c r="A9218" s="155" t="s">
        <v>8257</v>
      </c>
      <c r="B9218" s="155" t="s">
        <v>8258</v>
      </c>
      <c r="C9218" s="155" t="s">
        <v>10690</v>
      </c>
      <c r="D9218" s="157" t="s">
        <v>8259</v>
      </c>
      <c r="E9218" s="157" t="s">
        <v>8259</v>
      </c>
      <c r="F9218" s="157" t="s">
        <v>8259</v>
      </c>
    </row>
    <row r="9219" spans="1:6" x14ac:dyDescent="0.2">
      <c r="A9219" s="155" t="s">
        <v>103</v>
      </c>
      <c r="B9219" s="155" t="s">
        <v>8541</v>
      </c>
      <c r="C9219" s="155"/>
      <c r="D9219" s="155"/>
      <c r="E9219" s="155"/>
      <c r="F9219" s="155"/>
    </row>
    <row r="9220" spans="1:6" x14ac:dyDescent="0.2">
      <c r="A9220" s="155"/>
      <c r="B9220" s="155"/>
      <c r="C9220" s="155" t="s">
        <v>10691</v>
      </c>
      <c r="D9220" s="155"/>
      <c r="E9220" s="157">
        <v>0</v>
      </c>
      <c r="F9220" s="155"/>
    </row>
    <row r="9221" spans="1:6" x14ac:dyDescent="0.2">
      <c r="A9221" s="155" t="s">
        <v>8264</v>
      </c>
      <c r="B9221" s="155"/>
      <c r="C9221" s="156">
        <v>37590</v>
      </c>
      <c r="D9221" s="157">
        <v>9785.4860000000008</v>
      </c>
      <c r="E9221" s="157">
        <v>6525.0690000000004</v>
      </c>
      <c r="F9221" s="157">
        <v>3260.4169999999999</v>
      </c>
    </row>
    <row r="9222" spans="1:6" x14ac:dyDescent="0.2">
      <c r="A9222" s="155" t="s">
        <v>8257</v>
      </c>
      <c r="B9222" s="155" t="s">
        <v>8258</v>
      </c>
      <c r="C9222" s="155" t="s">
        <v>10690</v>
      </c>
      <c r="D9222" s="157" t="s">
        <v>8259</v>
      </c>
      <c r="E9222" s="157" t="s">
        <v>8259</v>
      </c>
      <c r="F9222" s="157" t="s">
        <v>8259</v>
      </c>
    </row>
    <row r="9224" spans="1:6" x14ac:dyDescent="0.2">
      <c r="A9224" s="155" t="s">
        <v>8265</v>
      </c>
      <c r="B9224" s="155" t="s">
        <v>8266</v>
      </c>
      <c r="C9224" s="155" t="s">
        <v>158</v>
      </c>
      <c r="D9224" s="157" t="s">
        <v>3</v>
      </c>
      <c r="E9224" s="157" t="s">
        <v>4</v>
      </c>
      <c r="F9224" s="157" t="s">
        <v>1020</v>
      </c>
    </row>
    <row r="9225" spans="1:6" x14ac:dyDescent="0.2">
      <c r="A9225" s="155" t="s">
        <v>8257</v>
      </c>
      <c r="B9225" s="155" t="s">
        <v>8258</v>
      </c>
      <c r="C9225" s="155" t="s">
        <v>10690</v>
      </c>
      <c r="D9225" s="157" t="s">
        <v>8259</v>
      </c>
      <c r="E9225" s="157" t="s">
        <v>8259</v>
      </c>
      <c r="F9225" s="157" t="s">
        <v>8259</v>
      </c>
    </row>
    <row r="9226" spans="1:6" x14ac:dyDescent="0.2">
      <c r="A9226" s="156">
        <v>45657</v>
      </c>
      <c r="B9226" s="155" t="s">
        <v>12119</v>
      </c>
      <c r="C9226" s="155" t="s">
        <v>12120</v>
      </c>
      <c r="D9226" s="155"/>
      <c r="E9226" s="157">
        <v>3078.873</v>
      </c>
      <c r="F9226" s="157">
        <v>181.54400000000001</v>
      </c>
    </row>
    <row r="9227" spans="1:6" x14ac:dyDescent="0.2">
      <c r="A9227" s="156">
        <v>45657</v>
      </c>
      <c r="B9227" s="155" t="s">
        <v>12121</v>
      </c>
      <c r="C9227" s="155" t="s">
        <v>12122</v>
      </c>
      <c r="D9227" s="155"/>
      <c r="E9227" s="157">
        <v>1134.787</v>
      </c>
      <c r="F9227" s="157">
        <v>-953.24300000000005</v>
      </c>
    </row>
    <row r="9228" spans="1:6" x14ac:dyDescent="0.2">
      <c r="A9228" s="155" t="s">
        <v>8257</v>
      </c>
      <c r="B9228" s="155" t="s">
        <v>8258</v>
      </c>
      <c r="C9228" s="155" t="s">
        <v>10690</v>
      </c>
      <c r="D9228" s="157" t="s">
        <v>8259</v>
      </c>
      <c r="E9228" s="157" t="s">
        <v>8259</v>
      </c>
      <c r="F9228" s="157" t="s">
        <v>8259</v>
      </c>
    </row>
    <row r="9229" spans="1:6" x14ac:dyDescent="0.2">
      <c r="A9229" s="155" t="s">
        <v>8260</v>
      </c>
      <c r="B9229" s="155" t="s">
        <v>12364</v>
      </c>
      <c r="C9229" s="156">
        <v>37621</v>
      </c>
      <c r="D9229" s="157">
        <v>0</v>
      </c>
      <c r="E9229" s="157">
        <v>4213.66</v>
      </c>
      <c r="F9229" s="157">
        <v>-4213.66</v>
      </c>
    </row>
    <row r="9230" spans="1:6" x14ac:dyDescent="0.2">
      <c r="A9230" s="155" t="s">
        <v>8261</v>
      </c>
      <c r="B9230" s="155"/>
      <c r="C9230" s="156">
        <v>37621</v>
      </c>
      <c r="D9230" s="157">
        <v>9785.4860000000008</v>
      </c>
      <c r="E9230" s="157">
        <v>10738.728999999999</v>
      </c>
      <c r="F9230" s="157">
        <v>-953.24300000000005</v>
      </c>
    </row>
    <row r="9231" spans="1:6" x14ac:dyDescent="0.2">
      <c r="A9231" s="155" t="s">
        <v>8257</v>
      </c>
      <c r="B9231" s="155" t="s">
        <v>8258</v>
      </c>
      <c r="C9231" s="155" t="s">
        <v>10690</v>
      </c>
      <c r="D9231" s="157" t="s">
        <v>8259</v>
      </c>
      <c r="E9231" s="157" t="s">
        <v>8259</v>
      </c>
      <c r="F9231" s="157" t="s">
        <v>8259</v>
      </c>
    </row>
    <row r="9232" spans="1:6" x14ac:dyDescent="0.2">
      <c r="A9232" s="155" t="s">
        <v>8257</v>
      </c>
      <c r="B9232" s="155" t="s">
        <v>8258</v>
      </c>
      <c r="C9232" s="155" t="s">
        <v>10690</v>
      </c>
      <c r="D9232" s="157" t="s">
        <v>8259</v>
      </c>
      <c r="E9232" s="157" t="s">
        <v>8259</v>
      </c>
      <c r="F9232" s="157" t="s">
        <v>8259</v>
      </c>
    </row>
    <row r="9233" spans="1:6" x14ac:dyDescent="0.2">
      <c r="A9233" s="155" t="s">
        <v>8260</v>
      </c>
      <c r="B9233" s="155" t="s">
        <v>12364</v>
      </c>
      <c r="C9233" s="156">
        <v>37621</v>
      </c>
      <c r="D9233" s="157">
        <v>0</v>
      </c>
      <c r="E9233" s="157">
        <v>0</v>
      </c>
      <c r="F9233" s="157">
        <v>0</v>
      </c>
    </row>
    <row r="9234" spans="1:6" x14ac:dyDescent="0.2">
      <c r="A9234" s="155" t="s">
        <v>8261</v>
      </c>
      <c r="B9234" s="155"/>
      <c r="C9234" s="156">
        <v>37621</v>
      </c>
      <c r="D9234" s="157">
        <v>0</v>
      </c>
      <c r="E9234" s="157">
        <v>0</v>
      </c>
      <c r="F9234" s="157">
        <v>0</v>
      </c>
    </row>
    <row r="9235" spans="1:6" x14ac:dyDescent="0.2">
      <c r="A9235" s="155" t="s">
        <v>8257</v>
      </c>
      <c r="B9235" s="155" t="s">
        <v>8258</v>
      </c>
      <c r="C9235" s="155" t="s">
        <v>10690</v>
      </c>
      <c r="D9235" s="157" t="s">
        <v>8259</v>
      </c>
      <c r="E9235" s="157" t="s">
        <v>8259</v>
      </c>
      <c r="F9235" s="157" t="s">
        <v>8259</v>
      </c>
    </row>
    <row r="9236" spans="1:6" x14ac:dyDescent="0.2">
      <c r="A9236" s="155" t="s">
        <v>8268</v>
      </c>
      <c r="B9236" s="155"/>
      <c r="C9236" s="155"/>
      <c r="D9236" s="155"/>
      <c r="E9236" s="155"/>
      <c r="F9236" s="155"/>
    </row>
    <row r="9237" spans="1:6" x14ac:dyDescent="0.2">
      <c r="A9237" s="155" t="s">
        <v>8254</v>
      </c>
      <c r="B9237" s="155" t="s">
        <v>8255</v>
      </c>
      <c r="C9237" s="155"/>
      <c r="D9237" s="155"/>
      <c r="E9237" s="155"/>
      <c r="F9237" s="155"/>
    </row>
    <row r="9238" spans="1:6" x14ac:dyDescent="0.2">
      <c r="A9238" s="155"/>
      <c r="B9238" s="155"/>
      <c r="C9238" s="155" t="s">
        <v>10689</v>
      </c>
      <c r="D9238" s="157" t="s">
        <v>8255</v>
      </c>
      <c r="E9238" s="155"/>
      <c r="F9238" s="155"/>
    </row>
    <row r="9240" spans="1:6" x14ac:dyDescent="0.2">
      <c r="A9240" s="155" t="s">
        <v>8257</v>
      </c>
      <c r="B9240" s="155" t="s">
        <v>8258</v>
      </c>
      <c r="C9240" s="155" t="s">
        <v>10690</v>
      </c>
      <c r="D9240" s="157" t="s">
        <v>8259</v>
      </c>
      <c r="E9240" s="157" t="s">
        <v>8259</v>
      </c>
      <c r="F9240" s="157" t="s">
        <v>8259</v>
      </c>
    </row>
    <row r="9241" spans="1:6" x14ac:dyDescent="0.2">
      <c r="A9241" s="155" t="s">
        <v>8260</v>
      </c>
      <c r="B9241" s="155" t="s">
        <v>12364</v>
      </c>
      <c r="C9241" s="156">
        <v>37621</v>
      </c>
      <c r="D9241" s="157">
        <v>0</v>
      </c>
      <c r="E9241" s="157">
        <v>0</v>
      </c>
      <c r="F9241" s="157">
        <v>0</v>
      </c>
    </row>
    <row r="9242" spans="1:6" x14ac:dyDescent="0.2">
      <c r="A9242" s="155" t="s">
        <v>8261</v>
      </c>
      <c r="B9242" s="155"/>
      <c r="C9242" s="156">
        <v>37621</v>
      </c>
      <c r="D9242" s="157">
        <v>0</v>
      </c>
      <c r="E9242" s="157">
        <v>0</v>
      </c>
      <c r="F9242" s="157">
        <v>0</v>
      </c>
    </row>
    <row r="9243" spans="1:6" x14ac:dyDescent="0.2">
      <c r="A9243" s="155" t="s">
        <v>8257</v>
      </c>
      <c r="B9243" s="155" t="s">
        <v>8258</v>
      </c>
      <c r="C9243" s="155" t="s">
        <v>10690</v>
      </c>
      <c r="D9243" s="157" t="s">
        <v>8259</v>
      </c>
      <c r="E9243" s="157" t="s">
        <v>8259</v>
      </c>
      <c r="F9243" s="157" t="s">
        <v>8259</v>
      </c>
    </row>
    <row r="9244" spans="1:6" x14ac:dyDescent="0.2">
      <c r="A9244" s="155" t="s">
        <v>8257</v>
      </c>
      <c r="B9244" s="155" t="s">
        <v>8258</v>
      </c>
      <c r="C9244" s="155" t="s">
        <v>10690</v>
      </c>
      <c r="D9244" s="157" t="s">
        <v>8259</v>
      </c>
      <c r="E9244" s="157" t="s">
        <v>8259</v>
      </c>
      <c r="F9244" s="157" t="s">
        <v>8259</v>
      </c>
    </row>
    <row r="9245" spans="1:6" x14ac:dyDescent="0.2">
      <c r="A9245" s="155" t="s">
        <v>8260</v>
      </c>
      <c r="B9245" s="155" t="s">
        <v>12364</v>
      </c>
      <c r="C9245" s="156">
        <v>37621</v>
      </c>
      <c r="D9245" s="157">
        <v>0</v>
      </c>
      <c r="E9245" s="157">
        <v>0</v>
      </c>
      <c r="F9245" s="157">
        <v>0</v>
      </c>
    </row>
    <row r="9246" spans="1:6" x14ac:dyDescent="0.2">
      <c r="A9246" s="155" t="s">
        <v>8261</v>
      </c>
      <c r="B9246" s="155"/>
      <c r="C9246" s="156">
        <v>37621</v>
      </c>
      <c r="D9246" s="157">
        <v>0</v>
      </c>
      <c r="E9246" s="157">
        <v>0</v>
      </c>
      <c r="F9246" s="157">
        <v>0</v>
      </c>
    </row>
    <row r="9247" spans="1:6" x14ac:dyDescent="0.2">
      <c r="A9247" s="155" t="s">
        <v>8257</v>
      </c>
      <c r="B9247" s="155" t="s">
        <v>8258</v>
      </c>
      <c r="C9247" s="155" t="s">
        <v>10690</v>
      </c>
      <c r="D9247" s="157" t="s">
        <v>8259</v>
      </c>
      <c r="E9247" s="157" t="s">
        <v>8259</v>
      </c>
      <c r="F9247" s="157" t="s">
        <v>8259</v>
      </c>
    </row>
    <row r="9248" spans="1:6" x14ac:dyDescent="0.2">
      <c r="A9248" s="155" t="s">
        <v>8257</v>
      </c>
      <c r="B9248" s="155" t="s">
        <v>8258</v>
      </c>
      <c r="C9248" s="155" t="s">
        <v>10690</v>
      </c>
      <c r="D9248" s="157" t="s">
        <v>8259</v>
      </c>
      <c r="E9248" s="157" t="s">
        <v>8259</v>
      </c>
      <c r="F9248" s="157" t="s">
        <v>8259</v>
      </c>
    </row>
    <row r="9249" spans="1:6" x14ac:dyDescent="0.2">
      <c r="A9249" s="155" t="s">
        <v>8260</v>
      </c>
      <c r="B9249" s="155" t="s">
        <v>12364</v>
      </c>
      <c r="C9249" s="156">
        <v>37621</v>
      </c>
      <c r="D9249" s="157">
        <v>0</v>
      </c>
      <c r="E9249" s="157">
        <v>0</v>
      </c>
      <c r="F9249" s="157">
        <v>0</v>
      </c>
    </row>
    <row r="9250" spans="1:6" x14ac:dyDescent="0.2">
      <c r="A9250" s="155" t="s">
        <v>8261</v>
      </c>
      <c r="B9250" s="155"/>
      <c r="C9250" s="156">
        <v>37621</v>
      </c>
      <c r="D9250" s="157">
        <v>0</v>
      </c>
      <c r="E9250" s="157">
        <v>0</v>
      </c>
      <c r="F9250" s="157">
        <v>0</v>
      </c>
    </row>
    <row r="9251" spans="1:6" x14ac:dyDescent="0.2">
      <c r="A9251" s="155" t="s">
        <v>8257</v>
      </c>
      <c r="B9251" s="155" t="s">
        <v>8258</v>
      </c>
      <c r="C9251" s="155" t="s">
        <v>10690</v>
      </c>
      <c r="D9251" s="157" t="s">
        <v>8259</v>
      </c>
      <c r="E9251" s="157" t="s">
        <v>8259</v>
      </c>
      <c r="F9251" s="157" t="s">
        <v>8259</v>
      </c>
    </row>
    <row r="9252" spans="1:6" x14ac:dyDescent="0.2">
      <c r="A9252" s="155" t="s">
        <v>8257</v>
      </c>
      <c r="B9252" s="155" t="s">
        <v>8258</v>
      </c>
      <c r="C9252" s="155" t="s">
        <v>10690</v>
      </c>
      <c r="D9252" s="157" t="s">
        <v>8259</v>
      </c>
      <c r="E9252" s="157" t="s">
        <v>8259</v>
      </c>
      <c r="F9252" s="157" t="s">
        <v>8259</v>
      </c>
    </row>
    <row r="9253" spans="1:6" x14ac:dyDescent="0.2">
      <c r="A9253" s="155" t="s">
        <v>8260</v>
      </c>
      <c r="B9253" s="155" t="s">
        <v>12364</v>
      </c>
      <c r="C9253" s="156">
        <v>37621</v>
      </c>
      <c r="D9253" s="157">
        <v>0</v>
      </c>
      <c r="E9253" s="157">
        <v>0</v>
      </c>
      <c r="F9253" s="157">
        <v>0</v>
      </c>
    </row>
    <row r="9254" spans="1:6" x14ac:dyDescent="0.2">
      <c r="A9254" s="155" t="s">
        <v>8261</v>
      </c>
      <c r="B9254" s="155"/>
      <c r="C9254" s="156">
        <v>37621</v>
      </c>
      <c r="D9254" s="157">
        <v>0</v>
      </c>
      <c r="E9254" s="157">
        <v>0</v>
      </c>
      <c r="F9254" s="157">
        <v>0</v>
      </c>
    </row>
    <row r="9255" spans="1:6" x14ac:dyDescent="0.2">
      <c r="A9255" s="155" t="s">
        <v>8257</v>
      </c>
      <c r="B9255" s="155" t="s">
        <v>8258</v>
      </c>
      <c r="C9255" s="155" t="s">
        <v>10690</v>
      </c>
      <c r="D9255" s="157" t="s">
        <v>8259</v>
      </c>
      <c r="E9255" s="157" t="s">
        <v>8259</v>
      </c>
      <c r="F9255" s="157" t="s">
        <v>8259</v>
      </c>
    </row>
    <row r="9256" spans="1:6" x14ac:dyDescent="0.2">
      <c r="A9256" s="155" t="s">
        <v>8257</v>
      </c>
      <c r="B9256" s="155" t="s">
        <v>8258</v>
      </c>
      <c r="C9256" s="155" t="s">
        <v>10690</v>
      </c>
      <c r="D9256" s="157" t="s">
        <v>8259</v>
      </c>
      <c r="E9256" s="157" t="s">
        <v>8259</v>
      </c>
      <c r="F9256" s="157" t="s">
        <v>8259</v>
      </c>
    </row>
    <row r="9257" spans="1:6" x14ac:dyDescent="0.2">
      <c r="A9257" s="155" t="s">
        <v>8260</v>
      </c>
      <c r="B9257" s="155" t="s">
        <v>12364</v>
      </c>
      <c r="C9257" s="156">
        <v>37621</v>
      </c>
      <c r="D9257" s="157">
        <v>0</v>
      </c>
      <c r="E9257" s="157">
        <v>0</v>
      </c>
      <c r="F9257" s="157">
        <v>0</v>
      </c>
    </row>
    <row r="9258" spans="1:6" x14ac:dyDescent="0.2">
      <c r="A9258" s="155" t="s">
        <v>8261</v>
      </c>
      <c r="B9258" s="155"/>
      <c r="C9258" s="156">
        <v>37621</v>
      </c>
      <c r="D9258" s="157">
        <v>0</v>
      </c>
      <c r="E9258" s="157">
        <v>0</v>
      </c>
      <c r="F9258" s="157">
        <v>0</v>
      </c>
    </row>
    <row r="9259" spans="1:6" x14ac:dyDescent="0.2">
      <c r="A9259" s="155" t="s">
        <v>8257</v>
      </c>
      <c r="B9259" s="155" t="s">
        <v>8258</v>
      </c>
      <c r="C9259" s="155" t="s">
        <v>10690</v>
      </c>
      <c r="D9259" s="157" t="s">
        <v>8259</v>
      </c>
      <c r="E9259" s="157" t="s">
        <v>8259</v>
      </c>
      <c r="F9259" s="157" t="s">
        <v>8259</v>
      </c>
    </row>
    <row r="9260" spans="1:6" x14ac:dyDescent="0.2">
      <c r="A9260" s="155" t="s">
        <v>104</v>
      </c>
      <c r="B9260" s="155" t="s">
        <v>10096</v>
      </c>
      <c r="C9260" s="155" t="s">
        <v>10097</v>
      </c>
      <c r="D9260" s="155"/>
      <c r="E9260" s="155"/>
      <c r="F9260" s="155"/>
    </row>
    <row r="9261" spans="1:6" x14ac:dyDescent="0.2">
      <c r="A9261" s="155"/>
      <c r="B9261" s="155"/>
      <c r="C9261" s="155" t="s">
        <v>10691</v>
      </c>
      <c r="D9261" s="155"/>
      <c r="E9261" s="157">
        <v>0</v>
      </c>
      <c r="F9261" s="155"/>
    </row>
    <row r="9262" spans="1:6" x14ac:dyDescent="0.2">
      <c r="A9262" s="155" t="s">
        <v>8264</v>
      </c>
      <c r="B9262" s="155"/>
      <c r="C9262" s="156">
        <v>37590</v>
      </c>
      <c r="D9262" s="157">
        <v>6798.1149999999998</v>
      </c>
      <c r="E9262" s="157">
        <v>7520.1419999999998</v>
      </c>
      <c r="F9262" s="157">
        <v>-722.02700000000004</v>
      </c>
    </row>
    <row r="9263" spans="1:6" x14ac:dyDescent="0.2">
      <c r="A9263" s="155" t="s">
        <v>8257</v>
      </c>
      <c r="B9263" s="155" t="s">
        <v>8258</v>
      </c>
      <c r="C9263" s="155" t="s">
        <v>10690</v>
      </c>
      <c r="D9263" s="157" t="s">
        <v>8259</v>
      </c>
      <c r="E9263" s="157" t="s">
        <v>8259</v>
      </c>
      <c r="F9263" s="157" t="s">
        <v>8259</v>
      </c>
    </row>
    <row r="9265" spans="1:6" x14ac:dyDescent="0.2">
      <c r="A9265" s="155" t="s">
        <v>8265</v>
      </c>
      <c r="B9265" s="155" t="s">
        <v>8266</v>
      </c>
      <c r="C9265" s="155" t="s">
        <v>158</v>
      </c>
      <c r="D9265" s="157" t="s">
        <v>3</v>
      </c>
      <c r="E9265" s="157" t="s">
        <v>4</v>
      </c>
      <c r="F9265" s="157" t="s">
        <v>1020</v>
      </c>
    </row>
    <row r="9266" spans="1:6" x14ac:dyDescent="0.2">
      <c r="A9266" s="155" t="s">
        <v>8257</v>
      </c>
      <c r="B9266" s="155" t="s">
        <v>8258</v>
      </c>
      <c r="C9266" s="155" t="s">
        <v>10690</v>
      </c>
      <c r="D9266" s="157" t="s">
        <v>8259</v>
      </c>
      <c r="E9266" s="157" t="s">
        <v>8259</v>
      </c>
      <c r="F9266" s="157" t="s">
        <v>8259</v>
      </c>
    </row>
    <row r="9267" spans="1:6" x14ac:dyDescent="0.2">
      <c r="A9267" s="156">
        <v>45636</v>
      </c>
      <c r="B9267" s="155">
        <v>5624567505</v>
      </c>
      <c r="C9267" s="155" t="s">
        <v>12123</v>
      </c>
      <c r="D9267" s="157">
        <v>1498.0029999999999</v>
      </c>
      <c r="E9267" s="155"/>
      <c r="F9267" s="157">
        <v>775.976</v>
      </c>
    </row>
    <row r="9268" spans="1:6" x14ac:dyDescent="0.2">
      <c r="A9268" s="155" t="s">
        <v>8257</v>
      </c>
      <c r="B9268" s="155" t="s">
        <v>8258</v>
      </c>
      <c r="C9268" s="155" t="s">
        <v>10690</v>
      </c>
      <c r="D9268" s="157" t="s">
        <v>8259</v>
      </c>
      <c r="E9268" s="157" t="s">
        <v>8259</v>
      </c>
      <c r="F9268" s="157" t="s">
        <v>8259</v>
      </c>
    </row>
    <row r="9269" spans="1:6" x14ac:dyDescent="0.2">
      <c r="A9269" s="155" t="s">
        <v>8260</v>
      </c>
      <c r="B9269" s="155" t="s">
        <v>12364</v>
      </c>
      <c r="C9269" s="156">
        <v>37621</v>
      </c>
      <c r="D9269" s="157">
        <v>1498.0029999999999</v>
      </c>
      <c r="E9269" s="157">
        <v>0</v>
      </c>
      <c r="F9269" s="157">
        <v>1498.0029999999999</v>
      </c>
    </row>
    <row r="9270" spans="1:6" x14ac:dyDescent="0.2">
      <c r="A9270" s="155" t="s">
        <v>8261</v>
      </c>
      <c r="B9270" s="155"/>
      <c r="C9270" s="156">
        <v>37621</v>
      </c>
      <c r="D9270" s="157">
        <v>8296.1180000000004</v>
      </c>
      <c r="E9270" s="157">
        <v>7520.1419999999998</v>
      </c>
      <c r="F9270" s="157">
        <v>775.976</v>
      </c>
    </row>
    <row r="9271" spans="1:6" x14ac:dyDescent="0.2">
      <c r="A9271" s="155" t="s">
        <v>8257</v>
      </c>
      <c r="B9271" s="155" t="s">
        <v>8258</v>
      </c>
      <c r="C9271" s="155" t="s">
        <v>10690</v>
      </c>
      <c r="D9271" s="157" t="s">
        <v>8259</v>
      </c>
      <c r="E9271" s="157" t="s">
        <v>8259</v>
      </c>
      <c r="F9271" s="157" t="s">
        <v>8259</v>
      </c>
    </row>
    <row r="9272" spans="1:6" x14ac:dyDescent="0.2">
      <c r="A9272" s="155" t="s">
        <v>8257</v>
      </c>
      <c r="B9272" s="155" t="s">
        <v>8258</v>
      </c>
      <c r="C9272" s="155" t="s">
        <v>10690</v>
      </c>
      <c r="D9272" s="157" t="s">
        <v>8259</v>
      </c>
      <c r="E9272" s="157" t="s">
        <v>8259</v>
      </c>
      <c r="F9272" s="157" t="s">
        <v>8259</v>
      </c>
    </row>
    <row r="9273" spans="1:6" x14ac:dyDescent="0.2">
      <c r="A9273" s="155" t="s">
        <v>8260</v>
      </c>
      <c r="B9273" s="155" t="s">
        <v>12364</v>
      </c>
      <c r="C9273" s="156">
        <v>37621</v>
      </c>
      <c r="D9273" s="157">
        <v>0</v>
      </c>
      <c r="E9273" s="157">
        <v>0</v>
      </c>
      <c r="F9273" s="157">
        <v>0</v>
      </c>
    </row>
    <row r="9274" spans="1:6" x14ac:dyDescent="0.2">
      <c r="A9274" s="155" t="s">
        <v>8261</v>
      </c>
      <c r="B9274" s="155"/>
      <c r="C9274" s="156">
        <v>37621</v>
      </c>
      <c r="D9274" s="157">
        <v>0</v>
      </c>
      <c r="E9274" s="157">
        <v>0</v>
      </c>
      <c r="F9274" s="157">
        <v>0</v>
      </c>
    </row>
    <row r="9275" spans="1:6" x14ac:dyDescent="0.2">
      <c r="A9275" s="155" t="s">
        <v>8257</v>
      </c>
      <c r="B9275" s="155" t="s">
        <v>8258</v>
      </c>
      <c r="C9275" s="155" t="s">
        <v>10690</v>
      </c>
      <c r="D9275" s="157" t="s">
        <v>8259</v>
      </c>
      <c r="E9275" s="157" t="s">
        <v>8259</v>
      </c>
      <c r="F9275" s="157" t="s">
        <v>8259</v>
      </c>
    </row>
    <row r="9276" spans="1:6" x14ac:dyDescent="0.2">
      <c r="A9276" s="155" t="s">
        <v>8257</v>
      </c>
      <c r="B9276" s="155" t="s">
        <v>8258</v>
      </c>
      <c r="C9276" s="155" t="s">
        <v>10690</v>
      </c>
      <c r="D9276" s="157" t="s">
        <v>8259</v>
      </c>
      <c r="E9276" s="157" t="s">
        <v>8259</v>
      </c>
      <c r="F9276" s="157" t="s">
        <v>8259</v>
      </c>
    </row>
    <row r="9277" spans="1:6" x14ac:dyDescent="0.2">
      <c r="A9277" s="155" t="s">
        <v>8260</v>
      </c>
      <c r="B9277" s="155" t="s">
        <v>12364</v>
      </c>
      <c r="C9277" s="156">
        <v>37621</v>
      </c>
      <c r="D9277" s="157">
        <v>0</v>
      </c>
      <c r="E9277" s="157">
        <v>0</v>
      </c>
      <c r="F9277" s="157">
        <v>0</v>
      </c>
    </row>
    <row r="9278" spans="1:6" x14ac:dyDescent="0.2">
      <c r="A9278" s="155" t="s">
        <v>8261</v>
      </c>
      <c r="B9278" s="155"/>
      <c r="C9278" s="156">
        <v>37621</v>
      </c>
      <c r="D9278" s="157">
        <v>0</v>
      </c>
      <c r="E9278" s="157">
        <v>0</v>
      </c>
      <c r="F9278" s="157">
        <v>0</v>
      </c>
    </row>
    <row r="9279" spans="1:6" x14ac:dyDescent="0.2">
      <c r="A9279" s="155" t="s">
        <v>8257</v>
      </c>
      <c r="B9279" s="155" t="s">
        <v>8258</v>
      </c>
      <c r="C9279" s="155" t="s">
        <v>10690</v>
      </c>
      <c r="D9279" s="157" t="s">
        <v>8259</v>
      </c>
      <c r="E9279" s="157" t="s">
        <v>8259</v>
      </c>
      <c r="F9279" s="157" t="s">
        <v>8259</v>
      </c>
    </row>
    <row r="9280" spans="1:6" x14ac:dyDescent="0.2">
      <c r="A9280" s="155" t="s">
        <v>8257</v>
      </c>
      <c r="B9280" s="155" t="s">
        <v>8258</v>
      </c>
      <c r="C9280" s="155" t="s">
        <v>10690</v>
      </c>
      <c r="D9280" s="157" t="s">
        <v>8259</v>
      </c>
      <c r="E9280" s="157" t="s">
        <v>8259</v>
      </c>
      <c r="F9280" s="157" t="s">
        <v>8259</v>
      </c>
    </row>
    <row r="9281" spans="1:6" x14ac:dyDescent="0.2">
      <c r="A9281" s="155" t="s">
        <v>8260</v>
      </c>
      <c r="B9281" s="155" t="s">
        <v>12364</v>
      </c>
      <c r="C9281" s="156">
        <v>37621</v>
      </c>
      <c r="D9281" s="157">
        <v>0</v>
      </c>
      <c r="E9281" s="157">
        <v>0</v>
      </c>
      <c r="F9281" s="157">
        <v>0</v>
      </c>
    </row>
    <row r="9282" spans="1:6" x14ac:dyDescent="0.2">
      <c r="A9282" s="155" t="s">
        <v>8261</v>
      </c>
      <c r="B9282" s="155"/>
      <c r="C9282" s="156">
        <v>37621</v>
      </c>
      <c r="D9282" s="157">
        <v>0</v>
      </c>
      <c r="E9282" s="157">
        <v>0</v>
      </c>
      <c r="F9282" s="157">
        <v>0</v>
      </c>
    </row>
    <row r="9283" spans="1:6" x14ac:dyDescent="0.2">
      <c r="A9283" s="155" t="s">
        <v>8257</v>
      </c>
      <c r="B9283" s="155" t="s">
        <v>8258</v>
      </c>
      <c r="C9283" s="155" t="s">
        <v>10690</v>
      </c>
      <c r="D9283" s="157" t="s">
        <v>8259</v>
      </c>
      <c r="E9283" s="157" t="s">
        <v>8259</v>
      </c>
      <c r="F9283" s="157" t="s">
        <v>8259</v>
      </c>
    </row>
    <row r="9284" spans="1:6" x14ac:dyDescent="0.2">
      <c r="A9284" s="155" t="s">
        <v>8257</v>
      </c>
      <c r="B9284" s="155" t="s">
        <v>8258</v>
      </c>
      <c r="C9284" s="155" t="s">
        <v>10690</v>
      </c>
      <c r="D9284" s="157" t="s">
        <v>8259</v>
      </c>
      <c r="E9284" s="157" t="s">
        <v>8259</v>
      </c>
      <c r="F9284" s="157" t="s">
        <v>8259</v>
      </c>
    </row>
    <row r="9285" spans="1:6" x14ac:dyDescent="0.2">
      <c r="A9285" s="155" t="s">
        <v>8260</v>
      </c>
      <c r="B9285" s="155" t="s">
        <v>12364</v>
      </c>
      <c r="C9285" s="156">
        <v>37621</v>
      </c>
      <c r="D9285" s="157">
        <v>0</v>
      </c>
      <c r="E9285" s="157">
        <v>0</v>
      </c>
      <c r="F9285" s="157">
        <v>0</v>
      </c>
    </row>
    <row r="9286" spans="1:6" x14ac:dyDescent="0.2">
      <c r="A9286" s="155" t="s">
        <v>8261</v>
      </c>
      <c r="B9286" s="155"/>
      <c r="C9286" s="156">
        <v>37621</v>
      </c>
      <c r="D9286" s="157">
        <v>0</v>
      </c>
      <c r="E9286" s="157">
        <v>0</v>
      </c>
      <c r="F9286" s="157">
        <v>0</v>
      </c>
    </row>
    <row r="9287" spans="1:6" x14ac:dyDescent="0.2">
      <c r="A9287" s="155" t="s">
        <v>8257</v>
      </c>
      <c r="B9287" s="155" t="s">
        <v>8258</v>
      </c>
      <c r="C9287" s="155" t="s">
        <v>10690</v>
      </c>
      <c r="D9287" s="157" t="s">
        <v>8259</v>
      </c>
      <c r="E9287" s="157" t="s">
        <v>8259</v>
      </c>
      <c r="F9287" s="157" t="s">
        <v>8259</v>
      </c>
    </row>
    <row r="9288" spans="1:6" x14ac:dyDescent="0.2">
      <c r="A9288" s="155" t="s">
        <v>105</v>
      </c>
      <c r="B9288" s="155" t="s">
        <v>8542</v>
      </c>
      <c r="C9288" s="155"/>
      <c r="D9288" s="155"/>
      <c r="E9288" s="155"/>
      <c r="F9288" s="155"/>
    </row>
    <row r="9289" spans="1:6" x14ac:dyDescent="0.2">
      <c r="A9289" s="155"/>
      <c r="B9289" s="155"/>
      <c r="C9289" s="155" t="s">
        <v>10691</v>
      </c>
      <c r="D9289" s="155"/>
      <c r="E9289" s="157">
        <v>0</v>
      </c>
      <c r="F9289" s="155"/>
    </row>
    <row r="9290" spans="1:6" x14ac:dyDescent="0.2">
      <c r="A9290" s="155" t="s">
        <v>8264</v>
      </c>
      <c r="B9290" s="155"/>
      <c r="C9290" s="156">
        <v>37590</v>
      </c>
      <c r="D9290" s="157">
        <v>34376.339999999997</v>
      </c>
      <c r="E9290" s="157">
        <v>34376.339999999997</v>
      </c>
      <c r="F9290" s="157">
        <v>0</v>
      </c>
    </row>
    <row r="9291" spans="1:6" x14ac:dyDescent="0.2">
      <c r="A9291" s="155" t="s">
        <v>8257</v>
      </c>
      <c r="B9291" s="155" t="s">
        <v>8258</v>
      </c>
      <c r="C9291" s="155" t="s">
        <v>10690</v>
      </c>
      <c r="D9291" s="157" t="s">
        <v>8259</v>
      </c>
      <c r="E9291" s="157" t="s">
        <v>8259</v>
      </c>
      <c r="F9291" s="157" t="s">
        <v>8259</v>
      </c>
    </row>
    <row r="9292" spans="1:6" x14ac:dyDescent="0.2">
      <c r="A9292" s="155" t="s">
        <v>8268</v>
      </c>
      <c r="B9292" s="155"/>
      <c r="C9292" s="155"/>
      <c r="D9292" s="155"/>
      <c r="E9292" s="155"/>
      <c r="F9292" s="155"/>
    </row>
    <row r="9293" spans="1:6" x14ac:dyDescent="0.2">
      <c r="A9293" s="155" t="s">
        <v>8254</v>
      </c>
      <c r="B9293" s="155" t="s">
        <v>8255</v>
      </c>
      <c r="C9293" s="155"/>
      <c r="D9293" s="155"/>
      <c r="E9293" s="155"/>
      <c r="F9293" s="155"/>
    </row>
    <row r="9294" spans="1:6" x14ac:dyDescent="0.2">
      <c r="A9294" s="155"/>
      <c r="B9294" s="155"/>
      <c r="C9294" s="155" t="s">
        <v>10689</v>
      </c>
      <c r="D9294" s="157" t="s">
        <v>8255</v>
      </c>
      <c r="E9294" s="155"/>
      <c r="F9294" s="155"/>
    </row>
    <row r="9296" spans="1:6" x14ac:dyDescent="0.2">
      <c r="A9296" s="155" t="s">
        <v>8257</v>
      </c>
      <c r="B9296" s="155" t="s">
        <v>8258</v>
      </c>
      <c r="C9296" s="155" t="s">
        <v>10690</v>
      </c>
      <c r="D9296" s="157" t="s">
        <v>8259</v>
      </c>
      <c r="E9296" s="157" t="s">
        <v>8259</v>
      </c>
      <c r="F9296" s="157" t="s">
        <v>8259</v>
      </c>
    </row>
    <row r="9297" spans="1:6" x14ac:dyDescent="0.2">
      <c r="A9297" s="155" t="s">
        <v>8260</v>
      </c>
      <c r="B9297" s="155" t="s">
        <v>12364</v>
      </c>
      <c r="C9297" s="156">
        <v>37621</v>
      </c>
      <c r="D9297" s="157">
        <v>0</v>
      </c>
      <c r="E9297" s="157">
        <v>0</v>
      </c>
      <c r="F9297" s="157">
        <v>0</v>
      </c>
    </row>
    <row r="9298" spans="1:6" x14ac:dyDescent="0.2">
      <c r="A9298" s="155" t="s">
        <v>8261</v>
      </c>
      <c r="B9298" s="155"/>
      <c r="C9298" s="156">
        <v>37621</v>
      </c>
      <c r="D9298" s="157">
        <v>34376.339999999997</v>
      </c>
      <c r="E9298" s="157">
        <v>34376.339999999997</v>
      </c>
      <c r="F9298" s="157">
        <v>0</v>
      </c>
    </row>
    <row r="9299" spans="1:6" x14ac:dyDescent="0.2">
      <c r="A9299" s="155" t="s">
        <v>8257</v>
      </c>
      <c r="B9299" s="155" t="s">
        <v>8258</v>
      </c>
      <c r="C9299" s="155" t="s">
        <v>10690</v>
      </c>
      <c r="D9299" s="157" t="s">
        <v>8259</v>
      </c>
      <c r="E9299" s="157" t="s">
        <v>8259</v>
      </c>
      <c r="F9299" s="157" t="s">
        <v>8259</v>
      </c>
    </row>
    <row r="9300" spans="1:6" x14ac:dyDescent="0.2">
      <c r="A9300" s="155" t="s">
        <v>8257</v>
      </c>
      <c r="B9300" s="155" t="s">
        <v>8258</v>
      </c>
      <c r="C9300" s="155" t="s">
        <v>10690</v>
      </c>
      <c r="D9300" s="157" t="s">
        <v>8259</v>
      </c>
      <c r="E9300" s="157" t="s">
        <v>8259</v>
      </c>
      <c r="F9300" s="157" t="s">
        <v>8259</v>
      </c>
    </row>
    <row r="9301" spans="1:6" x14ac:dyDescent="0.2">
      <c r="A9301" s="155" t="s">
        <v>8260</v>
      </c>
      <c r="B9301" s="155" t="s">
        <v>12364</v>
      </c>
      <c r="C9301" s="156">
        <v>37621</v>
      </c>
      <c r="D9301" s="157">
        <v>0</v>
      </c>
      <c r="E9301" s="157">
        <v>0</v>
      </c>
      <c r="F9301" s="157">
        <v>0</v>
      </c>
    </row>
    <row r="9302" spans="1:6" x14ac:dyDescent="0.2">
      <c r="A9302" s="155" t="s">
        <v>8261</v>
      </c>
      <c r="B9302" s="155"/>
      <c r="C9302" s="156">
        <v>37621</v>
      </c>
      <c r="D9302" s="157">
        <v>0</v>
      </c>
      <c r="E9302" s="157">
        <v>0</v>
      </c>
      <c r="F9302" s="157">
        <v>0</v>
      </c>
    </row>
    <row r="9303" spans="1:6" x14ac:dyDescent="0.2">
      <c r="A9303" s="155" t="s">
        <v>8257</v>
      </c>
      <c r="B9303" s="155" t="s">
        <v>8258</v>
      </c>
      <c r="C9303" s="155" t="s">
        <v>10690</v>
      </c>
      <c r="D9303" s="157" t="s">
        <v>8259</v>
      </c>
      <c r="E9303" s="157" t="s">
        <v>8259</v>
      </c>
      <c r="F9303" s="157" t="s">
        <v>8259</v>
      </c>
    </row>
    <row r="9304" spans="1:6" x14ac:dyDescent="0.2">
      <c r="A9304" s="155" t="s">
        <v>106</v>
      </c>
      <c r="B9304" s="155" t="s">
        <v>8543</v>
      </c>
      <c r="C9304" s="155"/>
      <c r="D9304" s="155"/>
      <c r="E9304" s="155"/>
      <c r="F9304" s="155"/>
    </row>
    <row r="9305" spans="1:6" x14ac:dyDescent="0.2">
      <c r="A9305" s="155"/>
      <c r="B9305" s="155"/>
      <c r="C9305" s="155" t="s">
        <v>10691</v>
      </c>
      <c r="D9305" s="155"/>
      <c r="E9305" s="157">
        <v>0</v>
      </c>
      <c r="F9305" s="155"/>
    </row>
    <row r="9306" spans="1:6" x14ac:dyDescent="0.2">
      <c r="A9306" s="155" t="s">
        <v>8264</v>
      </c>
      <c r="B9306" s="155"/>
      <c r="C9306" s="156">
        <v>37590</v>
      </c>
      <c r="D9306" s="157">
        <v>30294.865000000002</v>
      </c>
      <c r="E9306" s="157">
        <v>30729.937999999998</v>
      </c>
      <c r="F9306" s="157">
        <v>-435.07299999999998</v>
      </c>
    </row>
    <row r="9307" spans="1:6" x14ac:dyDescent="0.2">
      <c r="A9307" s="155" t="s">
        <v>8257</v>
      </c>
      <c r="B9307" s="155" t="s">
        <v>8258</v>
      </c>
      <c r="C9307" s="155" t="s">
        <v>10690</v>
      </c>
      <c r="D9307" s="157" t="s">
        <v>8259</v>
      </c>
      <c r="E9307" s="157" t="s">
        <v>8259</v>
      </c>
      <c r="F9307" s="157" t="s">
        <v>8259</v>
      </c>
    </row>
    <row r="9309" spans="1:6" x14ac:dyDescent="0.2">
      <c r="A9309" s="155" t="s">
        <v>8265</v>
      </c>
      <c r="B9309" s="155" t="s">
        <v>8266</v>
      </c>
      <c r="C9309" s="155" t="s">
        <v>158</v>
      </c>
      <c r="D9309" s="157" t="s">
        <v>3</v>
      </c>
      <c r="E9309" s="157" t="s">
        <v>4</v>
      </c>
      <c r="F9309" s="157" t="s">
        <v>1020</v>
      </c>
    </row>
    <row r="9310" spans="1:6" x14ac:dyDescent="0.2">
      <c r="A9310" s="155" t="s">
        <v>8257</v>
      </c>
      <c r="B9310" s="155" t="s">
        <v>8258</v>
      </c>
      <c r="C9310" s="155" t="s">
        <v>10690</v>
      </c>
      <c r="D9310" s="157" t="s">
        <v>8259</v>
      </c>
      <c r="E9310" s="157" t="s">
        <v>8259</v>
      </c>
      <c r="F9310" s="157" t="s">
        <v>8259</v>
      </c>
    </row>
    <row r="9311" spans="1:6" x14ac:dyDescent="0.2">
      <c r="A9311" s="156">
        <v>45636</v>
      </c>
      <c r="B9311" s="155">
        <v>5624566357</v>
      </c>
      <c r="C9311" s="155" t="s">
        <v>12130</v>
      </c>
      <c r="D9311" s="157">
        <v>186.172</v>
      </c>
      <c r="E9311" s="155"/>
      <c r="F9311" s="157">
        <v>-248.90100000000001</v>
      </c>
    </row>
    <row r="9312" spans="1:6" x14ac:dyDescent="0.2">
      <c r="A9312" s="156">
        <v>45637</v>
      </c>
      <c r="B9312" s="155" t="s">
        <v>12131</v>
      </c>
      <c r="C9312" s="155" t="s">
        <v>12132</v>
      </c>
      <c r="D9312" s="155"/>
      <c r="E9312" s="157">
        <v>1131.9760000000001</v>
      </c>
      <c r="F9312" s="157">
        <v>-1380.877</v>
      </c>
    </row>
    <row r="9313" spans="1:6" x14ac:dyDescent="0.2">
      <c r="A9313" s="155" t="s">
        <v>8257</v>
      </c>
      <c r="B9313" s="155" t="s">
        <v>8258</v>
      </c>
      <c r="C9313" s="155" t="s">
        <v>10690</v>
      </c>
      <c r="D9313" s="157" t="s">
        <v>8259</v>
      </c>
      <c r="E9313" s="157" t="s">
        <v>8259</v>
      </c>
      <c r="F9313" s="157" t="s">
        <v>8259</v>
      </c>
    </row>
    <row r="9314" spans="1:6" x14ac:dyDescent="0.2">
      <c r="A9314" s="155" t="s">
        <v>8260</v>
      </c>
      <c r="B9314" s="155" t="s">
        <v>12364</v>
      </c>
      <c r="C9314" s="156">
        <v>37621</v>
      </c>
      <c r="D9314" s="157">
        <v>186.172</v>
      </c>
      <c r="E9314" s="157">
        <v>1131.9760000000001</v>
      </c>
      <c r="F9314" s="157">
        <v>-945.80399999999997</v>
      </c>
    </row>
    <row r="9315" spans="1:6" x14ac:dyDescent="0.2">
      <c r="A9315" s="155" t="s">
        <v>8261</v>
      </c>
      <c r="B9315" s="155"/>
      <c r="C9315" s="156">
        <v>37621</v>
      </c>
      <c r="D9315" s="157">
        <v>30481.037</v>
      </c>
      <c r="E9315" s="157">
        <v>31861.914000000001</v>
      </c>
      <c r="F9315" s="157">
        <v>-1380.877</v>
      </c>
    </row>
    <row r="9316" spans="1:6" x14ac:dyDescent="0.2">
      <c r="A9316" s="155" t="s">
        <v>8257</v>
      </c>
      <c r="B9316" s="155" t="s">
        <v>8258</v>
      </c>
      <c r="C9316" s="155" t="s">
        <v>10690</v>
      </c>
      <c r="D9316" s="157" t="s">
        <v>8259</v>
      </c>
      <c r="E9316" s="157" t="s">
        <v>8259</v>
      </c>
      <c r="F9316" s="157" t="s">
        <v>8259</v>
      </c>
    </row>
    <row r="9317" spans="1:6" x14ac:dyDescent="0.2">
      <c r="A9317" s="155" t="s">
        <v>8257</v>
      </c>
      <c r="B9317" s="155" t="s">
        <v>8258</v>
      </c>
      <c r="C9317" s="155" t="s">
        <v>10690</v>
      </c>
      <c r="D9317" s="157" t="s">
        <v>8259</v>
      </c>
      <c r="E9317" s="157" t="s">
        <v>8259</v>
      </c>
      <c r="F9317" s="157" t="s">
        <v>8259</v>
      </c>
    </row>
    <row r="9318" spans="1:6" x14ac:dyDescent="0.2">
      <c r="A9318" s="155" t="s">
        <v>8260</v>
      </c>
      <c r="B9318" s="155" t="s">
        <v>12364</v>
      </c>
      <c r="C9318" s="156">
        <v>37621</v>
      </c>
      <c r="D9318" s="157">
        <v>0</v>
      </c>
      <c r="E9318" s="157">
        <v>0</v>
      </c>
      <c r="F9318" s="157">
        <v>0</v>
      </c>
    </row>
    <row r="9319" spans="1:6" x14ac:dyDescent="0.2">
      <c r="A9319" s="155" t="s">
        <v>8261</v>
      </c>
      <c r="B9319" s="155"/>
      <c r="C9319" s="156">
        <v>37621</v>
      </c>
      <c r="D9319" s="157">
        <v>0</v>
      </c>
      <c r="E9319" s="157">
        <v>0</v>
      </c>
      <c r="F9319" s="157">
        <v>0</v>
      </c>
    </row>
    <row r="9320" spans="1:6" x14ac:dyDescent="0.2">
      <c r="A9320" s="155" t="s">
        <v>8257</v>
      </c>
      <c r="B9320" s="155" t="s">
        <v>8258</v>
      </c>
      <c r="C9320" s="155" t="s">
        <v>10690</v>
      </c>
      <c r="D9320" s="157" t="s">
        <v>8259</v>
      </c>
      <c r="E9320" s="157" t="s">
        <v>8259</v>
      </c>
      <c r="F9320" s="157" t="s">
        <v>8259</v>
      </c>
    </row>
    <row r="9321" spans="1:6" x14ac:dyDescent="0.2">
      <c r="A9321" s="155" t="s">
        <v>8257</v>
      </c>
      <c r="B9321" s="155" t="s">
        <v>8258</v>
      </c>
      <c r="C9321" s="155" t="s">
        <v>10690</v>
      </c>
      <c r="D9321" s="157" t="s">
        <v>8259</v>
      </c>
      <c r="E9321" s="157" t="s">
        <v>8259</v>
      </c>
      <c r="F9321" s="157" t="s">
        <v>8259</v>
      </c>
    </row>
    <row r="9322" spans="1:6" x14ac:dyDescent="0.2">
      <c r="A9322" s="155" t="s">
        <v>8260</v>
      </c>
      <c r="B9322" s="155" t="s">
        <v>12364</v>
      </c>
      <c r="C9322" s="156">
        <v>37621</v>
      </c>
      <c r="D9322" s="157">
        <v>0</v>
      </c>
      <c r="E9322" s="157">
        <v>0</v>
      </c>
      <c r="F9322" s="157">
        <v>0</v>
      </c>
    </row>
    <row r="9323" spans="1:6" x14ac:dyDescent="0.2">
      <c r="A9323" s="155" t="s">
        <v>8261</v>
      </c>
      <c r="B9323" s="155"/>
      <c r="C9323" s="156">
        <v>37621</v>
      </c>
      <c r="D9323" s="157">
        <v>0</v>
      </c>
      <c r="E9323" s="157">
        <v>0</v>
      </c>
      <c r="F9323" s="157">
        <v>0</v>
      </c>
    </row>
    <row r="9324" spans="1:6" x14ac:dyDescent="0.2">
      <c r="A9324" s="155" t="s">
        <v>8257</v>
      </c>
      <c r="B9324" s="155" t="s">
        <v>8258</v>
      </c>
      <c r="C9324" s="155" t="s">
        <v>10690</v>
      </c>
      <c r="D9324" s="157" t="s">
        <v>8259</v>
      </c>
      <c r="E9324" s="157" t="s">
        <v>8259</v>
      </c>
      <c r="F9324" s="157" t="s">
        <v>8259</v>
      </c>
    </row>
    <row r="9325" spans="1:6" x14ac:dyDescent="0.2">
      <c r="A9325" s="155" t="s">
        <v>8257</v>
      </c>
      <c r="B9325" s="155" t="s">
        <v>8258</v>
      </c>
      <c r="C9325" s="155" t="s">
        <v>10690</v>
      </c>
      <c r="D9325" s="157" t="s">
        <v>8259</v>
      </c>
      <c r="E9325" s="157" t="s">
        <v>8259</v>
      </c>
      <c r="F9325" s="157" t="s">
        <v>8259</v>
      </c>
    </row>
    <row r="9326" spans="1:6" x14ac:dyDescent="0.2">
      <c r="A9326" s="155" t="s">
        <v>8260</v>
      </c>
      <c r="B9326" s="155" t="s">
        <v>12364</v>
      </c>
      <c r="C9326" s="156">
        <v>37621</v>
      </c>
      <c r="D9326" s="157">
        <v>0</v>
      </c>
      <c r="E9326" s="157">
        <v>0</v>
      </c>
      <c r="F9326" s="157">
        <v>0</v>
      </c>
    </row>
    <row r="9327" spans="1:6" x14ac:dyDescent="0.2">
      <c r="A9327" s="155" t="s">
        <v>8261</v>
      </c>
      <c r="B9327" s="155"/>
      <c r="C9327" s="156">
        <v>37621</v>
      </c>
      <c r="D9327" s="157">
        <v>0</v>
      </c>
      <c r="E9327" s="157">
        <v>0</v>
      </c>
      <c r="F9327" s="157">
        <v>0</v>
      </c>
    </row>
    <row r="9328" spans="1:6" x14ac:dyDescent="0.2">
      <c r="A9328" s="155" t="s">
        <v>8257</v>
      </c>
      <c r="B9328" s="155" t="s">
        <v>8258</v>
      </c>
      <c r="C9328" s="155" t="s">
        <v>10690</v>
      </c>
      <c r="D9328" s="157" t="s">
        <v>8259</v>
      </c>
      <c r="E9328" s="157" t="s">
        <v>8259</v>
      </c>
      <c r="F9328" s="157" t="s">
        <v>8259</v>
      </c>
    </row>
    <row r="9329" spans="1:6" x14ac:dyDescent="0.2">
      <c r="A9329" s="155" t="s">
        <v>8257</v>
      </c>
      <c r="B9329" s="155" t="s">
        <v>8258</v>
      </c>
      <c r="C9329" s="155" t="s">
        <v>10690</v>
      </c>
      <c r="D9329" s="157" t="s">
        <v>8259</v>
      </c>
      <c r="E9329" s="157" t="s">
        <v>8259</v>
      </c>
      <c r="F9329" s="157" t="s">
        <v>8259</v>
      </c>
    </row>
    <row r="9330" spans="1:6" x14ac:dyDescent="0.2">
      <c r="A9330" s="155" t="s">
        <v>8260</v>
      </c>
      <c r="B9330" s="155" t="s">
        <v>12364</v>
      </c>
      <c r="C9330" s="156">
        <v>37621</v>
      </c>
      <c r="D9330" s="157">
        <v>0</v>
      </c>
      <c r="E9330" s="157">
        <v>0</v>
      </c>
      <c r="F9330" s="157">
        <v>0</v>
      </c>
    </row>
    <row r="9331" spans="1:6" x14ac:dyDescent="0.2">
      <c r="A9331" s="155" t="s">
        <v>8261</v>
      </c>
      <c r="B9331" s="155"/>
      <c r="C9331" s="156">
        <v>37621</v>
      </c>
      <c r="D9331" s="157">
        <v>0</v>
      </c>
      <c r="E9331" s="157">
        <v>0</v>
      </c>
      <c r="F9331" s="157">
        <v>0</v>
      </c>
    </row>
    <row r="9332" spans="1:6" x14ac:dyDescent="0.2">
      <c r="A9332" s="155" t="s">
        <v>8257</v>
      </c>
      <c r="B9332" s="155" t="s">
        <v>8258</v>
      </c>
      <c r="C9332" s="155" t="s">
        <v>10690</v>
      </c>
      <c r="D9332" s="157" t="s">
        <v>8259</v>
      </c>
      <c r="E9332" s="157" t="s">
        <v>8259</v>
      </c>
      <c r="F9332" s="157" t="s">
        <v>8259</v>
      </c>
    </row>
    <row r="9333" spans="1:6" x14ac:dyDescent="0.2">
      <c r="A9333" s="155" t="s">
        <v>8257</v>
      </c>
      <c r="B9333" s="155" t="s">
        <v>8258</v>
      </c>
      <c r="C9333" s="155" t="s">
        <v>10690</v>
      </c>
      <c r="D9333" s="157" t="s">
        <v>8259</v>
      </c>
      <c r="E9333" s="157" t="s">
        <v>8259</v>
      </c>
      <c r="F9333" s="157" t="s">
        <v>8259</v>
      </c>
    </row>
    <row r="9334" spans="1:6" x14ac:dyDescent="0.2">
      <c r="A9334" s="155" t="s">
        <v>8260</v>
      </c>
      <c r="B9334" s="155" t="s">
        <v>12364</v>
      </c>
      <c r="C9334" s="156">
        <v>37621</v>
      </c>
      <c r="D9334" s="157">
        <v>0</v>
      </c>
      <c r="E9334" s="157">
        <v>0</v>
      </c>
      <c r="F9334" s="157">
        <v>0</v>
      </c>
    </row>
    <row r="9335" spans="1:6" x14ac:dyDescent="0.2">
      <c r="A9335" s="155" t="s">
        <v>8261</v>
      </c>
      <c r="B9335" s="155"/>
      <c r="C9335" s="156">
        <v>37621</v>
      </c>
      <c r="D9335" s="157">
        <v>0</v>
      </c>
      <c r="E9335" s="157">
        <v>0</v>
      </c>
      <c r="F9335" s="157">
        <v>0</v>
      </c>
    </row>
    <row r="9336" spans="1:6" x14ac:dyDescent="0.2">
      <c r="A9336" s="155" t="s">
        <v>8257</v>
      </c>
      <c r="B9336" s="155" t="s">
        <v>8258</v>
      </c>
      <c r="C9336" s="155" t="s">
        <v>10690</v>
      </c>
      <c r="D9336" s="157" t="s">
        <v>8259</v>
      </c>
      <c r="E9336" s="157" t="s">
        <v>8259</v>
      </c>
      <c r="F9336" s="157" t="s">
        <v>8259</v>
      </c>
    </row>
    <row r="9337" spans="1:6" x14ac:dyDescent="0.2">
      <c r="A9337" s="155" t="s">
        <v>8257</v>
      </c>
      <c r="B9337" s="155" t="s">
        <v>8258</v>
      </c>
      <c r="C9337" s="155" t="s">
        <v>10690</v>
      </c>
      <c r="D9337" s="157" t="s">
        <v>8259</v>
      </c>
      <c r="E9337" s="157" t="s">
        <v>8259</v>
      </c>
      <c r="F9337" s="157" t="s">
        <v>8259</v>
      </c>
    </row>
    <row r="9338" spans="1:6" x14ac:dyDescent="0.2">
      <c r="A9338" s="155" t="s">
        <v>8260</v>
      </c>
      <c r="B9338" s="155" t="s">
        <v>12364</v>
      </c>
      <c r="C9338" s="156">
        <v>37621</v>
      </c>
      <c r="D9338" s="157">
        <v>0</v>
      </c>
      <c r="E9338" s="157">
        <v>0</v>
      </c>
      <c r="F9338" s="157">
        <v>0</v>
      </c>
    </row>
    <row r="9339" spans="1:6" x14ac:dyDescent="0.2">
      <c r="A9339" s="155" t="s">
        <v>8261</v>
      </c>
      <c r="B9339" s="155"/>
      <c r="C9339" s="156">
        <v>37621</v>
      </c>
      <c r="D9339" s="157">
        <v>0</v>
      </c>
      <c r="E9339" s="157">
        <v>0</v>
      </c>
      <c r="F9339" s="157">
        <v>0</v>
      </c>
    </row>
    <row r="9340" spans="1:6" x14ac:dyDescent="0.2">
      <c r="A9340" s="155" t="s">
        <v>8257</v>
      </c>
      <c r="B9340" s="155" t="s">
        <v>8258</v>
      </c>
      <c r="C9340" s="155" t="s">
        <v>10690</v>
      </c>
      <c r="D9340" s="157" t="s">
        <v>8259</v>
      </c>
      <c r="E9340" s="157" t="s">
        <v>8259</v>
      </c>
      <c r="F9340" s="157" t="s">
        <v>8259</v>
      </c>
    </row>
    <row r="9341" spans="1:6" x14ac:dyDescent="0.2">
      <c r="A9341" s="155" t="s">
        <v>8257</v>
      </c>
      <c r="B9341" s="155" t="s">
        <v>8258</v>
      </c>
      <c r="C9341" s="155" t="s">
        <v>10690</v>
      </c>
      <c r="D9341" s="157" t="s">
        <v>8259</v>
      </c>
      <c r="E9341" s="157" t="s">
        <v>8259</v>
      </c>
      <c r="F9341" s="157" t="s">
        <v>8259</v>
      </c>
    </row>
    <row r="9342" spans="1:6" x14ac:dyDescent="0.2">
      <c r="A9342" s="155" t="s">
        <v>8260</v>
      </c>
      <c r="B9342" s="155" t="s">
        <v>12364</v>
      </c>
      <c r="C9342" s="156">
        <v>37621</v>
      </c>
      <c r="D9342" s="157">
        <v>0</v>
      </c>
      <c r="E9342" s="157">
        <v>0</v>
      </c>
      <c r="F9342" s="157">
        <v>0</v>
      </c>
    </row>
    <row r="9343" spans="1:6" x14ac:dyDescent="0.2">
      <c r="A9343" s="155" t="s">
        <v>8261</v>
      </c>
      <c r="B9343" s="155"/>
      <c r="C9343" s="156">
        <v>37621</v>
      </c>
      <c r="D9343" s="157">
        <v>0</v>
      </c>
      <c r="E9343" s="157">
        <v>0</v>
      </c>
      <c r="F9343" s="157">
        <v>0</v>
      </c>
    </row>
    <row r="9344" spans="1:6" x14ac:dyDescent="0.2">
      <c r="A9344" s="155" t="s">
        <v>8257</v>
      </c>
      <c r="B9344" s="155" t="s">
        <v>8258</v>
      </c>
      <c r="C9344" s="155" t="s">
        <v>10690</v>
      </c>
      <c r="D9344" s="157" t="s">
        <v>8259</v>
      </c>
      <c r="E9344" s="157" t="s">
        <v>8259</v>
      </c>
      <c r="F9344" s="157" t="s">
        <v>8259</v>
      </c>
    </row>
    <row r="9345" spans="1:6" x14ac:dyDescent="0.2">
      <c r="A9345" s="155" t="s">
        <v>8257</v>
      </c>
      <c r="B9345" s="155" t="s">
        <v>8258</v>
      </c>
      <c r="C9345" s="155" t="s">
        <v>10690</v>
      </c>
      <c r="D9345" s="157" t="s">
        <v>8259</v>
      </c>
      <c r="E9345" s="157" t="s">
        <v>8259</v>
      </c>
      <c r="F9345" s="157" t="s">
        <v>8259</v>
      </c>
    </row>
    <row r="9346" spans="1:6" x14ac:dyDescent="0.2">
      <c r="A9346" s="155" t="s">
        <v>8260</v>
      </c>
      <c r="B9346" s="155" t="s">
        <v>12364</v>
      </c>
      <c r="C9346" s="156">
        <v>37621</v>
      </c>
      <c r="D9346" s="157">
        <v>0</v>
      </c>
      <c r="E9346" s="157">
        <v>0</v>
      </c>
      <c r="F9346" s="157">
        <v>0</v>
      </c>
    </row>
    <row r="9347" spans="1:6" x14ac:dyDescent="0.2">
      <c r="A9347" s="155" t="s">
        <v>8261</v>
      </c>
      <c r="B9347" s="155"/>
      <c r="C9347" s="156">
        <v>37621</v>
      </c>
      <c r="D9347" s="157">
        <v>0</v>
      </c>
      <c r="E9347" s="157">
        <v>0</v>
      </c>
      <c r="F9347" s="157">
        <v>0</v>
      </c>
    </row>
    <row r="9348" spans="1:6" x14ac:dyDescent="0.2">
      <c r="A9348" s="155" t="s">
        <v>8268</v>
      </c>
      <c r="B9348" s="155"/>
      <c r="C9348" s="155"/>
      <c r="D9348" s="155"/>
      <c r="E9348" s="155"/>
      <c r="F9348" s="155"/>
    </row>
    <row r="9349" spans="1:6" x14ac:dyDescent="0.2">
      <c r="A9349" s="155" t="s">
        <v>8254</v>
      </c>
      <c r="B9349" s="155" t="s">
        <v>8255</v>
      </c>
      <c r="C9349" s="155"/>
      <c r="D9349" s="155"/>
      <c r="E9349" s="155"/>
      <c r="F9349" s="155"/>
    </row>
    <row r="9350" spans="1:6" x14ac:dyDescent="0.2">
      <c r="A9350" s="155"/>
      <c r="B9350" s="155"/>
      <c r="C9350" s="155" t="s">
        <v>10689</v>
      </c>
      <c r="D9350" s="157" t="s">
        <v>8255</v>
      </c>
      <c r="E9350" s="155"/>
      <c r="F9350" s="155"/>
    </row>
    <row r="9352" spans="1:6" x14ac:dyDescent="0.2">
      <c r="A9352" s="155" t="s">
        <v>8257</v>
      </c>
      <c r="B9352" s="155" t="s">
        <v>8258</v>
      </c>
      <c r="C9352" s="155" t="s">
        <v>10690</v>
      </c>
      <c r="D9352" s="157" t="s">
        <v>8259</v>
      </c>
      <c r="E9352" s="157" t="s">
        <v>8259</v>
      </c>
      <c r="F9352" s="157" t="s">
        <v>8259</v>
      </c>
    </row>
    <row r="9353" spans="1:6" x14ac:dyDescent="0.2">
      <c r="A9353" s="155" t="s">
        <v>8257</v>
      </c>
      <c r="B9353" s="155" t="s">
        <v>8258</v>
      </c>
      <c r="C9353" s="155" t="s">
        <v>10690</v>
      </c>
      <c r="D9353" s="157" t="s">
        <v>8259</v>
      </c>
      <c r="E9353" s="157" t="s">
        <v>8259</v>
      </c>
      <c r="F9353" s="157" t="s">
        <v>8259</v>
      </c>
    </row>
    <row r="9354" spans="1:6" x14ac:dyDescent="0.2">
      <c r="A9354" s="155" t="s">
        <v>8260</v>
      </c>
      <c r="B9354" s="155" t="s">
        <v>12364</v>
      </c>
      <c r="C9354" s="156">
        <v>37621</v>
      </c>
      <c r="D9354" s="157">
        <v>0</v>
      </c>
      <c r="E9354" s="157">
        <v>0</v>
      </c>
      <c r="F9354" s="157">
        <v>0</v>
      </c>
    </row>
    <row r="9355" spans="1:6" x14ac:dyDescent="0.2">
      <c r="A9355" s="155" t="s">
        <v>8261</v>
      </c>
      <c r="B9355" s="155"/>
      <c r="C9355" s="156">
        <v>37621</v>
      </c>
      <c r="D9355" s="157">
        <v>0</v>
      </c>
      <c r="E9355" s="157">
        <v>0</v>
      </c>
      <c r="F9355" s="157">
        <v>0</v>
      </c>
    </row>
    <row r="9356" spans="1:6" x14ac:dyDescent="0.2">
      <c r="A9356" s="155" t="s">
        <v>8257</v>
      </c>
      <c r="B9356" s="155" t="s">
        <v>8258</v>
      </c>
      <c r="C9356" s="155" t="s">
        <v>10690</v>
      </c>
      <c r="D9356" s="157" t="s">
        <v>8259</v>
      </c>
      <c r="E9356" s="157" t="s">
        <v>8259</v>
      </c>
      <c r="F9356" s="157" t="s">
        <v>8259</v>
      </c>
    </row>
    <row r="9357" spans="1:6" x14ac:dyDescent="0.2">
      <c r="A9357" s="155" t="s">
        <v>8257</v>
      </c>
      <c r="B9357" s="155" t="s">
        <v>8258</v>
      </c>
      <c r="C9357" s="155" t="s">
        <v>10690</v>
      </c>
      <c r="D9357" s="157" t="s">
        <v>8259</v>
      </c>
      <c r="E9357" s="157" t="s">
        <v>8259</v>
      </c>
      <c r="F9357" s="157" t="s">
        <v>8259</v>
      </c>
    </row>
    <row r="9358" spans="1:6" x14ac:dyDescent="0.2">
      <c r="A9358" s="155" t="s">
        <v>8260</v>
      </c>
      <c r="B9358" s="155" t="s">
        <v>12364</v>
      </c>
      <c r="C9358" s="156">
        <v>37621</v>
      </c>
      <c r="D9358" s="157">
        <v>0</v>
      </c>
      <c r="E9358" s="157">
        <v>0</v>
      </c>
      <c r="F9358" s="157">
        <v>0</v>
      </c>
    </row>
    <row r="9359" spans="1:6" x14ac:dyDescent="0.2">
      <c r="A9359" s="155" t="s">
        <v>8261</v>
      </c>
      <c r="B9359" s="155"/>
      <c r="C9359" s="156">
        <v>37621</v>
      </c>
      <c r="D9359" s="157">
        <v>0</v>
      </c>
      <c r="E9359" s="157">
        <v>0</v>
      </c>
      <c r="F9359" s="157">
        <v>0</v>
      </c>
    </row>
    <row r="9360" spans="1:6" x14ac:dyDescent="0.2">
      <c r="A9360" s="155" t="s">
        <v>8257</v>
      </c>
      <c r="B9360" s="155" t="s">
        <v>8258</v>
      </c>
      <c r="C9360" s="155" t="s">
        <v>10690</v>
      </c>
      <c r="D9360" s="157" t="s">
        <v>8259</v>
      </c>
      <c r="E9360" s="157" t="s">
        <v>8259</v>
      </c>
      <c r="F9360" s="157" t="s">
        <v>8259</v>
      </c>
    </row>
    <row r="9361" spans="1:6" x14ac:dyDescent="0.2">
      <c r="A9361" s="155" t="s">
        <v>8257</v>
      </c>
      <c r="B9361" s="155" t="s">
        <v>8258</v>
      </c>
      <c r="C9361" s="155" t="s">
        <v>10690</v>
      </c>
      <c r="D9361" s="157" t="s">
        <v>8259</v>
      </c>
      <c r="E9361" s="157" t="s">
        <v>8259</v>
      </c>
      <c r="F9361" s="157" t="s">
        <v>8259</v>
      </c>
    </row>
    <row r="9362" spans="1:6" x14ac:dyDescent="0.2">
      <c r="A9362" s="155" t="s">
        <v>8260</v>
      </c>
      <c r="B9362" s="155" t="s">
        <v>12364</v>
      </c>
      <c r="C9362" s="156">
        <v>37621</v>
      </c>
      <c r="D9362" s="157">
        <v>0</v>
      </c>
      <c r="E9362" s="157">
        <v>0</v>
      </c>
      <c r="F9362" s="157">
        <v>0</v>
      </c>
    </row>
    <row r="9363" spans="1:6" x14ac:dyDescent="0.2">
      <c r="A9363" s="155" t="s">
        <v>8261</v>
      </c>
      <c r="B9363" s="155"/>
      <c r="C9363" s="156">
        <v>37621</v>
      </c>
      <c r="D9363" s="157">
        <v>0</v>
      </c>
      <c r="E9363" s="157">
        <v>0</v>
      </c>
      <c r="F9363" s="157">
        <v>0</v>
      </c>
    </row>
    <row r="9364" spans="1:6" x14ac:dyDescent="0.2">
      <c r="A9364" s="155" t="s">
        <v>8257</v>
      </c>
      <c r="B9364" s="155" t="s">
        <v>8258</v>
      </c>
      <c r="C9364" s="155" t="s">
        <v>10690</v>
      </c>
      <c r="D9364" s="157" t="s">
        <v>8259</v>
      </c>
      <c r="E9364" s="157" t="s">
        <v>8259</v>
      </c>
      <c r="F9364" s="157" t="s">
        <v>8259</v>
      </c>
    </row>
    <row r="9365" spans="1:6" x14ac:dyDescent="0.2">
      <c r="A9365" s="155" t="s">
        <v>8257</v>
      </c>
      <c r="B9365" s="155" t="s">
        <v>8258</v>
      </c>
      <c r="C9365" s="155" t="s">
        <v>10690</v>
      </c>
      <c r="D9365" s="157" t="s">
        <v>8259</v>
      </c>
      <c r="E9365" s="157" t="s">
        <v>8259</v>
      </c>
      <c r="F9365" s="157" t="s">
        <v>8259</v>
      </c>
    </row>
    <row r="9366" spans="1:6" x14ac:dyDescent="0.2">
      <c r="A9366" s="155" t="s">
        <v>8260</v>
      </c>
      <c r="B9366" s="155" t="s">
        <v>12364</v>
      </c>
      <c r="C9366" s="156">
        <v>37621</v>
      </c>
      <c r="D9366" s="157">
        <v>0</v>
      </c>
      <c r="E9366" s="157">
        <v>0</v>
      </c>
      <c r="F9366" s="157">
        <v>0</v>
      </c>
    </row>
    <row r="9367" spans="1:6" x14ac:dyDescent="0.2">
      <c r="A9367" s="155" t="s">
        <v>8261</v>
      </c>
      <c r="B9367" s="155"/>
      <c r="C9367" s="156">
        <v>37621</v>
      </c>
      <c r="D9367" s="157">
        <v>0</v>
      </c>
      <c r="E9367" s="157">
        <v>0</v>
      </c>
      <c r="F9367" s="157">
        <v>0</v>
      </c>
    </row>
    <row r="9368" spans="1:6" x14ac:dyDescent="0.2">
      <c r="A9368" s="155" t="s">
        <v>8257</v>
      </c>
      <c r="B9368" s="155" t="s">
        <v>8258</v>
      </c>
      <c r="C9368" s="155" t="s">
        <v>10690</v>
      </c>
      <c r="D9368" s="157" t="s">
        <v>8259</v>
      </c>
      <c r="E9368" s="157" t="s">
        <v>8259</v>
      </c>
      <c r="F9368" s="157" t="s">
        <v>8259</v>
      </c>
    </row>
    <row r="9369" spans="1:6" x14ac:dyDescent="0.2">
      <c r="A9369" s="155" t="s">
        <v>8257</v>
      </c>
      <c r="B9369" s="155" t="s">
        <v>8258</v>
      </c>
      <c r="C9369" s="155" t="s">
        <v>10690</v>
      </c>
      <c r="D9369" s="157" t="s">
        <v>8259</v>
      </c>
      <c r="E9369" s="157" t="s">
        <v>8259</v>
      </c>
      <c r="F9369" s="157" t="s">
        <v>8259</v>
      </c>
    </row>
    <row r="9370" spans="1:6" x14ac:dyDescent="0.2">
      <c r="A9370" s="155" t="s">
        <v>8260</v>
      </c>
      <c r="B9370" s="155" t="s">
        <v>12364</v>
      </c>
      <c r="C9370" s="156">
        <v>37621</v>
      </c>
      <c r="D9370" s="157">
        <v>0</v>
      </c>
      <c r="E9370" s="157">
        <v>0</v>
      </c>
      <c r="F9370" s="157">
        <v>0</v>
      </c>
    </row>
    <row r="9371" spans="1:6" x14ac:dyDescent="0.2">
      <c r="A9371" s="155" t="s">
        <v>8261</v>
      </c>
      <c r="B9371" s="155"/>
      <c r="C9371" s="156">
        <v>37621</v>
      </c>
      <c r="D9371" s="157">
        <v>0</v>
      </c>
      <c r="E9371" s="157">
        <v>0</v>
      </c>
      <c r="F9371" s="157">
        <v>0</v>
      </c>
    </row>
    <row r="9372" spans="1:6" x14ac:dyDescent="0.2">
      <c r="A9372" s="155" t="s">
        <v>8257</v>
      </c>
      <c r="B9372" s="155" t="s">
        <v>8258</v>
      </c>
      <c r="C9372" s="155" t="s">
        <v>10690</v>
      </c>
      <c r="D9372" s="157" t="s">
        <v>8259</v>
      </c>
      <c r="E9372" s="157" t="s">
        <v>8259</v>
      </c>
      <c r="F9372" s="157" t="s">
        <v>8259</v>
      </c>
    </row>
    <row r="9373" spans="1:6" x14ac:dyDescent="0.2">
      <c r="A9373" s="155" t="s">
        <v>8257</v>
      </c>
      <c r="B9373" s="155" t="s">
        <v>8258</v>
      </c>
      <c r="C9373" s="155" t="s">
        <v>10690</v>
      </c>
      <c r="D9373" s="157" t="s">
        <v>8259</v>
      </c>
      <c r="E9373" s="157" t="s">
        <v>8259</v>
      </c>
      <c r="F9373" s="157" t="s">
        <v>8259</v>
      </c>
    </row>
    <row r="9374" spans="1:6" x14ac:dyDescent="0.2">
      <c r="A9374" s="155" t="s">
        <v>8260</v>
      </c>
      <c r="B9374" s="155" t="s">
        <v>12364</v>
      </c>
      <c r="C9374" s="156">
        <v>37621</v>
      </c>
      <c r="D9374" s="157">
        <v>0</v>
      </c>
      <c r="E9374" s="157">
        <v>0</v>
      </c>
      <c r="F9374" s="157">
        <v>0</v>
      </c>
    </row>
    <row r="9375" spans="1:6" x14ac:dyDescent="0.2">
      <c r="A9375" s="155" t="s">
        <v>8261</v>
      </c>
      <c r="B9375" s="155"/>
      <c r="C9375" s="156">
        <v>37621</v>
      </c>
      <c r="D9375" s="157">
        <v>0</v>
      </c>
      <c r="E9375" s="157">
        <v>0</v>
      </c>
      <c r="F9375" s="157">
        <v>0</v>
      </c>
    </row>
    <row r="9376" spans="1:6" x14ac:dyDescent="0.2">
      <c r="A9376" s="155" t="s">
        <v>8257</v>
      </c>
      <c r="B9376" s="155" t="s">
        <v>8258</v>
      </c>
      <c r="C9376" s="155" t="s">
        <v>10690</v>
      </c>
      <c r="D9376" s="157" t="s">
        <v>8259</v>
      </c>
      <c r="E9376" s="157" t="s">
        <v>8259</v>
      </c>
      <c r="F9376" s="157" t="s">
        <v>8259</v>
      </c>
    </row>
    <row r="9377" spans="1:6" x14ac:dyDescent="0.2">
      <c r="A9377" s="155" t="s">
        <v>8257</v>
      </c>
      <c r="B9377" s="155" t="s">
        <v>8258</v>
      </c>
      <c r="C9377" s="155" t="s">
        <v>10690</v>
      </c>
      <c r="D9377" s="157" t="s">
        <v>8259</v>
      </c>
      <c r="E9377" s="157" t="s">
        <v>8259</v>
      </c>
      <c r="F9377" s="157" t="s">
        <v>8259</v>
      </c>
    </row>
    <row r="9378" spans="1:6" x14ac:dyDescent="0.2">
      <c r="A9378" s="155" t="s">
        <v>8260</v>
      </c>
      <c r="B9378" s="155" t="s">
        <v>12364</v>
      </c>
      <c r="C9378" s="156">
        <v>37621</v>
      </c>
      <c r="D9378" s="157">
        <v>0</v>
      </c>
      <c r="E9378" s="157">
        <v>0</v>
      </c>
      <c r="F9378" s="157">
        <v>0</v>
      </c>
    </row>
    <row r="9379" spans="1:6" x14ac:dyDescent="0.2">
      <c r="A9379" s="155" t="s">
        <v>8261</v>
      </c>
      <c r="B9379" s="155"/>
      <c r="C9379" s="156">
        <v>37621</v>
      </c>
      <c r="D9379" s="157">
        <v>0</v>
      </c>
      <c r="E9379" s="157">
        <v>0</v>
      </c>
      <c r="F9379" s="157">
        <v>0</v>
      </c>
    </row>
    <row r="9380" spans="1:6" x14ac:dyDescent="0.2">
      <c r="A9380" s="155" t="s">
        <v>8257</v>
      </c>
      <c r="B9380" s="155" t="s">
        <v>8258</v>
      </c>
      <c r="C9380" s="155" t="s">
        <v>10690</v>
      </c>
      <c r="D9380" s="157" t="s">
        <v>8259</v>
      </c>
      <c r="E9380" s="157" t="s">
        <v>8259</v>
      </c>
      <c r="F9380" s="157" t="s">
        <v>8259</v>
      </c>
    </row>
    <row r="9381" spans="1:6" x14ac:dyDescent="0.2">
      <c r="A9381" s="155" t="s">
        <v>8257</v>
      </c>
      <c r="B9381" s="155" t="s">
        <v>8258</v>
      </c>
      <c r="C9381" s="155" t="s">
        <v>10690</v>
      </c>
      <c r="D9381" s="157" t="s">
        <v>8259</v>
      </c>
      <c r="E9381" s="157" t="s">
        <v>8259</v>
      </c>
      <c r="F9381" s="157" t="s">
        <v>8259</v>
      </c>
    </row>
    <row r="9382" spans="1:6" x14ac:dyDescent="0.2">
      <c r="A9382" s="155" t="s">
        <v>8260</v>
      </c>
      <c r="B9382" s="155" t="s">
        <v>12364</v>
      </c>
      <c r="C9382" s="156">
        <v>37621</v>
      </c>
      <c r="D9382" s="157">
        <v>0</v>
      </c>
      <c r="E9382" s="157">
        <v>0</v>
      </c>
      <c r="F9382" s="157">
        <v>0</v>
      </c>
    </row>
    <row r="9383" spans="1:6" x14ac:dyDescent="0.2">
      <c r="A9383" s="155" t="s">
        <v>8261</v>
      </c>
      <c r="B9383" s="155"/>
      <c r="C9383" s="156">
        <v>37621</v>
      </c>
      <c r="D9383" s="157">
        <v>0</v>
      </c>
      <c r="E9383" s="157">
        <v>0</v>
      </c>
      <c r="F9383" s="157">
        <v>0</v>
      </c>
    </row>
    <row r="9384" spans="1:6" x14ac:dyDescent="0.2">
      <c r="A9384" s="155" t="s">
        <v>8257</v>
      </c>
      <c r="B9384" s="155" t="s">
        <v>8258</v>
      </c>
      <c r="C9384" s="155" t="s">
        <v>10690</v>
      </c>
      <c r="D9384" s="157" t="s">
        <v>8259</v>
      </c>
      <c r="E9384" s="157" t="s">
        <v>8259</v>
      </c>
      <c r="F9384" s="157" t="s">
        <v>8259</v>
      </c>
    </row>
    <row r="9385" spans="1:6" x14ac:dyDescent="0.2">
      <c r="A9385" s="155" t="s">
        <v>8257</v>
      </c>
      <c r="B9385" s="155" t="s">
        <v>8258</v>
      </c>
      <c r="C9385" s="155" t="s">
        <v>10690</v>
      </c>
      <c r="D9385" s="157" t="s">
        <v>8259</v>
      </c>
      <c r="E9385" s="157" t="s">
        <v>8259</v>
      </c>
      <c r="F9385" s="157" t="s">
        <v>8259</v>
      </c>
    </row>
    <row r="9386" spans="1:6" x14ac:dyDescent="0.2">
      <c r="A9386" s="155" t="s">
        <v>8260</v>
      </c>
      <c r="B9386" s="155" t="s">
        <v>12364</v>
      </c>
      <c r="C9386" s="156">
        <v>37621</v>
      </c>
      <c r="D9386" s="157">
        <v>0</v>
      </c>
      <c r="E9386" s="157">
        <v>0</v>
      </c>
      <c r="F9386" s="157">
        <v>0</v>
      </c>
    </row>
    <row r="9387" spans="1:6" x14ac:dyDescent="0.2">
      <c r="A9387" s="155" t="s">
        <v>8261</v>
      </c>
      <c r="B9387" s="155"/>
      <c r="C9387" s="156">
        <v>37621</v>
      </c>
      <c r="D9387" s="157">
        <v>0</v>
      </c>
      <c r="E9387" s="157">
        <v>0</v>
      </c>
      <c r="F9387" s="157">
        <v>0</v>
      </c>
    </row>
    <row r="9388" spans="1:6" x14ac:dyDescent="0.2">
      <c r="A9388" s="155" t="s">
        <v>8257</v>
      </c>
      <c r="B9388" s="155" t="s">
        <v>8258</v>
      </c>
      <c r="C9388" s="155" t="s">
        <v>10690</v>
      </c>
      <c r="D9388" s="157" t="s">
        <v>8259</v>
      </c>
      <c r="E9388" s="157" t="s">
        <v>8259</v>
      </c>
      <c r="F9388" s="157" t="s">
        <v>8259</v>
      </c>
    </row>
    <row r="9389" spans="1:6" x14ac:dyDescent="0.2">
      <c r="A9389" s="155" t="s">
        <v>8257</v>
      </c>
      <c r="B9389" s="155" t="s">
        <v>8258</v>
      </c>
      <c r="C9389" s="155" t="s">
        <v>10690</v>
      </c>
      <c r="D9389" s="157" t="s">
        <v>8259</v>
      </c>
      <c r="E9389" s="157" t="s">
        <v>8259</v>
      </c>
      <c r="F9389" s="157" t="s">
        <v>8259</v>
      </c>
    </row>
    <row r="9390" spans="1:6" x14ac:dyDescent="0.2">
      <c r="A9390" s="155" t="s">
        <v>8260</v>
      </c>
      <c r="B9390" s="155" t="s">
        <v>12364</v>
      </c>
      <c r="C9390" s="156">
        <v>37621</v>
      </c>
      <c r="D9390" s="157">
        <v>0</v>
      </c>
      <c r="E9390" s="157">
        <v>0</v>
      </c>
      <c r="F9390" s="157">
        <v>0</v>
      </c>
    </row>
    <row r="9391" spans="1:6" x14ac:dyDescent="0.2">
      <c r="A9391" s="155" t="s">
        <v>8261</v>
      </c>
      <c r="B9391" s="155"/>
      <c r="C9391" s="156">
        <v>37621</v>
      </c>
      <c r="D9391" s="157">
        <v>0</v>
      </c>
      <c r="E9391" s="157">
        <v>0</v>
      </c>
      <c r="F9391" s="157">
        <v>0</v>
      </c>
    </row>
    <row r="9392" spans="1:6" x14ac:dyDescent="0.2">
      <c r="A9392" s="155" t="s">
        <v>8257</v>
      </c>
      <c r="B9392" s="155" t="s">
        <v>8258</v>
      </c>
      <c r="C9392" s="155" t="s">
        <v>10690</v>
      </c>
      <c r="D9392" s="157" t="s">
        <v>8259</v>
      </c>
      <c r="E9392" s="157" t="s">
        <v>8259</v>
      </c>
      <c r="F9392" s="157" t="s">
        <v>8259</v>
      </c>
    </row>
    <row r="9393" spans="1:6" x14ac:dyDescent="0.2">
      <c r="A9393" s="155" t="s">
        <v>8257</v>
      </c>
      <c r="B9393" s="155" t="s">
        <v>8258</v>
      </c>
      <c r="C9393" s="155" t="s">
        <v>10690</v>
      </c>
      <c r="D9393" s="157" t="s">
        <v>8259</v>
      </c>
      <c r="E9393" s="157" t="s">
        <v>8259</v>
      </c>
      <c r="F9393" s="157" t="s">
        <v>8259</v>
      </c>
    </row>
    <row r="9394" spans="1:6" x14ac:dyDescent="0.2">
      <c r="A9394" s="155" t="s">
        <v>8260</v>
      </c>
      <c r="B9394" s="155" t="s">
        <v>12364</v>
      </c>
      <c r="C9394" s="156">
        <v>37621</v>
      </c>
      <c r="D9394" s="157">
        <v>0</v>
      </c>
      <c r="E9394" s="157">
        <v>0</v>
      </c>
      <c r="F9394" s="157">
        <v>0</v>
      </c>
    </row>
    <row r="9395" spans="1:6" x14ac:dyDescent="0.2">
      <c r="A9395" s="155" t="s">
        <v>8261</v>
      </c>
      <c r="B9395" s="155"/>
      <c r="C9395" s="156">
        <v>37621</v>
      </c>
      <c r="D9395" s="157">
        <v>0</v>
      </c>
      <c r="E9395" s="157">
        <v>0</v>
      </c>
      <c r="F9395" s="157">
        <v>0</v>
      </c>
    </row>
    <row r="9396" spans="1:6" x14ac:dyDescent="0.2">
      <c r="A9396" s="155" t="s">
        <v>8257</v>
      </c>
      <c r="B9396" s="155" t="s">
        <v>8258</v>
      </c>
      <c r="C9396" s="155" t="s">
        <v>10690</v>
      </c>
      <c r="D9396" s="157" t="s">
        <v>8259</v>
      </c>
      <c r="E9396" s="157" t="s">
        <v>8259</v>
      </c>
      <c r="F9396" s="157" t="s">
        <v>8259</v>
      </c>
    </row>
    <row r="9397" spans="1:6" x14ac:dyDescent="0.2">
      <c r="A9397" s="155" t="s">
        <v>8257</v>
      </c>
      <c r="B9397" s="155" t="s">
        <v>8258</v>
      </c>
      <c r="C9397" s="155" t="s">
        <v>10690</v>
      </c>
      <c r="D9397" s="157" t="s">
        <v>8259</v>
      </c>
      <c r="E9397" s="157" t="s">
        <v>8259</v>
      </c>
      <c r="F9397" s="157" t="s">
        <v>8259</v>
      </c>
    </row>
    <row r="9398" spans="1:6" x14ac:dyDescent="0.2">
      <c r="A9398" s="155" t="s">
        <v>8260</v>
      </c>
      <c r="B9398" s="155" t="s">
        <v>12364</v>
      </c>
      <c r="C9398" s="156">
        <v>37621</v>
      </c>
      <c r="D9398" s="157">
        <v>0</v>
      </c>
      <c r="E9398" s="157">
        <v>0</v>
      </c>
      <c r="F9398" s="157">
        <v>0</v>
      </c>
    </row>
    <row r="9399" spans="1:6" x14ac:dyDescent="0.2">
      <c r="A9399" s="155" t="s">
        <v>8261</v>
      </c>
      <c r="B9399" s="155"/>
      <c r="C9399" s="156">
        <v>37621</v>
      </c>
      <c r="D9399" s="157">
        <v>0</v>
      </c>
      <c r="E9399" s="157">
        <v>0</v>
      </c>
      <c r="F9399" s="157">
        <v>0</v>
      </c>
    </row>
    <row r="9400" spans="1:6" x14ac:dyDescent="0.2">
      <c r="A9400" s="155" t="s">
        <v>8257</v>
      </c>
      <c r="B9400" s="155" t="s">
        <v>8258</v>
      </c>
      <c r="C9400" s="155" t="s">
        <v>10690</v>
      </c>
      <c r="D9400" s="157" t="s">
        <v>8259</v>
      </c>
      <c r="E9400" s="157" t="s">
        <v>8259</v>
      </c>
      <c r="F9400" s="157" t="s">
        <v>8259</v>
      </c>
    </row>
    <row r="9401" spans="1:6" x14ac:dyDescent="0.2">
      <c r="A9401" s="155" t="s">
        <v>8257</v>
      </c>
      <c r="B9401" s="155" t="s">
        <v>8258</v>
      </c>
      <c r="C9401" s="155" t="s">
        <v>10690</v>
      </c>
      <c r="D9401" s="157" t="s">
        <v>8259</v>
      </c>
      <c r="E9401" s="157" t="s">
        <v>8259</v>
      </c>
      <c r="F9401" s="157" t="s">
        <v>8259</v>
      </c>
    </row>
    <row r="9402" spans="1:6" x14ac:dyDescent="0.2">
      <c r="A9402" s="155" t="s">
        <v>8260</v>
      </c>
      <c r="B9402" s="155" t="s">
        <v>12364</v>
      </c>
      <c r="C9402" s="156">
        <v>37621</v>
      </c>
      <c r="D9402" s="157">
        <v>0</v>
      </c>
      <c r="E9402" s="157">
        <v>0</v>
      </c>
      <c r="F9402" s="157">
        <v>0</v>
      </c>
    </row>
    <row r="9403" spans="1:6" x14ac:dyDescent="0.2">
      <c r="A9403" s="155" t="s">
        <v>8261</v>
      </c>
      <c r="B9403" s="155"/>
      <c r="C9403" s="156">
        <v>37621</v>
      </c>
      <c r="D9403" s="157">
        <v>0</v>
      </c>
      <c r="E9403" s="157">
        <v>0</v>
      </c>
      <c r="F9403" s="157">
        <v>0</v>
      </c>
    </row>
    <row r="9404" spans="1:6" x14ac:dyDescent="0.2">
      <c r="A9404" s="155" t="s">
        <v>8268</v>
      </c>
      <c r="B9404" s="155"/>
      <c r="C9404" s="155"/>
      <c r="D9404" s="155"/>
      <c r="E9404" s="155"/>
      <c r="F9404" s="155"/>
    </row>
    <row r="9405" spans="1:6" x14ac:dyDescent="0.2">
      <c r="A9405" s="155" t="s">
        <v>8254</v>
      </c>
      <c r="B9405" s="155" t="s">
        <v>8255</v>
      </c>
      <c r="C9405" s="155"/>
      <c r="D9405" s="155"/>
      <c r="E9405" s="155"/>
      <c r="F9405" s="155"/>
    </row>
    <row r="9406" spans="1:6" x14ac:dyDescent="0.2">
      <c r="A9406" s="155"/>
      <c r="B9406" s="155"/>
      <c r="C9406" s="155" t="s">
        <v>10689</v>
      </c>
      <c r="D9406" s="157" t="s">
        <v>8255</v>
      </c>
      <c r="E9406" s="155"/>
      <c r="F9406" s="155"/>
    </row>
    <row r="9408" spans="1:6" x14ac:dyDescent="0.2">
      <c r="A9408" s="155" t="s">
        <v>8257</v>
      </c>
      <c r="B9408" s="155" t="s">
        <v>8258</v>
      </c>
      <c r="C9408" s="155" t="s">
        <v>10690</v>
      </c>
      <c r="D9408" s="157" t="s">
        <v>8259</v>
      </c>
      <c r="E9408" s="157" t="s">
        <v>8259</v>
      </c>
      <c r="F9408" s="157" t="s">
        <v>8259</v>
      </c>
    </row>
    <row r="9409" spans="1:6" x14ac:dyDescent="0.2">
      <c r="A9409" s="155" t="s">
        <v>8257</v>
      </c>
      <c r="B9409" s="155" t="s">
        <v>8258</v>
      </c>
      <c r="C9409" s="155" t="s">
        <v>10690</v>
      </c>
      <c r="D9409" s="157" t="s">
        <v>8259</v>
      </c>
      <c r="E9409" s="157" t="s">
        <v>8259</v>
      </c>
      <c r="F9409" s="157" t="s">
        <v>8259</v>
      </c>
    </row>
    <row r="9410" spans="1:6" x14ac:dyDescent="0.2">
      <c r="A9410" s="155" t="s">
        <v>8260</v>
      </c>
      <c r="B9410" s="155" t="s">
        <v>12364</v>
      </c>
      <c r="C9410" s="156">
        <v>37621</v>
      </c>
      <c r="D9410" s="157">
        <v>0</v>
      </c>
      <c r="E9410" s="157">
        <v>0</v>
      </c>
      <c r="F9410" s="157">
        <v>0</v>
      </c>
    </row>
    <row r="9411" spans="1:6" x14ac:dyDescent="0.2">
      <c r="A9411" s="155" t="s">
        <v>8261</v>
      </c>
      <c r="B9411" s="155"/>
      <c r="C9411" s="156">
        <v>37621</v>
      </c>
      <c r="D9411" s="157">
        <v>0</v>
      </c>
      <c r="E9411" s="157">
        <v>0</v>
      </c>
      <c r="F9411" s="157">
        <v>0</v>
      </c>
    </row>
    <row r="9412" spans="1:6" x14ac:dyDescent="0.2">
      <c r="A9412" s="155" t="s">
        <v>8257</v>
      </c>
      <c r="B9412" s="155" t="s">
        <v>8258</v>
      </c>
      <c r="C9412" s="155" t="s">
        <v>10690</v>
      </c>
      <c r="D9412" s="157" t="s">
        <v>8259</v>
      </c>
      <c r="E9412" s="157" t="s">
        <v>8259</v>
      </c>
      <c r="F9412" s="157" t="s">
        <v>8259</v>
      </c>
    </row>
    <row r="9413" spans="1:6" x14ac:dyDescent="0.2">
      <c r="A9413" s="155" t="s">
        <v>8257</v>
      </c>
      <c r="B9413" s="155" t="s">
        <v>8258</v>
      </c>
      <c r="C9413" s="155" t="s">
        <v>10690</v>
      </c>
      <c r="D9413" s="157" t="s">
        <v>8259</v>
      </c>
      <c r="E9413" s="157" t="s">
        <v>8259</v>
      </c>
      <c r="F9413" s="157" t="s">
        <v>8259</v>
      </c>
    </row>
    <row r="9414" spans="1:6" x14ac:dyDescent="0.2">
      <c r="A9414" s="155" t="s">
        <v>8260</v>
      </c>
      <c r="B9414" s="155" t="s">
        <v>12364</v>
      </c>
      <c r="C9414" s="156">
        <v>37621</v>
      </c>
      <c r="D9414" s="157">
        <v>0</v>
      </c>
      <c r="E9414" s="157">
        <v>0</v>
      </c>
      <c r="F9414" s="157">
        <v>0</v>
      </c>
    </row>
    <row r="9415" spans="1:6" x14ac:dyDescent="0.2">
      <c r="A9415" s="155" t="s">
        <v>8261</v>
      </c>
      <c r="B9415" s="155"/>
      <c r="C9415" s="156">
        <v>37621</v>
      </c>
      <c r="D9415" s="157">
        <v>0</v>
      </c>
      <c r="E9415" s="157">
        <v>0</v>
      </c>
      <c r="F9415" s="157">
        <v>0</v>
      </c>
    </row>
    <row r="9416" spans="1:6" x14ac:dyDescent="0.2">
      <c r="A9416" s="155" t="s">
        <v>8257</v>
      </c>
      <c r="B9416" s="155" t="s">
        <v>8258</v>
      </c>
      <c r="C9416" s="155" t="s">
        <v>10690</v>
      </c>
      <c r="D9416" s="157" t="s">
        <v>8259</v>
      </c>
      <c r="E9416" s="157" t="s">
        <v>8259</v>
      </c>
      <c r="F9416" s="157" t="s">
        <v>8259</v>
      </c>
    </row>
    <row r="9417" spans="1:6" x14ac:dyDescent="0.2">
      <c r="A9417" s="155" t="s">
        <v>8257</v>
      </c>
      <c r="B9417" s="155" t="s">
        <v>8258</v>
      </c>
      <c r="C9417" s="155" t="s">
        <v>10690</v>
      </c>
      <c r="D9417" s="157" t="s">
        <v>8259</v>
      </c>
      <c r="E9417" s="157" t="s">
        <v>8259</v>
      </c>
      <c r="F9417" s="157" t="s">
        <v>8259</v>
      </c>
    </row>
    <row r="9418" spans="1:6" x14ac:dyDescent="0.2">
      <c r="A9418" s="155" t="s">
        <v>8260</v>
      </c>
      <c r="B9418" s="155" t="s">
        <v>12364</v>
      </c>
      <c r="C9418" s="156">
        <v>37621</v>
      </c>
      <c r="D9418" s="157">
        <v>0</v>
      </c>
      <c r="E9418" s="157">
        <v>0</v>
      </c>
      <c r="F9418" s="157">
        <v>0</v>
      </c>
    </row>
    <row r="9419" spans="1:6" x14ac:dyDescent="0.2">
      <c r="A9419" s="155" t="s">
        <v>8261</v>
      </c>
      <c r="B9419" s="155"/>
      <c r="C9419" s="156">
        <v>37621</v>
      </c>
      <c r="D9419" s="157">
        <v>0</v>
      </c>
      <c r="E9419" s="157">
        <v>0</v>
      </c>
      <c r="F9419" s="157">
        <v>0</v>
      </c>
    </row>
    <row r="9420" spans="1:6" x14ac:dyDescent="0.2">
      <c r="A9420" s="155" t="s">
        <v>8257</v>
      </c>
      <c r="B9420" s="155" t="s">
        <v>8258</v>
      </c>
      <c r="C9420" s="155" t="s">
        <v>10690</v>
      </c>
      <c r="D9420" s="157" t="s">
        <v>8259</v>
      </c>
      <c r="E9420" s="157" t="s">
        <v>8259</v>
      </c>
      <c r="F9420" s="157" t="s">
        <v>8259</v>
      </c>
    </row>
    <row r="9421" spans="1:6" x14ac:dyDescent="0.2">
      <c r="A9421" s="155" t="s">
        <v>8257</v>
      </c>
      <c r="B9421" s="155" t="s">
        <v>8258</v>
      </c>
      <c r="C9421" s="155" t="s">
        <v>10690</v>
      </c>
      <c r="D9421" s="157" t="s">
        <v>8259</v>
      </c>
      <c r="E9421" s="157" t="s">
        <v>8259</v>
      </c>
      <c r="F9421" s="157" t="s">
        <v>8259</v>
      </c>
    </row>
    <row r="9422" spans="1:6" x14ac:dyDescent="0.2">
      <c r="A9422" s="155" t="s">
        <v>8260</v>
      </c>
      <c r="B9422" s="155" t="s">
        <v>12364</v>
      </c>
      <c r="C9422" s="156">
        <v>37621</v>
      </c>
      <c r="D9422" s="157">
        <v>0</v>
      </c>
      <c r="E9422" s="157">
        <v>0</v>
      </c>
      <c r="F9422" s="157">
        <v>0</v>
      </c>
    </row>
    <row r="9423" spans="1:6" x14ac:dyDescent="0.2">
      <c r="A9423" s="155" t="s">
        <v>8261</v>
      </c>
      <c r="B9423" s="155"/>
      <c r="C9423" s="156">
        <v>37621</v>
      </c>
      <c r="D9423" s="157">
        <v>0</v>
      </c>
      <c r="E9423" s="157">
        <v>0</v>
      </c>
      <c r="F9423" s="157">
        <v>0</v>
      </c>
    </row>
    <row r="9424" spans="1:6" x14ac:dyDescent="0.2">
      <c r="A9424" s="155" t="s">
        <v>8257</v>
      </c>
      <c r="B9424" s="155" t="s">
        <v>8258</v>
      </c>
      <c r="C9424" s="155" t="s">
        <v>10690</v>
      </c>
      <c r="D9424" s="157" t="s">
        <v>8259</v>
      </c>
      <c r="E9424" s="157" t="s">
        <v>8259</v>
      </c>
      <c r="F9424" s="157" t="s">
        <v>8259</v>
      </c>
    </row>
    <row r="9425" spans="1:6" x14ac:dyDescent="0.2">
      <c r="A9425" s="155" t="s">
        <v>8257</v>
      </c>
      <c r="B9425" s="155" t="s">
        <v>8258</v>
      </c>
      <c r="C9425" s="155" t="s">
        <v>10690</v>
      </c>
      <c r="D9425" s="157" t="s">
        <v>8259</v>
      </c>
      <c r="E9425" s="157" t="s">
        <v>8259</v>
      </c>
      <c r="F9425" s="157" t="s">
        <v>8259</v>
      </c>
    </row>
    <row r="9426" spans="1:6" x14ac:dyDescent="0.2">
      <c r="A9426" s="155" t="s">
        <v>8260</v>
      </c>
      <c r="B9426" s="155" t="s">
        <v>12364</v>
      </c>
      <c r="C9426" s="156">
        <v>37621</v>
      </c>
      <c r="D9426" s="157">
        <v>0</v>
      </c>
      <c r="E9426" s="157">
        <v>0</v>
      </c>
      <c r="F9426" s="157">
        <v>0</v>
      </c>
    </row>
    <row r="9427" spans="1:6" x14ac:dyDescent="0.2">
      <c r="A9427" s="155" t="s">
        <v>8261</v>
      </c>
      <c r="B9427" s="155"/>
      <c r="C9427" s="156">
        <v>37621</v>
      </c>
      <c r="D9427" s="157">
        <v>0</v>
      </c>
      <c r="E9427" s="157">
        <v>0</v>
      </c>
      <c r="F9427" s="157">
        <v>0</v>
      </c>
    </row>
    <row r="9428" spans="1:6" x14ac:dyDescent="0.2">
      <c r="A9428" s="155" t="s">
        <v>8257</v>
      </c>
      <c r="B9428" s="155" t="s">
        <v>8258</v>
      </c>
      <c r="C9428" s="155" t="s">
        <v>10690</v>
      </c>
      <c r="D9428" s="157" t="s">
        <v>8259</v>
      </c>
      <c r="E9428" s="157" t="s">
        <v>8259</v>
      </c>
      <c r="F9428" s="157" t="s">
        <v>8259</v>
      </c>
    </row>
    <row r="9429" spans="1:6" x14ac:dyDescent="0.2">
      <c r="A9429" s="155" t="s">
        <v>8257</v>
      </c>
      <c r="B9429" s="155" t="s">
        <v>8258</v>
      </c>
      <c r="C9429" s="155" t="s">
        <v>10690</v>
      </c>
      <c r="D9429" s="157" t="s">
        <v>8259</v>
      </c>
      <c r="E9429" s="157" t="s">
        <v>8259</v>
      </c>
      <c r="F9429" s="157" t="s">
        <v>8259</v>
      </c>
    </row>
    <row r="9430" spans="1:6" x14ac:dyDescent="0.2">
      <c r="A9430" s="155" t="s">
        <v>8260</v>
      </c>
      <c r="B9430" s="155" t="s">
        <v>12364</v>
      </c>
      <c r="C9430" s="156">
        <v>37621</v>
      </c>
      <c r="D9430" s="157">
        <v>0</v>
      </c>
      <c r="E9430" s="157">
        <v>0</v>
      </c>
      <c r="F9430" s="157">
        <v>0</v>
      </c>
    </row>
    <row r="9431" spans="1:6" x14ac:dyDescent="0.2">
      <c r="A9431" s="155" t="s">
        <v>8261</v>
      </c>
      <c r="B9431" s="155"/>
      <c r="C9431" s="156">
        <v>37621</v>
      </c>
      <c r="D9431" s="157">
        <v>0</v>
      </c>
      <c r="E9431" s="157">
        <v>0</v>
      </c>
      <c r="F9431" s="157">
        <v>0</v>
      </c>
    </row>
    <row r="9432" spans="1:6" x14ac:dyDescent="0.2">
      <c r="A9432" s="155" t="s">
        <v>8257</v>
      </c>
      <c r="B9432" s="155" t="s">
        <v>8258</v>
      </c>
      <c r="C9432" s="155" t="s">
        <v>10690</v>
      </c>
      <c r="D9432" s="157" t="s">
        <v>8259</v>
      </c>
      <c r="E9432" s="157" t="s">
        <v>8259</v>
      </c>
      <c r="F9432" s="157" t="s">
        <v>8259</v>
      </c>
    </row>
    <row r="9433" spans="1:6" x14ac:dyDescent="0.2">
      <c r="A9433" s="155" t="s">
        <v>8257</v>
      </c>
      <c r="B9433" s="155" t="s">
        <v>8258</v>
      </c>
      <c r="C9433" s="155" t="s">
        <v>10690</v>
      </c>
      <c r="D9433" s="157" t="s">
        <v>8259</v>
      </c>
      <c r="E9433" s="157" t="s">
        <v>8259</v>
      </c>
      <c r="F9433" s="157" t="s">
        <v>8259</v>
      </c>
    </row>
    <row r="9434" spans="1:6" x14ac:dyDescent="0.2">
      <c r="A9434" s="155" t="s">
        <v>8260</v>
      </c>
      <c r="B9434" s="155" t="s">
        <v>12364</v>
      </c>
      <c r="C9434" s="156">
        <v>37621</v>
      </c>
      <c r="D9434" s="157">
        <v>0</v>
      </c>
      <c r="E9434" s="157">
        <v>0</v>
      </c>
      <c r="F9434" s="157">
        <v>0</v>
      </c>
    </row>
    <row r="9435" spans="1:6" x14ac:dyDescent="0.2">
      <c r="A9435" s="155" t="s">
        <v>8261</v>
      </c>
      <c r="B9435" s="155"/>
      <c r="C9435" s="156">
        <v>37621</v>
      </c>
      <c r="D9435" s="157">
        <v>0</v>
      </c>
      <c r="E9435" s="157">
        <v>0</v>
      </c>
      <c r="F9435" s="157">
        <v>0</v>
      </c>
    </row>
    <row r="9436" spans="1:6" x14ac:dyDescent="0.2">
      <c r="A9436" s="155" t="s">
        <v>8257</v>
      </c>
      <c r="B9436" s="155" t="s">
        <v>8258</v>
      </c>
      <c r="C9436" s="155" t="s">
        <v>10690</v>
      </c>
      <c r="D9436" s="157" t="s">
        <v>8259</v>
      </c>
      <c r="E9436" s="157" t="s">
        <v>8259</v>
      </c>
      <c r="F9436" s="157" t="s">
        <v>8259</v>
      </c>
    </row>
    <row r="9437" spans="1:6" x14ac:dyDescent="0.2">
      <c r="A9437" s="155" t="s">
        <v>8257</v>
      </c>
      <c r="B9437" s="155" t="s">
        <v>8258</v>
      </c>
      <c r="C9437" s="155" t="s">
        <v>10690</v>
      </c>
      <c r="D9437" s="157" t="s">
        <v>8259</v>
      </c>
      <c r="E9437" s="157" t="s">
        <v>8259</v>
      </c>
      <c r="F9437" s="157" t="s">
        <v>8259</v>
      </c>
    </row>
    <row r="9438" spans="1:6" x14ac:dyDescent="0.2">
      <c r="A9438" s="155" t="s">
        <v>8260</v>
      </c>
      <c r="B9438" s="155" t="s">
        <v>12364</v>
      </c>
      <c r="C9438" s="156">
        <v>37621</v>
      </c>
      <c r="D9438" s="157">
        <v>0</v>
      </c>
      <c r="E9438" s="157">
        <v>0</v>
      </c>
      <c r="F9438" s="157">
        <v>0</v>
      </c>
    </row>
    <row r="9439" spans="1:6" x14ac:dyDescent="0.2">
      <c r="A9439" s="155" t="s">
        <v>8261</v>
      </c>
      <c r="B9439" s="155"/>
      <c r="C9439" s="156">
        <v>37621</v>
      </c>
      <c r="D9439" s="157">
        <v>0</v>
      </c>
      <c r="E9439" s="157">
        <v>0</v>
      </c>
      <c r="F9439" s="157">
        <v>0</v>
      </c>
    </row>
    <row r="9440" spans="1:6" x14ac:dyDescent="0.2">
      <c r="A9440" s="155" t="s">
        <v>8257</v>
      </c>
      <c r="B9440" s="155" t="s">
        <v>8258</v>
      </c>
      <c r="C9440" s="155" t="s">
        <v>10690</v>
      </c>
      <c r="D9440" s="157" t="s">
        <v>8259</v>
      </c>
      <c r="E9440" s="157" t="s">
        <v>8259</v>
      </c>
      <c r="F9440" s="157" t="s">
        <v>8259</v>
      </c>
    </row>
    <row r="9441" spans="1:6" x14ac:dyDescent="0.2">
      <c r="A9441" s="155" t="s">
        <v>8257</v>
      </c>
      <c r="B9441" s="155" t="s">
        <v>8258</v>
      </c>
      <c r="C9441" s="155" t="s">
        <v>10690</v>
      </c>
      <c r="D9441" s="157" t="s">
        <v>8259</v>
      </c>
      <c r="E9441" s="157" t="s">
        <v>8259</v>
      </c>
      <c r="F9441" s="157" t="s">
        <v>8259</v>
      </c>
    </row>
    <row r="9442" spans="1:6" x14ac:dyDescent="0.2">
      <c r="A9442" s="155" t="s">
        <v>8260</v>
      </c>
      <c r="B9442" s="155" t="s">
        <v>12364</v>
      </c>
      <c r="C9442" s="156">
        <v>37621</v>
      </c>
      <c r="D9442" s="157">
        <v>0</v>
      </c>
      <c r="E9442" s="157">
        <v>0</v>
      </c>
      <c r="F9442" s="157">
        <v>0</v>
      </c>
    </row>
    <row r="9443" spans="1:6" x14ac:dyDescent="0.2">
      <c r="A9443" s="155" t="s">
        <v>8261</v>
      </c>
      <c r="B9443" s="155"/>
      <c r="C9443" s="156">
        <v>37621</v>
      </c>
      <c r="D9443" s="157">
        <v>0</v>
      </c>
      <c r="E9443" s="157">
        <v>0</v>
      </c>
      <c r="F9443" s="157">
        <v>0</v>
      </c>
    </row>
    <row r="9444" spans="1:6" x14ac:dyDescent="0.2">
      <c r="A9444" s="155" t="s">
        <v>8257</v>
      </c>
      <c r="B9444" s="155" t="s">
        <v>8258</v>
      </c>
      <c r="C9444" s="155" t="s">
        <v>10690</v>
      </c>
      <c r="D9444" s="157" t="s">
        <v>8259</v>
      </c>
      <c r="E9444" s="157" t="s">
        <v>8259</v>
      </c>
      <c r="F9444" s="157" t="s">
        <v>8259</v>
      </c>
    </row>
    <row r="9445" spans="1:6" x14ac:dyDescent="0.2">
      <c r="A9445" s="155" t="s">
        <v>8257</v>
      </c>
      <c r="B9445" s="155" t="s">
        <v>8258</v>
      </c>
      <c r="C9445" s="155" t="s">
        <v>10690</v>
      </c>
      <c r="D9445" s="157" t="s">
        <v>8259</v>
      </c>
      <c r="E9445" s="157" t="s">
        <v>8259</v>
      </c>
      <c r="F9445" s="157" t="s">
        <v>8259</v>
      </c>
    </row>
    <row r="9446" spans="1:6" x14ac:dyDescent="0.2">
      <c r="A9446" s="155" t="s">
        <v>8260</v>
      </c>
      <c r="B9446" s="155" t="s">
        <v>12364</v>
      </c>
      <c r="C9446" s="156">
        <v>37621</v>
      </c>
      <c r="D9446" s="157">
        <v>0</v>
      </c>
      <c r="E9446" s="157">
        <v>0</v>
      </c>
      <c r="F9446" s="157">
        <v>0</v>
      </c>
    </row>
    <row r="9447" spans="1:6" x14ac:dyDescent="0.2">
      <c r="A9447" s="155" t="s">
        <v>8261</v>
      </c>
      <c r="B9447" s="155"/>
      <c r="C9447" s="156">
        <v>37621</v>
      </c>
      <c r="D9447" s="157">
        <v>0</v>
      </c>
      <c r="E9447" s="157">
        <v>0</v>
      </c>
      <c r="F9447" s="157">
        <v>0</v>
      </c>
    </row>
    <row r="9448" spans="1:6" x14ac:dyDescent="0.2">
      <c r="A9448" s="155" t="s">
        <v>8257</v>
      </c>
      <c r="B9448" s="155" t="s">
        <v>8258</v>
      </c>
      <c r="C9448" s="155" t="s">
        <v>10690</v>
      </c>
      <c r="D9448" s="157" t="s">
        <v>8259</v>
      </c>
      <c r="E9448" s="157" t="s">
        <v>8259</v>
      </c>
      <c r="F9448" s="157" t="s">
        <v>8259</v>
      </c>
    </row>
    <row r="9449" spans="1:6" x14ac:dyDescent="0.2">
      <c r="A9449" s="155" t="s">
        <v>961</v>
      </c>
      <c r="B9449" s="155" t="s">
        <v>9294</v>
      </c>
      <c r="C9449" s="155"/>
      <c r="D9449" s="155"/>
      <c r="E9449" s="155"/>
      <c r="F9449" s="155"/>
    </row>
    <row r="9450" spans="1:6" x14ac:dyDescent="0.2">
      <c r="A9450" s="155"/>
      <c r="B9450" s="155"/>
      <c r="C9450" s="155" t="s">
        <v>10691</v>
      </c>
      <c r="D9450" s="155"/>
      <c r="E9450" s="157">
        <v>0</v>
      </c>
      <c r="F9450" s="155"/>
    </row>
    <row r="9451" spans="1:6" x14ac:dyDescent="0.2">
      <c r="A9451" s="155" t="s">
        <v>8264</v>
      </c>
      <c r="B9451" s="155"/>
      <c r="C9451" s="156">
        <v>37590</v>
      </c>
      <c r="D9451" s="157">
        <v>12152.411</v>
      </c>
      <c r="E9451" s="157">
        <v>12152.411</v>
      </c>
      <c r="F9451" s="157">
        <v>0</v>
      </c>
    </row>
    <row r="9452" spans="1:6" x14ac:dyDescent="0.2">
      <c r="A9452" s="155" t="s">
        <v>8257</v>
      </c>
      <c r="B9452" s="155" t="s">
        <v>8258</v>
      </c>
      <c r="C9452" s="155" t="s">
        <v>10690</v>
      </c>
      <c r="D9452" s="157" t="s">
        <v>8259</v>
      </c>
      <c r="E9452" s="157" t="s">
        <v>8259</v>
      </c>
      <c r="F9452" s="157" t="s">
        <v>8259</v>
      </c>
    </row>
    <row r="9453" spans="1:6" x14ac:dyDescent="0.2">
      <c r="A9453" s="155" t="s">
        <v>8257</v>
      </c>
      <c r="B9453" s="155" t="s">
        <v>8258</v>
      </c>
      <c r="C9453" s="155" t="s">
        <v>10690</v>
      </c>
      <c r="D9453" s="157" t="s">
        <v>8259</v>
      </c>
      <c r="E9453" s="157" t="s">
        <v>8259</v>
      </c>
      <c r="F9453" s="157" t="s">
        <v>8259</v>
      </c>
    </row>
    <row r="9454" spans="1:6" x14ac:dyDescent="0.2">
      <c r="A9454" s="155" t="s">
        <v>8260</v>
      </c>
      <c r="B9454" s="155" t="s">
        <v>12364</v>
      </c>
      <c r="C9454" s="156">
        <v>37621</v>
      </c>
      <c r="D9454" s="157">
        <v>0</v>
      </c>
      <c r="E9454" s="157">
        <v>0</v>
      </c>
      <c r="F9454" s="157">
        <v>0</v>
      </c>
    </row>
    <row r="9455" spans="1:6" x14ac:dyDescent="0.2">
      <c r="A9455" s="155" t="s">
        <v>8261</v>
      </c>
      <c r="B9455" s="155"/>
      <c r="C9455" s="156">
        <v>37621</v>
      </c>
      <c r="D9455" s="157">
        <v>12152.411</v>
      </c>
      <c r="E9455" s="157">
        <v>12152.411</v>
      </c>
      <c r="F9455" s="157">
        <v>0</v>
      </c>
    </row>
    <row r="9456" spans="1:6" x14ac:dyDescent="0.2">
      <c r="A9456" s="155" t="s">
        <v>8257</v>
      </c>
      <c r="B9456" s="155" t="s">
        <v>8258</v>
      </c>
      <c r="C9456" s="155" t="s">
        <v>10690</v>
      </c>
      <c r="D9456" s="157" t="s">
        <v>8259</v>
      </c>
      <c r="E9456" s="157" t="s">
        <v>8259</v>
      </c>
      <c r="F9456" s="157" t="s">
        <v>8259</v>
      </c>
    </row>
    <row r="9457" spans="1:6" x14ac:dyDescent="0.2">
      <c r="A9457" s="155" t="s">
        <v>8257</v>
      </c>
      <c r="B9457" s="155" t="s">
        <v>8258</v>
      </c>
      <c r="C9457" s="155" t="s">
        <v>10690</v>
      </c>
      <c r="D9457" s="157" t="s">
        <v>8259</v>
      </c>
      <c r="E9457" s="157" t="s">
        <v>8259</v>
      </c>
      <c r="F9457" s="157" t="s">
        <v>8259</v>
      </c>
    </row>
    <row r="9458" spans="1:6" x14ac:dyDescent="0.2">
      <c r="A9458" s="155" t="s">
        <v>8260</v>
      </c>
      <c r="B9458" s="155" t="s">
        <v>12364</v>
      </c>
      <c r="C9458" s="156">
        <v>37621</v>
      </c>
      <c r="D9458" s="157">
        <v>0</v>
      </c>
      <c r="E9458" s="157">
        <v>0</v>
      </c>
      <c r="F9458" s="157">
        <v>0</v>
      </c>
    </row>
    <row r="9459" spans="1:6" x14ac:dyDescent="0.2">
      <c r="A9459" s="155" t="s">
        <v>8261</v>
      </c>
      <c r="B9459" s="155"/>
      <c r="C9459" s="156">
        <v>37621</v>
      </c>
      <c r="D9459" s="157">
        <v>0</v>
      </c>
      <c r="E9459" s="157">
        <v>0</v>
      </c>
      <c r="F9459" s="157">
        <v>0</v>
      </c>
    </row>
    <row r="9460" spans="1:6" x14ac:dyDescent="0.2">
      <c r="A9460" s="155" t="s">
        <v>8268</v>
      </c>
      <c r="B9460" s="155"/>
      <c r="C9460" s="155"/>
      <c r="D9460" s="155"/>
      <c r="E9460" s="155"/>
      <c r="F9460" s="155"/>
    </row>
    <row r="9461" spans="1:6" x14ac:dyDescent="0.2">
      <c r="A9461" s="155" t="s">
        <v>8254</v>
      </c>
      <c r="B9461" s="155" t="s">
        <v>8255</v>
      </c>
      <c r="C9461" s="155"/>
      <c r="D9461" s="155"/>
      <c r="E9461" s="155"/>
      <c r="F9461" s="155"/>
    </row>
    <row r="9462" spans="1:6" x14ac:dyDescent="0.2">
      <c r="A9462" s="155"/>
      <c r="B9462" s="155"/>
      <c r="C9462" s="155" t="s">
        <v>10689</v>
      </c>
      <c r="D9462" s="157" t="s">
        <v>8255</v>
      </c>
      <c r="E9462" s="155"/>
      <c r="F9462" s="155"/>
    </row>
    <row r="9464" spans="1:6" x14ac:dyDescent="0.2">
      <c r="A9464" s="155" t="s">
        <v>8257</v>
      </c>
      <c r="B9464" s="155" t="s">
        <v>8258</v>
      </c>
      <c r="C9464" s="155" t="s">
        <v>10690</v>
      </c>
      <c r="D9464" s="157" t="s">
        <v>8259</v>
      </c>
      <c r="E9464" s="157" t="s">
        <v>8259</v>
      </c>
      <c r="F9464" s="157" t="s">
        <v>8259</v>
      </c>
    </row>
    <row r="9465" spans="1:6" x14ac:dyDescent="0.2">
      <c r="A9465" s="155" t="s">
        <v>8257</v>
      </c>
      <c r="B9465" s="155" t="s">
        <v>8258</v>
      </c>
      <c r="C9465" s="155" t="s">
        <v>10690</v>
      </c>
      <c r="D9465" s="157" t="s">
        <v>8259</v>
      </c>
      <c r="E9465" s="157" t="s">
        <v>8259</v>
      </c>
      <c r="F9465" s="157" t="s">
        <v>8259</v>
      </c>
    </row>
    <row r="9466" spans="1:6" x14ac:dyDescent="0.2">
      <c r="A9466" s="155" t="s">
        <v>8260</v>
      </c>
      <c r="B9466" s="155" t="s">
        <v>12364</v>
      </c>
      <c r="C9466" s="156">
        <v>37621</v>
      </c>
      <c r="D9466" s="157">
        <v>0</v>
      </c>
      <c r="E9466" s="157">
        <v>0</v>
      </c>
      <c r="F9466" s="157">
        <v>0</v>
      </c>
    </row>
    <row r="9467" spans="1:6" x14ac:dyDescent="0.2">
      <c r="A9467" s="155" t="s">
        <v>8261</v>
      </c>
      <c r="B9467" s="155"/>
      <c r="C9467" s="156">
        <v>37621</v>
      </c>
      <c r="D9467" s="157">
        <v>0</v>
      </c>
      <c r="E9467" s="157">
        <v>0</v>
      </c>
      <c r="F9467" s="157">
        <v>0</v>
      </c>
    </row>
    <row r="9468" spans="1:6" x14ac:dyDescent="0.2">
      <c r="A9468" s="155" t="s">
        <v>8257</v>
      </c>
      <c r="B9468" s="155" t="s">
        <v>8258</v>
      </c>
      <c r="C9468" s="155" t="s">
        <v>10690</v>
      </c>
      <c r="D9468" s="157" t="s">
        <v>8259</v>
      </c>
      <c r="E9468" s="157" t="s">
        <v>8259</v>
      </c>
      <c r="F9468" s="157" t="s">
        <v>8259</v>
      </c>
    </row>
    <row r="9469" spans="1:6" x14ac:dyDescent="0.2">
      <c r="A9469" s="155" t="s">
        <v>8257</v>
      </c>
      <c r="B9469" s="155" t="s">
        <v>8258</v>
      </c>
      <c r="C9469" s="155" t="s">
        <v>10690</v>
      </c>
      <c r="D9469" s="157" t="s">
        <v>8259</v>
      </c>
      <c r="E9469" s="157" t="s">
        <v>8259</v>
      </c>
      <c r="F9469" s="157" t="s">
        <v>8259</v>
      </c>
    </row>
    <row r="9470" spans="1:6" x14ac:dyDescent="0.2">
      <c r="A9470" s="155" t="s">
        <v>8260</v>
      </c>
      <c r="B9470" s="155" t="s">
        <v>12364</v>
      </c>
      <c r="C9470" s="156">
        <v>37621</v>
      </c>
      <c r="D9470" s="157">
        <v>0</v>
      </c>
      <c r="E9470" s="157">
        <v>0</v>
      </c>
      <c r="F9470" s="157">
        <v>0</v>
      </c>
    </row>
    <row r="9471" spans="1:6" x14ac:dyDescent="0.2">
      <c r="A9471" s="155" t="s">
        <v>8261</v>
      </c>
      <c r="B9471" s="155"/>
      <c r="C9471" s="156">
        <v>37621</v>
      </c>
      <c r="D9471" s="157">
        <v>0</v>
      </c>
      <c r="E9471" s="157">
        <v>0</v>
      </c>
      <c r="F9471" s="157">
        <v>0</v>
      </c>
    </row>
    <row r="9472" spans="1:6" x14ac:dyDescent="0.2">
      <c r="A9472" s="155" t="s">
        <v>8257</v>
      </c>
      <c r="B9472" s="155" t="s">
        <v>8258</v>
      </c>
      <c r="C9472" s="155" t="s">
        <v>10690</v>
      </c>
      <c r="D9472" s="157" t="s">
        <v>8259</v>
      </c>
      <c r="E9472" s="157" t="s">
        <v>8259</v>
      </c>
      <c r="F9472" s="157" t="s">
        <v>8259</v>
      </c>
    </row>
    <row r="9473" spans="1:6" x14ac:dyDescent="0.2">
      <c r="A9473" s="155" t="s">
        <v>962</v>
      </c>
      <c r="B9473" s="155" t="s">
        <v>10098</v>
      </c>
      <c r="C9473" s="155" t="s">
        <v>8544</v>
      </c>
      <c r="D9473" s="155"/>
      <c r="E9473" s="155"/>
      <c r="F9473" s="155"/>
    </row>
    <row r="9474" spans="1:6" x14ac:dyDescent="0.2">
      <c r="A9474" s="155"/>
      <c r="B9474" s="155"/>
      <c r="C9474" s="155" t="s">
        <v>10691</v>
      </c>
      <c r="D9474" s="155"/>
      <c r="E9474" s="157">
        <v>0</v>
      </c>
      <c r="F9474" s="155"/>
    </row>
    <row r="9475" spans="1:6" x14ac:dyDescent="0.2">
      <c r="A9475" s="155" t="s">
        <v>8264</v>
      </c>
      <c r="B9475" s="155"/>
      <c r="C9475" s="156">
        <v>37590</v>
      </c>
      <c r="D9475" s="157">
        <v>11584.51</v>
      </c>
      <c r="E9475" s="157">
        <v>13599.99</v>
      </c>
      <c r="F9475" s="157">
        <v>-2015.48</v>
      </c>
    </row>
    <row r="9476" spans="1:6" x14ac:dyDescent="0.2">
      <c r="A9476" s="155" t="s">
        <v>8257</v>
      </c>
      <c r="B9476" s="155" t="s">
        <v>8258</v>
      </c>
      <c r="C9476" s="155" t="s">
        <v>10690</v>
      </c>
      <c r="D9476" s="157" t="s">
        <v>8259</v>
      </c>
      <c r="E9476" s="157" t="s">
        <v>8259</v>
      </c>
      <c r="F9476" s="157" t="s">
        <v>8259</v>
      </c>
    </row>
    <row r="9478" spans="1:6" x14ac:dyDescent="0.2">
      <c r="A9478" s="155" t="s">
        <v>8265</v>
      </c>
      <c r="B9478" s="155" t="s">
        <v>8266</v>
      </c>
      <c r="C9478" s="155" t="s">
        <v>158</v>
      </c>
      <c r="D9478" s="157" t="s">
        <v>3</v>
      </c>
      <c r="E9478" s="157" t="s">
        <v>4</v>
      </c>
      <c r="F9478" s="157" t="s">
        <v>1020</v>
      </c>
    </row>
    <row r="9479" spans="1:6" x14ac:dyDescent="0.2">
      <c r="A9479" s="155" t="s">
        <v>8257</v>
      </c>
      <c r="B9479" s="155" t="s">
        <v>8258</v>
      </c>
      <c r="C9479" s="155" t="s">
        <v>10690</v>
      </c>
      <c r="D9479" s="157" t="s">
        <v>8259</v>
      </c>
      <c r="E9479" s="157" t="s">
        <v>8259</v>
      </c>
      <c r="F9479" s="157" t="s">
        <v>8259</v>
      </c>
    </row>
    <row r="9480" spans="1:6" x14ac:dyDescent="0.2">
      <c r="A9480" s="156">
        <v>45636</v>
      </c>
      <c r="B9480" s="155">
        <v>5624567499</v>
      </c>
      <c r="C9480" s="155" t="s">
        <v>12133</v>
      </c>
      <c r="D9480" s="157">
        <v>1511.11</v>
      </c>
      <c r="E9480" s="155"/>
      <c r="F9480" s="157">
        <v>-504.37</v>
      </c>
    </row>
    <row r="9481" spans="1:6" x14ac:dyDescent="0.2">
      <c r="A9481" s="156">
        <v>45636</v>
      </c>
      <c r="B9481" s="155">
        <v>5624567500</v>
      </c>
      <c r="C9481" s="155" t="s">
        <v>12134</v>
      </c>
      <c r="D9481" s="157">
        <v>2015.48</v>
      </c>
      <c r="E9481" s="155"/>
      <c r="F9481" s="157">
        <v>1511.11</v>
      </c>
    </row>
    <row r="9482" spans="1:6" x14ac:dyDescent="0.2">
      <c r="A9482" s="156">
        <v>45650</v>
      </c>
      <c r="B9482" s="155" t="s">
        <v>12135</v>
      </c>
      <c r="C9482" s="155" t="s">
        <v>12136</v>
      </c>
      <c r="D9482" s="155"/>
      <c r="E9482" s="157">
        <v>1511.11</v>
      </c>
      <c r="F9482" s="157">
        <v>0</v>
      </c>
    </row>
    <row r="9483" spans="1:6" x14ac:dyDescent="0.2">
      <c r="A9483" s="155" t="s">
        <v>8257</v>
      </c>
      <c r="B9483" s="155" t="s">
        <v>8258</v>
      </c>
      <c r="C9483" s="155" t="s">
        <v>10690</v>
      </c>
      <c r="D9483" s="157" t="s">
        <v>8259</v>
      </c>
      <c r="E9483" s="157" t="s">
        <v>8259</v>
      </c>
      <c r="F9483" s="157" t="s">
        <v>8259</v>
      </c>
    </row>
    <row r="9484" spans="1:6" x14ac:dyDescent="0.2">
      <c r="A9484" s="155" t="s">
        <v>8260</v>
      </c>
      <c r="B9484" s="155" t="s">
        <v>12364</v>
      </c>
      <c r="C9484" s="156">
        <v>37621</v>
      </c>
      <c r="D9484" s="157">
        <v>3526.59</v>
      </c>
      <c r="E9484" s="157">
        <v>1511.11</v>
      </c>
      <c r="F9484" s="157">
        <v>2015.48</v>
      </c>
    </row>
    <row r="9485" spans="1:6" x14ac:dyDescent="0.2">
      <c r="A9485" s="155" t="s">
        <v>8261</v>
      </c>
      <c r="B9485" s="155"/>
      <c r="C9485" s="156">
        <v>37621</v>
      </c>
      <c r="D9485" s="157">
        <v>15111.1</v>
      </c>
      <c r="E9485" s="157">
        <v>15111.1</v>
      </c>
      <c r="F9485" s="157">
        <v>0</v>
      </c>
    </row>
    <row r="9486" spans="1:6" x14ac:dyDescent="0.2">
      <c r="A9486" s="155" t="s">
        <v>8257</v>
      </c>
      <c r="B9486" s="155" t="s">
        <v>8258</v>
      </c>
      <c r="C9486" s="155" t="s">
        <v>10690</v>
      </c>
      <c r="D9486" s="157" t="s">
        <v>8259</v>
      </c>
      <c r="E9486" s="157" t="s">
        <v>8259</v>
      </c>
      <c r="F9486" s="157" t="s">
        <v>8259</v>
      </c>
    </row>
    <row r="9487" spans="1:6" x14ac:dyDescent="0.2">
      <c r="A9487" s="155" t="s">
        <v>108</v>
      </c>
      <c r="B9487" s="155" t="s">
        <v>8971</v>
      </c>
      <c r="C9487" s="155"/>
      <c r="D9487" s="155"/>
      <c r="E9487" s="155"/>
      <c r="F9487" s="155"/>
    </row>
    <row r="9488" spans="1:6" x14ac:dyDescent="0.2">
      <c r="A9488" s="155"/>
      <c r="B9488" s="155"/>
      <c r="C9488" s="155" t="s">
        <v>10691</v>
      </c>
      <c r="D9488" s="155"/>
      <c r="E9488" s="157">
        <v>0</v>
      </c>
      <c r="F9488" s="155"/>
    </row>
    <row r="9489" spans="1:6" x14ac:dyDescent="0.2">
      <c r="A9489" s="155" t="s">
        <v>8264</v>
      </c>
      <c r="B9489" s="155"/>
      <c r="C9489" s="156">
        <v>37590</v>
      </c>
      <c r="D9489" s="157">
        <v>1232.5340000000001</v>
      </c>
      <c r="E9489" s="157">
        <v>1000.838</v>
      </c>
      <c r="F9489" s="157">
        <v>231.696</v>
      </c>
    </row>
    <row r="9490" spans="1:6" x14ac:dyDescent="0.2">
      <c r="A9490" s="155" t="s">
        <v>8257</v>
      </c>
      <c r="B9490" s="155" t="s">
        <v>8258</v>
      </c>
      <c r="C9490" s="155" t="s">
        <v>10690</v>
      </c>
      <c r="D9490" s="157" t="s">
        <v>8259</v>
      </c>
      <c r="E9490" s="157" t="s">
        <v>8259</v>
      </c>
      <c r="F9490" s="157" t="s">
        <v>8259</v>
      </c>
    </row>
    <row r="9491" spans="1:6" x14ac:dyDescent="0.2">
      <c r="A9491" s="156">
        <v>45632</v>
      </c>
      <c r="B9491" s="155">
        <v>5624566353</v>
      </c>
      <c r="C9491" s="155" t="s">
        <v>12390</v>
      </c>
      <c r="D9491" s="157">
        <v>2272.9929999999999</v>
      </c>
      <c r="E9491" s="155"/>
      <c r="F9491" s="157">
        <v>2504.6889999999999</v>
      </c>
    </row>
    <row r="9492" spans="1:6" x14ac:dyDescent="0.2">
      <c r="A9492" s="156">
        <v>45635</v>
      </c>
      <c r="B9492" s="155" t="s">
        <v>12137</v>
      </c>
      <c r="C9492" s="155" t="s">
        <v>12138</v>
      </c>
      <c r="D9492" s="155"/>
      <c r="E9492" s="157">
        <v>1780.895</v>
      </c>
      <c r="F9492" s="157">
        <v>723.79399999999998</v>
      </c>
    </row>
    <row r="9493" spans="1:6" x14ac:dyDescent="0.2">
      <c r="A9493" s="156">
        <v>45650</v>
      </c>
      <c r="B9493" s="155" t="s">
        <v>12391</v>
      </c>
      <c r="C9493" s="155" t="s">
        <v>12392</v>
      </c>
      <c r="D9493" s="155"/>
      <c r="E9493" s="157">
        <v>2272.9929999999999</v>
      </c>
      <c r="F9493" s="157">
        <v>-1549.1990000000001</v>
      </c>
    </row>
    <row r="9494" spans="1:6" x14ac:dyDescent="0.2">
      <c r="A9494" s="156">
        <v>45650</v>
      </c>
      <c r="B9494" s="155" t="s">
        <v>12139</v>
      </c>
      <c r="C9494" s="155" t="s">
        <v>12140</v>
      </c>
      <c r="D9494" s="155"/>
      <c r="E9494" s="157">
        <v>2721.7869999999998</v>
      </c>
      <c r="F9494" s="157">
        <v>-4270.9859999999999</v>
      </c>
    </row>
    <row r="9495" spans="1:6" x14ac:dyDescent="0.2">
      <c r="A9495" s="155" t="s">
        <v>8257</v>
      </c>
      <c r="B9495" s="155" t="s">
        <v>8258</v>
      </c>
      <c r="C9495" s="155" t="s">
        <v>10690</v>
      </c>
      <c r="D9495" s="157" t="s">
        <v>8259</v>
      </c>
      <c r="E9495" s="157" t="s">
        <v>8259</v>
      </c>
      <c r="F9495" s="157" t="s">
        <v>8259</v>
      </c>
    </row>
    <row r="9496" spans="1:6" x14ac:dyDescent="0.2">
      <c r="A9496" s="155" t="s">
        <v>8260</v>
      </c>
      <c r="B9496" s="155" t="s">
        <v>12364</v>
      </c>
      <c r="C9496" s="156">
        <v>37621</v>
      </c>
      <c r="D9496" s="157">
        <v>2272.9929999999999</v>
      </c>
      <c r="E9496" s="157">
        <v>6775.6750000000002</v>
      </c>
      <c r="F9496" s="157">
        <v>-4502.6819999999998</v>
      </c>
    </row>
    <row r="9497" spans="1:6" x14ac:dyDescent="0.2">
      <c r="A9497" s="155" t="s">
        <v>8261</v>
      </c>
      <c r="B9497" s="155"/>
      <c r="C9497" s="156">
        <v>37621</v>
      </c>
      <c r="D9497" s="157">
        <v>3505.527</v>
      </c>
      <c r="E9497" s="157">
        <v>7776.5129999999999</v>
      </c>
      <c r="F9497" s="157">
        <v>-4270.9859999999999</v>
      </c>
    </row>
    <row r="9498" spans="1:6" x14ac:dyDescent="0.2">
      <c r="A9498" s="155" t="s">
        <v>8257</v>
      </c>
      <c r="B9498" s="155" t="s">
        <v>8258</v>
      </c>
      <c r="C9498" s="155" t="s">
        <v>10690</v>
      </c>
      <c r="D9498" s="157" t="s">
        <v>8259</v>
      </c>
      <c r="E9498" s="157" t="s">
        <v>8259</v>
      </c>
      <c r="F9498" s="157" t="s">
        <v>8259</v>
      </c>
    </row>
    <row r="9499" spans="1:6" x14ac:dyDescent="0.2">
      <c r="A9499" s="155" t="s">
        <v>8257</v>
      </c>
      <c r="B9499" s="155" t="s">
        <v>8258</v>
      </c>
      <c r="C9499" s="155" t="s">
        <v>10690</v>
      </c>
      <c r="D9499" s="157" t="s">
        <v>8259</v>
      </c>
      <c r="E9499" s="157" t="s">
        <v>8259</v>
      </c>
      <c r="F9499" s="157" t="s">
        <v>8259</v>
      </c>
    </row>
    <row r="9500" spans="1:6" x14ac:dyDescent="0.2">
      <c r="A9500" s="155" t="s">
        <v>8260</v>
      </c>
      <c r="B9500" s="155" t="s">
        <v>12364</v>
      </c>
      <c r="C9500" s="156">
        <v>37621</v>
      </c>
      <c r="D9500" s="157">
        <v>0</v>
      </c>
      <c r="E9500" s="157">
        <v>0</v>
      </c>
      <c r="F9500" s="157">
        <v>0</v>
      </c>
    </row>
    <row r="9501" spans="1:6" x14ac:dyDescent="0.2">
      <c r="A9501" s="155" t="s">
        <v>8261</v>
      </c>
      <c r="B9501" s="155"/>
      <c r="C9501" s="156">
        <v>37621</v>
      </c>
      <c r="D9501" s="157">
        <v>0</v>
      </c>
      <c r="E9501" s="157">
        <v>0</v>
      </c>
      <c r="F9501" s="157">
        <v>0</v>
      </c>
    </row>
    <row r="9502" spans="1:6" x14ac:dyDescent="0.2">
      <c r="A9502" s="155" t="s">
        <v>8257</v>
      </c>
      <c r="B9502" s="155" t="s">
        <v>8258</v>
      </c>
      <c r="C9502" s="155" t="s">
        <v>10690</v>
      </c>
      <c r="D9502" s="157" t="s">
        <v>8259</v>
      </c>
      <c r="E9502" s="157" t="s">
        <v>8259</v>
      </c>
      <c r="F9502" s="157" t="s">
        <v>8259</v>
      </c>
    </row>
    <row r="9503" spans="1:6" x14ac:dyDescent="0.2">
      <c r="A9503" s="155" t="s">
        <v>8257</v>
      </c>
      <c r="B9503" s="155" t="s">
        <v>8258</v>
      </c>
      <c r="C9503" s="155" t="s">
        <v>10690</v>
      </c>
      <c r="D9503" s="157" t="s">
        <v>8259</v>
      </c>
      <c r="E9503" s="157" t="s">
        <v>8259</v>
      </c>
      <c r="F9503" s="157" t="s">
        <v>8259</v>
      </c>
    </row>
    <row r="9504" spans="1:6" x14ac:dyDescent="0.2">
      <c r="A9504" s="155" t="s">
        <v>8260</v>
      </c>
      <c r="B9504" s="155" t="s">
        <v>12364</v>
      </c>
      <c r="C9504" s="156">
        <v>37621</v>
      </c>
      <c r="D9504" s="157">
        <v>0</v>
      </c>
      <c r="E9504" s="157">
        <v>0</v>
      </c>
      <c r="F9504" s="157">
        <v>0</v>
      </c>
    </row>
    <row r="9505" spans="1:6" x14ac:dyDescent="0.2">
      <c r="A9505" s="155" t="s">
        <v>8261</v>
      </c>
      <c r="B9505" s="155"/>
      <c r="C9505" s="156">
        <v>37621</v>
      </c>
      <c r="D9505" s="157">
        <v>0</v>
      </c>
      <c r="E9505" s="157">
        <v>0</v>
      </c>
      <c r="F9505" s="157">
        <v>0</v>
      </c>
    </row>
    <row r="9506" spans="1:6" x14ac:dyDescent="0.2">
      <c r="A9506" s="155" t="s">
        <v>8257</v>
      </c>
      <c r="B9506" s="155" t="s">
        <v>8258</v>
      </c>
      <c r="C9506" s="155" t="s">
        <v>10690</v>
      </c>
      <c r="D9506" s="157" t="s">
        <v>8259</v>
      </c>
      <c r="E9506" s="157" t="s">
        <v>8259</v>
      </c>
      <c r="F9506" s="157" t="s">
        <v>8259</v>
      </c>
    </row>
    <row r="9507" spans="1:6" x14ac:dyDescent="0.2">
      <c r="A9507" s="155" t="s">
        <v>110</v>
      </c>
      <c r="B9507" s="155" t="s">
        <v>8545</v>
      </c>
      <c r="C9507" s="155"/>
      <c r="D9507" s="155"/>
      <c r="E9507" s="155"/>
      <c r="F9507" s="155"/>
    </row>
    <row r="9508" spans="1:6" x14ac:dyDescent="0.2">
      <c r="A9508" s="155"/>
      <c r="B9508" s="155"/>
      <c r="C9508" s="155" t="s">
        <v>10691</v>
      </c>
      <c r="D9508" s="155"/>
      <c r="E9508" s="157">
        <v>0</v>
      </c>
      <c r="F9508" s="155"/>
    </row>
    <row r="9509" spans="1:6" x14ac:dyDescent="0.2">
      <c r="A9509" s="155" t="s">
        <v>8264</v>
      </c>
      <c r="B9509" s="155"/>
      <c r="C9509" s="156">
        <v>37590</v>
      </c>
      <c r="D9509" s="157">
        <v>7345.46</v>
      </c>
      <c r="E9509" s="157">
        <v>6590.7860000000001</v>
      </c>
      <c r="F9509" s="157">
        <v>754.67399999999998</v>
      </c>
    </row>
    <row r="9510" spans="1:6" x14ac:dyDescent="0.2">
      <c r="A9510" s="155" t="s">
        <v>8257</v>
      </c>
      <c r="B9510" s="155" t="s">
        <v>8258</v>
      </c>
      <c r="C9510" s="155" t="s">
        <v>10690</v>
      </c>
      <c r="D9510" s="157" t="s">
        <v>8259</v>
      </c>
      <c r="E9510" s="157" t="s">
        <v>8259</v>
      </c>
      <c r="F9510" s="157" t="s">
        <v>8259</v>
      </c>
    </row>
    <row r="9511" spans="1:6" x14ac:dyDescent="0.2">
      <c r="A9511" s="156">
        <v>45657</v>
      </c>
      <c r="B9511" s="155" t="s">
        <v>12143</v>
      </c>
      <c r="C9511" s="155" t="s">
        <v>12144</v>
      </c>
      <c r="D9511" s="155"/>
      <c r="E9511" s="157">
        <v>2732.05</v>
      </c>
      <c r="F9511" s="157">
        <v>-1977.376</v>
      </c>
    </row>
    <row r="9512" spans="1:6" x14ac:dyDescent="0.2">
      <c r="A9512" s="155" t="s">
        <v>8257</v>
      </c>
      <c r="B9512" s="155" t="s">
        <v>8258</v>
      </c>
      <c r="C9512" s="155" t="s">
        <v>10690</v>
      </c>
      <c r="D9512" s="157" t="s">
        <v>8259</v>
      </c>
      <c r="E9512" s="157" t="s">
        <v>8259</v>
      </c>
      <c r="F9512" s="157" t="s">
        <v>8259</v>
      </c>
    </row>
    <row r="9513" spans="1:6" x14ac:dyDescent="0.2">
      <c r="A9513" s="155" t="s">
        <v>8260</v>
      </c>
      <c r="B9513" s="155" t="s">
        <v>12364</v>
      </c>
      <c r="C9513" s="156">
        <v>37621</v>
      </c>
      <c r="D9513" s="157">
        <v>0</v>
      </c>
      <c r="E9513" s="157">
        <v>2732.05</v>
      </c>
      <c r="F9513" s="157">
        <v>-2732.05</v>
      </c>
    </row>
    <row r="9514" spans="1:6" x14ac:dyDescent="0.2">
      <c r="A9514" s="155" t="s">
        <v>8261</v>
      </c>
      <c r="B9514" s="155"/>
      <c r="C9514" s="156">
        <v>37621</v>
      </c>
      <c r="D9514" s="157">
        <v>7345.46</v>
      </c>
      <c r="E9514" s="157">
        <v>9322.8359999999993</v>
      </c>
      <c r="F9514" s="157">
        <v>-1977.376</v>
      </c>
    </row>
    <row r="9515" spans="1:6" x14ac:dyDescent="0.2">
      <c r="A9515" s="155" t="s">
        <v>8257</v>
      </c>
      <c r="B9515" s="155" t="s">
        <v>8258</v>
      </c>
      <c r="C9515" s="155" t="s">
        <v>10690</v>
      </c>
      <c r="D9515" s="157" t="s">
        <v>8259</v>
      </c>
      <c r="E9515" s="157" t="s">
        <v>8259</v>
      </c>
      <c r="F9515" s="157" t="s">
        <v>8259</v>
      </c>
    </row>
    <row r="9516" spans="1:6" x14ac:dyDescent="0.2">
      <c r="A9516" s="155" t="s">
        <v>8268</v>
      </c>
      <c r="B9516" s="155"/>
      <c r="C9516" s="155"/>
      <c r="D9516" s="155"/>
      <c r="E9516" s="155"/>
      <c r="F9516" s="155"/>
    </row>
    <row r="9517" spans="1:6" x14ac:dyDescent="0.2">
      <c r="A9517" s="155" t="s">
        <v>8254</v>
      </c>
      <c r="B9517" s="155" t="s">
        <v>8255</v>
      </c>
      <c r="C9517" s="155"/>
      <c r="D9517" s="155"/>
      <c r="E9517" s="155"/>
      <c r="F9517" s="155"/>
    </row>
    <row r="9518" spans="1:6" x14ac:dyDescent="0.2">
      <c r="A9518" s="155"/>
      <c r="B9518" s="155"/>
      <c r="C9518" s="155" t="s">
        <v>10689</v>
      </c>
      <c r="D9518" s="157" t="s">
        <v>8255</v>
      </c>
      <c r="E9518" s="155"/>
      <c r="F9518" s="155"/>
    </row>
    <row r="9520" spans="1:6" x14ac:dyDescent="0.2">
      <c r="A9520" s="155" t="s">
        <v>8257</v>
      </c>
      <c r="B9520" s="155" t="s">
        <v>8258</v>
      </c>
      <c r="C9520" s="155" t="s">
        <v>10690</v>
      </c>
      <c r="D9520" s="157" t="s">
        <v>8259</v>
      </c>
      <c r="E9520" s="157" t="s">
        <v>8259</v>
      </c>
      <c r="F9520" s="157" t="s">
        <v>8259</v>
      </c>
    </row>
    <row r="9521" spans="1:6" x14ac:dyDescent="0.2">
      <c r="A9521" s="155" t="s">
        <v>8260</v>
      </c>
      <c r="B9521" s="155" t="s">
        <v>12364</v>
      </c>
      <c r="C9521" s="156">
        <v>37621</v>
      </c>
      <c r="D9521" s="157">
        <v>0</v>
      </c>
      <c r="E9521" s="157">
        <v>0</v>
      </c>
      <c r="F9521" s="157">
        <v>0</v>
      </c>
    </row>
    <row r="9522" spans="1:6" x14ac:dyDescent="0.2">
      <c r="A9522" s="155" t="s">
        <v>8261</v>
      </c>
      <c r="B9522" s="155"/>
      <c r="C9522" s="156">
        <v>37621</v>
      </c>
      <c r="D9522" s="157">
        <v>0</v>
      </c>
      <c r="E9522" s="157">
        <v>0</v>
      </c>
      <c r="F9522" s="157">
        <v>0</v>
      </c>
    </row>
    <row r="9523" spans="1:6" x14ac:dyDescent="0.2">
      <c r="A9523" s="155" t="s">
        <v>8257</v>
      </c>
      <c r="B9523" s="155" t="s">
        <v>8258</v>
      </c>
      <c r="C9523" s="155" t="s">
        <v>10690</v>
      </c>
      <c r="D9523" s="157" t="s">
        <v>8259</v>
      </c>
      <c r="E9523" s="157" t="s">
        <v>8259</v>
      </c>
      <c r="F9523" s="157" t="s">
        <v>8259</v>
      </c>
    </row>
    <row r="9524" spans="1:6" x14ac:dyDescent="0.2">
      <c r="A9524" s="155" t="s">
        <v>8257</v>
      </c>
      <c r="B9524" s="155" t="s">
        <v>8258</v>
      </c>
      <c r="C9524" s="155" t="s">
        <v>10690</v>
      </c>
      <c r="D9524" s="157" t="s">
        <v>8259</v>
      </c>
      <c r="E9524" s="157" t="s">
        <v>8259</v>
      </c>
      <c r="F9524" s="157" t="s">
        <v>8259</v>
      </c>
    </row>
    <row r="9525" spans="1:6" x14ac:dyDescent="0.2">
      <c r="A9525" s="155" t="s">
        <v>8260</v>
      </c>
      <c r="B9525" s="155" t="s">
        <v>12364</v>
      </c>
      <c r="C9525" s="156">
        <v>37621</v>
      </c>
      <c r="D9525" s="157">
        <v>0</v>
      </c>
      <c r="E9525" s="157">
        <v>0</v>
      </c>
      <c r="F9525" s="157">
        <v>0</v>
      </c>
    </row>
    <row r="9526" spans="1:6" x14ac:dyDescent="0.2">
      <c r="A9526" s="155" t="s">
        <v>8261</v>
      </c>
      <c r="B9526" s="155"/>
      <c r="C9526" s="156">
        <v>37621</v>
      </c>
      <c r="D9526" s="157">
        <v>0</v>
      </c>
      <c r="E9526" s="157">
        <v>0</v>
      </c>
      <c r="F9526" s="157">
        <v>0</v>
      </c>
    </row>
    <row r="9527" spans="1:6" x14ac:dyDescent="0.2">
      <c r="A9527" s="155" t="s">
        <v>8257</v>
      </c>
      <c r="B9527" s="155" t="s">
        <v>8258</v>
      </c>
      <c r="C9527" s="155" t="s">
        <v>10690</v>
      </c>
      <c r="D9527" s="157" t="s">
        <v>8259</v>
      </c>
      <c r="E9527" s="157" t="s">
        <v>8259</v>
      </c>
      <c r="F9527" s="157" t="s">
        <v>8259</v>
      </c>
    </row>
    <row r="9528" spans="1:6" x14ac:dyDescent="0.2">
      <c r="A9528" s="155" t="s">
        <v>112</v>
      </c>
      <c r="B9528" s="155" t="s">
        <v>8256</v>
      </c>
      <c r="C9528" s="155"/>
      <c r="D9528" s="155"/>
      <c r="E9528" s="155"/>
      <c r="F9528" s="155"/>
    </row>
    <row r="9529" spans="1:6" x14ac:dyDescent="0.2">
      <c r="A9529" s="155"/>
      <c r="B9529" s="155"/>
      <c r="C9529" s="155" t="s">
        <v>10691</v>
      </c>
      <c r="D9529" s="155"/>
      <c r="E9529" s="157">
        <v>0</v>
      </c>
      <c r="F9529" s="155"/>
    </row>
    <row r="9530" spans="1:6" x14ac:dyDescent="0.2">
      <c r="A9530" s="155" t="s">
        <v>8264</v>
      </c>
      <c r="B9530" s="155"/>
      <c r="C9530" s="156">
        <v>37590</v>
      </c>
      <c r="D9530" s="157">
        <v>17696.189999999999</v>
      </c>
      <c r="E9530" s="157">
        <v>22437.152999999998</v>
      </c>
      <c r="F9530" s="157">
        <v>-4740.9629999999997</v>
      </c>
    </row>
    <row r="9531" spans="1:6" x14ac:dyDescent="0.2">
      <c r="A9531" s="155" t="s">
        <v>8257</v>
      </c>
      <c r="B9531" s="155" t="s">
        <v>8258</v>
      </c>
      <c r="C9531" s="155" t="s">
        <v>10690</v>
      </c>
      <c r="D9531" s="157" t="s">
        <v>8259</v>
      </c>
      <c r="E9531" s="157" t="s">
        <v>8259</v>
      </c>
      <c r="F9531" s="157" t="s">
        <v>8259</v>
      </c>
    </row>
    <row r="9533" spans="1:6" x14ac:dyDescent="0.2">
      <c r="A9533" s="155" t="s">
        <v>8265</v>
      </c>
      <c r="B9533" s="155" t="s">
        <v>8266</v>
      </c>
      <c r="C9533" s="155" t="s">
        <v>158</v>
      </c>
      <c r="D9533" s="157" t="s">
        <v>3</v>
      </c>
      <c r="E9533" s="157" t="s">
        <v>4</v>
      </c>
      <c r="F9533" s="157" t="s">
        <v>1020</v>
      </c>
    </row>
    <row r="9534" spans="1:6" x14ac:dyDescent="0.2">
      <c r="A9534" s="155" t="s">
        <v>8257</v>
      </c>
      <c r="B9534" s="155" t="s">
        <v>8258</v>
      </c>
      <c r="C9534" s="155" t="s">
        <v>10690</v>
      </c>
      <c r="D9534" s="157" t="s">
        <v>8259</v>
      </c>
      <c r="E9534" s="157" t="s">
        <v>8259</v>
      </c>
      <c r="F9534" s="157" t="s">
        <v>8259</v>
      </c>
    </row>
    <row r="9535" spans="1:6" x14ac:dyDescent="0.2">
      <c r="A9535" s="156">
        <v>45650</v>
      </c>
      <c r="B9535" s="155" t="s">
        <v>12151</v>
      </c>
      <c r="C9535" s="155" t="s">
        <v>12152</v>
      </c>
      <c r="D9535" s="155"/>
      <c r="E9535" s="157">
        <v>4769.0919999999996</v>
      </c>
      <c r="F9535" s="157">
        <v>-9510.0550000000003</v>
      </c>
    </row>
    <row r="9536" spans="1:6" x14ac:dyDescent="0.2">
      <c r="A9536" s="155" t="s">
        <v>8257</v>
      </c>
      <c r="B9536" s="155" t="s">
        <v>8258</v>
      </c>
      <c r="C9536" s="155" t="s">
        <v>10690</v>
      </c>
      <c r="D9536" s="157" t="s">
        <v>8259</v>
      </c>
      <c r="E9536" s="157" t="s">
        <v>8259</v>
      </c>
      <c r="F9536" s="157" t="s">
        <v>8259</v>
      </c>
    </row>
    <row r="9537" spans="1:6" x14ac:dyDescent="0.2">
      <c r="A9537" s="155" t="s">
        <v>8260</v>
      </c>
      <c r="B9537" s="155" t="s">
        <v>12364</v>
      </c>
      <c r="C9537" s="156">
        <v>37621</v>
      </c>
      <c r="D9537" s="157">
        <v>0</v>
      </c>
      <c r="E9537" s="157">
        <v>4769.0919999999996</v>
      </c>
      <c r="F9537" s="157">
        <v>-4769.0919999999996</v>
      </c>
    </row>
    <row r="9538" spans="1:6" x14ac:dyDescent="0.2">
      <c r="A9538" s="155" t="s">
        <v>8261</v>
      </c>
      <c r="B9538" s="155"/>
      <c r="C9538" s="156">
        <v>37621</v>
      </c>
      <c r="D9538" s="157">
        <v>17696.189999999999</v>
      </c>
      <c r="E9538" s="157">
        <v>27206.244999999999</v>
      </c>
      <c r="F9538" s="157">
        <v>-9510.0550000000003</v>
      </c>
    </row>
    <row r="9539" spans="1:6" x14ac:dyDescent="0.2">
      <c r="A9539" s="155" t="s">
        <v>8257</v>
      </c>
      <c r="B9539" s="155" t="s">
        <v>8258</v>
      </c>
      <c r="C9539" s="155" t="s">
        <v>10690</v>
      </c>
      <c r="D9539" s="157" t="s">
        <v>8259</v>
      </c>
      <c r="E9539" s="157" t="s">
        <v>8259</v>
      </c>
      <c r="F9539" s="157" t="s">
        <v>8259</v>
      </c>
    </row>
    <row r="9540" spans="1:6" x14ac:dyDescent="0.2">
      <c r="A9540" s="155" t="s">
        <v>8257</v>
      </c>
      <c r="B9540" s="155" t="s">
        <v>8258</v>
      </c>
      <c r="C9540" s="155" t="s">
        <v>10690</v>
      </c>
      <c r="D9540" s="157" t="s">
        <v>8259</v>
      </c>
      <c r="E9540" s="157" t="s">
        <v>8259</v>
      </c>
      <c r="F9540" s="157" t="s">
        <v>8259</v>
      </c>
    </row>
    <row r="9541" spans="1:6" x14ac:dyDescent="0.2">
      <c r="A9541" s="155" t="s">
        <v>8260</v>
      </c>
      <c r="B9541" s="155" t="s">
        <v>12364</v>
      </c>
      <c r="C9541" s="156">
        <v>37621</v>
      </c>
      <c r="D9541" s="157">
        <v>0</v>
      </c>
      <c r="E9541" s="157">
        <v>0</v>
      </c>
      <c r="F9541" s="157">
        <v>0</v>
      </c>
    </row>
    <row r="9542" spans="1:6" x14ac:dyDescent="0.2">
      <c r="A9542" s="155" t="s">
        <v>8261</v>
      </c>
      <c r="B9542" s="155"/>
      <c r="C9542" s="156">
        <v>37621</v>
      </c>
      <c r="D9542" s="157">
        <v>0</v>
      </c>
      <c r="E9542" s="157">
        <v>0</v>
      </c>
      <c r="F9542" s="157">
        <v>0</v>
      </c>
    </row>
    <row r="9543" spans="1:6" x14ac:dyDescent="0.2">
      <c r="A9543" s="155" t="s">
        <v>8257</v>
      </c>
      <c r="B9543" s="155" t="s">
        <v>8258</v>
      </c>
      <c r="C9543" s="155" t="s">
        <v>10690</v>
      </c>
      <c r="D9543" s="157" t="s">
        <v>8259</v>
      </c>
      <c r="E9543" s="157" t="s">
        <v>8259</v>
      </c>
      <c r="F9543" s="157" t="s">
        <v>8259</v>
      </c>
    </row>
    <row r="9544" spans="1:6" x14ac:dyDescent="0.2">
      <c r="A9544" s="155" t="s">
        <v>8257</v>
      </c>
      <c r="B9544" s="155" t="s">
        <v>8258</v>
      </c>
      <c r="C9544" s="155" t="s">
        <v>10690</v>
      </c>
      <c r="D9544" s="157" t="s">
        <v>8259</v>
      </c>
      <c r="E9544" s="157" t="s">
        <v>8259</v>
      </c>
      <c r="F9544" s="157" t="s">
        <v>8259</v>
      </c>
    </row>
    <row r="9545" spans="1:6" x14ac:dyDescent="0.2">
      <c r="A9545" s="155" t="s">
        <v>8260</v>
      </c>
      <c r="B9545" s="155" t="s">
        <v>12364</v>
      </c>
      <c r="C9545" s="156">
        <v>37621</v>
      </c>
      <c r="D9545" s="157">
        <v>0</v>
      </c>
      <c r="E9545" s="157">
        <v>0</v>
      </c>
      <c r="F9545" s="157">
        <v>0</v>
      </c>
    </row>
    <row r="9546" spans="1:6" x14ac:dyDescent="0.2">
      <c r="A9546" s="155" t="s">
        <v>8261</v>
      </c>
      <c r="B9546" s="155"/>
      <c r="C9546" s="156">
        <v>37621</v>
      </c>
      <c r="D9546" s="157">
        <v>0</v>
      </c>
      <c r="E9546" s="157">
        <v>0</v>
      </c>
      <c r="F9546" s="157">
        <v>0</v>
      </c>
    </row>
    <row r="9547" spans="1:6" x14ac:dyDescent="0.2">
      <c r="A9547" s="155" t="s">
        <v>8257</v>
      </c>
      <c r="B9547" s="155" t="s">
        <v>8258</v>
      </c>
      <c r="C9547" s="155" t="s">
        <v>10690</v>
      </c>
      <c r="D9547" s="157" t="s">
        <v>8259</v>
      </c>
      <c r="E9547" s="157" t="s">
        <v>8259</v>
      </c>
      <c r="F9547" s="157" t="s">
        <v>8259</v>
      </c>
    </row>
    <row r="9548" spans="1:6" x14ac:dyDescent="0.2">
      <c r="A9548" s="155" t="s">
        <v>8257</v>
      </c>
      <c r="B9548" s="155" t="s">
        <v>8258</v>
      </c>
      <c r="C9548" s="155" t="s">
        <v>10690</v>
      </c>
      <c r="D9548" s="157" t="s">
        <v>8259</v>
      </c>
      <c r="E9548" s="157" t="s">
        <v>8259</v>
      </c>
      <c r="F9548" s="157" t="s">
        <v>8259</v>
      </c>
    </row>
    <row r="9549" spans="1:6" x14ac:dyDescent="0.2">
      <c r="A9549" s="155" t="s">
        <v>8260</v>
      </c>
      <c r="B9549" s="155" t="s">
        <v>12364</v>
      </c>
      <c r="C9549" s="156">
        <v>37621</v>
      </c>
      <c r="D9549" s="157">
        <v>0</v>
      </c>
      <c r="E9549" s="157">
        <v>0</v>
      </c>
      <c r="F9549" s="157">
        <v>0</v>
      </c>
    </row>
    <row r="9550" spans="1:6" x14ac:dyDescent="0.2">
      <c r="A9550" s="155" t="s">
        <v>8261</v>
      </c>
      <c r="B9550" s="155"/>
      <c r="C9550" s="156">
        <v>37621</v>
      </c>
      <c r="D9550" s="157">
        <v>0</v>
      </c>
      <c r="E9550" s="157">
        <v>0</v>
      </c>
      <c r="F9550" s="157">
        <v>0</v>
      </c>
    </row>
    <row r="9551" spans="1:6" x14ac:dyDescent="0.2">
      <c r="A9551" s="155" t="s">
        <v>8257</v>
      </c>
      <c r="B9551" s="155" t="s">
        <v>8258</v>
      </c>
      <c r="C9551" s="155" t="s">
        <v>10690</v>
      </c>
      <c r="D9551" s="157" t="s">
        <v>8259</v>
      </c>
      <c r="E9551" s="157" t="s">
        <v>8259</v>
      </c>
      <c r="F9551" s="157" t="s">
        <v>8259</v>
      </c>
    </row>
    <row r="9552" spans="1:6" x14ac:dyDescent="0.2">
      <c r="A9552" s="155" t="s">
        <v>8257</v>
      </c>
      <c r="B9552" s="155" t="s">
        <v>8258</v>
      </c>
      <c r="C9552" s="155" t="s">
        <v>10690</v>
      </c>
      <c r="D9552" s="157" t="s">
        <v>8259</v>
      </c>
      <c r="E9552" s="157" t="s">
        <v>8259</v>
      </c>
      <c r="F9552" s="157" t="s">
        <v>8259</v>
      </c>
    </row>
    <row r="9553" spans="1:6" x14ac:dyDescent="0.2">
      <c r="A9553" s="155" t="s">
        <v>8260</v>
      </c>
      <c r="B9553" s="155" t="s">
        <v>12364</v>
      </c>
      <c r="C9553" s="156">
        <v>37621</v>
      </c>
      <c r="D9553" s="157">
        <v>0</v>
      </c>
      <c r="E9553" s="157">
        <v>0</v>
      </c>
      <c r="F9553" s="157">
        <v>0</v>
      </c>
    </row>
    <row r="9554" spans="1:6" x14ac:dyDescent="0.2">
      <c r="A9554" s="155" t="s">
        <v>8261</v>
      </c>
      <c r="B9554" s="155"/>
      <c r="C9554" s="156">
        <v>37621</v>
      </c>
      <c r="D9554" s="157">
        <v>0</v>
      </c>
      <c r="E9554" s="157">
        <v>0</v>
      </c>
      <c r="F9554" s="157">
        <v>0</v>
      </c>
    </row>
    <row r="9555" spans="1:6" x14ac:dyDescent="0.2">
      <c r="A9555" s="155" t="s">
        <v>8257</v>
      </c>
      <c r="B9555" s="155" t="s">
        <v>8258</v>
      </c>
      <c r="C9555" s="155" t="s">
        <v>10690</v>
      </c>
      <c r="D9555" s="157" t="s">
        <v>8259</v>
      </c>
      <c r="E9555" s="157" t="s">
        <v>8259</v>
      </c>
      <c r="F9555" s="157" t="s">
        <v>8259</v>
      </c>
    </row>
    <row r="9556" spans="1:6" x14ac:dyDescent="0.2">
      <c r="A9556" s="155" t="s">
        <v>8257</v>
      </c>
      <c r="B9556" s="155" t="s">
        <v>8258</v>
      </c>
      <c r="C9556" s="155" t="s">
        <v>10690</v>
      </c>
      <c r="D9556" s="157" t="s">
        <v>8259</v>
      </c>
      <c r="E9556" s="157" t="s">
        <v>8259</v>
      </c>
      <c r="F9556" s="157" t="s">
        <v>8259</v>
      </c>
    </row>
    <row r="9557" spans="1:6" x14ac:dyDescent="0.2">
      <c r="A9557" s="155" t="s">
        <v>8260</v>
      </c>
      <c r="B9557" s="155" t="s">
        <v>12364</v>
      </c>
      <c r="C9557" s="156">
        <v>37621</v>
      </c>
      <c r="D9557" s="157">
        <v>0</v>
      </c>
      <c r="E9557" s="157">
        <v>0</v>
      </c>
      <c r="F9557" s="157">
        <v>0</v>
      </c>
    </row>
    <row r="9558" spans="1:6" x14ac:dyDescent="0.2">
      <c r="A9558" s="155" t="s">
        <v>8261</v>
      </c>
      <c r="B9558" s="155"/>
      <c r="C9558" s="156">
        <v>37621</v>
      </c>
      <c r="D9558" s="157">
        <v>0</v>
      </c>
      <c r="E9558" s="157">
        <v>0</v>
      </c>
      <c r="F9558" s="157">
        <v>0</v>
      </c>
    </row>
    <row r="9559" spans="1:6" x14ac:dyDescent="0.2">
      <c r="A9559" s="155" t="s">
        <v>8257</v>
      </c>
      <c r="B9559" s="155" t="s">
        <v>8258</v>
      </c>
      <c r="C9559" s="155" t="s">
        <v>10690</v>
      </c>
      <c r="D9559" s="157" t="s">
        <v>8259</v>
      </c>
      <c r="E9559" s="157" t="s">
        <v>8259</v>
      </c>
      <c r="F9559" s="157" t="s">
        <v>8259</v>
      </c>
    </row>
    <row r="9560" spans="1:6" x14ac:dyDescent="0.2">
      <c r="A9560" s="155" t="s">
        <v>8257</v>
      </c>
      <c r="B9560" s="155" t="s">
        <v>8258</v>
      </c>
      <c r="C9560" s="155" t="s">
        <v>10690</v>
      </c>
      <c r="D9560" s="157" t="s">
        <v>8259</v>
      </c>
      <c r="E9560" s="157" t="s">
        <v>8259</v>
      </c>
      <c r="F9560" s="157" t="s">
        <v>8259</v>
      </c>
    </row>
    <row r="9561" spans="1:6" x14ac:dyDescent="0.2">
      <c r="A9561" s="155" t="s">
        <v>8260</v>
      </c>
      <c r="B9561" s="155" t="s">
        <v>12364</v>
      </c>
      <c r="C9561" s="156">
        <v>37621</v>
      </c>
      <c r="D9561" s="157">
        <v>0</v>
      </c>
      <c r="E9561" s="157">
        <v>0</v>
      </c>
      <c r="F9561" s="157">
        <v>0</v>
      </c>
    </row>
    <row r="9562" spans="1:6" x14ac:dyDescent="0.2">
      <c r="A9562" s="155" t="s">
        <v>8261</v>
      </c>
      <c r="B9562" s="155"/>
      <c r="C9562" s="156">
        <v>37621</v>
      </c>
      <c r="D9562" s="157">
        <v>0</v>
      </c>
      <c r="E9562" s="157">
        <v>0</v>
      </c>
      <c r="F9562" s="157">
        <v>0</v>
      </c>
    </row>
    <row r="9563" spans="1:6" x14ac:dyDescent="0.2">
      <c r="A9563" s="155" t="s">
        <v>8257</v>
      </c>
      <c r="B9563" s="155" t="s">
        <v>8258</v>
      </c>
      <c r="C9563" s="155" t="s">
        <v>10690</v>
      </c>
      <c r="D9563" s="157" t="s">
        <v>8259</v>
      </c>
      <c r="E9563" s="157" t="s">
        <v>8259</v>
      </c>
      <c r="F9563" s="157" t="s">
        <v>8259</v>
      </c>
    </row>
    <row r="9564" spans="1:6" x14ac:dyDescent="0.2">
      <c r="A9564" s="155" t="s">
        <v>8257</v>
      </c>
      <c r="B9564" s="155" t="s">
        <v>8258</v>
      </c>
      <c r="C9564" s="155" t="s">
        <v>10690</v>
      </c>
      <c r="D9564" s="157" t="s">
        <v>8259</v>
      </c>
      <c r="E9564" s="157" t="s">
        <v>8259</v>
      </c>
      <c r="F9564" s="157" t="s">
        <v>8259</v>
      </c>
    </row>
    <row r="9565" spans="1:6" x14ac:dyDescent="0.2">
      <c r="A9565" s="155" t="s">
        <v>8260</v>
      </c>
      <c r="B9565" s="155" t="s">
        <v>12364</v>
      </c>
      <c r="C9565" s="156">
        <v>37621</v>
      </c>
      <c r="D9565" s="157">
        <v>0</v>
      </c>
      <c r="E9565" s="157">
        <v>0</v>
      </c>
      <c r="F9565" s="157">
        <v>0</v>
      </c>
    </row>
    <row r="9566" spans="1:6" x14ac:dyDescent="0.2">
      <c r="A9566" s="155" t="s">
        <v>8261</v>
      </c>
      <c r="B9566" s="155"/>
      <c r="C9566" s="156">
        <v>37621</v>
      </c>
      <c r="D9566" s="157">
        <v>0</v>
      </c>
      <c r="E9566" s="157">
        <v>0</v>
      </c>
      <c r="F9566" s="157">
        <v>0</v>
      </c>
    </row>
    <row r="9567" spans="1:6" x14ac:dyDescent="0.2">
      <c r="A9567" s="155" t="s">
        <v>8257</v>
      </c>
      <c r="B9567" s="155" t="s">
        <v>8258</v>
      </c>
      <c r="C9567" s="155" t="s">
        <v>10690</v>
      </c>
      <c r="D9567" s="157" t="s">
        <v>8259</v>
      </c>
      <c r="E9567" s="157" t="s">
        <v>8259</v>
      </c>
      <c r="F9567" s="157" t="s">
        <v>8259</v>
      </c>
    </row>
    <row r="9568" spans="1:6" x14ac:dyDescent="0.2">
      <c r="A9568" s="155" t="s">
        <v>8257</v>
      </c>
      <c r="B9568" s="155" t="s">
        <v>8258</v>
      </c>
      <c r="C9568" s="155" t="s">
        <v>10690</v>
      </c>
      <c r="D9568" s="157" t="s">
        <v>8259</v>
      </c>
      <c r="E9568" s="157" t="s">
        <v>8259</v>
      </c>
      <c r="F9568" s="157" t="s">
        <v>8259</v>
      </c>
    </row>
    <row r="9569" spans="1:6" x14ac:dyDescent="0.2">
      <c r="A9569" s="155" t="s">
        <v>8260</v>
      </c>
      <c r="B9569" s="155" t="s">
        <v>12364</v>
      </c>
      <c r="C9569" s="156">
        <v>37621</v>
      </c>
      <c r="D9569" s="157">
        <v>0</v>
      </c>
      <c r="E9569" s="157">
        <v>0</v>
      </c>
      <c r="F9569" s="157">
        <v>0</v>
      </c>
    </row>
    <row r="9570" spans="1:6" x14ac:dyDescent="0.2">
      <c r="A9570" s="155" t="s">
        <v>8261</v>
      </c>
      <c r="B9570" s="155"/>
      <c r="C9570" s="156">
        <v>37621</v>
      </c>
      <c r="D9570" s="157">
        <v>0</v>
      </c>
      <c r="E9570" s="157">
        <v>0</v>
      </c>
      <c r="F9570" s="157">
        <v>0</v>
      </c>
    </row>
    <row r="9571" spans="1:6" x14ac:dyDescent="0.2">
      <c r="A9571" s="155" t="s">
        <v>8257</v>
      </c>
      <c r="B9571" s="155" t="s">
        <v>8258</v>
      </c>
      <c r="C9571" s="155" t="s">
        <v>10690</v>
      </c>
      <c r="D9571" s="157" t="s">
        <v>8259</v>
      </c>
      <c r="E9571" s="157" t="s">
        <v>8259</v>
      </c>
      <c r="F9571" s="157" t="s">
        <v>8259</v>
      </c>
    </row>
    <row r="9572" spans="1:6" x14ac:dyDescent="0.2">
      <c r="A9572" s="155" t="s">
        <v>8268</v>
      </c>
      <c r="B9572" s="155"/>
      <c r="C9572" s="155"/>
      <c r="D9572" s="155"/>
      <c r="E9572" s="155"/>
      <c r="F9572" s="155"/>
    </row>
    <row r="9573" spans="1:6" x14ac:dyDescent="0.2">
      <c r="A9573" s="155" t="s">
        <v>8254</v>
      </c>
      <c r="B9573" s="155" t="s">
        <v>8255</v>
      </c>
      <c r="C9573" s="155"/>
      <c r="D9573" s="155"/>
      <c r="E9573" s="155"/>
      <c r="F9573" s="155"/>
    </row>
    <row r="9574" spans="1:6" x14ac:dyDescent="0.2">
      <c r="A9574" s="155"/>
      <c r="B9574" s="155"/>
      <c r="C9574" s="155" t="s">
        <v>10689</v>
      </c>
      <c r="D9574" s="157" t="s">
        <v>8255</v>
      </c>
      <c r="E9574" s="155"/>
      <c r="F9574" s="155"/>
    </row>
    <row r="9576" spans="1:6" x14ac:dyDescent="0.2">
      <c r="A9576" s="155" t="s">
        <v>8257</v>
      </c>
      <c r="B9576" s="155" t="s">
        <v>8258</v>
      </c>
      <c r="C9576" s="155" t="s">
        <v>10690</v>
      </c>
      <c r="D9576" s="157" t="s">
        <v>8259</v>
      </c>
      <c r="E9576" s="157" t="s">
        <v>8259</v>
      </c>
      <c r="F9576" s="157" t="s">
        <v>8259</v>
      </c>
    </row>
    <row r="9577" spans="1:6" x14ac:dyDescent="0.2">
      <c r="A9577" s="155" t="s">
        <v>8260</v>
      </c>
      <c r="B9577" s="155" t="s">
        <v>12364</v>
      </c>
      <c r="C9577" s="156">
        <v>37621</v>
      </c>
      <c r="D9577" s="157">
        <v>0</v>
      </c>
      <c r="E9577" s="157">
        <v>0</v>
      </c>
      <c r="F9577" s="157">
        <v>0</v>
      </c>
    </row>
    <row r="9578" spans="1:6" x14ac:dyDescent="0.2">
      <c r="A9578" s="155" t="s">
        <v>8261</v>
      </c>
      <c r="B9578" s="155"/>
      <c r="C9578" s="156">
        <v>37621</v>
      </c>
      <c r="D9578" s="157">
        <v>0</v>
      </c>
      <c r="E9578" s="157">
        <v>0</v>
      </c>
      <c r="F9578" s="157">
        <v>0</v>
      </c>
    </row>
    <row r="9579" spans="1:6" x14ac:dyDescent="0.2">
      <c r="A9579" s="155" t="s">
        <v>8257</v>
      </c>
      <c r="B9579" s="155" t="s">
        <v>8258</v>
      </c>
      <c r="C9579" s="155" t="s">
        <v>10690</v>
      </c>
      <c r="D9579" s="157" t="s">
        <v>8259</v>
      </c>
      <c r="E9579" s="157" t="s">
        <v>8259</v>
      </c>
      <c r="F9579" s="157" t="s">
        <v>8259</v>
      </c>
    </row>
    <row r="9580" spans="1:6" x14ac:dyDescent="0.2">
      <c r="A9580" s="155" t="s">
        <v>8257</v>
      </c>
      <c r="B9580" s="155" t="s">
        <v>8258</v>
      </c>
      <c r="C9580" s="155" t="s">
        <v>10690</v>
      </c>
      <c r="D9580" s="157" t="s">
        <v>8259</v>
      </c>
      <c r="E9580" s="157" t="s">
        <v>8259</v>
      </c>
      <c r="F9580" s="157" t="s">
        <v>8259</v>
      </c>
    </row>
    <row r="9581" spans="1:6" x14ac:dyDescent="0.2">
      <c r="A9581" s="155" t="s">
        <v>8260</v>
      </c>
      <c r="B9581" s="155" t="s">
        <v>12364</v>
      </c>
      <c r="C9581" s="156">
        <v>37621</v>
      </c>
      <c r="D9581" s="157">
        <v>0</v>
      </c>
      <c r="E9581" s="157">
        <v>0</v>
      </c>
      <c r="F9581" s="157">
        <v>0</v>
      </c>
    </row>
    <row r="9582" spans="1:6" x14ac:dyDescent="0.2">
      <c r="A9582" s="155" t="s">
        <v>8261</v>
      </c>
      <c r="B9582" s="155"/>
      <c r="C9582" s="156">
        <v>37621</v>
      </c>
      <c r="D9582" s="157">
        <v>0</v>
      </c>
      <c r="E9582" s="157">
        <v>0</v>
      </c>
      <c r="F9582" s="157">
        <v>0</v>
      </c>
    </row>
    <row r="9583" spans="1:6" x14ac:dyDescent="0.2">
      <c r="A9583" s="155" t="s">
        <v>8257</v>
      </c>
      <c r="B9583" s="155" t="s">
        <v>8258</v>
      </c>
      <c r="C9583" s="155" t="s">
        <v>10690</v>
      </c>
      <c r="D9583" s="157" t="s">
        <v>8259</v>
      </c>
      <c r="E9583" s="157" t="s">
        <v>8259</v>
      </c>
      <c r="F9583" s="157" t="s">
        <v>8259</v>
      </c>
    </row>
    <row r="9584" spans="1:6" x14ac:dyDescent="0.2">
      <c r="A9584" s="155" t="s">
        <v>8257</v>
      </c>
      <c r="B9584" s="155" t="s">
        <v>8258</v>
      </c>
      <c r="C9584" s="155" t="s">
        <v>10690</v>
      </c>
      <c r="D9584" s="157" t="s">
        <v>8259</v>
      </c>
      <c r="E9584" s="157" t="s">
        <v>8259</v>
      </c>
      <c r="F9584" s="157" t="s">
        <v>8259</v>
      </c>
    </row>
    <row r="9585" spans="1:6" x14ac:dyDescent="0.2">
      <c r="A9585" s="155" t="s">
        <v>8260</v>
      </c>
      <c r="B9585" s="155" t="s">
        <v>12364</v>
      </c>
      <c r="C9585" s="156">
        <v>37621</v>
      </c>
      <c r="D9585" s="157">
        <v>0</v>
      </c>
      <c r="E9585" s="157">
        <v>0</v>
      </c>
      <c r="F9585" s="157">
        <v>0</v>
      </c>
    </row>
    <row r="9586" spans="1:6" x14ac:dyDescent="0.2">
      <c r="A9586" s="155" t="s">
        <v>8261</v>
      </c>
      <c r="B9586" s="155"/>
      <c r="C9586" s="156">
        <v>37621</v>
      </c>
      <c r="D9586" s="157">
        <v>0</v>
      </c>
      <c r="E9586" s="157">
        <v>0</v>
      </c>
      <c r="F9586" s="157">
        <v>0</v>
      </c>
    </row>
    <row r="9587" spans="1:6" x14ac:dyDescent="0.2">
      <c r="A9587" s="155" t="s">
        <v>8257</v>
      </c>
      <c r="B9587" s="155" t="s">
        <v>8258</v>
      </c>
      <c r="C9587" s="155" t="s">
        <v>10690</v>
      </c>
      <c r="D9587" s="157" t="s">
        <v>8259</v>
      </c>
      <c r="E9587" s="157" t="s">
        <v>8259</v>
      </c>
      <c r="F9587" s="157" t="s">
        <v>8259</v>
      </c>
    </row>
    <row r="9588" spans="1:6" x14ac:dyDescent="0.2">
      <c r="A9588" s="155" t="s">
        <v>8257</v>
      </c>
      <c r="B9588" s="155" t="s">
        <v>8258</v>
      </c>
      <c r="C9588" s="155" t="s">
        <v>10690</v>
      </c>
      <c r="D9588" s="157" t="s">
        <v>8259</v>
      </c>
      <c r="E9588" s="157" t="s">
        <v>8259</v>
      </c>
      <c r="F9588" s="157" t="s">
        <v>8259</v>
      </c>
    </row>
    <row r="9589" spans="1:6" x14ac:dyDescent="0.2">
      <c r="A9589" s="155" t="s">
        <v>8260</v>
      </c>
      <c r="B9589" s="155" t="s">
        <v>12364</v>
      </c>
      <c r="C9589" s="156">
        <v>37621</v>
      </c>
      <c r="D9589" s="157">
        <v>0</v>
      </c>
      <c r="E9589" s="157">
        <v>0</v>
      </c>
      <c r="F9589" s="157">
        <v>0</v>
      </c>
    </row>
    <row r="9590" spans="1:6" x14ac:dyDescent="0.2">
      <c r="A9590" s="155" t="s">
        <v>8261</v>
      </c>
      <c r="B9590" s="155"/>
      <c r="C9590" s="156">
        <v>37621</v>
      </c>
      <c r="D9590" s="157">
        <v>0</v>
      </c>
      <c r="E9590" s="157">
        <v>0</v>
      </c>
      <c r="F9590" s="157">
        <v>0</v>
      </c>
    </row>
    <row r="9591" spans="1:6" x14ac:dyDescent="0.2">
      <c r="A9591" s="155" t="s">
        <v>8257</v>
      </c>
      <c r="B9591" s="155" t="s">
        <v>8258</v>
      </c>
      <c r="C9591" s="155" t="s">
        <v>10690</v>
      </c>
      <c r="D9591" s="157" t="s">
        <v>8259</v>
      </c>
      <c r="E9591" s="157" t="s">
        <v>8259</v>
      </c>
      <c r="F9591" s="157" t="s">
        <v>8259</v>
      </c>
    </row>
    <row r="9592" spans="1:6" x14ac:dyDescent="0.2">
      <c r="A9592" s="155" t="s">
        <v>8257</v>
      </c>
      <c r="B9592" s="155" t="s">
        <v>8258</v>
      </c>
      <c r="C9592" s="155" t="s">
        <v>10690</v>
      </c>
      <c r="D9592" s="157" t="s">
        <v>8259</v>
      </c>
      <c r="E9592" s="157" t="s">
        <v>8259</v>
      </c>
      <c r="F9592" s="157" t="s">
        <v>8259</v>
      </c>
    </row>
    <row r="9593" spans="1:6" x14ac:dyDescent="0.2">
      <c r="A9593" s="155" t="s">
        <v>8260</v>
      </c>
      <c r="B9593" s="155" t="s">
        <v>12364</v>
      </c>
      <c r="C9593" s="156">
        <v>37621</v>
      </c>
      <c r="D9593" s="157">
        <v>0</v>
      </c>
      <c r="E9593" s="157">
        <v>0</v>
      </c>
      <c r="F9593" s="157">
        <v>0</v>
      </c>
    </row>
    <row r="9594" spans="1:6" x14ac:dyDescent="0.2">
      <c r="A9594" s="155" t="s">
        <v>8261</v>
      </c>
      <c r="B9594" s="155"/>
      <c r="C9594" s="156">
        <v>37621</v>
      </c>
      <c r="D9594" s="157">
        <v>0</v>
      </c>
      <c r="E9594" s="157">
        <v>0</v>
      </c>
      <c r="F9594" s="157">
        <v>0</v>
      </c>
    </row>
    <row r="9595" spans="1:6" x14ac:dyDescent="0.2">
      <c r="A9595" s="155" t="s">
        <v>8257</v>
      </c>
      <c r="B9595" s="155" t="s">
        <v>8258</v>
      </c>
      <c r="C9595" s="155" t="s">
        <v>10690</v>
      </c>
      <c r="D9595" s="157" t="s">
        <v>8259</v>
      </c>
      <c r="E9595" s="157" t="s">
        <v>8259</v>
      </c>
      <c r="F9595" s="157" t="s">
        <v>8259</v>
      </c>
    </row>
    <row r="9596" spans="1:6" x14ac:dyDescent="0.2">
      <c r="A9596" s="155" t="s">
        <v>8257</v>
      </c>
      <c r="B9596" s="155" t="s">
        <v>8258</v>
      </c>
      <c r="C9596" s="155" t="s">
        <v>10690</v>
      </c>
      <c r="D9596" s="157" t="s">
        <v>8259</v>
      </c>
      <c r="E9596" s="157" t="s">
        <v>8259</v>
      </c>
      <c r="F9596" s="157" t="s">
        <v>8259</v>
      </c>
    </row>
    <row r="9597" spans="1:6" x14ac:dyDescent="0.2">
      <c r="A9597" s="155" t="s">
        <v>8260</v>
      </c>
      <c r="B9597" s="155" t="s">
        <v>12364</v>
      </c>
      <c r="C9597" s="156">
        <v>37621</v>
      </c>
      <c r="D9597" s="157">
        <v>0</v>
      </c>
      <c r="E9597" s="157">
        <v>0</v>
      </c>
      <c r="F9597" s="157">
        <v>0</v>
      </c>
    </row>
    <row r="9598" spans="1:6" x14ac:dyDescent="0.2">
      <c r="A9598" s="155" t="s">
        <v>8261</v>
      </c>
      <c r="B9598" s="155"/>
      <c r="C9598" s="156">
        <v>37621</v>
      </c>
      <c r="D9598" s="157">
        <v>0</v>
      </c>
      <c r="E9598" s="157">
        <v>0</v>
      </c>
      <c r="F9598" s="157">
        <v>0</v>
      </c>
    </row>
    <row r="9599" spans="1:6" x14ac:dyDescent="0.2">
      <c r="A9599" s="155" t="s">
        <v>8257</v>
      </c>
      <c r="B9599" s="155" t="s">
        <v>8258</v>
      </c>
      <c r="C9599" s="155" t="s">
        <v>10690</v>
      </c>
      <c r="D9599" s="157" t="s">
        <v>8259</v>
      </c>
      <c r="E9599" s="157" t="s">
        <v>8259</v>
      </c>
      <c r="F9599" s="157" t="s">
        <v>8259</v>
      </c>
    </row>
    <row r="9600" spans="1:6" x14ac:dyDescent="0.2">
      <c r="A9600" s="155" t="s">
        <v>8257</v>
      </c>
      <c r="B9600" s="155" t="s">
        <v>8258</v>
      </c>
      <c r="C9600" s="155" t="s">
        <v>10690</v>
      </c>
      <c r="D9600" s="157" t="s">
        <v>8259</v>
      </c>
      <c r="E9600" s="157" t="s">
        <v>8259</v>
      </c>
      <c r="F9600" s="157" t="s">
        <v>8259</v>
      </c>
    </row>
    <row r="9601" spans="1:6" x14ac:dyDescent="0.2">
      <c r="A9601" s="155" t="s">
        <v>8260</v>
      </c>
      <c r="B9601" s="155" t="s">
        <v>12364</v>
      </c>
      <c r="C9601" s="156">
        <v>37621</v>
      </c>
      <c r="D9601" s="157">
        <v>0</v>
      </c>
      <c r="E9601" s="157">
        <v>0</v>
      </c>
      <c r="F9601" s="157">
        <v>0</v>
      </c>
    </row>
    <row r="9602" spans="1:6" x14ac:dyDescent="0.2">
      <c r="A9602" s="155" t="s">
        <v>8261</v>
      </c>
      <c r="B9602" s="155"/>
      <c r="C9602" s="156">
        <v>37621</v>
      </c>
      <c r="D9602" s="157">
        <v>0</v>
      </c>
      <c r="E9602" s="157">
        <v>0</v>
      </c>
      <c r="F9602" s="157">
        <v>0</v>
      </c>
    </row>
    <row r="9603" spans="1:6" x14ac:dyDescent="0.2">
      <c r="A9603" s="155" t="s">
        <v>8257</v>
      </c>
      <c r="B9603" s="155" t="s">
        <v>8258</v>
      </c>
      <c r="C9603" s="155" t="s">
        <v>10690</v>
      </c>
      <c r="D9603" s="157" t="s">
        <v>8259</v>
      </c>
      <c r="E9603" s="157" t="s">
        <v>8259</v>
      </c>
      <c r="F9603" s="157" t="s">
        <v>8259</v>
      </c>
    </row>
    <row r="9604" spans="1:6" x14ac:dyDescent="0.2">
      <c r="A9604" s="155" t="s">
        <v>8257</v>
      </c>
      <c r="B9604" s="155" t="s">
        <v>8258</v>
      </c>
      <c r="C9604" s="155" t="s">
        <v>10690</v>
      </c>
      <c r="D9604" s="157" t="s">
        <v>8259</v>
      </c>
      <c r="E9604" s="157" t="s">
        <v>8259</v>
      </c>
      <c r="F9604" s="157" t="s">
        <v>8259</v>
      </c>
    </row>
    <row r="9605" spans="1:6" x14ac:dyDescent="0.2">
      <c r="A9605" s="155" t="s">
        <v>8260</v>
      </c>
      <c r="B9605" s="155" t="s">
        <v>12364</v>
      </c>
      <c r="C9605" s="156">
        <v>37621</v>
      </c>
      <c r="D9605" s="157">
        <v>0</v>
      </c>
      <c r="E9605" s="157">
        <v>0</v>
      </c>
      <c r="F9605" s="157">
        <v>0</v>
      </c>
    </row>
    <row r="9606" spans="1:6" x14ac:dyDescent="0.2">
      <c r="A9606" s="155" t="s">
        <v>8261</v>
      </c>
      <c r="B9606" s="155"/>
      <c r="C9606" s="156">
        <v>37621</v>
      </c>
      <c r="D9606" s="157">
        <v>0</v>
      </c>
      <c r="E9606" s="157">
        <v>0</v>
      </c>
      <c r="F9606" s="157">
        <v>0</v>
      </c>
    </row>
    <row r="9607" spans="1:6" x14ac:dyDescent="0.2">
      <c r="A9607" s="155" t="s">
        <v>8257</v>
      </c>
      <c r="B9607" s="155" t="s">
        <v>8258</v>
      </c>
      <c r="C9607" s="155" t="s">
        <v>10690</v>
      </c>
      <c r="D9607" s="157" t="s">
        <v>8259</v>
      </c>
      <c r="E9607" s="157" t="s">
        <v>8259</v>
      </c>
      <c r="F9607" s="157" t="s">
        <v>8259</v>
      </c>
    </row>
    <row r="9608" spans="1:6" x14ac:dyDescent="0.2">
      <c r="A9608" s="155" t="s">
        <v>8257</v>
      </c>
      <c r="B9608" s="155" t="s">
        <v>8258</v>
      </c>
      <c r="C9608" s="155" t="s">
        <v>10690</v>
      </c>
      <c r="D9608" s="157" t="s">
        <v>8259</v>
      </c>
      <c r="E9608" s="157" t="s">
        <v>8259</v>
      </c>
      <c r="F9608" s="157" t="s">
        <v>8259</v>
      </c>
    </row>
    <row r="9609" spans="1:6" x14ac:dyDescent="0.2">
      <c r="A9609" s="155" t="s">
        <v>8260</v>
      </c>
      <c r="B9609" s="155" t="s">
        <v>12364</v>
      </c>
      <c r="C9609" s="156">
        <v>37621</v>
      </c>
      <c r="D9609" s="157">
        <v>0</v>
      </c>
      <c r="E9609" s="157">
        <v>0</v>
      </c>
      <c r="F9609" s="157">
        <v>0</v>
      </c>
    </row>
    <row r="9610" spans="1:6" x14ac:dyDescent="0.2">
      <c r="A9610" s="155" t="s">
        <v>8261</v>
      </c>
      <c r="B9610" s="155"/>
      <c r="C9610" s="156">
        <v>37621</v>
      </c>
      <c r="D9610" s="157">
        <v>0</v>
      </c>
      <c r="E9610" s="157">
        <v>0</v>
      </c>
      <c r="F9610" s="157">
        <v>0</v>
      </c>
    </row>
    <row r="9611" spans="1:6" x14ac:dyDescent="0.2">
      <c r="A9611" s="155" t="s">
        <v>8257</v>
      </c>
      <c r="B9611" s="155" t="s">
        <v>8258</v>
      </c>
      <c r="C9611" s="155" t="s">
        <v>10690</v>
      </c>
      <c r="D9611" s="157" t="s">
        <v>8259</v>
      </c>
      <c r="E9611" s="157" t="s">
        <v>8259</v>
      </c>
      <c r="F9611" s="157" t="s">
        <v>8259</v>
      </c>
    </row>
    <row r="9612" spans="1:6" x14ac:dyDescent="0.2">
      <c r="A9612" s="155" t="s">
        <v>8257</v>
      </c>
      <c r="B9612" s="155" t="s">
        <v>8258</v>
      </c>
      <c r="C9612" s="155" t="s">
        <v>10690</v>
      </c>
      <c r="D9612" s="157" t="s">
        <v>8259</v>
      </c>
      <c r="E9612" s="157" t="s">
        <v>8259</v>
      </c>
      <c r="F9612" s="157" t="s">
        <v>8259</v>
      </c>
    </row>
    <row r="9613" spans="1:6" x14ac:dyDescent="0.2">
      <c r="A9613" s="155" t="s">
        <v>8260</v>
      </c>
      <c r="B9613" s="155" t="s">
        <v>12364</v>
      </c>
      <c r="C9613" s="156">
        <v>37621</v>
      </c>
      <c r="D9613" s="157">
        <v>0</v>
      </c>
      <c r="E9613" s="157">
        <v>0</v>
      </c>
      <c r="F9613" s="157">
        <v>0</v>
      </c>
    </row>
    <row r="9614" spans="1:6" x14ac:dyDescent="0.2">
      <c r="A9614" s="155" t="s">
        <v>8261</v>
      </c>
      <c r="B9614" s="155"/>
      <c r="C9614" s="156">
        <v>37621</v>
      </c>
      <c r="D9614" s="157">
        <v>0</v>
      </c>
      <c r="E9614" s="157">
        <v>0</v>
      </c>
      <c r="F9614" s="157">
        <v>0</v>
      </c>
    </row>
    <row r="9615" spans="1:6" x14ac:dyDescent="0.2">
      <c r="A9615" s="155" t="s">
        <v>8257</v>
      </c>
      <c r="B9615" s="155" t="s">
        <v>8258</v>
      </c>
      <c r="C9615" s="155" t="s">
        <v>10690</v>
      </c>
      <c r="D9615" s="157" t="s">
        <v>8259</v>
      </c>
      <c r="E9615" s="157" t="s">
        <v>8259</v>
      </c>
      <c r="F9615" s="157" t="s">
        <v>8259</v>
      </c>
    </row>
    <row r="9616" spans="1:6" x14ac:dyDescent="0.2">
      <c r="A9616" s="155" t="s">
        <v>116</v>
      </c>
      <c r="B9616" s="155" t="s">
        <v>8546</v>
      </c>
      <c r="C9616" s="155"/>
      <c r="D9616" s="155"/>
      <c r="E9616" s="155"/>
      <c r="F9616" s="155"/>
    </row>
    <row r="9617" spans="1:6" x14ac:dyDescent="0.2">
      <c r="A9617" s="155"/>
      <c r="B9617" s="155"/>
      <c r="C9617" s="155" t="s">
        <v>10691</v>
      </c>
      <c r="D9617" s="155"/>
      <c r="E9617" s="157">
        <v>0</v>
      </c>
      <c r="F9617" s="155"/>
    </row>
    <row r="9618" spans="1:6" x14ac:dyDescent="0.2">
      <c r="A9618" s="155" t="s">
        <v>8264</v>
      </c>
      <c r="B9618" s="155"/>
      <c r="C9618" s="156">
        <v>37590</v>
      </c>
      <c r="D9618" s="157">
        <v>11943.873</v>
      </c>
      <c r="E9618" s="157">
        <v>6513.0389999999998</v>
      </c>
      <c r="F9618" s="157">
        <v>5430.8339999999998</v>
      </c>
    </row>
    <row r="9619" spans="1:6" x14ac:dyDescent="0.2">
      <c r="A9619" s="155" t="s">
        <v>8257</v>
      </c>
      <c r="B9619" s="155" t="s">
        <v>8258</v>
      </c>
      <c r="C9619" s="155" t="s">
        <v>10690</v>
      </c>
      <c r="D9619" s="157" t="s">
        <v>8259</v>
      </c>
      <c r="E9619" s="157" t="s">
        <v>8259</v>
      </c>
      <c r="F9619" s="157" t="s">
        <v>8259</v>
      </c>
    </row>
    <row r="9620" spans="1:6" x14ac:dyDescent="0.2">
      <c r="A9620" s="155" t="s">
        <v>8257</v>
      </c>
      <c r="B9620" s="155" t="s">
        <v>8258</v>
      </c>
      <c r="C9620" s="155" t="s">
        <v>10690</v>
      </c>
      <c r="D9620" s="157" t="s">
        <v>8259</v>
      </c>
      <c r="E9620" s="157" t="s">
        <v>8259</v>
      </c>
      <c r="F9620" s="157" t="s">
        <v>8259</v>
      </c>
    </row>
    <row r="9621" spans="1:6" x14ac:dyDescent="0.2">
      <c r="A9621" s="155" t="s">
        <v>8260</v>
      </c>
      <c r="B9621" s="155" t="s">
        <v>12364</v>
      </c>
      <c r="C9621" s="156">
        <v>37621</v>
      </c>
      <c r="D9621" s="157">
        <v>0</v>
      </c>
      <c r="E9621" s="157">
        <v>0</v>
      </c>
      <c r="F9621" s="157">
        <v>0</v>
      </c>
    </row>
    <row r="9622" spans="1:6" x14ac:dyDescent="0.2">
      <c r="A9622" s="155" t="s">
        <v>8261</v>
      </c>
      <c r="B9622" s="155"/>
      <c r="C9622" s="156">
        <v>37621</v>
      </c>
      <c r="D9622" s="157">
        <v>11943.873</v>
      </c>
      <c r="E9622" s="157">
        <v>6513.0389999999998</v>
      </c>
      <c r="F9622" s="157">
        <v>5430.8339999999998</v>
      </c>
    </row>
    <row r="9623" spans="1:6" x14ac:dyDescent="0.2">
      <c r="A9623" s="155" t="s">
        <v>8257</v>
      </c>
      <c r="B9623" s="155" t="s">
        <v>8258</v>
      </c>
      <c r="C9623" s="155" t="s">
        <v>10690</v>
      </c>
      <c r="D9623" s="157" t="s">
        <v>8259</v>
      </c>
      <c r="E9623" s="157" t="s">
        <v>8259</v>
      </c>
      <c r="F9623" s="157" t="s">
        <v>8259</v>
      </c>
    </row>
    <row r="9624" spans="1:6" x14ac:dyDescent="0.2">
      <c r="A9624" s="155" t="s">
        <v>8257</v>
      </c>
      <c r="B9624" s="155" t="s">
        <v>8258</v>
      </c>
      <c r="C9624" s="155" t="s">
        <v>10690</v>
      </c>
      <c r="D9624" s="157" t="s">
        <v>8259</v>
      </c>
      <c r="E9624" s="157" t="s">
        <v>8259</v>
      </c>
      <c r="F9624" s="157" t="s">
        <v>8259</v>
      </c>
    </row>
    <row r="9625" spans="1:6" x14ac:dyDescent="0.2">
      <c r="A9625" s="155" t="s">
        <v>8260</v>
      </c>
      <c r="B9625" s="155" t="s">
        <v>12364</v>
      </c>
      <c r="C9625" s="156">
        <v>37621</v>
      </c>
      <c r="D9625" s="157">
        <v>0</v>
      </c>
      <c r="E9625" s="157">
        <v>0</v>
      </c>
      <c r="F9625" s="157">
        <v>0</v>
      </c>
    </row>
    <row r="9626" spans="1:6" x14ac:dyDescent="0.2">
      <c r="A9626" s="155" t="s">
        <v>8261</v>
      </c>
      <c r="B9626" s="155"/>
      <c r="C9626" s="156">
        <v>37621</v>
      </c>
      <c r="D9626" s="157">
        <v>0</v>
      </c>
      <c r="E9626" s="157">
        <v>0</v>
      </c>
      <c r="F9626" s="157">
        <v>0</v>
      </c>
    </row>
    <row r="9627" spans="1:6" x14ac:dyDescent="0.2">
      <c r="A9627" s="155" t="s">
        <v>8257</v>
      </c>
      <c r="B9627" s="155" t="s">
        <v>8258</v>
      </c>
      <c r="C9627" s="155" t="s">
        <v>10690</v>
      </c>
      <c r="D9627" s="157" t="s">
        <v>8259</v>
      </c>
      <c r="E9627" s="157" t="s">
        <v>8259</v>
      </c>
      <c r="F9627" s="157" t="s">
        <v>8259</v>
      </c>
    </row>
    <row r="9628" spans="1:6" x14ac:dyDescent="0.2">
      <c r="A9628" s="155" t="s">
        <v>8268</v>
      </c>
      <c r="B9628" s="155"/>
      <c r="C9628" s="155"/>
      <c r="D9628" s="155"/>
      <c r="E9628" s="155"/>
      <c r="F9628" s="155"/>
    </row>
    <row r="9629" spans="1:6" x14ac:dyDescent="0.2">
      <c r="A9629" s="155" t="s">
        <v>8254</v>
      </c>
      <c r="B9629" s="155" t="s">
        <v>8255</v>
      </c>
      <c r="C9629" s="155"/>
      <c r="D9629" s="155"/>
      <c r="E9629" s="155"/>
      <c r="F9629" s="155"/>
    </row>
    <row r="9630" spans="1:6" x14ac:dyDescent="0.2">
      <c r="A9630" s="155"/>
      <c r="B9630" s="155"/>
      <c r="C9630" s="155" t="s">
        <v>10689</v>
      </c>
      <c r="D9630" s="157" t="s">
        <v>8255</v>
      </c>
      <c r="E9630" s="155"/>
      <c r="F9630" s="155"/>
    </row>
    <row r="9632" spans="1:6" x14ac:dyDescent="0.2">
      <c r="A9632" s="155" t="s">
        <v>118</v>
      </c>
      <c r="B9632" s="155" t="s">
        <v>10111</v>
      </c>
      <c r="C9632" s="155" t="s">
        <v>10112</v>
      </c>
      <c r="D9632" s="155"/>
      <c r="E9632" s="155"/>
      <c r="F9632" s="155"/>
    </row>
    <row r="9633" spans="1:6" x14ac:dyDescent="0.2">
      <c r="A9633" s="155"/>
      <c r="B9633" s="155"/>
      <c r="C9633" s="155" t="s">
        <v>10691</v>
      </c>
      <c r="D9633" s="155"/>
      <c r="E9633" s="157">
        <v>0</v>
      </c>
      <c r="F9633" s="155"/>
    </row>
    <row r="9634" spans="1:6" x14ac:dyDescent="0.2">
      <c r="A9634" s="155" t="s">
        <v>8264</v>
      </c>
      <c r="B9634" s="155"/>
      <c r="C9634" s="156">
        <v>37590</v>
      </c>
      <c r="D9634" s="157">
        <v>10476.178</v>
      </c>
      <c r="E9634" s="157">
        <v>11279.825999999999</v>
      </c>
      <c r="F9634" s="157">
        <v>-803.64800000000002</v>
      </c>
    </row>
    <row r="9635" spans="1:6" x14ac:dyDescent="0.2">
      <c r="A9635" s="155" t="s">
        <v>8257</v>
      </c>
      <c r="B9635" s="155" t="s">
        <v>8258</v>
      </c>
      <c r="C9635" s="155" t="s">
        <v>10690</v>
      </c>
      <c r="D9635" s="157" t="s">
        <v>8259</v>
      </c>
      <c r="E9635" s="157" t="s">
        <v>8259</v>
      </c>
      <c r="F9635" s="157" t="s">
        <v>8259</v>
      </c>
    </row>
    <row r="9637" spans="1:6" x14ac:dyDescent="0.2">
      <c r="A9637" s="155" t="s">
        <v>8265</v>
      </c>
      <c r="B9637" s="155" t="s">
        <v>8266</v>
      </c>
      <c r="C9637" s="155" t="s">
        <v>158</v>
      </c>
      <c r="D9637" s="157" t="s">
        <v>3</v>
      </c>
      <c r="E9637" s="157" t="s">
        <v>4</v>
      </c>
      <c r="F9637" s="157" t="s">
        <v>1020</v>
      </c>
    </row>
    <row r="9638" spans="1:6" x14ac:dyDescent="0.2">
      <c r="A9638" s="155" t="s">
        <v>8257</v>
      </c>
      <c r="B9638" s="155" t="s">
        <v>8258</v>
      </c>
      <c r="C9638" s="155" t="s">
        <v>10690</v>
      </c>
      <c r="D9638" s="157" t="s">
        <v>8259</v>
      </c>
      <c r="E9638" s="157" t="s">
        <v>8259</v>
      </c>
      <c r="F9638" s="157" t="s">
        <v>8259</v>
      </c>
    </row>
    <row r="9639" spans="1:6" x14ac:dyDescent="0.2">
      <c r="A9639" s="156">
        <v>45650</v>
      </c>
      <c r="B9639" s="155" t="s">
        <v>12157</v>
      </c>
      <c r="C9639" s="155" t="s">
        <v>12158</v>
      </c>
      <c r="D9639" s="155"/>
      <c r="E9639" s="157">
        <v>275.26799999999997</v>
      </c>
      <c r="F9639" s="157">
        <v>-1078.9159999999999</v>
      </c>
    </row>
    <row r="9640" spans="1:6" x14ac:dyDescent="0.2">
      <c r="A9640" s="155" t="s">
        <v>8257</v>
      </c>
      <c r="B9640" s="155" t="s">
        <v>8258</v>
      </c>
      <c r="C9640" s="155" t="s">
        <v>10690</v>
      </c>
      <c r="D9640" s="157" t="s">
        <v>8259</v>
      </c>
      <c r="E9640" s="157" t="s">
        <v>8259</v>
      </c>
      <c r="F9640" s="157" t="s">
        <v>8259</v>
      </c>
    </row>
    <row r="9641" spans="1:6" x14ac:dyDescent="0.2">
      <c r="A9641" s="155" t="s">
        <v>8260</v>
      </c>
      <c r="B9641" s="155" t="s">
        <v>12364</v>
      </c>
      <c r="C9641" s="156">
        <v>37621</v>
      </c>
      <c r="D9641" s="157">
        <v>0</v>
      </c>
      <c r="E9641" s="157">
        <v>275.26799999999997</v>
      </c>
      <c r="F9641" s="157">
        <v>-275.26799999999997</v>
      </c>
    </row>
    <row r="9642" spans="1:6" x14ac:dyDescent="0.2">
      <c r="A9642" s="155" t="s">
        <v>8261</v>
      </c>
      <c r="B9642" s="155"/>
      <c r="C9642" s="156">
        <v>37621</v>
      </c>
      <c r="D9642" s="157">
        <v>10476.178</v>
      </c>
      <c r="E9642" s="157">
        <v>11555.093999999999</v>
      </c>
      <c r="F9642" s="157">
        <v>-1078.9159999999999</v>
      </c>
    </row>
    <row r="9643" spans="1:6" x14ac:dyDescent="0.2">
      <c r="A9643" s="155" t="s">
        <v>8257</v>
      </c>
      <c r="B9643" s="155" t="s">
        <v>8258</v>
      </c>
      <c r="C9643" s="155" t="s">
        <v>10690</v>
      </c>
      <c r="D9643" s="157" t="s">
        <v>8259</v>
      </c>
      <c r="E9643" s="157" t="s">
        <v>8259</v>
      </c>
      <c r="F9643" s="157" t="s">
        <v>8259</v>
      </c>
    </row>
    <row r="9644" spans="1:6" x14ac:dyDescent="0.2">
      <c r="A9644" s="155" t="s">
        <v>8257</v>
      </c>
      <c r="B9644" s="155" t="s">
        <v>8258</v>
      </c>
      <c r="C9644" s="155" t="s">
        <v>10690</v>
      </c>
      <c r="D9644" s="157" t="s">
        <v>8259</v>
      </c>
      <c r="E9644" s="157" t="s">
        <v>8259</v>
      </c>
      <c r="F9644" s="157" t="s">
        <v>8259</v>
      </c>
    </row>
    <row r="9645" spans="1:6" x14ac:dyDescent="0.2">
      <c r="A9645" s="155" t="s">
        <v>8260</v>
      </c>
      <c r="B9645" s="155" t="s">
        <v>12364</v>
      </c>
      <c r="C9645" s="156">
        <v>37621</v>
      </c>
      <c r="D9645" s="157">
        <v>0</v>
      </c>
      <c r="E9645" s="157">
        <v>0</v>
      </c>
      <c r="F9645" s="157">
        <v>0</v>
      </c>
    </row>
    <row r="9646" spans="1:6" x14ac:dyDescent="0.2">
      <c r="A9646" s="155" t="s">
        <v>8261</v>
      </c>
      <c r="B9646" s="155"/>
      <c r="C9646" s="156">
        <v>37621</v>
      </c>
      <c r="D9646" s="157">
        <v>0</v>
      </c>
      <c r="E9646" s="157">
        <v>0</v>
      </c>
      <c r="F9646" s="157">
        <v>0</v>
      </c>
    </row>
    <row r="9647" spans="1:6" x14ac:dyDescent="0.2">
      <c r="A9647" s="155" t="s">
        <v>8257</v>
      </c>
      <c r="B9647" s="155" t="s">
        <v>8258</v>
      </c>
      <c r="C9647" s="155" t="s">
        <v>10690</v>
      </c>
      <c r="D9647" s="157" t="s">
        <v>8259</v>
      </c>
      <c r="E9647" s="157" t="s">
        <v>8259</v>
      </c>
      <c r="F9647" s="157" t="s">
        <v>8259</v>
      </c>
    </row>
    <row r="9648" spans="1:6" x14ac:dyDescent="0.2">
      <c r="A9648" s="155" t="s">
        <v>6419</v>
      </c>
      <c r="B9648" s="155" t="s">
        <v>12159</v>
      </c>
      <c r="C9648" s="155"/>
      <c r="D9648" s="155"/>
      <c r="E9648" s="155"/>
      <c r="F9648" s="155"/>
    </row>
    <row r="9649" spans="1:6" x14ac:dyDescent="0.2">
      <c r="A9649" s="155"/>
      <c r="B9649" s="155"/>
      <c r="C9649" s="155" t="s">
        <v>10691</v>
      </c>
      <c r="D9649" s="155"/>
      <c r="E9649" s="157">
        <v>0</v>
      </c>
      <c r="F9649" s="155"/>
    </row>
    <row r="9650" spans="1:6" x14ac:dyDescent="0.2">
      <c r="A9650" s="155" t="s">
        <v>8264</v>
      </c>
      <c r="B9650" s="155"/>
      <c r="C9650" s="156">
        <v>37590</v>
      </c>
      <c r="D9650" s="157">
        <v>0</v>
      </c>
      <c r="E9650" s="157">
        <v>0</v>
      </c>
      <c r="F9650" s="157">
        <v>0</v>
      </c>
    </row>
    <row r="9651" spans="1:6" x14ac:dyDescent="0.2">
      <c r="A9651" s="155" t="s">
        <v>8257</v>
      </c>
      <c r="B9651" s="155" t="s">
        <v>8258</v>
      </c>
      <c r="C9651" s="155" t="s">
        <v>10690</v>
      </c>
      <c r="D9651" s="157" t="s">
        <v>8259</v>
      </c>
      <c r="E9651" s="157" t="s">
        <v>8259</v>
      </c>
      <c r="F9651" s="157" t="s">
        <v>8259</v>
      </c>
    </row>
    <row r="9652" spans="1:6" x14ac:dyDescent="0.2">
      <c r="A9652" s="156">
        <v>45648</v>
      </c>
      <c r="B9652" s="155">
        <v>5624567559</v>
      </c>
      <c r="C9652" s="155" t="s">
        <v>12160</v>
      </c>
      <c r="D9652" s="157">
        <v>1664.62</v>
      </c>
      <c r="E9652" s="155"/>
      <c r="F9652" s="157">
        <v>1664.62</v>
      </c>
    </row>
    <row r="9653" spans="1:6" x14ac:dyDescent="0.2">
      <c r="A9653" s="156">
        <v>45650</v>
      </c>
      <c r="B9653" s="155" t="s">
        <v>12161</v>
      </c>
      <c r="C9653" s="155" t="s">
        <v>12162</v>
      </c>
      <c r="D9653" s="155"/>
      <c r="E9653" s="157">
        <v>1664.62</v>
      </c>
      <c r="F9653" s="157">
        <v>0</v>
      </c>
    </row>
    <row r="9654" spans="1:6" x14ac:dyDescent="0.2">
      <c r="A9654" s="155" t="s">
        <v>8257</v>
      </c>
      <c r="B9654" s="155" t="s">
        <v>8258</v>
      </c>
      <c r="C9654" s="155" t="s">
        <v>10690</v>
      </c>
      <c r="D9654" s="157" t="s">
        <v>8259</v>
      </c>
      <c r="E9654" s="157" t="s">
        <v>8259</v>
      </c>
      <c r="F9654" s="157" t="s">
        <v>8259</v>
      </c>
    </row>
    <row r="9655" spans="1:6" x14ac:dyDescent="0.2">
      <c r="A9655" s="155" t="s">
        <v>8260</v>
      </c>
      <c r="B9655" s="155" t="s">
        <v>12364</v>
      </c>
      <c r="C9655" s="156">
        <v>37621</v>
      </c>
      <c r="D9655" s="157">
        <v>1664.62</v>
      </c>
      <c r="E9655" s="157">
        <v>1664.62</v>
      </c>
      <c r="F9655" s="157">
        <v>0</v>
      </c>
    </row>
    <row r="9656" spans="1:6" x14ac:dyDescent="0.2">
      <c r="A9656" s="155" t="s">
        <v>8261</v>
      </c>
      <c r="B9656" s="155"/>
      <c r="C9656" s="156">
        <v>37621</v>
      </c>
      <c r="D9656" s="157">
        <v>1664.62</v>
      </c>
      <c r="E9656" s="157">
        <v>1664.62</v>
      </c>
      <c r="F9656" s="157">
        <v>0</v>
      </c>
    </row>
    <row r="9657" spans="1:6" x14ac:dyDescent="0.2">
      <c r="A9657" s="155" t="s">
        <v>8257</v>
      </c>
      <c r="B9657" s="155" t="s">
        <v>8258</v>
      </c>
      <c r="C9657" s="155" t="s">
        <v>10690</v>
      </c>
      <c r="D9657" s="157" t="s">
        <v>8259</v>
      </c>
      <c r="E9657" s="157" t="s">
        <v>8259</v>
      </c>
      <c r="F9657" s="157" t="s">
        <v>8259</v>
      </c>
    </row>
    <row r="9658" spans="1:6" x14ac:dyDescent="0.2">
      <c r="A9658" s="155" t="s">
        <v>8257</v>
      </c>
      <c r="B9658" s="155" t="s">
        <v>8258</v>
      </c>
      <c r="C9658" s="155" t="s">
        <v>10690</v>
      </c>
      <c r="D9658" s="157" t="s">
        <v>8259</v>
      </c>
      <c r="E9658" s="157" t="s">
        <v>8259</v>
      </c>
      <c r="F9658" s="157" t="s">
        <v>8259</v>
      </c>
    </row>
    <row r="9659" spans="1:6" x14ac:dyDescent="0.2">
      <c r="A9659" s="155" t="s">
        <v>8260</v>
      </c>
      <c r="B9659" s="155" t="s">
        <v>12364</v>
      </c>
      <c r="C9659" s="156">
        <v>37621</v>
      </c>
      <c r="D9659" s="157">
        <v>0</v>
      </c>
      <c r="E9659" s="157">
        <v>0</v>
      </c>
      <c r="F9659" s="157">
        <v>0</v>
      </c>
    </row>
    <row r="9660" spans="1:6" x14ac:dyDescent="0.2">
      <c r="A9660" s="155" t="s">
        <v>8261</v>
      </c>
      <c r="B9660" s="155"/>
      <c r="C9660" s="156">
        <v>37621</v>
      </c>
      <c r="D9660" s="157">
        <v>0</v>
      </c>
      <c r="E9660" s="157">
        <v>0</v>
      </c>
      <c r="F9660" s="157">
        <v>0</v>
      </c>
    </row>
    <row r="9661" spans="1:6" x14ac:dyDescent="0.2">
      <c r="A9661" s="155" t="s">
        <v>8257</v>
      </c>
      <c r="B9661" s="155" t="s">
        <v>8258</v>
      </c>
      <c r="C9661" s="155" t="s">
        <v>10690</v>
      </c>
      <c r="D9661" s="157" t="s">
        <v>8259</v>
      </c>
      <c r="E9661" s="157" t="s">
        <v>8259</v>
      </c>
      <c r="F9661" s="157" t="s">
        <v>8259</v>
      </c>
    </row>
    <row r="9662" spans="1:6" x14ac:dyDescent="0.2">
      <c r="A9662" s="155" t="s">
        <v>8257</v>
      </c>
      <c r="B9662" s="155" t="s">
        <v>8258</v>
      </c>
      <c r="C9662" s="155" t="s">
        <v>10690</v>
      </c>
      <c r="D9662" s="157" t="s">
        <v>8259</v>
      </c>
      <c r="E9662" s="157" t="s">
        <v>8259</v>
      </c>
      <c r="F9662" s="157" t="s">
        <v>8259</v>
      </c>
    </row>
    <row r="9663" spans="1:6" x14ac:dyDescent="0.2">
      <c r="A9663" s="155" t="s">
        <v>8260</v>
      </c>
      <c r="B9663" s="155" t="s">
        <v>12364</v>
      </c>
      <c r="C9663" s="156">
        <v>37621</v>
      </c>
      <c r="D9663" s="157">
        <v>0</v>
      </c>
      <c r="E9663" s="157">
        <v>0</v>
      </c>
      <c r="F9663" s="157">
        <v>0</v>
      </c>
    </row>
    <row r="9664" spans="1:6" x14ac:dyDescent="0.2">
      <c r="A9664" s="155" t="s">
        <v>8261</v>
      </c>
      <c r="B9664" s="155"/>
      <c r="C9664" s="156">
        <v>37621</v>
      </c>
      <c r="D9664" s="157">
        <v>0</v>
      </c>
      <c r="E9664" s="157">
        <v>0</v>
      </c>
      <c r="F9664" s="157">
        <v>0</v>
      </c>
    </row>
    <row r="9665" spans="1:6" x14ac:dyDescent="0.2">
      <c r="A9665" s="155" t="s">
        <v>8257</v>
      </c>
      <c r="B9665" s="155" t="s">
        <v>8258</v>
      </c>
      <c r="C9665" s="155" t="s">
        <v>10690</v>
      </c>
      <c r="D9665" s="157" t="s">
        <v>8259</v>
      </c>
      <c r="E9665" s="157" t="s">
        <v>8259</v>
      </c>
      <c r="F9665" s="157" t="s">
        <v>8259</v>
      </c>
    </row>
    <row r="9666" spans="1:6" x14ac:dyDescent="0.2">
      <c r="A9666" s="155" t="s">
        <v>8257</v>
      </c>
      <c r="B9666" s="155" t="s">
        <v>8258</v>
      </c>
      <c r="C9666" s="155" t="s">
        <v>10690</v>
      </c>
      <c r="D9666" s="157" t="s">
        <v>8259</v>
      </c>
      <c r="E9666" s="157" t="s">
        <v>8259</v>
      </c>
      <c r="F9666" s="157" t="s">
        <v>8259</v>
      </c>
    </row>
    <row r="9667" spans="1:6" x14ac:dyDescent="0.2">
      <c r="A9667" s="155" t="s">
        <v>8260</v>
      </c>
      <c r="B9667" s="155" t="s">
        <v>12364</v>
      </c>
      <c r="C9667" s="156">
        <v>37621</v>
      </c>
      <c r="D9667" s="157">
        <v>0</v>
      </c>
      <c r="E9667" s="157">
        <v>0</v>
      </c>
      <c r="F9667" s="157">
        <v>0</v>
      </c>
    </row>
    <row r="9668" spans="1:6" x14ac:dyDescent="0.2">
      <c r="A9668" s="155" t="s">
        <v>8261</v>
      </c>
      <c r="B9668" s="155"/>
      <c r="C9668" s="156">
        <v>37621</v>
      </c>
      <c r="D9668" s="157">
        <v>0</v>
      </c>
      <c r="E9668" s="157">
        <v>0</v>
      </c>
      <c r="F9668" s="157">
        <v>0</v>
      </c>
    </row>
    <row r="9669" spans="1:6" x14ac:dyDescent="0.2">
      <c r="A9669" s="155" t="s">
        <v>8257</v>
      </c>
      <c r="B9669" s="155" t="s">
        <v>8258</v>
      </c>
      <c r="C9669" s="155" t="s">
        <v>10690</v>
      </c>
      <c r="D9669" s="157" t="s">
        <v>8259</v>
      </c>
      <c r="E9669" s="157" t="s">
        <v>8259</v>
      </c>
      <c r="F9669" s="157" t="s">
        <v>8259</v>
      </c>
    </row>
    <row r="9670" spans="1:6" x14ac:dyDescent="0.2">
      <c r="A9670" s="155" t="s">
        <v>8257</v>
      </c>
      <c r="B9670" s="155" t="s">
        <v>8258</v>
      </c>
      <c r="C9670" s="155" t="s">
        <v>10690</v>
      </c>
      <c r="D9670" s="157" t="s">
        <v>8259</v>
      </c>
      <c r="E9670" s="157" t="s">
        <v>8259</v>
      </c>
      <c r="F9670" s="157" t="s">
        <v>8259</v>
      </c>
    </row>
    <row r="9671" spans="1:6" x14ac:dyDescent="0.2">
      <c r="A9671" s="155" t="s">
        <v>8260</v>
      </c>
      <c r="B9671" s="155" t="s">
        <v>12364</v>
      </c>
      <c r="C9671" s="156">
        <v>37621</v>
      </c>
      <c r="D9671" s="157">
        <v>0</v>
      </c>
      <c r="E9671" s="157">
        <v>0</v>
      </c>
      <c r="F9671" s="157">
        <v>0</v>
      </c>
    </row>
    <row r="9672" spans="1:6" x14ac:dyDescent="0.2">
      <c r="A9672" s="155" t="s">
        <v>8261</v>
      </c>
      <c r="B9672" s="155"/>
      <c r="C9672" s="156">
        <v>37621</v>
      </c>
      <c r="D9672" s="157">
        <v>0</v>
      </c>
      <c r="E9672" s="157">
        <v>0</v>
      </c>
      <c r="F9672" s="157">
        <v>0</v>
      </c>
    </row>
    <row r="9673" spans="1:6" x14ac:dyDescent="0.2">
      <c r="A9673" s="155" t="s">
        <v>8257</v>
      </c>
      <c r="B9673" s="155" t="s">
        <v>8258</v>
      </c>
      <c r="C9673" s="155" t="s">
        <v>10690</v>
      </c>
      <c r="D9673" s="157" t="s">
        <v>8259</v>
      </c>
      <c r="E9673" s="157" t="s">
        <v>8259</v>
      </c>
      <c r="F9673" s="157" t="s">
        <v>8259</v>
      </c>
    </row>
    <row r="9674" spans="1:6" x14ac:dyDescent="0.2">
      <c r="A9674" s="155" t="s">
        <v>8257</v>
      </c>
      <c r="B9674" s="155" t="s">
        <v>8258</v>
      </c>
      <c r="C9674" s="155" t="s">
        <v>10690</v>
      </c>
      <c r="D9674" s="157" t="s">
        <v>8259</v>
      </c>
      <c r="E9674" s="157" t="s">
        <v>8259</v>
      </c>
      <c r="F9674" s="157" t="s">
        <v>8259</v>
      </c>
    </row>
    <row r="9675" spans="1:6" x14ac:dyDescent="0.2">
      <c r="A9675" s="155" t="s">
        <v>8260</v>
      </c>
      <c r="B9675" s="155" t="s">
        <v>12364</v>
      </c>
      <c r="C9675" s="156">
        <v>37621</v>
      </c>
      <c r="D9675" s="157">
        <v>0</v>
      </c>
      <c r="E9675" s="157">
        <v>0</v>
      </c>
      <c r="F9675" s="157">
        <v>0</v>
      </c>
    </row>
    <row r="9676" spans="1:6" x14ac:dyDescent="0.2">
      <c r="A9676" s="155" t="s">
        <v>8261</v>
      </c>
      <c r="B9676" s="155"/>
      <c r="C9676" s="156">
        <v>37621</v>
      </c>
      <c r="D9676" s="157">
        <v>0</v>
      </c>
      <c r="E9676" s="157">
        <v>0</v>
      </c>
      <c r="F9676" s="157">
        <v>0</v>
      </c>
    </row>
    <row r="9677" spans="1:6" x14ac:dyDescent="0.2">
      <c r="A9677" s="155" t="s">
        <v>8257</v>
      </c>
      <c r="B9677" s="155" t="s">
        <v>8258</v>
      </c>
      <c r="C9677" s="155" t="s">
        <v>10690</v>
      </c>
      <c r="D9677" s="157" t="s">
        <v>8259</v>
      </c>
      <c r="E9677" s="157" t="s">
        <v>8259</v>
      </c>
      <c r="F9677" s="157" t="s">
        <v>8259</v>
      </c>
    </row>
    <row r="9678" spans="1:6" x14ac:dyDescent="0.2">
      <c r="A9678" s="155" t="s">
        <v>8257</v>
      </c>
      <c r="B9678" s="155" t="s">
        <v>8258</v>
      </c>
      <c r="C9678" s="155" t="s">
        <v>10690</v>
      </c>
      <c r="D9678" s="157" t="s">
        <v>8259</v>
      </c>
      <c r="E9678" s="157" t="s">
        <v>8259</v>
      </c>
      <c r="F9678" s="157" t="s">
        <v>8259</v>
      </c>
    </row>
    <row r="9679" spans="1:6" x14ac:dyDescent="0.2">
      <c r="A9679" s="155" t="s">
        <v>8260</v>
      </c>
      <c r="B9679" s="155" t="s">
        <v>12364</v>
      </c>
      <c r="C9679" s="156">
        <v>37621</v>
      </c>
      <c r="D9679" s="157">
        <v>0</v>
      </c>
      <c r="E9679" s="157">
        <v>0</v>
      </c>
      <c r="F9679" s="157">
        <v>0</v>
      </c>
    </row>
    <row r="9680" spans="1:6" x14ac:dyDescent="0.2">
      <c r="A9680" s="155" t="s">
        <v>8261</v>
      </c>
      <c r="B9680" s="155"/>
      <c r="C9680" s="156">
        <v>37621</v>
      </c>
      <c r="D9680" s="157">
        <v>0</v>
      </c>
      <c r="E9680" s="157">
        <v>0</v>
      </c>
      <c r="F9680" s="157">
        <v>0</v>
      </c>
    </row>
    <row r="9681" spans="1:6" x14ac:dyDescent="0.2">
      <c r="A9681" s="155" t="s">
        <v>8257</v>
      </c>
      <c r="B9681" s="155" t="s">
        <v>8258</v>
      </c>
      <c r="C9681" s="155" t="s">
        <v>10690</v>
      </c>
      <c r="D9681" s="157" t="s">
        <v>8259</v>
      </c>
      <c r="E9681" s="157" t="s">
        <v>8259</v>
      </c>
      <c r="F9681" s="157" t="s">
        <v>8259</v>
      </c>
    </row>
    <row r="9682" spans="1:6" x14ac:dyDescent="0.2">
      <c r="A9682" s="155" t="s">
        <v>119</v>
      </c>
      <c r="B9682" s="155" t="s">
        <v>10115</v>
      </c>
      <c r="C9682" s="155" t="s">
        <v>10116</v>
      </c>
      <c r="D9682" s="155"/>
      <c r="E9682" s="155"/>
      <c r="F9682" s="155"/>
    </row>
    <row r="9683" spans="1:6" x14ac:dyDescent="0.2">
      <c r="A9683" s="155"/>
      <c r="B9683" s="155"/>
      <c r="C9683" s="155" t="s">
        <v>10691</v>
      </c>
      <c r="D9683" s="155"/>
      <c r="E9683" s="157">
        <v>0</v>
      </c>
      <c r="F9683" s="155"/>
    </row>
    <row r="9684" spans="1:6" x14ac:dyDescent="0.2">
      <c r="A9684" s="155" t="s">
        <v>8268</v>
      </c>
      <c r="B9684" s="155"/>
      <c r="C9684" s="155"/>
      <c r="D9684" s="155"/>
      <c r="E9684" s="155"/>
      <c r="F9684" s="155"/>
    </row>
    <row r="9685" spans="1:6" x14ac:dyDescent="0.2">
      <c r="A9685" s="155" t="s">
        <v>8254</v>
      </c>
      <c r="B9685" s="155" t="s">
        <v>8255</v>
      </c>
      <c r="C9685" s="155"/>
      <c r="D9685" s="155"/>
      <c r="E9685" s="155"/>
      <c r="F9685" s="155"/>
    </row>
    <row r="9686" spans="1:6" x14ac:dyDescent="0.2">
      <c r="A9686" s="155"/>
      <c r="B9686" s="155"/>
      <c r="C9686" s="155" t="s">
        <v>10689</v>
      </c>
      <c r="D9686" s="157" t="s">
        <v>8255</v>
      </c>
      <c r="E9686" s="155"/>
      <c r="F9686" s="155"/>
    </row>
    <row r="9688" spans="1:6" x14ac:dyDescent="0.2">
      <c r="A9688" s="155" t="s">
        <v>8264</v>
      </c>
      <c r="B9688" s="155"/>
      <c r="C9688" s="156">
        <v>37590</v>
      </c>
      <c r="D9688" s="157">
        <v>10533.626</v>
      </c>
      <c r="E9688" s="157">
        <v>22192.053</v>
      </c>
      <c r="F9688" s="157">
        <v>-11658.427</v>
      </c>
    </row>
    <row r="9689" spans="1:6" x14ac:dyDescent="0.2">
      <c r="A9689" s="155" t="s">
        <v>8257</v>
      </c>
      <c r="B9689" s="155" t="s">
        <v>8258</v>
      </c>
      <c r="C9689" s="155" t="s">
        <v>10690</v>
      </c>
      <c r="D9689" s="157" t="s">
        <v>8259</v>
      </c>
      <c r="E9689" s="157" t="s">
        <v>8259</v>
      </c>
      <c r="F9689" s="157" t="s">
        <v>8259</v>
      </c>
    </row>
    <row r="9691" spans="1:6" x14ac:dyDescent="0.2">
      <c r="A9691" s="155" t="s">
        <v>8265</v>
      </c>
      <c r="B9691" s="155" t="s">
        <v>8266</v>
      </c>
      <c r="C9691" s="155" t="s">
        <v>158</v>
      </c>
      <c r="D9691" s="157" t="s">
        <v>3</v>
      </c>
      <c r="E9691" s="157" t="s">
        <v>4</v>
      </c>
      <c r="F9691" s="157" t="s">
        <v>1020</v>
      </c>
    </row>
    <row r="9692" spans="1:6" x14ac:dyDescent="0.2">
      <c r="A9692" s="155" t="s">
        <v>8257</v>
      </c>
      <c r="B9692" s="155" t="s">
        <v>8258</v>
      </c>
      <c r="C9692" s="155" t="s">
        <v>10690</v>
      </c>
      <c r="D9692" s="157" t="s">
        <v>8259</v>
      </c>
      <c r="E9692" s="157" t="s">
        <v>8259</v>
      </c>
      <c r="F9692" s="157" t="s">
        <v>8259</v>
      </c>
    </row>
    <row r="9693" spans="1:6" x14ac:dyDescent="0.2">
      <c r="A9693" s="156">
        <v>45649</v>
      </c>
      <c r="B9693" s="155">
        <v>5624566371</v>
      </c>
      <c r="C9693" s="155" t="s">
        <v>12163</v>
      </c>
      <c r="D9693" s="157">
        <v>1538.194</v>
      </c>
      <c r="E9693" s="155"/>
      <c r="F9693" s="157">
        <v>-10120.233</v>
      </c>
    </row>
    <row r="9694" spans="1:6" x14ac:dyDescent="0.2">
      <c r="A9694" s="156">
        <v>45649</v>
      </c>
      <c r="B9694" s="155">
        <v>5624566372</v>
      </c>
      <c r="C9694" s="155" t="s">
        <v>12164</v>
      </c>
      <c r="D9694" s="157">
        <v>1081.001</v>
      </c>
      <c r="E9694" s="155"/>
      <c r="F9694" s="157">
        <v>-9039.232</v>
      </c>
    </row>
    <row r="9695" spans="1:6" x14ac:dyDescent="0.2">
      <c r="A9695" s="156">
        <v>45649</v>
      </c>
      <c r="B9695" s="155">
        <v>5624566373</v>
      </c>
      <c r="C9695" s="155" t="s">
        <v>12165</v>
      </c>
      <c r="D9695" s="157">
        <v>713.54600000000005</v>
      </c>
      <c r="E9695" s="155"/>
      <c r="F9695" s="157">
        <v>-8325.6859999999997</v>
      </c>
    </row>
    <row r="9696" spans="1:6" x14ac:dyDescent="0.2">
      <c r="A9696" s="156">
        <v>45649</v>
      </c>
      <c r="B9696" s="155">
        <v>5624566374</v>
      </c>
      <c r="C9696" s="155" t="s">
        <v>12166</v>
      </c>
      <c r="D9696" s="157">
        <v>357.27300000000002</v>
      </c>
      <c r="E9696" s="155"/>
      <c r="F9696" s="157">
        <v>-7968.4129999999996</v>
      </c>
    </row>
    <row r="9697" spans="1:6" x14ac:dyDescent="0.2">
      <c r="A9697" s="156">
        <v>45649</v>
      </c>
      <c r="B9697" s="155">
        <v>5624566375</v>
      </c>
      <c r="C9697" s="155" t="s">
        <v>12167</v>
      </c>
      <c r="D9697" s="157">
        <v>3907.77</v>
      </c>
      <c r="E9697" s="155"/>
      <c r="F9697" s="157">
        <v>-4060.643</v>
      </c>
    </row>
    <row r="9698" spans="1:6" x14ac:dyDescent="0.2">
      <c r="A9698" s="156">
        <v>45649</v>
      </c>
      <c r="B9698" s="155">
        <v>5624566376</v>
      </c>
      <c r="C9698" s="155" t="s">
        <v>12168</v>
      </c>
      <c r="D9698" s="157">
        <v>1417.1</v>
      </c>
      <c r="E9698" s="155"/>
      <c r="F9698" s="157">
        <v>-2643.5430000000001</v>
      </c>
    </row>
    <row r="9699" spans="1:6" x14ac:dyDescent="0.2">
      <c r="A9699" s="156">
        <v>45649</v>
      </c>
      <c r="B9699" s="155">
        <v>5624566377</v>
      </c>
      <c r="C9699" s="155" t="s">
        <v>12169</v>
      </c>
      <c r="D9699" s="157">
        <v>1496.64</v>
      </c>
      <c r="E9699" s="155"/>
      <c r="F9699" s="157">
        <v>-1146.903</v>
      </c>
    </row>
    <row r="9700" spans="1:6" x14ac:dyDescent="0.2">
      <c r="A9700" s="156">
        <v>45649</v>
      </c>
      <c r="B9700" s="155">
        <v>5624566378</v>
      </c>
      <c r="C9700" s="155" t="s">
        <v>12170</v>
      </c>
      <c r="D9700" s="157">
        <v>1629.396</v>
      </c>
      <c r="E9700" s="155"/>
      <c r="F9700" s="157">
        <v>482.49299999999999</v>
      </c>
    </row>
    <row r="9701" spans="1:6" x14ac:dyDescent="0.2">
      <c r="A9701" s="155" t="s">
        <v>8257</v>
      </c>
      <c r="B9701" s="155" t="s">
        <v>8258</v>
      </c>
      <c r="C9701" s="155" t="s">
        <v>10690</v>
      </c>
      <c r="D9701" s="157" t="s">
        <v>8259</v>
      </c>
      <c r="E9701" s="157" t="s">
        <v>8259</v>
      </c>
      <c r="F9701" s="157" t="s">
        <v>8259</v>
      </c>
    </row>
    <row r="9702" spans="1:6" x14ac:dyDescent="0.2">
      <c r="A9702" s="155" t="s">
        <v>8260</v>
      </c>
      <c r="B9702" s="155" t="s">
        <v>12364</v>
      </c>
      <c r="C9702" s="156">
        <v>37621</v>
      </c>
      <c r="D9702" s="157">
        <v>12140.92</v>
      </c>
      <c r="E9702" s="157">
        <v>0</v>
      </c>
      <c r="F9702" s="157">
        <v>12140.92</v>
      </c>
    </row>
    <row r="9703" spans="1:6" x14ac:dyDescent="0.2">
      <c r="A9703" s="155" t="s">
        <v>8261</v>
      </c>
      <c r="B9703" s="155"/>
      <c r="C9703" s="156">
        <v>37621</v>
      </c>
      <c r="D9703" s="157">
        <v>22674.545999999998</v>
      </c>
      <c r="E9703" s="157">
        <v>22192.053</v>
      </c>
      <c r="F9703" s="157">
        <v>482.49299999999999</v>
      </c>
    </row>
    <row r="9704" spans="1:6" x14ac:dyDescent="0.2">
      <c r="A9704" s="155" t="s">
        <v>8257</v>
      </c>
      <c r="B9704" s="155" t="s">
        <v>8258</v>
      </c>
      <c r="C9704" s="155" t="s">
        <v>10690</v>
      </c>
      <c r="D9704" s="157" t="s">
        <v>8259</v>
      </c>
      <c r="E9704" s="157" t="s">
        <v>8259</v>
      </c>
      <c r="F9704" s="157" t="s">
        <v>8259</v>
      </c>
    </row>
    <row r="9705" spans="1:6" x14ac:dyDescent="0.2">
      <c r="A9705" s="155" t="s">
        <v>8257</v>
      </c>
      <c r="B9705" s="155" t="s">
        <v>8258</v>
      </c>
      <c r="C9705" s="155" t="s">
        <v>10690</v>
      </c>
      <c r="D9705" s="157" t="s">
        <v>8259</v>
      </c>
      <c r="E9705" s="157" t="s">
        <v>8259</v>
      </c>
      <c r="F9705" s="157" t="s">
        <v>8259</v>
      </c>
    </row>
    <row r="9706" spans="1:6" x14ac:dyDescent="0.2">
      <c r="A9706" s="155" t="s">
        <v>8260</v>
      </c>
      <c r="B9706" s="155" t="s">
        <v>12364</v>
      </c>
      <c r="C9706" s="156">
        <v>37621</v>
      </c>
      <c r="D9706" s="157">
        <v>0</v>
      </c>
      <c r="E9706" s="157">
        <v>0</v>
      </c>
      <c r="F9706" s="157">
        <v>0</v>
      </c>
    </row>
    <row r="9707" spans="1:6" x14ac:dyDescent="0.2">
      <c r="A9707" s="155" t="s">
        <v>8261</v>
      </c>
      <c r="B9707" s="155"/>
      <c r="C9707" s="156">
        <v>37621</v>
      </c>
      <c r="D9707" s="157">
        <v>0</v>
      </c>
      <c r="E9707" s="157">
        <v>0</v>
      </c>
      <c r="F9707" s="157">
        <v>0</v>
      </c>
    </row>
    <row r="9708" spans="1:6" x14ac:dyDescent="0.2">
      <c r="A9708" s="155" t="s">
        <v>8257</v>
      </c>
      <c r="B9708" s="155" t="s">
        <v>8258</v>
      </c>
      <c r="C9708" s="155" t="s">
        <v>10690</v>
      </c>
      <c r="D9708" s="157" t="s">
        <v>8259</v>
      </c>
      <c r="E9708" s="157" t="s">
        <v>8259</v>
      </c>
      <c r="F9708" s="157" t="s">
        <v>8259</v>
      </c>
    </row>
    <row r="9709" spans="1:6" x14ac:dyDescent="0.2">
      <c r="A9709" s="155" t="s">
        <v>8257</v>
      </c>
      <c r="B9709" s="155" t="s">
        <v>8258</v>
      </c>
      <c r="C9709" s="155" t="s">
        <v>10690</v>
      </c>
      <c r="D9709" s="157" t="s">
        <v>8259</v>
      </c>
      <c r="E9709" s="157" t="s">
        <v>8259</v>
      </c>
      <c r="F9709" s="157" t="s">
        <v>8259</v>
      </c>
    </row>
    <row r="9710" spans="1:6" x14ac:dyDescent="0.2">
      <c r="A9710" s="155" t="s">
        <v>8260</v>
      </c>
      <c r="B9710" s="155" t="s">
        <v>12364</v>
      </c>
      <c r="C9710" s="156">
        <v>37621</v>
      </c>
      <c r="D9710" s="157">
        <v>0</v>
      </c>
      <c r="E9710" s="157">
        <v>0</v>
      </c>
      <c r="F9710" s="157">
        <v>0</v>
      </c>
    </row>
    <row r="9711" spans="1:6" x14ac:dyDescent="0.2">
      <c r="A9711" s="155" t="s">
        <v>8261</v>
      </c>
      <c r="B9711" s="155"/>
      <c r="C9711" s="156">
        <v>37621</v>
      </c>
      <c r="D9711" s="157">
        <v>0</v>
      </c>
      <c r="E9711" s="157">
        <v>0</v>
      </c>
      <c r="F9711" s="157">
        <v>0</v>
      </c>
    </row>
    <row r="9712" spans="1:6" x14ac:dyDescent="0.2">
      <c r="A9712" s="155" t="s">
        <v>8257</v>
      </c>
      <c r="B9712" s="155" t="s">
        <v>8258</v>
      </c>
      <c r="C9712" s="155" t="s">
        <v>10690</v>
      </c>
      <c r="D9712" s="157" t="s">
        <v>8259</v>
      </c>
      <c r="E9712" s="157" t="s">
        <v>8259</v>
      </c>
      <c r="F9712" s="157" t="s">
        <v>8259</v>
      </c>
    </row>
    <row r="9713" spans="1:6" x14ac:dyDescent="0.2">
      <c r="A9713" s="155" t="s">
        <v>8257</v>
      </c>
      <c r="B9713" s="155" t="s">
        <v>8258</v>
      </c>
      <c r="C9713" s="155" t="s">
        <v>10690</v>
      </c>
      <c r="D9713" s="157" t="s">
        <v>8259</v>
      </c>
      <c r="E9713" s="157" t="s">
        <v>8259</v>
      </c>
      <c r="F9713" s="157" t="s">
        <v>8259</v>
      </c>
    </row>
    <row r="9714" spans="1:6" x14ac:dyDescent="0.2">
      <c r="A9714" s="155" t="s">
        <v>8260</v>
      </c>
      <c r="B9714" s="155" t="s">
        <v>12364</v>
      </c>
      <c r="C9714" s="156">
        <v>37621</v>
      </c>
      <c r="D9714" s="157">
        <v>0</v>
      </c>
      <c r="E9714" s="157">
        <v>0</v>
      </c>
      <c r="F9714" s="157">
        <v>0</v>
      </c>
    </row>
    <row r="9715" spans="1:6" x14ac:dyDescent="0.2">
      <c r="A9715" s="155" t="s">
        <v>8261</v>
      </c>
      <c r="B9715" s="155"/>
      <c r="C9715" s="156">
        <v>37621</v>
      </c>
      <c r="D9715" s="157">
        <v>0</v>
      </c>
      <c r="E9715" s="157">
        <v>0</v>
      </c>
      <c r="F9715" s="157">
        <v>0</v>
      </c>
    </row>
    <row r="9716" spans="1:6" x14ac:dyDescent="0.2">
      <c r="A9716" s="155" t="s">
        <v>8257</v>
      </c>
      <c r="B9716" s="155" t="s">
        <v>8258</v>
      </c>
      <c r="C9716" s="155" t="s">
        <v>10690</v>
      </c>
      <c r="D9716" s="157" t="s">
        <v>8259</v>
      </c>
      <c r="E9716" s="157" t="s">
        <v>8259</v>
      </c>
      <c r="F9716" s="157" t="s">
        <v>8259</v>
      </c>
    </row>
    <row r="9717" spans="1:6" x14ac:dyDescent="0.2">
      <c r="A9717" s="155" t="s">
        <v>8257</v>
      </c>
      <c r="B9717" s="155" t="s">
        <v>8258</v>
      </c>
      <c r="C9717" s="155" t="s">
        <v>10690</v>
      </c>
      <c r="D9717" s="157" t="s">
        <v>8259</v>
      </c>
      <c r="E9717" s="157" t="s">
        <v>8259</v>
      </c>
      <c r="F9717" s="157" t="s">
        <v>8259</v>
      </c>
    </row>
    <row r="9718" spans="1:6" x14ac:dyDescent="0.2">
      <c r="A9718" s="155" t="s">
        <v>8260</v>
      </c>
      <c r="B9718" s="155" t="s">
        <v>12364</v>
      </c>
      <c r="C9718" s="156">
        <v>37621</v>
      </c>
      <c r="D9718" s="157">
        <v>0</v>
      </c>
      <c r="E9718" s="157">
        <v>0</v>
      </c>
      <c r="F9718" s="157">
        <v>0</v>
      </c>
    </row>
    <row r="9719" spans="1:6" x14ac:dyDescent="0.2">
      <c r="A9719" s="155" t="s">
        <v>8261</v>
      </c>
      <c r="B9719" s="155"/>
      <c r="C9719" s="156">
        <v>37621</v>
      </c>
      <c r="D9719" s="157">
        <v>0</v>
      </c>
      <c r="E9719" s="157">
        <v>0</v>
      </c>
      <c r="F9719" s="157">
        <v>0</v>
      </c>
    </row>
    <row r="9720" spans="1:6" x14ac:dyDescent="0.2">
      <c r="A9720" s="155" t="s">
        <v>8257</v>
      </c>
      <c r="B9720" s="155" t="s">
        <v>8258</v>
      </c>
      <c r="C9720" s="155" t="s">
        <v>10690</v>
      </c>
      <c r="D9720" s="157" t="s">
        <v>8259</v>
      </c>
      <c r="E9720" s="157" t="s">
        <v>8259</v>
      </c>
      <c r="F9720" s="157" t="s">
        <v>8259</v>
      </c>
    </row>
    <row r="9721" spans="1:6" x14ac:dyDescent="0.2">
      <c r="A9721" s="155" t="s">
        <v>8257</v>
      </c>
      <c r="B9721" s="155" t="s">
        <v>8258</v>
      </c>
      <c r="C9721" s="155" t="s">
        <v>10690</v>
      </c>
      <c r="D9721" s="157" t="s">
        <v>8259</v>
      </c>
      <c r="E9721" s="157" t="s">
        <v>8259</v>
      </c>
      <c r="F9721" s="157" t="s">
        <v>8259</v>
      </c>
    </row>
    <row r="9722" spans="1:6" x14ac:dyDescent="0.2">
      <c r="A9722" s="155" t="s">
        <v>8260</v>
      </c>
      <c r="B9722" s="155" t="s">
        <v>12364</v>
      </c>
      <c r="C9722" s="156">
        <v>37621</v>
      </c>
      <c r="D9722" s="157">
        <v>0</v>
      </c>
      <c r="E9722" s="157">
        <v>0</v>
      </c>
      <c r="F9722" s="157">
        <v>0</v>
      </c>
    </row>
    <row r="9723" spans="1:6" x14ac:dyDescent="0.2">
      <c r="A9723" s="155" t="s">
        <v>8261</v>
      </c>
      <c r="B9723" s="155"/>
      <c r="C9723" s="156">
        <v>37621</v>
      </c>
      <c r="D9723" s="157">
        <v>0</v>
      </c>
      <c r="E9723" s="157">
        <v>0</v>
      </c>
      <c r="F9723" s="157">
        <v>0</v>
      </c>
    </row>
    <row r="9724" spans="1:6" x14ac:dyDescent="0.2">
      <c r="A9724" s="155" t="s">
        <v>8257</v>
      </c>
      <c r="B9724" s="155" t="s">
        <v>8258</v>
      </c>
      <c r="C9724" s="155" t="s">
        <v>10690</v>
      </c>
      <c r="D9724" s="157" t="s">
        <v>8259</v>
      </c>
      <c r="E9724" s="157" t="s">
        <v>8259</v>
      </c>
      <c r="F9724" s="157" t="s">
        <v>8259</v>
      </c>
    </row>
    <row r="9725" spans="1:6" x14ac:dyDescent="0.2">
      <c r="A9725" s="155" t="s">
        <v>8257</v>
      </c>
      <c r="B9725" s="155" t="s">
        <v>8258</v>
      </c>
      <c r="C9725" s="155" t="s">
        <v>10690</v>
      </c>
      <c r="D9725" s="157" t="s">
        <v>8259</v>
      </c>
      <c r="E9725" s="157" t="s">
        <v>8259</v>
      </c>
      <c r="F9725" s="157" t="s">
        <v>8259</v>
      </c>
    </row>
    <row r="9726" spans="1:6" x14ac:dyDescent="0.2">
      <c r="A9726" s="155" t="s">
        <v>8260</v>
      </c>
      <c r="B9726" s="155" t="s">
        <v>12364</v>
      </c>
      <c r="C9726" s="156">
        <v>37621</v>
      </c>
      <c r="D9726" s="157">
        <v>0</v>
      </c>
      <c r="E9726" s="157">
        <v>0</v>
      </c>
      <c r="F9726" s="157">
        <v>0</v>
      </c>
    </row>
    <row r="9727" spans="1:6" x14ac:dyDescent="0.2">
      <c r="A9727" s="155" t="s">
        <v>8261</v>
      </c>
      <c r="B9727" s="155"/>
      <c r="C9727" s="156">
        <v>37621</v>
      </c>
      <c r="D9727" s="157">
        <v>0</v>
      </c>
      <c r="E9727" s="157">
        <v>0</v>
      </c>
      <c r="F9727" s="157">
        <v>0</v>
      </c>
    </row>
    <row r="9728" spans="1:6" x14ac:dyDescent="0.2">
      <c r="A9728" s="155" t="s">
        <v>8257</v>
      </c>
      <c r="B9728" s="155" t="s">
        <v>8258</v>
      </c>
      <c r="C9728" s="155" t="s">
        <v>10690</v>
      </c>
      <c r="D9728" s="157" t="s">
        <v>8259</v>
      </c>
      <c r="E9728" s="157" t="s">
        <v>8259</v>
      </c>
      <c r="F9728" s="157" t="s">
        <v>8259</v>
      </c>
    </row>
    <row r="9729" spans="1:6" x14ac:dyDescent="0.2">
      <c r="A9729" s="155" t="s">
        <v>8257</v>
      </c>
      <c r="B9729" s="155" t="s">
        <v>8258</v>
      </c>
      <c r="C9729" s="155" t="s">
        <v>10690</v>
      </c>
      <c r="D9729" s="157" t="s">
        <v>8259</v>
      </c>
      <c r="E9729" s="157" t="s">
        <v>8259</v>
      </c>
      <c r="F9729" s="157" t="s">
        <v>8259</v>
      </c>
    </row>
    <row r="9730" spans="1:6" x14ac:dyDescent="0.2">
      <c r="A9730" s="155" t="s">
        <v>8260</v>
      </c>
      <c r="B9730" s="155" t="s">
        <v>12364</v>
      </c>
      <c r="C9730" s="156">
        <v>37621</v>
      </c>
      <c r="D9730" s="157">
        <v>0</v>
      </c>
      <c r="E9730" s="157">
        <v>0</v>
      </c>
      <c r="F9730" s="157">
        <v>0</v>
      </c>
    </row>
    <row r="9731" spans="1:6" x14ac:dyDescent="0.2">
      <c r="A9731" s="155" t="s">
        <v>8261</v>
      </c>
      <c r="B9731" s="155"/>
      <c r="C9731" s="156">
        <v>37621</v>
      </c>
      <c r="D9731" s="157">
        <v>0</v>
      </c>
      <c r="E9731" s="157">
        <v>0</v>
      </c>
      <c r="F9731" s="157">
        <v>0</v>
      </c>
    </row>
    <row r="9732" spans="1:6" x14ac:dyDescent="0.2">
      <c r="A9732" s="155" t="s">
        <v>8257</v>
      </c>
      <c r="B9732" s="155" t="s">
        <v>8258</v>
      </c>
      <c r="C9732" s="155" t="s">
        <v>10690</v>
      </c>
      <c r="D9732" s="157" t="s">
        <v>8259</v>
      </c>
      <c r="E9732" s="157" t="s">
        <v>8259</v>
      </c>
      <c r="F9732" s="157" t="s">
        <v>8259</v>
      </c>
    </row>
    <row r="9733" spans="1:6" x14ac:dyDescent="0.2">
      <c r="A9733" s="155" t="s">
        <v>8257</v>
      </c>
      <c r="B9733" s="155" t="s">
        <v>8258</v>
      </c>
      <c r="C9733" s="155" t="s">
        <v>10690</v>
      </c>
      <c r="D9733" s="157" t="s">
        <v>8259</v>
      </c>
      <c r="E9733" s="157" t="s">
        <v>8259</v>
      </c>
      <c r="F9733" s="157" t="s">
        <v>8259</v>
      </c>
    </row>
    <row r="9734" spans="1:6" x14ac:dyDescent="0.2">
      <c r="A9734" s="155" t="s">
        <v>8260</v>
      </c>
      <c r="B9734" s="155" t="s">
        <v>12364</v>
      </c>
      <c r="C9734" s="156">
        <v>37621</v>
      </c>
      <c r="D9734" s="157">
        <v>0</v>
      </c>
      <c r="E9734" s="157">
        <v>0</v>
      </c>
      <c r="F9734" s="157">
        <v>0</v>
      </c>
    </row>
    <row r="9735" spans="1:6" x14ac:dyDescent="0.2">
      <c r="A9735" s="155" t="s">
        <v>8261</v>
      </c>
      <c r="B9735" s="155"/>
      <c r="C9735" s="156">
        <v>37621</v>
      </c>
      <c r="D9735" s="157">
        <v>0</v>
      </c>
      <c r="E9735" s="157">
        <v>0</v>
      </c>
      <c r="F9735" s="157">
        <v>0</v>
      </c>
    </row>
    <row r="9736" spans="1:6" x14ac:dyDescent="0.2">
      <c r="A9736" s="155" t="s">
        <v>8257</v>
      </c>
      <c r="B9736" s="155" t="s">
        <v>8258</v>
      </c>
      <c r="C9736" s="155" t="s">
        <v>10690</v>
      </c>
      <c r="D9736" s="157" t="s">
        <v>8259</v>
      </c>
      <c r="E9736" s="157" t="s">
        <v>8259</v>
      </c>
      <c r="F9736" s="157" t="s">
        <v>8259</v>
      </c>
    </row>
    <row r="9737" spans="1:6" x14ac:dyDescent="0.2">
      <c r="A9737" s="155" t="s">
        <v>8257</v>
      </c>
      <c r="B9737" s="155" t="s">
        <v>8258</v>
      </c>
      <c r="C9737" s="155" t="s">
        <v>10690</v>
      </c>
      <c r="D9737" s="157" t="s">
        <v>8259</v>
      </c>
      <c r="E9737" s="157" t="s">
        <v>8259</v>
      </c>
      <c r="F9737" s="157" t="s">
        <v>8259</v>
      </c>
    </row>
    <row r="9738" spans="1:6" x14ac:dyDescent="0.2">
      <c r="A9738" s="155" t="s">
        <v>8260</v>
      </c>
      <c r="B9738" s="155" t="s">
        <v>12364</v>
      </c>
      <c r="C9738" s="156">
        <v>37621</v>
      </c>
      <c r="D9738" s="157">
        <v>0</v>
      </c>
      <c r="E9738" s="157">
        <v>0</v>
      </c>
      <c r="F9738" s="157">
        <v>0</v>
      </c>
    </row>
    <row r="9739" spans="1:6" x14ac:dyDescent="0.2">
      <c r="A9739" s="155" t="s">
        <v>8261</v>
      </c>
      <c r="B9739" s="155"/>
      <c r="C9739" s="156">
        <v>37621</v>
      </c>
      <c r="D9739" s="157">
        <v>0</v>
      </c>
      <c r="E9739" s="157">
        <v>0</v>
      </c>
      <c r="F9739" s="157">
        <v>0</v>
      </c>
    </row>
    <row r="9740" spans="1:6" x14ac:dyDescent="0.2">
      <c r="A9740" s="155" t="s">
        <v>8268</v>
      </c>
      <c r="B9740" s="155"/>
      <c r="C9740" s="155"/>
      <c r="D9740" s="155"/>
      <c r="E9740" s="155"/>
      <c r="F9740" s="155"/>
    </row>
    <row r="9741" spans="1:6" x14ac:dyDescent="0.2">
      <c r="A9741" s="155" t="s">
        <v>8254</v>
      </c>
      <c r="B9741" s="155" t="s">
        <v>8255</v>
      </c>
      <c r="C9741" s="155"/>
      <c r="D9741" s="155"/>
      <c r="E9741" s="155"/>
      <c r="F9741" s="155"/>
    </row>
    <row r="9742" spans="1:6" x14ac:dyDescent="0.2">
      <c r="A9742" s="155"/>
      <c r="B9742" s="155"/>
      <c r="C9742" s="155" t="s">
        <v>10689</v>
      </c>
      <c r="D9742" s="157" t="s">
        <v>8255</v>
      </c>
      <c r="E9742" s="155"/>
      <c r="F9742" s="155"/>
    </row>
    <row r="9744" spans="1:6" x14ac:dyDescent="0.2">
      <c r="A9744" s="155" t="s">
        <v>8257</v>
      </c>
      <c r="B9744" s="155" t="s">
        <v>8258</v>
      </c>
      <c r="C9744" s="155" t="s">
        <v>10690</v>
      </c>
      <c r="D9744" s="157" t="s">
        <v>8259</v>
      </c>
      <c r="E9744" s="157" t="s">
        <v>8259</v>
      </c>
      <c r="F9744" s="157" t="s">
        <v>8259</v>
      </c>
    </row>
    <row r="9745" spans="1:6" x14ac:dyDescent="0.2">
      <c r="A9745" s="155" t="s">
        <v>8257</v>
      </c>
      <c r="B9745" s="155" t="s">
        <v>8258</v>
      </c>
      <c r="C9745" s="155" t="s">
        <v>10690</v>
      </c>
      <c r="D9745" s="157" t="s">
        <v>8259</v>
      </c>
      <c r="E9745" s="157" t="s">
        <v>8259</v>
      </c>
      <c r="F9745" s="157" t="s">
        <v>8259</v>
      </c>
    </row>
    <row r="9746" spans="1:6" x14ac:dyDescent="0.2">
      <c r="A9746" s="155" t="s">
        <v>8260</v>
      </c>
      <c r="B9746" s="155" t="s">
        <v>12364</v>
      </c>
      <c r="C9746" s="156">
        <v>37621</v>
      </c>
      <c r="D9746" s="157">
        <v>0</v>
      </c>
      <c r="E9746" s="157">
        <v>0</v>
      </c>
      <c r="F9746" s="157">
        <v>0</v>
      </c>
    </row>
    <row r="9747" spans="1:6" x14ac:dyDescent="0.2">
      <c r="A9747" s="155" t="s">
        <v>8261</v>
      </c>
      <c r="B9747" s="155"/>
      <c r="C9747" s="156">
        <v>37621</v>
      </c>
      <c r="D9747" s="157">
        <v>0</v>
      </c>
      <c r="E9747" s="157">
        <v>0</v>
      </c>
      <c r="F9747" s="157">
        <v>0</v>
      </c>
    </row>
    <row r="9748" spans="1:6" x14ac:dyDescent="0.2">
      <c r="A9748" s="155" t="s">
        <v>8257</v>
      </c>
      <c r="B9748" s="155" t="s">
        <v>8258</v>
      </c>
      <c r="C9748" s="155" t="s">
        <v>10690</v>
      </c>
      <c r="D9748" s="157" t="s">
        <v>8259</v>
      </c>
      <c r="E9748" s="157" t="s">
        <v>8259</v>
      </c>
      <c r="F9748" s="157" t="s">
        <v>8259</v>
      </c>
    </row>
    <row r="9749" spans="1:6" x14ac:dyDescent="0.2">
      <c r="A9749" s="155" t="s">
        <v>8257</v>
      </c>
      <c r="B9749" s="155" t="s">
        <v>8258</v>
      </c>
      <c r="C9749" s="155" t="s">
        <v>10690</v>
      </c>
      <c r="D9749" s="157" t="s">
        <v>8259</v>
      </c>
      <c r="E9749" s="157" t="s">
        <v>8259</v>
      </c>
      <c r="F9749" s="157" t="s">
        <v>8259</v>
      </c>
    </row>
    <row r="9750" spans="1:6" x14ac:dyDescent="0.2">
      <c r="A9750" s="155" t="s">
        <v>8260</v>
      </c>
      <c r="B9750" s="155" t="s">
        <v>12364</v>
      </c>
      <c r="C9750" s="156">
        <v>37621</v>
      </c>
      <c r="D9750" s="157">
        <v>0</v>
      </c>
      <c r="E9750" s="157">
        <v>0</v>
      </c>
      <c r="F9750" s="157">
        <v>0</v>
      </c>
    </row>
    <row r="9751" spans="1:6" x14ac:dyDescent="0.2">
      <c r="A9751" s="155" t="s">
        <v>8261</v>
      </c>
      <c r="B9751" s="155"/>
      <c r="C9751" s="156">
        <v>37621</v>
      </c>
      <c r="D9751" s="157">
        <v>0</v>
      </c>
      <c r="E9751" s="157">
        <v>0</v>
      </c>
      <c r="F9751" s="157">
        <v>0</v>
      </c>
    </row>
    <row r="9752" spans="1:6" x14ac:dyDescent="0.2">
      <c r="A9752" s="155" t="s">
        <v>8257</v>
      </c>
      <c r="B9752" s="155" t="s">
        <v>8258</v>
      </c>
      <c r="C9752" s="155" t="s">
        <v>10690</v>
      </c>
      <c r="D9752" s="157" t="s">
        <v>8259</v>
      </c>
      <c r="E9752" s="157" t="s">
        <v>8259</v>
      </c>
      <c r="F9752" s="157" t="s">
        <v>8259</v>
      </c>
    </row>
    <row r="9753" spans="1:6" x14ac:dyDescent="0.2">
      <c r="A9753" s="155" t="s">
        <v>8257</v>
      </c>
      <c r="B9753" s="155" t="s">
        <v>8258</v>
      </c>
      <c r="C9753" s="155" t="s">
        <v>10690</v>
      </c>
      <c r="D9753" s="157" t="s">
        <v>8259</v>
      </c>
      <c r="E9753" s="157" t="s">
        <v>8259</v>
      </c>
      <c r="F9753" s="157" t="s">
        <v>8259</v>
      </c>
    </row>
    <row r="9754" spans="1:6" x14ac:dyDescent="0.2">
      <c r="A9754" s="155" t="s">
        <v>8260</v>
      </c>
      <c r="B9754" s="155" t="s">
        <v>12364</v>
      </c>
      <c r="C9754" s="156">
        <v>37621</v>
      </c>
      <c r="D9754" s="157">
        <v>0</v>
      </c>
      <c r="E9754" s="157">
        <v>0</v>
      </c>
      <c r="F9754" s="157">
        <v>0</v>
      </c>
    </row>
    <row r="9755" spans="1:6" x14ac:dyDescent="0.2">
      <c r="A9755" s="155" t="s">
        <v>8261</v>
      </c>
      <c r="B9755" s="155"/>
      <c r="C9755" s="156">
        <v>37621</v>
      </c>
      <c r="D9755" s="157">
        <v>0</v>
      </c>
      <c r="E9755" s="157">
        <v>0</v>
      </c>
      <c r="F9755" s="157">
        <v>0</v>
      </c>
    </row>
    <row r="9756" spans="1:6" x14ac:dyDescent="0.2">
      <c r="A9756" s="155" t="s">
        <v>8257</v>
      </c>
      <c r="B9756" s="155" t="s">
        <v>8258</v>
      </c>
      <c r="C9756" s="155" t="s">
        <v>10690</v>
      </c>
      <c r="D9756" s="157" t="s">
        <v>8259</v>
      </c>
      <c r="E9756" s="157" t="s">
        <v>8259</v>
      </c>
      <c r="F9756" s="157" t="s">
        <v>8259</v>
      </c>
    </row>
    <row r="9757" spans="1:6" x14ac:dyDescent="0.2">
      <c r="A9757" s="155" t="s">
        <v>8257</v>
      </c>
      <c r="B9757" s="155" t="s">
        <v>8258</v>
      </c>
      <c r="C9757" s="155" t="s">
        <v>10690</v>
      </c>
      <c r="D9757" s="157" t="s">
        <v>8259</v>
      </c>
      <c r="E9757" s="157" t="s">
        <v>8259</v>
      </c>
      <c r="F9757" s="157" t="s">
        <v>8259</v>
      </c>
    </row>
    <row r="9758" spans="1:6" x14ac:dyDescent="0.2">
      <c r="A9758" s="155" t="s">
        <v>8260</v>
      </c>
      <c r="B9758" s="155" t="s">
        <v>12364</v>
      </c>
      <c r="C9758" s="156">
        <v>37621</v>
      </c>
      <c r="D9758" s="157">
        <v>0</v>
      </c>
      <c r="E9758" s="157">
        <v>0</v>
      </c>
      <c r="F9758" s="157">
        <v>0</v>
      </c>
    </row>
    <row r="9759" spans="1:6" x14ac:dyDescent="0.2">
      <c r="A9759" s="155" t="s">
        <v>8261</v>
      </c>
      <c r="B9759" s="155"/>
      <c r="C9759" s="156">
        <v>37621</v>
      </c>
      <c r="D9759" s="157">
        <v>0</v>
      </c>
      <c r="E9759" s="157">
        <v>0</v>
      </c>
      <c r="F9759" s="157">
        <v>0</v>
      </c>
    </row>
    <row r="9760" spans="1:6" x14ac:dyDescent="0.2">
      <c r="A9760" s="155" t="s">
        <v>8257</v>
      </c>
      <c r="B9760" s="155" t="s">
        <v>8258</v>
      </c>
      <c r="C9760" s="155" t="s">
        <v>10690</v>
      </c>
      <c r="D9760" s="157" t="s">
        <v>8259</v>
      </c>
      <c r="E9760" s="157" t="s">
        <v>8259</v>
      </c>
      <c r="F9760" s="157" t="s">
        <v>8259</v>
      </c>
    </row>
    <row r="9761" spans="1:6" x14ac:dyDescent="0.2">
      <c r="A9761" s="155" t="s">
        <v>8257</v>
      </c>
      <c r="B9761" s="155" t="s">
        <v>8258</v>
      </c>
      <c r="C9761" s="155" t="s">
        <v>10690</v>
      </c>
      <c r="D9761" s="157" t="s">
        <v>8259</v>
      </c>
      <c r="E9761" s="157" t="s">
        <v>8259</v>
      </c>
      <c r="F9761" s="157" t="s">
        <v>8259</v>
      </c>
    </row>
    <row r="9762" spans="1:6" x14ac:dyDescent="0.2">
      <c r="A9762" s="155" t="s">
        <v>8260</v>
      </c>
      <c r="B9762" s="155" t="s">
        <v>12364</v>
      </c>
      <c r="C9762" s="156">
        <v>37621</v>
      </c>
      <c r="D9762" s="157">
        <v>0</v>
      </c>
      <c r="E9762" s="157">
        <v>0</v>
      </c>
      <c r="F9762" s="157">
        <v>0</v>
      </c>
    </row>
    <row r="9763" spans="1:6" x14ac:dyDescent="0.2">
      <c r="A9763" s="155" t="s">
        <v>8261</v>
      </c>
      <c r="B9763" s="155"/>
      <c r="C9763" s="156">
        <v>37621</v>
      </c>
      <c r="D9763" s="157">
        <v>0</v>
      </c>
      <c r="E9763" s="157">
        <v>0</v>
      </c>
      <c r="F9763" s="157">
        <v>0</v>
      </c>
    </row>
    <row r="9764" spans="1:6" x14ac:dyDescent="0.2">
      <c r="A9764" s="155" t="s">
        <v>8257</v>
      </c>
      <c r="B9764" s="155" t="s">
        <v>8258</v>
      </c>
      <c r="C9764" s="155" t="s">
        <v>10690</v>
      </c>
      <c r="D9764" s="157" t="s">
        <v>8259</v>
      </c>
      <c r="E9764" s="157" t="s">
        <v>8259</v>
      </c>
      <c r="F9764" s="157" t="s">
        <v>8259</v>
      </c>
    </row>
    <row r="9765" spans="1:6" x14ac:dyDescent="0.2">
      <c r="A9765" s="155" t="s">
        <v>8257</v>
      </c>
      <c r="B9765" s="155" t="s">
        <v>8258</v>
      </c>
      <c r="C9765" s="155" t="s">
        <v>10690</v>
      </c>
      <c r="D9765" s="157" t="s">
        <v>8259</v>
      </c>
      <c r="E9765" s="157" t="s">
        <v>8259</v>
      </c>
      <c r="F9765" s="157" t="s">
        <v>8259</v>
      </c>
    </row>
    <row r="9766" spans="1:6" x14ac:dyDescent="0.2">
      <c r="A9766" s="155" t="s">
        <v>8260</v>
      </c>
      <c r="B9766" s="155" t="s">
        <v>12364</v>
      </c>
      <c r="C9766" s="156">
        <v>37621</v>
      </c>
      <c r="D9766" s="157">
        <v>0</v>
      </c>
      <c r="E9766" s="157">
        <v>0</v>
      </c>
      <c r="F9766" s="157">
        <v>0</v>
      </c>
    </row>
    <row r="9767" spans="1:6" x14ac:dyDescent="0.2">
      <c r="A9767" s="155" t="s">
        <v>8261</v>
      </c>
      <c r="B9767" s="155"/>
      <c r="C9767" s="156">
        <v>37621</v>
      </c>
      <c r="D9767" s="157">
        <v>0</v>
      </c>
      <c r="E9767" s="157">
        <v>0</v>
      </c>
      <c r="F9767" s="157">
        <v>0</v>
      </c>
    </row>
    <row r="9768" spans="1:6" x14ac:dyDescent="0.2">
      <c r="A9768" s="155" t="s">
        <v>8257</v>
      </c>
      <c r="B9768" s="155" t="s">
        <v>8258</v>
      </c>
      <c r="C9768" s="155" t="s">
        <v>10690</v>
      </c>
      <c r="D9768" s="157" t="s">
        <v>8259</v>
      </c>
      <c r="E9768" s="157" t="s">
        <v>8259</v>
      </c>
      <c r="F9768" s="157" t="s">
        <v>8259</v>
      </c>
    </row>
    <row r="9769" spans="1:6" x14ac:dyDescent="0.2">
      <c r="A9769" s="155" t="s">
        <v>5262</v>
      </c>
      <c r="B9769" s="155" t="s">
        <v>8547</v>
      </c>
      <c r="C9769" s="155"/>
      <c r="D9769" s="155"/>
      <c r="E9769" s="155"/>
      <c r="F9769" s="155"/>
    </row>
    <row r="9770" spans="1:6" x14ac:dyDescent="0.2">
      <c r="A9770" s="155"/>
      <c r="B9770" s="155"/>
      <c r="C9770" s="155" t="s">
        <v>10691</v>
      </c>
      <c r="D9770" s="155"/>
      <c r="E9770" s="157">
        <v>0</v>
      </c>
      <c r="F9770" s="155"/>
    </row>
    <row r="9771" spans="1:6" x14ac:dyDescent="0.2">
      <c r="A9771" s="155" t="s">
        <v>8264</v>
      </c>
      <c r="B9771" s="155"/>
      <c r="C9771" s="156">
        <v>37590</v>
      </c>
      <c r="D9771" s="157">
        <v>2141.4810000000002</v>
      </c>
      <c r="E9771" s="157">
        <v>1289.1869999999999</v>
      </c>
      <c r="F9771" s="157">
        <v>852.29399999999998</v>
      </c>
    </row>
    <row r="9772" spans="1:6" x14ac:dyDescent="0.2">
      <c r="A9772" s="155" t="s">
        <v>8257</v>
      </c>
      <c r="B9772" s="155" t="s">
        <v>8258</v>
      </c>
      <c r="C9772" s="155" t="s">
        <v>10690</v>
      </c>
      <c r="D9772" s="157" t="s">
        <v>8259</v>
      </c>
      <c r="E9772" s="157" t="s">
        <v>8259</v>
      </c>
      <c r="F9772" s="157" t="s">
        <v>8259</v>
      </c>
    </row>
    <row r="9774" spans="1:6" x14ac:dyDescent="0.2">
      <c r="A9774" s="155" t="s">
        <v>8265</v>
      </c>
      <c r="B9774" s="155" t="s">
        <v>8266</v>
      </c>
      <c r="C9774" s="155" t="s">
        <v>158</v>
      </c>
      <c r="D9774" s="157" t="s">
        <v>3</v>
      </c>
      <c r="E9774" s="157" t="s">
        <v>4</v>
      </c>
      <c r="F9774" s="157" t="s">
        <v>1020</v>
      </c>
    </row>
    <row r="9775" spans="1:6" x14ac:dyDescent="0.2">
      <c r="A9775" s="155" t="s">
        <v>8257</v>
      </c>
      <c r="B9775" s="155" t="s">
        <v>8258</v>
      </c>
      <c r="C9775" s="155" t="s">
        <v>10690</v>
      </c>
      <c r="D9775" s="157" t="s">
        <v>8259</v>
      </c>
      <c r="E9775" s="157" t="s">
        <v>8259</v>
      </c>
      <c r="F9775" s="157" t="s">
        <v>8259</v>
      </c>
    </row>
    <row r="9776" spans="1:6" x14ac:dyDescent="0.2">
      <c r="A9776" s="156">
        <v>45644</v>
      </c>
      <c r="B9776" s="155" t="s">
        <v>12171</v>
      </c>
      <c r="C9776" s="155" t="s">
        <v>12172</v>
      </c>
      <c r="D9776" s="155"/>
      <c r="E9776" s="157">
        <v>239.691</v>
      </c>
      <c r="F9776" s="157">
        <v>612.60299999999995</v>
      </c>
    </row>
    <row r="9777" spans="1:6" x14ac:dyDescent="0.2">
      <c r="A9777" s="155" t="s">
        <v>8257</v>
      </c>
      <c r="B9777" s="155" t="s">
        <v>8258</v>
      </c>
      <c r="C9777" s="155" t="s">
        <v>10690</v>
      </c>
      <c r="D9777" s="157" t="s">
        <v>8259</v>
      </c>
      <c r="E9777" s="157" t="s">
        <v>8259</v>
      </c>
      <c r="F9777" s="157" t="s">
        <v>8259</v>
      </c>
    </row>
    <row r="9778" spans="1:6" x14ac:dyDescent="0.2">
      <c r="A9778" s="155" t="s">
        <v>8260</v>
      </c>
      <c r="B9778" s="155" t="s">
        <v>12364</v>
      </c>
      <c r="C9778" s="156">
        <v>37621</v>
      </c>
      <c r="D9778" s="157">
        <v>0</v>
      </c>
      <c r="E9778" s="157">
        <v>239.691</v>
      </c>
      <c r="F9778" s="157">
        <v>-239.691</v>
      </c>
    </row>
    <row r="9779" spans="1:6" x14ac:dyDescent="0.2">
      <c r="A9779" s="155" t="s">
        <v>8261</v>
      </c>
      <c r="B9779" s="155"/>
      <c r="C9779" s="156">
        <v>37621</v>
      </c>
      <c r="D9779" s="157">
        <v>2141.4810000000002</v>
      </c>
      <c r="E9779" s="157">
        <v>1528.8779999999999</v>
      </c>
      <c r="F9779" s="157">
        <v>612.60299999999995</v>
      </c>
    </row>
    <row r="9780" spans="1:6" x14ac:dyDescent="0.2">
      <c r="A9780" s="155" t="s">
        <v>8257</v>
      </c>
      <c r="B9780" s="155" t="s">
        <v>8258</v>
      </c>
      <c r="C9780" s="155" t="s">
        <v>10690</v>
      </c>
      <c r="D9780" s="157" t="s">
        <v>8259</v>
      </c>
      <c r="E9780" s="157" t="s">
        <v>8259</v>
      </c>
      <c r="F9780" s="157" t="s">
        <v>8259</v>
      </c>
    </row>
    <row r="9781" spans="1:6" x14ac:dyDescent="0.2">
      <c r="A9781" s="155" t="s">
        <v>8257</v>
      </c>
      <c r="B9781" s="155" t="s">
        <v>8258</v>
      </c>
      <c r="C9781" s="155" t="s">
        <v>10690</v>
      </c>
      <c r="D9781" s="157" t="s">
        <v>8259</v>
      </c>
      <c r="E9781" s="157" t="s">
        <v>8259</v>
      </c>
      <c r="F9781" s="157" t="s">
        <v>8259</v>
      </c>
    </row>
    <row r="9782" spans="1:6" x14ac:dyDescent="0.2">
      <c r="A9782" s="155" t="s">
        <v>8260</v>
      </c>
      <c r="B9782" s="155" t="s">
        <v>12364</v>
      </c>
      <c r="C9782" s="156">
        <v>37621</v>
      </c>
      <c r="D9782" s="157">
        <v>0</v>
      </c>
      <c r="E9782" s="157">
        <v>0</v>
      </c>
      <c r="F9782" s="157">
        <v>0</v>
      </c>
    </row>
    <row r="9783" spans="1:6" x14ac:dyDescent="0.2">
      <c r="A9783" s="155" t="s">
        <v>8261</v>
      </c>
      <c r="B9783" s="155"/>
      <c r="C9783" s="156">
        <v>37621</v>
      </c>
      <c r="D9783" s="157">
        <v>0</v>
      </c>
      <c r="E9783" s="157">
        <v>0</v>
      </c>
      <c r="F9783" s="157">
        <v>0</v>
      </c>
    </row>
    <row r="9784" spans="1:6" x14ac:dyDescent="0.2">
      <c r="A9784" s="155" t="s">
        <v>8257</v>
      </c>
      <c r="B9784" s="155" t="s">
        <v>8258</v>
      </c>
      <c r="C9784" s="155" t="s">
        <v>10690</v>
      </c>
      <c r="D9784" s="157" t="s">
        <v>8259</v>
      </c>
      <c r="E9784" s="157" t="s">
        <v>8259</v>
      </c>
      <c r="F9784" s="157" t="s">
        <v>8259</v>
      </c>
    </row>
    <row r="9785" spans="1:6" x14ac:dyDescent="0.2">
      <c r="A9785" s="155" t="s">
        <v>8257</v>
      </c>
      <c r="B9785" s="155" t="s">
        <v>8258</v>
      </c>
      <c r="C9785" s="155" t="s">
        <v>10690</v>
      </c>
      <c r="D9785" s="157" t="s">
        <v>8259</v>
      </c>
      <c r="E9785" s="157" t="s">
        <v>8259</v>
      </c>
      <c r="F9785" s="157" t="s">
        <v>8259</v>
      </c>
    </row>
    <row r="9786" spans="1:6" x14ac:dyDescent="0.2">
      <c r="A9786" s="155" t="s">
        <v>8260</v>
      </c>
      <c r="B9786" s="155" t="s">
        <v>12364</v>
      </c>
      <c r="C9786" s="156">
        <v>37621</v>
      </c>
      <c r="D9786" s="157">
        <v>0</v>
      </c>
      <c r="E9786" s="157">
        <v>0</v>
      </c>
      <c r="F9786" s="157">
        <v>0</v>
      </c>
    </row>
    <row r="9787" spans="1:6" x14ac:dyDescent="0.2">
      <c r="A9787" s="155" t="s">
        <v>8261</v>
      </c>
      <c r="B9787" s="155"/>
      <c r="C9787" s="156">
        <v>37621</v>
      </c>
      <c r="D9787" s="157">
        <v>0</v>
      </c>
      <c r="E9787" s="157">
        <v>0</v>
      </c>
      <c r="F9787" s="157">
        <v>0</v>
      </c>
    </row>
    <row r="9788" spans="1:6" x14ac:dyDescent="0.2">
      <c r="A9788" s="155" t="s">
        <v>8257</v>
      </c>
      <c r="B9788" s="155" t="s">
        <v>8258</v>
      </c>
      <c r="C9788" s="155" t="s">
        <v>10690</v>
      </c>
      <c r="D9788" s="157" t="s">
        <v>8259</v>
      </c>
      <c r="E9788" s="157" t="s">
        <v>8259</v>
      </c>
      <c r="F9788" s="157" t="s">
        <v>8259</v>
      </c>
    </row>
    <row r="9789" spans="1:6" x14ac:dyDescent="0.2">
      <c r="A9789" s="155" t="s">
        <v>8257</v>
      </c>
      <c r="B9789" s="155" t="s">
        <v>8258</v>
      </c>
      <c r="C9789" s="155" t="s">
        <v>10690</v>
      </c>
      <c r="D9789" s="157" t="s">
        <v>8259</v>
      </c>
      <c r="E9789" s="157" t="s">
        <v>8259</v>
      </c>
      <c r="F9789" s="157" t="s">
        <v>8259</v>
      </c>
    </row>
    <row r="9790" spans="1:6" x14ac:dyDescent="0.2">
      <c r="A9790" s="155" t="s">
        <v>8260</v>
      </c>
      <c r="B9790" s="155" t="s">
        <v>12364</v>
      </c>
      <c r="C9790" s="156">
        <v>37621</v>
      </c>
      <c r="D9790" s="157">
        <v>0</v>
      </c>
      <c r="E9790" s="157">
        <v>0</v>
      </c>
      <c r="F9790" s="157">
        <v>0</v>
      </c>
    </row>
    <row r="9791" spans="1:6" x14ac:dyDescent="0.2">
      <c r="A9791" s="155" t="s">
        <v>8261</v>
      </c>
      <c r="B9791" s="155"/>
      <c r="C9791" s="156">
        <v>37621</v>
      </c>
      <c r="D9791" s="157">
        <v>0</v>
      </c>
      <c r="E9791" s="157">
        <v>0</v>
      </c>
      <c r="F9791" s="157">
        <v>0</v>
      </c>
    </row>
    <row r="9792" spans="1:6" x14ac:dyDescent="0.2">
      <c r="A9792" s="155" t="s">
        <v>8257</v>
      </c>
      <c r="B9792" s="155" t="s">
        <v>8258</v>
      </c>
      <c r="C9792" s="155" t="s">
        <v>10690</v>
      </c>
      <c r="D9792" s="157" t="s">
        <v>8259</v>
      </c>
      <c r="E9792" s="157" t="s">
        <v>8259</v>
      </c>
      <c r="F9792" s="157" t="s">
        <v>8259</v>
      </c>
    </row>
    <row r="9793" spans="1:6" x14ac:dyDescent="0.2">
      <c r="A9793" s="155" t="s">
        <v>8257</v>
      </c>
      <c r="B9793" s="155" t="s">
        <v>8258</v>
      </c>
      <c r="C9793" s="155" t="s">
        <v>10690</v>
      </c>
      <c r="D9793" s="157" t="s">
        <v>8259</v>
      </c>
      <c r="E9793" s="157" t="s">
        <v>8259</v>
      </c>
      <c r="F9793" s="157" t="s">
        <v>8259</v>
      </c>
    </row>
    <row r="9794" spans="1:6" x14ac:dyDescent="0.2">
      <c r="A9794" s="155" t="s">
        <v>8260</v>
      </c>
      <c r="B9794" s="155" t="s">
        <v>12364</v>
      </c>
      <c r="C9794" s="156">
        <v>37621</v>
      </c>
      <c r="D9794" s="157">
        <v>0</v>
      </c>
      <c r="E9794" s="157">
        <v>0</v>
      </c>
      <c r="F9794" s="157">
        <v>0</v>
      </c>
    </row>
    <row r="9795" spans="1:6" x14ac:dyDescent="0.2">
      <c r="A9795" s="155" t="s">
        <v>8261</v>
      </c>
      <c r="B9795" s="155"/>
      <c r="C9795" s="156">
        <v>37621</v>
      </c>
      <c r="D9795" s="157">
        <v>0</v>
      </c>
      <c r="E9795" s="157">
        <v>0</v>
      </c>
      <c r="F9795" s="157">
        <v>0</v>
      </c>
    </row>
    <row r="9796" spans="1:6" x14ac:dyDescent="0.2">
      <c r="A9796" s="155" t="s">
        <v>8268</v>
      </c>
      <c r="B9796" s="155"/>
      <c r="C9796" s="155"/>
      <c r="D9796" s="155"/>
      <c r="E9796" s="155"/>
      <c r="F9796" s="155"/>
    </row>
    <row r="9797" spans="1:6" x14ac:dyDescent="0.2">
      <c r="A9797" s="155" t="s">
        <v>8254</v>
      </c>
      <c r="B9797" s="155" t="s">
        <v>8255</v>
      </c>
      <c r="C9797" s="155"/>
      <c r="D9797" s="155"/>
      <c r="E9797" s="155"/>
      <c r="F9797" s="155"/>
    </row>
    <row r="9798" spans="1:6" x14ac:dyDescent="0.2">
      <c r="A9798" s="155"/>
      <c r="B9798" s="155"/>
      <c r="C9798" s="155" t="s">
        <v>10689</v>
      </c>
      <c r="D9798" s="157" t="s">
        <v>8255</v>
      </c>
      <c r="E9798" s="155"/>
      <c r="F9798" s="155"/>
    </row>
    <row r="9800" spans="1:6" x14ac:dyDescent="0.2">
      <c r="A9800" s="155" t="s">
        <v>8257</v>
      </c>
      <c r="B9800" s="155" t="s">
        <v>8258</v>
      </c>
      <c r="C9800" s="155" t="s">
        <v>10690</v>
      </c>
      <c r="D9800" s="157" t="s">
        <v>8259</v>
      </c>
      <c r="E9800" s="157" t="s">
        <v>8259</v>
      </c>
      <c r="F9800" s="157" t="s">
        <v>8259</v>
      </c>
    </row>
    <row r="9801" spans="1:6" x14ac:dyDescent="0.2">
      <c r="A9801" s="155" t="s">
        <v>120</v>
      </c>
      <c r="B9801" s="155" t="s">
        <v>10119</v>
      </c>
      <c r="C9801" s="155" t="s">
        <v>10120</v>
      </c>
      <c r="D9801" s="155"/>
      <c r="E9801" s="155"/>
      <c r="F9801" s="155"/>
    </row>
    <row r="9802" spans="1:6" x14ac:dyDescent="0.2">
      <c r="A9802" s="155"/>
      <c r="B9802" s="155"/>
      <c r="C9802" s="155" t="s">
        <v>10691</v>
      </c>
      <c r="D9802" s="155"/>
      <c r="E9802" s="157">
        <v>0</v>
      </c>
      <c r="F9802" s="155"/>
    </row>
    <row r="9803" spans="1:6" x14ac:dyDescent="0.2">
      <c r="A9803" s="155" t="s">
        <v>8264</v>
      </c>
      <c r="B9803" s="155"/>
      <c r="C9803" s="156">
        <v>37590</v>
      </c>
      <c r="D9803" s="157">
        <v>17354.107</v>
      </c>
      <c r="E9803" s="157">
        <v>15782.959000000001</v>
      </c>
      <c r="F9803" s="157">
        <v>1571.1479999999999</v>
      </c>
    </row>
    <row r="9804" spans="1:6" x14ac:dyDescent="0.2">
      <c r="A9804" s="155" t="s">
        <v>8257</v>
      </c>
      <c r="B9804" s="155" t="s">
        <v>8258</v>
      </c>
      <c r="C9804" s="155" t="s">
        <v>10690</v>
      </c>
      <c r="D9804" s="157" t="s">
        <v>8259</v>
      </c>
      <c r="E9804" s="157" t="s">
        <v>8259</v>
      </c>
      <c r="F9804" s="157" t="s">
        <v>8259</v>
      </c>
    </row>
    <row r="9806" spans="1:6" x14ac:dyDescent="0.2">
      <c r="A9806" s="155" t="s">
        <v>8265</v>
      </c>
      <c r="B9806" s="155" t="s">
        <v>8266</v>
      </c>
      <c r="C9806" s="155" t="s">
        <v>158</v>
      </c>
      <c r="D9806" s="157" t="s">
        <v>3</v>
      </c>
      <c r="E9806" s="157" t="s">
        <v>4</v>
      </c>
      <c r="F9806" s="157" t="s">
        <v>1020</v>
      </c>
    </row>
    <row r="9807" spans="1:6" x14ac:dyDescent="0.2">
      <c r="A9807" s="155" t="s">
        <v>8257</v>
      </c>
      <c r="B9807" s="155" t="s">
        <v>8258</v>
      </c>
      <c r="C9807" s="155" t="s">
        <v>10690</v>
      </c>
      <c r="D9807" s="157" t="s">
        <v>8259</v>
      </c>
      <c r="E9807" s="157" t="s">
        <v>8259</v>
      </c>
      <c r="F9807" s="157" t="s">
        <v>8259</v>
      </c>
    </row>
    <row r="9808" spans="1:6" x14ac:dyDescent="0.2">
      <c r="A9808" s="156">
        <v>45656</v>
      </c>
      <c r="B9808" s="155" t="s">
        <v>12173</v>
      </c>
      <c r="C9808" s="155" t="s">
        <v>12174</v>
      </c>
      <c r="D9808" s="155"/>
      <c r="E9808" s="157">
        <v>884.96199999999999</v>
      </c>
      <c r="F9808" s="157">
        <v>686.18600000000004</v>
      </c>
    </row>
    <row r="9809" spans="1:6" x14ac:dyDescent="0.2">
      <c r="A9809" s="156">
        <v>45657</v>
      </c>
      <c r="B9809" s="155" t="s">
        <v>12393</v>
      </c>
      <c r="C9809" s="155" t="s">
        <v>12394</v>
      </c>
      <c r="D9809" s="155"/>
      <c r="E9809" s="157">
        <v>197.34</v>
      </c>
      <c r="F9809" s="157">
        <v>488.846</v>
      </c>
    </row>
    <row r="9810" spans="1:6" x14ac:dyDescent="0.2">
      <c r="A9810" s="155" t="s">
        <v>8257</v>
      </c>
      <c r="B9810" s="155" t="s">
        <v>8258</v>
      </c>
      <c r="C9810" s="155" t="s">
        <v>10690</v>
      </c>
      <c r="D9810" s="157" t="s">
        <v>8259</v>
      </c>
      <c r="E9810" s="157" t="s">
        <v>8259</v>
      </c>
      <c r="F9810" s="157" t="s">
        <v>8259</v>
      </c>
    </row>
    <row r="9811" spans="1:6" x14ac:dyDescent="0.2">
      <c r="A9811" s="155" t="s">
        <v>8260</v>
      </c>
      <c r="B9811" s="155" t="s">
        <v>12364</v>
      </c>
      <c r="C9811" s="156">
        <v>37621</v>
      </c>
      <c r="D9811" s="157">
        <v>0</v>
      </c>
      <c r="E9811" s="157">
        <v>1082.3019999999999</v>
      </c>
      <c r="F9811" s="157">
        <v>-1082.3019999999999</v>
      </c>
    </row>
    <row r="9812" spans="1:6" x14ac:dyDescent="0.2">
      <c r="A9812" s="155" t="s">
        <v>8261</v>
      </c>
      <c r="B9812" s="155"/>
      <c r="C9812" s="156">
        <v>37621</v>
      </c>
      <c r="D9812" s="157">
        <v>17354.107</v>
      </c>
      <c r="E9812" s="157">
        <v>16865.260999999999</v>
      </c>
      <c r="F9812" s="157">
        <v>488.846</v>
      </c>
    </row>
    <row r="9813" spans="1:6" x14ac:dyDescent="0.2">
      <c r="A9813" s="155" t="s">
        <v>8257</v>
      </c>
      <c r="B9813" s="155" t="s">
        <v>8258</v>
      </c>
      <c r="C9813" s="155" t="s">
        <v>10690</v>
      </c>
      <c r="D9813" s="157" t="s">
        <v>8259</v>
      </c>
      <c r="E9813" s="157" t="s">
        <v>8259</v>
      </c>
      <c r="F9813" s="157" t="s">
        <v>8259</v>
      </c>
    </row>
    <row r="9814" spans="1:6" x14ac:dyDescent="0.2">
      <c r="A9814" s="155" t="s">
        <v>6458</v>
      </c>
      <c r="B9814" s="155" t="s">
        <v>9305</v>
      </c>
      <c r="C9814" s="155"/>
      <c r="D9814" s="155"/>
      <c r="E9814" s="155"/>
      <c r="F9814" s="155"/>
    </row>
    <row r="9815" spans="1:6" x14ac:dyDescent="0.2">
      <c r="A9815" s="155"/>
      <c r="B9815" s="155"/>
      <c r="C9815" s="155" t="s">
        <v>10691</v>
      </c>
      <c r="D9815" s="155"/>
      <c r="E9815" s="157">
        <v>0</v>
      </c>
      <c r="F9815" s="155"/>
    </row>
    <row r="9816" spans="1:6" x14ac:dyDescent="0.2">
      <c r="A9816" s="155" t="s">
        <v>8264</v>
      </c>
      <c r="B9816" s="155"/>
      <c r="C9816" s="156">
        <v>37590</v>
      </c>
      <c r="D9816" s="157">
        <v>1785</v>
      </c>
      <c r="E9816" s="157">
        <v>1785</v>
      </c>
      <c r="F9816" s="157">
        <v>0</v>
      </c>
    </row>
    <row r="9817" spans="1:6" x14ac:dyDescent="0.2">
      <c r="A9817" s="155" t="s">
        <v>8257</v>
      </c>
      <c r="B9817" s="155" t="s">
        <v>8258</v>
      </c>
      <c r="C9817" s="155" t="s">
        <v>10690</v>
      </c>
      <c r="D9817" s="157" t="s">
        <v>8259</v>
      </c>
      <c r="E9817" s="157" t="s">
        <v>8259</v>
      </c>
      <c r="F9817" s="157" t="s">
        <v>8259</v>
      </c>
    </row>
    <row r="9818" spans="1:6" x14ac:dyDescent="0.2">
      <c r="A9818" s="155" t="s">
        <v>8257</v>
      </c>
      <c r="B9818" s="155" t="s">
        <v>8258</v>
      </c>
      <c r="C9818" s="155" t="s">
        <v>10690</v>
      </c>
      <c r="D9818" s="157" t="s">
        <v>8259</v>
      </c>
      <c r="E9818" s="157" t="s">
        <v>8259</v>
      </c>
      <c r="F9818" s="157" t="s">
        <v>8259</v>
      </c>
    </row>
    <row r="9819" spans="1:6" x14ac:dyDescent="0.2">
      <c r="A9819" s="155" t="s">
        <v>8260</v>
      </c>
      <c r="B9819" s="155" t="s">
        <v>12364</v>
      </c>
      <c r="C9819" s="156">
        <v>37621</v>
      </c>
      <c r="D9819" s="157">
        <v>0</v>
      </c>
      <c r="E9819" s="157">
        <v>0</v>
      </c>
      <c r="F9819" s="157">
        <v>0</v>
      </c>
    </row>
    <row r="9820" spans="1:6" x14ac:dyDescent="0.2">
      <c r="A9820" s="155" t="s">
        <v>8261</v>
      </c>
      <c r="B9820" s="155"/>
      <c r="C9820" s="156">
        <v>37621</v>
      </c>
      <c r="D9820" s="157">
        <v>1785</v>
      </c>
      <c r="E9820" s="157">
        <v>1785</v>
      </c>
      <c r="F9820" s="157">
        <v>0</v>
      </c>
    </row>
    <row r="9821" spans="1:6" x14ac:dyDescent="0.2">
      <c r="A9821" s="155" t="s">
        <v>8257</v>
      </c>
      <c r="B9821" s="155" t="s">
        <v>8258</v>
      </c>
      <c r="C9821" s="155" t="s">
        <v>10690</v>
      </c>
      <c r="D9821" s="157" t="s">
        <v>8259</v>
      </c>
      <c r="E9821" s="157" t="s">
        <v>8259</v>
      </c>
      <c r="F9821" s="157" t="s">
        <v>8259</v>
      </c>
    </row>
    <row r="9822" spans="1:6" x14ac:dyDescent="0.2">
      <c r="A9822" s="155" t="s">
        <v>8257</v>
      </c>
      <c r="B9822" s="155" t="s">
        <v>8258</v>
      </c>
      <c r="C9822" s="155" t="s">
        <v>10690</v>
      </c>
      <c r="D9822" s="157" t="s">
        <v>8259</v>
      </c>
      <c r="E9822" s="157" t="s">
        <v>8259</v>
      </c>
      <c r="F9822" s="157" t="s">
        <v>8259</v>
      </c>
    </row>
    <row r="9823" spans="1:6" x14ac:dyDescent="0.2">
      <c r="A9823" s="155" t="s">
        <v>8260</v>
      </c>
      <c r="B9823" s="155" t="s">
        <v>12364</v>
      </c>
      <c r="C9823" s="156">
        <v>37621</v>
      </c>
      <c r="D9823" s="157">
        <v>0</v>
      </c>
      <c r="E9823" s="157">
        <v>0</v>
      </c>
      <c r="F9823" s="157">
        <v>0</v>
      </c>
    </row>
    <row r="9824" spans="1:6" x14ac:dyDescent="0.2">
      <c r="A9824" s="155" t="s">
        <v>8261</v>
      </c>
      <c r="B9824" s="155"/>
      <c r="C9824" s="156">
        <v>37621</v>
      </c>
      <c r="D9824" s="157">
        <v>0</v>
      </c>
      <c r="E9824" s="157">
        <v>0</v>
      </c>
      <c r="F9824" s="157">
        <v>0</v>
      </c>
    </row>
    <row r="9825" spans="1:6" x14ac:dyDescent="0.2">
      <c r="A9825" s="155" t="s">
        <v>8257</v>
      </c>
      <c r="B9825" s="155" t="s">
        <v>8258</v>
      </c>
      <c r="C9825" s="155" t="s">
        <v>10690</v>
      </c>
      <c r="D9825" s="157" t="s">
        <v>8259</v>
      </c>
      <c r="E9825" s="157" t="s">
        <v>8259</v>
      </c>
      <c r="F9825" s="157" t="s">
        <v>8259</v>
      </c>
    </row>
    <row r="9826" spans="1:6" x14ac:dyDescent="0.2">
      <c r="A9826" s="155" t="s">
        <v>8257</v>
      </c>
      <c r="B9826" s="155" t="s">
        <v>8258</v>
      </c>
      <c r="C9826" s="155" t="s">
        <v>10690</v>
      </c>
      <c r="D9826" s="157" t="s">
        <v>8259</v>
      </c>
      <c r="E9826" s="157" t="s">
        <v>8259</v>
      </c>
      <c r="F9826" s="157" t="s">
        <v>8259</v>
      </c>
    </row>
    <row r="9827" spans="1:6" x14ac:dyDescent="0.2">
      <c r="A9827" s="155" t="s">
        <v>8260</v>
      </c>
      <c r="B9827" s="155" t="s">
        <v>12364</v>
      </c>
      <c r="C9827" s="156">
        <v>37621</v>
      </c>
      <c r="D9827" s="157">
        <v>0</v>
      </c>
      <c r="E9827" s="157">
        <v>0</v>
      </c>
      <c r="F9827" s="157">
        <v>0</v>
      </c>
    </row>
    <row r="9828" spans="1:6" x14ac:dyDescent="0.2">
      <c r="A9828" s="155" t="s">
        <v>8261</v>
      </c>
      <c r="B9828" s="155"/>
      <c r="C9828" s="156">
        <v>37621</v>
      </c>
      <c r="D9828" s="157">
        <v>0</v>
      </c>
      <c r="E9828" s="157">
        <v>0</v>
      </c>
      <c r="F9828" s="157">
        <v>0</v>
      </c>
    </row>
    <row r="9829" spans="1:6" x14ac:dyDescent="0.2">
      <c r="A9829" s="155" t="s">
        <v>8257</v>
      </c>
      <c r="B9829" s="155" t="s">
        <v>8258</v>
      </c>
      <c r="C9829" s="155" t="s">
        <v>10690</v>
      </c>
      <c r="D9829" s="157" t="s">
        <v>8259</v>
      </c>
      <c r="E9829" s="157" t="s">
        <v>8259</v>
      </c>
      <c r="F9829" s="157" t="s">
        <v>8259</v>
      </c>
    </row>
    <row r="9830" spans="1:6" x14ac:dyDescent="0.2">
      <c r="A9830" s="155" t="s">
        <v>8257</v>
      </c>
      <c r="B9830" s="155" t="s">
        <v>8258</v>
      </c>
      <c r="C9830" s="155" t="s">
        <v>10690</v>
      </c>
      <c r="D9830" s="157" t="s">
        <v>8259</v>
      </c>
      <c r="E9830" s="157" t="s">
        <v>8259</v>
      </c>
      <c r="F9830" s="157" t="s">
        <v>8259</v>
      </c>
    </row>
    <row r="9831" spans="1:6" x14ac:dyDescent="0.2">
      <c r="A9831" s="155" t="s">
        <v>8260</v>
      </c>
      <c r="B9831" s="155" t="s">
        <v>12364</v>
      </c>
      <c r="C9831" s="156">
        <v>37621</v>
      </c>
      <c r="D9831" s="157">
        <v>0</v>
      </c>
      <c r="E9831" s="157">
        <v>0</v>
      </c>
      <c r="F9831" s="157">
        <v>0</v>
      </c>
    </row>
    <row r="9832" spans="1:6" x14ac:dyDescent="0.2">
      <c r="A9832" s="155" t="s">
        <v>8261</v>
      </c>
      <c r="B9832" s="155"/>
      <c r="C9832" s="156">
        <v>37621</v>
      </c>
      <c r="D9832" s="157">
        <v>0</v>
      </c>
      <c r="E9832" s="157">
        <v>0</v>
      </c>
      <c r="F9832" s="157">
        <v>0</v>
      </c>
    </row>
    <row r="9833" spans="1:6" x14ac:dyDescent="0.2">
      <c r="A9833" s="155" t="s">
        <v>8257</v>
      </c>
      <c r="B9833" s="155" t="s">
        <v>8258</v>
      </c>
      <c r="C9833" s="155" t="s">
        <v>10690</v>
      </c>
      <c r="D9833" s="157" t="s">
        <v>8259</v>
      </c>
      <c r="E9833" s="157" t="s">
        <v>8259</v>
      </c>
      <c r="F9833" s="157" t="s">
        <v>8259</v>
      </c>
    </row>
    <row r="9834" spans="1:6" x14ac:dyDescent="0.2">
      <c r="A9834" s="155" t="s">
        <v>8257</v>
      </c>
      <c r="B9834" s="155" t="s">
        <v>8258</v>
      </c>
      <c r="C9834" s="155" t="s">
        <v>10690</v>
      </c>
      <c r="D9834" s="157" t="s">
        <v>8259</v>
      </c>
      <c r="E9834" s="157" t="s">
        <v>8259</v>
      </c>
      <c r="F9834" s="157" t="s">
        <v>8259</v>
      </c>
    </row>
    <row r="9835" spans="1:6" x14ac:dyDescent="0.2">
      <c r="A9835" s="155" t="s">
        <v>8260</v>
      </c>
      <c r="B9835" s="155" t="s">
        <v>12364</v>
      </c>
      <c r="C9835" s="156">
        <v>37621</v>
      </c>
      <c r="D9835" s="157">
        <v>0</v>
      </c>
      <c r="E9835" s="157">
        <v>0</v>
      </c>
      <c r="F9835" s="157">
        <v>0</v>
      </c>
    </row>
    <row r="9836" spans="1:6" x14ac:dyDescent="0.2">
      <c r="A9836" s="155" t="s">
        <v>8261</v>
      </c>
      <c r="B9836" s="155"/>
      <c r="C9836" s="156">
        <v>37621</v>
      </c>
      <c r="D9836" s="157">
        <v>0</v>
      </c>
      <c r="E9836" s="157">
        <v>0</v>
      </c>
      <c r="F9836" s="157">
        <v>0</v>
      </c>
    </row>
    <row r="9837" spans="1:6" x14ac:dyDescent="0.2">
      <c r="A9837" s="155" t="s">
        <v>8257</v>
      </c>
      <c r="B9837" s="155" t="s">
        <v>8258</v>
      </c>
      <c r="C9837" s="155" t="s">
        <v>10690</v>
      </c>
      <c r="D9837" s="157" t="s">
        <v>8259</v>
      </c>
      <c r="E9837" s="157" t="s">
        <v>8259</v>
      </c>
      <c r="F9837" s="157" t="s">
        <v>8259</v>
      </c>
    </row>
    <row r="9838" spans="1:6" x14ac:dyDescent="0.2">
      <c r="A9838" s="155" t="s">
        <v>8257</v>
      </c>
      <c r="B9838" s="155" t="s">
        <v>8258</v>
      </c>
      <c r="C9838" s="155" t="s">
        <v>10690</v>
      </c>
      <c r="D9838" s="157" t="s">
        <v>8259</v>
      </c>
      <c r="E9838" s="157" t="s">
        <v>8259</v>
      </c>
      <c r="F9838" s="157" t="s">
        <v>8259</v>
      </c>
    </row>
    <row r="9839" spans="1:6" x14ac:dyDescent="0.2">
      <c r="A9839" s="155" t="s">
        <v>8260</v>
      </c>
      <c r="B9839" s="155" t="s">
        <v>12364</v>
      </c>
      <c r="C9839" s="156">
        <v>37621</v>
      </c>
      <c r="D9839" s="157">
        <v>0</v>
      </c>
      <c r="E9839" s="157">
        <v>0</v>
      </c>
      <c r="F9839" s="157">
        <v>0</v>
      </c>
    </row>
    <row r="9840" spans="1:6" x14ac:dyDescent="0.2">
      <c r="A9840" s="155" t="s">
        <v>8261</v>
      </c>
      <c r="B9840" s="155"/>
      <c r="C9840" s="156">
        <v>37621</v>
      </c>
      <c r="D9840" s="157">
        <v>0</v>
      </c>
      <c r="E9840" s="157">
        <v>0</v>
      </c>
      <c r="F9840" s="157">
        <v>0</v>
      </c>
    </row>
    <row r="9841" spans="1:6" x14ac:dyDescent="0.2">
      <c r="A9841" s="155" t="s">
        <v>8257</v>
      </c>
      <c r="B9841" s="155" t="s">
        <v>8258</v>
      </c>
      <c r="C9841" s="155" t="s">
        <v>10690</v>
      </c>
      <c r="D9841" s="157" t="s">
        <v>8259</v>
      </c>
      <c r="E9841" s="157" t="s">
        <v>8259</v>
      </c>
      <c r="F9841" s="157" t="s">
        <v>8259</v>
      </c>
    </row>
    <row r="9842" spans="1:6" x14ac:dyDescent="0.2">
      <c r="A9842" s="155" t="s">
        <v>8257</v>
      </c>
      <c r="B9842" s="155" t="s">
        <v>8258</v>
      </c>
      <c r="C9842" s="155" t="s">
        <v>10690</v>
      </c>
      <c r="D9842" s="157" t="s">
        <v>8259</v>
      </c>
      <c r="E9842" s="157" t="s">
        <v>8259</v>
      </c>
      <c r="F9842" s="157" t="s">
        <v>8259</v>
      </c>
    </row>
    <row r="9843" spans="1:6" x14ac:dyDescent="0.2">
      <c r="A9843" s="155" t="s">
        <v>8260</v>
      </c>
      <c r="B9843" s="155" t="s">
        <v>12364</v>
      </c>
      <c r="C9843" s="156">
        <v>37621</v>
      </c>
      <c r="D9843" s="157">
        <v>0</v>
      </c>
      <c r="E9843" s="157">
        <v>0</v>
      </c>
      <c r="F9843" s="157">
        <v>0</v>
      </c>
    </row>
    <row r="9844" spans="1:6" x14ac:dyDescent="0.2">
      <c r="A9844" s="155" t="s">
        <v>8261</v>
      </c>
      <c r="B9844" s="155"/>
      <c r="C9844" s="156">
        <v>37621</v>
      </c>
      <c r="D9844" s="157">
        <v>0</v>
      </c>
      <c r="E9844" s="157">
        <v>0</v>
      </c>
      <c r="F9844" s="157">
        <v>0</v>
      </c>
    </row>
    <row r="9845" spans="1:6" x14ac:dyDescent="0.2">
      <c r="A9845" s="155" t="s">
        <v>8257</v>
      </c>
      <c r="B9845" s="155" t="s">
        <v>8258</v>
      </c>
      <c r="C9845" s="155" t="s">
        <v>10690</v>
      </c>
      <c r="D9845" s="157" t="s">
        <v>8259</v>
      </c>
      <c r="E9845" s="157" t="s">
        <v>8259</v>
      </c>
      <c r="F9845" s="157" t="s">
        <v>8259</v>
      </c>
    </row>
    <row r="9846" spans="1:6" x14ac:dyDescent="0.2">
      <c r="A9846" s="155" t="s">
        <v>8257</v>
      </c>
      <c r="B9846" s="155" t="s">
        <v>8258</v>
      </c>
      <c r="C9846" s="155" t="s">
        <v>10690</v>
      </c>
      <c r="D9846" s="157" t="s">
        <v>8259</v>
      </c>
      <c r="E9846" s="157" t="s">
        <v>8259</v>
      </c>
      <c r="F9846" s="157" t="s">
        <v>8259</v>
      </c>
    </row>
    <row r="9847" spans="1:6" x14ac:dyDescent="0.2">
      <c r="A9847" s="155" t="s">
        <v>8260</v>
      </c>
      <c r="B9847" s="155" t="s">
        <v>12364</v>
      </c>
      <c r="C9847" s="156">
        <v>37621</v>
      </c>
      <c r="D9847" s="157">
        <v>0</v>
      </c>
      <c r="E9847" s="157">
        <v>0</v>
      </c>
      <c r="F9847" s="157">
        <v>0</v>
      </c>
    </row>
    <row r="9848" spans="1:6" x14ac:dyDescent="0.2">
      <c r="A9848" s="155" t="s">
        <v>8261</v>
      </c>
      <c r="B9848" s="155"/>
      <c r="C9848" s="156">
        <v>37621</v>
      </c>
      <c r="D9848" s="157">
        <v>0</v>
      </c>
      <c r="E9848" s="157">
        <v>0</v>
      </c>
      <c r="F9848" s="157">
        <v>0</v>
      </c>
    </row>
    <row r="9849" spans="1:6" x14ac:dyDescent="0.2">
      <c r="A9849" s="155" t="s">
        <v>8257</v>
      </c>
      <c r="B9849" s="155" t="s">
        <v>8258</v>
      </c>
      <c r="C9849" s="155" t="s">
        <v>10690</v>
      </c>
      <c r="D9849" s="157" t="s">
        <v>8259</v>
      </c>
      <c r="E9849" s="157" t="s">
        <v>8259</v>
      </c>
      <c r="F9849" s="157" t="s">
        <v>8259</v>
      </c>
    </row>
    <row r="9850" spans="1:6" x14ac:dyDescent="0.2">
      <c r="A9850" s="155" t="s">
        <v>8257</v>
      </c>
      <c r="B9850" s="155" t="s">
        <v>8258</v>
      </c>
      <c r="C9850" s="155" t="s">
        <v>10690</v>
      </c>
      <c r="D9850" s="157" t="s">
        <v>8259</v>
      </c>
      <c r="E9850" s="157" t="s">
        <v>8259</v>
      </c>
      <c r="F9850" s="157" t="s">
        <v>8259</v>
      </c>
    </row>
    <row r="9851" spans="1:6" x14ac:dyDescent="0.2">
      <c r="A9851" s="155" t="s">
        <v>8260</v>
      </c>
      <c r="B9851" s="155" t="s">
        <v>12364</v>
      </c>
      <c r="C9851" s="156">
        <v>37621</v>
      </c>
      <c r="D9851" s="157">
        <v>0</v>
      </c>
      <c r="E9851" s="157">
        <v>0</v>
      </c>
      <c r="F9851" s="157">
        <v>0</v>
      </c>
    </row>
    <row r="9852" spans="1:6" x14ac:dyDescent="0.2">
      <c r="A9852" s="155" t="s">
        <v>8268</v>
      </c>
      <c r="B9852" s="155"/>
      <c r="C9852" s="155"/>
      <c r="D9852" s="155"/>
      <c r="E9852" s="155"/>
      <c r="F9852" s="155"/>
    </row>
    <row r="9853" spans="1:6" x14ac:dyDescent="0.2">
      <c r="A9853" s="155" t="s">
        <v>8254</v>
      </c>
      <c r="B9853" s="155" t="s">
        <v>8255</v>
      </c>
      <c r="C9853" s="155"/>
      <c r="D9853" s="155"/>
      <c r="E9853" s="155"/>
      <c r="F9853" s="155"/>
    </row>
    <row r="9854" spans="1:6" x14ac:dyDescent="0.2">
      <c r="A9854" s="155"/>
      <c r="B9854" s="155"/>
      <c r="C9854" s="155" t="s">
        <v>10689</v>
      </c>
      <c r="D9854" s="157" t="s">
        <v>8255</v>
      </c>
      <c r="E9854" s="155"/>
      <c r="F9854" s="155"/>
    </row>
    <row r="9856" spans="1:6" x14ac:dyDescent="0.2">
      <c r="A9856" s="155" t="s">
        <v>8261</v>
      </c>
      <c r="B9856" s="155"/>
      <c r="C9856" s="156">
        <v>37621</v>
      </c>
      <c r="D9856" s="157">
        <v>0</v>
      </c>
      <c r="E9856" s="157">
        <v>0</v>
      </c>
      <c r="F9856" s="157">
        <v>0</v>
      </c>
    </row>
    <row r="9857" spans="1:6" x14ac:dyDescent="0.2">
      <c r="A9857" s="155" t="s">
        <v>8257</v>
      </c>
      <c r="B9857" s="155" t="s">
        <v>8258</v>
      </c>
      <c r="C9857" s="155" t="s">
        <v>10690</v>
      </c>
      <c r="D9857" s="157" t="s">
        <v>8259</v>
      </c>
      <c r="E9857" s="157" t="s">
        <v>8259</v>
      </c>
      <c r="F9857" s="157" t="s">
        <v>8259</v>
      </c>
    </row>
    <row r="9858" spans="1:6" x14ac:dyDescent="0.2">
      <c r="A9858" s="155" t="s">
        <v>8257</v>
      </c>
      <c r="B9858" s="155" t="s">
        <v>8258</v>
      </c>
      <c r="C9858" s="155" t="s">
        <v>10690</v>
      </c>
      <c r="D9858" s="157" t="s">
        <v>8259</v>
      </c>
      <c r="E9858" s="157" t="s">
        <v>8259</v>
      </c>
      <c r="F9858" s="157" t="s">
        <v>8259</v>
      </c>
    </row>
    <row r="9859" spans="1:6" x14ac:dyDescent="0.2">
      <c r="A9859" s="155" t="s">
        <v>8260</v>
      </c>
      <c r="B9859" s="155" t="s">
        <v>12364</v>
      </c>
      <c r="C9859" s="156">
        <v>37621</v>
      </c>
      <c r="D9859" s="157">
        <v>0</v>
      </c>
      <c r="E9859" s="157">
        <v>0</v>
      </c>
      <c r="F9859" s="157">
        <v>0</v>
      </c>
    </row>
    <row r="9860" spans="1:6" x14ac:dyDescent="0.2">
      <c r="A9860" s="155" t="s">
        <v>8261</v>
      </c>
      <c r="B9860" s="155"/>
      <c r="C9860" s="156">
        <v>37621</v>
      </c>
      <c r="D9860" s="157">
        <v>0</v>
      </c>
      <c r="E9860" s="157">
        <v>0</v>
      </c>
      <c r="F9860" s="157">
        <v>0</v>
      </c>
    </row>
    <row r="9861" spans="1:6" x14ac:dyDescent="0.2">
      <c r="A9861" s="155" t="s">
        <v>8257</v>
      </c>
      <c r="B9861" s="155" t="s">
        <v>8258</v>
      </c>
      <c r="C9861" s="155" t="s">
        <v>10690</v>
      </c>
      <c r="D9861" s="157" t="s">
        <v>8259</v>
      </c>
      <c r="E9861" s="157" t="s">
        <v>8259</v>
      </c>
      <c r="F9861" s="157" t="s">
        <v>8259</v>
      </c>
    </row>
    <row r="9862" spans="1:6" x14ac:dyDescent="0.2">
      <c r="A9862" s="155" t="s">
        <v>8257</v>
      </c>
      <c r="B9862" s="155" t="s">
        <v>8258</v>
      </c>
      <c r="C9862" s="155" t="s">
        <v>10690</v>
      </c>
      <c r="D9862" s="157" t="s">
        <v>8259</v>
      </c>
      <c r="E9862" s="157" t="s">
        <v>8259</v>
      </c>
      <c r="F9862" s="157" t="s">
        <v>8259</v>
      </c>
    </row>
    <row r="9863" spans="1:6" x14ac:dyDescent="0.2">
      <c r="A9863" s="155" t="s">
        <v>8260</v>
      </c>
      <c r="B9863" s="155" t="s">
        <v>12364</v>
      </c>
      <c r="C9863" s="156">
        <v>37621</v>
      </c>
      <c r="D9863" s="157">
        <v>0</v>
      </c>
      <c r="E9863" s="157">
        <v>0</v>
      </c>
      <c r="F9863" s="157">
        <v>0</v>
      </c>
    </row>
    <row r="9864" spans="1:6" x14ac:dyDescent="0.2">
      <c r="A9864" s="155" t="s">
        <v>8261</v>
      </c>
      <c r="B9864" s="155"/>
      <c r="C9864" s="156">
        <v>37621</v>
      </c>
      <c r="D9864" s="157">
        <v>0</v>
      </c>
      <c r="E9864" s="157">
        <v>0</v>
      </c>
      <c r="F9864" s="157">
        <v>0</v>
      </c>
    </row>
    <row r="9865" spans="1:6" x14ac:dyDescent="0.2">
      <c r="A9865" s="155" t="s">
        <v>8257</v>
      </c>
      <c r="B9865" s="155" t="s">
        <v>8258</v>
      </c>
      <c r="C9865" s="155" t="s">
        <v>10690</v>
      </c>
      <c r="D9865" s="157" t="s">
        <v>8259</v>
      </c>
      <c r="E9865" s="157" t="s">
        <v>8259</v>
      </c>
      <c r="F9865" s="157" t="s">
        <v>8259</v>
      </c>
    </row>
    <row r="9866" spans="1:6" x14ac:dyDescent="0.2">
      <c r="A9866" s="155" t="s">
        <v>8257</v>
      </c>
      <c r="B9866" s="155" t="s">
        <v>8258</v>
      </c>
      <c r="C9866" s="155" t="s">
        <v>10690</v>
      </c>
      <c r="D9866" s="157" t="s">
        <v>8259</v>
      </c>
      <c r="E9866" s="157" t="s">
        <v>8259</v>
      </c>
      <c r="F9866" s="157" t="s">
        <v>8259</v>
      </c>
    </row>
    <row r="9867" spans="1:6" x14ac:dyDescent="0.2">
      <c r="A9867" s="155" t="s">
        <v>8260</v>
      </c>
      <c r="B9867" s="155" t="s">
        <v>12364</v>
      </c>
      <c r="C9867" s="156">
        <v>37621</v>
      </c>
      <c r="D9867" s="157">
        <v>0</v>
      </c>
      <c r="E9867" s="157">
        <v>0</v>
      </c>
      <c r="F9867" s="157">
        <v>0</v>
      </c>
    </row>
    <row r="9868" spans="1:6" x14ac:dyDescent="0.2">
      <c r="A9868" s="155" t="s">
        <v>8261</v>
      </c>
      <c r="B9868" s="155"/>
      <c r="C9868" s="156">
        <v>37621</v>
      </c>
      <c r="D9868" s="157">
        <v>0</v>
      </c>
      <c r="E9868" s="157">
        <v>0</v>
      </c>
      <c r="F9868" s="157">
        <v>0</v>
      </c>
    </row>
    <row r="9869" spans="1:6" x14ac:dyDescent="0.2">
      <c r="A9869" s="155" t="s">
        <v>8257</v>
      </c>
      <c r="B9869" s="155" t="s">
        <v>8258</v>
      </c>
      <c r="C9869" s="155" t="s">
        <v>10690</v>
      </c>
      <c r="D9869" s="157" t="s">
        <v>8259</v>
      </c>
      <c r="E9869" s="157" t="s">
        <v>8259</v>
      </c>
      <c r="F9869" s="157" t="s">
        <v>8259</v>
      </c>
    </row>
    <row r="9870" spans="1:6" x14ac:dyDescent="0.2">
      <c r="A9870" s="155" t="s">
        <v>8257</v>
      </c>
      <c r="B9870" s="155" t="s">
        <v>8258</v>
      </c>
      <c r="C9870" s="155" t="s">
        <v>10690</v>
      </c>
      <c r="D9870" s="157" t="s">
        <v>8259</v>
      </c>
      <c r="E9870" s="157" t="s">
        <v>8259</v>
      </c>
      <c r="F9870" s="157" t="s">
        <v>8259</v>
      </c>
    </row>
    <row r="9871" spans="1:6" x14ac:dyDescent="0.2">
      <c r="A9871" s="155" t="s">
        <v>8260</v>
      </c>
      <c r="B9871" s="155" t="s">
        <v>12364</v>
      </c>
      <c r="C9871" s="156">
        <v>37621</v>
      </c>
      <c r="D9871" s="157">
        <v>0</v>
      </c>
      <c r="E9871" s="157">
        <v>0</v>
      </c>
      <c r="F9871" s="157">
        <v>0</v>
      </c>
    </row>
    <row r="9872" spans="1:6" x14ac:dyDescent="0.2">
      <c r="A9872" s="155" t="s">
        <v>8261</v>
      </c>
      <c r="B9872" s="155"/>
      <c r="C9872" s="156">
        <v>37621</v>
      </c>
      <c r="D9872" s="157">
        <v>0</v>
      </c>
      <c r="E9872" s="157">
        <v>0</v>
      </c>
      <c r="F9872" s="157">
        <v>0</v>
      </c>
    </row>
    <row r="9873" spans="1:6" x14ac:dyDescent="0.2">
      <c r="A9873" s="155" t="s">
        <v>8257</v>
      </c>
      <c r="B9873" s="155" t="s">
        <v>8258</v>
      </c>
      <c r="C9873" s="155" t="s">
        <v>10690</v>
      </c>
      <c r="D9873" s="157" t="s">
        <v>8259</v>
      </c>
      <c r="E9873" s="157" t="s">
        <v>8259</v>
      </c>
      <c r="F9873" s="157" t="s">
        <v>8259</v>
      </c>
    </row>
    <row r="9874" spans="1:6" x14ac:dyDescent="0.2">
      <c r="A9874" s="155" t="s">
        <v>8257</v>
      </c>
      <c r="B9874" s="155" t="s">
        <v>8258</v>
      </c>
      <c r="C9874" s="155" t="s">
        <v>10690</v>
      </c>
      <c r="D9874" s="157" t="s">
        <v>8259</v>
      </c>
      <c r="E9874" s="157" t="s">
        <v>8259</v>
      </c>
      <c r="F9874" s="157" t="s">
        <v>8259</v>
      </c>
    </row>
    <row r="9875" spans="1:6" x14ac:dyDescent="0.2">
      <c r="A9875" s="155" t="s">
        <v>8260</v>
      </c>
      <c r="B9875" s="155" t="s">
        <v>12364</v>
      </c>
      <c r="C9875" s="156">
        <v>37621</v>
      </c>
      <c r="D9875" s="157">
        <v>0</v>
      </c>
      <c r="E9875" s="157">
        <v>0</v>
      </c>
      <c r="F9875" s="157">
        <v>0</v>
      </c>
    </row>
    <row r="9876" spans="1:6" x14ac:dyDescent="0.2">
      <c r="A9876" s="155" t="s">
        <v>8261</v>
      </c>
      <c r="B9876" s="155"/>
      <c r="C9876" s="156">
        <v>37621</v>
      </c>
      <c r="D9876" s="157">
        <v>0</v>
      </c>
      <c r="E9876" s="157">
        <v>0</v>
      </c>
      <c r="F9876" s="157">
        <v>0</v>
      </c>
    </row>
    <row r="9877" spans="1:6" x14ac:dyDescent="0.2">
      <c r="A9877" s="155" t="s">
        <v>8257</v>
      </c>
      <c r="B9877" s="155" t="s">
        <v>8258</v>
      </c>
      <c r="C9877" s="155" t="s">
        <v>10690</v>
      </c>
      <c r="D9877" s="157" t="s">
        <v>8259</v>
      </c>
      <c r="E9877" s="157" t="s">
        <v>8259</v>
      </c>
      <c r="F9877" s="157" t="s">
        <v>8259</v>
      </c>
    </row>
    <row r="9878" spans="1:6" x14ac:dyDescent="0.2">
      <c r="A9878" s="155" t="s">
        <v>8257</v>
      </c>
      <c r="B9878" s="155" t="s">
        <v>8258</v>
      </c>
      <c r="C9878" s="155" t="s">
        <v>10690</v>
      </c>
      <c r="D9878" s="157" t="s">
        <v>8259</v>
      </c>
      <c r="E9878" s="157" t="s">
        <v>8259</v>
      </c>
      <c r="F9878" s="157" t="s">
        <v>8259</v>
      </c>
    </row>
    <row r="9879" spans="1:6" x14ac:dyDescent="0.2">
      <c r="A9879" s="155" t="s">
        <v>8260</v>
      </c>
      <c r="B9879" s="155" t="s">
        <v>12364</v>
      </c>
      <c r="C9879" s="156">
        <v>37621</v>
      </c>
      <c r="D9879" s="157">
        <v>0</v>
      </c>
      <c r="E9879" s="157">
        <v>0</v>
      </c>
      <c r="F9879" s="157">
        <v>0</v>
      </c>
    </row>
    <row r="9880" spans="1:6" x14ac:dyDescent="0.2">
      <c r="A9880" s="155" t="s">
        <v>8261</v>
      </c>
      <c r="B9880" s="155"/>
      <c r="C9880" s="156">
        <v>37621</v>
      </c>
      <c r="D9880" s="157">
        <v>0</v>
      </c>
      <c r="E9880" s="157">
        <v>0</v>
      </c>
      <c r="F9880" s="157">
        <v>0</v>
      </c>
    </row>
    <row r="9881" spans="1:6" x14ac:dyDescent="0.2">
      <c r="A9881" s="155" t="s">
        <v>8257</v>
      </c>
      <c r="B9881" s="155" t="s">
        <v>8258</v>
      </c>
      <c r="C9881" s="155" t="s">
        <v>10690</v>
      </c>
      <c r="D9881" s="157" t="s">
        <v>8259</v>
      </c>
      <c r="E9881" s="157" t="s">
        <v>8259</v>
      </c>
      <c r="F9881" s="157" t="s">
        <v>8259</v>
      </c>
    </row>
    <row r="9882" spans="1:6" x14ac:dyDescent="0.2">
      <c r="A9882" s="155" t="s">
        <v>8257</v>
      </c>
      <c r="B9882" s="155" t="s">
        <v>8258</v>
      </c>
      <c r="C9882" s="155" t="s">
        <v>10690</v>
      </c>
      <c r="D9882" s="157" t="s">
        <v>8259</v>
      </c>
      <c r="E9882" s="157" t="s">
        <v>8259</v>
      </c>
      <c r="F9882" s="157" t="s">
        <v>8259</v>
      </c>
    </row>
    <row r="9883" spans="1:6" x14ac:dyDescent="0.2">
      <c r="A9883" s="155" t="s">
        <v>8260</v>
      </c>
      <c r="B9883" s="155" t="s">
        <v>12364</v>
      </c>
      <c r="C9883" s="156">
        <v>37621</v>
      </c>
      <c r="D9883" s="157">
        <v>0</v>
      </c>
      <c r="E9883" s="157">
        <v>0</v>
      </c>
      <c r="F9883" s="157">
        <v>0</v>
      </c>
    </row>
    <row r="9884" spans="1:6" x14ac:dyDescent="0.2">
      <c r="A9884" s="155" t="s">
        <v>8261</v>
      </c>
      <c r="B9884" s="155"/>
      <c r="C9884" s="156">
        <v>37621</v>
      </c>
      <c r="D9884" s="157">
        <v>0</v>
      </c>
      <c r="E9884" s="157">
        <v>0</v>
      </c>
      <c r="F9884" s="157">
        <v>0</v>
      </c>
    </row>
    <row r="9885" spans="1:6" x14ac:dyDescent="0.2">
      <c r="A9885" s="155" t="s">
        <v>8257</v>
      </c>
      <c r="B9885" s="155" t="s">
        <v>8258</v>
      </c>
      <c r="C9885" s="155" t="s">
        <v>10690</v>
      </c>
      <c r="D9885" s="157" t="s">
        <v>8259</v>
      </c>
      <c r="E9885" s="157" t="s">
        <v>8259</v>
      </c>
      <c r="F9885" s="157" t="s">
        <v>8259</v>
      </c>
    </row>
    <row r="9886" spans="1:6" x14ac:dyDescent="0.2">
      <c r="A9886" s="155" t="s">
        <v>121</v>
      </c>
      <c r="B9886" s="155" t="s">
        <v>10125</v>
      </c>
      <c r="C9886" s="155" t="s">
        <v>9388</v>
      </c>
      <c r="D9886" s="155"/>
      <c r="E9886" s="155"/>
      <c r="F9886" s="155"/>
    </row>
    <row r="9887" spans="1:6" x14ac:dyDescent="0.2">
      <c r="A9887" s="155"/>
      <c r="B9887" s="155"/>
      <c r="C9887" s="155" t="s">
        <v>10691</v>
      </c>
      <c r="D9887" s="155"/>
      <c r="E9887" s="157">
        <v>0</v>
      </c>
      <c r="F9887" s="155"/>
    </row>
    <row r="9888" spans="1:6" x14ac:dyDescent="0.2">
      <c r="A9888" s="155" t="s">
        <v>8264</v>
      </c>
      <c r="B9888" s="155"/>
      <c r="C9888" s="156">
        <v>37590</v>
      </c>
      <c r="D9888" s="157">
        <v>8315.6020000000008</v>
      </c>
      <c r="E9888" s="157">
        <v>9670.2890000000007</v>
      </c>
      <c r="F9888" s="157">
        <v>-1354.6869999999999</v>
      </c>
    </row>
    <row r="9889" spans="1:6" x14ac:dyDescent="0.2">
      <c r="A9889" s="155" t="s">
        <v>8257</v>
      </c>
      <c r="B9889" s="155" t="s">
        <v>8258</v>
      </c>
      <c r="C9889" s="155" t="s">
        <v>10690</v>
      </c>
      <c r="D9889" s="157" t="s">
        <v>8259</v>
      </c>
      <c r="E9889" s="157" t="s">
        <v>8259</v>
      </c>
      <c r="F9889" s="157" t="s">
        <v>8259</v>
      </c>
    </row>
    <row r="9891" spans="1:6" x14ac:dyDescent="0.2">
      <c r="A9891" s="155" t="s">
        <v>8265</v>
      </c>
      <c r="B9891" s="155" t="s">
        <v>8266</v>
      </c>
      <c r="C9891" s="155" t="s">
        <v>158</v>
      </c>
      <c r="D9891" s="157" t="s">
        <v>3</v>
      </c>
      <c r="E9891" s="157" t="s">
        <v>4</v>
      </c>
      <c r="F9891" s="157" t="s">
        <v>1020</v>
      </c>
    </row>
    <row r="9892" spans="1:6" x14ac:dyDescent="0.2">
      <c r="A9892" s="155" t="s">
        <v>8257</v>
      </c>
      <c r="B9892" s="155" t="s">
        <v>8258</v>
      </c>
      <c r="C9892" s="155" t="s">
        <v>10690</v>
      </c>
      <c r="D9892" s="157" t="s">
        <v>8259</v>
      </c>
      <c r="E9892" s="157" t="s">
        <v>8259</v>
      </c>
      <c r="F9892" s="157" t="s">
        <v>8259</v>
      </c>
    </row>
    <row r="9893" spans="1:6" x14ac:dyDescent="0.2">
      <c r="A9893" s="156">
        <v>45644</v>
      </c>
      <c r="B9893" s="155" t="s">
        <v>12175</v>
      </c>
      <c r="C9893" s="155" t="s">
        <v>12176</v>
      </c>
      <c r="D9893" s="155"/>
      <c r="E9893" s="157">
        <v>233.369</v>
      </c>
      <c r="F9893" s="157">
        <v>-1588.056</v>
      </c>
    </row>
    <row r="9894" spans="1:6" x14ac:dyDescent="0.2">
      <c r="A9894" s="155" t="s">
        <v>8257</v>
      </c>
      <c r="B9894" s="155" t="s">
        <v>8258</v>
      </c>
      <c r="C9894" s="155" t="s">
        <v>10690</v>
      </c>
      <c r="D9894" s="157" t="s">
        <v>8259</v>
      </c>
      <c r="E9894" s="157" t="s">
        <v>8259</v>
      </c>
      <c r="F9894" s="157" t="s">
        <v>8259</v>
      </c>
    </row>
    <row r="9895" spans="1:6" x14ac:dyDescent="0.2">
      <c r="A9895" s="155" t="s">
        <v>8260</v>
      </c>
      <c r="B9895" s="155" t="s">
        <v>12364</v>
      </c>
      <c r="C9895" s="156">
        <v>37621</v>
      </c>
      <c r="D9895" s="157">
        <v>0</v>
      </c>
      <c r="E9895" s="157">
        <v>233.369</v>
      </c>
      <c r="F9895" s="157">
        <v>-233.369</v>
      </c>
    </row>
    <row r="9896" spans="1:6" x14ac:dyDescent="0.2">
      <c r="A9896" s="155" t="s">
        <v>8261</v>
      </c>
      <c r="B9896" s="155"/>
      <c r="C9896" s="156">
        <v>37621</v>
      </c>
      <c r="D9896" s="157">
        <v>8315.6020000000008</v>
      </c>
      <c r="E9896" s="157">
        <v>9903.6579999999994</v>
      </c>
      <c r="F9896" s="157">
        <v>-1588.056</v>
      </c>
    </row>
    <row r="9897" spans="1:6" x14ac:dyDescent="0.2">
      <c r="A9897" s="155" t="s">
        <v>8257</v>
      </c>
      <c r="B9897" s="155" t="s">
        <v>8258</v>
      </c>
      <c r="C9897" s="155" t="s">
        <v>10690</v>
      </c>
      <c r="D9897" s="157" t="s">
        <v>8259</v>
      </c>
      <c r="E9897" s="157" t="s">
        <v>8259</v>
      </c>
      <c r="F9897" s="157" t="s">
        <v>8259</v>
      </c>
    </row>
    <row r="9898" spans="1:6" x14ac:dyDescent="0.2">
      <c r="A9898" s="155" t="s">
        <v>8257</v>
      </c>
      <c r="B9898" s="155" t="s">
        <v>8258</v>
      </c>
      <c r="C9898" s="155" t="s">
        <v>10690</v>
      </c>
      <c r="D9898" s="157" t="s">
        <v>8259</v>
      </c>
      <c r="E9898" s="157" t="s">
        <v>8259</v>
      </c>
      <c r="F9898" s="157" t="s">
        <v>8259</v>
      </c>
    </row>
    <row r="9899" spans="1:6" x14ac:dyDescent="0.2">
      <c r="A9899" s="155" t="s">
        <v>8260</v>
      </c>
      <c r="B9899" s="155" t="s">
        <v>12364</v>
      </c>
      <c r="C9899" s="156">
        <v>37621</v>
      </c>
      <c r="D9899" s="157">
        <v>0</v>
      </c>
      <c r="E9899" s="157">
        <v>0</v>
      </c>
      <c r="F9899" s="157">
        <v>0</v>
      </c>
    </row>
    <row r="9900" spans="1:6" x14ac:dyDescent="0.2">
      <c r="A9900" s="155" t="s">
        <v>8261</v>
      </c>
      <c r="B9900" s="155"/>
      <c r="C9900" s="156">
        <v>37621</v>
      </c>
      <c r="D9900" s="157">
        <v>0</v>
      </c>
      <c r="E9900" s="157">
        <v>0</v>
      </c>
      <c r="F9900" s="157">
        <v>0</v>
      </c>
    </row>
    <row r="9901" spans="1:6" x14ac:dyDescent="0.2">
      <c r="A9901" s="155" t="s">
        <v>8257</v>
      </c>
      <c r="B9901" s="155" t="s">
        <v>8258</v>
      </c>
      <c r="C9901" s="155" t="s">
        <v>10690</v>
      </c>
      <c r="D9901" s="157" t="s">
        <v>8259</v>
      </c>
      <c r="E9901" s="157" t="s">
        <v>8259</v>
      </c>
      <c r="F9901" s="157" t="s">
        <v>8259</v>
      </c>
    </row>
    <row r="9902" spans="1:6" x14ac:dyDescent="0.2">
      <c r="A9902" s="155" t="s">
        <v>8257</v>
      </c>
      <c r="B9902" s="155" t="s">
        <v>8258</v>
      </c>
      <c r="C9902" s="155" t="s">
        <v>10690</v>
      </c>
      <c r="D9902" s="157" t="s">
        <v>8259</v>
      </c>
      <c r="E9902" s="157" t="s">
        <v>8259</v>
      </c>
      <c r="F9902" s="157" t="s">
        <v>8259</v>
      </c>
    </row>
    <row r="9903" spans="1:6" x14ac:dyDescent="0.2">
      <c r="A9903" s="155" t="s">
        <v>8260</v>
      </c>
      <c r="B9903" s="155" t="s">
        <v>12364</v>
      </c>
      <c r="C9903" s="156">
        <v>37621</v>
      </c>
      <c r="D9903" s="157">
        <v>0</v>
      </c>
      <c r="E9903" s="157">
        <v>0</v>
      </c>
      <c r="F9903" s="157">
        <v>0</v>
      </c>
    </row>
    <row r="9904" spans="1:6" x14ac:dyDescent="0.2">
      <c r="A9904" s="155" t="s">
        <v>8261</v>
      </c>
      <c r="B9904" s="155"/>
      <c r="C9904" s="156">
        <v>37621</v>
      </c>
      <c r="D9904" s="157">
        <v>0</v>
      </c>
      <c r="E9904" s="157">
        <v>0</v>
      </c>
      <c r="F9904" s="157">
        <v>0</v>
      </c>
    </row>
    <row r="9905" spans="1:6" x14ac:dyDescent="0.2">
      <c r="A9905" s="155" t="s">
        <v>8257</v>
      </c>
      <c r="B9905" s="155" t="s">
        <v>8258</v>
      </c>
      <c r="C9905" s="155" t="s">
        <v>10690</v>
      </c>
      <c r="D9905" s="157" t="s">
        <v>8259</v>
      </c>
      <c r="E9905" s="157" t="s">
        <v>8259</v>
      </c>
      <c r="F9905" s="157" t="s">
        <v>8259</v>
      </c>
    </row>
    <row r="9906" spans="1:6" x14ac:dyDescent="0.2">
      <c r="A9906" s="155" t="s">
        <v>964</v>
      </c>
      <c r="B9906" s="155" t="s">
        <v>8548</v>
      </c>
      <c r="C9906" s="155"/>
      <c r="D9906" s="155"/>
      <c r="E9906" s="155"/>
      <c r="F9906" s="155"/>
    </row>
    <row r="9907" spans="1:6" x14ac:dyDescent="0.2">
      <c r="A9907" s="155"/>
      <c r="B9907" s="155"/>
      <c r="C9907" s="155" t="s">
        <v>10691</v>
      </c>
      <c r="D9907" s="155"/>
      <c r="E9907" s="157">
        <v>0</v>
      </c>
      <c r="F9907" s="155"/>
    </row>
    <row r="9908" spans="1:6" x14ac:dyDescent="0.2">
      <c r="A9908" s="155" t="s">
        <v>8268</v>
      </c>
      <c r="B9908" s="155"/>
      <c r="C9908" s="155"/>
      <c r="D9908" s="155"/>
      <c r="E9908" s="155"/>
      <c r="F9908" s="155"/>
    </row>
    <row r="9909" spans="1:6" x14ac:dyDescent="0.2">
      <c r="A9909" s="155" t="s">
        <v>8254</v>
      </c>
      <c r="B9909" s="155" t="s">
        <v>8255</v>
      </c>
      <c r="C9909" s="155"/>
      <c r="D9909" s="155"/>
      <c r="E9909" s="155"/>
      <c r="F9909" s="155"/>
    </row>
    <row r="9910" spans="1:6" x14ac:dyDescent="0.2">
      <c r="A9910" s="155"/>
      <c r="B9910" s="155"/>
      <c r="C9910" s="155" t="s">
        <v>10689</v>
      </c>
      <c r="D9910" s="157" t="s">
        <v>8255</v>
      </c>
      <c r="E9910" s="155"/>
      <c r="F9910" s="155"/>
    </row>
    <row r="9912" spans="1:6" x14ac:dyDescent="0.2">
      <c r="A9912" s="155" t="s">
        <v>8264</v>
      </c>
      <c r="B9912" s="155"/>
      <c r="C9912" s="156">
        <v>37590</v>
      </c>
      <c r="D9912" s="157">
        <v>4232.6880000000001</v>
      </c>
      <c r="E9912" s="157">
        <v>4232.6880000000001</v>
      </c>
      <c r="F9912" s="157">
        <v>0</v>
      </c>
    </row>
    <row r="9913" spans="1:6" x14ac:dyDescent="0.2">
      <c r="A9913" s="155" t="s">
        <v>8257</v>
      </c>
      <c r="B9913" s="155" t="s">
        <v>8258</v>
      </c>
      <c r="C9913" s="155" t="s">
        <v>10690</v>
      </c>
      <c r="D9913" s="157" t="s">
        <v>8259</v>
      </c>
      <c r="E9913" s="157" t="s">
        <v>8259</v>
      </c>
      <c r="F9913" s="157" t="s">
        <v>8259</v>
      </c>
    </row>
    <row r="9914" spans="1:6" x14ac:dyDescent="0.2">
      <c r="A9914" s="155" t="s">
        <v>8257</v>
      </c>
      <c r="B9914" s="155" t="s">
        <v>8258</v>
      </c>
      <c r="C9914" s="155" t="s">
        <v>10690</v>
      </c>
      <c r="D9914" s="157" t="s">
        <v>8259</v>
      </c>
      <c r="E9914" s="157" t="s">
        <v>8259</v>
      </c>
      <c r="F9914" s="157" t="s">
        <v>8259</v>
      </c>
    </row>
    <row r="9915" spans="1:6" x14ac:dyDescent="0.2">
      <c r="A9915" s="155" t="s">
        <v>8260</v>
      </c>
      <c r="B9915" s="155" t="s">
        <v>12364</v>
      </c>
      <c r="C9915" s="156">
        <v>37621</v>
      </c>
      <c r="D9915" s="157">
        <v>0</v>
      </c>
      <c r="E9915" s="157">
        <v>0</v>
      </c>
      <c r="F9915" s="157">
        <v>0</v>
      </c>
    </row>
    <row r="9916" spans="1:6" x14ac:dyDescent="0.2">
      <c r="A9916" s="155" t="s">
        <v>8261</v>
      </c>
      <c r="B9916" s="155"/>
      <c r="C9916" s="156">
        <v>37621</v>
      </c>
      <c r="D9916" s="157">
        <v>4232.6880000000001</v>
      </c>
      <c r="E9916" s="157">
        <v>4232.6880000000001</v>
      </c>
      <c r="F9916" s="157">
        <v>0</v>
      </c>
    </row>
    <row r="9917" spans="1:6" x14ac:dyDescent="0.2">
      <c r="A9917" s="155" t="s">
        <v>8257</v>
      </c>
      <c r="B9917" s="155" t="s">
        <v>8258</v>
      </c>
      <c r="C9917" s="155" t="s">
        <v>10690</v>
      </c>
      <c r="D9917" s="157" t="s">
        <v>8259</v>
      </c>
      <c r="E9917" s="157" t="s">
        <v>8259</v>
      </c>
      <c r="F9917" s="157" t="s">
        <v>8259</v>
      </c>
    </row>
    <row r="9918" spans="1:6" x14ac:dyDescent="0.2">
      <c r="A9918" s="155" t="s">
        <v>892</v>
      </c>
      <c r="B9918" s="155" t="s">
        <v>10126</v>
      </c>
      <c r="C9918" s="155" t="s">
        <v>10127</v>
      </c>
      <c r="D9918" s="155"/>
      <c r="E9918" s="155"/>
      <c r="F9918" s="155"/>
    </row>
    <row r="9919" spans="1:6" x14ac:dyDescent="0.2">
      <c r="A9919" s="155"/>
      <c r="B9919" s="155"/>
      <c r="C9919" s="155" t="s">
        <v>10691</v>
      </c>
      <c r="D9919" s="155"/>
      <c r="E9919" s="157">
        <v>0</v>
      </c>
      <c r="F9919" s="155"/>
    </row>
    <row r="9920" spans="1:6" x14ac:dyDescent="0.2">
      <c r="A9920" s="155" t="s">
        <v>8264</v>
      </c>
      <c r="B9920" s="155"/>
      <c r="C9920" s="156">
        <v>37590</v>
      </c>
      <c r="D9920" s="157">
        <v>755.29</v>
      </c>
      <c r="E9920" s="157">
        <v>469.43200000000002</v>
      </c>
      <c r="F9920" s="157">
        <v>285.858</v>
      </c>
    </row>
    <row r="9921" spans="1:6" x14ac:dyDescent="0.2">
      <c r="A9921" s="155" t="s">
        <v>8257</v>
      </c>
      <c r="B9921" s="155" t="s">
        <v>8258</v>
      </c>
      <c r="C9921" s="155" t="s">
        <v>10690</v>
      </c>
      <c r="D9921" s="157" t="s">
        <v>8259</v>
      </c>
      <c r="E9921" s="157" t="s">
        <v>8259</v>
      </c>
      <c r="F9921" s="157" t="s">
        <v>8259</v>
      </c>
    </row>
    <row r="9922" spans="1:6" x14ac:dyDescent="0.2">
      <c r="A9922" s="155" t="s">
        <v>8257</v>
      </c>
      <c r="B9922" s="155" t="s">
        <v>8258</v>
      </c>
      <c r="C9922" s="155" t="s">
        <v>10690</v>
      </c>
      <c r="D9922" s="157" t="s">
        <v>8259</v>
      </c>
      <c r="E9922" s="157" t="s">
        <v>8259</v>
      </c>
      <c r="F9922" s="157" t="s">
        <v>8259</v>
      </c>
    </row>
    <row r="9923" spans="1:6" x14ac:dyDescent="0.2">
      <c r="A9923" s="155" t="s">
        <v>8260</v>
      </c>
      <c r="B9923" s="155" t="s">
        <v>12364</v>
      </c>
      <c r="C9923" s="156">
        <v>37621</v>
      </c>
      <c r="D9923" s="157">
        <v>0</v>
      </c>
      <c r="E9923" s="157">
        <v>0</v>
      </c>
      <c r="F9923" s="157">
        <v>0</v>
      </c>
    </row>
    <row r="9924" spans="1:6" x14ac:dyDescent="0.2">
      <c r="A9924" s="155" t="s">
        <v>8261</v>
      </c>
      <c r="B9924" s="155"/>
      <c r="C9924" s="156">
        <v>37621</v>
      </c>
      <c r="D9924" s="157">
        <v>755.29</v>
      </c>
      <c r="E9924" s="157">
        <v>469.43200000000002</v>
      </c>
      <c r="F9924" s="157">
        <v>285.858</v>
      </c>
    </row>
    <row r="9925" spans="1:6" x14ac:dyDescent="0.2">
      <c r="A9925" s="155" t="s">
        <v>8257</v>
      </c>
      <c r="B9925" s="155" t="s">
        <v>8258</v>
      </c>
      <c r="C9925" s="155" t="s">
        <v>10690</v>
      </c>
      <c r="D9925" s="157" t="s">
        <v>8259</v>
      </c>
      <c r="E9925" s="157" t="s">
        <v>8259</v>
      </c>
      <c r="F9925" s="157" t="s">
        <v>8259</v>
      </c>
    </row>
    <row r="9926" spans="1:6" x14ac:dyDescent="0.2">
      <c r="A9926" s="155" t="s">
        <v>8257</v>
      </c>
      <c r="B9926" s="155" t="s">
        <v>8258</v>
      </c>
      <c r="C9926" s="155" t="s">
        <v>10690</v>
      </c>
      <c r="D9926" s="157" t="s">
        <v>8259</v>
      </c>
      <c r="E9926" s="157" t="s">
        <v>8259</v>
      </c>
      <c r="F9926" s="157" t="s">
        <v>8259</v>
      </c>
    </row>
    <row r="9927" spans="1:6" x14ac:dyDescent="0.2">
      <c r="A9927" s="155" t="s">
        <v>8260</v>
      </c>
      <c r="B9927" s="155" t="s">
        <v>12364</v>
      </c>
      <c r="C9927" s="156">
        <v>37621</v>
      </c>
      <c r="D9927" s="157">
        <v>0</v>
      </c>
      <c r="E9927" s="157">
        <v>0</v>
      </c>
      <c r="F9927" s="157">
        <v>0</v>
      </c>
    </row>
    <row r="9928" spans="1:6" x14ac:dyDescent="0.2">
      <c r="A9928" s="155" t="s">
        <v>8261</v>
      </c>
      <c r="B9928" s="155"/>
      <c r="C9928" s="156">
        <v>37621</v>
      </c>
      <c r="D9928" s="157">
        <v>0</v>
      </c>
      <c r="E9928" s="157">
        <v>0</v>
      </c>
      <c r="F9928" s="157">
        <v>0</v>
      </c>
    </row>
    <row r="9929" spans="1:6" x14ac:dyDescent="0.2">
      <c r="A9929" s="155" t="s">
        <v>8257</v>
      </c>
      <c r="B9929" s="155" t="s">
        <v>8258</v>
      </c>
      <c r="C9929" s="155" t="s">
        <v>10690</v>
      </c>
      <c r="D9929" s="157" t="s">
        <v>8259</v>
      </c>
      <c r="E9929" s="157" t="s">
        <v>8259</v>
      </c>
      <c r="F9929" s="157" t="s">
        <v>8259</v>
      </c>
    </row>
    <row r="9930" spans="1:6" x14ac:dyDescent="0.2">
      <c r="A9930" s="155" t="s">
        <v>8257</v>
      </c>
      <c r="B9930" s="155" t="s">
        <v>8258</v>
      </c>
      <c r="C9930" s="155" t="s">
        <v>10690</v>
      </c>
      <c r="D9930" s="157" t="s">
        <v>8259</v>
      </c>
      <c r="E9930" s="157" t="s">
        <v>8259</v>
      </c>
      <c r="F9930" s="157" t="s">
        <v>8259</v>
      </c>
    </row>
    <row r="9931" spans="1:6" x14ac:dyDescent="0.2">
      <c r="A9931" s="155" t="s">
        <v>8260</v>
      </c>
      <c r="B9931" s="155" t="s">
        <v>12364</v>
      </c>
      <c r="C9931" s="156">
        <v>37621</v>
      </c>
      <c r="D9931" s="157">
        <v>0</v>
      </c>
      <c r="E9931" s="157">
        <v>0</v>
      </c>
      <c r="F9931" s="157">
        <v>0</v>
      </c>
    </row>
    <row r="9932" spans="1:6" x14ac:dyDescent="0.2">
      <c r="A9932" s="155" t="s">
        <v>8261</v>
      </c>
      <c r="B9932" s="155"/>
      <c r="C9932" s="156">
        <v>37621</v>
      </c>
      <c r="D9932" s="157">
        <v>0</v>
      </c>
      <c r="E9932" s="157">
        <v>0</v>
      </c>
      <c r="F9932" s="157">
        <v>0</v>
      </c>
    </row>
    <row r="9933" spans="1:6" x14ac:dyDescent="0.2">
      <c r="A9933" s="155" t="s">
        <v>8257</v>
      </c>
      <c r="B9933" s="155" t="s">
        <v>8258</v>
      </c>
      <c r="C9933" s="155" t="s">
        <v>10690</v>
      </c>
      <c r="D9933" s="157" t="s">
        <v>8259</v>
      </c>
      <c r="E9933" s="157" t="s">
        <v>8259</v>
      </c>
      <c r="F9933" s="157" t="s">
        <v>8259</v>
      </c>
    </row>
    <row r="9934" spans="1:6" x14ac:dyDescent="0.2">
      <c r="A9934" s="155" t="s">
        <v>122</v>
      </c>
      <c r="B9934" s="155" t="s">
        <v>8552</v>
      </c>
      <c r="C9934" s="155"/>
      <c r="D9934" s="155"/>
      <c r="E9934" s="155"/>
      <c r="F9934" s="155"/>
    </row>
    <row r="9935" spans="1:6" x14ac:dyDescent="0.2">
      <c r="A9935" s="155"/>
      <c r="B9935" s="155"/>
      <c r="C9935" s="155" t="s">
        <v>10691</v>
      </c>
      <c r="D9935" s="155"/>
      <c r="E9935" s="157">
        <v>0</v>
      </c>
      <c r="F9935" s="155"/>
    </row>
    <row r="9936" spans="1:6" x14ac:dyDescent="0.2">
      <c r="A9936" s="155" t="s">
        <v>8264</v>
      </c>
      <c r="B9936" s="155"/>
      <c r="C9936" s="156">
        <v>37590</v>
      </c>
      <c r="D9936" s="157">
        <v>10688.633</v>
      </c>
      <c r="E9936" s="157">
        <v>10601.605</v>
      </c>
      <c r="F9936" s="157">
        <v>87.028000000000006</v>
      </c>
    </row>
    <row r="9937" spans="1:6" x14ac:dyDescent="0.2">
      <c r="A9937" s="155" t="s">
        <v>8257</v>
      </c>
      <c r="B9937" s="155" t="s">
        <v>8258</v>
      </c>
      <c r="C9937" s="155" t="s">
        <v>10690</v>
      </c>
      <c r="D9937" s="157" t="s">
        <v>8259</v>
      </c>
      <c r="E9937" s="157" t="s">
        <v>8259</v>
      </c>
      <c r="F9937" s="157" t="s">
        <v>8259</v>
      </c>
    </row>
    <row r="9939" spans="1:6" x14ac:dyDescent="0.2">
      <c r="A9939" s="155" t="s">
        <v>8265</v>
      </c>
      <c r="B9939" s="155" t="s">
        <v>8266</v>
      </c>
      <c r="C9939" s="155" t="s">
        <v>158</v>
      </c>
      <c r="D9939" s="157" t="s">
        <v>3</v>
      </c>
      <c r="E9939" s="157" t="s">
        <v>4</v>
      </c>
      <c r="F9939" s="157" t="s">
        <v>1020</v>
      </c>
    </row>
    <row r="9940" spans="1:6" x14ac:dyDescent="0.2">
      <c r="A9940" s="155" t="s">
        <v>8257</v>
      </c>
      <c r="B9940" s="155" t="s">
        <v>8258</v>
      </c>
      <c r="C9940" s="155" t="s">
        <v>10690</v>
      </c>
      <c r="D9940" s="157" t="s">
        <v>8259</v>
      </c>
      <c r="E9940" s="157" t="s">
        <v>8259</v>
      </c>
      <c r="F9940" s="157" t="s">
        <v>8259</v>
      </c>
    </row>
    <row r="9941" spans="1:6" x14ac:dyDescent="0.2">
      <c r="A9941" s="156">
        <v>45637</v>
      </c>
      <c r="B9941" s="155" t="s">
        <v>12179</v>
      </c>
      <c r="C9941" s="155" t="s">
        <v>12180</v>
      </c>
      <c r="D9941" s="155"/>
      <c r="E9941" s="157">
        <v>2493.645</v>
      </c>
      <c r="F9941" s="157">
        <v>-2406.6170000000002</v>
      </c>
    </row>
    <row r="9942" spans="1:6" x14ac:dyDescent="0.2">
      <c r="A9942" s="155" t="s">
        <v>8257</v>
      </c>
      <c r="B9942" s="155" t="s">
        <v>8258</v>
      </c>
      <c r="C9942" s="155" t="s">
        <v>10690</v>
      </c>
      <c r="D9942" s="157" t="s">
        <v>8259</v>
      </c>
      <c r="E9942" s="157" t="s">
        <v>8259</v>
      </c>
      <c r="F9942" s="157" t="s">
        <v>8259</v>
      </c>
    </row>
    <row r="9943" spans="1:6" x14ac:dyDescent="0.2">
      <c r="A9943" s="155" t="s">
        <v>8260</v>
      </c>
      <c r="B9943" s="155" t="s">
        <v>12364</v>
      </c>
      <c r="C9943" s="156">
        <v>37621</v>
      </c>
      <c r="D9943" s="157">
        <v>0</v>
      </c>
      <c r="E9943" s="157">
        <v>2493.645</v>
      </c>
      <c r="F9943" s="157">
        <v>-2493.645</v>
      </c>
    </row>
    <row r="9944" spans="1:6" x14ac:dyDescent="0.2">
      <c r="A9944" s="155" t="s">
        <v>8261</v>
      </c>
      <c r="B9944" s="155"/>
      <c r="C9944" s="156">
        <v>37621</v>
      </c>
      <c r="D9944" s="157">
        <v>10688.633</v>
      </c>
      <c r="E9944" s="157">
        <v>13095.25</v>
      </c>
      <c r="F9944" s="157">
        <v>-2406.6170000000002</v>
      </c>
    </row>
    <row r="9945" spans="1:6" x14ac:dyDescent="0.2">
      <c r="A9945" s="155" t="s">
        <v>8257</v>
      </c>
      <c r="B9945" s="155" t="s">
        <v>8258</v>
      </c>
      <c r="C9945" s="155" t="s">
        <v>10690</v>
      </c>
      <c r="D9945" s="157" t="s">
        <v>8259</v>
      </c>
      <c r="E9945" s="157" t="s">
        <v>8259</v>
      </c>
      <c r="F9945" s="157" t="s">
        <v>8259</v>
      </c>
    </row>
    <row r="9946" spans="1:6" x14ac:dyDescent="0.2">
      <c r="A9946" s="155" t="s">
        <v>6485</v>
      </c>
      <c r="B9946" s="155" t="s">
        <v>9308</v>
      </c>
      <c r="C9946" s="155"/>
      <c r="D9946" s="155"/>
      <c r="E9946" s="155"/>
      <c r="F9946" s="155"/>
    </row>
    <row r="9947" spans="1:6" x14ac:dyDescent="0.2">
      <c r="A9947" s="155"/>
      <c r="B9947" s="155"/>
      <c r="C9947" s="155" t="s">
        <v>10691</v>
      </c>
      <c r="D9947" s="155"/>
      <c r="E9947" s="157">
        <v>0</v>
      </c>
      <c r="F9947" s="155"/>
    </row>
    <row r="9948" spans="1:6" x14ac:dyDescent="0.2">
      <c r="A9948" s="155" t="s">
        <v>8264</v>
      </c>
      <c r="B9948" s="155"/>
      <c r="C9948" s="156">
        <v>37590</v>
      </c>
      <c r="D9948" s="157">
        <v>3185.5859999999998</v>
      </c>
      <c r="E9948" s="157">
        <v>3185.5859999999998</v>
      </c>
      <c r="F9948" s="157">
        <v>0</v>
      </c>
    </row>
    <row r="9949" spans="1:6" x14ac:dyDescent="0.2">
      <c r="A9949" s="155" t="s">
        <v>8257</v>
      </c>
      <c r="B9949" s="155" t="s">
        <v>8258</v>
      </c>
      <c r="C9949" s="155" t="s">
        <v>10690</v>
      </c>
      <c r="D9949" s="157" t="s">
        <v>8259</v>
      </c>
      <c r="E9949" s="157" t="s">
        <v>8259</v>
      </c>
      <c r="F9949" s="157" t="s">
        <v>8259</v>
      </c>
    </row>
    <row r="9950" spans="1:6" x14ac:dyDescent="0.2">
      <c r="A9950" s="155" t="s">
        <v>8257</v>
      </c>
      <c r="B9950" s="155" t="s">
        <v>8258</v>
      </c>
      <c r="C9950" s="155" t="s">
        <v>10690</v>
      </c>
      <c r="D9950" s="157" t="s">
        <v>8259</v>
      </c>
      <c r="E9950" s="157" t="s">
        <v>8259</v>
      </c>
      <c r="F9950" s="157" t="s">
        <v>8259</v>
      </c>
    </row>
    <row r="9951" spans="1:6" x14ac:dyDescent="0.2">
      <c r="A9951" s="155" t="s">
        <v>8260</v>
      </c>
      <c r="B9951" s="155" t="s">
        <v>12364</v>
      </c>
      <c r="C9951" s="156">
        <v>37621</v>
      </c>
      <c r="D9951" s="157">
        <v>0</v>
      </c>
      <c r="E9951" s="157">
        <v>0</v>
      </c>
      <c r="F9951" s="157">
        <v>0</v>
      </c>
    </row>
    <row r="9952" spans="1:6" x14ac:dyDescent="0.2">
      <c r="A9952" s="155" t="s">
        <v>8261</v>
      </c>
      <c r="B9952" s="155"/>
      <c r="C9952" s="156">
        <v>37621</v>
      </c>
      <c r="D9952" s="157">
        <v>3185.5859999999998</v>
      </c>
      <c r="E9952" s="157">
        <v>3185.5859999999998</v>
      </c>
      <c r="F9952" s="157">
        <v>0</v>
      </c>
    </row>
    <row r="9953" spans="1:6" x14ac:dyDescent="0.2">
      <c r="A9953" s="155" t="s">
        <v>8257</v>
      </c>
      <c r="B9953" s="155" t="s">
        <v>8258</v>
      </c>
      <c r="C9953" s="155" t="s">
        <v>10690</v>
      </c>
      <c r="D9953" s="157" t="s">
        <v>8259</v>
      </c>
      <c r="E9953" s="157" t="s">
        <v>8259</v>
      </c>
      <c r="F9953" s="157" t="s">
        <v>8259</v>
      </c>
    </row>
    <row r="9954" spans="1:6" x14ac:dyDescent="0.2">
      <c r="A9954" s="155" t="s">
        <v>8257</v>
      </c>
      <c r="B9954" s="155" t="s">
        <v>8258</v>
      </c>
      <c r="C9954" s="155" t="s">
        <v>10690</v>
      </c>
      <c r="D9954" s="157" t="s">
        <v>8259</v>
      </c>
      <c r="E9954" s="157" t="s">
        <v>8259</v>
      </c>
      <c r="F9954" s="157" t="s">
        <v>8259</v>
      </c>
    </row>
    <row r="9955" spans="1:6" x14ac:dyDescent="0.2">
      <c r="A9955" s="155" t="s">
        <v>8260</v>
      </c>
      <c r="B9955" s="155" t="s">
        <v>12364</v>
      </c>
      <c r="C9955" s="156">
        <v>37621</v>
      </c>
      <c r="D9955" s="157">
        <v>0</v>
      </c>
      <c r="E9955" s="157">
        <v>0</v>
      </c>
      <c r="F9955" s="157">
        <v>0</v>
      </c>
    </row>
    <row r="9956" spans="1:6" x14ac:dyDescent="0.2">
      <c r="A9956" s="155" t="s">
        <v>8261</v>
      </c>
      <c r="B9956" s="155"/>
      <c r="C9956" s="156">
        <v>37621</v>
      </c>
      <c r="D9956" s="157">
        <v>0</v>
      </c>
      <c r="E9956" s="157">
        <v>0</v>
      </c>
      <c r="F9956" s="157">
        <v>0</v>
      </c>
    </row>
    <row r="9957" spans="1:6" x14ac:dyDescent="0.2">
      <c r="A9957" s="155" t="s">
        <v>8257</v>
      </c>
      <c r="B9957" s="155" t="s">
        <v>8258</v>
      </c>
      <c r="C9957" s="155" t="s">
        <v>10690</v>
      </c>
      <c r="D9957" s="157" t="s">
        <v>8259</v>
      </c>
      <c r="E9957" s="157" t="s">
        <v>8259</v>
      </c>
      <c r="F9957" s="157" t="s">
        <v>8259</v>
      </c>
    </row>
    <row r="9958" spans="1:6" x14ac:dyDescent="0.2">
      <c r="A9958" s="155" t="s">
        <v>8257</v>
      </c>
      <c r="B9958" s="155" t="s">
        <v>8258</v>
      </c>
      <c r="C9958" s="155" t="s">
        <v>10690</v>
      </c>
      <c r="D9958" s="157" t="s">
        <v>8259</v>
      </c>
      <c r="E9958" s="157" t="s">
        <v>8259</v>
      </c>
      <c r="F9958" s="157" t="s">
        <v>8259</v>
      </c>
    </row>
    <row r="9959" spans="1:6" x14ac:dyDescent="0.2">
      <c r="A9959" s="155" t="s">
        <v>8260</v>
      </c>
      <c r="B9959" s="155" t="s">
        <v>12364</v>
      </c>
      <c r="C9959" s="156">
        <v>37621</v>
      </c>
      <c r="D9959" s="157">
        <v>0</v>
      </c>
      <c r="E9959" s="157">
        <v>0</v>
      </c>
      <c r="F9959" s="157">
        <v>0</v>
      </c>
    </row>
    <row r="9960" spans="1:6" x14ac:dyDescent="0.2">
      <c r="A9960" s="155" t="s">
        <v>8261</v>
      </c>
      <c r="B9960" s="155"/>
      <c r="C9960" s="156">
        <v>37621</v>
      </c>
      <c r="D9960" s="157">
        <v>0</v>
      </c>
      <c r="E9960" s="157">
        <v>0</v>
      </c>
      <c r="F9960" s="157">
        <v>0</v>
      </c>
    </row>
    <row r="9961" spans="1:6" x14ac:dyDescent="0.2">
      <c r="A9961" s="155" t="s">
        <v>8257</v>
      </c>
      <c r="B9961" s="155" t="s">
        <v>8258</v>
      </c>
      <c r="C9961" s="155" t="s">
        <v>10690</v>
      </c>
      <c r="D9961" s="157" t="s">
        <v>8259</v>
      </c>
      <c r="E9961" s="157" t="s">
        <v>8259</v>
      </c>
      <c r="F9961" s="157" t="s">
        <v>8259</v>
      </c>
    </row>
    <row r="9962" spans="1:6" x14ac:dyDescent="0.2">
      <c r="A9962" s="155" t="s">
        <v>8257</v>
      </c>
      <c r="B9962" s="155" t="s">
        <v>8258</v>
      </c>
      <c r="C9962" s="155" t="s">
        <v>10690</v>
      </c>
      <c r="D9962" s="157" t="s">
        <v>8259</v>
      </c>
      <c r="E9962" s="157" t="s">
        <v>8259</v>
      </c>
      <c r="F9962" s="157" t="s">
        <v>8259</v>
      </c>
    </row>
    <row r="9963" spans="1:6" x14ac:dyDescent="0.2">
      <c r="A9963" s="155" t="s">
        <v>8260</v>
      </c>
      <c r="B9963" s="155" t="s">
        <v>12364</v>
      </c>
      <c r="C9963" s="156">
        <v>37621</v>
      </c>
      <c r="D9963" s="157">
        <v>0</v>
      </c>
      <c r="E9963" s="157">
        <v>0</v>
      </c>
      <c r="F9963" s="157">
        <v>0</v>
      </c>
    </row>
    <row r="9964" spans="1:6" x14ac:dyDescent="0.2">
      <c r="A9964" s="155" t="s">
        <v>8268</v>
      </c>
      <c r="B9964" s="155"/>
      <c r="C9964" s="155"/>
      <c r="D9964" s="155"/>
      <c r="E9964" s="155"/>
      <c r="F9964" s="155"/>
    </row>
    <row r="9965" spans="1:6" x14ac:dyDescent="0.2">
      <c r="A9965" s="155" t="s">
        <v>8254</v>
      </c>
      <c r="B9965" s="155" t="s">
        <v>8255</v>
      </c>
      <c r="C9965" s="155"/>
      <c r="D9965" s="155"/>
      <c r="E9965" s="155"/>
      <c r="F9965" s="155"/>
    </row>
    <row r="9966" spans="1:6" x14ac:dyDescent="0.2">
      <c r="A9966" s="155"/>
      <c r="B9966" s="155"/>
      <c r="C9966" s="155" t="s">
        <v>10689</v>
      </c>
      <c r="D9966" s="157" t="s">
        <v>8255</v>
      </c>
      <c r="E9966" s="155"/>
      <c r="F9966" s="155"/>
    </row>
    <row r="9968" spans="1:6" x14ac:dyDescent="0.2">
      <c r="A9968" s="155" t="s">
        <v>8261</v>
      </c>
      <c r="B9968" s="155"/>
      <c r="C9968" s="156">
        <v>37621</v>
      </c>
      <c r="D9968" s="157">
        <v>0</v>
      </c>
      <c r="E9968" s="157">
        <v>0</v>
      </c>
      <c r="F9968" s="157">
        <v>0</v>
      </c>
    </row>
    <row r="9969" spans="1:6" x14ac:dyDescent="0.2">
      <c r="A9969" s="155" t="s">
        <v>8257</v>
      </c>
      <c r="B9969" s="155" t="s">
        <v>8258</v>
      </c>
      <c r="C9969" s="155" t="s">
        <v>10690</v>
      </c>
      <c r="D9969" s="157" t="s">
        <v>8259</v>
      </c>
      <c r="E9969" s="157" t="s">
        <v>8259</v>
      </c>
      <c r="F9969" s="157" t="s">
        <v>8259</v>
      </c>
    </row>
    <row r="9970" spans="1:6" x14ac:dyDescent="0.2">
      <c r="A9970" s="155" t="s">
        <v>8257</v>
      </c>
      <c r="B9970" s="155" t="s">
        <v>8258</v>
      </c>
      <c r="C9970" s="155" t="s">
        <v>10690</v>
      </c>
      <c r="D9970" s="157" t="s">
        <v>8259</v>
      </c>
      <c r="E9970" s="157" t="s">
        <v>8259</v>
      </c>
      <c r="F9970" s="157" t="s">
        <v>8259</v>
      </c>
    </row>
    <row r="9971" spans="1:6" x14ac:dyDescent="0.2">
      <c r="A9971" s="155" t="s">
        <v>8260</v>
      </c>
      <c r="B9971" s="155" t="s">
        <v>12364</v>
      </c>
      <c r="C9971" s="156">
        <v>37621</v>
      </c>
      <c r="D9971" s="157">
        <v>0</v>
      </c>
      <c r="E9971" s="157">
        <v>0</v>
      </c>
      <c r="F9971" s="157">
        <v>0</v>
      </c>
    </row>
    <row r="9972" spans="1:6" x14ac:dyDescent="0.2">
      <c r="A9972" s="155" t="s">
        <v>8261</v>
      </c>
      <c r="B9972" s="155"/>
      <c r="C9972" s="156">
        <v>37621</v>
      </c>
      <c r="D9972" s="157">
        <v>0</v>
      </c>
      <c r="E9972" s="157">
        <v>0</v>
      </c>
      <c r="F9972" s="157">
        <v>0</v>
      </c>
    </row>
    <row r="9973" spans="1:6" x14ac:dyDescent="0.2">
      <c r="A9973" s="155" t="s">
        <v>8257</v>
      </c>
      <c r="B9973" s="155" t="s">
        <v>8258</v>
      </c>
      <c r="C9973" s="155" t="s">
        <v>10690</v>
      </c>
      <c r="D9973" s="157" t="s">
        <v>8259</v>
      </c>
      <c r="E9973" s="157" t="s">
        <v>8259</v>
      </c>
      <c r="F9973" s="157" t="s">
        <v>8259</v>
      </c>
    </row>
    <row r="9974" spans="1:6" x14ac:dyDescent="0.2">
      <c r="A9974" s="155" t="s">
        <v>8257</v>
      </c>
      <c r="B9974" s="155" t="s">
        <v>8258</v>
      </c>
      <c r="C9974" s="155" t="s">
        <v>10690</v>
      </c>
      <c r="D9974" s="157" t="s">
        <v>8259</v>
      </c>
      <c r="E9974" s="157" t="s">
        <v>8259</v>
      </c>
      <c r="F9974" s="157" t="s">
        <v>8259</v>
      </c>
    </row>
    <row r="9975" spans="1:6" x14ac:dyDescent="0.2">
      <c r="A9975" s="155" t="s">
        <v>8260</v>
      </c>
      <c r="B9975" s="155" t="s">
        <v>12364</v>
      </c>
      <c r="C9975" s="156">
        <v>37621</v>
      </c>
      <c r="D9975" s="157">
        <v>0</v>
      </c>
      <c r="E9975" s="157">
        <v>0</v>
      </c>
      <c r="F9975" s="157">
        <v>0</v>
      </c>
    </row>
    <row r="9976" spans="1:6" x14ac:dyDescent="0.2">
      <c r="A9976" s="155" t="s">
        <v>8261</v>
      </c>
      <c r="B9976" s="155"/>
      <c r="C9976" s="156">
        <v>37621</v>
      </c>
      <c r="D9976" s="157">
        <v>0</v>
      </c>
      <c r="E9976" s="157">
        <v>0</v>
      </c>
      <c r="F9976" s="157">
        <v>0</v>
      </c>
    </row>
    <row r="9977" spans="1:6" x14ac:dyDescent="0.2">
      <c r="A9977" s="155" t="s">
        <v>8257</v>
      </c>
      <c r="B9977" s="155" t="s">
        <v>8258</v>
      </c>
      <c r="C9977" s="155" t="s">
        <v>10690</v>
      </c>
      <c r="D9977" s="157" t="s">
        <v>8259</v>
      </c>
      <c r="E9977" s="157" t="s">
        <v>8259</v>
      </c>
      <c r="F9977" s="157" t="s">
        <v>8259</v>
      </c>
    </row>
    <row r="9978" spans="1:6" x14ac:dyDescent="0.2">
      <c r="A9978" s="155" t="s">
        <v>8257</v>
      </c>
      <c r="B9978" s="155" t="s">
        <v>8258</v>
      </c>
      <c r="C9978" s="155" t="s">
        <v>10690</v>
      </c>
      <c r="D9978" s="157" t="s">
        <v>8259</v>
      </c>
      <c r="E9978" s="157" t="s">
        <v>8259</v>
      </c>
      <c r="F9978" s="157" t="s">
        <v>8259</v>
      </c>
    </row>
    <row r="9979" spans="1:6" x14ac:dyDescent="0.2">
      <c r="A9979" s="155" t="s">
        <v>8260</v>
      </c>
      <c r="B9979" s="155" t="s">
        <v>12364</v>
      </c>
      <c r="C9979" s="156">
        <v>37621</v>
      </c>
      <c r="D9979" s="157">
        <v>0</v>
      </c>
      <c r="E9979" s="157">
        <v>0</v>
      </c>
      <c r="F9979" s="157">
        <v>0</v>
      </c>
    </row>
    <row r="9980" spans="1:6" x14ac:dyDescent="0.2">
      <c r="A9980" s="155" t="s">
        <v>8261</v>
      </c>
      <c r="B9980" s="155"/>
      <c r="C9980" s="156">
        <v>37621</v>
      </c>
      <c r="D9980" s="157">
        <v>0</v>
      </c>
      <c r="E9980" s="157">
        <v>0</v>
      </c>
      <c r="F9980" s="157">
        <v>0</v>
      </c>
    </row>
    <row r="9981" spans="1:6" x14ac:dyDescent="0.2">
      <c r="A9981" s="155" t="s">
        <v>8257</v>
      </c>
      <c r="B9981" s="155" t="s">
        <v>8258</v>
      </c>
      <c r="C9981" s="155" t="s">
        <v>10690</v>
      </c>
      <c r="D9981" s="157" t="s">
        <v>8259</v>
      </c>
      <c r="E9981" s="157" t="s">
        <v>8259</v>
      </c>
      <c r="F9981" s="157" t="s">
        <v>8259</v>
      </c>
    </row>
    <row r="9982" spans="1:6" x14ac:dyDescent="0.2">
      <c r="A9982" s="155" t="s">
        <v>8257</v>
      </c>
      <c r="B9982" s="155" t="s">
        <v>8258</v>
      </c>
      <c r="C9982" s="155" t="s">
        <v>10690</v>
      </c>
      <c r="D9982" s="157" t="s">
        <v>8259</v>
      </c>
      <c r="E9982" s="157" t="s">
        <v>8259</v>
      </c>
      <c r="F9982" s="157" t="s">
        <v>8259</v>
      </c>
    </row>
    <row r="9983" spans="1:6" x14ac:dyDescent="0.2">
      <c r="A9983" s="155" t="s">
        <v>8260</v>
      </c>
      <c r="B9983" s="155" t="s">
        <v>12364</v>
      </c>
      <c r="C9983" s="156">
        <v>37621</v>
      </c>
      <c r="D9983" s="157">
        <v>0</v>
      </c>
      <c r="E9983" s="157">
        <v>0</v>
      </c>
      <c r="F9983" s="157">
        <v>0</v>
      </c>
    </row>
    <row r="9984" spans="1:6" x14ac:dyDescent="0.2">
      <c r="A9984" s="155" t="s">
        <v>8261</v>
      </c>
      <c r="B9984" s="155"/>
      <c r="C9984" s="156">
        <v>37621</v>
      </c>
      <c r="D9984" s="157">
        <v>0</v>
      </c>
      <c r="E9984" s="157">
        <v>0</v>
      </c>
      <c r="F9984" s="157">
        <v>0</v>
      </c>
    </row>
    <row r="9985" spans="1:6" x14ac:dyDescent="0.2">
      <c r="A9985" s="155" t="s">
        <v>8257</v>
      </c>
      <c r="B9985" s="155" t="s">
        <v>8258</v>
      </c>
      <c r="C9985" s="155" t="s">
        <v>10690</v>
      </c>
      <c r="D9985" s="157" t="s">
        <v>8259</v>
      </c>
      <c r="E9985" s="157" t="s">
        <v>8259</v>
      </c>
      <c r="F9985" s="157" t="s">
        <v>8259</v>
      </c>
    </row>
    <row r="9986" spans="1:6" x14ac:dyDescent="0.2">
      <c r="A9986" s="155" t="s">
        <v>8257</v>
      </c>
      <c r="B9986" s="155" t="s">
        <v>8258</v>
      </c>
      <c r="C9986" s="155" t="s">
        <v>10690</v>
      </c>
      <c r="D9986" s="157" t="s">
        <v>8259</v>
      </c>
      <c r="E9986" s="157" t="s">
        <v>8259</v>
      </c>
      <c r="F9986" s="157" t="s">
        <v>8259</v>
      </c>
    </row>
    <row r="9987" spans="1:6" x14ac:dyDescent="0.2">
      <c r="A9987" s="155" t="s">
        <v>8260</v>
      </c>
      <c r="B9987" s="155" t="s">
        <v>12364</v>
      </c>
      <c r="C9987" s="156">
        <v>37621</v>
      </c>
      <c r="D9987" s="157">
        <v>0</v>
      </c>
      <c r="E9987" s="157">
        <v>0</v>
      </c>
      <c r="F9987" s="157">
        <v>0</v>
      </c>
    </row>
    <row r="9988" spans="1:6" x14ac:dyDescent="0.2">
      <c r="A9988" s="155" t="s">
        <v>8261</v>
      </c>
      <c r="B9988" s="155"/>
      <c r="C9988" s="156">
        <v>37621</v>
      </c>
      <c r="D9988" s="157">
        <v>0</v>
      </c>
      <c r="E9988" s="157">
        <v>0</v>
      </c>
      <c r="F9988" s="157">
        <v>0</v>
      </c>
    </row>
    <row r="9989" spans="1:6" x14ac:dyDescent="0.2">
      <c r="A9989" s="155" t="s">
        <v>8257</v>
      </c>
      <c r="B9989" s="155" t="s">
        <v>8258</v>
      </c>
      <c r="C9989" s="155" t="s">
        <v>10690</v>
      </c>
      <c r="D9989" s="157" t="s">
        <v>8259</v>
      </c>
      <c r="E9989" s="157" t="s">
        <v>8259</v>
      </c>
      <c r="F9989" s="157" t="s">
        <v>8259</v>
      </c>
    </row>
    <row r="9990" spans="1:6" x14ac:dyDescent="0.2">
      <c r="A9990" s="155" t="s">
        <v>8257</v>
      </c>
      <c r="B9990" s="155" t="s">
        <v>8258</v>
      </c>
      <c r="C9990" s="155" t="s">
        <v>10690</v>
      </c>
      <c r="D9990" s="157" t="s">
        <v>8259</v>
      </c>
      <c r="E9990" s="157" t="s">
        <v>8259</v>
      </c>
      <c r="F9990" s="157" t="s">
        <v>8259</v>
      </c>
    </row>
    <row r="9991" spans="1:6" x14ac:dyDescent="0.2">
      <c r="A9991" s="155" t="s">
        <v>8260</v>
      </c>
      <c r="B9991" s="155" t="s">
        <v>12364</v>
      </c>
      <c r="C9991" s="156">
        <v>37621</v>
      </c>
      <c r="D9991" s="157">
        <v>0</v>
      </c>
      <c r="E9991" s="157">
        <v>0</v>
      </c>
      <c r="F9991" s="157">
        <v>0</v>
      </c>
    </row>
    <row r="9992" spans="1:6" x14ac:dyDescent="0.2">
      <c r="A9992" s="155" t="s">
        <v>8261</v>
      </c>
      <c r="B9992" s="155"/>
      <c r="C9992" s="156">
        <v>37621</v>
      </c>
      <c r="D9992" s="157">
        <v>0</v>
      </c>
      <c r="E9992" s="157">
        <v>0</v>
      </c>
      <c r="F9992" s="157">
        <v>0</v>
      </c>
    </row>
    <row r="9993" spans="1:6" x14ac:dyDescent="0.2">
      <c r="A9993" s="155" t="s">
        <v>8257</v>
      </c>
      <c r="B9993" s="155" t="s">
        <v>8258</v>
      </c>
      <c r="C9993" s="155" t="s">
        <v>10690</v>
      </c>
      <c r="D9993" s="157" t="s">
        <v>8259</v>
      </c>
      <c r="E9993" s="157" t="s">
        <v>8259</v>
      </c>
      <c r="F9993" s="157" t="s">
        <v>8259</v>
      </c>
    </row>
    <row r="9994" spans="1:6" x14ac:dyDescent="0.2">
      <c r="A9994" s="155" t="s">
        <v>8257</v>
      </c>
      <c r="B9994" s="155" t="s">
        <v>8258</v>
      </c>
      <c r="C9994" s="155" t="s">
        <v>10690</v>
      </c>
      <c r="D9994" s="157" t="s">
        <v>8259</v>
      </c>
      <c r="E9994" s="157" t="s">
        <v>8259</v>
      </c>
      <c r="F9994" s="157" t="s">
        <v>8259</v>
      </c>
    </row>
    <row r="9995" spans="1:6" x14ac:dyDescent="0.2">
      <c r="A9995" s="155" t="s">
        <v>8260</v>
      </c>
      <c r="B9995" s="155" t="s">
        <v>12364</v>
      </c>
      <c r="C9995" s="156">
        <v>37621</v>
      </c>
      <c r="D9995" s="157">
        <v>0</v>
      </c>
      <c r="E9995" s="157">
        <v>0</v>
      </c>
      <c r="F9995" s="157">
        <v>0</v>
      </c>
    </row>
    <row r="9996" spans="1:6" x14ac:dyDescent="0.2">
      <c r="A9996" s="155" t="s">
        <v>8261</v>
      </c>
      <c r="B9996" s="155"/>
      <c r="C9996" s="156">
        <v>37621</v>
      </c>
      <c r="D9996" s="157">
        <v>0</v>
      </c>
      <c r="E9996" s="157">
        <v>0</v>
      </c>
      <c r="F9996" s="157">
        <v>0</v>
      </c>
    </row>
    <row r="9997" spans="1:6" x14ac:dyDescent="0.2">
      <c r="A9997" s="155" t="s">
        <v>8257</v>
      </c>
      <c r="B9997" s="155" t="s">
        <v>8258</v>
      </c>
      <c r="C9997" s="155" t="s">
        <v>10690</v>
      </c>
      <c r="D9997" s="157" t="s">
        <v>8259</v>
      </c>
      <c r="E9997" s="157" t="s">
        <v>8259</v>
      </c>
      <c r="F9997" s="157" t="s">
        <v>8259</v>
      </c>
    </row>
    <row r="9998" spans="1:6" x14ac:dyDescent="0.2">
      <c r="A9998" s="155" t="s">
        <v>8257</v>
      </c>
      <c r="B9998" s="155" t="s">
        <v>8258</v>
      </c>
      <c r="C9998" s="155" t="s">
        <v>10690</v>
      </c>
      <c r="D9998" s="157" t="s">
        <v>8259</v>
      </c>
      <c r="E9998" s="157" t="s">
        <v>8259</v>
      </c>
      <c r="F9998" s="157" t="s">
        <v>8259</v>
      </c>
    </row>
    <row r="9999" spans="1:6" x14ac:dyDescent="0.2">
      <c r="A9999" s="155" t="s">
        <v>8260</v>
      </c>
      <c r="B9999" s="155" t="s">
        <v>12364</v>
      </c>
      <c r="C9999" s="156">
        <v>37621</v>
      </c>
      <c r="D9999" s="157">
        <v>0</v>
      </c>
      <c r="E9999" s="157">
        <v>0</v>
      </c>
      <c r="F9999" s="157">
        <v>0</v>
      </c>
    </row>
    <row r="10000" spans="1:6" x14ac:dyDescent="0.2">
      <c r="A10000" s="155" t="s">
        <v>8261</v>
      </c>
      <c r="B10000" s="155"/>
      <c r="C10000" s="156">
        <v>37621</v>
      </c>
      <c r="D10000" s="157">
        <v>0</v>
      </c>
      <c r="E10000" s="157">
        <v>0</v>
      </c>
      <c r="F10000" s="157">
        <v>0</v>
      </c>
    </row>
    <row r="10001" spans="1:6" x14ac:dyDescent="0.2">
      <c r="A10001" s="155" t="s">
        <v>8257</v>
      </c>
      <c r="B10001" s="155" t="s">
        <v>8258</v>
      </c>
      <c r="C10001" s="155" t="s">
        <v>10690</v>
      </c>
      <c r="D10001" s="157" t="s">
        <v>8259</v>
      </c>
      <c r="E10001" s="157" t="s">
        <v>8259</v>
      </c>
      <c r="F10001" s="157" t="s">
        <v>8259</v>
      </c>
    </row>
    <row r="10002" spans="1:6" x14ac:dyDescent="0.2">
      <c r="A10002" s="155" t="s">
        <v>6498</v>
      </c>
      <c r="B10002" s="155" t="s">
        <v>10128</v>
      </c>
      <c r="C10002" s="155" t="s">
        <v>8692</v>
      </c>
      <c r="D10002" s="155"/>
      <c r="E10002" s="155"/>
      <c r="F10002" s="155"/>
    </row>
    <row r="10003" spans="1:6" x14ac:dyDescent="0.2">
      <c r="A10003" s="155"/>
      <c r="B10003" s="155"/>
      <c r="C10003" s="155" t="s">
        <v>10691</v>
      </c>
      <c r="D10003" s="155"/>
      <c r="E10003" s="157">
        <v>0</v>
      </c>
      <c r="F10003" s="155"/>
    </row>
    <row r="10004" spans="1:6" x14ac:dyDescent="0.2">
      <c r="A10004" s="155" t="s">
        <v>8264</v>
      </c>
      <c r="B10004" s="155"/>
      <c r="C10004" s="156">
        <v>37590</v>
      </c>
      <c r="D10004" s="157">
        <v>531.721</v>
      </c>
      <c r="E10004" s="157">
        <v>1725.4839999999999</v>
      </c>
      <c r="F10004" s="157">
        <v>-1193.7629999999999</v>
      </c>
    </row>
    <row r="10005" spans="1:6" x14ac:dyDescent="0.2">
      <c r="A10005" s="155" t="s">
        <v>8257</v>
      </c>
      <c r="B10005" s="155" t="s">
        <v>8258</v>
      </c>
      <c r="C10005" s="155" t="s">
        <v>10690</v>
      </c>
      <c r="D10005" s="157" t="s">
        <v>8259</v>
      </c>
      <c r="E10005" s="157" t="s">
        <v>8259</v>
      </c>
      <c r="F10005" s="157" t="s">
        <v>8259</v>
      </c>
    </row>
    <row r="10007" spans="1:6" x14ac:dyDescent="0.2">
      <c r="A10007" s="155" t="s">
        <v>8265</v>
      </c>
      <c r="B10007" s="155" t="s">
        <v>8266</v>
      </c>
      <c r="C10007" s="155" t="s">
        <v>158</v>
      </c>
      <c r="D10007" s="157" t="s">
        <v>3</v>
      </c>
      <c r="E10007" s="157" t="s">
        <v>4</v>
      </c>
      <c r="F10007" s="157" t="s">
        <v>1020</v>
      </c>
    </row>
    <row r="10008" spans="1:6" x14ac:dyDescent="0.2">
      <c r="A10008" s="155" t="s">
        <v>8257</v>
      </c>
      <c r="B10008" s="155" t="s">
        <v>8258</v>
      </c>
      <c r="C10008" s="155" t="s">
        <v>10690</v>
      </c>
      <c r="D10008" s="157" t="s">
        <v>8259</v>
      </c>
      <c r="E10008" s="157" t="s">
        <v>8259</v>
      </c>
      <c r="F10008" s="157" t="s">
        <v>8259</v>
      </c>
    </row>
    <row r="10009" spans="1:6" x14ac:dyDescent="0.2">
      <c r="A10009" s="156">
        <v>45644</v>
      </c>
      <c r="B10009" s="155">
        <v>5624567525</v>
      </c>
      <c r="C10009" s="155" t="s">
        <v>12181</v>
      </c>
      <c r="D10009" s="157">
        <v>741.74900000000002</v>
      </c>
      <c r="E10009" s="155"/>
      <c r="F10009" s="157">
        <v>-452.01400000000001</v>
      </c>
    </row>
    <row r="10010" spans="1:6" x14ac:dyDescent="0.2">
      <c r="A10010" s="156">
        <v>45644</v>
      </c>
      <c r="B10010" s="155">
        <v>5624567526</v>
      </c>
      <c r="C10010" s="155" t="s">
        <v>12395</v>
      </c>
      <c r="D10010" s="157">
        <v>452.01400000000001</v>
      </c>
      <c r="E10010" s="155"/>
      <c r="F10010" s="157">
        <v>0</v>
      </c>
    </row>
    <row r="10011" spans="1:6" x14ac:dyDescent="0.2">
      <c r="A10011" s="156">
        <v>45650</v>
      </c>
      <c r="B10011" s="155" t="s">
        <v>12182</v>
      </c>
      <c r="C10011" s="155" t="s">
        <v>12183</v>
      </c>
      <c r="D10011" s="155"/>
      <c r="E10011" s="157">
        <v>197.39099999999999</v>
      </c>
      <c r="F10011" s="157">
        <v>-197.39099999999999</v>
      </c>
    </row>
    <row r="10012" spans="1:6" x14ac:dyDescent="0.2">
      <c r="A10012" s="155" t="s">
        <v>8257</v>
      </c>
      <c r="B10012" s="155" t="s">
        <v>8258</v>
      </c>
      <c r="C10012" s="155" t="s">
        <v>10690</v>
      </c>
      <c r="D10012" s="157" t="s">
        <v>8259</v>
      </c>
      <c r="E10012" s="157" t="s">
        <v>8259</v>
      </c>
      <c r="F10012" s="157" t="s">
        <v>8259</v>
      </c>
    </row>
    <row r="10013" spans="1:6" x14ac:dyDescent="0.2">
      <c r="A10013" s="155" t="s">
        <v>8260</v>
      </c>
      <c r="B10013" s="155" t="s">
        <v>12364</v>
      </c>
      <c r="C10013" s="156">
        <v>37621</v>
      </c>
      <c r="D10013" s="157">
        <v>1193.7629999999999</v>
      </c>
      <c r="E10013" s="157">
        <v>197.39099999999999</v>
      </c>
      <c r="F10013" s="157">
        <v>996.37199999999996</v>
      </c>
    </row>
    <row r="10014" spans="1:6" x14ac:dyDescent="0.2">
      <c r="A10014" s="155" t="s">
        <v>8261</v>
      </c>
      <c r="B10014" s="155"/>
      <c r="C10014" s="156">
        <v>37621</v>
      </c>
      <c r="D10014" s="157">
        <v>1725.4839999999999</v>
      </c>
      <c r="E10014" s="157">
        <v>1922.875</v>
      </c>
      <c r="F10014" s="157">
        <v>-197.39099999999999</v>
      </c>
    </row>
    <row r="10015" spans="1:6" x14ac:dyDescent="0.2">
      <c r="A10015" s="155" t="s">
        <v>8257</v>
      </c>
      <c r="B10015" s="155" t="s">
        <v>8258</v>
      </c>
      <c r="C10015" s="155" t="s">
        <v>10690</v>
      </c>
      <c r="D10015" s="157" t="s">
        <v>8259</v>
      </c>
      <c r="E10015" s="157" t="s">
        <v>8259</v>
      </c>
      <c r="F10015" s="157" t="s">
        <v>8259</v>
      </c>
    </row>
    <row r="10016" spans="1:6" x14ac:dyDescent="0.2">
      <c r="A10016" s="155" t="s">
        <v>8257</v>
      </c>
      <c r="B10016" s="155" t="s">
        <v>8258</v>
      </c>
      <c r="C10016" s="155" t="s">
        <v>10690</v>
      </c>
      <c r="D10016" s="157" t="s">
        <v>8259</v>
      </c>
      <c r="E10016" s="157" t="s">
        <v>8259</v>
      </c>
      <c r="F10016" s="157" t="s">
        <v>8259</v>
      </c>
    </row>
    <row r="10017" spans="1:6" x14ac:dyDescent="0.2">
      <c r="A10017" s="155" t="s">
        <v>8260</v>
      </c>
      <c r="B10017" s="155" t="s">
        <v>12364</v>
      </c>
      <c r="C10017" s="156">
        <v>37621</v>
      </c>
      <c r="D10017" s="157">
        <v>0</v>
      </c>
      <c r="E10017" s="157">
        <v>0</v>
      </c>
      <c r="F10017" s="157">
        <v>0</v>
      </c>
    </row>
    <row r="10018" spans="1:6" x14ac:dyDescent="0.2">
      <c r="A10018" s="155" t="s">
        <v>8261</v>
      </c>
      <c r="B10018" s="155"/>
      <c r="C10018" s="156">
        <v>37621</v>
      </c>
      <c r="D10018" s="157">
        <v>0</v>
      </c>
      <c r="E10018" s="157">
        <v>0</v>
      </c>
      <c r="F10018" s="157">
        <v>0</v>
      </c>
    </row>
    <row r="10019" spans="1:6" x14ac:dyDescent="0.2">
      <c r="A10019" s="155" t="s">
        <v>8257</v>
      </c>
      <c r="B10019" s="155" t="s">
        <v>8258</v>
      </c>
      <c r="C10019" s="155" t="s">
        <v>10690</v>
      </c>
      <c r="D10019" s="157" t="s">
        <v>8259</v>
      </c>
      <c r="E10019" s="157" t="s">
        <v>8259</v>
      </c>
      <c r="F10019" s="157" t="s">
        <v>8259</v>
      </c>
    </row>
    <row r="10020" spans="1:6" x14ac:dyDescent="0.2">
      <c r="A10020" s="155" t="s">
        <v>8268</v>
      </c>
      <c r="B10020" s="155"/>
      <c r="C10020" s="155"/>
      <c r="D10020" s="155"/>
      <c r="E10020" s="155"/>
      <c r="F10020" s="155"/>
    </row>
    <row r="10021" spans="1:6" x14ac:dyDescent="0.2">
      <c r="A10021" s="155" t="s">
        <v>8254</v>
      </c>
      <c r="B10021" s="155" t="s">
        <v>8255</v>
      </c>
      <c r="C10021" s="155"/>
      <c r="D10021" s="155"/>
      <c r="E10021" s="155"/>
      <c r="F10021" s="155"/>
    </row>
    <row r="10022" spans="1:6" x14ac:dyDescent="0.2">
      <c r="A10022" s="155"/>
      <c r="B10022" s="155"/>
      <c r="C10022" s="155" t="s">
        <v>10689</v>
      </c>
      <c r="D10022" s="157" t="s">
        <v>8255</v>
      </c>
      <c r="E10022" s="155"/>
      <c r="F10022" s="155"/>
    </row>
    <row r="10024" spans="1:6" x14ac:dyDescent="0.2">
      <c r="A10024" s="155" t="s">
        <v>8257</v>
      </c>
      <c r="B10024" s="155" t="s">
        <v>8258</v>
      </c>
      <c r="C10024" s="155" t="s">
        <v>10690</v>
      </c>
      <c r="D10024" s="157" t="s">
        <v>8259</v>
      </c>
      <c r="E10024" s="157" t="s">
        <v>8259</v>
      </c>
      <c r="F10024" s="157" t="s">
        <v>8259</v>
      </c>
    </row>
    <row r="10025" spans="1:6" x14ac:dyDescent="0.2">
      <c r="A10025" s="155" t="s">
        <v>8260</v>
      </c>
      <c r="B10025" s="155" t="s">
        <v>12364</v>
      </c>
      <c r="C10025" s="156">
        <v>37621</v>
      </c>
      <c r="D10025" s="157">
        <v>0</v>
      </c>
      <c r="E10025" s="157">
        <v>0</v>
      </c>
      <c r="F10025" s="157">
        <v>0</v>
      </c>
    </row>
    <row r="10026" spans="1:6" x14ac:dyDescent="0.2">
      <c r="A10026" s="155" t="s">
        <v>8261</v>
      </c>
      <c r="B10026" s="155"/>
      <c r="C10026" s="156">
        <v>37621</v>
      </c>
      <c r="D10026" s="157">
        <v>0</v>
      </c>
      <c r="E10026" s="157">
        <v>0</v>
      </c>
      <c r="F10026" s="157">
        <v>0</v>
      </c>
    </row>
    <row r="10027" spans="1:6" x14ac:dyDescent="0.2">
      <c r="A10027" s="155" t="s">
        <v>8257</v>
      </c>
      <c r="B10027" s="155" t="s">
        <v>8258</v>
      </c>
      <c r="C10027" s="155" t="s">
        <v>10690</v>
      </c>
      <c r="D10027" s="157" t="s">
        <v>8259</v>
      </c>
      <c r="E10027" s="157" t="s">
        <v>8259</v>
      </c>
      <c r="F10027" s="157" t="s">
        <v>8259</v>
      </c>
    </row>
    <row r="10028" spans="1:6" x14ac:dyDescent="0.2">
      <c r="A10028" s="155" t="s">
        <v>8257</v>
      </c>
      <c r="B10028" s="155" t="s">
        <v>8258</v>
      </c>
      <c r="C10028" s="155" t="s">
        <v>10690</v>
      </c>
      <c r="D10028" s="157" t="s">
        <v>8259</v>
      </c>
      <c r="E10028" s="157" t="s">
        <v>8259</v>
      </c>
      <c r="F10028" s="157" t="s">
        <v>8259</v>
      </c>
    </row>
    <row r="10029" spans="1:6" x14ac:dyDescent="0.2">
      <c r="A10029" s="155" t="s">
        <v>8260</v>
      </c>
      <c r="B10029" s="155" t="s">
        <v>12364</v>
      </c>
      <c r="C10029" s="156">
        <v>37621</v>
      </c>
      <c r="D10029" s="157">
        <v>0</v>
      </c>
      <c r="E10029" s="157">
        <v>0</v>
      </c>
      <c r="F10029" s="157">
        <v>0</v>
      </c>
    </row>
    <row r="10030" spans="1:6" x14ac:dyDescent="0.2">
      <c r="A10030" s="155" t="s">
        <v>8261</v>
      </c>
      <c r="B10030" s="155"/>
      <c r="C10030" s="156">
        <v>37621</v>
      </c>
      <c r="D10030" s="157">
        <v>0</v>
      </c>
      <c r="E10030" s="157">
        <v>0</v>
      </c>
      <c r="F10030" s="157">
        <v>0</v>
      </c>
    </row>
    <row r="10031" spans="1:6" x14ac:dyDescent="0.2">
      <c r="A10031" s="155" t="s">
        <v>8257</v>
      </c>
      <c r="B10031" s="155" t="s">
        <v>8258</v>
      </c>
      <c r="C10031" s="155" t="s">
        <v>10690</v>
      </c>
      <c r="D10031" s="157" t="s">
        <v>8259</v>
      </c>
      <c r="E10031" s="157" t="s">
        <v>8259</v>
      </c>
      <c r="F10031" s="157" t="s">
        <v>8259</v>
      </c>
    </row>
    <row r="10032" spans="1:6" x14ac:dyDescent="0.2">
      <c r="A10032" s="155" t="s">
        <v>8257</v>
      </c>
      <c r="B10032" s="155" t="s">
        <v>8258</v>
      </c>
      <c r="C10032" s="155" t="s">
        <v>10690</v>
      </c>
      <c r="D10032" s="157" t="s">
        <v>8259</v>
      </c>
      <c r="E10032" s="157" t="s">
        <v>8259</v>
      </c>
      <c r="F10032" s="157" t="s">
        <v>8259</v>
      </c>
    </row>
    <row r="10033" spans="1:6" x14ac:dyDescent="0.2">
      <c r="A10033" s="155" t="s">
        <v>8260</v>
      </c>
      <c r="B10033" s="155" t="s">
        <v>12364</v>
      </c>
      <c r="C10033" s="156">
        <v>37621</v>
      </c>
      <c r="D10033" s="157">
        <v>0</v>
      </c>
      <c r="E10033" s="157">
        <v>0</v>
      </c>
      <c r="F10033" s="157">
        <v>0</v>
      </c>
    </row>
    <row r="10034" spans="1:6" x14ac:dyDescent="0.2">
      <c r="A10034" s="155" t="s">
        <v>8261</v>
      </c>
      <c r="B10034" s="155"/>
      <c r="C10034" s="156">
        <v>37621</v>
      </c>
      <c r="D10034" s="157">
        <v>0</v>
      </c>
      <c r="E10034" s="157">
        <v>0</v>
      </c>
      <c r="F10034" s="157">
        <v>0</v>
      </c>
    </row>
    <row r="10035" spans="1:6" x14ac:dyDescent="0.2">
      <c r="A10035" s="155" t="s">
        <v>8257</v>
      </c>
      <c r="B10035" s="155" t="s">
        <v>8258</v>
      </c>
      <c r="C10035" s="155" t="s">
        <v>10690</v>
      </c>
      <c r="D10035" s="157" t="s">
        <v>8259</v>
      </c>
      <c r="E10035" s="157" t="s">
        <v>8259</v>
      </c>
      <c r="F10035" s="157" t="s">
        <v>8259</v>
      </c>
    </row>
    <row r="10036" spans="1:6" x14ac:dyDescent="0.2">
      <c r="A10036" s="155" t="s">
        <v>124</v>
      </c>
      <c r="B10036" s="155" t="s">
        <v>10129</v>
      </c>
      <c r="C10036" s="155"/>
      <c r="D10036" s="155"/>
      <c r="E10036" s="155"/>
      <c r="F10036" s="155"/>
    </row>
    <row r="10037" spans="1:6" x14ac:dyDescent="0.2">
      <c r="A10037" s="155"/>
      <c r="B10037" s="155"/>
      <c r="C10037" s="155" t="s">
        <v>10691</v>
      </c>
      <c r="D10037" s="155"/>
      <c r="E10037" s="157">
        <v>0</v>
      </c>
      <c r="F10037" s="155"/>
    </row>
    <row r="10038" spans="1:6" x14ac:dyDescent="0.2">
      <c r="A10038" s="155" t="s">
        <v>8264</v>
      </c>
      <c r="B10038" s="155"/>
      <c r="C10038" s="156">
        <v>37590</v>
      </c>
      <c r="D10038" s="157">
        <v>1758.04</v>
      </c>
      <c r="E10038" s="157">
        <v>0</v>
      </c>
      <c r="F10038" s="157">
        <v>1758.04</v>
      </c>
    </row>
    <row r="10039" spans="1:6" x14ac:dyDescent="0.2">
      <c r="A10039" s="155" t="s">
        <v>8257</v>
      </c>
      <c r="B10039" s="155" t="s">
        <v>8258</v>
      </c>
      <c r="C10039" s="155" t="s">
        <v>10690</v>
      </c>
      <c r="D10039" s="157" t="s">
        <v>8259</v>
      </c>
      <c r="E10039" s="157" t="s">
        <v>8259</v>
      </c>
      <c r="F10039" s="157" t="s">
        <v>8259</v>
      </c>
    </row>
    <row r="10040" spans="1:6" x14ac:dyDescent="0.2">
      <c r="A10040" s="155" t="s">
        <v>8257</v>
      </c>
      <c r="B10040" s="155" t="s">
        <v>8258</v>
      </c>
      <c r="C10040" s="155" t="s">
        <v>10690</v>
      </c>
      <c r="D10040" s="157" t="s">
        <v>8259</v>
      </c>
      <c r="E10040" s="157" t="s">
        <v>8259</v>
      </c>
      <c r="F10040" s="157" t="s">
        <v>8259</v>
      </c>
    </row>
    <row r="10041" spans="1:6" x14ac:dyDescent="0.2">
      <c r="A10041" s="155" t="s">
        <v>8260</v>
      </c>
      <c r="B10041" s="155" t="s">
        <v>12364</v>
      </c>
      <c r="C10041" s="156">
        <v>37621</v>
      </c>
      <c r="D10041" s="157">
        <v>0</v>
      </c>
      <c r="E10041" s="157">
        <v>0</v>
      </c>
      <c r="F10041" s="157">
        <v>0</v>
      </c>
    </row>
    <row r="10042" spans="1:6" x14ac:dyDescent="0.2">
      <c r="A10042" s="155" t="s">
        <v>8261</v>
      </c>
      <c r="B10042" s="155"/>
      <c r="C10042" s="156">
        <v>37621</v>
      </c>
      <c r="D10042" s="157">
        <v>1758.04</v>
      </c>
      <c r="E10042" s="157">
        <v>0</v>
      </c>
      <c r="F10042" s="157">
        <v>1758.04</v>
      </c>
    </row>
    <row r="10043" spans="1:6" x14ac:dyDescent="0.2">
      <c r="A10043" s="155" t="s">
        <v>8257</v>
      </c>
      <c r="B10043" s="155" t="s">
        <v>8258</v>
      </c>
      <c r="C10043" s="155" t="s">
        <v>10690</v>
      </c>
      <c r="D10043" s="157" t="s">
        <v>8259</v>
      </c>
      <c r="E10043" s="157" t="s">
        <v>8259</v>
      </c>
      <c r="F10043" s="157" t="s">
        <v>8259</v>
      </c>
    </row>
    <row r="10044" spans="1:6" x14ac:dyDescent="0.2">
      <c r="A10044" s="155" t="s">
        <v>8257</v>
      </c>
      <c r="B10044" s="155" t="s">
        <v>8258</v>
      </c>
      <c r="C10044" s="155" t="s">
        <v>10690</v>
      </c>
      <c r="D10044" s="157" t="s">
        <v>8259</v>
      </c>
      <c r="E10044" s="157" t="s">
        <v>8259</v>
      </c>
      <c r="F10044" s="157" t="s">
        <v>8259</v>
      </c>
    </row>
    <row r="10045" spans="1:6" x14ac:dyDescent="0.2">
      <c r="A10045" s="155" t="s">
        <v>8260</v>
      </c>
      <c r="B10045" s="155" t="s">
        <v>12364</v>
      </c>
      <c r="C10045" s="156">
        <v>37621</v>
      </c>
      <c r="D10045" s="157">
        <v>0</v>
      </c>
      <c r="E10045" s="157">
        <v>0</v>
      </c>
      <c r="F10045" s="157">
        <v>0</v>
      </c>
    </row>
    <row r="10046" spans="1:6" x14ac:dyDescent="0.2">
      <c r="A10046" s="155" t="s">
        <v>8261</v>
      </c>
      <c r="B10046" s="155"/>
      <c r="C10046" s="156">
        <v>37621</v>
      </c>
      <c r="D10046" s="157">
        <v>0</v>
      </c>
      <c r="E10046" s="157">
        <v>0</v>
      </c>
      <c r="F10046" s="157">
        <v>0</v>
      </c>
    </row>
    <row r="10047" spans="1:6" x14ac:dyDescent="0.2">
      <c r="A10047" s="155" t="s">
        <v>8257</v>
      </c>
      <c r="B10047" s="155" t="s">
        <v>8258</v>
      </c>
      <c r="C10047" s="155" t="s">
        <v>10690</v>
      </c>
      <c r="D10047" s="157" t="s">
        <v>8259</v>
      </c>
      <c r="E10047" s="157" t="s">
        <v>8259</v>
      </c>
      <c r="F10047" s="157" t="s">
        <v>8259</v>
      </c>
    </row>
    <row r="10048" spans="1:6" x14ac:dyDescent="0.2">
      <c r="A10048" s="155" t="s">
        <v>8257</v>
      </c>
      <c r="B10048" s="155" t="s">
        <v>8258</v>
      </c>
      <c r="C10048" s="155" t="s">
        <v>10690</v>
      </c>
      <c r="D10048" s="157" t="s">
        <v>8259</v>
      </c>
      <c r="E10048" s="157" t="s">
        <v>8259</v>
      </c>
      <c r="F10048" s="157" t="s">
        <v>8259</v>
      </c>
    </row>
    <row r="10049" spans="1:6" x14ac:dyDescent="0.2">
      <c r="A10049" s="155" t="s">
        <v>8260</v>
      </c>
      <c r="B10049" s="155" t="s">
        <v>12364</v>
      </c>
      <c r="C10049" s="156">
        <v>37621</v>
      </c>
      <c r="D10049" s="157">
        <v>0</v>
      </c>
      <c r="E10049" s="157">
        <v>0</v>
      </c>
      <c r="F10049" s="157">
        <v>0</v>
      </c>
    </row>
    <row r="10050" spans="1:6" x14ac:dyDescent="0.2">
      <c r="A10050" s="155" t="s">
        <v>8261</v>
      </c>
      <c r="B10050" s="155"/>
      <c r="C10050" s="156">
        <v>37621</v>
      </c>
      <c r="D10050" s="157">
        <v>0</v>
      </c>
      <c r="E10050" s="157">
        <v>0</v>
      </c>
      <c r="F10050" s="157">
        <v>0</v>
      </c>
    </row>
    <row r="10051" spans="1:6" x14ac:dyDescent="0.2">
      <c r="A10051" s="155" t="s">
        <v>8257</v>
      </c>
      <c r="B10051" s="155" t="s">
        <v>8258</v>
      </c>
      <c r="C10051" s="155" t="s">
        <v>10690</v>
      </c>
      <c r="D10051" s="157" t="s">
        <v>8259</v>
      </c>
      <c r="E10051" s="157" t="s">
        <v>8259</v>
      </c>
      <c r="F10051" s="157" t="s">
        <v>8259</v>
      </c>
    </row>
    <row r="10052" spans="1:6" x14ac:dyDescent="0.2">
      <c r="A10052" s="155" t="s">
        <v>8257</v>
      </c>
      <c r="B10052" s="155" t="s">
        <v>8258</v>
      </c>
      <c r="C10052" s="155" t="s">
        <v>10690</v>
      </c>
      <c r="D10052" s="157" t="s">
        <v>8259</v>
      </c>
      <c r="E10052" s="157" t="s">
        <v>8259</v>
      </c>
      <c r="F10052" s="157" t="s">
        <v>8259</v>
      </c>
    </row>
    <row r="10053" spans="1:6" x14ac:dyDescent="0.2">
      <c r="A10053" s="155" t="s">
        <v>8260</v>
      </c>
      <c r="B10053" s="155" t="s">
        <v>12364</v>
      </c>
      <c r="C10053" s="156">
        <v>37621</v>
      </c>
      <c r="D10053" s="157">
        <v>0</v>
      </c>
      <c r="E10053" s="157">
        <v>0</v>
      </c>
      <c r="F10053" s="157">
        <v>0</v>
      </c>
    </row>
    <row r="10054" spans="1:6" x14ac:dyDescent="0.2">
      <c r="A10054" s="155" t="s">
        <v>8261</v>
      </c>
      <c r="B10054" s="155"/>
      <c r="C10054" s="156">
        <v>37621</v>
      </c>
      <c r="D10054" s="157">
        <v>0</v>
      </c>
      <c r="E10054" s="157">
        <v>0</v>
      </c>
      <c r="F10054" s="157">
        <v>0</v>
      </c>
    </row>
    <row r="10055" spans="1:6" x14ac:dyDescent="0.2">
      <c r="A10055" s="155" t="s">
        <v>8257</v>
      </c>
      <c r="B10055" s="155" t="s">
        <v>8258</v>
      </c>
      <c r="C10055" s="155" t="s">
        <v>10690</v>
      </c>
      <c r="D10055" s="157" t="s">
        <v>8259</v>
      </c>
      <c r="E10055" s="157" t="s">
        <v>8259</v>
      </c>
      <c r="F10055" s="157" t="s">
        <v>8259</v>
      </c>
    </row>
    <row r="10056" spans="1:6" x14ac:dyDescent="0.2">
      <c r="A10056" s="155" t="s">
        <v>8257</v>
      </c>
      <c r="B10056" s="155" t="s">
        <v>8258</v>
      </c>
      <c r="C10056" s="155" t="s">
        <v>10690</v>
      </c>
      <c r="D10056" s="157" t="s">
        <v>8259</v>
      </c>
      <c r="E10056" s="157" t="s">
        <v>8259</v>
      </c>
      <c r="F10056" s="157" t="s">
        <v>8259</v>
      </c>
    </row>
    <row r="10057" spans="1:6" x14ac:dyDescent="0.2">
      <c r="A10057" s="155" t="s">
        <v>8260</v>
      </c>
      <c r="B10057" s="155" t="s">
        <v>12364</v>
      </c>
      <c r="C10057" s="156">
        <v>37621</v>
      </c>
      <c r="D10057" s="157">
        <v>0</v>
      </c>
      <c r="E10057" s="157">
        <v>0</v>
      </c>
      <c r="F10057" s="157">
        <v>0</v>
      </c>
    </row>
    <row r="10058" spans="1:6" x14ac:dyDescent="0.2">
      <c r="A10058" s="155" t="s">
        <v>8261</v>
      </c>
      <c r="B10058" s="155"/>
      <c r="C10058" s="156">
        <v>37621</v>
      </c>
      <c r="D10058" s="157">
        <v>0</v>
      </c>
      <c r="E10058" s="157">
        <v>0</v>
      </c>
      <c r="F10058" s="157">
        <v>0</v>
      </c>
    </row>
    <row r="10059" spans="1:6" x14ac:dyDescent="0.2">
      <c r="A10059" s="155" t="s">
        <v>8257</v>
      </c>
      <c r="B10059" s="155" t="s">
        <v>8258</v>
      </c>
      <c r="C10059" s="155" t="s">
        <v>10690</v>
      </c>
      <c r="D10059" s="157" t="s">
        <v>8259</v>
      </c>
      <c r="E10059" s="157" t="s">
        <v>8259</v>
      </c>
      <c r="F10059" s="157" t="s">
        <v>8259</v>
      </c>
    </row>
    <row r="10060" spans="1:6" x14ac:dyDescent="0.2">
      <c r="A10060" s="155" t="s">
        <v>8257</v>
      </c>
      <c r="B10060" s="155" t="s">
        <v>8258</v>
      </c>
      <c r="C10060" s="155" t="s">
        <v>10690</v>
      </c>
      <c r="D10060" s="157" t="s">
        <v>8259</v>
      </c>
      <c r="E10060" s="157" t="s">
        <v>8259</v>
      </c>
      <c r="F10060" s="157" t="s">
        <v>8259</v>
      </c>
    </row>
    <row r="10061" spans="1:6" x14ac:dyDescent="0.2">
      <c r="A10061" s="155" t="s">
        <v>8260</v>
      </c>
      <c r="B10061" s="155" t="s">
        <v>12364</v>
      </c>
      <c r="C10061" s="156">
        <v>37621</v>
      </c>
      <c r="D10061" s="157">
        <v>0</v>
      </c>
      <c r="E10061" s="157">
        <v>0</v>
      </c>
      <c r="F10061" s="157">
        <v>0</v>
      </c>
    </row>
    <row r="10062" spans="1:6" x14ac:dyDescent="0.2">
      <c r="A10062" s="155" t="s">
        <v>8261</v>
      </c>
      <c r="B10062" s="155"/>
      <c r="C10062" s="156">
        <v>37621</v>
      </c>
      <c r="D10062" s="157">
        <v>0</v>
      </c>
      <c r="E10062" s="157">
        <v>0</v>
      </c>
      <c r="F10062" s="157">
        <v>0</v>
      </c>
    </row>
    <row r="10063" spans="1:6" x14ac:dyDescent="0.2">
      <c r="A10063" s="155" t="s">
        <v>8257</v>
      </c>
      <c r="B10063" s="155" t="s">
        <v>8258</v>
      </c>
      <c r="C10063" s="155" t="s">
        <v>10690</v>
      </c>
      <c r="D10063" s="157" t="s">
        <v>8259</v>
      </c>
      <c r="E10063" s="157" t="s">
        <v>8259</v>
      </c>
      <c r="F10063" s="157" t="s">
        <v>8259</v>
      </c>
    </row>
    <row r="10064" spans="1:6" x14ac:dyDescent="0.2">
      <c r="A10064" s="155" t="s">
        <v>8257</v>
      </c>
      <c r="B10064" s="155" t="s">
        <v>8258</v>
      </c>
      <c r="C10064" s="155" t="s">
        <v>10690</v>
      </c>
      <c r="D10064" s="157" t="s">
        <v>8259</v>
      </c>
      <c r="E10064" s="157" t="s">
        <v>8259</v>
      </c>
      <c r="F10064" s="157" t="s">
        <v>8259</v>
      </c>
    </row>
    <row r="10065" spans="1:6" x14ac:dyDescent="0.2">
      <c r="A10065" s="155" t="s">
        <v>8260</v>
      </c>
      <c r="B10065" s="155" t="s">
        <v>12364</v>
      </c>
      <c r="C10065" s="156">
        <v>37621</v>
      </c>
      <c r="D10065" s="157">
        <v>0</v>
      </c>
      <c r="E10065" s="157">
        <v>0</v>
      </c>
      <c r="F10065" s="157">
        <v>0</v>
      </c>
    </row>
    <row r="10066" spans="1:6" x14ac:dyDescent="0.2">
      <c r="A10066" s="155" t="s">
        <v>8261</v>
      </c>
      <c r="B10066" s="155"/>
      <c r="C10066" s="156">
        <v>37621</v>
      </c>
      <c r="D10066" s="157">
        <v>0</v>
      </c>
      <c r="E10066" s="157">
        <v>0</v>
      </c>
      <c r="F10066" s="157">
        <v>0</v>
      </c>
    </row>
    <row r="10067" spans="1:6" x14ac:dyDescent="0.2">
      <c r="A10067" s="155" t="s">
        <v>8257</v>
      </c>
      <c r="B10067" s="155" t="s">
        <v>8258</v>
      </c>
      <c r="C10067" s="155" t="s">
        <v>10690</v>
      </c>
      <c r="D10067" s="157" t="s">
        <v>8259</v>
      </c>
      <c r="E10067" s="157" t="s">
        <v>8259</v>
      </c>
      <c r="F10067" s="157" t="s">
        <v>8259</v>
      </c>
    </row>
    <row r="10068" spans="1:6" x14ac:dyDescent="0.2">
      <c r="A10068" s="155" t="s">
        <v>8257</v>
      </c>
      <c r="B10068" s="155" t="s">
        <v>8258</v>
      </c>
      <c r="C10068" s="155" t="s">
        <v>10690</v>
      </c>
      <c r="D10068" s="157" t="s">
        <v>8259</v>
      </c>
      <c r="E10068" s="157" t="s">
        <v>8259</v>
      </c>
      <c r="F10068" s="157" t="s">
        <v>8259</v>
      </c>
    </row>
    <row r="10069" spans="1:6" x14ac:dyDescent="0.2">
      <c r="A10069" s="155" t="s">
        <v>8260</v>
      </c>
      <c r="B10069" s="155" t="s">
        <v>12364</v>
      </c>
      <c r="C10069" s="156">
        <v>37621</v>
      </c>
      <c r="D10069" s="157">
        <v>0</v>
      </c>
      <c r="E10069" s="157">
        <v>0</v>
      </c>
      <c r="F10069" s="157">
        <v>0</v>
      </c>
    </row>
    <row r="10070" spans="1:6" x14ac:dyDescent="0.2">
      <c r="A10070" s="155" t="s">
        <v>8261</v>
      </c>
      <c r="B10070" s="155"/>
      <c r="C10070" s="156">
        <v>37621</v>
      </c>
      <c r="D10070" s="157">
        <v>0</v>
      </c>
      <c r="E10070" s="157">
        <v>0</v>
      </c>
      <c r="F10070" s="157">
        <v>0</v>
      </c>
    </row>
    <row r="10071" spans="1:6" x14ac:dyDescent="0.2">
      <c r="A10071" s="155" t="s">
        <v>8257</v>
      </c>
      <c r="B10071" s="155" t="s">
        <v>8258</v>
      </c>
      <c r="C10071" s="155" t="s">
        <v>10690</v>
      </c>
      <c r="D10071" s="157" t="s">
        <v>8259</v>
      </c>
      <c r="E10071" s="157" t="s">
        <v>8259</v>
      </c>
      <c r="F10071" s="157" t="s">
        <v>8259</v>
      </c>
    </row>
    <row r="10072" spans="1:6" x14ac:dyDescent="0.2">
      <c r="A10072" s="155" t="s">
        <v>8257</v>
      </c>
      <c r="B10072" s="155" t="s">
        <v>8258</v>
      </c>
      <c r="C10072" s="155" t="s">
        <v>10690</v>
      </c>
      <c r="D10072" s="157" t="s">
        <v>8259</v>
      </c>
      <c r="E10072" s="157" t="s">
        <v>8259</v>
      </c>
      <c r="F10072" s="157" t="s">
        <v>8259</v>
      </c>
    </row>
    <row r="10073" spans="1:6" x14ac:dyDescent="0.2">
      <c r="A10073" s="155" t="s">
        <v>8260</v>
      </c>
      <c r="B10073" s="155" t="s">
        <v>12364</v>
      </c>
      <c r="C10073" s="156">
        <v>37621</v>
      </c>
      <c r="D10073" s="157">
        <v>0</v>
      </c>
      <c r="E10073" s="157">
        <v>0</v>
      </c>
      <c r="F10073" s="157">
        <v>0</v>
      </c>
    </row>
    <row r="10074" spans="1:6" x14ac:dyDescent="0.2">
      <c r="A10074" s="155" t="s">
        <v>8261</v>
      </c>
      <c r="B10074" s="155"/>
      <c r="C10074" s="156">
        <v>37621</v>
      </c>
      <c r="D10074" s="157">
        <v>0</v>
      </c>
      <c r="E10074" s="157">
        <v>0</v>
      </c>
      <c r="F10074" s="157">
        <v>0</v>
      </c>
    </row>
    <row r="10075" spans="1:6" x14ac:dyDescent="0.2">
      <c r="A10075" s="155" t="s">
        <v>8257</v>
      </c>
      <c r="B10075" s="155" t="s">
        <v>8258</v>
      </c>
      <c r="C10075" s="155" t="s">
        <v>10690</v>
      </c>
      <c r="D10075" s="157" t="s">
        <v>8259</v>
      </c>
      <c r="E10075" s="157" t="s">
        <v>8259</v>
      </c>
      <c r="F10075" s="157" t="s">
        <v>8259</v>
      </c>
    </row>
    <row r="10076" spans="1:6" x14ac:dyDescent="0.2">
      <c r="A10076" s="155" t="s">
        <v>8268</v>
      </c>
      <c r="B10076" s="155"/>
      <c r="C10076" s="155"/>
      <c r="D10076" s="155"/>
      <c r="E10076" s="155"/>
      <c r="F10076" s="155"/>
    </row>
    <row r="10077" spans="1:6" x14ac:dyDescent="0.2">
      <c r="A10077" s="155" t="s">
        <v>8254</v>
      </c>
      <c r="B10077" s="155" t="s">
        <v>8255</v>
      </c>
      <c r="C10077" s="155"/>
      <c r="D10077" s="155"/>
      <c r="E10077" s="155"/>
      <c r="F10077" s="155"/>
    </row>
    <row r="10078" spans="1:6" x14ac:dyDescent="0.2">
      <c r="A10078" s="155"/>
      <c r="B10078" s="155"/>
      <c r="C10078" s="155" t="s">
        <v>10689</v>
      </c>
      <c r="D10078" s="157" t="s">
        <v>8255</v>
      </c>
      <c r="E10078" s="155"/>
      <c r="F10078" s="155"/>
    </row>
    <row r="10080" spans="1:6" x14ac:dyDescent="0.2">
      <c r="A10080" s="155" t="s">
        <v>8257</v>
      </c>
      <c r="B10080" s="155" t="s">
        <v>8258</v>
      </c>
      <c r="C10080" s="155" t="s">
        <v>10690</v>
      </c>
      <c r="D10080" s="157" t="s">
        <v>8259</v>
      </c>
      <c r="E10080" s="157" t="s">
        <v>8259</v>
      </c>
      <c r="F10080" s="157" t="s">
        <v>8259</v>
      </c>
    </row>
    <row r="10081" spans="1:6" x14ac:dyDescent="0.2">
      <c r="A10081" s="155" t="s">
        <v>8260</v>
      </c>
      <c r="B10081" s="155" t="s">
        <v>12364</v>
      </c>
      <c r="C10081" s="156">
        <v>37621</v>
      </c>
      <c r="D10081" s="157">
        <v>0</v>
      </c>
      <c r="E10081" s="157">
        <v>0</v>
      </c>
      <c r="F10081" s="157">
        <v>0</v>
      </c>
    </row>
    <row r="10082" spans="1:6" x14ac:dyDescent="0.2">
      <c r="A10082" s="155" t="s">
        <v>8261</v>
      </c>
      <c r="B10082" s="155"/>
      <c r="C10082" s="156">
        <v>37621</v>
      </c>
      <c r="D10082" s="157">
        <v>0</v>
      </c>
      <c r="E10082" s="157">
        <v>0</v>
      </c>
      <c r="F10082" s="157">
        <v>0</v>
      </c>
    </row>
    <row r="10083" spans="1:6" x14ac:dyDescent="0.2">
      <c r="A10083" s="155" t="s">
        <v>8257</v>
      </c>
      <c r="B10083" s="155" t="s">
        <v>8258</v>
      </c>
      <c r="C10083" s="155" t="s">
        <v>10690</v>
      </c>
      <c r="D10083" s="157" t="s">
        <v>8259</v>
      </c>
      <c r="E10083" s="157" t="s">
        <v>8259</v>
      </c>
      <c r="F10083" s="157" t="s">
        <v>8259</v>
      </c>
    </row>
    <row r="10084" spans="1:6" x14ac:dyDescent="0.2">
      <c r="A10084" s="155" t="s">
        <v>8257</v>
      </c>
      <c r="B10084" s="155" t="s">
        <v>8258</v>
      </c>
      <c r="C10084" s="155" t="s">
        <v>10690</v>
      </c>
      <c r="D10084" s="157" t="s">
        <v>8259</v>
      </c>
      <c r="E10084" s="157" t="s">
        <v>8259</v>
      </c>
      <c r="F10084" s="157" t="s">
        <v>8259</v>
      </c>
    </row>
    <row r="10085" spans="1:6" x14ac:dyDescent="0.2">
      <c r="A10085" s="155" t="s">
        <v>8260</v>
      </c>
      <c r="B10085" s="155" t="s">
        <v>12364</v>
      </c>
      <c r="C10085" s="156">
        <v>37621</v>
      </c>
      <c r="D10085" s="157">
        <v>0</v>
      </c>
      <c r="E10085" s="157">
        <v>0</v>
      </c>
      <c r="F10085" s="157">
        <v>0</v>
      </c>
    </row>
    <row r="10086" spans="1:6" x14ac:dyDescent="0.2">
      <c r="A10086" s="155" t="s">
        <v>8261</v>
      </c>
      <c r="B10086" s="155"/>
      <c r="C10086" s="156">
        <v>37621</v>
      </c>
      <c r="D10086" s="157">
        <v>0</v>
      </c>
      <c r="E10086" s="157">
        <v>0</v>
      </c>
      <c r="F10086" s="157">
        <v>0</v>
      </c>
    </row>
    <row r="10087" spans="1:6" x14ac:dyDescent="0.2">
      <c r="A10087" s="155" t="s">
        <v>8257</v>
      </c>
      <c r="B10087" s="155" t="s">
        <v>8258</v>
      </c>
      <c r="C10087" s="155" t="s">
        <v>10690</v>
      </c>
      <c r="D10087" s="157" t="s">
        <v>8259</v>
      </c>
      <c r="E10087" s="157" t="s">
        <v>8259</v>
      </c>
      <c r="F10087" s="157" t="s">
        <v>8259</v>
      </c>
    </row>
    <row r="10088" spans="1:6" x14ac:dyDescent="0.2">
      <c r="A10088" s="155" t="s">
        <v>8257</v>
      </c>
      <c r="B10088" s="155" t="s">
        <v>8258</v>
      </c>
      <c r="C10088" s="155" t="s">
        <v>10690</v>
      </c>
      <c r="D10088" s="157" t="s">
        <v>8259</v>
      </c>
      <c r="E10088" s="157" t="s">
        <v>8259</v>
      </c>
      <c r="F10088" s="157" t="s">
        <v>8259</v>
      </c>
    </row>
    <row r="10089" spans="1:6" x14ac:dyDescent="0.2">
      <c r="A10089" s="155" t="s">
        <v>8260</v>
      </c>
      <c r="B10089" s="155" t="s">
        <v>12364</v>
      </c>
      <c r="C10089" s="156">
        <v>37621</v>
      </c>
      <c r="D10089" s="157">
        <v>0</v>
      </c>
      <c r="E10089" s="157">
        <v>0</v>
      </c>
      <c r="F10089" s="157">
        <v>0</v>
      </c>
    </row>
    <row r="10090" spans="1:6" x14ac:dyDescent="0.2">
      <c r="A10090" s="155" t="s">
        <v>8261</v>
      </c>
      <c r="B10090" s="155"/>
      <c r="C10090" s="156">
        <v>37621</v>
      </c>
      <c r="D10090" s="157">
        <v>0</v>
      </c>
      <c r="E10090" s="157">
        <v>0</v>
      </c>
      <c r="F10090" s="157">
        <v>0</v>
      </c>
    </row>
    <row r="10091" spans="1:6" x14ac:dyDescent="0.2">
      <c r="A10091" s="155" t="s">
        <v>8257</v>
      </c>
      <c r="B10091" s="155" t="s">
        <v>8258</v>
      </c>
      <c r="C10091" s="155" t="s">
        <v>10690</v>
      </c>
      <c r="D10091" s="157" t="s">
        <v>8259</v>
      </c>
      <c r="E10091" s="157" t="s">
        <v>8259</v>
      </c>
      <c r="F10091" s="157" t="s">
        <v>8259</v>
      </c>
    </row>
    <row r="10092" spans="1:6" x14ac:dyDescent="0.2">
      <c r="A10092" s="155" t="s">
        <v>8257</v>
      </c>
      <c r="B10092" s="155" t="s">
        <v>8258</v>
      </c>
      <c r="C10092" s="155" t="s">
        <v>10690</v>
      </c>
      <c r="D10092" s="157" t="s">
        <v>8259</v>
      </c>
      <c r="E10092" s="157" t="s">
        <v>8259</v>
      </c>
      <c r="F10092" s="157" t="s">
        <v>8259</v>
      </c>
    </row>
    <row r="10093" spans="1:6" x14ac:dyDescent="0.2">
      <c r="A10093" s="155" t="s">
        <v>8260</v>
      </c>
      <c r="B10093" s="155" t="s">
        <v>12364</v>
      </c>
      <c r="C10093" s="156">
        <v>37621</v>
      </c>
      <c r="D10093" s="157">
        <v>0</v>
      </c>
      <c r="E10093" s="157">
        <v>0</v>
      </c>
      <c r="F10093" s="157">
        <v>0</v>
      </c>
    </row>
    <row r="10094" spans="1:6" x14ac:dyDescent="0.2">
      <c r="A10094" s="155" t="s">
        <v>8261</v>
      </c>
      <c r="B10094" s="155"/>
      <c r="C10094" s="156">
        <v>37621</v>
      </c>
      <c r="D10094" s="157">
        <v>0</v>
      </c>
      <c r="E10094" s="157">
        <v>0</v>
      </c>
      <c r="F10094" s="157">
        <v>0</v>
      </c>
    </row>
    <row r="10095" spans="1:6" x14ac:dyDescent="0.2">
      <c r="A10095" s="155" t="s">
        <v>8257</v>
      </c>
      <c r="B10095" s="155" t="s">
        <v>8258</v>
      </c>
      <c r="C10095" s="155" t="s">
        <v>10690</v>
      </c>
      <c r="D10095" s="157" t="s">
        <v>8259</v>
      </c>
      <c r="E10095" s="157" t="s">
        <v>8259</v>
      </c>
      <c r="F10095" s="157" t="s">
        <v>8259</v>
      </c>
    </row>
    <row r="10096" spans="1:6" x14ac:dyDescent="0.2">
      <c r="A10096" s="155" t="s">
        <v>8257</v>
      </c>
      <c r="B10096" s="155" t="s">
        <v>8258</v>
      </c>
      <c r="C10096" s="155" t="s">
        <v>10690</v>
      </c>
      <c r="D10096" s="157" t="s">
        <v>8259</v>
      </c>
      <c r="E10096" s="157" t="s">
        <v>8259</v>
      </c>
      <c r="F10096" s="157" t="s">
        <v>8259</v>
      </c>
    </row>
    <row r="10097" spans="1:6" x14ac:dyDescent="0.2">
      <c r="A10097" s="155" t="s">
        <v>8260</v>
      </c>
      <c r="B10097" s="155" t="s">
        <v>12364</v>
      </c>
      <c r="C10097" s="156">
        <v>37621</v>
      </c>
      <c r="D10097" s="157">
        <v>0</v>
      </c>
      <c r="E10097" s="157">
        <v>0</v>
      </c>
      <c r="F10097" s="157">
        <v>0</v>
      </c>
    </row>
    <row r="10098" spans="1:6" x14ac:dyDescent="0.2">
      <c r="A10098" s="155" t="s">
        <v>8261</v>
      </c>
      <c r="B10098" s="155"/>
      <c r="C10098" s="156">
        <v>37621</v>
      </c>
      <c r="D10098" s="157">
        <v>0</v>
      </c>
      <c r="E10098" s="157">
        <v>0</v>
      </c>
      <c r="F10098" s="157">
        <v>0</v>
      </c>
    </row>
    <row r="10099" spans="1:6" x14ac:dyDescent="0.2">
      <c r="A10099" s="155" t="s">
        <v>8257</v>
      </c>
      <c r="B10099" s="155" t="s">
        <v>8258</v>
      </c>
      <c r="C10099" s="155" t="s">
        <v>10690</v>
      </c>
      <c r="D10099" s="157" t="s">
        <v>8259</v>
      </c>
      <c r="E10099" s="157" t="s">
        <v>8259</v>
      </c>
      <c r="F10099" s="157" t="s">
        <v>8259</v>
      </c>
    </row>
    <row r="10100" spans="1:6" x14ac:dyDescent="0.2">
      <c r="A10100" s="155" t="s">
        <v>8257</v>
      </c>
      <c r="B10100" s="155" t="s">
        <v>8258</v>
      </c>
      <c r="C10100" s="155" t="s">
        <v>10690</v>
      </c>
      <c r="D10100" s="157" t="s">
        <v>8259</v>
      </c>
      <c r="E10100" s="157" t="s">
        <v>8259</v>
      </c>
      <c r="F10100" s="157" t="s">
        <v>8259</v>
      </c>
    </row>
    <row r="10101" spans="1:6" x14ac:dyDescent="0.2">
      <c r="A10101" s="155" t="s">
        <v>8260</v>
      </c>
      <c r="B10101" s="155" t="s">
        <v>12364</v>
      </c>
      <c r="C10101" s="156">
        <v>37621</v>
      </c>
      <c r="D10101" s="157">
        <v>0</v>
      </c>
      <c r="E10101" s="157">
        <v>0</v>
      </c>
      <c r="F10101" s="157">
        <v>0</v>
      </c>
    </row>
    <row r="10102" spans="1:6" x14ac:dyDescent="0.2">
      <c r="A10102" s="155" t="s">
        <v>8261</v>
      </c>
      <c r="B10102" s="155"/>
      <c r="C10102" s="156">
        <v>37621</v>
      </c>
      <c r="D10102" s="157">
        <v>0</v>
      </c>
      <c r="E10102" s="157">
        <v>0</v>
      </c>
      <c r="F10102" s="157">
        <v>0</v>
      </c>
    </row>
    <row r="10103" spans="1:6" x14ac:dyDescent="0.2">
      <c r="A10103" s="155" t="s">
        <v>8257</v>
      </c>
      <c r="B10103" s="155" t="s">
        <v>8258</v>
      </c>
      <c r="C10103" s="155" t="s">
        <v>10690</v>
      </c>
      <c r="D10103" s="157" t="s">
        <v>8259</v>
      </c>
      <c r="E10103" s="157" t="s">
        <v>8259</v>
      </c>
      <c r="F10103" s="157" t="s">
        <v>8259</v>
      </c>
    </row>
    <row r="10104" spans="1:6" x14ac:dyDescent="0.2">
      <c r="A10104" s="155" t="s">
        <v>8257</v>
      </c>
      <c r="B10104" s="155" t="s">
        <v>8258</v>
      </c>
      <c r="C10104" s="155" t="s">
        <v>10690</v>
      </c>
      <c r="D10104" s="157" t="s">
        <v>8259</v>
      </c>
      <c r="E10104" s="157" t="s">
        <v>8259</v>
      </c>
      <c r="F10104" s="157" t="s">
        <v>8259</v>
      </c>
    </row>
    <row r="10105" spans="1:6" x14ac:dyDescent="0.2">
      <c r="A10105" s="155" t="s">
        <v>8260</v>
      </c>
      <c r="B10105" s="155" t="s">
        <v>12364</v>
      </c>
      <c r="C10105" s="156">
        <v>37621</v>
      </c>
      <c r="D10105" s="157">
        <v>0</v>
      </c>
      <c r="E10105" s="157">
        <v>0</v>
      </c>
      <c r="F10105" s="157">
        <v>0</v>
      </c>
    </row>
    <row r="10106" spans="1:6" x14ac:dyDescent="0.2">
      <c r="A10106" s="155" t="s">
        <v>8261</v>
      </c>
      <c r="B10106" s="155"/>
      <c r="C10106" s="156">
        <v>37621</v>
      </c>
      <c r="D10106" s="157">
        <v>0</v>
      </c>
      <c r="E10106" s="157">
        <v>0</v>
      </c>
      <c r="F10106" s="157">
        <v>0</v>
      </c>
    </row>
    <row r="10107" spans="1:6" x14ac:dyDescent="0.2">
      <c r="A10107" s="155" t="s">
        <v>8257</v>
      </c>
      <c r="B10107" s="155" t="s">
        <v>8258</v>
      </c>
      <c r="C10107" s="155" t="s">
        <v>10690</v>
      </c>
      <c r="D10107" s="157" t="s">
        <v>8259</v>
      </c>
      <c r="E10107" s="157" t="s">
        <v>8259</v>
      </c>
      <c r="F10107" s="157" t="s">
        <v>8259</v>
      </c>
    </row>
    <row r="10108" spans="1:6" x14ac:dyDescent="0.2">
      <c r="A10108" s="155" t="s">
        <v>8257</v>
      </c>
      <c r="B10108" s="155" t="s">
        <v>8258</v>
      </c>
      <c r="C10108" s="155" t="s">
        <v>10690</v>
      </c>
      <c r="D10108" s="157" t="s">
        <v>8259</v>
      </c>
      <c r="E10108" s="157" t="s">
        <v>8259</v>
      </c>
      <c r="F10108" s="157" t="s">
        <v>8259</v>
      </c>
    </row>
    <row r="10109" spans="1:6" x14ac:dyDescent="0.2">
      <c r="A10109" s="155" t="s">
        <v>8260</v>
      </c>
      <c r="B10109" s="155" t="s">
        <v>12364</v>
      </c>
      <c r="C10109" s="156">
        <v>37621</v>
      </c>
      <c r="D10109" s="157">
        <v>0</v>
      </c>
      <c r="E10109" s="157">
        <v>0</v>
      </c>
      <c r="F10109" s="157">
        <v>0</v>
      </c>
    </row>
    <row r="10110" spans="1:6" x14ac:dyDescent="0.2">
      <c r="A10110" s="155" t="s">
        <v>8261</v>
      </c>
      <c r="B10110" s="155"/>
      <c r="C10110" s="156">
        <v>37621</v>
      </c>
      <c r="D10110" s="157">
        <v>0</v>
      </c>
      <c r="E10110" s="157">
        <v>0</v>
      </c>
      <c r="F10110" s="157">
        <v>0</v>
      </c>
    </row>
    <row r="10111" spans="1:6" x14ac:dyDescent="0.2">
      <c r="A10111" s="155" t="s">
        <v>8257</v>
      </c>
      <c r="B10111" s="155" t="s">
        <v>8258</v>
      </c>
      <c r="C10111" s="155" t="s">
        <v>10690</v>
      </c>
      <c r="D10111" s="157" t="s">
        <v>8259</v>
      </c>
      <c r="E10111" s="157" t="s">
        <v>8259</v>
      </c>
      <c r="F10111" s="157" t="s">
        <v>8259</v>
      </c>
    </row>
    <row r="10112" spans="1:6" x14ac:dyDescent="0.2">
      <c r="A10112" s="155" t="s">
        <v>129</v>
      </c>
      <c r="B10112" s="155" t="s">
        <v>8553</v>
      </c>
      <c r="C10112" s="155"/>
      <c r="D10112" s="155"/>
      <c r="E10112" s="155"/>
      <c r="F10112" s="155"/>
    </row>
    <row r="10113" spans="1:6" x14ac:dyDescent="0.2">
      <c r="A10113" s="155"/>
      <c r="B10113" s="155"/>
      <c r="C10113" s="155" t="s">
        <v>10691</v>
      </c>
      <c r="D10113" s="155"/>
      <c r="E10113" s="157">
        <v>0</v>
      </c>
      <c r="F10113" s="155"/>
    </row>
    <row r="10114" spans="1:6" x14ac:dyDescent="0.2">
      <c r="A10114" s="155" t="s">
        <v>8264</v>
      </c>
      <c r="B10114" s="155"/>
      <c r="C10114" s="156">
        <v>37590</v>
      </c>
      <c r="D10114" s="157">
        <v>12521.183000000001</v>
      </c>
      <c r="E10114" s="157">
        <v>12521.183000000001</v>
      </c>
      <c r="F10114" s="157">
        <v>0</v>
      </c>
    </row>
    <row r="10115" spans="1:6" x14ac:dyDescent="0.2">
      <c r="A10115" s="155" t="s">
        <v>8257</v>
      </c>
      <c r="B10115" s="155" t="s">
        <v>8258</v>
      </c>
      <c r="C10115" s="155" t="s">
        <v>10690</v>
      </c>
      <c r="D10115" s="157" t="s">
        <v>8259</v>
      </c>
      <c r="E10115" s="157" t="s">
        <v>8259</v>
      </c>
      <c r="F10115" s="157" t="s">
        <v>8259</v>
      </c>
    </row>
    <row r="10117" spans="1:6" x14ac:dyDescent="0.2">
      <c r="A10117" s="155" t="s">
        <v>8265</v>
      </c>
      <c r="B10117" s="155" t="s">
        <v>8266</v>
      </c>
      <c r="C10117" s="155" t="s">
        <v>158</v>
      </c>
      <c r="D10117" s="157" t="s">
        <v>3</v>
      </c>
      <c r="E10117" s="157" t="s">
        <v>4</v>
      </c>
      <c r="F10117" s="157" t="s">
        <v>1020</v>
      </c>
    </row>
    <row r="10118" spans="1:6" x14ac:dyDescent="0.2">
      <c r="A10118" s="155" t="s">
        <v>8257</v>
      </c>
      <c r="B10118" s="155" t="s">
        <v>8258</v>
      </c>
      <c r="C10118" s="155" t="s">
        <v>10690</v>
      </c>
      <c r="D10118" s="157" t="s">
        <v>8259</v>
      </c>
      <c r="E10118" s="157" t="s">
        <v>8259</v>
      </c>
      <c r="F10118" s="157" t="s">
        <v>8259</v>
      </c>
    </row>
    <row r="10119" spans="1:6" x14ac:dyDescent="0.2">
      <c r="A10119" s="156">
        <v>45657</v>
      </c>
      <c r="B10119" s="155" t="s">
        <v>12184</v>
      </c>
      <c r="C10119" s="155" t="s">
        <v>12185</v>
      </c>
      <c r="D10119" s="155"/>
      <c r="E10119" s="157">
        <v>1719.7170000000001</v>
      </c>
      <c r="F10119" s="157">
        <v>-1719.7170000000001</v>
      </c>
    </row>
    <row r="10120" spans="1:6" x14ac:dyDescent="0.2">
      <c r="A10120" s="155" t="s">
        <v>8257</v>
      </c>
      <c r="B10120" s="155" t="s">
        <v>8258</v>
      </c>
      <c r="C10120" s="155" t="s">
        <v>10690</v>
      </c>
      <c r="D10120" s="157" t="s">
        <v>8259</v>
      </c>
      <c r="E10120" s="157" t="s">
        <v>8259</v>
      </c>
      <c r="F10120" s="157" t="s">
        <v>8259</v>
      </c>
    </row>
    <row r="10121" spans="1:6" x14ac:dyDescent="0.2">
      <c r="A10121" s="155" t="s">
        <v>8260</v>
      </c>
      <c r="B10121" s="155" t="s">
        <v>12364</v>
      </c>
      <c r="C10121" s="156">
        <v>37621</v>
      </c>
      <c r="D10121" s="157">
        <v>0</v>
      </c>
      <c r="E10121" s="157">
        <v>1719.7170000000001</v>
      </c>
      <c r="F10121" s="157">
        <v>-1719.7170000000001</v>
      </c>
    </row>
    <row r="10122" spans="1:6" x14ac:dyDescent="0.2">
      <c r="A10122" s="155" t="s">
        <v>8261</v>
      </c>
      <c r="B10122" s="155"/>
      <c r="C10122" s="156">
        <v>37621</v>
      </c>
      <c r="D10122" s="157">
        <v>12521.183000000001</v>
      </c>
      <c r="E10122" s="157">
        <v>14240.9</v>
      </c>
      <c r="F10122" s="157">
        <v>-1719.7170000000001</v>
      </c>
    </row>
    <row r="10123" spans="1:6" x14ac:dyDescent="0.2">
      <c r="A10123" s="155" t="s">
        <v>8257</v>
      </c>
      <c r="B10123" s="155" t="s">
        <v>8258</v>
      </c>
      <c r="C10123" s="155" t="s">
        <v>10690</v>
      </c>
      <c r="D10123" s="157" t="s">
        <v>8259</v>
      </c>
      <c r="E10123" s="157" t="s">
        <v>8259</v>
      </c>
      <c r="F10123" s="157" t="s">
        <v>8259</v>
      </c>
    </row>
    <row r="10124" spans="1:6" x14ac:dyDescent="0.2">
      <c r="A10124" s="155" t="s">
        <v>8257</v>
      </c>
      <c r="B10124" s="155" t="s">
        <v>8258</v>
      </c>
      <c r="C10124" s="155" t="s">
        <v>10690</v>
      </c>
      <c r="D10124" s="157" t="s">
        <v>8259</v>
      </c>
      <c r="E10124" s="157" t="s">
        <v>8259</v>
      </c>
      <c r="F10124" s="157" t="s">
        <v>8259</v>
      </c>
    </row>
    <row r="10125" spans="1:6" x14ac:dyDescent="0.2">
      <c r="A10125" s="155" t="s">
        <v>8260</v>
      </c>
      <c r="B10125" s="155" t="s">
        <v>12364</v>
      </c>
      <c r="C10125" s="156">
        <v>37621</v>
      </c>
      <c r="D10125" s="157">
        <v>0</v>
      </c>
      <c r="E10125" s="157">
        <v>0</v>
      </c>
      <c r="F10125" s="157">
        <v>0</v>
      </c>
    </row>
    <row r="10126" spans="1:6" x14ac:dyDescent="0.2">
      <c r="A10126" s="155" t="s">
        <v>8261</v>
      </c>
      <c r="B10126" s="155"/>
      <c r="C10126" s="156">
        <v>37621</v>
      </c>
      <c r="D10126" s="157">
        <v>0</v>
      </c>
      <c r="E10126" s="157">
        <v>0</v>
      </c>
      <c r="F10126" s="157">
        <v>0</v>
      </c>
    </row>
    <row r="10127" spans="1:6" x14ac:dyDescent="0.2">
      <c r="A10127" s="155" t="s">
        <v>8257</v>
      </c>
      <c r="B10127" s="155" t="s">
        <v>8258</v>
      </c>
      <c r="C10127" s="155" t="s">
        <v>10690</v>
      </c>
      <c r="D10127" s="157" t="s">
        <v>8259</v>
      </c>
      <c r="E10127" s="157" t="s">
        <v>8259</v>
      </c>
      <c r="F10127" s="157" t="s">
        <v>8259</v>
      </c>
    </row>
    <row r="10128" spans="1:6" x14ac:dyDescent="0.2">
      <c r="A10128" s="155" t="s">
        <v>8257</v>
      </c>
      <c r="B10128" s="155" t="s">
        <v>8258</v>
      </c>
      <c r="C10128" s="155" t="s">
        <v>10690</v>
      </c>
      <c r="D10128" s="157" t="s">
        <v>8259</v>
      </c>
      <c r="E10128" s="157" t="s">
        <v>8259</v>
      </c>
      <c r="F10128" s="157" t="s">
        <v>8259</v>
      </c>
    </row>
    <row r="10129" spans="1:6" x14ac:dyDescent="0.2">
      <c r="A10129" s="155" t="s">
        <v>8260</v>
      </c>
      <c r="B10129" s="155" t="s">
        <v>12364</v>
      </c>
      <c r="C10129" s="156">
        <v>37621</v>
      </c>
      <c r="D10129" s="157">
        <v>0</v>
      </c>
      <c r="E10129" s="157">
        <v>0</v>
      </c>
      <c r="F10129" s="157">
        <v>0</v>
      </c>
    </row>
    <row r="10130" spans="1:6" x14ac:dyDescent="0.2">
      <c r="A10130" s="155" t="s">
        <v>8261</v>
      </c>
      <c r="B10130" s="155"/>
      <c r="C10130" s="156">
        <v>37621</v>
      </c>
      <c r="D10130" s="157">
        <v>0</v>
      </c>
      <c r="E10130" s="157">
        <v>0</v>
      </c>
      <c r="F10130" s="157">
        <v>0</v>
      </c>
    </row>
    <row r="10131" spans="1:6" x14ac:dyDescent="0.2">
      <c r="A10131" s="155" t="s">
        <v>8257</v>
      </c>
      <c r="B10131" s="155" t="s">
        <v>8258</v>
      </c>
      <c r="C10131" s="155" t="s">
        <v>10690</v>
      </c>
      <c r="D10131" s="157" t="s">
        <v>8259</v>
      </c>
      <c r="E10131" s="157" t="s">
        <v>8259</v>
      </c>
      <c r="F10131" s="157" t="s">
        <v>8259</v>
      </c>
    </row>
    <row r="10132" spans="1:6" x14ac:dyDescent="0.2">
      <c r="A10132" s="155" t="s">
        <v>8268</v>
      </c>
      <c r="B10132" s="155"/>
      <c r="C10132" s="155"/>
      <c r="D10132" s="155"/>
      <c r="E10132" s="155"/>
      <c r="F10132" s="155"/>
    </row>
    <row r="10133" spans="1:6" x14ac:dyDescent="0.2">
      <c r="A10133" s="155" t="s">
        <v>8254</v>
      </c>
      <c r="B10133" s="155" t="s">
        <v>8255</v>
      </c>
      <c r="C10133" s="155"/>
      <c r="D10133" s="155"/>
      <c r="E10133" s="155"/>
      <c r="F10133" s="155"/>
    </row>
    <row r="10134" spans="1:6" x14ac:dyDescent="0.2">
      <c r="A10134" s="155"/>
      <c r="B10134" s="155"/>
      <c r="C10134" s="155" t="s">
        <v>10689</v>
      </c>
      <c r="D10134" s="157" t="s">
        <v>8255</v>
      </c>
      <c r="E10134" s="155"/>
      <c r="F10134" s="155"/>
    </row>
    <row r="10136" spans="1:6" x14ac:dyDescent="0.2">
      <c r="A10136" s="155" t="s">
        <v>8257</v>
      </c>
      <c r="B10136" s="155" t="s">
        <v>8258</v>
      </c>
      <c r="C10136" s="155" t="s">
        <v>10690</v>
      </c>
      <c r="D10136" s="157" t="s">
        <v>8259</v>
      </c>
      <c r="E10136" s="157" t="s">
        <v>8259</v>
      </c>
      <c r="F10136" s="157" t="s">
        <v>8259</v>
      </c>
    </row>
    <row r="10137" spans="1:6" x14ac:dyDescent="0.2">
      <c r="A10137" s="155" t="s">
        <v>8260</v>
      </c>
      <c r="B10137" s="155" t="s">
        <v>12364</v>
      </c>
      <c r="C10137" s="156">
        <v>37621</v>
      </c>
      <c r="D10137" s="157">
        <v>0</v>
      </c>
      <c r="E10137" s="157">
        <v>0</v>
      </c>
      <c r="F10137" s="157">
        <v>0</v>
      </c>
    </row>
    <row r="10138" spans="1:6" x14ac:dyDescent="0.2">
      <c r="A10138" s="155" t="s">
        <v>8261</v>
      </c>
      <c r="B10138" s="155"/>
      <c r="C10138" s="156">
        <v>37621</v>
      </c>
      <c r="D10138" s="157">
        <v>0</v>
      </c>
      <c r="E10138" s="157">
        <v>0</v>
      </c>
      <c r="F10138" s="157">
        <v>0</v>
      </c>
    </row>
    <row r="10139" spans="1:6" x14ac:dyDescent="0.2">
      <c r="A10139" s="155" t="s">
        <v>8257</v>
      </c>
      <c r="B10139" s="155" t="s">
        <v>8258</v>
      </c>
      <c r="C10139" s="155" t="s">
        <v>10690</v>
      </c>
      <c r="D10139" s="157" t="s">
        <v>8259</v>
      </c>
      <c r="E10139" s="157" t="s">
        <v>8259</v>
      </c>
      <c r="F10139" s="157" t="s">
        <v>8259</v>
      </c>
    </row>
    <row r="10140" spans="1:6" x14ac:dyDescent="0.2">
      <c r="A10140" s="155" t="s">
        <v>8257</v>
      </c>
      <c r="B10140" s="155" t="s">
        <v>8258</v>
      </c>
      <c r="C10140" s="155" t="s">
        <v>10690</v>
      </c>
      <c r="D10140" s="157" t="s">
        <v>8259</v>
      </c>
      <c r="E10140" s="157" t="s">
        <v>8259</v>
      </c>
      <c r="F10140" s="157" t="s">
        <v>8259</v>
      </c>
    </row>
    <row r="10141" spans="1:6" x14ac:dyDescent="0.2">
      <c r="A10141" s="155" t="s">
        <v>8260</v>
      </c>
      <c r="B10141" s="155" t="s">
        <v>12364</v>
      </c>
      <c r="C10141" s="156">
        <v>37621</v>
      </c>
      <c r="D10141" s="157">
        <v>0</v>
      </c>
      <c r="E10141" s="157">
        <v>0</v>
      </c>
      <c r="F10141" s="157">
        <v>0</v>
      </c>
    </row>
    <row r="10142" spans="1:6" x14ac:dyDescent="0.2">
      <c r="A10142" s="155" t="s">
        <v>8261</v>
      </c>
      <c r="B10142" s="155"/>
      <c r="C10142" s="156">
        <v>37621</v>
      </c>
      <c r="D10142" s="157">
        <v>0</v>
      </c>
      <c r="E10142" s="157">
        <v>0</v>
      </c>
      <c r="F10142" s="157">
        <v>0</v>
      </c>
    </row>
    <row r="10143" spans="1:6" x14ac:dyDescent="0.2">
      <c r="A10143" s="155" t="s">
        <v>8257</v>
      </c>
      <c r="B10143" s="155" t="s">
        <v>8258</v>
      </c>
      <c r="C10143" s="155" t="s">
        <v>10690</v>
      </c>
      <c r="D10143" s="157" t="s">
        <v>8259</v>
      </c>
      <c r="E10143" s="157" t="s">
        <v>8259</v>
      </c>
      <c r="F10143" s="157" t="s">
        <v>8259</v>
      </c>
    </row>
    <row r="10144" spans="1:6" x14ac:dyDescent="0.2">
      <c r="A10144" s="155" t="s">
        <v>8257</v>
      </c>
      <c r="B10144" s="155" t="s">
        <v>8258</v>
      </c>
      <c r="C10144" s="155" t="s">
        <v>10690</v>
      </c>
      <c r="D10144" s="157" t="s">
        <v>8259</v>
      </c>
      <c r="E10144" s="157" t="s">
        <v>8259</v>
      </c>
      <c r="F10144" s="157" t="s">
        <v>8259</v>
      </c>
    </row>
    <row r="10145" spans="1:6" x14ac:dyDescent="0.2">
      <c r="A10145" s="155" t="s">
        <v>8260</v>
      </c>
      <c r="B10145" s="155" t="s">
        <v>12364</v>
      </c>
      <c r="C10145" s="156">
        <v>37621</v>
      </c>
      <c r="D10145" s="157">
        <v>0</v>
      </c>
      <c r="E10145" s="157">
        <v>0</v>
      </c>
      <c r="F10145" s="157">
        <v>0</v>
      </c>
    </row>
    <row r="10146" spans="1:6" x14ac:dyDescent="0.2">
      <c r="A10146" s="155" t="s">
        <v>8261</v>
      </c>
      <c r="B10146" s="155"/>
      <c r="C10146" s="156">
        <v>37621</v>
      </c>
      <c r="D10146" s="157">
        <v>0</v>
      </c>
      <c r="E10146" s="157">
        <v>0</v>
      </c>
      <c r="F10146" s="157">
        <v>0</v>
      </c>
    </row>
    <row r="10147" spans="1:6" x14ac:dyDescent="0.2">
      <c r="A10147" s="155" t="s">
        <v>8257</v>
      </c>
      <c r="B10147" s="155" t="s">
        <v>8258</v>
      </c>
      <c r="C10147" s="155" t="s">
        <v>10690</v>
      </c>
      <c r="D10147" s="157" t="s">
        <v>8259</v>
      </c>
      <c r="E10147" s="157" t="s">
        <v>8259</v>
      </c>
      <c r="F10147" s="157" t="s">
        <v>8259</v>
      </c>
    </row>
    <row r="10148" spans="1:6" x14ac:dyDescent="0.2">
      <c r="A10148" s="155" t="s">
        <v>8257</v>
      </c>
      <c r="B10148" s="155" t="s">
        <v>8258</v>
      </c>
      <c r="C10148" s="155" t="s">
        <v>10690</v>
      </c>
      <c r="D10148" s="157" t="s">
        <v>8259</v>
      </c>
      <c r="E10148" s="157" t="s">
        <v>8259</v>
      </c>
      <c r="F10148" s="157" t="s">
        <v>8259</v>
      </c>
    </row>
    <row r="10149" spans="1:6" x14ac:dyDescent="0.2">
      <c r="A10149" s="155" t="s">
        <v>8260</v>
      </c>
      <c r="B10149" s="155" t="s">
        <v>12364</v>
      </c>
      <c r="C10149" s="156">
        <v>37621</v>
      </c>
      <c r="D10149" s="157">
        <v>0</v>
      </c>
      <c r="E10149" s="157">
        <v>0</v>
      </c>
      <c r="F10149" s="157">
        <v>0</v>
      </c>
    </row>
    <row r="10150" spans="1:6" x14ac:dyDescent="0.2">
      <c r="A10150" s="155" t="s">
        <v>8261</v>
      </c>
      <c r="B10150" s="155"/>
      <c r="C10150" s="156">
        <v>37621</v>
      </c>
      <c r="D10150" s="157">
        <v>0</v>
      </c>
      <c r="E10150" s="157">
        <v>0</v>
      </c>
      <c r="F10150" s="157">
        <v>0</v>
      </c>
    </row>
    <row r="10151" spans="1:6" x14ac:dyDescent="0.2">
      <c r="A10151" s="155" t="s">
        <v>8257</v>
      </c>
      <c r="B10151" s="155" t="s">
        <v>8258</v>
      </c>
      <c r="C10151" s="155" t="s">
        <v>10690</v>
      </c>
      <c r="D10151" s="157" t="s">
        <v>8259</v>
      </c>
      <c r="E10151" s="157" t="s">
        <v>8259</v>
      </c>
      <c r="F10151" s="157" t="s">
        <v>8259</v>
      </c>
    </row>
    <row r="10152" spans="1:6" x14ac:dyDescent="0.2">
      <c r="A10152" s="155" t="s">
        <v>8257</v>
      </c>
      <c r="B10152" s="155" t="s">
        <v>8258</v>
      </c>
      <c r="C10152" s="155" t="s">
        <v>10690</v>
      </c>
      <c r="D10152" s="157" t="s">
        <v>8259</v>
      </c>
      <c r="E10152" s="157" t="s">
        <v>8259</v>
      </c>
      <c r="F10152" s="157" t="s">
        <v>8259</v>
      </c>
    </row>
    <row r="10153" spans="1:6" x14ac:dyDescent="0.2">
      <c r="A10153" s="155" t="s">
        <v>8260</v>
      </c>
      <c r="B10153" s="155" t="s">
        <v>12364</v>
      </c>
      <c r="C10153" s="156">
        <v>37621</v>
      </c>
      <c r="D10153" s="157">
        <v>0</v>
      </c>
      <c r="E10153" s="157">
        <v>0</v>
      </c>
      <c r="F10153" s="157">
        <v>0</v>
      </c>
    </row>
    <row r="10154" spans="1:6" x14ac:dyDescent="0.2">
      <c r="A10154" s="155" t="s">
        <v>8261</v>
      </c>
      <c r="B10154" s="155"/>
      <c r="C10154" s="156">
        <v>37621</v>
      </c>
      <c r="D10154" s="157">
        <v>0</v>
      </c>
      <c r="E10154" s="157">
        <v>0</v>
      </c>
      <c r="F10154" s="157">
        <v>0</v>
      </c>
    </row>
    <row r="10155" spans="1:6" x14ac:dyDescent="0.2">
      <c r="A10155" s="155" t="s">
        <v>8257</v>
      </c>
      <c r="B10155" s="155" t="s">
        <v>8258</v>
      </c>
      <c r="C10155" s="155" t="s">
        <v>10690</v>
      </c>
      <c r="D10155" s="157" t="s">
        <v>8259</v>
      </c>
      <c r="E10155" s="157" t="s">
        <v>8259</v>
      </c>
      <c r="F10155" s="157" t="s">
        <v>8259</v>
      </c>
    </row>
    <row r="10156" spans="1:6" x14ac:dyDescent="0.2">
      <c r="A10156" s="155" t="s">
        <v>8257</v>
      </c>
      <c r="B10156" s="155" t="s">
        <v>8258</v>
      </c>
      <c r="C10156" s="155" t="s">
        <v>10690</v>
      </c>
      <c r="D10156" s="157" t="s">
        <v>8259</v>
      </c>
      <c r="E10156" s="157" t="s">
        <v>8259</v>
      </c>
      <c r="F10156" s="157" t="s">
        <v>8259</v>
      </c>
    </row>
    <row r="10157" spans="1:6" x14ac:dyDescent="0.2">
      <c r="A10157" s="155" t="s">
        <v>8260</v>
      </c>
      <c r="B10157" s="155" t="s">
        <v>12364</v>
      </c>
      <c r="C10157" s="156">
        <v>37621</v>
      </c>
      <c r="D10157" s="157">
        <v>0</v>
      </c>
      <c r="E10157" s="157">
        <v>0</v>
      </c>
      <c r="F10157" s="157">
        <v>0</v>
      </c>
    </row>
    <row r="10158" spans="1:6" x14ac:dyDescent="0.2">
      <c r="A10158" s="155" t="s">
        <v>8261</v>
      </c>
      <c r="B10158" s="155"/>
      <c r="C10158" s="156">
        <v>37621</v>
      </c>
      <c r="D10158" s="157">
        <v>0</v>
      </c>
      <c r="E10158" s="157">
        <v>0</v>
      </c>
      <c r="F10158" s="157">
        <v>0</v>
      </c>
    </row>
    <row r="10159" spans="1:6" x14ac:dyDescent="0.2">
      <c r="A10159" s="155" t="s">
        <v>8257</v>
      </c>
      <c r="B10159" s="155" t="s">
        <v>8258</v>
      </c>
      <c r="C10159" s="155" t="s">
        <v>10690</v>
      </c>
      <c r="D10159" s="157" t="s">
        <v>8259</v>
      </c>
      <c r="E10159" s="157" t="s">
        <v>8259</v>
      </c>
      <c r="F10159" s="157" t="s">
        <v>8259</v>
      </c>
    </row>
    <row r="10160" spans="1:6" x14ac:dyDescent="0.2">
      <c r="A10160" s="155" t="s">
        <v>8257</v>
      </c>
      <c r="B10160" s="155" t="s">
        <v>8258</v>
      </c>
      <c r="C10160" s="155" t="s">
        <v>10690</v>
      </c>
      <c r="D10160" s="157" t="s">
        <v>8259</v>
      </c>
      <c r="E10160" s="157" t="s">
        <v>8259</v>
      </c>
      <c r="F10160" s="157" t="s">
        <v>8259</v>
      </c>
    </row>
    <row r="10161" spans="1:6" x14ac:dyDescent="0.2">
      <c r="A10161" s="155" t="s">
        <v>8260</v>
      </c>
      <c r="B10161" s="155" t="s">
        <v>12364</v>
      </c>
      <c r="C10161" s="156">
        <v>37621</v>
      </c>
      <c r="D10161" s="157">
        <v>0</v>
      </c>
      <c r="E10161" s="157">
        <v>0</v>
      </c>
      <c r="F10161" s="157">
        <v>0</v>
      </c>
    </row>
    <row r="10162" spans="1:6" x14ac:dyDescent="0.2">
      <c r="A10162" s="155" t="s">
        <v>8261</v>
      </c>
      <c r="B10162" s="155"/>
      <c r="C10162" s="156">
        <v>37621</v>
      </c>
      <c r="D10162" s="157">
        <v>0</v>
      </c>
      <c r="E10162" s="157">
        <v>0</v>
      </c>
      <c r="F10162" s="157">
        <v>0</v>
      </c>
    </row>
    <row r="10163" spans="1:6" x14ac:dyDescent="0.2">
      <c r="A10163" s="155" t="s">
        <v>8257</v>
      </c>
      <c r="B10163" s="155" t="s">
        <v>8258</v>
      </c>
      <c r="C10163" s="155" t="s">
        <v>10690</v>
      </c>
      <c r="D10163" s="157" t="s">
        <v>8259</v>
      </c>
      <c r="E10163" s="157" t="s">
        <v>8259</v>
      </c>
      <c r="F10163" s="157" t="s">
        <v>8259</v>
      </c>
    </row>
    <row r="10164" spans="1:6" x14ac:dyDescent="0.2">
      <c r="A10164" s="155" t="s">
        <v>8257</v>
      </c>
      <c r="B10164" s="155" t="s">
        <v>8258</v>
      </c>
      <c r="C10164" s="155" t="s">
        <v>10690</v>
      </c>
      <c r="D10164" s="157" t="s">
        <v>8259</v>
      </c>
      <c r="E10164" s="157" t="s">
        <v>8259</v>
      </c>
      <c r="F10164" s="157" t="s">
        <v>8259</v>
      </c>
    </row>
    <row r="10165" spans="1:6" x14ac:dyDescent="0.2">
      <c r="A10165" s="155" t="s">
        <v>8260</v>
      </c>
      <c r="B10165" s="155" t="s">
        <v>12364</v>
      </c>
      <c r="C10165" s="156">
        <v>37621</v>
      </c>
      <c r="D10165" s="157">
        <v>0</v>
      </c>
      <c r="E10165" s="157">
        <v>0</v>
      </c>
      <c r="F10165" s="157">
        <v>0</v>
      </c>
    </row>
    <row r="10166" spans="1:6" x14ac:dyDescent="0.2">
      <c r="A10166" s="155" t="s">
        <v>8261</v>
      </c>
      <c r="B10166" s="155"/>
      <c r="C10166" s="156">
        <v>37621</v>
      </c>
      <c r="D10166" s="157">
        <v>0</v>
      </c>
      <c r="E10166" s="157">
        <v>0</v>
      </c>
      <c r="F10166" s="157">
        <v>0</v>
      </c>
    </row>
    <row r="10167" spans="1:6" x14ac:dyDescent="0.2">
      <c r="A10167" s="155" t="s">
        <v>8257</v>
      </c>
      <c r="B10167" s="155" t="s">
        <v>8258</v>
      </c>
      <c r="C10167" s="155" t="s">
        <v>10690</v>
      </c>
      <c r="D10167" s="157" t="s">
        <v>8259</v>
      </c>
      <c r="E10167" s="157" t="s">
        <v>8259</v>
      </c>
      <c r="F10167" s="157" t="s">
        <v>8259</v>
      </c>
    </row>
    <row r="10168" spans="1:6" x14ac:dyDescent="0.2">
      <c r="A10168" s="155" t="s">
        <v>8257</v>
      </c>
      <c r="B10168" s="155" t="s">
        <v>8258</v>
      </c>
      <c r="C10168" s="155" t="s">
        <v>10690</v>
      </c>
      <c r="D10168" s="157" t="s">
        <v>8259</v>
      </c>
      <c r="E10168" s="157" t="s">
        <v>8259</v>
      </c>
      <c r="F10168" s="157" t="s">
        <v>8259</v>
      </c>
    </row>
    <row r="10169" spans="1:6" x14ac:dyDescent="0.2">
      <c r="A10169" s="155" t="s">
        <v>8260</v>
      </c>
      <c r="B10169" s="155" t="s">
        <v>12364</v>
      </c>
      <c r="C10169" s="156">
        <v>37621</v>
      </c>
      <c r="D10169" s="157">
        <v>0</v>
      </c>
      <c r="E10169" s="157">
        <v>0</v>
      </c>
      <c r="F10169" s="157">
        <v>0</v>
      </c>
    </row>
    <row r="10170" spans="1:6" x14ac:dyDescent="0.2">
      <c r="A10170" s="155" t="s">
        <v>8261</v>
      </c>
      <c r="B10170" s="155"/>
      <c r="C10170" s="156">
        <v>37621</v>
      </c>
      <c r="D10170" s="157">
        <v>0</v>
      </c>
      <c r="E10170" s="157">
        <v>0</v>
      </c>
      <c r="F10170" s="157">
        <v>0</v>
      </c>
    </row>
    <row r="10171" spans="1:6" x14ac:dyDescent="0.2">
      <c r="A10171" s="155" t="s">
        <v>8257</v>
      </c>
      <c r="B10171" s="155" t="s">
        <v>8258</v>
      </c>
      <c r="C10171" s="155" t="s">
        <v>10690</v>
      </c>
      <c r="D10171" s="157" t="s">
        <v>8259</v>
      </c>
      <c r="E10171" s="157" t="s">
        <v>8259</v>
      </c>
      <c r="F10171" s="157" t="s">
        <v>8259</v>
      </c>
    </row>
    <row r="10172" spans="1:6" x14ac:dyDescent="0.2">
      <c r="A10172" s="155" t="s">
        <v>8257</v>
      </c>
      <c r="B10172" s="155" t="s">
        <v>8258</v>
      </c>
      <c r="C10172" s="155" t="s">
        <v>10690</v>
      </c>
      <c r="D10172" s="157" t="s">
        <v>8259</v>
      </c>
      <c r="E10172" s="157" t="s">
        <v>8259</v>
      </c>
      <c r="F10172" s="157" t="s">
        <v>8259</v>
      </c>
    </row>
    <row r="10173" spans="1:6" x14ac:dyDescent="0.2">
      <c r="A10173" s="155" t="s">
        <v>8260</v>
      </c>
      <c r="B10173" s="155" t="s">
        <v>12364</v>
      </c>
      <c r="C10173" s="156">
        <v>37621</v>
      </c>
      <c r="D10173" s="157">
        <v>0</v>
      </c>
      <c r="E10173" s="157">
        <v>0</v>
      </c>
      <c r="F10173" s="157">
        <v>0</v>
      </c>
    </row>
    <row r="10174" spans="1:6" x14ac:dyDescent="0.2">
      <c r="A10174" s="155" t="s">
        <v>8261</v>
      </c>
      <c r="B10174" s="155"/>
      <c r="C10174" s="156">
        <v>37621</v>
      </c>
      <c r="D10174" s="157">
        <v>0</v>
      </c>
      <c r="E10174" s="157">
        <v>0</v>
      </c>
      <c r="F10174" s="157">
        <v>0</v>
      </c>
    </row>
    <row r="10175" spans="1:6" x14ac:dyDescent="0.2">
      <c r="A10175" s="155" t="s">
        <v>8257</v>
      </c>
      <c r="B10175" s="155" t="s">
        <v>8258</v>
      </c>
      <c r="C10175" s="155" t="s">
        <v>10690</v>
      </c>
      <c r="D10175" s="157" t="s">
        <v>8259</v>
      </c>
      <c r="E10175" s="157" t="s">
        <v>8259</v>
      </c>
      <c r="F10175" s="157" t="s">
        <v>8259</v>
      </c>
    </row>
    <row r="10176" spans="1:6" x14ac:dyDescent="0.2">
      <c r="A10176" s="155" t="s">
        <v>8257</v>
      </c>
      <c r="B10176" s="155" t="s">
        <v>8258</v>
      </c>
      <c r="C10176" s="155" t="s">
        <v>10690</v>
      </c>
      <c r="D10176" s="157" t="s">
        <v>8259</v>
      </c>
      <c r="E10176" s="157" t="s">
        <v>8259</v>
      </c>
      <c r="F10176" s="157" t="s">
        <v>8259</v>
      </c>
    </row>
    <row r="10177" spans="1:6" x14ac:dyDescent="0.2">
      <c r="A10177" s="155" t="s">
        <v>8260</v>
      </c>
      <c r="B10177" s="155" t="s">
        <v>12364</v>
      </c>
      <c r="C10177" s="156">
        <v>37621</v>
      </c>
      <c r="D10177" s="157">
        <v>0</v>
      </c>
      <c r="E10177" s="157">
        <v>0</v>
      </c>
      <c r="F10177" s="157">
        <v>0</v>
      </c>
    </row>
    <row r="10178" spans="1:6" x14ac:dyDescent="0.2">
      <c r="A10178" s="155" t="s">
        <v>8261</v>
      </c>
      <c r="B10178" s="155"/>
      <c r="C10178" s="156">
        <v>37621</v>
      </c>
      <c r="D10178" s="157">
        <v>0</v>
      </c>
      <c r="E10178" s="157">
        <v>0</v>
      </c>
      <c r="F10178" s="157">
        <v>0</v>
      </c>
    </row>
    <row r="10179" spans="1:6" x14ac:dyDescent="0.2">
      <c r="A10179" s="155" t="s">
        <v>8257</v>
      </c>
      <c r="B10179" s="155" t="s">
        <v>8258</v>
      </c>
      <c r="C10179" s="155" t="s">
        <v>10690</v>
      </c>
      <c r="D10179" s="157" t="s">
        <v>8259</v>
      </c>
      <c r="E10179" s="157" t="s">
        <v>8259</v>
      </c>
      <c r="F10179" s="157" t="s">
        <v>8259</v>
      </c>
    </row>
    <row r="10180" spans="1:6" x14ac:dyDescent="0.2">
      <c r="A10180" s="155" t="s">
        <v>8257</v>
      </c>
      <c r="B10180" s="155" t="s">
        <v>8258</v>
      </c>
      <c r="C10180" s="155" t="s">
        <v>10690</v>
      </c>
      <c r="D10180" s="157" t="s">
        <v>8259</v>
      </c>
      <c r="E10180" s="157" t="s">
        <v>8259</v>
      </c>
      <c r="F10180" s="157" t="s">
        <v>8259</v>
      </c>
    </row>
    <row r="10181" spans="1:6" x14ac:dyDescent="0.2">
      <c r="A10181" s="155" t="s">
        <v>8260</v>
      </c>
      <c r="B10181" s="155" t="s">
        <v>12364</v>
      </c>
      <c r="C10181" s="156">
        <v>37621</v>
      </c>
      <c r="D10181" s="157">
        <v>0</v>
      </c>
      <c r="E10181" s="157">
        <v>0</v>
      </c>
      <c r="F10181" s="157">
        <v>0</v>
      </c>
    </row>
    <row r="10182" spans="1:6" x14ac:dyDescent="0.2">
      <c r="A10182" s="155" t="s">
        <v>8261</v>
      </c>
      <c r="B10182" s="155"/>
      <c r="C10182" s="156">
        <v>37621</v>
      </c>
      <c r="D10182" s="157">
        <v>0</v>
      </c>
      <c r="E10182" s="157">
        <v>0</v>
      </c>
      <c r="F10182" s="157">
        <v>0</v>
      </c>
    </row>
    <row r="10183" spans="1:6" x14ac:dyDescent="0.2">
      <c r="A10183" s="155" t="s">
        <v>8257</v>
      </c>
      <c r="B10183" s="155" t="s">
        <v>8258</v>
      </c>
      <c r="C10183" s="155" t="s">
        <v>10690</v>
      </c>
      <c r="D10183" s="157" t="s">
        <v>8259</v>
      </c>
      <c r="E10183" s="157" t="s">
        <v>8259</v>
      </c>
      <c r="F10183" s="157" t="s">
        <v>8259</v>
      </c>
    </row>
    <row r="10184" spans="1:6" x14ac:dyDescent="0.2">
      <c r="A10184" s="155" t="s">
        <v>8257</v>
      </c>
      <c r="B10184" s="155" t="s">
        <v>8258</v>
      </c>
      <c r="C10184" s="155" t="s">
        <v>10690</v>
      </c>
      <c r="D10184" s="157" t="s">
        <v>8259</v>
      </c>
      <c r="E10184" s="157" t="s">
        <v>8259</v>
      </c>
      <c r="F10184" s="157" t="s">
        <v>8259</v>
      </c>
    </row>
    <row r="10185" spans="1:6" x14ac:dyDescent="0.2">
      <c r="A10185" s="155" t="s">
        <v>8260</v>
      </c>
      <c r="B10185" s="155" t="s">
        <v>12364</v>
      </c>
      <c r="C10185" s="156">
        <v>37621</v>
      </c>
      <c r="D10185" s="157">
        <v>0</v>
      </c>
      <c r="E10185" s="157">
        <v>0</v>
      </c>
      <c r="F10185" s="157">
        <v>0</v>
      </c>
    </row>
    <row r="10186" spans="1:6" x14ac:dyDescent="0.2">
      <c r="A10186" s="155" t="s">
        <v>8261</v>
      </c>
      <c r="B10186" s="155"/>
      <c r="C10186" s="156">
        <v>37621</v>
      </c>
      <c r="D10186" s="157">
        <v>0</v>
      </c>
      <c r="E10186" s="157">
        <v>0</v>
      </c>
      <c r="F10186" s="157">
        <v>0</v>
      </c>
    </row>
    <row r="10187" spans="1:6" x14ac:dyDescent="0.2">
      <c r="A10187" s="155" t="s">
        <v>8257</v>
      </c>
      <c r="B10187" s="155" t="s">
        <v>8258</v>
      </c>
      <c r="C10187" s="155" t="s">
        <v>10690</v>
      </c>
      <c r="D10187" s="157" t="s">
        <v>8259</v>
      </c>
      <c r="E10187" s="157" t="s">
        <v>8259</v>
      </c>
      <c r="F10187" s="157" t="s">
        <v>8259</v>
      </c>
    </row>
    <row r="10188" spans="1:6" x14ac:dyDescent="0.2">
      <c r="A10188" s="155" t="s">
        <v>8268</v>
      </c>
      <c r="B10188" s="155"/>
      <c r="C10188" s="155"/>
      <c r="D10188" s="155"/>
      <c r="E10188" s="155"/>
      <c r="F10188" s="155"/>
    </row>
    <row r="10189" spans="1:6" x14ac:dyDescent="0.2">
      <c r="A10189" s="155" t="s">
        <v>8254</v>
      </c>
      <c r="B10189" s="155" t="s">
        <v>8255</v>
      </c>
      <c r="C10189" s="155"/>
      <c r="D10189" s="155"/>
      <c r="E10189" s="155"/>
      <c r="F10189" s="155"/>
    </row>
    <row r="10190" spans="1:6" x14ac:dyDescent="0.2">
      <c r="A10190" s="155"/>
      <c r="B10190" s="155"/>
      <c r="C10190" s="155" t="s">
        <v>10689</v>
      </c>
      <c r="D10190" s="157" t="s">
        <v>8255</v>
      </c>
      <c r="E10190" s="155"/>
      <c r="F10190" s="155"/>
    </row>
    <row r="10192" spans="1:6" x14ac:dyDescent="0.2">
      <c r="A10192" s="155" t="s">
        <v>130</v>
      </c>
      <c r="B10192" s="155" t="s">
        <v>8554</v>
      </c>
      <c r="C10192" s="155"/>
      <c r="D10192" s="155"/>
      <c r="E10192" s="155"/>
      <c r="F10192" s="155"/>
    </row>
    <row r="10193" spans="1:6" x14ac:dyDescent="0.2">
      <c r="A10193" s="155"/>
      <c r="B10193" s="155"/>
      <c r="C10193" s="155" t="s">
        <v>10691</v>
      </c>
      <c r="D10193" s="155"/>
      <c r="E10193" s="157">
        <v>0</v>
      </c>
      <c r="F10193" s="155"/>
    </row>
    <row r="10194" spans="1:6" x14ac:dyDescent="0.2">
      <c r="A10194" s="155" t="s">
        <v>8264</v>
      </c>
      <c r="B10194" s="155"/>
      <c r="C10194" s="156">
        <v>37590</v>
      </c>
      <c r="D10194" s="157">
        <v>769.39</v>
      </c>
      <c r="E10194" s="157">
        <v>716.798</v>
      </c>
      <c r="F10194" s="157">
        <v>52.591999999999999</v>
      </c>
    </row>
    <row r="10195" spans="1:6" x14ac:dyDescent="0.2">
      <c r="A10195" s="155" t="s">
        <v>8257</v>
      </c>
      <c r="B10195" s="155" t="s">
        <v>8258</v>
      </c>
      <c r="C10195" s="155" t="s">
        <v>10690</v>
      </c>
      <c r="D10195" s="157" t="s">
        <v>8259</v>
      </c>
      <c r="E10195" s="157" t="s">
        <v>8259</v>
      </c>
      <c r="F10195" s="157" t="s">
        <v>8259</v>
      </c>
    </row>
    <row r="10196" spans="1:6" x14ac:dyDescent="0.2">
      <c r="A10196" s="155" t="s">
        <v>8257</v>
      </c>
      <c r="B10196" s="155" t="s">
        <v>8258</v>
      </c>
      <c r="C10196" s="155" t="s">
        <v>10690</v>
      </c>
      <c r="D10196" s="157" t="s">
        <v>8259</v>
      </c>
      <c r="E10196" s="157" t="s">
        <v>8259</v>
      </c>
      <c r="F10196" s="157" t="s">
        <v>8259</v>
      </c>
    </row>
    <row r="10197" spans="1:6" x14ac:dyDescent="0.2">
      <c r="A10197" s="155" t="s">
        <v>8260</v>
      </c>
      <c r="B10197" s="155" t="s">
        <v>12364</v>
      </c>
      <c r="C10197" s="156">
        <v>37621</v>
      </c>
      <c r="D10197" s="157">
        <v>0</v>
      </c>
      <c r="E10197" s="157">
        <v>0</v>
      </c>
      <c r="F10197" s="157">
        <v>0</v>
      </c>
    </row>
    <row r="10198" spans="1:6" x14ac:dyDescent="0.2">
      <c r="A10198" s="155" t="s">
        <v>8261</v>
      </c>
      <c r="B10198" s="155"/>
      <c r="C10198" s="156">
        <v>37621</v>
      </c>
      <c r="D10198" s="157">
        <v>769.39</v>
      </c>
      <c r="E10198" s="157">
        <v>716.798</v>
      </c>
      <c r="F10198" s="157">
        <v>52.591999999999999</v>
      </c>
    </row>
    <row r="10199" spans="1:6" x14ac:dyDescent="0.2">
      <c r="A10199" s="155" t="s">
        <v>8257</v>
      </c>
      <c r="B10199" s="155" t="s">
        <v>8258</v>
      </c>
      <c r="C10199" s="155" t="s">
        <v>10690</v>
      </c>
      <c r="D10199" s="157" t="s">
        <v>8259</v>
      </c>
      <c r="E10199" s="157" t="s">
        <v>8259</v>
      </c>
      <c r="F10199" s="157" t="s">
        <v>8259</v>
      </c>
    </row>
    <row r="10200" spans="1:6" x14ac:dyDescent="0.2">
      <c r="A10200" s="155" t="s">
        <v>8257</v>
      </c>
      <c r="B10200" s="155" t="s">
        <v>8258</v>
      </c>
      <c r="C10200" s="155" t="s">
        <v>10690</v>
      </c>
      <c r="D10200" s="157" t="s">
        <v>8259</v>
      </c>
      <c r="E10200" s="157" t="s">
        <v>8259</v>
      </c>
      <c r="F10200" s="157" t="s">
        <v>8259</v>
      </c>
    </row>
    <row r="10201" spans="1:6" x14ac:dyDescent="0.2">
      <c r="A10201" s="155" t="s">
        <v>8260</v>
      </c>
      <c r="B10201" s="155" t="s">
        <v>12364</v>
      </c>
      <c r="C10201" s="156">
        <v>37621</v>
      </c>
      <c r="D10201" s="157">
        <v>0</v>
      </c>
      <c r="E10201" s="157">
        <v>0</v>
      </c>
      <c r="F10201" s="157">
        <v>0</v>
      </c>
    </row>
    <row r="10202" spans="1:6" x14ac:dyDescent="0.2">
      <c r="A10202" s="155" t="s">
        <v>8261</v>
      </c>
      <c r="B10202" s="155"/>
      <c r="C10202" s="156">
        <v>37621</v>
      </c>
      <c r="D10202" s="157">
        <v>0</v>
      </c>
      <c r="E10202" s="157">
        <v>0</v>
      </c>
      <c r="F10202" s="157">
        <v>0</v>
      </c>
    </row>
    <row r="10203" spans="1:6" x14ac:dyDescent="0.2">
      <c r="A10203" s="155" t="s">
        <v>8257</v>
      </c>
      <c r="B10203" s="155" t="s">
        <v>8258</v>
      </c>
      <c r="C10203" s="155" t="s">
        <v>10690</v>
      </c>
      <c r="D10203" s="157" t="s">
        <v>8259</v>
      </c>
      <c r="E10203" s="157" t="s">
        <v>8259</v>
      </c>
      <c r="F10203" s="157" t="s">
        <v>8259</v>
      </c>
    </row>
    <row r="10204" spans="1:6" x14ac:dyDescent="0.2">
      <c r="A10204" s="155" t="s">
        <v>8257</v>
      </c>
      <c r="B10204" s="155" t="s">
        <v>8258</v>
      </c>
      <c r="C10204" s="155" t="s">
        <v>10690</v>
      </c>
      <c r="D10204" s="157" t="s">
        <v>8259</v>
      </c>
      <c r="E10204" s="157" t="s">
        <v>8259</v>
      </c>
      <c r="F10204" s="157" t="s">
        <v>8259</v>
      </c>
    </row>
    <row r="10205" spans="1:6" x14ac:dyDescent="0.2">
      <c r="A10205" s="155" t="s">
        <v>8260</v>
      </c>
      <c r="B10205" s="155" t="s">
        <v>12364</v>
      </c>
      <c r="C10205" s="156">
        <v>37621</v>
      </c>
      <c r="D10205" s="157">
        <v>0</v>
      </c>
      <c r="E10205" s="157">
        <v>0</v>
      </c>
      <c r="F10205" s="157">
        <v>0</v>
      </c>
    </row>
    <row r="10206" spans="1:6" x14ac:dyDescent="0.2">
      <c r="A10206" s="155" t="s">
        <v>8261</v>
      </c>
      <c r="B10206" s="155"/>
      <c r="C10206" s="156">
        <v>37621</v>
      </c>
      <c r="D10206" s="157">
        <v>0</v>
      </c>
      <c r="E10206" s="157">
        <v>0</v>
      </c>
      <c r="F10206" s="157">
        <v>0</v>
      </c>
    </row>
    <row r="10207" spans="1:6" x14ac:dyDescent="0.2">
      <c r="A10207" s="155" t="s">
        <v>8257</v>
      </c>
      <c r="B10207" s="155" t="s">
        <v>8258</v>
      </c>
      <c r="C10207" s="155" t="s">
        <v>10690</v>
      </c>
      <c r="D10207" s="157" t="s">
        <v>8259</v>
      </c>
      <c r="E10207" s="157" t="s">
        <v>8259</v>
      </c>
      <c r="F10207" s="157" t="s">
        <v>8259</v>
      </c>
    </row>
    <row r="10208" spans="1:6" x14ac:dyDescent="0.2">
      <c r="A10208" s="155" t="s">
        <v>8257</v>
      </c>
      <c r="B10208" s="155" t="s">
        <v>8258</v>
      </c>
      <c r="C10208" s="155" t="s">
        <v>10690</v>
      </c>
      <c r="D10208" s="157" t="s">
        <v>8259</v>
      </c>
      <c r="E10208" s="157" t="s">
        <v>8259</v>
      </c>
      <c r="F10208" s="157" t="s">
        <v>8259</v>
      </c>
    </row>
    <row r="10209" spans="1:6" x14ac:dyDescent="0.2">
      <c r="A10209" s="155" t="s">
        <v>8260</v>
      </c>
      <c r="B10209" s="155" t="s">
        <v>12364</v>
      </c>
      <c r="C10209" s="156">
        <v>37621</v>
      </c>
      <c r="D10209" s="157">
        <v>0</v>
      </c>
      <c r="E10209" s="157">
        <v>0</v>
      </c>
      <c r="F10209" s="157">
        <v>0</v>
      </c>
    </row>
    <row r="10210" spans="1:6" x14ac:dyDescent="0.2">
      <c r="A10210" s="155" t="s">
        <v>8261</v>
      </c>
      <c r="B10210" s="155"/>
      <c r="C10210" s="156">
        <v>37621</v>
      </c>
      <c r="D10210" s="157">
        <v>0</v>
      </c>
      <c r="E10210" s="157">
        <v>0</v>
      </c>
      <c r="F10210" s="157">
        <v>0</v>
      </c>
    </row>
    <row r="10211" spans="1:6" x14ac:dyDescent="0.2">
      <c r="A10211" s="155" t="s">
        <v>8257</v>
      </c>
      <c r="B10211" s="155" t="s">
        <v>8258</v>
      </c>
      <c r="C10211" s="155" t="s">
        <v>10690</v>
      </c>
      <c r="D10211" s="157" t="s">
        <v>8259</v>
      </c>
      <c r="E10211" s="157" t="s">
        <v>8259</v>
      </c>
      <c r="F10211" s="157" t="s">
        <v>8259</v>
      </c>
    </row>
    <row r="10212" spans="1:6" x14ac:dyDescent="0.2">
      <c r="A10212" s="155" t="s">
        <v>8257</v>
      </c>
      <c r="B10212" s="155" t="s">
        <v>8258</v>
      </c>
      <c r="C10212" s="155" t="s">
        <v>10690</v>
      </c>
      <c r="D10212" s="157" t="s">
        <v>8259</v>
      </c>
      <c r="E10212" s="157" t="s">
        <v>8259</v>
      </c>
      <c r="F10212" s="157" t="s">
        <v>8259</v>
      </c>
    </row>
    <row r="10213" spans="1:6" x14ac:dyDescent="0.2">
      <c r="A10213" s="155" t="s">
        <v>8260</v>
      </c>
      <c r="B10213" s="155" t="s">
        <v>12364</v>
      </c>
      <c r="C10213" s="156">
        <v>37621</v>
      </c>
      <c r="D10213" s="157">
        <v>0</v>
      </c>
      <c r="E10213" s="157">
        <v>0</v>
      </c>
      <c r="F10213" s="157">
        <v>0</v>
      </c>
    </row>
    <row r="10214" spans="1:6" x14ac:dyDescent="0.2">
      <c r="A10214" s="155" t="s">
        <v>8261</v>
      </c>
      <c r="B10214" s="155"/>
      <c r="C10214" s="156">
        <v>37621</v>
      </c>
      <c r="D10214" s="157">
        <v>0</v>
      </c>
      <c r="E10214" s="157">
        <v>0</v>
      </c>
      <c r="F10214" s="157">
        <v>0</v>
      </c>
    </row>
    <row r="10215" spans="1:6" x14ac:dyDescent="0.2">
      <c r="A10215" s="155" t="s">
        <v>8257</v>
      </c>
      <c r="B10215" s="155" t="s">
        <v>8258</v>
      </c>
      <c r="C10215" s="155" t="s">
        <v>10690</v>
      </c>
      <c r="D10215" s="157" t="s">
        <v>8259</v>
      </c>
      <c r="E10215" s="157" t="s">
        <v>8259</v>
      </c>
      <c r="F10215" s="157" t="s">
        <v>8259</v>
      </c>
    </row>
    <row r="10216" spans="1:6" x14ac:dyDescent="0.2">
      <c r="A10216" s="155" t="s">
        <v>8257</v>
      </c>
      <c r="B10216" s="155" t="s">
        <v>8258</v>
      </c>
      <c r="C10216" s="155" t="s">
        <v>10690</v>
      </c>
      <c r="D10216" s="157" t="s">
        <v>8259</v>
      </c>
      <c r="E10216" s="157" t="s">
        <v>8259</v>
      </c>
      <c r="F10216" s="157" t="s">
        <v>8259</v>
      </c>
    </row>
    <row r="10217" spans="1:6" x14ac:dyDescent="0.2">
      <c r="A10217" s="155" t="s">
        <v>8260</v>
      </c>
      <c r="B10217" s="155" t="s">
        <v>12364</v>
      </c>
      <c r="C10217" s="156">
        <v>37621</v>
      </c>
      <c r="D10217" s="157">
        <v>0</v>
      </c>
      <c r="E10217" s="157">
        <v>0</v>
      </c>
      <c r="F10217" s="157">
        <v>0</v>
      </c>
    </row>
    <row r="10218" spans="1:6" x14ac:dyDescent="0.2">
      <c r="A10218" s="155" t="s">
        <v>8261</v>
      </c>
      <c r="B10218" s="155"/>
      <c r="C10218" s="156">
        <v>37621</v>
      </c>
      <c r="D10218" s="157">
        <v>0</v>
      </c>
      <c r="E10218" s="157">
        <v>0</v>
      </c>
      <c r="F10218" s="157">
        <v>0</v>
      </c>
    </row>
    <row r="10219" spans="1:6" x14ac:dyDescent="0.2">
      <c r="A10219" s="155" t="s">
        <v>8257</v>
      </c>
      <c r="B10219" s="155" t="s">
        <v>8258</v>
      </c>
      <c r="C10219" s="155" t="s">
        <v>10690</v>
      </c>
      <c r="D10219" s="157" t="s">
        <v>8259</v>
      </c>
      <c r="E10219" s="157" t="s">
        <v>8259</v>
      </c>
      <c r="F10219" s="157" t="s">
        <v>8259</v>
      </c>
    </row>
    <row r="10220" spans="1:6" x14ac:dyDescent="0.2">
      <c r="A10220" s="155" t="s">
        <v>8257</v>
      </c>
      <c r="B10220" s="155" t="s">
        <v>8258</v>
      </c>
      <c r="C10220" s="155" t="s">
        <v>10690</v>
      </c>
      <c r="D10220" s="157" t="s">
        <v>8259</v>
      </c>
      <c r="E10220" s="157" t="s">
        <v>8259</v>
      </c>
      <c r="F10220" s="157" t="s">
        <v>8259</v>
      </c>
    </row>
    <row r="10221" spans="1:6" x14ac:dyDescent="0.2">
      <c r="A10221" s="155" t="s">
        <v>8260</v>
      </c>
      <c r="B10221" s="155" t="s">
        <v>12364</v>
      </c>
      <c r="C10221" s="156">
        <v>37621</v>
      </c>
      <c r="D10221" s="157">
        <v>0</v>
      </c>
      <c r="E10221" s="157">
        <v>0</v>
      </c>
      <c r="F10221" s="157">
        <v>0</v>
      </c>
    </row>
    <row r="10222" spans="1:6" x14ac:dyDescent="0.2">
      <c r="A10222" s="155" t="s">
        <v>8261</v>
      </c>
      <c r="B10222" s="155"/>
      <c r="C10222" s="156">
        <v>37621</v>
      </c>
      <c r="D10222" s="157">
        <v>0</v>
      </c>
      <c r="E10222" s="157">
        <v>0</v>
      </c>
      <c r="F10222" s="157">
        <v>0</v>
      </c>
    </row>
    <row r="10223" spans="1:6" x14ac:dyDescent="0.2">
      <c r="A10223" s="155" t="s">
        <v>8257</v>
      </c>
      <c r="B10223" s="155" t="s">
        <v>8258</v>
      </c>
      <c r="C10223" s="155" t="s">
        <v>10690</v>
      </c>
      <c r="D10223" s="157" t="s">
        <v>8259</v>
      </c>
      <c r="E10223" s="157" t="s">
        <v>8259</v>
      </c>
      <c r="F10223" s="157" t="s">
        <v>8259</v>
      </c>
    </row>
    <row r="10224" spans="1:6" x14ac:dyDescent="0.2">
      <c r="A10224" s="155" t="s">
        <v>8257</v>
      </c>
      <c r="B10224" s="155" t="s">
        <v>8258</v>
      </c>
      <c r="C10224" s="155" t="s">
        <v>10690</v>
      </c>
      <c r="D10224" s="157" t="s">
        <v>8259</v>
      </c>
      <c r="E10224" s="157" t="s">
        <v>8259</v>
      </c>
      <c r="F10224" s="157" t="s">
        <v>8259</v>
      </c>
    </row>
    <row r="10225" spans="1:6" x14ac:dyDescent="0.2">
      <c r="A10225" s="155" t="s">
        <v>8260</v>
      </c>
      <c r="B10225" s="155" t="s">
        <v>12364</v>
      </c>
      <c r="C10225" s="156">
        <v>37621</v>
      </c>
      <c r="D10225" s="157">
        <v>0</v>
      </c>
      <c r="E10225" s="157">
        <v>0</v>
      </c>
      <c r="F10225" s="157">
        <v>0</v>
      </c>
    </row>
    <row r="10226" spans="1:6" x14ac:dyDescent="0.2">
      <c r="A10226" s="155" t="s">
        <v>8261</v>
      </c>
      <c r="B10226" s="155"/>
      <c r="C10226" s="156">
        <v>37621</v>
      </c>
      <c r="D10226" s="157">
        <v>0</v>
      </c>
      <c r="E10226" s="157">
        <v>0</v>
      </c>
      <c r="F10226" s="157">
        <v>0</v>
      </c>
    </row>
    <row r="10227" spans="1:6" x14ac:dyDescent="0.2">
      <c r="A10227" s="155" t="s">
        <v>8257</v>
      </c>
      <c r="B10227" s="155" t="s">
        <v>8258</v>
      </c>
      <c r="C10227" s="155" t="s">
        <v>10690</v>
      </c>
      <c r="D10227" s="157" t="s">
        <v>8259</v>
      </c>
      <c r="E10227" s="157" t="s">
        <v>8259</v>
      </c>
      <c r="F10227" s="157" t="s">
        <v>8259</v>
      </c>
    </row>
    <row r="10228" spans="1:6" x14ac:dyDescent="0.2">
      <c r="A10228" s="155" t="s">
        <v>8257</v>
      </c>
      <c r="B10228" s="155" t="s">
        <v>8258</v>
      </c>
      <c r="C10228" s="155" t="s">
        <v>10690</v>
      </c>
      <c r="D10228" s="157" t="s">
        <v>8259</v>
      </c>
      <c r="E10228" s="157" t="s">
        <v>8259</v>
      </c>
      <c r="F10228" s="157" t="s">
        <v>8259</v>
      </c>
    </row>
    <row r="10229" spans="1:6" x14ac:dyDescent="0.2">
      <c r="A10229" s="155" t="s">
        <v>8260</v>
      </c>
      <c r="B10229" s="155" t="s">
        <v>12364</v>
      </c>
      <c r="C10229" s="156">
        <v>37621</v>
      </c>
      <c r="D10229" s="157">
        <v>0</v>
      </c>
      <c r="E10229" s="157">
        <v>0</v>
      </c>
      <c r="F10229" s="157">
        <v>0</v>
      </c>
    </row>
    <row r="10230" spans="1:6" x14ac:dyDescent="0.2">
      <c r="A10230" s="155" t="s">
        <v>8261</v>
      </c>
      <c r="B10230" s="155"/>
      <c r="C10230" s="156">
        <v>37621</v>
      </c>
      <c r="D10230" s="157">
        <v>0</v>
      </c>
      <c r="E10230" s="157">
        <v>0</v>
      </c>
      <c r="F10230" s="157">
        <v>0</v>
      </c>
    </row>
    <row r="10231" spans="1:6" x14ac:dyDescent="0.2">
      <c r="A10231" s="155" t="s">
        <v>8257</v>
      </c>
      <c r="B10231" s="155" t="s">
        <v>8258</v>
      </c>
      <c r="C10231" s="155" t="s">
        <v>10690</v>
      </c>
      <c r="D10231" s="157" t="s">
        <v>8259</v>
      </c>
      <c r="E10231" s="157" t="s">
        <v>8259</v>
      </c>
      <c r="F10231" s="157" t="s">
        <v>8259</v>
      </c>
    </row>
    <row r="10232" spans="1:6" x14ac:dyDescent="0.2">
      <c r="A10232" s="155" t="s">
        <v>8257</v>
      </c>
      <c r="B10232" s="155" t="s">
        <v>8258</v>
      </c>
      <c r="C10232" s="155" t="s">
        <v>10690</v>
      </c>
      <c r="D10232" s="157" t="s">
        <v>8259</v>
      </c>
      <c r="E10232" s="157" t="s">
        <v>8259</v>
      </c>
      <c r="F10232" s="157" t="s">
        <v>8259</v>
      </c>
    </row>
    <row r="10233" spans="1:6" x14ac:dyDescent="0.2">
      <c r="A10233" s="155" t="s">
        <v>8260</v>
      </c>
      <c r="B10233" s="155" t="s">
        <v>12364</v>
      </c>
      <c r="C10233" s="156">
        <v>37621</v>
      </c>
      <c r="D10233" s="157">
        <v>0</v>
      </c>
      <c r="E10233" s="157">
        <v>0</v>
      </c>
      <c r="F10233" s="157">
        <v>0</v>
      </c>
    </row>
    <row r="10234" spans="1:6" x14ac:dyDescent="0.2">
      <c r="A10234" s="155" t="s">
        <v>8261</v>
      </c>
      <c r="B10234" s="155"/>
      <c r="C10234" s="156">
        <v>37621</v>
      </c>
      <c r="D10234" s="157">
        <v>0</v>
      </c>
      <c r="E10234" s="157">
        <v>0</v>
      </c>
      <c r="F10234" s="157">
        <v>0</v>
      </c>
    </row>
    <row r="10235" spans="1:6" x14ac:dyDescent="0.2">
      <c r="A10235" s="155" t="s">
        <v>8257</v>
      </c>
      <c r="B10235" s="155" t="s">
        <v>8258</v>
      </c>
      <c r="C10235" s="155" t="s">
        <v>10690</v>
      </c>
      <c r="D10235" s="157" t="s">
        <v>8259</v>
      </c>
      <c r="E10235" s="157" t="s">
        <v>8259</v>
      </c>
      <c r="F10235" s="157" t="s">
        <v>8259</v>
      </c>
    </row>
    <row r="10236" spans="1:6" x14ac:dyDescent="0.2">
      <c r="A10236" s="155" t="s">
        <v>8257</v>
      </c>
      <c r="B10236" s="155" t="s">
        <v>8258</v>
      </c>
      <c r="C10236" s="155" t="s">
        <v>10690</v>
      </c>
      <c r="D10236" s="157" t="s">
        <v>8259</v>
      </c>
      <c r="E10236" s="157" t="s">
        <v>8259</v>
      </c>
      <c r="F10236" s="157" t="s">
        <v>8259</v>
      </c>
    </row>
    <row r="10237" spans="1:6" x14ac:dyDescent="0.2">
      <c r="A10237" s="155" t="s">
        <v>8260</v>
      </c>
      <c r="B10237" s="155" t="s">
        <v>12364</v>
      </c>
      <c r="C10237" s="156">
        <v>37621</v>
      </c>
      <c r="D10237" s="157">
        <v>0</v>
      </c>
      <c r="E10237" s="157">
        <v>0</v>
      </c>
      <c r="F10237" s="157">
        <v>0</v>
      </c>
    </row>
    <row r="10238" spans="1:6" x14ac:dyDescent="0.2">
      <c r="A10238" s="155" t="s">
        <v>8261</v>
      </c>
      <c r="B10238" s="155"/>
      <c r="C10238" s="156">
        <v>37621</v>
      </c>
      <c r="D10238" s="157">
        <v>0</v>
      </c>
      <c r="E10238" s="157">
        <v>0</v>
      </c>
      <c r="F10238" s="157">
        <v>0</v>
      </c>
    </row>
    <row r="10239" spans="1:6" x14ac:dyDescent="0.2">
      <c r="A10239" s="155" t="s">
        <v>8257</v>
      </c>
      <c r="B10239" s="155" t="s">
        <v>8258</v>
      </c>
      <c r="C10239" s="155" t="s">
        <v>10690</v>
      </c>
      <c r="D10239" s="157" t="s">
        <v>8259</v>
      </c>
      <c r="E10239" s="157" t="s">
        <v>8259</v>
      </c>
      <c r="F10239" s="157" t="s">
        <v>8259</v>
      </c>
    </row>
    <row r="10240" spans="1:6" x14ac:dyDescent="0.2">
      <c r="A10240" s="155" t="s">
        <v>8257</v>
      </c>
      <c r="B10240" s="155" t="s">
        <v>8258</v>
      </c>
      <c r="C10240" s="155" t="s">
        <v>10690</v>
      </c>
      <c r="D10240" s="157" t="s">
        <v>8259</v>
      </c>
      <c r="E10240" s="157" t="s">
        <v>8259</v>
      </c>
      <c r="F10240" s="157" t="s">
        <v>8259</v>
      </c>
    </row>
    <row r="10241" spans="1:6" x14ac:dyDescent="0.2">
      <c r="A10241" s="155" t="s">
        <v>8260</v>
      </c>
      <c r="B10241" s="155" t="s">
        <v>12364</v>
      </c>
      <c r="C10241" s="156">
        <v>37621</v>
      </c>
      <c r="D10241" s="157">
        <v>0</v>
      </c>
      <c r="E10241" s="157">
        <v>0</v>
      </c>
      <c r="F10241" s="157">
        <v>0</v>
      </c>
    </row>
    <row r="10242" spans="1:6" x14ac:dyDescent="0.2">
      <c r="A10242" s="155" t="s">
        <v>8261</v>
      </c>
      <c r="B10242" s="155"/>
      <c r="C10242" s="156">
        <v>37621</v>
      </c>
      <c r="D10242" s="157">
        <v>0</v>
      </c>
      <c r="E10242" s="157">
        <v>0</v>
      </c>
      <c r="F10242" s="157">
        <v>0</v>
      </c>
    </row>
    <row r="10243" spans="1:6" x14ac:dyDescent="0.2">
      <c r="A10243" s="155" t="s">
        <v>8257</v>
      </c>
      <c r="B10243" s="155" t="s">
        <v>8258</v>
      </c>
      <c r="C10243" s="155" t="s">
        <v>10690</v>
      </c>
      <c r="D10243" s="157" t="s">
        <v>8259</v>
      </c>
      <c r="E10243" s="157" t="s">
        <v>8259</v>
      </c>
      <c r="F10243" s="157" t="s">
        <v>8259</v>
      </c>
    </row>
    <row r="10244" spans="1:6" x14ac:dyDescent="0.2">
      <c r="A10244" s="155" t="s">
        <v>8268</v>
      </c>
      <c r="B10244" s="155"/>
      <c r="C10244" s="155"/>
      <c r="D10244" s="155"/>
      <c r="E10244" s="155"/>
      <c r="F10244" s="155"/>
    </row>
    <row r="10245" spans="1:6" x14ac:dyDescent="0.2">
      <c r="A10245" s="155" t="s">
        <v>8254</v>
      </c>
      <c r="B10245" s="155" t="s">
        <v>8255</v>
      </c>
      <c r="C10245" s="155"/>
      <c r="D10245" s="155"/>
      <c r="E10245" s="155"/>
      <c r="F10245" s="155"/>
    </row>
    <row r="10246" spans="1:6" x14ac:dyDescent="0.2">
      <c r="A10246" s="155"/>
      <c r="B10246" s="155"/>
      <c r="C10246" s="155" t="s">
        <v>10689</v>
      </c>
      <c r="D10246" s="157" t="s">
        <v>8255</v>
      </c>
      <c r="E10246" s="155"/>
      <c r="F10246" s="155"/>
    </row>
    <row r="10248" spans="1:6" x14ac:dyDescent="0.2">
      <c r="A10248" s="155" t="s">
        <v>8257</v>
      </c>
      <c r="B10248" s="155" t="s">
        <v>8258</v>
      </c>
      <c r="C10248" s="155" t="s">
        <v>10690</v>
      </c>
      <c r="D10248" s="157" t="s">
        <v>8259</v>
      </c>
      <c r="E10248" s="157" t="s">
        <v>8259</v>
      </c>
      <c r="F10248" s="157" t="s">
        <v>8259</v>
      </c>
    </row>
    <row r="10249" spans="1:6" x14ac:dyDescent="0.2">
      <c r="A10249" s="155" t="s">
        <v>8260</v>
      </c>
      <c r="B10249" s="155" t="s">
        <v>12364</v>
      </c>
      <c r="C10249" s="156">
        <v>37621</v>
      </c>
      <c r="D10249" s="157">
        <v>0</v>
      </c>
      <c r="E10249" s="157">
        <v>0</v>
      </c>
      <c r="F10249" s="157">
        <v>0</v>
      </c>
    </row>
    <row r="10250" spans="1:6" x14ac:dyDescent="0.2">
      <c r="A10250" s="155" t="s">
        <v>8261</v>
      </c>
      <c r="B10250" s="155"/>
      <c r="C10250" s="156">
        <v>37621</v>
      </c>
      <c r="D10250" s="157">
        <v>0</v>
      </c>
      <c r="E10250" s="157">
        <v>0</v>
      </c>
      <c r="F10250" s="157">
        <v>0</v>
      </c>
    </row>
    <row r="10251" spans="1:6" x14ac:dyDescent="0.2">
      <c r="A10251" s="155" t="s">
        <v>8257</v>
      </c>
      <c r="B10251" s="155" t="s">
        <v>8258</v>
      </c>
      <c r="C10251" s="155" t="s">
        <v>10690</v>
      </c>
      <c r="D10251" s="157" t="s">
        <v>8259</v>
      </c>
      <c r="E10251" s="157" t="s">
        <v>8259</v>
      </c>
      <c r="F10251" s="157" t="s">
        <v>8259</v>
      </c>
    </row>
    <row r="10252" spans="1:6" x14ac:dyDescent="0.2">
      <c r="A10252" s="155" t="s">
        <v>8257</v>
      </c>
      <c r="B10252" s="155" t="s">
        <v>8258</v>
      </c>
      <c r="C10252" s="155" t="s">
        <v>10690</v>
      </c>
      <c r="D10252" s="157" t="s">
        <v>8259</v>
      </c>
      <c r="E10252" s="157" t="s">
        <v>8259</v>
      </c>
      <c r="F10252" s="157" t="s">
        <v>8259</v>
      </c>
    </row>
    <row r="10253" spans="1:6" x14ac:dyDescent="0.2">
      <c r="A10253" s="155" t="s">
        <v>8260</v>
      </c>
      <c r="B10253" s="155" t="s">
        <v>12364</v>
      </c>
      <c r="C10253" s="156">
        <v>37621</v>
      </c>
      <c r="D10253" s="157">
        <v>0</v>
      </c>
      <c r="E10253" s="157">
        <v>0</v>
      </c>
      <c r="F10253" s="157">
        <v>0</v>
      </c>
    </row>
    <row r="10254" spans="1:6" x14ac:dyDescent="0.2">
      <c r="A10254" s="155" t="s">
        <v>8261</v>
      </c>
      <c r="B10254" s="155"/>
      <c r="C10254" s="156">
        <v>37621</v>
      </c>
      <c r="D10254" s="157">
        <v>0</v>
      </c>
      <c r="E10254" s="157">
        <v>0</v>
      </c>
      <c r="F10254" s="157">
        <v>0</v>
      </c>
    </row>
    <row r="10255" spans="1:6" x14ac:dyDescent="0.2">
      <c r="A10255" s="155" t="s">
        <v>8257</v>
      </c>
      <c r="B10255" s="155" t="s">
        <v>8258</v>
      </c>
      <c r="C10255" s="155" t="s">
        <v>10690</v>
      </c>
      <c r="D10255" s="157" t="s">
        <v>8259</v>
      </c>
      <c r="E10255" s="157" t="s">
        <v>8259</v>
      </c>
      <c r="F10255" s="157" t="s">
        <v>8259</v>
      </c>
    </row>
    <row r="10256" spans="1:6" x14ac:dyDescent="0.2">
      <c r="A10256" s="155" t="s">
        <v>8257</v>
      </c>
      <c r="B10256" s="155" t="s">
        <v>8258</v>
      </c>
      <c r="C10256" s="155" t="s">
        <v>10690</v>
      </c>
      <c r="D10256" s="157" t="s">
        <v>8259</v>
      </c>
      <c r="E10256" s="157" t="s">
        <v>8259</v>
      </c>
      <c r="F10256" s="157" t="s">
        <v>8259</v>
      </c>
    </row>
    <row r="10257" spans="1:6" x14ac:dyDescent="0.2">
      <c r="A10257" s="155" t="s">
        <v>8260</v>
      </c>
      <c r="B10257" s="155" t="s">
        <v>12364</v>
      </c>
      <c r="C10257" s="156">
        <v>37621</v>
      </c>
      <c r="D10257" s="157">
        <v>0</v>
      </c>
      <c r="E10257" s="157">
        <v>0</v>
      </c>
      <c r="F10257" s="157">
        <v>0</v>
      </c>
    </row>
    <row r="10258" spans="1:6" x14ac:dyDescent="0.2">
      <c r="A10258" s="155" t="s">
        <v>8261</v>
      </c>
      <c r="B10258" s="155"/>
      <c r="C10258" s="156">
        <v>37621</v>
      </c>
      <c r="D10258" s="157">
        <v>0</v>
      </c>
      <c r="E10258" s="157">
        <v>0</v>
      </c>
      <c r="F10258" s="157">
        <v>0</v>
      </c>
    </row>
    <row r="10259" spans="1:6" x14ac:dyDescent="0.2">
      <c r="A10259" s="155" t="s">
        <v>8257</v>
      </c>
      <c r="B10259" s="155" t="s">
        <v>8258</v>
      </c>
      <c r="C10259" s="155" t="s">
        <v>10690</v>
      </c>
      <c r="D10259" s="157" t="s">
        <v>8259</v>
      </c>
      <c r="E10259" s="157" t="s">
        <v>8259</v>
      </c>
      <c r="F10259" s="157" t="s">
        <v>8259</v>
      </c>
    </row>
    <row r="10260" spans="1:6" x14ac:dyDescent="0.2">
      <c r="A10260" s="155" t="s">
        <v>8257</v>
      </c>
      <c r="B10260" s="155" t="s">
        <v>8258</v>
      </c>
      <c r="C10260" s="155" t="s">
        <v>10690</v>
      </c>
      <c r="D10260" s="157" t="s">
        <v>8259</v>
      </c>
      <c r="E10260" s="157" t="s">
        <v>8259</v>
      </c>
      <c r="F10260" s="157" t="s">
        <v>8259</v>
      </c>
    </row>
    <row r="10261" spans="1:6" x14ac:dyDescent="0.2">
      <c r="A10261" s="155" t="s">
        <v>8260</v>
      </c>
      <c r="B10261" s="155" t="s">
        <v>12364</v>
      </c>
      <c r="C10261" s="156">
        <v>37621</v>
      </c>
      <c r="D10261" s="157">
        <v>0</v>
      </c>
      <c r="E10261" s="157">
        <v>0</v>
      </c>
      <c r="F10261" s="157">
        <v>0</v>
      </c>
    </row>
    <row r="10262" spans="1:6" x14ac:dyDescent="0.2">
      <c r="A10262" s="155" t="s">
        <v>8261</v>
      </c>
      <c r="B10262" s="155"/>
      <c r="C10262" s="156">
        <v>37621</v>
      </c>
      <c r="D10262" s="157">
        <v>0</v>
      </c>
      <c r="E10262" s="157">
        <v>0</v>
      </c>
      <c r="F10262" s="157">
        <v>0</v>
      </c>
    </row>
    <row r="10263" spans="1:6" x14ac:dyDescent="0.2">
      <c r="A10263" s="155" t="s">
        <v>8257</v>
      </c>
      <c r="B10263" s="155" t="s">
        <v>8258</v>
      </c>
      <c r="C10263" s="155" t="s">
        <v>10690</v>
      </c>
      <c r="D10263" s="157" t="s">
        <v>8259</v>
      </c>
      <c r="E10263" s="157" t="s">
        <v>8259</v>
      </c>
      <c r="F10263" s="157" t="s">
        <v>8259</v>
      </c>
    </row>
    <row r="10264" spans="1:6" x14ac:dyDescent="0.2">
      <c r="A10264" s="155" t="s">
        <v>8257</v>
      </c>
      <c r="B10264" s="155" t="s">
        <v>8258</v>
      </c>
      <c r="C10264" s="155" t="s">
        <v>10690</v>
      </c>
      <c r="D10264" s="157" t="s">
        <v>8259</v>
      </c>
      <c r="E10264" s="157" t="s">
        <v>8259</v>
      </c>
      <c r="F10264" s="157" t="s">
        <v>8259</v>
      </c>
    </row>
    <row r="10265" spans="1:6" x14ac:dyDescent="0.2">
      <c r="A10265" s="155" t="s">
        <v>8260</v>
      </c>
      <c r="B10265" s="155" t="s">
        <v>12364</v>
      </c>
      <c r="C10265" s="156">
        <v>37621</v>
      </c>
      <c r="D10265" s="157">
        <v>0</v>
      </c>
      <c r="E10265" s="157">
        <v>0</v>
      </c>
      <c r="F10265" s="157">
        <v>0</v>
      </c>
    </row>
    <row r="10266" spans="1:6" x14ac:dyDescent="0.2">
      <c r="A10266" s="155" t="s">
        <v>8261</v>
      </c>
      <c r="B10266" s="155"/>
      <c r="C10266" s="156">
        <v>37621</v>
      </c>
      <c r="D10266" s="157">
        <v>0</v>
      </c>
      <c r="E10266" s="157">
        <v>0</v>
      </c>
      <c r="F10266" s="157">
        <v>0</v>
      </c>
    </row>
    <row r="10267" spans="1:6" x14ac:dyDescent="0.2">
      <c r="A10267" s="155" t="s">
        <v>8257</v>
      </c>
      <c r="B10267" s="155" t="s">
        <v>8258</v>
      </c>
      <c r="C10267" s="155" t="s">
        <v>10690</v>
      </c>
      <c r="D10267" s="157" t="s">
        <v>8259</v>
      </c>
      <c r="E10267" s="157" t="s">
        <v>8259</v>
      </c>
      <c r="F10267" s="157" t="s">
        <v>8259</v>
      </c>
    </row>
    <row r="10268" spans="1:6" x14ac:dyDescent="0.2">
      <c r="A10268" s="155" t="s">
        <v>8257</v>
      </c>
      <c r="B10268" s="155" t="s">
        <v>8258</v>
      </c>
      <c r="C10268" s="155" t="s">
        <v>10690</v>
      </c>
      <c r="D10268" s="157" t="s">
        <v>8259</v>
      </c>
      <c r="E10268" s="157" t="s">
        <v>8259</v>
      </c>
      <c r="F10268" s="157" t="s">
        <v>8259</v>
      </c>
    </row>
    <row r="10269" spans="1:6" x14ac:dyDescent="0.2">
      <c r="A10269" s="155" t="s">
        <v>8260</v>
      </c>
      <c r="B10269" s="155" t="s">
        <v>12364</v>
      </c>
      <c r="C10269" s="156">
        <v>37621</v>
      </c>
      <c r="D10269" s="157">
        <v>0</v>
      </c>
      <c r="E10269" s="157">
        <v>0</v>
      </c>
      <c r="F10269" s="157">
        <v>0</v>
      </c>
    </row>
    <row r="10270" spans="1:6" x14ac:dyDescent="0.2">
      <c r="A10270" s="155" t="s">
        <v>8261</v>
      </c>
      <c r="B10270" s="155"/>
      <c r="C10270" s="156">
        <v>37621</v>
      </c>
      <c r="D10270" s="157">
        <v>0</v>
      </c>
      <c r="E10270" s="157">
        <v>0</v>
      </c>
      <c r="F10270" s="157">
        <v>0</v>
      </c>
    </row>
    <row r="10271" spans="1:6" x14ac:dyDescent="0.2">
      <c r="A10271" s="155" t="s">
        <v>8257</v>
      </c>
      <c r="B10271" s="155" t="s">
        <v>8258</v>
      </c>
      <c r="C10271" s="155" t="s">
        <v>10690</v>
      </c>
      <c r="D10271" s="157" t="s">
        <v>8259</v>
      </c>
      <c r="E10271" s="157" t="s">
        <v>8259</v>
      </c>
      <c r="F10271" s="157" t="s">
        <v>8259</v>
      </c>
    </row>
    <row r="10272" spans="1:6" x14ac:dyDescent="0.2">
      <c r="A10272" s="155" t="s">
        <v>8257</v>
      </c>
      <c r="B10272" s="155" t="s">
        <v>8258</v>
      </c>
      <c r="C10272" s="155" t="s">
        <v>10690</v>
      </c>
      <c r="D10272" s="157" t="s">
        <v>8259</v>
      </c>
      <c r="E10272" s="157" t="s">
        <v>8259</v>
      </c>
      <c r="F10272" s="157" t="s">
        <v>8259</v>
      </c>
    </row>
    <row r="10273" spans="1:6" x14ac:dyDescent="0.2">
      <c r="A10273" s="155" t="s">
        <v>8260</v>
      </c>
      <c r="B10273" s="155" t="s">
        <v>12364</v>
      </c>
      <c r="C10273" s="156">
        <v>37621</v>
      </c>
      <c r="D10273" s="157">
        <v>0</v>
      </c>
      <c r="E10273" s="157">
        <v>0</v>
      </c>
      <c r="F10273" s="157">
        <v>0</v>
      </c>
    </row>
    <row r="10274" spans="1:6" x14ac:dyDescent="0.2">
      <c r="A10274" s="155" t="s">
        <v>8261</v>
      </c>
      <c r="B10274" s="155"/>
      <c r="C10274" s="156">
        <v>37621</v>
      </c>
      <c r="D10274" s="157">
        <v>0</v>
      </c>
      <c r="E10274" s="157">
        <v>0</v>
      </c>
      <c r="F10274" s="157">
        <v>0</v>
      </c>
    </row>
    <row r="10275" spans="1:6" x14ac:dyDescent="0.2">
      <c r="A10275" s="155" t="s">
        <v>8257</v>
      </c>
      <c r="B10275" s="155" t="s">
        <v>8258</v>
      </c>
      <c r="C10275" s="155" t="s">
        <v>10690</v>
      </c>
      <c r="D10275" s="157" t="s">
        <v>8259</v>
      </c>
      <c r="E10275" s="157" t="s">
        <v>8259</v>
      </c>
      <c r="F10275" s="157" t="s">
        <v>8259</v>
      </c>
    </row>
    <row r="10276" spans="1:6" x14ac:dyDescent="0.2">
      <c r="A10276" s="155" t="s">
        <v>8257</v>
      </c>
      <c r="B10276" s="155" t="s">
        <v>8258</v>
      </c>
      <c r="C10276" s="155" t="s">
        <v>10690</v>
      </c>
      <c r="D10276" s="157" t="s">
        <v>8259</v>
      </c>
      <c r="E10276" s="157" t="s">
        <v>8259</v>
      </c>
      <c r="F10276" s="157" t="s">
        <v>8259</v>
      </c>
    </row>
    <row r="10277" spans="1:6" x14ac:dyDescent="0.2">
      <c r="A10277" s="155" t="s">
        <v>8260</v>
      </c>
      <c r="B10277" s="155" t="s">
        <v>12364</v>
      </c>
      <c r="C10277" s="156">
        <v>37621</v>
      </c>
      <c r="D10277" s="157">
        <v>0</v>
      </c>
      <c r="E10277" s="157">
        <v>0</v>
      </c>
      <c r="F10277" s="157">
        <v>0</v>
      </c>
    </row>
    <row r="10278" spans="1:6" x14ac:dyDescent="0.2">
      <c r="A10278" s="155" t="s">
        <v>8261</v>
      </c>
      <c r="B10278" s="155"/>
      <c r="C10278" s="156">
        <v>37621</v>
      </c>
      <c r="D10278" s="157">
        <v>0</v>
      </c>
      <c r="E10278" s="157">
        <v>0</v>
      </c>
      <c r="F10278" s="157">
        <v>0</v>
      </c>
    </row>
    <row r="10279" spans="1:6" x14ac:dyDescent="0.2">
      <c r="A10279" s="155" t="s">
        <v>8257</v>
      </c>
      <c r="B10279" s="155" t="s">
        <v>8258</v>
      </c>
      <c r="C10279" s="155" t="s">
        <v>10690</v>
      </c>
      <c r="D10279" s="157" t="s">
        <v>8259</v>
      </c>
      <c r="E10279" s="157" t="s">
        <v>8259</v>
      </c>
      <c r="F10279" s="157" t="s">
        <v>8259</v>
      </c>
    </row>
    <row r="10280" spans="1:6" x14ac:dyDescent="0.2">
      <c r="A10280" s="155" t="s">
        <v>8257</v>
      </c>
      <c r="B10280" s="155" t="s">
        <v>8258</v>
      </c>
      <c r="C10280" s="155" t="s">
        <v>10690</v>
      </c>
      <c r="D10280" s="157" t="s">
        <v>8259</v>
      </c>
      <c r="E10280" s="157" t="s">
        <v>8259</v>
      </c>
      <c r="F10280" s="157" t="s">
        <v>8259</v>
      </c>
    </row>
    <row r="10281" spans="1:6" x14ac:dyDescent="0.2">
      <c r="A10281" s="155" t="s">
        <v>8260</v>
      </c>
      <c r="B10281" s="155" t="s">
        <v>12364</v>
      </c>
      <c r="C10281" s="156">
        <v>37621</v>
      </c>
      <c r="D10281" s="157">
        <v>0</v>
      </c>
      <c r="E10281" s="157">
        <v>0</v>
      </c>
      <c r="F10281" s="157">
        <v>0</v>
      </c>
    </row>
    <row r="10282" spans="1:6" x14ac:dyDescent="0.2">
      <c r="A10282" s="155" t="s">
        <v>8261</v>
      </c>
      <c r="B10282" s="155"/>
      <c r="C10282" s="156">
        <v>37621</v>
      </c>
      <c r="D10282" s="157">
        <v>0</v>
      </c>
      <c r="E10282" s="157">
        <v>0</v>
      </c>
      <c r="F10282" s="157">
        <v>0</v>
      </c>
    </row>
    <row r="10283" spans="1:6" x14ac:dyDescent="0.2">
      <c r="A10283" s="155" t="s">
        <v>8257</v>
      </c>
      <c r="B10283" s="155" t="s">
        <v>8258</v>
      </c>
      <c r="C10283" s="155" t="s">
        <v>10690</v>
      </c>
      <c r="D10283" s="157" t="s">
        <v>8259</v>
      </c>
      <c r="E10283" s="157" t="s">
        <v>8259</v>
      </c>
      <c r="F10283" s="157" t="s">
        <v>8259</v>
      </c>
    </row>
    <row r="10284" spans="1:6" x14ac:dyDescent="0.2">
      <c r="A10284" s="155" t="s">
        <v>8257</v>
      </c>
      <c r="B10284" s="155" t="s">
        <v>8258</v>
      </c>
      <c r="C10284" s="155" t="s">
        <v>10690</v>
      </c>
      <c r="D10284" s="157" t="s">
        <v>8259</v>
      </c>
      <c r="E10284" s="157" t="s">
        <v>8259</v>
      </c>
      <c r="F10284" s="157" t="s">
        <v>8259</v>
      </c>
    </row>
    <row r="10285" spans="1:6" x14ac:dyDescent="0.2">
      <c r="A10285" s="155" t="s">
        <v>8260</v>
      </c>
      <c r="B10285" s="155" t="s">
        <v>12364</v>
      </c>
      <c r="C10285" s="156">
        <v>37621</v>
      </c>
      <c r="D10285" s="157">
        <v>0</v>
      </c>
      <c r="E10285" s="157">
        <v>0</v>
      </c>
      <c r="F10285" s="157">
        <v>0</v>
      </c>
    </row>
    <row r="10286" spans="1:6" x14ac:dyDescent="0.2">
      <c r="A10286" s="155" t="s">
        <v>8261</v>
      </c>
      <c r="B10286" s="155"/>
      <c r="C10286" s="156">
        <v>37621</v>
      </c>
      <c r="D10286" s="157">
        <v>0</v>
      </c>
      <c r="E10286" s="157">
        <v>0</v>
      </c>
      <c r="F10286" s="157">
        <v>0</v>
      </c>
    </row>
    <row r="10287" spans="1:6" x14ac:dyDescent="0.2">
      <c r="A10287" s="155" t="s">
        <v>8257</v>
      </c>
      <c r="B10287" s="155" t="s">
        <v>8258</v>
      </c>
      <c r="C10287" s="155" t="s">
        <v>10690</v>
      </c>
      <c r="D10287" s="157" t="s">
        <v>8259</v>
      </c>
      <c r="E10287" s="157" t="s">
        <v>8259</v>
      </c>
      <c r="F10287" s="157" t="s">
        <v>8259</v>
      </c>
    </row>
    <row r="10288" spans="1:6" x14ac:dyDescent="0.2">
      <c r="A10288" s="155" t="s">
        <v>8257</v>
      </c>
      <c r="B10288" s="155" t="s">
        <v>8258</v>
      </c>
      <c r="C10288" s="155" t="s">
        <v>10690</v>
      </c>
      <c r="D10288" s="157" t="s">
        <v>8259</v>
      </c>
      <c r="E10288" s="157" t="s">
        <v>8259</v>
      </c>
      <c r="F10288" s="157" t="s">
        <v>8259</v>
      </c>
    </row>
    <row r="10289" spans="1:6" x14ac:dyDescent="0.2">
      <c r="A10289" s="155" t="s">
        <v>8260</v>
      </c>
      <c r="B10289" s="155" t="s">
        <v>12364</v>
      </c>
      <c r="C10289" s="156">
        <v>37621</v>
      </c>
      <c r="D10289" s="157">
        <v>0</v>
      </c>
      <c r="E10289" s="157">
        <v>0</v>
      </c>
      <c r="F10289" s="157">
        <v>0</v>
      </c>
    </row>
    <row r="10290" spans="1:6" x14ac:dyDescent="0.2">
      <c r="A10290" s="155" t="s">
        <v>8261</v>
      </c>
      <c r="B10290" s="155"/>
      <c r="C10290" s="156">
        <v>37621</v>
      </c>
      <c r="D10290" s="157">
        <v>0</v>
      </c>
      <c r="E10290" s="157">
        <v>0</v>
      </c>
      <c r="F10290" s="157">
        <v>0</v>
      </c>
    </row>
    <row r="10291" spans="1:6" x14ac:dyDescent="0.2">
      <c r="A10291" s="155" t="s">
        <v>8257</v>
      </c>
      <c r="B10291" s="155" t="s">
        <v>8258</v>
      </c>
      <c r="C10291" s="155" t="s">
        <v>10690</v>
      </c>
      <c r="D10291" s="157" t="s">
        <v>8259</v>
      </c>
      <c r="E10291" s="157" t="s">
        <v>8259</v>
      </c>
      <c r="F10291" s="157" t="s">
        <v>8259</v>
      </c>
    </row>
    <row r="10292" spans="1:6" x14ac:dyDescent="0.2">
      <c r="A10292" s="155" t="s">
        <v>8257</v>
      </c>
      <c r="B10292" s="155" t="s">
        <v>8258</v>
      </c>
      <c r="C10292" s="155" t="s">
        <v>10690</v>
      </c>
      <c r="D10292" s="157" t="s">
        <v>8259</v>
      </c>
      <c r="E10292" s="157" t="s">
        <v>8259</v>
      </c>
      <c r="F10292" s="157" t="s">
        <v>8259</v>
      </c>
    </row>
    <row r="10293" spans="1:6" x14ac:dyDescent="0.2">
      <c r="A10293" s="155" t="s">
        <v>8260</v>
      </c>
      <c r="B10293" s="155" t="s">
        <v>12364</v>
      </c>
      <c r="C10293" s="156">
        <v>37621</v>
      </c>
      <c r="D10293" s="157">
        <v>0</v>
      </c>
      <c r="E10293" s="157">
        <v>0</v>
      </c>
      <c r="F10293" s="157">
        <v>0</v>
      </c>
    </row>
    <row r="10294" spans="1:6" x14ac:dyDescent="0.2">
      <c r="A10294" s="155" t="s">
        <v>8261</v>
      </c>
      <c r="B10294" s="155"/>
      <c r="C10294" s="156">
        <v>37621</v>
      </c>
      <c r="D10294" s="157">
        <v>0</v>
      </c>
      <c r="E10294" s="157">
        <v>0</v>
      </c>
      <c r="F10294" s="157">
        <v>0</v>
      </c>
    </row>
    <row r="10295" spans="1:6" x14ac:dyDescent="0.2">
      <c r="A10295" s="155" t="s">
        <v>8257</v>
      </c>
      <c r="B10295" s="155" t="s">
        <v>8258</v>
      </c>
      <c r="C10295" s="155" t="s">
        <v>10690</v>
      </c>
      <c r="D10295" s="157" t="s">
        <v>8259</v>
      </c>
      <c r="E10295" s="157" t="s">
        <v>8259</v>
      </c>
      <c r="F10295" s="157" t="s">
        <v>8259</v>
      </c>
    </row>
    <row r="10296" spans="1:6" x14ac:dyDescent="0.2">
      <c r="A10296" s="155" t="s">
        <v>8257</v>
      </c>
      <c r="B10296" s="155" t="s">
        <v>8258</v>
      </c>
      <c r="C10296" s="155" t="s">
        <v>10690</v>
      </c>
      <c r="D10296" s="157" t="s">
        <v>8259</v>
      </c>
      <c r="E10296" s="157" t="s">
        <v>8259</v>
      </c>
      <c r="F10296" s="157" t="s">
        <v>8259</v>
      </c>
    </row>
    <row r="10297" spans="1:6" x14ac:dyDescent="0.2">
      <c r="A10297" s="155" t="s">
        <v>8260</v>
      </c>
      <c r="B10297" s="155" t="s">
        <v>12364</v>
      </c>
      <c r="C10297" s="156">
        <v>37621</v>
      </c>
      <c r="D10297" s="157">
        <v>0</v>
      </c>
      <c r="E10297" s="157">
        <v>0</v>
      </c>
      <c r="F10297" s="157">
        <v>0</v>
      </c>
    </row>
    <row r="10298" spans="1:6" x14ac:dyDescent="0.2">
      <c r="A10298" s="155" t="s">
        <v>8261</v>
      </c>
      <c r="B10298" s="155"/>
      <c r="C10298" s="156">
        <v>37621</v>
      </c>
      <c r="D10298" s="157">
        <v>0</v>
      </c>
      <c r="E10298" s="157">
        <v>0</v>
      </c>
      <c r="F10298" s="157">
        <v>0</v>
      </c>
    </row>
    <row r="10299" spans="1:6" x14ac:dyDescent="0.2">
      <c r="A10299" s="155" t="s">
        <v>8257</v>
      </c>
      <c r="B10299" s="155" t="s">
        <v>8258</v>
      </c>
      <c r="C10299" s="155" t="s">
        <v>10690</v>
      </c>
      <c r="D10299" s="157" t="s">
        <v>8259</v>
      </c>
      <c r="E10299" s="157" t="s">
        <v>8259</v>
      </c>
      <c r="F10299" s="157" t="s">
        <v>8259</v>
      </c>
    </row>
    <row r="10300" spans="1:6" x14ac:dyDescent="0.2">
      <c r="A10300" s="155" t="s">
        <v>8268</v>
      </c>
      <c r="B10300" s="155"/>
      <c r="C10300" s="155"/>
      <c r="D10300" s="155"/>
      <c r="E10300" s="155"/>
      <c r="F10300" s="155"/>
    </row>
    <row r="10301" spans="1:6" x14ac:dyDescent="0.2">
      <c r="A10301" s="155" t="s">
        <v>8254</v>
      </c>
      <c r="B10301" s="155" t="s">
        <v>8255</v>
      </c>
      <c r="C10301" s="155"/>
      <c r="D10301" s="155"/>
      <c r="E10301" s="155"/>
      <c r="F10301" s="155"/>
    </row>
    <row r="10302" spans="1:6" x14ac:dyDescent="0.2">
      <c r="A10302" s="155"/>
      <c r="B10302" s="155"/>
      <c r="C10302" s="155" t="s">
        <v>10689</v>
      </c>
      <c r="D10302" s="157" t="s">
        <v>8255</v>
      </c>
      <c r="E10302" s="155"/>
      <c r="F10302" s="155"/>
    </row>
    <row r="10304" spans="1:6" x14ac:dyDescent="0.2">
      <c r="A10304" s="155" t="s">
        <v>8257</v>
      </c>
      <c r="B10304" s="155" t="s">
        <v>8258</v>
      </c>
      <c r="C10304" s="155" t="s">
        <v>10690</v>
      </c>
      <c r="D10304" s="157" t="s">
        <v>8259</v>
      </c>
      <c r="E10304" s="157" t="s">
        <v>8259</v>
      </c>
      <c r="F10304" s="157" t="s">
        <v>8259</v>
      </c>
    </row>
    <row r="10305" spans="1:6" x14ac:dyDescent="0.2">
      <c r="A10305" s="155" t="s">
        <v>8260</v>
      </c>
      <c r="B10305" s="155" t="s">
        <v>12364</v>
      </c>
      <c r="C10305" s="156">
        <v>37621</v>
      </c>
      <c r="D10305" s="157">
        <v>0</v>
      </c>
      <c r="E10305" s="157">
        <v>0</v>
      </c>
      <c r="F10305" s="157">
        <v>0</v>
      </c>
    </row>
    <row r="10306" spans="1:6" x14ac:dyDescent="0.2">
      <c r="A10306" s="155" t="s">
        <v>8261</v>
      </c>
      <c r="B10306" s="155"/>
      <c r="C10306" s="156">
        <v>37621</v>
      </c>
      <c r="D10306" s="157">
        <v>0</v>
      </c>
      <c r="E10306" s="157">
        <v>0</v>
      </c>
      <c r="F10306" s="157">
        <v>0</v>
      </c>
    </row>
    <row r="10307" spans="1:6" x14ac:dyDescent="0.2">
      <c r="A10307" s="155" t="s">
        <v>8257</v>
      </c>
      <c r="B10307" s="155" t="s">
        <v>8258</v>
      </c>
      <c r="C10307" s="155" t="s">
        <v>10690</v>
      </c>
      <c r="D10307" s="157" t="s">
        <v>8259</v>
      </c>
      <c r="E10307" s="157" t="s">
        <v>8259</v>
      </c>
      <c r="F10307" s="157" t="s">
        <v>8259</v>
      </c>
    </row>
    <row r="10308" spans="1:6" x14ac:dyDescent="0.2">
      <c r="A10308" s="155" t="s">
        <v>8257</v>
      </c>
      <c r="B10308" s="155" t="s">
        <v>8258</v>
      </c>
      <c r="C10308" s="155" t="s">
        <v>10690</v>
      </c>
      <c r="D10308" s="157" t="s">
        <v>8259</v>
      </c>
      <c r="E10308" s="157" t="s">
        <v>8259</v>
      </c>
      <c r="F10308" s="157" t="s">
        <v>8259</v>
      </c>
    </row>
    <row r="10309" spans="1:6" x14ac:dyDescent="0.2">
      <c r="A10309" s="155" t="s">
        <v>8260</v>
      </c>
      <c r="B10309" s="155" t="s">
        <v>12364</v>
      </c>
      <c r="C10309" s="156">
        <v>37621</v>
      </c>
      <c r="D10309" s="157">
        <v>0</v>
      </c>
      <c r="E10309" s="157">
        <v>0</v>
      </c>
      <c r="F10309" s="157">
        <v>0</v>
      </c>
    </row>
    <row r="10310" spans="1:6" x14ac:dyDescent="0.2">
      <c r="A10310" s="155" t="s">
        <v>8261</v>
      </c>
      <c r="B10310" s="155"/>
      <c r="C10310" s="156">
        <v>37621</v>
      </c>
      <c r="D10310" s="157">
        <v>0</v>
      </c>
      <c r="E10310" s="157">
        <v>0</v>
      </c>
      <c r="F10310" s="157">
        <v>0</v>
      </c>
    </row>
    <row r="10311" spans="1:6" x14ac:dyDescent="0.2">
      <c r="A10311" s="155" t="s">
        <v>8257</v>
      </c>
      <c r="B10311" s="155" t="s">
        <v>8258</v>
      </c>
      <c r="C10311" s="155" t="s">
        <v>10690</v>
      </c>
      <c r="D10311" s="157" t="s">
        <v>8259</v>
      </c>
      <c r="E10311" s="157" t="s">
        <v>8259</v>
      </c>
      <c r="F10311" s="157" t="s">
        <v>8259</v>
      </c>
    </row>
    <row r="10312" spans="1:6" x14ac:dyDescent="0.2">
      <c r="A10312" s="155" t="s">
        <v>132</v>
      </c>
      <c r="B10312" s="155" t="s">
        <v>10075</v>
      </c>
      <c r="C10312" s="155" t="s">
        <v>10130</v>
      </c>
      <c r="D10312" s="155"/>
      <c r="E10312" s="155"/>
      <c r="F10312" s="155"/>
    </row>
    <row r="10313" spans="1:6" x14ac:dyDescent="0.2">
      <c r="A10313" s="155"/>
      <c r="B10313" s="155"/>
      <c r="C10313" s="155" t="s">
        <v>10691</v>
      </c>
      <c r="D10313" s="155"/>
      <c r="E10313" s="157">
        <v>0</v>
      </c>
      <c r="F10313" s="155"/>
    </row>
    <row r="10314" spans="1:6" x14ac:dyDescent="0.2">
      <c r="A10314" s="155" t="s">
        <v>8264</v>
      </c>
      <c r="B10314" s="155"/>
      <c r="C10314" s="156">
        <v>37590</v>
      </c>
      <c r="D10314" s="157">
        <v>618.05700000000002</v>
      </c>
      <c r="E10314" s="157">
        <v>618.05700000000002</v>
      </c>
      <c r="F10314" s="157">
        <v>0</v>
      </c>
    </row>
    <row r="10315" spans="1:6" x14ac:dyDescent="0.2">
      <c r="A10315" s="155" t="s">
        <v>8257</v>
      </c>
      <c r="B10315" s="155" t="s">
        <v>8258</v>
      </c>
      <c r="C10315" s="155" t="s">
        <v>10690</v>
      </c>
      <c r="D10315" s="157" t="s">
        <v>8259</v>
      </c>
      <c r="E10315" s="157" t="s">
        <v>8259</v>
      </c>
      <c r="F10315" s="157" t="s">
        <v>8259</v>
      </c>
    </row>
    <row r="10316" spans="1:6" x14ac:dyDescent="0.2">
      <c r="A10316" s="155" t="s">
        <v>8257</v>
      </c>
      <c r="B10316" s="155" t="s">
        <v>8258</v>
      </c>
      <c r="C10316" s="155" t="s">
        <v>10690</v>
      </c>
      <c r="D10316" s="157" t="s">
        <v>8259</v>
      </c>
      <c r="E10316" s="157" t="s">
        <v>8259</v>
      </c>
      <c r="F10316" s="157" t="s">
        <v>8259</v>
      </c>
    </row>
    <row r="10317" spans="1:6" x14ac:dyDescent="0.2">
      <c r="A10317" s="155" t="s">
        <v>8260</v>
      </c>
      <c r="B10317" s="155" t="s">
        <v>12364</v>
      </c>
      <c r="C10317" s="156">
        <v>37621</v>
      </c>
      <c r="D10317" s="157">
        <v>0</v>
      </c>
      <c r="E10317" s="157">
        <v>0</v>
      </c>
      <c r="F10317" s="157">
        <v>0</v>
      </c>
    </row>
    <row r="10318" spans="1:6" x14ac:dyDescent="0.2">
      <c r="A10318" s="155" t="s">
        <v>8261</v>
      </c>
      <c r="B10318" s="155"/>
      <c r="C10318" s="156">
        <v>37621</v>
      </c>
      <c r="D10318" s="157">
        <v>618.05700000000002</v>
      </c>
      <c r="E10318" s="157">
        <v>618.05700000000002</v>
      </c>
      <c r="F10318" s="157">
        <v>0</v>
      </c>
    </row>
    <row r="10319" spans="1:6" x14ac:dyDescent="0.2">
      <c r="A10319" s="155" t="s">
        <v>8257</v>
      </c>
      <c r="B10319" s="155" t="s">
        <v>8258</v>
      </c>
      <c r="C10319" s="155" t="s">
        <v>10690</v>
      </c>
      <c r="D10319" s="157" t="s">
        <v>8259</v>
      </c>
      <c r="E10319" s="157" t="s">
        <v>8259</v>
      </c>
      <c r="F10319" s="157" t="s">
        <v>8259</v>
      </c>
    </row>
    <row r="10320" spans="1:6" x14ac:dyDescent="0.2">
      <c r="A10320" s="155" t="s">
        <v>8257</v>
      </c>
      <c r="B10320" s="155" t="s">
        <v>8258</v>
      </c>
      <c r="C10320" s="155" t="s">
        <v>10690</v>
      </c>
      <c r="D10320" s="157" t="s">
        <v>8259</v>
      </c>
      <c r="E10320" s="157" t="s">
        <v>8259</v>
      </c>
      <c r="F10320" s="157" t="s">
        <v>8259</v>
      </c>
    </row>
    <row r="10321" spans="1:6" x14ac:dyDescent="0.2">
      <c r="A10321" s="155" t="s">
        <v>8260</v>
      </c>
      <c r="B10321" s="155" t="s">
        <v>12364</v>
      </c>
      <c r="C10321" s="156">
        <v>37621</v>
      </c>
      <c r="D10321" s="157">
        <v>0</v>
      </c>
      <c r="E10321" s="157">
        <v>0</v>
      </c>
      <c r="F10321" s="157">
        <v>0</v>
      </c>
    </row>
    <row r="10322" spans="1:6" x14ac:dyDescent="0.2">
      <c r="A10322" s="155" t="s">
        <v>8261</v>
      </c>
      <c r="B10322" s="155"/>
      <c r="C10322" s="156">
        <v>37621</v>
      </c>
      <c r="D10322" s="157">
        <v>0</v>
      </c>
      <c r="E10322" s="157">
        <v>0</v>
      </c>
      <c r="F10322" s="157">
        <v>0</v>
      </c>
    </row>
    <row r="10323" spans="1:6" x14ac:dyDescent="0.2">
      <c r="A10323" s="155" t="s">
        <v>8257</v>
      </c>
      <c r="B10323" s="155" t="s">
        <v>8258</v>
      </c>
      <c r="C10323" s="155" t="s">
        <v>10690</v>
      </c>
      <c r="D10323" s="157" t="s">
        <v>8259</v>
      </c>
      <c r="E10323" s="157" t="s">
        <v>8259</v>
      </c>
      <c r="F10323" s="157" t="s">
        <v>8259</v>
      </c>
    </row>
    <row r="10324" spans="1:6" x14ac:dyDescent="0.2">
      <c r="A10324" s="155" t="s">
        <v>8257</v>
      </c>
      <c r="B10324" s="155" t="s">
        <v>8258</v>
      </c>
      <c r="C10324" s="155" t="s">
        <v>10690</v>
      </c>
      <c r="D10324" s="157" t="s">
        <v>8259</v>
      </c>
      <c r="E10324" s="157" t="s">
        <v>8259</v>
      </c>
      <c r="F10324" s="157" t="s">
        <v>8259</v>
      </c>
    </row>
    <row r="10325" spans="1:6" x14ac:dyDescent="0.2">
      <c r="A10325" s="155" t="s">
        <v>8260</v>
      </c>
      <c r="B10325" s="155" t="s">
        <v>12364</v>
      </c>
      <c r="C10325" s="156">
        <v>37621</v>
      </c>
      <c r="D10325" s="157">
        <v>0</v>
      </c>
      <c r="E10325" s="157">
        <v>0</v>
      </c>
      <c r="F10325" s="157">
        <v>0</v>
      </c>
    </row>
    <row r="10326" spans="1:6" x14ac:dyDescent="0.2">
      <c r="A10326" s="155" t="s">
        <v>8261</v>
      </c>
      <c r="B10326" s="155"/>
      <c r="C10326" s="156">
        <v>37621</v>
      </c>
      <c r="D10326" s="157">
        <v>0</v>
      </c>
      <c r="E10326" s="157">
        <v>0</v>
      </c>
      <c r="F10326" s="157">
        <v>0</v>
      </c>
    </row>
    <row r="10327" spans="1:6" x14ac:dyDescent="0.2">
      <c r="A10327" s="155" t="s">
        <v>8257</v>
      </c>
      <c r="B10327" s="155" t="s">
        <v>8258</v>
      </c>
      <c r="C10327" s="155" t="s">
        <v>10690</v>
      </c>
      <c r="D10327" s="157" t="s">
        <v>8259</v>
      </c>
      <c r="E10327" s="157" t="s">
        <v>8259</v>
      </c>
      <c r="F10327" s="157" t="s">
        <v>8259</v>
      </c>
    </row>
    <row r="10328" spans="1:6" x14ac:dyDescent="0.2">
      <c r="A10328" s="155" t="s">
        <v>8257</v>
      </c>
      <c r="B10328" s="155" t="s">
        <v>8258</v>
      </c>
      <c r="C10328" s="155" t="s">
        <v>10690</v>
      </c>
      <c r="D10328" s="157" t="s">
        <v>8259</v>
      </c>
      <c r="E10328" s="157" t="s">
        <v>8259</v>
      </c>
      <c r="F10328" s="157" t="s">
        <v>8259</v>
      </c>
    </row>
    <row r="10329" spans="1:6" x14ac:dyDescent="0.2">
      <c r="A10329" s="155" t="s">
        <v>8260</v>
      </c>
      <c r="B10329" s="155" t="s">
        <v>12364</v>
      </c>
      <c r="C10329" s="156">
        <v>37621</v>
      </c>
      <c r="D10329" s="157">
        <v>0</v>
      </c>
      <c r="E10329" s="157">
        <v>0</v>
      </c>
      <c r="F10329" s="157">
        <v>0</v>
      </c>
    </row>
    <row r="10330" spans="1:6" x14ac:dyDescent="0.2">
      <c r="A10330" s="155" t="s">
        <v>8261</v>
      </c>
      <c r="B10330" s="155"/>
      <c r="C10330" s="156">
        <v>37621</v>
      </c>
      <c r="D10330" s="157">
        <v>0</v>
      </c>
      <c r="E10330" s="157">
        <v>0</v>
      </c>
      <c r="F10330" s="157">
        <v>0</v>
      </c>
    </row>
    <row r="10331" spans="1:6" x14ac:dyDescent="0.2">
      <c r="A10331" s="155" t="s">
        <v>8257</v>
      </c>
      <c r="B10331" s="155" t="s">
        <v>8258</v>
      </c>
      <c r="C10331" s="155" t="s">
        <v>10690</v>
      </c>
      <c r="D10331" s="157" t="s">
        <v>8259</v>
      </c>
      <c r="E10331" s="157" t="s">
        <v>8259</v>
      </c>
      <c r="F10331" s="157" t="s">
        <v>8259</v>
      </c>
    </row>
    <row r="10332" spans="1:6" x14ac:dyDescent="0.2">
      <c r="A10332" s="155" t="s">
        <v>8257</v>
      </c>
      <c r="B10332" s="155" t="s">
        <v>8258</v>
      </c>
      <c r="C10332" s="155" t="s">
        <v>10690</v>
      </c>
      <c r="D10332" s="157" t="s">
        <v>8259</v>
      </c>
      <c r="E10332" s="157" t="s">
        <v>8259</v>
      </c>
      <c r="F10332" s="157" t="s">
        <v>8259</v>
      </c>
    </row>
    <row r="10333" spans="1:6" x14ac:dyDescent="0.2">
      <c r="A10333" s="155" t="s">
        <v>8260</v>
      </c>
      <c r="B10333" s="155" t="s">
        <v>12364</v>
      </c>
      <c r="C10333" s="156">
        <v>37621</v>
      </c>
      <c r="D10333" s="157">
        <v>0</v>
      </c>
      <c r="E10333" s="157">
        <v>0</v>
      </c>
      <c r="F10333" s="157">
        <v>0</v>
      </c>
    </row>
    <row r="10334" spans="1:6" x14ac:dyDescent="0.2">
      <c r="A10334" s="155" t="s">
        <v>8261</v>
      </c>
      <c r="B10334" s="155"/>
      <c r="C10334" s="156">
        <v>37621</v>
      </c>
      <c r="D10334" s="157">
        <v>0</v>
      </c>
      <c r="E10334" s="157">
        <v>0</v>
      </c>
      <c r="F10334" s="157">
        <v>0</v>
      </c>
    </row>
    <row r="10335" spans="1:6" x14ac:dyDescent="0.2">
      <c r="A10335" s="155" t="s">
        <v>8257</v>
      </c>
      <c r="B10335" s="155" t="s">
        <v>8258</v>
      </c>
      <c r="C10335" s="155" t="s">
        <v>10690</v>
      </c>
      <c r="D10335" s="157" t="s">
        <v>8259</v>
      </c>
      <c r="E10335" s="157" t="s">
        <v>8259</v>
      </c>
      <c r="F10335" s="157" t="s">
        <v>8259</v>
      </c>
    </row>
    <row r="10336" spans="1:6" x14ac:dyDescent="0.2">
      <c r="A10336" s="155" t="s">
        <v>8257</v>
      </c>
      <c r="B10336" s="155" t="s">
        <v>8258</v>
      </c>
      <c r="C10336" s="155" t="s">
        <v>10690</v>
      </c>
      <c r="D10336" s="157" t="s">
        <v>8259</v>
      </c>
      <c r="E10336" s="157" t="s">
        <v>8259</v>
      </c>
      <c r="F10336" s="157" t="s">
        <v>8259</v>
      </c>
    </row>
    <row r="10337" spans="1:6" x14ac:dyDescent="0.2">
      <c r="A10337" s="155" t="s">
        <v>8260</v>
      </c>
      <c r="B10337" s="155" t="s">
        <v>12364</v>
      </c>
      <c r="C10337" s="156">
        <v>37621</v>
      </c>
      <c r="D10337" s="157">
        <v>0</v>
      </c>
      <c r="E10337" s="157">
        <v>0</v>
      </c>
      <c r="F10337" s="157">
        <v>0</v>
      </c>
    </row>
    <row r="10338" spans="1:6" x14ac:dyDescent="0.2">
      <c r="A10338" s="155" t="s">
        <v>8261</v>
      </c>
      <c r="B10338" s="155"/>
      <c r="C10338" s="156">
        <v>37621</v>
      </c>
      <c r="D10338" s="157">
        <v>0</v>
      </c>
      <c r="E10338" s="157">
        <v>0</v>
      </c>
      <c r="F10338" s="157">
        <v>0</v>
      </c>
    </row>
    <row r="10339" spans="1:6" x14ac:dyDescent="0.2">
      <c r="A10339" s="155" t="s">
        <v>8257</v>
      </c>
      <c r="B10339" s="155" t="s">
        <v>8258</v>
      </c>
      <c r="C10339" s="155" t="s">
        <v>10690</v>
      </c>
      <c r="D10339" s="157" t="s">
        <v>8259</v>
      </c>
      <c r="E10339" s="157" t="s">
        <v>8259</v>
      </c>
      <c r="F10339" s="157" t="s">
        <v>8259</v>
      </c>
    </row>
    <row r="10340" spans="1:6" x14ac:dyDescent="0.2">
      <c r="A10340" s="155" t="s">
        <v>8257</v>
      </c>
      <c r="B10340" s="155" t="s">
        <v>8258</v>
      </c>
      <c r="C10340" s="155" t="s">
        <v>10690</v>
      </c>
      <c r="D10340" s="157" t="s">
        <v>8259</v>
      </c>
      <c r="E10340" s="157" t="s">
        <v>8259</v>
      </c>
      <c r="F10340" s="157" t="s">
        <v>8259</v>
      </c>
    </row>
    <row r="10341" spans="1:6" x14ac:dyDescent="0.2">
      <c r="A10341" s="155" t="s">
        <v>8260</v>
      </c>
      <c r="B10341" s="155" t="s">
        <v>12364</v>
      </c>
      <c r="C10341" s="156">
        <v>37621</v>
      </c>
      <c r="D10341" s="157">
        <v>0</v>
      </c>
      <c r="E10341" s="157">
        <v>0</v>
      </c>
      <c r="F10341" s="157">
        <v>0</v>
      </c>
    </row>
    <row r="10342" spans="1:6" x14ac:dyDescent="0.2">
      <c r="A10342" s="155" t="s">
        <v>8261</v>
      </c>
      <c r="B10342" s="155"/>
      <c r="C10342" s="156">
        <v>37621</v>
      </c>
      <c r="D10342" s="157">
        <v>0</v>
      </c>
      <c r="E10342" s="157">
        <v>0</v>
      </c>
      <c r="F10342" s="157">
        <v>0</v>
      </c>
    </row>
    <row r="10343" spans="1:6" x14ac:dyDescent="0.2">
      <c r="A10343" s="155" t="s">
        <v>8257</v>
      </c>
      <c r="B10343" s="155" t="s">
        <v>8258</v>
      </c>
      <c r="C10343" s="155" t="s">
        <v>10690</v>
      </c>
      <c r="D10343" s="157" t="s">
        <v>8259</v>
      </c>
      <c r="E10343" s="157" t="s">
        <v>8259</v>
      </c>
      <c r="F10343" s="157" t="s">
        <v>8259</v>
      </c>
    </row>
    <row r="10344" spans="1:6" x14ac:dyDescent="0.2">
      <c r="A10344" s="155" t="s">
        <v>8257</v>
      </c>
      <c r="B10344" s="155" t="s">
        <v>8258</v>
      </c>
      <c r="C10344" s="155" t="s">
        <v>10690</v>
      </c>
      <c r="D10344" s="157" t="s">
        <v>8259</v>
      </c>
      <c r="E10344" s="157" t="s">
        <v>8259</v>
      </c>
      <c r="F10344" s="157" t="s">
        <v>8259</v>
      </c>
    </row>
    <row r="10345" spans="1:6" x14ac:dyDescent="0.2">
      <c r="A10345" s="155" t="s">
        <v>8260</v>
      </c>
      <c r="B10345" s="155" t="s">
        <v>12364</v>
      </c>
      <c r="C10345" s="156">
        <v>37621</v>
      </c>
      <c r="D10345" s="157">
        <v>0</v>
      </c>
      <c r="E10345" s="157">
        <v>0</v>
      </c>
      <c r="F10345" s="157">
        <v>0</v>
      </c>
    </row>
    <row r="10346" spans="1:6" x14ac:dyDescent="0.2">
      <c r="A10346" s="155" t="s">
        <v>8261</v>
      </c>
      <c r="B10346" s="155"/>
      <c r="C10346" s="156">
        <v>37621</v>
      </c>
      <c r="D10346" s="157">
        <v>0</v>
      </c>
      <c r="E10346" s="157">
        <v>0</v>
      </c>
      <c r="F10346" s="157">
        <v>0</v>
      </c>
    </row>
    <row r="10347" spans="1:6" x14ac:dyDescent="0.2">
      <c r="A10347" s="155" t="s">
        <v>8257</v>
      </c>
      <c r="B10347" s="155" t="s">
        <v>8258</v>
      </c>
      <c r="C10347" s="155" t="s">
        <v>10690</v>
      </c>
      <c r="D10347" s="157" t="s">
        <v>8259</v>
      </c>
      <c r="E10347" s="157" t="s">
        <v>8259</v>
      </c>
      <c r="F10347" s="157" t="s">
        <v>8259</v>
      </c>
    </row>
    <row r="10348" spans="1:6" x14ac:dyDescent="0.2">
      <c r="A10348" s="155" t="s">
        <v>8257</v>
      </c>
      <c r="B10348" s="155" t="s">
        <v>8258</v>
      </c>
      <c r="C10348" s="155" t="s">
        <v>10690</v>
      </c>
      <c r="D10348" s="157" t="s">
        <v>8259</v>
      </c>
      <c r="E10348" s="157" t="s">
        <v>8259</v>
      </c>
      <c r="F10348" s="157" t="s">
        <v>8259</v>
      </c>
    </row>
    <row r="10349" spans="1:6" x14ac:dyDescent="0.2">
      <c r="A10349" s="155" t="s">
        <v>8260</v>
      </c>
      <c r="B10349" s="155" t="s">
        <v>12364</v>
      </c>
      <c r="C10349" s="156">
        <v>37621</v>
      </c>
      <c r="D10349" s="157">
        <v>0</v>
      </c>
      <c r="E10349" s="157">
        <v>0</v>
      </c>
      <c r="F10349" s="157">
        <v>0</v>
      </c>
    </row>
    <row r="10350" spans="1:6" x14ac:dyDescent="0.2">
      <c r="A10350" s="155" t="s">
        <v>8261</v>
      </c>
      <c r="B10350" s="155"/>
      <c r="C10350" s="156">
        <v>37621</v>
      </c>
      <c r="D10350" s="157">
        <v>0</v>
      </c>
      <c r="E10350" s="157">
        <v>0</v>
      </c>
      <c r="F10350" s="157">
        <v>0</v>
      </c>
    </row>
    <row r="10351" spans="1:6" x14ac:dyDescent="0.2">
      <c r="A10351" s="155" t="s">
        <v>8257</v>
      </c>
      <c r="B10351" s="155" t="s">
        <v>8258</v>
      </c>
      <c r="C10351" s="155" t="s">
        <v>10690</v>
      </c>
      <c r="D10351" s="157" t="s">
        <v>8259</v>
      </c>
      <c r="E10351" s="157" t="s">
        <v>8259</v>
      </c>
      <c r="F10351" s="157" t="s">
        <v>8259</v>
      </c>
    </row>
    <row r="10352" spans="1:6" x14ac:dyDescent="0.2">
      <c r="A10352" s="155" t="s">
        <v>8257</v>
      </c>
      <c r="B10352" s="155" t="s">
        <v>8258</v>
      </c>
      <c r="C10352" s="155" t="s">
        <v>10690</v>
      </c>
      <c r="D10352" s="157" t="s">
        <v>8259</v>
      </c>
      <c r="E10352" s="157" t="s">
        <v>8259</v>
      </c>
      <c r="F10352" s="157" t="s">
        <v>8259</v>
      </c>
    </row>
    <row r="10353" spans="1:6" x14ac:dyDescent="0.2">
      <c r="A10353" s="155" t="s">
        <v>8260</v>
      </c>
      <c r="B10353" s="155" t="s">
        <v>12364</v>
      </c>
      <c r="C10353" s="156">
        <v>37621</v>
      </c>
      <c r="D10353" s="157">
        <v>0</v>
      </c>
      <c r="E10353" s="157">
        <v>0</v>
      </c>
      <c r="F10353" s="157">
        <v>0</v>
      </c>
    </row>
    <row r="10354" spans="1:6" x14ac:dyDescent="0.2">
      <c r="A10354" s="155" t="s">
        <v>8261</v>
      </c>
      <c r="B10354" s="155"/>
      <c r="C10354" s="156">
        <v>37621</v>
      </c>
      <c r="D10354" s="157">
        <v>0</v>
      </c>
      <c r="E10354" s="157">
        <v>0</v>
      </c>
      <c r="F10354" s="157">
        <v>0</v>
      </c>
    </row>
    <row r="10355" spans="1:6" x14ac:dyDescent="0.2">
      <c r="A10355" s="155" t="s">
        <v>8257</v>
      </c>
      <c r="B10355" s="155" t="s">
        <v>8258</v>
      </c>
      <c r="C10355" s="155" t="s">
        <v>10690</v>
      </c>
      <c r="D10355" s="157" t="s">
        <v>8259</v>
      </c>
      <c r="E10355" s="157" t="s">
        <v>8259</v>
      </c>
      <c r="F10355" s="157" t="s">
        <v>8259</v>
      </c>
    </row>
    <row r="10356" spans="1:6" x14ac:dyDescent="0.2">
      <c r="A10356" s="155" t="s">
        <v>8268</v>
      </c>
      <c r="B10356" s="155"/>
      <c r="C10356" s="155"/>
      <c r="D10356" s="155"/>
      <c r="E10356" s="155"/>
      <c r="F10356" s="155"/>
    </row>
    <row r="10357" spans="1:6" x14ac:dyDescent="0.2">
      <c r="A10357" s="155" t="s">
        <v>8254</v>
      </c>
      <c r="B10357" s="155" t="s">
        <v>8255</v>
      </c>
      <c r="C10357" s="155"/>
      <c r="D10357" s="155"/>
      <c r="E10357" s="155"/>
      <c r="F10357" s="155"/>
    </row>
    <row r="10358" spans="1:6" x14ac:dyDescent="0.2">
      <c r="A10358" s="155"/>
      <c r="B10358" s="155"/>
      <c r="C10358" s="155" t="s">
        <v>10689</v>
      </c>
      <c r="D10358" s="157" t="s">
        <v>8255</v>
      </c>
      <c r="E10358" s="155"/>
      <c r="F10358" s="155"/>
    </row>
    <row r="10360" spans="1:6" x14ac:dyDescent="0.2">
      <c r="A10360" s="155" t="s">
        <v>8257</v>
      </c>
      <c r="B10360" s="155" t="s">
        <v>8258</v>
      </c>
      <c r="C10360" s="155" t="s">
        <v>10690</v>
      </c>
      <c r="D10360" s="157" t="s">
        <v>8259</v>
      </c>
      <c r="E10360" s="157" t="s">
        <v>8259</v>
      </c>
      <c r="F10360" s="157" t="s">
        <v>8259</v>
      </c>
    </row>
    <row r="10361" spans="1:6" x14ac:dyDescent="0.2">
      <c r="A10361" s="155" t="s">
        <v>8260</v>
      </c>
      <c r="B10361" s="155" t="s">
        <v>12364</v>
      </c>
      <c r="C10361" s="156">
        <v>37621</v>
      </c>
      <c r="D10361" s="157">
        <v>0</v>
      </c>
      <c r="E10361" s="157">
        <v>0</v>
      </c>
      <c r="F10361" s="157">
        <v>0</v>
      </c>
    </row>
    <row r="10362" spans="1:6" x14ac:dyDescent="0.2">
      <c r="A10362" s="155" t="s">
        <v>8261</v>
      </c>
      <c r="B10362" s="155"/>
      <c r="C10362" s="156">
        <v>37621</v>
      </c>
      <c r="D10362" s="157">
        <v>0</v>
      </c>
      <c r="E10362" s="157">
        <v>0</v>
      </c>
      <c r="F10362" s="157">
        <v>0</v>
      </c>
    </row>
    <row r="10363" spans="1:6" x14ac:dyDescent="0.2">
      <c r="A10363" s="155" t="s">
        <v>8257</v>
      </c>
      <c r="B10363" s="155" t="s">
        <v>8258</v>
      </c>
      <c r="C10363" s="155" t="s">
        <v>10690</v>
      </c>
      <c r="D10363" s="157" t="s">
        <v>8259</v>
      </c>
      <c r="E10363" s="157" t="s">
        <v>8259</v>
      </c>
      <c r="F10363" s="157" t="s">
        <v>8259</v>
      </c>
    </row>
    <row r="10364" spans="1:6" x14ac:dyDescent="0.2">
      <c r="A10364" s="155" t="s">
        <v>8257</v>
      </c>
      <c r="B10364" s="155" t="s">
        <v>8258</v>
      </c>
      <c r="C10364" s="155" t="s">
        <v>10690</v>
      </c>
      <c r="D10364" s="157" t="s">
        <v>8259</v>
      </c>
      <c r="E10364" s="157" t="s">
        <v>8259</v>
      </c>
      <c r="F10364" s="157" t="s">
        <v>8259</v>
      </c>
    </row>
    <row r="10365" spans="1:6" x14ac:dyDescent="0.2">
      <c r="A10365" s="155" t="s">
        <v>8260</v>
      </c>
      <c r="B10365" s="155" t="s">
        <v>12364</v>
      </c>
      <c r="C10365" s="156">
        <v>37621</v>
      </c>
      <c r="D10365" s="157">
        <v>0</v>
      </c>
      <c r="E10365" s="157">
        <v>0</v>
      </c>
      <c r="F10365" s="157">
        <v>0</v>
      </c>
    </row>
    <row r="10366" spans="1:6" x14ac:dyDescent="0.2">
      <c r="A10366" s="155" t="s">
        <v>8261</v>
      </c>
      <c r="B10366" s="155"/>
      <c r="C10366" s="156">
        <v>37621</v>
      </c>
      <c r="D10366" s="157">
        <v>0</v>
      </c>
      <c r="E10366" s="157">
        <v>0</v>
      </c>
      <c r="F10366" s="157">
        <v>0</v>
      </c>
    </row>
    <row r="10367" spans="1:6" x14ac:dyDescent="0.2">
      <c r="A10367" s="155" t="s">
        <v>8257</v>
      </c>
      <c r="B10367" s="155" t="s">
        <v>8258</v>
      </c>
      <c r="C10367" s="155" t="s">
        <v>10690</v>
      </c>
      <c r="D10367" s="157" t="s">
        <v>8259</v>
      </c>
      <c r="E10367" s="157" t="s">
        <v>8259</v>
      </c>
      <c r="F10367" s="157" t="s">
        <v>8259</v>
      </c>
    </row>
    <row r="10368" spans="1:6" x14ac:dyDescent="0.2">
      <c r="A10368" s="155" t="s">
        <v>8257</v>
      </c>
      <c r="B10368" s="155" t="s">
        <v>8258</v>
      </c>
      <c r="C10368" s="155" t="s">
        <v>10690</v>
      </c>
      <c r="D10368" s="157" t="s">
        <v>8259</v>
      </c>
      <c r="E10368" s="157" t="s">
        <v>8259</v>
      </c>
      <c r="F10368" s="157" t="s">
        <v>8259</v>
      </c>
    </row>
    <row r="10369" spans="1:6" x14ac:dyDescent="0.2">
      <c r="A10369" s="155" t="s">
        <v>8260</v>
      </c>
      <c r="B10369" s="155" t="s">
        <v>12364</v>
      </c>
      <c r="C10369" s="156">
        <v>37621</v>
      </c>
      <c r="D10369" s="157">
        <v>0</v>
      </c>
      <c r="E10369" s="157">
        <v>0</v>
      </c>
      <c r="F10369" s="157">
        <v>0</v>
      </c>
    </row>
    <row r="10370" spans="1:6" x14ac:dyDescent="0.2">
      <c r="A10370" s="155" t="s">
        <v>8261</v>
      </c>
      <c r="B10370" s="155"/>
      <c r="C10370" s="156">
        <v>37621</v>
      </c>
      <c r="D10370" s="157">
        <v>0</v>
      </c>
      <c r="E10370" s="157">
        <v>0</v>
      </c>
      <c r="F10370" s="157">
        <v>0</v>
      </c>
    </row>
    <row r="10371" spans="1:6" x14ac:dyDescent="0.2">
      <c r="A10371" s="155" t="s">
        <v>8257</v>
      </c>
      <c r="B10371" s="155" t="s">
        <v>8258</v>
      </c>
      <c r="C10371" s="155" t="s">
        <v>10690</v>
      </c>
      <c r="D10371" s="157" t="s">
        <v>8259</v>
      </c>
      <c r="E10371" s="157" t="s">
        <v>8259</v>
      </c>
      <c r="F10371" s="157" t="s">
        <v>8259</v>
      </c>
    </row>
    <row r="10372" spans="1:6" x14ac:dyDescent="0.2">
      <c r="A10372" s="155" t="s">
        <v>135</v>
      </c>
      <c r="B10372" s="155" t="s">
        <v>10131</v>
      </c>
      <c r="C10372" s="155"/>
      <c r="D10372" s="155"/>
      <c r="E10372" s="155"/>
      <c r="F10372" s="155"/>
    </row>
    <row r="10373" spans="1:6" x14ac:dyDescent="0.2">
      <c r="A10373" s="155"/>
      <c r="B10373" s="155"/>
      <c r="C10373" s="155" t="s">
        <v>10691</v>
      </c>
      <c r="D10373" s="155"/>
      <c r="E10373" s="157">
        <v>0</v>
      </c>
      <c r="F10373" s="155"/>
    </row>
    <row r="10374" spans="1:6" x14ac:dyDescent="0.2">
      <c r="A10374" s="155" t="s">
        <v>8264</v>
      </c>
      <c r="B10374" s="155"/>
      <c r="C10374" s="156">
        <v>37590</v>
      </c>
      <c r="D10374" s="157">
        <v>13514.817999999999</v>
      </c>
      <c r="E10374" s="157">
        <v>13205.471</v>
      </c>
      <c r="F10374" s="157">
        <v>309.34699999999998</v>
      </c>
    </row>
    <row r="10375" spans="1:6" x14ac:dyDescent="0.2">
      <c r="A10375" s="155" t="s">
        <v>8257</v>
      </c>
      <c r="B10375" s="155" t="s">
        <v>8258</v>
      </c>
      <c r="C10375" s="155" t="s">
        <v>10690</v>
      </c>
      <c r="D10375" s="157" t="s">
        <v>8259</v>
      </c>
      <c r="E10375" s="157" t="s">
        <v>8259</v>
      </c>
      <c r="F10375" s="157" t="s">
        <v>8259</v>
      </c>
    </row>
    <row r="10376" spans="1:6" x14ac:dyDescent="0.2">
      <c r="A10376" s="155" t="s">
        <v>8257</v>
      </c>
      <c r="B10376" s="155" t="s">
        <v>8258</v>
      </c>
      <c r="C10376" s="155" t="s">
        <v>10690</v>
      </c>
      <c r="D10376" s="157" t="s">
        <v>8259</v>
      </c>
      <c r="E10376" s="157" t="s">
        <v>8259</v>
      </c>
      <c r="F10376" s="157" t="s">
        <v>8259</v>
      </c>
    </row>
    <row r="10377" spans="1:6" x14ac:dyDescent="0.2">
      <c r="A10377" s="155" t="s">
        <v>8260</v>
      </c>
      <c r="B10377" s="155" t="s">
        <v>12364</v>
      </c>
      <c r="C10377" s="156">
        <v>37621</v>
      </c>
      <c r="D10377" s="157">
        <v>0</v>
      </c>
      <c r="E10377" s="157">
        <v>0</v>
      </c>
      <c r="F10377" s="157">
        <v>0</v>
      </c>
    </row>
    <row r="10378" spans="1:6" x14ac:dyDescent="0.2">
      <c r="A10378" s="155" t="s">
        <v>8261</v>
      </c>
      <c r="B10378" s="155"/>
      <c r="C10378" s="156">
        <v>37621</v>
      </c>
      <c r="D10378" s="157">
        <v>13514.817999999999</v>
      </c>
      <c r="E10378" s="157">
        <v>13205.471</v>
      </c>
      <c r="F10378" s="157">
        <v>309.34699999999998</v>
      </c>
    </row>
    <row r="10379" spans="1:6" x14ac:dyDescent="0.2">
      <c r="A10379" s="155" t="s">
        <v>8257</v>
      </c>
      <c r="B10379" s="155" t="s">
        <v>8258</v>
      </c>
      <c r="C10379" s="155" t="s">
        <v>10690</v>
      </c>
      <c r="D10379" s="157" t="s">
        <v>8259</v>
      </c>
      <c r="E10379" s="157" t="s">
        <v>8259</v>
      </c>
      <c r="F10379" s="157" t="s">
        <v>8259</v>
      </c>
    </row>
    <row r="10380" spans="1:6" x14ac:dyDescent="0.2">
      <c r="A10380" s="155" t="s">
        <v>8257</v>
      </c>
      <c r="B10380" s="155" t="s">
        <v>8258</v>
      </c>
      <c r="C10380" s="155" t="s">
        <v>10690</v>
      </c>
      <c r="D10380" s="157" t="s">
        <v>8259</v>
      </c>
      <c r="E10380" s="157" t="s">
        <v>8259</v>
      </c>
      <c r="F10380" s="157" t="s">
        <v>8259</v>
      </c>
    </row>
    <row r="10381" spans="1:6" x14ac:dyDescent="0.2">
      <c r="A10381" s="155" t="s">
        <v>8260</v>
      </c>
      <c r="B10381" s="155" t="s">
        <v>12364</v>
      </c>
      <c r="C10381" s="156">
        <v>37621</v>
      </c>
      <c r="D10381" s="157">
        <v>0</v>
      </c>
      <c r="E10381" s="157">
        <v>0</v>
      </c>
      <c r="F10381" s="157">
        <v>0</v>
      </c>
    </row>
    <row r="10382" spans="1:6" x14ac:dyDescent="0.2">
      <c r="A10382" s="155" t="s">
        <v>8261</v>
      </c>
      <c r="B10382" s="155"/>
      <c r="C10382" s="156">
        <v>37621</v>
      </c>
      <c r="D10382" s="157">
        <v>0</v>
      </c>
      <c r="E10382" s="157">
        <v>0</v>
      </c>
      <c r="F10382" s="157">
        <v>0</v>
      </c>
    </row>
    <row r="10383" spans="1:6" x14ac:dyDescent="0.2">
      <c r="A10383" s="155" t="s">
        <v>8257</v>
      </c>
      <c r="B10383" s="155" t="s">
        <v>8258</v>
      </c>
      <c r="C10383" s="155" t="s">
        <v>10690</v>
      </c>
      <c r="D10383" s="157" t="s">
        <v>8259</v>
      </c>
      <c r="E10383" s="157" t="s">
        <v>8259</v>
      </c>
      <c r="F10383" s="157" t="s">
        <v>8259</v>
      </c>
    </row>
    <row r="10384" spans="1:6" x14ac:dyDescent="0.2">
      <c r="A10384" s="155" t="s">
        <v>8257</v>
      </c>
      <c r="B10384" s="155" t="s">
        <v>8258</v>
      </c>
      <c r="C10384" s="155" t="s">
        <v>10690</v>
      </c>
      <c r="D10384" s="157" t="s">
        <v>8259</v>
      </c>
      <c r="E10384" s="157" t="s">
        <v>8259</v>
      </c>
      <c r="F10384" s="157" t="s">
        <v>8259</v>
      </c>
    </row>
    <row r="10385" spans="1:6" x14ac:dyDescent="0.2">
      <c r="A10385" s="155" t="s">
        <v>8260</v>
      </c>
      <c r="B10385" s="155" t="s">
        <v>12364</v>
      </c>
      <c r="C10385" s="156">
        <v>37621</v>
      </c>
      <c r="D10385" s="157">
        <v>0</v>
      </c>
      <c r="E10385" s="157">
        <v>0</v>
      </c>
      <c r="F10385" s="157">
        <v>0</v>
      </c>
    </row>
    <row r="10386" spans="1:6" x14ac:dyDescent="0.2">
      <c r="A10386" s="155" t="s">
        <v>8261</v>
      </c>
      <c r="B10386" s="155"/>
      <c r="C10386" s="156">
        <v>37621</v>
      </c>
      <c r="D10386" s="157">
        <v>0</v>
      </c>
      <c r="E10386" s="157">
        <v>0</v>
      </c>
      <c r="F10386" s="157">
        <v>0</v>
      </c>
    </row>
    <row r="10387" spans="1:6" x14ac:dyDescent="0.2">
      <c r="A10387" s="155" t="s">
        <v>8257</v>
      </c>
      <c r="B10387" s="155" t="s">
        <v>8258</v>
      </c>
      <c r="C10387" s="155" t="s">
        <v>10690</v>
      </c>
      <c r="D10387" s="157" t="s">
        <v>8259</v>
      </c>
      <c r="E10387" s="157" t="s">
        <v>8259</v>
      </c>
      <c r="F10387" s="157" t="s">
        <v>8259</v>
      </c>
    </row>
    <row r="10388" spans="1:6" x14ac:dyDescent="0.2">
      <c r="A10388" s="155" t="s">
        <v>136</v>
      </c>
      <c r="B10388" s="155" t="s">
        <v>8557</v>
      </c>
      <c r="C10388" s="155"/>
      <c r="D10388" s="155"/>
      <c r="E10388" s="155"/>
      <c r="F10388" s="155"/>
    </row>
    <row r="10389" spans="1:6" x14ac:dyDescent="0.2">
      <c r="A10389" s="155"/>
      <c r="B10389" s="155"/>
      <c r="C10389" s="155" t="s">
        <v>10691</v>
      </c>
      <c r="D10389" s="155"/>
      <c r="E10389" s="157">
        <v>0</v>
      </c>
      <c r="F10389" s="155"/>
    </row>
    <row r="10390" spans="1:6" x14ac:dyDescent="0.2">
      <c r="A10390" s="155" t="s">
        <v>8264</v>
      </c>
      <c r="B10390" s="155"/>
      <c r="C10390" s="156">
        <v>37590</v>
      </c>
      <c r="D10390" s="157">
        <v>8839.0669999999991</v>
      </c>
      <c r="E10390" s="157">
        <v>12815.788</v>
      </c>
      <c r="F10390" s="157">
        <v>-3976.721</v>
      </c>
    </row>
    <row r="10391" spans="1:6" x14ac:dyDescent="0.2">
      <c r="A10391" s="155" t="s">
        <v>8257</v>
      </c>
      <c r="B10391" s="155" t="s">
        <v>8258</v>
      </c>
      <c r="C10391" s="155" t="s">
        <v>10690</v>
      </c>
      <c r="D10391" s="157" t="s">
        <v>8259</v>
      </c>
      <c r="E10391" s="157" t="s">
        <v>8259</v>
      </c>
      <c r="F10391" s="157" t="s">
        <v>8259</v>
      </c>
    </row>
    <row r="10393" spans="1:6" x14ac:dyDescent="0.2">
      <c r="A10393" s="155" t="s">
        <v>8265</v>
      </c>
      <c r="B10393" s="155" t="s">
        <v>8266</v>
      </c>
      <c r="C10393" s="155" t="s">
        <v>158</v>
      </c>
      <c r="D10393" s="157" t="s">
        <v>3</v>
      </c>
      <c r="E10393" s="157" t="s">
        <v>4</v>
      </c>
      <c r="F10393" s="157" t="s">
        <v>1020</v>
      </c>
    </row>
    <row r="10394" spans="1:6" x14ac:dyDescent="0.2">
      <c r="A10394" s="155" t="s">
        <v>8257</v>
      </c>
      <c r="B10394" s="155" t="s">
        <v>8258</v>
      </c>
      <c r="C10394" s="155" t="s">
        <v>10690</v>
      </c>
      <c r="D10394" s="157" t="s">
        <v>8259</v>
      </c>
      <c r="E10394" s="157" t="s">
        <v>8259</v>
      </c>
      <c r="F10394" s="157" t="s">
        <v>8259</v>
      </c>
    </row>
    <row r="10395" spans="1:6" x14ac:dyDescent="0.2">
      <c r="A10395" s="156">
        <v>45636</v>
      </c>
      <c r="B10395" s="155">
        <v>5624567490</v>
      </c>
      <c r="C10395" s="155" t="s">
        <v>12190</v>
      </c>
      <c r="D10395" s="157">
        <v>3191.5189999999998</v>
      </c>
      <c r="E10395" s="155"/>
      <c r="F10395" s="157">
        <v>-785.202</v>
      </c>
    </row>
    <row r="10396" spans="1:6" x14ac:dyDescent="0.2">
      <c r="A10396" s="156">
        <v>45649</v>
      </c>
      <c r="B10396" s="155">
        <v>5624567545</v>
      </c>
      <c r="C10396" s="155" t="s">
        <v>12191</v>
      </c>
      <c r="D10396" s="157">
        <v>785.21199999999999</v>
      </c>
      <c r="E10396" s="155"/>
      <c r="F10396" s="157">
        <v>0.01</v>
      </c>
    </row>
    <row r="10397" spans="1:6" x14ac:dyDescent="0.2">
      <c r="A10397" s="156">
        <v>45651</v>
      </c>
      <c r="B10397" s="155" t="s">
        <v>12192</v>
      </c>
      <c r="C10397" s="155" t="s">
        <v>12193</v>
      </c>
      <c r="D10397" s="155"/>
      <c r="E10397" s="157">
        <v>1123.02</v>
      </c>
      <c r="F10397" s="157">
        <v>-1123.01</v>
      </c>
    </row>
    <row r="10398" spans="1:6" x14ac:dyDescent="0.2">
      <c r="A10398" s="156">
        <v>45651</v>
      </c>
      <c r="B10398" s="155" t="s">
        <v>12194</v>
      </c>
      <c r="C10398" s="155" t="s">
        <v>12195</v>
      </c>
      <c r="D10398" s="155"/>
      <c r="E10398" s="157">
        <v>736.18799999999999</v>
      </c>
      <c r="F10398" s="157">
        <v>-1859.1980000000001</v>
      </c>
    </row>
    <row r="10399" spans="1:6" x14ac:dyDescent="0.2">
      <c r="A10399" s="156">
        <v>45651</v>
      </c>
      <c r="B10399" s="155" t="s">
        <v>12196</v>
      </c>
      <c r="C10399" s="155" t="s">
        <v>12197</v>
      </c>
      <c r="D10399" s="155"/>
      <c r="E10399" s="157">
        <v>2027.403</v>
      </c>
      <c r="F10399" s="157">
        <v>-3886.6010000000001</v>
      </c>
    </row>
    <row r="10400" spans="1:6" x14ac:dyDescent="0.2">
      <c r="A10400" s="156">
        <v>45651</v>
      </c>
      <c r="B10400" s="155" t="s">
        <v>12198</v>
      </c>
      <c r="C10400" s="155" t="s">
        <v>12199</v>
      </c>
      <c r="D10400" s="155"/>
      <c r="E10400" s="157">
        <v>3646.4229999999998</v>
      </c>
      <c r="F10400" s="157">
        <v>-7533.0240000000003</v>
      </c>
    </row>
    <row r="10401" spans="1:6" x14ac:dyDescent="0.2">
      <c r="A10401" s="156">
        <v>45657</v>
      </c>
      <c r="B10401" s="155" t="s">
        <v>12200</v>
      </c>
      <c r="C10401" s="155" t="s">
        <v>12201</v>
      </c>
      <c r="D10401" s="155"/>
      <c r="E10401" s="157">
        <v>676.46799999999996</v>
      </c>
      <c r="F10401" s="157">
        <v>-8209.4920000000002</v>
      </c>
    </row>
    <row r="10402" spans="1:6" x14ac:dyDescent="0.2">
      <c r="A10402" s="155" t="s">
        <v>8257</v>
      </c>
      <c r="B10402" s="155" t="s">
        <v>8258</v>
      </c>
      <c r="C10402" s="155" t="s">
        <v>10690</v>
      </c>
      <c r="D10402" s="157" t="s">
        <v>8259</v>
      </c>
      <c r="E10402" s="157" t="s">
        <v>8259</v>
      </c>
      <c r="F10402" s="157" t="s">
        <v>8259</v>
      </c>
    </row>
    <row r="10403" spans="1:6" x14ac:dyDescent="0.2">
      <c r="A10403" s="155" t="s">
        <v>8260</v>
      </c>
      <c r="B10403" s="155" t="s">
        <v>12364</v>
      </c>
      <c r="C10403" s="156">
        <v>37621</v>
      </c>
      <c r="D10403" s="157">
        <v>3976.7310000000002</v>
      </c>
      <c r="E10403" s="157">
        <v>8209.5020000000004</v>
      </c>
      <c r="F10403" s="157">
        <v>-4232.7709999999997</v>
      </c>
    </row>
    <row r="10404" spans="1:6" x14ac:dyDescent="0.2">
      <c r="A10404" s="155" t="s">
        <v>8261</v>
      </c>
      <c r="B10404" s="155"/>
      <c r="C10404" s="156">
        <v>37621</v>
      </c>
      <c r="D10404" s="157">
        <v>12815.798000000001</v>
      </c>
      <c r="E10404" s="157">
        <v>21025.29</v>
      </c>
      <c r="F10404" s="157">
        <v>-8209.4920000000002</v>
      </c>
    </row>
    <row r="10405" spans="1:6" x14ac:dyDescent="0.2">
      <c r="A10405" s="155" t="s">
        <v>8257</v>
      </c>
      <c r="B10405" s="155" t="s">
        <v>8258</v>
      </c>
      <c r="C10405" s="155" t="s">
        <v>10690</v>
      </c>
      <c r="D10405" s="157" t="s">
        <v>8259</v>
      </c>
      <c r="E10405" s="157" t="s">
        <v>8259</v>
      </c>
      <c r="F10405" s="157" t="s">
        <v>8259</v>
      </c>
    </row>
    <row r="10406" spans="1:6" x14ac:dyDescent="0.2">
      <c r="A10406" s="155" t="s">
        <v>8257</v>
      </c>
      <c r="B10406" s="155" t="s">
        <v>8258</v>
      </c>
      <c r="C10406" s="155" t="s">
        <v>10690</v>
      </c>
      <c r="D10406" s="157" t="s">
        <v>8259</v>
      </c>
      <c r="E10406" s="157" t="s">
        <v>8259</v>
      </c>
      <c r="F10406" s="157" t="s">
        <v>8259</v>
      </c>
    </row>
    <row r="10407" spans="1:6" x14ac:dyDescent="0.2">
      <c r="A10407" s="155" t="s">
        <v>8260</v>
      </c>
      <c r="B10407" s="155" t="s">
        <v>12364</v>
      </c>
      <c r="C10407" s="156">
        <v>37621</v>
      </c>
      <c r="D10407" s="157">
        <v>0</v>
      </c>
      <c r="E10407" s="157">
        <v>0</v>
      </c>
      <c r="F10407" s="157">
        <v>0</v>
      </c>
    </row>
    <row r="10408" spans="1:6" x14ac:dyDescent="0.2">
      <c r="A10408" s="155" t="s">
        <v>8261</v>
      </c>
      <c r="B10408" s="155"/>
      <c r="C10408" s="156">
        <v>37621</v>
      </c>
      <c r="D10408" s="157">
        <v>0</v>
      </c>
      <c r="E10408" s="157">
        <v>0</v>
      </c>
      <c r="F10408" s="157">
        <v>0</v>
      </c>
    </row>
    <row r="10409" spans="1:6" x14ac:dyDescent="0.2">
      <c r="A10409" s="155" t="s">
        <v>8257</v>
      </c>
      <c r="B10409" s="155" t="s">
        <v>8258</v>
      </c>
      <c r="C10409" s="155" t="s">
        <v>10690</v>
      </c>
      <c r="D10409" s="157" t="s">
        <v>8259</v>
      </c>
      <c r="E10409" s="157" t="s">
        <v>8259</v>
      </c>
      <c r="F10409" s="157" t="s">
        <v>8259</v>
      </c>
    </row>
    <row r="10410" spans="1:6" x14ac:dyDescent="0.2">
      <c r="A10410" s="155" t="s">
        <v>8257</v>
      </c>
      <c r="B10410" s="155" t="s">
        <v>8258</v>
      </c>
      <c r="C10410" s="155" t="s">
        <v>10690</v>
      </c>
      <c r="D10410" s="157" t="s">
        <v>8259</v>
      </c>
      <c r="E10410" s="157" t="s">
        <v>8259</v>
      </c>
      <c r="F10410" s="157" t="s">
        <v>8259</v>
      </c>
    </row>
    <row r="10411" spans="1:6" x14ac:dyDescent="0.2">
      <c r="A10411" s="155" t="s">
        <v>8260</v>
      </c>
      <c r="B10411" s="155" t="s">
        <v>12364</v>
      </c>
      <c r="C10411" s="156">
        <v>37621</v>
      </c>
      <c r="D10411" s="157">
        <v>0</v>
      </c>
      <c r="E10411" s="157">
        <v>0</v>
      </c>
      <c r="F10411" s="157">
        <v>0</v>
      </c>
    </row>
    <row r="10412" spans="1:6" x14ac:dyDescent="0.2">
      <c r="A10412" s="155" t="s">
        <v>8268</v>
      </c>
      <c r="B10412" s="155"/>
      <c r="C10412" s="155"/>
      <c r="D10412" s="155"/>
      <c r="E10412" s="155"/>
      <c r="F10412" s="155"/>
    </row>
    <row r="10413" spans="1:6" x14ac:dyDescent="0.2">
      <c r="A10413" s="155" t="s">
        <v>8254</v>
      </c>
      <c r="B10413" s="155" t="s">
        <v>8255</v>
      </c>
      <c r="C10413" s="155"/>
      <c r="D10413" s="155"/>
      <c r="E10413" s="155"/>
      <c r="F10413" s="155"/>
    </row>
    <row r="10414" spans="1:6" x14ac:dyDescent="0.2">
      <c r="A10414" s="155"/>
      <c r="B10414" s="155"/>
      <c r="C10414" s="155" t="s">
        <v>10689</v>
      </c>
      <c r="D10414" s="157" t="s">
        <v>8255</v>
      </c>
      <c r="E10414" s="155"/>
      <c r="F10414" s="155"/>
    </row>
    <row r="10416" spans="1:6" x14ac:dyDescent="0.2">
      <c r="A10416" s="155" t="s">
        <v>8261</v>
      </c>
      <c r="B10416" s="155"/>
      <c r="C10416" s="156">
        <v>37621</v>
      </c>
      <c r="D10416" s="157">
        <v>0</v>
      </c>
      <c r="E10416" s="157">
        <v>0</v>
      </c>
      <c r="F10416" s="157">
        <v>0</v>
      </c>
    </row>
    <row r="10417" spans="1:6" x14ac:dyDescent="0.2">
      <c r="A10417" s="155" t="s">
        <v>8257</v>
      </c>
      <c r="B10417" s="155" t="s">
        <v>8258</v>
      </c>
      <c r="C10417" s="155" t="s">
        <v>10690</v>
      </c>
      <c r="D10417" s="157" t="s">
        <v>8259</v>
      </c>
      <c r="E10417" s="157" t="s">
        <v>8259</v>
      </c>
      <c r="F10417" s="157" t="s">
        <v>8259</v>
      </c>
    </row>
    <row r="10418" spans="1:6" x14ac:dyDescent="0.2">
      <c r="A10418" s="155" t="s">
        <v>6602</v>
      </c>
      <c r="B10418" s="155" t="s">
        <v>10132</v>
      </c>
      <c r="C10418" s="155" t="s">
        <v>10133</v>
      </c>
      <c r="D10418" s="155"/>
      <c r="E10418" s="155"/>
      <c r="F10418" s="155"/>
    </row>
    <row r="10419" spans="1:6" x14ac:dyDescent="0.2">
      <c r="A10419" s="155"/>
      <c r="B10419" s="155"/>
      <c r="C10419" s="155" t="s">
        <v>10691</v>
      </c>
      <c r="D10419" s="155"/>
      <c r="E10419" s="157">
        <v>0</v>
      </c>
      <c r="F10419" s="155"/>
    </row>
    <row r="10420" spans="1:6" x14ac:dyDescent="0.2">
      <c r="A10420" s="155" t="s">
        <v>8264</v>
      </c>
      <c r="B10420" s="155"/>
      <c r="C10420" s="156">
        <v>37590</v>
      </c>
      <c r="D10420" s="157">
        <v>2235.3690000000001</v>
      </c>
      <c r="E10420" s="157">
        <v>2235.3690000000001</v>
      </c>
      <c r="F10420" s="157">
        <v>0</v>
      </c>
    </row>
    <row r="10421" spans="1:6" x14ac:dyDescent="0.2">
      <c r="A10421" s="155" t="s">
        <v>8257</v>
      </c>
      <c r="B10421" s="155" t="s">
        <v>8258</v>
      </c>
      <c r="C10421" s="155" t="s">
        <v>10690</v>
      </c>
      <c r="D10421" s="157" t="s">
        <v>8259</v>
      </c>
      <c r="E10421" s="157" t="s">
        <v>8259</v>
      </c>
      <c r="F10421" s="157" t="s">
        <v>8259</v>
      </c>
    </row>
    <row r="10422" spans="1:6" x14ac:dyDescent="0.2">
      <c r="A10422" s="155" t="s">
        <v>8257</v>
      </c>
      <c r="B10422" s="155" t="s">
        <v>8258</v>
      </c>
      <c r="C10422" s="155" t="s">
        <v>10690</v>
      </c>
      <c r="D10422" s="157" t="s">
        <v>8259</v>
      </c>
      <c r="E10422" s="157" t="s">
        <v>8259</v>
      </c>
      <c r="F10422" s="157" t="s">
        <v>8259</v>
      </c>
    </row>
    <row r="10423" spans="1:6" x14ac:dyDescent="0.2">
      <c r="A10423" s="155" t="s">
        <v>8260</v>
      </c>
      <c r="B10423" s="155" t="s">
        <v>12364</v>
      </c>
      <c r="C10423" s="156">
        <v>37621</v>
      </c>
      <c r="D10423" s="157">
        <v>0</v>
      </c>
      <c r="E10423" s="157">
        <v>0</v>
      </c>
      <c r="F10423" s="157">
        <v>0</v>
      </c>
    </row>
    <row r="10424" spans="1:6" x14ac:dyDescent="0.2">
      <c r="A10424" s="155" t="s">
        <v>8261</v>
      </c>
      <c r="B10424" s="155"/>
      <c r="C10424" s="156">
        <v>37621</v>
      </c>
      <c r="D10424" s="157">
        <v>2235.3690000000001</v>
      </c>
      <c r="E10424" s="157">
        <v>2235.3690000000001</v>
      </c>
      <c r="F10424" s="157">
        <v>0</v>
      </c>
    </row>
    <row r="10425" spans="1:6" x14ac:dyDescent="0.2">
      <c r="A10425" s="155" t="s">
        <v>8257</v>
      </c>
      <c r="B10425" s="155" t="s">
        <v>8258</v>
      </c>
      <c r="C10425" s="155" t="s">
        <v>10690</v>
      </c>
      <c r="D10425" s="157" t="s">
        <v>8259</v>
      </c>
      <c r="E10425" s="157" t="s">
        <v>8259</v>
      </c>
      <c r="F10425" s="157" t="s">
        <v>8259</v>
      </c>
    </row>
    <row r="10426" spans="1:6" x14ac:dyDescent="0.2">
      <c r="A10426" s="155" t="s">
        <v>8257</v>
      </c>
      <c r="B10426" s="155" t="s">
        <v>8258</v>
      </c>
      <c r="C10426" s="155" t="s">
        <v>10690</v>
      </c>
      <c r="D10426" s="157" t="s">
        <v>8259</v>
      </c>
      <c r="E10426" s="157" t="s">
        <v>8259</v>
      </c>
      <c r="F10426" s="157" t="s">
        <v>8259</v>
      </c>
    </row>
    <row r="10427" spans="1:6" x14ac:dyDescent="0.2">
      <c r="A10427" s="155" t="s">
        <v>8260</v>
      </c>
      <c r="B10427" s="155" t="s">
        <v>12364</v>
      </c>
      <c r="C10427" s="156">
        <v>37621</v>
      </c>
      <c r="D10427" s="157">
        <v>0</v>
      </c>
      <c r="E10427" s="157">
        <v>0</v>
      </c>
      <c r="F10427" s="157">
        <v>0</v>
      </c>
    </row>
    <row r="10428" spans="1:6" x14ac:dyDescent="0.2">
      <c r="A10428" s="155" t="s">
        <v>8261</v>
      </c>
      <c r="B10428" s="155"/>
      <c r="C10428" s="156">
        <v>37621</v>
      </c>
      <c r="D10428" s="157">
        <v>0</v>
      </c>
      <c r="E10428" s="157">
        <v>0</v>
      </c>
      <c r="F10428" s="157">
        <v>0</v>
      </c>
    </row>
    <row r="10429" spans="1:6" x14ac:dyDescent="0.2">
      <c r="A10429" s="155" t="s">
        <v>8257</v>
      </c>
      <c r="B10429" s="155" t="s">
        <v>8258</v>
      </c>
      <c r="C10429" s="155" t="s">
        <v>10690</v>
      </c>
      <c r="D10429" s="157" t="s">
        <v>8259</v>
      </c>
      <c r="E10429" s="157" t="s">
        <v>8259</v>
      </c>
      <c r="F10429" s="157" t="s">
        <v>8259</v>
      </c>
    </row>
    <row r="10430" spans="1:6" x14ac:dyDescent="0.2">
      <c r="A10430" s="155" t="s">
        <v>5264</v>
      </c>
      <c r="B10430" s="155" t="s">
        <v>8812</v>
      </c>
      <c r="C10430" s="155"/>
      <c r="D10430" s="155"/>
      <c r="E10430" s="155"/>
      <c r="F10430" s="155"/>
    </row>
    <row r="10431" spans="1:6" x14ac:dyDescent="0.2">
      <c r="A10431" s="155"/>
      <c r="B10431" s="155"/>
      <c r="C10431" s="155" t="s">
        <v>10691</v>
      </c>
      <c r="D10431" s="155"/>
      <c r="E10431" s="157">
        <v>0</v>
      </c>
      <c r="F10431" s="155"/>
    </row>
    <row r="10432" spans="1:6" x14ac:dyDescent="0.2">
      <c r="A10432" s="155" t="s">
        <v>8264</v>
      </c>
      <c r="B10432" s="155"/>
      <c r="C10432" s="156">
        <v>37590</v>
      </c>
      <c r="D10432" s="157">
        <v>24338.571</v>
      </c>
      <c r="E10432" s="157">
        <v>27843.749</v>
      </c>
      <c r="F10432" s="157">
        <v>-3505.1779999999999</v>
      </c>
    </row>
    <row r="10433" spans="1:6" x14ac:dyDescent="0.2">
      <c r="A10433" s="155" t="s">
        <v>8257</v>
      </c>
      <c r="B10433" s="155" t="s">
        <v>8258</v>
      </c>
      <c r="C10433" s="155" t="s">
        <v>10690</v>
      </c>
      <c r="D10433" s="157" t="s">
        <v>8259</v>
      </c>
      <c r="E10433" s="157" t="s">
        <v>8259</v>
      </c>
      <c r="F10433" s="157" t="s">
        <v>8259</v>
      </c>
    </row>
    <row r="10434" spans="1:6" x14ac:dyDescent="0.2">
      <c r="A10434" s="155" t="s">
        <v>8257</v>
      </c>
      <c r="B10434" s="155" t="s">
        <v>8258</v>
      </c>
      <c r="C10434" s="155" t="s">
        <v>10690</v>
      </c>
      <c r="D10434" s="157" t="s">
        <v>8259</v>
      </c>
      <c r="E10434" s="157" t="s">
        <v>8259</v>
      </c>
      <c r="F10434" s="157" t="s">
        <v>8259</v>
      </c>
    </row>
    <row r="10435" spans="1:6" x14ac:dyDescent="0.2">
      <c r="A10435" s="155" t="s">
        <v>8260</v>
      </c>
      <c r="B10435" s="155" t="s">
        <v>12364</v>
      </c>
      <c r="C10435" s="156">
        <v>37621</v>
      </c>
      <c r="D10435" s="157">
        <v>0</v>
      </c>
      <c r="E10435" s="157">
        <v>0</v>
      </c>
      <c r="F10435" s="157">
        <v>0</v>
      </c>
    </row>
    <row r="10436" spans="1:6" x14ac:dyDescent="0.2">
      <c r="A10436" s="155" t="s">
        <v>8261</v>
      </c>
      <c r="B10436" s="155"/>
      <c r="C10436" s="156">
        <v>37621</v>
      </c>
      <c r="D10436" s="157">
        <v>24338.571</v>
      </c>
      <c r="E10436" s="157">
        <v>27843.749</v>
      </c>
      <c r="F10436" s="157">
        <v>-3505.1779999999999</v>
      </c>
    </row>
    <row r="10437" spans="1:6" x14ac:dyDescent="0.2">
      <c r="A10437" s="155" t="s">
        <v>8257</v>
      </c>
      <c r="B10437" s="155" t="s">
        <v>8258</v>
      </c>
      <c r="C10437" s="155" t="s">
        <v>10690</v>
      </c>
      <c r="D10437" s="157" t="s">
        <v>8259</v>
      </c>
      <c r="E10437" s="157" t="s">
        <v>8259</v>
      </c>
      <c r="F10437" s="157" t="s">
        <v>8259</v>
      </c>
    </row>
    <row r="10438" spans="1:6" x14ac:dyDescent="0.2">
      <c r="A10438" s="155" t="s">
        <v>8257</v>
      </c>
      <c r="B10438" s="155" t="s">
        <v>8258</v>
      </c>
      <c r="C10438" s="155" t="s">
        <v>10690</v>
      </c>
      <c r="D10438" s="157" t="s">
        <v>8259</v>
      </c>
      <c r="E10438" s="157" t="s">
        <v>8259</v>
      </c>
      <c r="F10438" s="157" t="s">
        <v>8259</v>
      </c>
    </row>
    <row r="10439" spans="1:6" x14ac:dyDescent="0.2">
      <c r="A10439" s="155" t="s">
        <v>8260</v>
      </c>
      <c r="B10439" s="155" t="s">
        <v>12364</v>
      </c>
      <c r="C10439" s="156">
        <v>37621</v>
      </c>
      <c r="D10439" s="157">
        <v>0</v>
      </c>
      <c r="E10439" s="157">
        <v>0</v>
      </c>
      <c r="F10439" s="157">
        <v>0</v>
      </c>
    </row>
    <row r="10440" spans="1:6" x14ac:dyDescent="0.2">
      <c r="A10440" s="155" t="s">
        <v>8261</v>
      </c>
      <c r="B10440" s="155"/>
      <c r="C10440" s="156">
        <v>37621</v>
      </c>
      <c r="D10440" s="157">
        <v>0</v>
      </c>
      <c r="E10440" s="157">
        <v>0</v>
      </c>
      <c r="F10440" s="157">
        <v>0</v>
      </c>
    </row>
    <row r="10441" spans="1:6" x14ac:dyDescent="0.2">
      <c r="A10441" s="155" t="s">
        <v>8257</v>
      </c>
      <c r="B10441" s="155" t="s">
        <v>8258</v>
      </c>
      <c r="C10441" s="155" t="s">
        <v>10690</v>
      </c>
      <c r="D10441" s="157" t="s">
        <v>8259</v>
      </c>
      <c r="E10441" s="157" t="s">
        <v>8259</v>
      </c>
      <c r="F10441" s="157" t="s">
        <v>8259</v>
      </c>
    </row>
    <row r="10442" spans="1:6" x14ac:dyDescent="0.2">
      <c r="A10442" s="155" t="s">
        <v>8257</v>
      </c>
      <c r="B10442" s="155" t="s">
        <v>8258</v>
      </c>
      <c r="C10442" s="155" t="s">
        <v>10690</v>
      </c>
      <c r="D10442" s="157" t="s">
        <v>8259</v>
      </c>
      <c r="E10442" s="157" t="s">
        <v>8259</v>
      </c>
      <c r="F10442" s="157" t="s">
        <v>8259</v>
      </c>
    </row>
    <row r="10443" spans="1:6" x14ac:dyDescent="0.2">
      <c r="A10443" s="155" t="s">
        <v>8260</v>
      </c>
      <c r="B10443" s="155" t="s">
        <v>12364</v>
      </c>
      <c r="C10443" s="156">
        <v>37621</v>
      </c>
      <c r="D10443" s="157">
        <v>0</v>
      </c>
      <c r="E10443" s="157">
        <v>0</v>
      </c>
      <c r="F10443" s="157">
        <v>0</v>
      </c>
    </row>
    <row r="10444" spans="1:6" x14ac:dyDescent="0.2">
      <c r="A10444" s="155" t="s">
        <v>8261</v>
      </c>
      <c r="B10444" s="155"/>
      <c r="C10444" s="156">
        <v>37621</v>
      </c>
      <c r="D10444" s="157">
        <v>0</v>
      </c>
      <c r="E10444" s="157">
        <v>0</v>
      </c>
      <c r="F10444" s="157">
        <v>0</v>
      </c>
    </row>
    <row r="10445" spans="1:6" x14ac:dyDescent="0.2">
      <c r="A10445" s="155" t="s">
        <v>8257</v>
      </c>
      <c r="B10445" s="155" t="s">
        <v>8258</v>
      </c>
      <c r="C10445" s="155" t="s">
        <v>10690</v>
      </c>
      <c r="D10445" s="157" t="s">
        <v>8259</v>
      </c>
      <c r="E10445" s="157" t="s">
        <v>8259</v>
      </c>
      <c r="F10445" s="157" t="s">
        <v>8259</v>
      </c>
    </row>
    <row r="10446" spans="1:6" x14ac:dyDescent="0.2">
      <c r="A10446" s="155" t="s">
        <v>8257</v>
      </c>
      <c r="B10446" s="155" t="s">
        <v>8258</v>
      </c>
      <c r="C10446" s="155" t="s">
        <v>10690</v>
      </c>
      <c r="D10446" s="157" t="s">
        <v>8259</v>
      </c>
      <c r="E10446" s="157" t="s">
        <v>8259</v>
      </c>
      <c r="F10446" s="157" t="s">
        <v>8259</v>
      </c>
    </row>
    <row r="10447" spans="1:6" x14ac:dyDescent="0.2">
      <c r="A10447" s="155" t="s">
        <v>8260</v>
      </c>
      <c r="B10447" s="155" t="s">
        <v>12364</v>
      </c>
      <c r="C10447" s="156">
        <v>37621</v>
      </c>
      <c r="D10447" s="157">
        <v>0</v>
      </c>
      <c r="E10447" s="157">
        <v>0</v>
      </c>
      <c r="F10447" s="157">
        <v>0</v>
      </c>
    </row>
    <row r="10448" spans="1:6" x14ac:dyDescent="0.2">
      <c r="A10448" s="155" t="s">
        <v>8261</v>
      </c>
      <c r="B10448" s="155"/>
      <c r="C10448" s="156">
        <v>37621</v>
      </c>
      <c r="D10448" s="157">
        <v>0</v>
      </c>
      <c r="E10448" s="157">
        <v>0</v>
      </c>
      <c r="F10448" s="157">
        <v>0</v>
      </c>
    </row>
    <row r="10449" spans="1:6" x14ac:dyDescent="0.2">
      <c r="A10449" s="155" t="s">
        <v>8257</v>
      </c>
      <c r="B10449" s="155" t="s">
        <v>8258</v>
      </c>
      <c r="C10449" s="155" t="s">
        <v>10690</v>
      </c>
      <c r="D10449" s="157" t="s">
        <v>8259</v>
      </c>
      <c r="E10449" s="157" t="s">
        <v>8259</v>
      </c>
      <c r="F10449" s="157" t="s">
        <v>8259</v>
      </c>
    </row>
    <row r="10450" spans="1:6" x14ac:dyDescent="0.2">
      <c r="A10450" s="155" t="s">
        <v>8257</v>
      </c>
      <c r="B10450" s="155" t="s">
        <v>8258</v>
      </c>
      <c r="C10450" s="155" t="s">
        <v>10690</v>
      </c>
      <c r="D10450" s="157" t="s">
        <v>8259</v>
      </c>
      <c r="E10450" s="157" t="s">
        <v>8259</v>
      </c>
      <c r="F10450" s="157" t="s">
        <v>8259</v>
      </c>
    </row>
    <row r="10451" spans="1:6" x14ac:dyDescent="0.2">
      <c r="A10451" s="155" t="s">
        <v>8260</v>
      </c>
      <c r="B10451" s="155" t="s">
        <v>12364</v>
      </c>
      <c r="C10451" s="156">
        <v>37621</v>
      </c>
      <c r="D10451" s="157">
        <v>0</v>
      </c>
      <c r="E10451" s="157">
        <v>0</v>
      </c>
      <c r="F10451" s="157">
        <v>0</v>
      </c>
    </row>
    <row r="10452" spans="1:6" x14ac:dyDescent="0.2">
      <c r="A10452" s="155" t="s">
        <v>8261</v>
      </c>
      <c r="B10452" s="155"/>
      <c r="C10452" s="156">
        <v>37621</v>
      </c>
      <c r="D10452" s="157">
        <v>0</v>
      </c>
      <c r="E10452" s="157">
        <v>0</v>
      </c>
      <c r="F10452" s="157">
        <v>0</v>
      </c>
    </row>
    <row r="10453" spans="1:6" x14ac:dyDescent="0.2">
      <c r="A10453" s="155" t="s">
        <v>8257</v>
      </c>
      <c r="B10453" s="155" t="s">
        <v>8258</v>
      </c>
      <c r="C10453" s="155" t="s">
        <v>10690</v>
      </c>
      <c r="D10453" s="157" t="s">
        <v>8259</v>
      </c>
      <c r="E10453" s="157" t="s">
        <v>8259</v>
      </c>
      <c r="F10453" s="157" t="s">
        <v>8259</v>
      </c>
    </row>
    <row r="10454" spans="1:6" x14ac:dyDescent="0.2">
      <c r="A10454" s="155" t="s">
        <v>8257</v>
      </c>
      <c r="B10454" s="155" t="s">
        <v>8258</v>
      </c>
      <c r="C10454" s="155" t="s">
        <v>10690</v>
      </c>
      <c r="D10454" s="157" t="s">
        <v>8259</v>
      </c>
      <c r="E10454" s="157" t="s">
        <v>8259</v>
      </c>
      <c r="F10454" s="157" t="s">
        <v>8259</v>
      </c>
    </row>
    <row r="10455" spans="1:6" x14ac:dyDescent="0.2">
      <c r="A10455" s="155" t="s">
        <v>8260</v>
      </c>
      <c r="B10455" s="155" t="s">
        <v>12364</v>
      </c>
      <c r="C10455" s="156">
        <v>37621</v>
      </c>
      <c r="D10455" s="157">
        <v>0</v>
      </c>
      <c r="E10455" s="157">
        <v>0</v>
      </c>
      <c r="F10455" s="157">
        <v>0</v>
      </c>
    </row>
    <row r="10456" spans="1:6" x14ac:dyDescent="0.2">
      <c r="A10456" s="155" t="s">
        <v>8261</v>
      </c>
      <c r="B10456" s="155"/>
      <c r="C10456" s="156">
        <v>37621</v>
      </c>
      <c r="D10456" s="157">
        <v>0</v>
      </c>
      <c r="E10456" s="157">
        <v>0</v>
      </c>
      <c r="F10456" s="157">
        <v>0</v>
      </c>
    </row>
    <row r="10457" spans="1:6" x14ac:dyDescent="0.2">
      <c r="A10457" s="155" t="s">
        <v>8257</v>
      </c>
      <c r="B10457" s="155" t="s">
        <v>8258</v>
      </c>
      <c r="C10457" s="155" t="s">
        <v>10690</v>
      </c>
      <c r="D10457" s="157" t="s">
        <v>8259</v>
      </c>
      <c r="E10457" s="157" t="s">
        <v>8259</v>
      </c>
      <c r="F10457" s="157" t="s">
        <v>8259</v>
      </c>
    </row>
    <row r="10458" spans="1:6" x14ac:dyDescent="0.2">
      <c r="A10458" s="155" t="s">
        <v>8257</v>
      </c>
      <c r="B10458" s="155" t="s">
        <v>8258</v>
      </c>
      <c r="C10458" s="155" t="s">
        <v>10690</v>
      </c>
      <c r="D10458" s="157" t="s">
        <v>8259</v>
      </c>
      <c r="E10458" s="157" t="s">
        <v>8259</v>
      </c>
      <c r="F10458" s="157" t="s">
        <v>8259</v>
      </c>
    </row>
    <row r="10459" spans="1:6" x14ac:dyDescent="0.2">
      <c r="A10459" s="155" t="s">
        <v>8260</v>
      </c>
      <c r="B10459" s="155" t="s">
        <v>12364</v>
      </c>
      <c r="C10459" s="156">
        <v>37621</v>
      </c>
      <c r="D10459" s="157">
        <v>0</v>
      </c>
      <c r="E10459" s="157">
        <v>0</v>
      </c>
      <c r="F10459" s="157">
        <v>0</v>
      </c>
    </row>
    <row r="10460" spans="1:6" x14ac:dyDescent="0.2">
      <c r="A10460" s="155" t="s">
        <v>8261</v>
      </c>
      <c r="B10460" s="155"/>
      <c r="C10460" s="156">
        <v>37621</v>
      </c>
      <c r="D10460" s="157">
        <v>0</v>
      </c>
      <c r="E10460" s="157">
        <v>0</v>
      </c>
      <c r="F10460" s="157">
        <v>0</v>
      </c>
    </row>
    <row r="10461" spans="1:6" x14ac:dyDescent="0.2">
      <c r="A10461" s="155" t="s">
        <v>8257</v>
      </c>
      <c r="B10461" s="155" t="s">
        <v>8258</v>
      </c>
      <c r="C10461" s="155" t="s">
        <v>10690</v>
      </c>
      <c r="D10461" s="157" t="s">
        <v>8259</v>
      </c>
      <c r="E10461" s="157" t="s">
        <v>8259</v>
      </c>
      <c r="F10461" s="157" t="s">
        <v>8259</v>
      </c>
    </row>
    <row r="10462" spans="1:6" x14ac:dyDescent="0.2">
      <c r="A10462" s="155" t="s">
        <v>8257</v>
      </c>
      <c r="B10462" s="155" t="s">
        <v>8258</v>
      </c>
      <c r="C10462" s="155" t="s">
        <v>10690</v>
      </c>
      <c r="D10462" s="157" t="s">
        <v>8259</v>
      </c>
      <c r="E10462" s="157" t="s">
        <v>8259</v>
      </c>
      <c r="F10462" s="157" t="s">
        <v>8259</v>
      </c>
    </row>
    <row r="10463" spans="1:6" x14ac:dyDescent="0.2">
      <c r="A10463" s="155" t="s">
        <v>8260</v>
      </c>
      <c r="B10463" s="155" t="s">
        <v>12364</v>
      </c>
      <c r="C10463" s="156">
        <v>37621</v>
      </c>
      <c r="D10463" s="157">
        <v>0</v>
      </c>
      <c r="E10463" s="157">
        <v>0</v>
      </c>
      <c r="F10463" s="157">
        <v>0</v>
      </c>
    </row>
    <row r="10464" spans="1:6" x14ac:dyDescent="0.2">
      <c r="A10464" s="155" t="s">
        <v>8261</v>
      </c>
      <c r="B10464" s="155"/>
      <c r="C10464" s="156">
        <v>37621</v>
      </c>
      <c r="D10464" s="157">
        <v>0</v>
      </c>
      <c r="E10464" s="157">
        <v>0</v>
      </c>
      <c r="F10464" s="157">
        <v>0</v>
      </c>
    </row>
    <row r="10465" spans="1:6" x14ac:dyDescent="0.2">
      <c r="A10465" s="155" t="s">
        <v>8257</v>
      </c>
      <c r="B10465" s="155" t="s">
        <v>8258</v>
      </c>
      <c r="C10465" s="155" t="s">
        <v>10690</v>
      </c>
      <c r="D10465" s="157" t="s">
        <v>8259</v>
      </c>
      <c r="E10465" s="157" t="s">
        <v>8259</v>
      </c>
      <c r="F10465" s="157" t="s">
        <v>8259</v>
      </c>
    </row>
    <row r="10466" spans="1:6" x14ac:dyDescent="0.2">
      <c r="A10466" s="155" t="s">
        <v>8257</v>
      </c>
      <c r="B10466" s="155" t="s">
        <v>8258</v>
      </c>
      <c r="C10466" s="155" t="s">
        <v>10690</v>
      </c>
      <c r="D10466" s="157" t="s">
        <v>8259</v>
      </c>
      <c r="E10466" s="157" t="s">
        <v>8259</v>
      </c>
      <c r="F10466" s="157" t="s">
        <v>8259</v>
      </c>
    </row>
    <row r="10467" spans="1:6" x14ac:dyDescent="0.2">
      <c r="A10467" s="155" t="s">
        <v>8260</v>
      </c>
      <c r="B10467" s="155" t="s">
        <v>12364</v>
      </c>
      <c r="C10467" s="156">
        <v>37621</v>
      </c>
      <c r="D10467" s="157">
        <v>0</v>
      </c>
      <c r="E10467" s="157">
        <v>0</v>
      </c>
      <c r="F10467" s="157">
        <v>0</v>
      </c>
    </row>
    <row r="10468" spans="1:6" x14ac:dyDescent="0.2">
      <c r="A10468" s="155" t="s">
        <v>8268</v>
      </c>
      <c r="B10468" s="155"/>
      <c r="C10468" s="155"/>
      <c r="D10468" s="155"/>
      <c r="E10468" s="155"/>
      <c r="F10468" s="155"/>
    </row>
    <row r="10469" spans="1:6" x14ac:dyDescent="0.2">
      <c r="A10469" s="155" t="s">
        <v>8254</v>
      </c>
      <c r="B10469" s="155" t="s">
        <v>8255</v>
      </c>
      <c r="C10469" s="155"/>
      <c r="D10469" s="155"/>
      <c r="E10469" s="155"/>
      <c r="F10469" s="155"/>
    </row>
    <row r="10470" spans="1:6" x14ac:dyDescent="0.2">
      <c r="A10470" s="155"/>
      <c r="B10470" s="155"/>
      <c r="C10470" s="155" t="s">
        <v>10689</v>
      </c>
      <c r="D10470" s="157" t="s">
        <v>8255</v>
      </c>
      <c r="E10470" s="155"/>
      <c r="F10470" s="155"/>
    </row>
    <row r="10472" spans="1:6" x14ac:dyDescent="0.2">
      <c r="A10472" s="155" t="s">
        <v>8261</v>
      </c>
      <c r="B10472" s="155"/>
      <c r="C10472" s="156">
        <v>37621</v>
      </c>
      <c r="D10472" s="157">
        <v>0</v>
      </c>
      <c r="E10472" s="157">
        <v>0</v>
      </c>
      <c r="F10472" s="157">
        <v>0</v>
      </c>
    </row>
    <row r="10473" spans="1:6" x14ac:dyDescent="0.2">
      <c r="A10473" s="155" t="s">
        <v>8257</v>
      </c>
      <c r="B10473" s="155" t="s">
        <v>8258</v>
      </c>
      <c r="C10473" s="155" t="s">
        <v>10690</v>
      </c>
      <c r="D10473" s="157" t="s">
        <v>8259</v>
      </c>
      <c r="E10473" s="157" t="s">
        <v>8259</v>
      </c>
      <c r="F10473" s="157" t="s">
        <v>8259</v>
      </c>
    </row>
    <row r="10474" spans="1:6" x14ac:dyDescent="0.2">
      <c r="A10474" s="155" t="s">
        <v>8257</v>
      </c>
      <c r="B10474" s="155" t="s">
        <v>8258</v>
      </c>
      <c r="C10474" s="155" t="s">
        <v>10690</v>
      </c>
      <c r="D10474" s="157" t="s">
        <v>8259</v>
      </c>
      <c r="E10474" s="157" t="s">
        <v>8259</v>
      </c>
      <c r="F10474" s="157" t="s">
        <v>8259</v>
      </c>
    </row>
    <row r="10475" spans="1:6" x14ac:dyDescent="0.2">
      <c r="A10475" s="155" t="s">
        <v>8260</v>
      </c>
      <c r="B10475" s="155" t="s">
        <v>12364</v>
      </c>
      <c r="C10475" s="156">
        <v>37621</v>
      </c>
      <c r="D10475" s="157">
        <v>0</v>
      </c>
      <c r="E10475" s="157">
        <v>0</v>
      </c>
      <c r="F10475" s="157">
        <v>0</v>
      </c>
    </row>
    <row r="10476" spans="1:6" x14ac:dyDescent="0.2">
      <c r="A10476" s="155" t="s">
        <v>8261</v>
      </c>
      <c r="B10476" s="155"/>
      <c r="C10476" s="156">
        <v>37621</v>
      </c>
      <c r="D10476" s="157">
        <v>0</v>
      </c>
      <c r="E10476" s="157">
        <v>0</v>
      </c>
      <c r="F10476" s="157">
        <v>0</v>
      </c>
    </row>
    <row r="10477" spans="1:6" x14ac:dyDescent="0.2">
      <c r="A10477" s="155" t="s">
        <v>8257</v>
      </c>
      <c r="B10477" s="155" t="s">
        <v>8258</v>
      </c>
      <c r="C10477" s="155" t="s">
        <v>10690</v>
      </c>
      <c r="D10477" s="157" t="s">
        <v>8259</v>
      </c>
      <c r="E10477" s="157" t="s">
        <v>8259</v>
      </c>
      <c r="F10477" s="157" t="s">
        <v>8259</v>
      </c>
    </row>
    <row r="10478" spans="1:6" x14ac:dyDescent="0.2">
      <c r="A10478" s="155" t="s">
        <v>138</v>
      </c>
      <c r="B10478" s="155" t="s">
        <v>8558</v>
      </c>
      <c r="C10478" s="155"/>
      <c r="D10478" s="155"/>
      <c r="E10478" s="155"/>
      <c r="F10478" s="155"/>
    </row>
    <row r="10479" spans="1:6" x14ac:dyDescent="0.2">
      <c r="A10479" s="155"/>
      <c r="B10479" s="155"/>
      <c r="C10479" s="155" t="s">
        <v>10691</v>
      </c>
      <c r="D10479" s="155"/>
      <c r="E10479" s="157">
        <v>0</v>
      </c>
      <c r="F10479" s="155"/>
    </row>
    <row r="10480" spans="1:6" x14ac:dyDescent="0.2">
      <c r="A10480" s="155" t="s">
        <v>8264</v>
      </c>
      <c r="B10480" s="155"/>
      <c r="C10480" s="156">
        <v>37590</v>
      </c>
      <c r="D10480" s="157">
        <v>8130.5460000000003</v>
      </c>
      <c r="E10480" s="157">
        <v>8130.5460000000003</v>
      </c>
      <c r="F10480" s="157">
        <v>0</v>
      </c>
    </row>
    <row r="10481" spans="1:6" x14ac:dyDescent="0.2">
      <c r="A10481" s="155" t="s">
        <v>8257</v>
      </c>
      <c r="B10481" s="155" t="s">
        <v>8258</v>
      </c>
      <c r="C10481" s="155" t="s">
        <v>10690</v>
      </c>
      <c r="D10481" s="157" t="s">
        <v>8259</v>
      </c>
      <c r="E10481" s="157" t="s">
        <v>8259</v>
      </c>
      <c r="F10481" s="157" t="s">
        <v>8259</v>
      </c>
    </row>
    <row r="10482" spans="1:6" x14ac:dyDescent="0.2">
      <c r="A10482" s="155" t="s">
        <v>8257</v>
      </c>
      <c r="B10482" s="155" t="s">
        <v>8258</v>
      </c>
      <c r="C10482" s="155" t="s">
        <v>10690</v>
      </c>
      <c r="D10482" s="157" t="s">
        <v>8259</v>
      </c>
      <c r="E10482" s="157" t="s">
        <v>8259</v>
      </c>
      <c r="F10482" s="157" t="s">
        <v>8259</v>
      </c>
    </row>
    <row r="10483" spans="1:6" x14ac:dyDescent="0.2">
      <c r="A10483" s="155" t="s">
        <v>8260</v>
      </c>
      <c r="B10483" s="155" t="s">
        <v>12364</v>
      </c>
      <c r="C10483" s="156">
        <v>37621</v>
      </c>
      <c r="D10483" s="157">
        <v>0</v>
      </c>
      <c r="E10483" s="157">
        <v>0</v>
      </c>
      <c r="F10483" s="157">
        <v>0</v>
      </c>
    </row>
    <row r="10484" spans="1:6" x14ac:dyDescent="0.2">
      <c r="A10484" s="155" t="s">
        <v>8261</v>
      </c>
      <c r="B10484" s="155"/>
      <c r="C10484" s="156">
        <v>37621</v>
      </c>
      <c r="D10484" s="157">
        <v>8130.5460000000003</v>
      </c>
      <c r="E10484" s="157">
        <v>8130.5460000000003</v>
      </c>
      <c r="F10484" s="157">
        <v>0</v>
      </c>
    </row>
    <row r="10485" spans="1:6" x14ac:dyDescent="0.2">
      <c r="A10485" s="155" t="s">
        <v>8257</v>
      </c>
      <c r="B10485" s="155" t="s">
        <v>8258</v>
      </c>
      <c r="C10485" s="155" t="s">
        <v>10690</v>
      </c>
      <c r="D10485" s="157" t="s">
        <v>8259</v>
      </c>
      <c r="E10485" s="157" t="s">
        <v>8259</v>
      </c>
      <c r="F10485" s="157" t="s">
        <v>8259</v>
      </c>
    </row>
    <row r="10486" spans="1:6" x14ac:dyDescent="0.2">
      <c r="A10486" s="155" t="s">
        <v>139</v>
      </c>
      <c r="B10486" s="155" t="s">
        <v>10138</v>
      </c>
      <c r="C10486" s="155" t="s">
        <v>9662</v>
      </c>
      <c r="D10486" s="155"/>
      <c r="E10486" s="155"/>
      <c r="F10486" s="155"/>
    </row>
    <row r="10487" spans="1:6" x14ac:dyDescent="0.2">
      <c r="A10487" s="155"/>
      <c r="B10487" s="155"/>
      <c r="C10487" s="155" t="s">
        <v>10691</v>
      </c>
      <c r="D10487" s="155"/>
      <c r="E10487" s="157">
        <v>0</v>
      </c>
      <c r="F10487" s="155"/>
    </row>
    <row r="10488" spans="1:6" x14ac:dyDescent="0.2">
      <c r="A10488" s="155" t="s">
        <v>8264</v>
      </c>
      <c r="B10488" s="155"/>
      <c r="C10488" s="156">
        <v>37590</v>
      </c>
      <c r="D10488" s="157">
        <v>11980.286</v>
      </c>
      <c r="E10488" s="157">
        <v>11360.486000000001</v>
      </c>
      <c r="F10488" s="157">
        <v>619.79999999999995</v>
      </c>
    </row>
    <row r="10489" spans="1:6" x14ac:dyDescent="0.2">
      <c r="A10489" s="155" t="s">
        <v>8257</v>
      </c>
      <c r="B10489" s="155" t="s">
        <v>8258</v>
      </c>
      <c r="C10489" s="155" t="s">
        <v>10690</v>
      </c>
      <c r="D10489" s="157" t="s">
        <v>8259</v>
      </c>
      <c r="E10489" s="157" t="s">
        <v>8259</v>
      </c>
      <c r="F10489" s="157" t="s">
        <v>8259</v>
      </c>
    </row>
    <row r="10490" spans="1:6" x14ac:dyDescent="0.2">
      <c r="A10490" s="155" t="s">
        <v>8257</v>
      </c>
      <c r="B10490" s="155" t="s">
        <v>8258</v>
      </c>
      <c r="C10490" s="155" t="s">
        <v>10690</v>
      </c>
      <c r="D10490" s="157" t="s">
        <v>8259</v>
      </c>
      <c r="E10490" s="157" t="s">
        <v>8259</v>
      </c>
      <c r="F10490" s="157" t="s">
        <v>8259</v>
      </c>
    </row>
    <row r="10491" spans="1:6" x14ac:dyDescent="0.2">
      <c r="A10491" s="155" t="s">
        <v>8260</v>
      </c>
      <c r="B10491" s="155" t="s">
        <v>12364</v>
      </c>
      <c r="C10491" s="156">
        <v>37621</v>
      </c>
      <c r="D10491" s="157">
        <v>0</v>
      </c>
      <c r="E10491" s="157">
        <v>0</v>
      </c>
      <c r="F10491" s="157">
        <v>0</v>
      </c>
    </row>
    <row r="10492" spans="1:6" x14ac:dyDescent="0.2">
      <c r="A10492" s="155" t="s">
        <v>8261</v>
      </c>
      <c r="B10492" s="155"/>
      <c r="C10492" s="156">
        <v>37621</v>
      </c>
      <c r="D10492" s="157">
        <v>11980.286</v>
      </c>
      <c r="E10492" s="157">
        <v>11360.486000000001</v>
      </c>
      <c r="F10492" s="157">
        <v>619.79999999999995</v>
      </c>
    </row>
    <row r="10493" spans="1:6" x14ac:dyDescent="0.2">
      <c r="A10493" s="155" t="s">
        <v>8257</v>
      </c>
      <c r="B10493" s="155" t="s">
        <v>8258</v>
      </c>
      <c r="C10493" s="155" t="s">
        <v>10690</v>
      </c>
      <c r="D10493" s="157" t="s">
        <v>8259</v>
      </c>
      <c r="E10493" s="157" t="s">
        <v>8259</v>
      </c>
      <c r="F10493" s="157" t="s">
        <v>8259</v>
      </c>
    </row>
    <row r="10494" spans="1:6" x14ac:dyDescent="0.2">
      <c r="A10494" s="155" t="s">
        <v>8257</v>
      </c>
      <c r="B10494" s="155" t="s">
        <v>8258</v>
      </c>
      <c r="C10494" s="155" t="s">
        <v>10690</v>
      </c>
      <c r="D10494" s="157" t="s">
        <v>8259</v>
      </c>
      <c r="E10494" s="157" t="s">
        <v>8259</v>
      </c>
      <c r="F10494" s="157" t="s">
        <v>8259</v>
      </c>
    </row>
    <row r="10495" spans="1:6" x14ac:dyDescent="0.2">
      <c r="A10495" s="155" t="s">
        <v>8260</v>
      </c>
      <c r="B10495" s="155" t="s">
        <v>12364</v>
      </c>
      <c r="C10495" s="156">
        <v>37621</v>
      </c>
      <c r="D10495" s="157">
        <v>0</v>
      </c>
      <c r="E10495" s="157">
        <v>0</v>
      </c>
      <c r="F10495" s="157">
        <v>0</v>
      </c>
    </row>
    <row r="10496" spans="1:6" x14ac:dyDescent="0.2">
      <c r="A10496" s="155" t="s">
        <v>8261</v>
      </c>
      <c r="B10496" s="155"/>
      <c r="C10496" s="156">
        <v>37621</v>
      </c>
      <c r="D10496" s="157">
        <v>0</v>
      </c>
      <c r="E10496" s="157">
        <v>0</v>
      </c>
      <c r="F10496" s="157">
        <v>0</v>
      </c>
    </row>
    <row r="10497" spans="1:6" x14ac:dyDescent="0.2">
      <c r="A10497" s="155" t="s">
        <v>8257</v>
      </c>
      <c r="B10497" s="155" t="s">
        <v>8258</v>
      </c>
      <c r="C10497" s="155" t="s">
        <v>10690</v>
      </c>
      <c r="D10497" s="157" t="s">
        <v>8259</v>
      </c>
      <c r="E10497" s="157" t="s">
        <v>8259</v>
      </c>
      <c r="F10497" s="157" t="s">
        <v>8259</v>
      </c>
    </row>
    <row r="10498" spans="1:6" x14ac:dyDescent="0.2">
      <c r="A10498" s="155" t="s">
        <v>8257</v>
      </c>
      <c r="B10498" s="155" t="s">
        <v>8258</v>
      </c>
      <c r="C10498" s="155" t="s">
        <v>10690</v>
      </c>
      <c r="D10498" s="157" t="s">
        <v>8259</v>
      </c>
      <c r="E10498" s="157" t="s">
        <v>8259</v>
      </c>
      <c r="F10498" s="157" t="s">
        <v>8259</v>
      </c>
    </row>
    <row r="10499" spans="1:6" x14ac:dyDescent="0.2">
      <c r="A10499" s="155" t="s">
        <v>8260</v>
      </c>
      <c r="B10499" s="155" t="s">
        <v>12364</v>
      </c>
      <c r="C10499" s="156">
        <v>37621</v>
      </c>
      <c r="D10499" s="157">
        <v>0</v>
      </c>
      <c r="E10499" s="157">
        <v>0</v>
      </c>
      <c r="F10499" s="157">
        <v>0</v>
      </c>
    </row>
    <row r="10500" spans="1:6" x14ac:dyDescent="0.2">
      <c r="A10500" s="155" t="s">
        <v>8261</v>
      </c>
      <c r="B10500" s="155"/>
      <c r="C10500" s="156">
        <v>37621</v>
      </c>
      <c r="D10500" s="157">
        <v>0</v>
      </c>
      <c r="E10500" s="157">
        <v>0</v>
      </c>
      <c r="F10500" s="157">
        <v>0</v>
      </c>
    </row>
    <row r="10501" spans="1:6" x14ac:dyDescent="0.2">
      <c r="A10501" s="155" t="s">
        <v>8257</v>
      </c>
      <c r="B10501" s="155" t="s">
        <v>8258</v>
      </c>
      <c r="C10501" s="155" t="s">
        <v>10690</v>
      </c>
      <c r="D10501" s="157" t="s">
        <v>8259</v>
      </c>
      <c r="E10501" s="157" t="s">
        <v>8259</v>
      </c>
      <c r="F10501" s="157" t="s">
        <v>8259</v>
      </c>
    </row>
    <row r="10502" spans="1:6" x14ac:dyDescent="0.2">
      <c r="A10502" s="155" t="s">
        <v>8257</v>
      </c>
      <c r="B10502" s="155" t="s">
        <v>8258</v>
      </c>
      <c r="C10502" s="155" t="s">
        <v>10690</v>
      </c>
      <c r="D10502" s="157" t="s">
        <v>8259</v>
      </c>
      <c r="E10502" s="157" t="s">
        <v>8259</v>
      </c>
      <c r="F10502" s="157" t="s">
        <v>8259</v>
      </c>
    </row>
    <row r="10503" spans="1:6" x14ac:dyDescent="0.2">
      <c r="A10503" s="155" t="s">
        <v>8260</v>
      </c>
      <c r="B10503" s="155" t="s">
        <v>12364</v>
      </c>
      <c r="C10503" s="156">
        <v>37621</v>
      </c>
      <c r="D10503" s="157">
        <v>0</v>
      </c>
      <c r="E10503" s="157">
        <v>0</v>
      </c>
      <c r="F10503" s="157">
        <v>0</v>
      </c>
    </row>
    <row r="10504" spans="1:6" x14ac:dyDescent="0.2">
      <c r="A10504" s="155" t="s">
        <v>8261</v>
      </c>
      <c r="B10504" s="155"/>
      <c r="C10504" s="156">
        <v>37621</v>
      </c>
      <c r="D10504" s="157">
        <v>0</v>
      </c>
      <c r="E10504" s="157">
        <v>0</v>
      </c>
      <c r="F10504" s="157">
        <v>0</v>
      </c>
    </row>
    <row r="10505" spans="1:6" x14ac:dyDescent="0.2">
      <c r="A10505" s="155" t="s">
        <v>8257</v>
      </c>
      <c r="B10505" s="155" t="s">
        <v>8258</v>
      </c>
      <c r="C10505" s="155" t="s">
        <v>10690</v>
      </c>
      <c r="D10505" s="157" t="s">
        <v>8259</v>
      </c>
      <c r="E10505" s="157" t="s">
        <v>8259</v>
      </c>
      <c r="F10505" s="157" t="s">
        <v>8259</v>
      </c>
    </row>
    <row r="10506" spans="1:6" x14ac:dyDescent="0.2">
      <c r="A10506" s="155" t="s">
        <v>8257</v>
      </c>
      <c r="B10506" s="155" t="s">
        <v>8258</v>
      </c>
      <c r="C10506" s="155" t="s">
        <v>10690</v>
      </c>
      <c r="D10506" s="157" t="s">
        <v>8259</v>
      </c>
      <c r="E10506" s="157" t="s">
        <v>8259</v>
      </c>
      <c r="F10506" s="157" t="s">
        <v>8259</v>
      </c>
    </row>
    <row r="10507" spans="1:6" x14ac:dyDescent="0.2">
      <c r="A10507" s="155" t="s">
        <v>8260</v>
      </c>
      <c r="B10507" s="155" t="s">
        <v>12364</v>
      </c>
      <c r="C10507" s="156">
        <v>37621</v>
      </c>
      <c r="D10507" s="157">
        <v>0</v>
      </c>
      <c r="E10507" s="157">
        <v>0</v>
      </c>
      <c r="F10507" s="157">
        <v>0</v>
      </c>
    </row>
    <row r="10508" spans="1:6" x14ac:dyDescent="0.2">
      <c r="A10508" s="155" t="s">
        <v>8261</v>
      </c>
      <c r="B10508" s="155"/>
      <c r="C10508" s="156">
        <v>37621</v>
      </c>
      <c r="D10508" s="157">
        <v>0</v>
      </c>
      <c r="E10508" s="157">
        <v>0</v>
      </c>
      <c r="F10508" s="157">
        <v>0</v>
      </c>
    </row>
    <row r="10509" spans="1:6" x14ac:dyDescent="0.2">
      <c r="A10509" s="155" t="s">
        <v>8257</v>
      </c>
      <c r="B10509" s="155" t="s">
        <v>8258</v>
      </c>
      <c r="C10509" s="155" t="s">
        <v>10690</v>
      </c>
      <c r="D10509" s="157" t="s">
        <v>8259</v>
      </c>
      <c r="E10509" s="157" t="s">
        <v>8259</v>
      </c>
      <c r="F10509" s="157" t="s">
        <v>8259</v>
      </c>
    </row>
    <row r="10510" spans="1:6" x14ac:dyDescent="0.2">
      <c r="A10510" s="155" t="s">
        <v>8257</v>
      </c>
      <c r="B10510" s="155" t="s">
        <v>8258</v>
      </c>
      <c r="C10510" s="155" t="s">
        <v>10690</v>
      </c>
      <c r="D10510" s="157" t="s">
        <v>8259</v>
      </c>
      <c r="E10510" s="157" t="s">
        <v>8259</v>
      </c>
      <c r="F10510" s="157" t="s">
        <v>8259</v>
      </c>
    </row>
    <row r="10511" spans="1:6" x14ac:dyDescent="0.2">
      <c r="A10511" s="155" t="s">
        <v>8260</v>
      </c>
      <c r="B10511" s="155" t="s">
        <v>12364</v>
      </c>
      <c r="C10511" s="156">
        <v>37621</v>
      </c>
      <c r="D10511" s="157">
        <v>0</v>
      </c>
      <c r="E10511" s="157">
        <v>0</v>
      </c>
      <c r="F10511" s="157">
        <v>0</v>
      </c>
    </row>
    <row r="10512" spans="1:6" x14ac:dyDescent="0.2">
      <c r="A10512" s="155" t="s">
        <v>8261</v>
      </c>
      <c r="B10512" s="155"/>
      <c r="C10512" s="156">
        <v>37621</v>
      </c>
      <c r="D10512" s="157">
        <v>0</v>
      </c>
      <c r="E10512" s="157">
        <v>0</v>
      </c>
      <c r="F10512" s="157">
        <v>0</v>
      </c>
    </row>
    <row r="10513" spans="1:6" x14ac:dyDescent="0.2">
      <c r="A10513" s="155" t="s">
        <v>8257</v>
      </c>
      <c r="B10513" s="155" t="s">
        <v>8258</v>
      </c>
      <c r="C10513" s="155" t="s">
        <v>10690</v>
      </c>
      <c r="D10513" s="157" t="s">
        <v>8259</v>
      </c>
      <c r="E10513" s="157" t="s">
        <v>8259</v>
      </c>
      <c r="F10513" s="157" t="s">
        <v>8259</v>
      </c>
    </row>
    <row r="10514" spans="1:6" x14ac:dyDescent="0.2">
      <c r="A10514" s="155" t="s">
        <v>8257</v>
      </c>
      <c r="B10514" s="155" t="s">
        <v>8258</v>
      </c>
      <c r="C10514" s="155" t="s">
        <v>10690</v>
      </c>
      <c r="D10514" s="157" t="s">
        <v>8259</v>
      </c>
      <c r="E10514" s="157" t="s">
        <v>8259</v>
      </c>
      <c r="F10514" s="157" t="s">
        <v>8259</v>
      </c>
    </row>
    <row r="10515" spans="1:6" x14ac:dyDescent="0.2">
      <c r="A10515" s="155" t="s">
        <v>8260</v>
      </c>
      <c r="B10515" s="155" t="s">
        <v>12364</v>
      </c>
      <c r="C10515" s="156">
        <v>37621</v>
      </c>
      <c r="D10515" s="157">
        <v>0</v>
      </c>
      <c r="E10515" s="157">
        <v>0</v>
      </c>
      <c r="F10515" s="157">
        <v>0</v>
      </c>
    </row>
    <row r="10516" spans="1:6" x14ac:dyDescent="0.2">
      <c r="A10516" s="155" t="s">
        <v>8261</v>
      </c>
      <c r="B10516" s="155"/>
      <c r="C10516" s="156">
        <v>37621</v>
      </c>
      <c r="D10516" s="157">
        <v>0</v>
      </c>
      <c r="E10516" s="157">
        <v>0</v>
      </c>
      <c r="F10516" s="157">
        <v>0</v>
      </c>
    </row>
    <row r="10517" spans="1:6" x14ac:dyDescent="0.2">
      <c r="A10517" s="155" t="s">
        <v>8257</v>
      </c>
      <c r="B10517" s="155" t="s">
        <v>8258</v>
      </c>
      <c r="C10517" s="155" t="s">
        <v>10690</v>
      </c>
      <c r="D10517" s="157" t="s">
        <v>8259</v>
      </c>
      <c r="E10517" s="157" t="s">
        <v>8259</v>
      </c>
      <c r="F10517" s="157" t="s">
        <v>8259</v>
      </c>
    </row>
    <row r="10518" spans="1:6" x14ac:dyDescent="0.2">
      <c r="A10518" s="155" t="s">
        <v>8257</v>
      </c>
      <c r="B10518" s="155" t="s">
        <v>8258</v>
      </c>
      <c r="C10518" s="155" t="s">
        <v>10690</v>
      </c>
      <c r="D10518" s="157" t="s">
        <v>8259</v>
      </c>
      <c r="E10518" s="157" t="s">
        <v>8259</v>
      </c>
      <c r="F10518" s="157" t="s">
        <v>8259</v>
      </c>
    </row>
    <row r="10519" spans="1:6" x14ac:dyDescent="0.2">
      <c r="A10519" s="155" t="s">
        <v>8260</v>
      </c>
      <c r="B10519" s="155" t="s">
        <v>12364</v>
      </c>
      <c r="C10519" s="156">
        <v>37621</v>
      </c>
      <c r="D10519" s="157">
        <v>0</v>
      </c>
      <c r="E10519" s="157">
        <v>0</v>
      </c>
      <c r="F10519" s="157">
        <v>0</v>
      </c>
    </row>
    <row r="10520" spans="1:6" x14ac:dyDescent="0.2">
      <c r="A10520" s="155" t="s">
        <v>8261</v>
      </c>
      <c r="B10520" s="155"/>
      <c r="C10520" s="156">
        <v>37621</v>
      </c>
      <c r="D10520" s="157">
        <v>0</v>
      </c>
      <c r="E10520" s="157">
        <v>0</v>
      </c>
      <c r="F10520" s="157">
        <v>0</v>
      </c>
    </row>
    <row r="10521" spans="1:6" x14ac:dyDescent="0.2">
      <c r="A10521" s="155" t="s">
        <v>8257</v>
      </c>
      <c r="B10521" s="155" t="s">
        <v>8258</v>
      </c>
      <c r="C10521" s="155" t="s">
        <v>10690</v>
      </c>
      <c r="D10521" s="157" t="s">
        <v>8259</v>
      </c>
      <c r="E10521" s="157" t="s">
        <v>8259</v>
      </c>
      <c r="F10521" s="157" t="s">
        <v>8259</v>
      </c>
    </row>
    <row r="10522" spans="1:6" x14ac:dyDescent="0.2">
      <c r="A10522" s="155" t="s">
        <v>8257</v>
      </c>
      <c r="B10522" s="155" t="s">
        <v>8258</v>
      </c>
      <c r="C10522" s="155" t="s">
        <v>10690</v>
      </c>
      <c r="D10522" s="157" t="s">
        <v>8259</v>
      </c>
      <c r="E10522" s="157" t="s">
        <v>8259</v>
      </c>
      <c r="F10522" s="157" t="s">
        <v>8259</v>
      </c>
    </row>
    <row r="10523" spans="1:6" x14ac:dyDescent="0.2">
      <c r="A10523" s="155" t="s">
        <v>8260</v>
      </c>
      <c r="B10523" s="155" t="s">
        <v>12364</v>
      </c>
      <c r="C10523" s="156">
        <v>37621</v>
      </c>
      <c r="D10523" s="157">
        <v>0</v>
      </c>
      <c r="E10523" s="157">
        <v>0</v>
      </c>
      <c r="F10523" s="157">
        <v>0</v>
      </c>
    </row>
    <row r="10524" spans="1:6" x14ac:dyDescent="0.2">
      <c r="A10524" s="155" t="s">
        <v>8268</v>
      </c>
      <c r="B10524" s="155"/>
      <c r="C10524" s="155"/>
      <c r="D10524" s="155"/>
      <c r="E10524" s="155"/>
      <c r="F10524" s="155"/>
    </row>
    <row r="10525" spans="1:6" x14ac:dyDescent="0.2">
      <c r="A10525" s="155" t="s">
        <v>8254</v>
      </c>
      <c r="B10525" s="155" t="s">
        <v>8255</v>
      </c>
      <c r="C10525" s="155"/>
      <c r="D10525" s="155"/>
      <c r="E10525" s="155"/>
      <c r="F10525" s="155"/>
    </row>
    <row r="10526" spans="1:6" x14ac:dyDescent="0.2">
      <c r="A10526" s="155"/>
      <c r="B10526" s="155"/>
      <c r="C10526" s="155" t="s">
        <v>10689</v>
      </c>
      <c r="D10526" s="157" t="s">
        <v>8255</v>
      </c>
      <c r="E10526" s="155"/>
      <c r="F10526" s="155"/>
    </row>
    <row r="10528" spans="1:6" x14ac:dyDescent="0.2">
      <c r="A10528" s="155" t="s">
        <v>8261</v>
      </c>
      <c r="B10528" s="155"/>
      <c r="C10528" s="156">
        <v>37621</v>
      </c>
      <c r="D10528" s="157">
        <v>0</v>
      </c>
      <c r="E10528" s="157">
        <v>0</v>
      </c>
      <c r="F10528" s="157">
        <v>0</v>
      </c>
    </row>
    <row r="10529" spans="1:6" x14ac:dyDescent="0.2">
      <c r="A10529" s="155" t="s">
        <v>8257</v>
      </c>
      <c r="B10529" s="155" t="s">
        <v>8258</v>
      </c>
      <c r="C10529" s="155" t="s">
        <v>10690</v>
      </c>
      <c r="D10529" s="157" t="s">
        <v>8259</v>
      </c>
      <c r="E10529" s="157" t="s">
        <v>8259</v>
      </c>
      <c r="F10529" s="157" t="s">
        <v>8259</v>
      </c>
    </row>
    <row r="10530" spans="1:6" x14ac:dyDescent="0.2">
      <c r="A10530" s="155" t="s">
        <v>8257</v>
      </c>
      <c r="B10530" s="155" t="s">
        <v>8258</v>
      </c>
      <c r="C10530" s="155" t="s">
        <v>10690</v>
      </c>
      <c r="D10530" s="157" t="s">
        <v>8259</v>
      </c>
      <c r="E10530" s="157" t="s">
        <v>8259</v>
      </c>
      <c r="F10530" s="157" t="s">
        <v>8259</v>
      </c>
    </row>
    <row r="10531" spans="1:6" x14ac:dyDescent="0.2">
      <c r="A10531" s="155" t="s">
        <v>8260</v>
      </c>
      <c r="B10531" s="155" t="s">
        <v>12364</v>
      </c>
      <c r="C10531" s="156">
        <v>37621</v>
      </c>
      <c r="D10531" s="157">
        <v>0</v>
      </c>
      <c r="E10531" s="157">
        <v>0</v>
      </c>
      <c r="F10531" s="157">
        <v>0</v>
      </c>
    </row>
    <row r="10532" spans="1:6" x14ac:dyDescent="0.2">
      <c r="A10532" s="155" t="s">
        <v>8261</v>
      </c>
      <c r="B10532" s="155"/>
      <c r="C10532" s="156">
        <v>37621</v>
      </c>
      <c r="D10532" s="157">
        <v>0</v>
      </c>
      <c r="E10532" s="157">
        <v>0</v>
      </c>
      <c r="F10532" s="157">
        <v>0</v>
      </c>
    </row>
    <row r="10533" spans="1:6" x14ac:dyDescent="0.2">
      <c r="A10533" s="155" t="s">
        <v>8257</v>
      </c>
      <c r="B10533" s="155" t="s">
        <v>8258</v>
      </c>
      <c r="C10533" s="155" t="s">
        <v>10690</v>
      </c>
      <c r="D10533" s="157" t="s">
        <v>8259</v>
      </c>
      <c r="E10533" s="157" t="s">
        <v>8259</v>
      </c>
      <c r="F10533" s="157" t="s">
        <v>8259</v>
      </c>
    </row>
    <row r="10534" spans="1:6" x14ac:dyDescent="0.2">
      <c r="A10534" s="155" t="s">
        <v>6628</v>
      </c>
      <c r="B10534" s="155" t="s">
        <v>8396</v>
      </c>
      <c r="C10534" s="155"/>
      <c r="D10534" s="155"/>
      <c r="E10534" s="155"/>
      <c r="F10534" s="155"/>
    </row>
    <row r="10535" spans="1:6" x14ac:dyDescent="0.2">
      <c r="A10535" s="155"/>
      <c r="B10535" s="155"/>
      <c r="C10535" s="155" t="s">
        <v>10691</v>
      </c>
      <c r="D10535" s="155"/>
      <c r="E10535" s="157">
        <v>0</v>
      </c>
      <c r="F10535" s="155"/>
    </row>
    <row r="10536" spans="1:6" x14ac:dyDescent="0.2">
      <c r="A10536" s="155" t="s">
        <v>8264</v>
      </c>
      <c r="B10536" s="155"/>
      <c r="C10536" s="156">
        <v>37590</v>
      </c>
      <c r="D10536" s="157">
        <v>424.59699999999998</v>
      </c>
      <c r="E10536" s="157">
        <v>197.97</v>
      </c>
      <c r="F10536" s="157">
        <v>226.62700000000001</v>
      </c>
    </row>
    <row r="10537" spans="1:6" x14ac:dyDescent="0.2">
      <c r="A10537" s="155" t="s">
        <v>8257</v>
      </c>
      <c r="B10537" s="155" t="s">
        <v>8258</v>
      </c>
      <c r="C10537" s="155" t="s">
        <v>10690</v>
      </c>
      <c r="D10537" s="157" t="s">
        <v>8259</v>
      </c>
      <c r="E10537" s="157" t="s">
        <v>8259</v>
      </c>
      <c r="F10537" s="157" t="s">
        <v>8259</v>
      </c>
    </row>
    <row r="10538" spans="1:6" x14ac:dyDescent="0.2">
      <c r="A10538" s="155" t="s">
        <v>8257</v>
      </c>
      <c r="B10538" s="155" t="s">
        <v>8258</v>
      </c>
      <c r="C10538" s="155" t="s">
        <v>10690</v>
      </c>
      <c r="D10538" s="157" t="s">
        <v>8259</v>
      </c>
      <c r="E10538" s="157" t="s">
        <v>8259</v>
      </c>
      <c r="F10538" s="157" t="s">
        <v>8259</v>
      </c>
    </row>
    <row r="10539" spans="1:6" x14ac:dyDescent="0.2">
      <c r="A10539" s="155" t="s">
        <v>8260</v>
      </c>
      <c r="B10539" s="155" t="s">
        <v>12364</v>
      </c>
      <c r="C10539" s="156">
        <v>37621</v>
      </c>
      <c r="D10539" s="157">
        <v>0</v>
      </c>
      <c r="E10539" s="157">
        <v>0</v>
      </c>
      <c r="F10539" s="157">
        <v>0</v>
      </c>
    </row>
    <row r="10540" spans="1:6" x14ac:dyDescent="0.2">
      <c r="A10540" s="155" t="s">
        <v>8261</v>
      </c>
      <c r="B10540" s="155"/>
      <c r="C10540" s="156">
        <v>37621</v>
      </c>
      <c r="D10540" s="157">
        <v>424.59699999999998</v>
      </c>
      <c r="E10540" s="157">
        <v>197.97</v>
      </c>
      <c r="F10540" s="157">
        <v>226.62700000000001</v>
      </c>
    </row>
    <row r="10541" spans="1:6" x14ac:dyDescent="0.2">
      <c r="A10541" s="155" t="s">
        <v>8257</v>
      </c>
      <c r="B10541" s="155" t="s">
        <v>8258</v>
      </c>
      <c r="C10541" s="155" t="s">
        <v>10690</v>
      </c>
      <c r="D10541" s="157" t="s">
        <v>8259</v>
      </c>
      <c r="E10541" s="157" t="s">
        <v>8259</v>
      </c>
      <c r="F10541" s="157" t="s">
        <v>8259</v>
      </c>
    </row>
    <row r="10542" spans="1:6" x14ac:dyDescent="0.2">
      <c r="A10542" s="155" t="s">
        <v>8257</v>
      </c>
      <c r="B10542" s="155" t="s">
        <v>8258</v>
      </c>
      <c r="C10542" s="155" t="s">
        <v>10690</v>
      </c>
      <c r="D10542" s="157" t="s">
        <v>8259</v>
      </c>
      <c r="E10542" s="157" t="s">
        <v>8259</v>
      </c>
      <c r="F10542" s="157" t="s">
        <v>8259</v>
      </c>
    </row>
    <row r="10543" spans="1:6" x14ac:dyDescent="0.2">
      <c r="A10543" s="155" t="s">
        <v>8260</v>
      </c>
      <c r="B10543" s="155" t="s">
        <v>12364</v>
      </c>
      <c r="C10543" s="156">
        <v>37621</v>
      </c>
      <c r="D10543" s="157">
        <v>0</v>
      </c>
      <c r="E10543" s="157">
        <v>0</v>
      </c>
      <c r="F10543" s="157">
        <v>0</v>
      </c>
    </row>
    <row r="10544" spans="1:6" x14ac:dyDescent="0.2">
      <c r="A10544" s="155" t="s">
        <v>8261</v>
      </c>
      <c r="B10544" s="155"/>
      <c r="C10544" s="156">
        <v>37621</v>
      </c>
      <c r="D10544" s="157">
        <v>0</v>
      </c>
      <c r="E10544" s="157">
        <v>0</v>
      </c>
      <c r="F10544" s="157">
        <v>0</v>
      </c>
    </row>
    <row r="10545" spans="1:6" x14ac:dyDescent="0.2">
      <c r="A10545" s="155" t="s">
        <v>8257</v>
      </c>
      <c r="B10545" s="155" t="s">
        <v>8258</v>
      </c>
      <c r="C10545" s="155" t="s">
        <v>10690</v>
      </c>
      <c r="D10545" s="157" t="s">
        <v>8259</v>
      </c>
      <c r="E10545" s="157" t="s">
        <v>8259</v>
      </c>
      <c r="F10545" s="157" t="s">
        <v>8259</v>
      </c>
    </row>
    <row r="10546" spans="1:6" x14ac:dyDescent="0.2">
      <c r="A10546" s="155" t="s">
        <v>8257</v>
      </c>
      <c r="B10546" s="155" t="s">
        <v>8258</v>
      </c>
      <c r="C10546" s="155" t="s">
        <v>10690</v>
      </c>
      <c r="D10546" s="157" t="s">
        <v>8259</v>
      </c>
      <c r="E10546" s="157" t="s">
        <v>8259</v>
      </c>
      <c r="F10546" s="157" t="s">
        <v>8259</v>
      </c>
    </row>
    <row r="10547" spans="1:6" x14ac:dyDescent="0.2">
      <c r="A10547" s="155" t="s">
        <v>8260</v>
      </c>
      <c r="B10547" s="155" t="s">
        <v>12364</v>
      </c>
      <c r="C10547" s="156">
        <v>37621</v>
      </c>
      <c r="D10547" s="157">
        <v>0</v>
      </c>
      <c r="E10547" s="157">
        <v>0</v>
      </c>
      <c r="F10547" s="157">
        <v>0</v>
      </c>
    </row>
    <row r="10548" spans="1:6" x14ac:dyDescent="0.2">
      <c r="A10548" s="155" t="s">
        <v>8261</v>
      </c>
      <c r="B10548" s="155"/>
      <c r="C10548" s="156">
        <v>37621</v>
      </c>
      <c r="D10548" s="157">
        <v>0</v>
      </c>
      <c r="E10548" s="157">
        <v>0</v>
      </c>
      <c r="F10548" s="157">
        <v>0</v>
      </c>
    </row>
    <row r="10549" spans="1:6" x14ac:dyDescent="0.2">
      <c r="A10549" s="155" t="s">
        <v>8257</v>
      </c>
      <c r="B10549" s="155" t="s">
        <v>8258</v>
      </c>
      <c r="C10549" s="155" t="s">
        <v>10690</v>
      </c>
      <c r="D10549" s="157" t="s">
        <v>8259</v>
      </c>
      <c r="E10549" s="157" t="s">
        <v>8259</v>
      </c>
      <c r="F10549" s="157" t="s">
        <v>8259</v>
      </c>
    </row>
    <row r="10550" spans="1:6" x14ac:dyDescent="0.2">
      <c r="A10550" s="155" t="s">
        <v>8257</v>
      </c>
      <c r="B10550" s="155" t="s">
        <v>8258</v>
      </c>
      <c r="C10550" s="155" t="s">
        <v>10690</v>
      </c>
      <c r="D10550" s="157" t="s">
        <v>8259</v>
      </c>
      <c r="E10550" s="157" t="s">
        <v>8259</v>
      </c>
      <c r="F10550" s="157" t="s">
        <v>8259</v>
      </c>
    </row>
    <row r="10551" spans="1:6" x14ac:dyDescent="0.2">
      <c r="A10551" s="155" t="s">
        <v>8260</v>
      </c>
      <c r="B10551" s="155" t="s">
        <v>12364</v>
      </c>
      <c r="C10551" s="156">
        <v>37621</v>
      </c>
      <c r="D10551" s="157">
        <v>0</v>
      </c>
      <c r="E10551" s="157">
        <v>0</v>
      </c>
      <c r="F10551" s="157">
        <v>0</v>
      </c>
    </row>
    <row r="10552" spans="1:6" x14ac:dyDescent="0.2">
      <c r="A10552" s="155" t="s">
        <v>8261</v>
      </c>
      <c r="B10552" s="155"/>
      <c r="C10552" s="156">
        <v>37621</v>
      </c>
      <c r="D10552" s="157">
        <v>0</v>
      </c>
      <c r="E10552" s="157">
        <v>0</v>
      </c>
      <c r="F10552" s="157">
        <v>0</v>
      </c>
    </row>
    <row r="10553" spans="1:6" x14ac:dyDescent="0.2">
      <c r="A10553" s="155" t="s">
        <v>8257</v>
      </c>
      <c r="B10553" s="155" t="s">
        <v>8258</v>
      </c>
      <c r="C10553" s="155" t="s">
        <v>10690</v>
      </c>
      <c r="D10553" s="157" t="s">
        <v>8259</v>
      </c>
      <c r="E10553" s="157" t="s">
        <v>8259</v>
      </c>
      <c r="F10553" s="157" t="s">
        <v>8259</v>
      </c>
    </row>
    <row r="10554" spans="1:6" x14ac:dyDescent="0.2">
      <c r="A10554" s="155" t="s">
        <v>642</v>
      </c>
      <c r="B10554" s="155" t="s">
        <v>10139</v>
      </c>
      <c r="C10554" s="155" t="s">
        <v>9431</v>
      </c>
      <c r="D10554" s="155"/>
      <c r="E10554" s="155"/>
      <c r="F10554" s="155"/>
    </row>
    <row r="10555" spans="1:6" x14ac:dyDescent="0.2">
      <c r="A10555" s="155"/>
      <c r="B10555" s="155"/>
      <c r="C10555" s="155" t="s">
        <v>10691</v>
      </c>
      <c r="D10555" s="155"/>
      <c r="E10555" s="157">
        <v>0</v>
      </c>
      <c r="F10555" s="155"/>
    </row>
    <row r="10556" spans="1:6" x14ac:dyDescent="0.2">
      <c r="A10556" s="155" t="s">
        <v>8264</v>
      </c>
      <c r="B10556" s="155"/>
      <c r="C10556" s="156">
        <v>37590</v>
      </c>
      <c r="D10556" s="157">
        <v>63212.703000000001</v>
      </c>
      <c r="E10556" s="157">
        <v>71633.288</v>
      </c>
      <c r="F10556" s="157">
        <v>-8420.5849999999991</v>
      </c>
    </row>
    <row r="10557" spans="1:6" x14ac:dyDescent="0.2">
      <c r="A10557" s="155" t="s">
        <v>8257</v>
      </c>
      <c r="B10557" s="155" t="s">
        <v>8258</v>
      </c>
      <c r="C10557" s="155" t="s">
        <v>10690</v>
      </c>
      <c r="D10557" s="157" t="s">
        <v>8259</v>
      </c>
      <c r="E10557" s="157" t="s">
        <v>8259</v>
      </c>
      <c r="F10557" s="157" t="s">
        <v>8259</v>
      </c>
    </row>
    <row r="10559" spans="1:6" x14ac:dyDescent="0.2">
      <c r="A10559" s="155" t="s">
        <v>8265</v>
      </c>
      <c r="B10559" s="155" t="s">
        <v>8266</v>
      </c>
      <c r="C10559" s="155" t="s">
        <v>158</v>
      </c>
      <c r="D10559" s="157" t="s">
        <v>3</v>
      </c>
      <c r="E10559" s="157" t="s">
        <v>4</v>
      </c>
      <c r="F10559" s="157" t="s">
        <v>1020</v>
      </c>
    </row>
    <row r="10560" spans="1:6" x14ac:dyDescent="0.2">
      <c r="A10560" s="155" t="s">
        <v>8257</v>
      </c>
      <c r="B10560" s="155" t="s">
        <v>8258</v>
      </c>
      <c r="C10560" s="155" t="s">
        <v>10690</v>
      </c>
      <c r="D10560" s="157" t="s">
        <v>8259</v>
      </c>
      <c r="E10560" s="157" t="s">
        <v>8259</v>
      </c>
      <c r="F10560" s="157" t="s">
        <v>8259</v>
      </c>
    </row>
    <row r="10561" spans="1:6" x14ac:dyDescent="0.2">
      <c r="A10561" s="156">
        <v>45637</v>
      </c>
      <c r="B10561" s="155" t="s">
        <v>12206</v>
      </c>
      <c r="C10561" s="155" t="s">
        <v>12207</v>
      </c>
      <c r="D10561" s="155"/>
      <c r="E10561" s="157">
        <v>844.83900000000006</v>
      </c>
      <c r="F10561" s="157">
        <v>-9265.4240000000009</v>
      </c>
    </row>
    <row r="10562" spans="1:6" x14ac:dyDescent="0.2">
      <c r="A10562" s="156">
        <v>45644</v>
      </c>
      <c r="B10562" s="155">
        <v>5624567535</v>
      </c>
      <c r="C10562" s="155" t="s">
        <v>12208</v>
      </c>
      <c r="D10562" s="157">
        <v>1259.8340000000001</v>
      </c>
      <c r="E10562" s="155"/>
      <c r="F10562" s="157">
        <v>-8005.59</v>
      </c>
    </row>
    <row r="10563" spans="1:6" x14ac:dyDescent="0.2">
      <c r="A10563" s="156">
        <v>45646</v>
      </c>
      <c r="B10563" s="155">
        <v>5624567518</v>
      </c>
      <c r="C10563" s="155" t="s">
        <v>12209</v>
      </c>
      <c r="D10563" s="157">
        <v>3401.1089999999999</v>
      </c>
      <c r="E10563" s="155"/>
      <c r="F10563" s="157">
        <v>-4604.4809999999998</v>
      </c>
    </row>
    <row r="10564" spans="1:6" x14ac:dyDescent="0.2">
      <c r="A10564" s="156">
        <v>45646</v>
      </c>
      <c r="B10564" s="155">
        <v>5624567519</v>
      </c>
      <c r="C10564" s="155" t="s">
        <v>12210</v>
      </c>
      <c r="D10564" s="157">
        <v>1365.6289999999999</v>
      </c>
      <c r="E10564" s="155"/>
      <c r="F10564" s="157">
        <v>-3238.8519999999999</v>
      </c>
    </row>
    <row r="10565" spans="1:6" x14ac:dyDescent="0.2">
      <c r="A10565" s="156">
        <v>45651</v>
      </c>
      <c r="B10565" s="155" t="s">
        <v>12211</v>
      </c>
      <c r="C10565" s="155" t="s">
        <v>12212</v>
      </c>
      <c r="D10565" s="155"/>
      <c r="E10565" s="157">
        <v>2802.4340000000002</v>
      </c>
      <c r="F10565" s="157">
        <v>-6041.2860000000001</v>
      </c>
    </row>
    <row r="10566" spans="1:6" x14ac:dyDescent="0.2">
      <c r="A10566" s="156">
        <v>45652</v>
      </c>
      <c r="B10566" s="155" t="s">
        <v>12213</v>
      </c>
      <c r="C10566" s="155" t="s">
        <v>12214</v>
      </c>
      <c r="D10566" s="155"/>
      <c r="E10566" s="157">
        <v>2825.5909999999999</v>
      </c>
      <c r="F10566" s="157">
        <v>-8866.8770000000004</v>
      </c>
    </row>
    <row r="10567" spans="1:6" x14ac:dyDescent="0.2">
      <c r="A10567" s="156">
        <v>45653</v>
      </c>
      <c r="B10567" s="155">
        <v>5624567626</v>
      </c>
      <c r="C10567" s="155" t="s">
        <v>12215</v>
      </c>
      <c r="D10567" s="157">
        <v>5628.0249999999996</v>
      </c>
      <c r="E10567" s="155"/>
      <c r="F10567" s="157">
        <v>-3238.8519999999999</v>
      </c>
    </row>
    <row r="10568" spans="1:6" x14ac:dyDescent="0.2">
      <c r="A10568" s="155" t="s">
        <v>8257</v>
      </c>
      <c r="B10568" s="155" t="s">
        <v>8258</v>
      </c>
      <c r="C10568" s="155" t="s">
        <v>10690</v>
      </c>
      <c r="D10568" s="157" t="s">
        <v>8259</v>
      </c>
      <c r="E10568" s="157" t="s">
        <v>8259</v>
      </c>
      <c r="F10568" s="157" t="s">
        <v>8259</v>
      </c>
    </row>
    <row r="10569" spans="1:6" x14ac:dyDescent="0.2">
      <c r="A10569" s="155" t="s">
        <v>8260</v>
      </c>
      <c r="B10569" s="155" t="s">
        <v>12364</v>
      </c>
      <c r="C10569" s="156">
        <v>37621</v>
      </c>
      <c r="D10569" s="157">
        <v>11654.597</v>
      </c>
      <c r="E10569" s="157">
        <v>6472.8639999999996</v>
      </c>
      <c r="F10569" s="157">
        <v>5181.7330000000002</v>
      </c>
    </row>
    <row r="10570" spans="1:6" x14ac:dyDescent="0.2">
      <c r="A10570" s="155" t="s">
        <v>8261</v>
      </c>
      <c r="B10570" s="155"/>
      <c r="C10570" s="156">
        <v>37621</v>
      </c>
      <c r="D10570" s="157">
        <v>74867.3</v>
      </c>
      <c r="E10570" s="157">
        <v>78106.152000000002</v>
      </c>
      <c r="F10570" s="157">
        <v>-3238.8519999999999</v>
      </c>
    </row>
    <row r="10571" spans="1:6" x14ac:dyDescent="0.2">
      <c r="A10571" s="155" t="s">
        <v>8257</v>
      </c>
      <c r="B10571" s="155" t="s">
        <v>8258</v>
      </c>
      <c r="C10571" s="155" t="s">
        <v>10690</v>
      </c>
      <c r="D10571" s="157" t="s">
        <v>8259</v>
      </c>
      <c r="E10571" s="157" t="s">
        <v>8259</v>
      </c>
      <c r="F10571" s="157" t="s">
        <v>8259</v>
      </c>
    </row>
    <row r="10572" spans="1:6" x14ac:dyDescent="0.2">
      <c r="A10572" s="155" t="s">
        <v>8257</v>
      </c>
      <c r="B10572" s="155" t="s">
        <v>8258</v>
      </c>
      <c r="C10572" s="155" t="s">
        <v>10690</v>
      </c>
      <c r="D10572" s="157" t="s">
        <v>8259</v>
      </c>
      <c r="E10572" s="157" t="s">
        <v>8259</v>
      </c>
      <c r="F10572" s="157" t="s">
        <v>8259</v>
      </c>
    </row>
    <row r="10573" spans="1:6" x14ac:dyDescent="0.2">
      <c r="A10573" s="155" t="s">
        <v>8260</v>
      </c>
      <c r="B10573" s="155" t="s">
        <v>12364</v>
      </c>
      <c r="C10573" s="156">
        <v>37621</v>
      </c>
      <c r="D10573" s="157">
        <v>0</v>
      </c>
      <c r="E10573" s="157">
        <v>0</v>
      </c>
      <c r="F10573" s="157">
        <v>0</v>
      </c>
    </row>
    <row r="10574" spans="1:6" x14ac:dyDescent="0.2">
      <c r="A10574" s="155" t="s">
        <v>8261</v>
      </c>
      <c r="B10574" s="155"/>
      <c r="C10574" s="156">
        <v>37621</v>
      </c>
      <c r="D10574" s="157">
        <v>0</v>
      </c>
      <c r="E10574" s="157">
        <v>0</v>
      </c>
      <c r="F10574" s="157">
        <v>0</v>
      </c>
    </row>
    <row r="10575" spans="1:6" x14ac:dyDescent="0.2">
      <c r="A10575" s="155" t="s">
        <v>8257</v>
      </c>
      <c r="B10575" s="155" t="s">
        <v>8258</v>
      </c>
      <c r="C10575" s="155" t="s">
        <v>10690</v>
      </c>
      <c r="D10575" s="157" t="s">
        <v>8259</v>
      </c>
      <c r="E10575" s="157" t="s">
        <v>8259</v>
      </c>
      <c r="F10575" s="157" t="s">
        <v>8259</v>
      </c>
    </row>
    <row r="10576" spans="1:6" x14ac:dyDescent="0.2">
      <c r="A10576" s="155" t="s">
        <v>8257</v>
      </c>
      <c r="B10576" s="155" t="s">
        <v>8258</v>
      </c>
      <c r="C10576" s="155" t="s">
        <v>10690</v>
      </c>
      <c r="D10576" s="157" t="s">
        <v>8259</v>
      </c>
      <c r="E10576" s="157" t="s">
        <v>8259</v>
      </c>
      <c r="F10576" s="157" t="s">
        <v>8259</v>
      </c>
    </row>
    <row r="10577" spans="1:6" x14ac:dyDescent="0.2">
      <c r="A10577" s="155" t="s">
        <v>8260</v>
      </c>
      <c r="B10577" s="155" t="s">
        <v>12364</v>
      </c>
      <c r="C10577" s="156">
        <v>37621</v>
      </c>
      <c r="D10577" s="157">
        <v>0</v>
      </c>
      <c r="E10577" s="157">
        <v>0</v>
      </c>
      <c r="F10577" s="157">
        <v>0</v>
      </c>
    </row>
    <row r="10578" spans="1:6" x14ac:dyDescent="0.2">
      <c r="A10578" s="155" t="s">
        <v>8261</v>
      </c>
      <c r="B10578" s="155"/>
      <c r="C10578" s="156">
        <v>37621</v>
      </c>
      <c r="D10578" s="157">
        <v>0</v>
      </c>
      <c r="E10578" s="157">
        <v>0</v>
      </c>
      <c r="F10578" s="157">
        <v>0</v>
      </c>
    </row>
    <row r="10579" spans="1:6" x14ac:dyDescent="0.2">
      <c r="A10579" s="155" t="s">
        <v>8257</v>
      </c>
      <c r="B10579" s="155" t="s">
        <v>8258</v>
      </c>
      <c r="C10579" s="155" t="s">
        <v>10690</v>
      </c>
      <c r="D10579" s="157" t="s">
        <v>8259</v>
      </c>
      <c r="E10579" s="157" t="s">
        <v>8259</v>
      </c>
      <c r="F10579" s="157" t="s">
        <v>8259</v>
      </c>
    </row>
    <row r="10580" spans="1:6" x14ac:dyDescent="0.2">
      <c r="A10580" s="155" t="s">
        <v>8268</v>
      </c>
      <c r="B10580" s="155"/>
      <c r="C10580" s="155"/>
      <c r="D10580" s="155"/>
      <c r="E10580" s="155"/>
      <c r="F10580" s="155"/>
    </row>
    <row r="10581" spans="1:6" x14ac:dyDescent="0.2">
      <c r="A10581" s="155" t="s">
        <v>8254</v>
      </c>
      <c r="B10581" s="155" t="s">
        <v>8255</v>
      </c>
      <c r="C10581" s="155"/>
      <c r="D10581" s="155"/>
      <c r="E10581" s="155"/>
      <c r="F10581" s="155"/>
    </row>
    <row r="10582" spans="1:6" x14ac:dyDescent="0.2">
      <c r="A10582" s="155"/>
      <c r="B10582" s="155"/>
      <c r="C10582" s="155" t="s">
        <v>10689</v>
      </c>
      <c r="D10582" s="157" t="s">
        <v>8255</v>
      </c>
      <c r="E10582" s="155"/>
      <c r="F10582" s="155"/>
    </row>
    <row r="10584" spans="1:6" x14ac:dyDescent="0.2">
      <c r="A10584" s="155" t="s">
        <v>8257</v>
      </c>
      <c r="B10584" s="155" t="s">
        <v>8258</v>
      </c>
      <c r="C10584" s="155" t="s">
        <v>10690</v>
      </c>
      <c r="D10584" s="157" t="s">
        <v>8259</v>
      </c>
      <c r="E10584" s="157" t="s">
        <v>8259</v>
      </c>
      <c r="F10584" s="157" t="s">
        <v>8259</v>
      </c>
    </row>
    <row r="10585" spans="1:6" x14ac:dyDescent="0.2">
      <c r="A10585" s="155" t="s">
        <v>8260</v>
      </c>
      <c r="B10585" s="155" t="s">
        <v>12364</v>
      </c>
      <c r="C10585" s="156">
        <v>37621</v>
      </c>
      <c r="D10585" s="157">
        <v>0</v>
      </c>
      <c r="E10585" s="157">
        <v>0</v>
      </c>
      <c r="F10585" s="157">
        <v>0</v>
      </c>
    </row>
    <row r="10586" spans="1:6" x14ac:dyDescent="0.2">
      <c r="A10586" s="155" t="s">
        <v>8261</v>
      </c>
      <c r="B10586" s="155"/>
      <c r="C10586" s="156">
        <v>37621</v>
      </c>
      <c r="D10586" s="157">
        <v>0</v>
      </c>
      <c r="E10586" s="157">
        <v>0</v>
      </c>
      <c r="F10586" s="157">
        <v>0</v>
      </c>
    </row>
    <row r="10587" spans="1:6" x14ac:dyDescent="0.2">
      <c r="A10587" s="155" t="s">
        <v>8257</v>
      </c>
      <c r="B10587" s="155" t="s">
        <v>8258</v>
      </c>
      <c r="C10587" s="155" t="s">
        <v>10690</v>
      </c>
      <c r="D10587" s="157" t="s">
        <v>8259</v>
      </c>
      <c r="E10587" s="157" t="s">
        <v>8259</v>
      </c>
      <c r="F10587" s="157" t="s">
        <v>8259</v>
      </c>
    </row>
    <row r="10588" spans="1:6" x14ac:dyDescent="0.2">
      <c r="A10588" s="155" t="s">
        <v>8257</v>
      </c>
      <c r="B10588" s="155" t="s">
        <v>8258</v>
      </c>
      <c r="C10588" s="155" t="s">
        <v>10690</v>
      </c>
      <c r="D10588" s="157" t="s">
        <v>8259</v>
      </c>
      <c r="E10588" s="157" t="s">
        <v>8259</v>
      </c>
      <c r="F10588" s="157" t="s">
        <v>8259</v>
      </c>
    </row>
    <row r="10589" spans="1:6" x14ac:dyDescent="0.2">
      <c r="A10589" s="155" t="s">
        <v>8260</v>
      </c>
      <c r="B10589" s="155" t="s">
        <v>12364</v>
      </c>
      <c r="C10589" s="156">
        <v>37621</v>
      </c>
      <c r="D10589" s="157">
        <v>0</v>
      </c>
      <c r="E10589" s="157">
        <v>0</v>
      </c>
      <c r="F10589" s="157">
        <v>0</v>
      </c>
    </row>
    <row r="10590" spans="1:6" x14ac:dyDescent="0.2">
      <c r="A10590" s="155" t="s">
        <v>8261</v>
      </c>
      <c r="B10590" s="155"/>
      <c r="C10590" s="156">
        <v>37621</v>
      </c>
      <c r="D10590" s="157">
        <v>0</v>
      </c>
      <c r="E10590" s="157">
        <v>0</v>
      </c>
      <c r="F10590" s="157">
        <v>0</v>
      </c>
    </row>
    <row r="10591" spans="1:6" x14ac:dyDescent="0.2">
      <c r="A10591" s="155" t="s">
        <v>8257</v>
      </c>
      <c r="B10591" s="155" t="s">
        <v>8258</v>
      </c>
      <c r="C10591" s="155" t="s">
        <v>10690</v>
      </c>
      <c r="D10591" s="157" t="s">
        <v>8259</v>
      </c>
      <c r="E10591" s="157" t="s">
        <v>8259</v>
      </c>
      <c r="F10591" s="157" t="s">
        <v>8259</v>
      </c>
    </row>
    <row r="10592" spans="1:6" x14ac:dyDescent="0.2">
      <c r="A10592" s="155" t="s">
        <v>8257</v>
      </c>
      <c r="B10592" s="155" t="s">
        <v>8258</v>
      </c>
      <c r="C10592" s="155" t="s">
        <v>10690</v>
      </c>
      <c r="D10592" s="157" t="s">
        <v>8259</v>
      </c>
      <c r="E10592" s="157" t="s">
        <v>8259</v>
      </c>
      <c r="F10592" s="157" t="s">
        <v>8259</v>
      </c>
    </row>
    <row r="10593" spans="1:6" x14ac:dyDescent="0.2">
      <c r="A10593" s="155" t="s">
        <v>8260</v>
      </c>
      <c r="B10593" s="155" t="s">
        <v>12364</v>
      </c>
      <c r="C10593" s="156">
        <v>37621</v>
      </c>
      <c r="D10593" s="157">
        <v>0</v>
      </c>
      <c r="E10593" s="157">
        <v>0</v>
      </c>
      <c r="F10593" s="157">
        <v>0</v>
      </c>
    </row>
    <row r="10594" spans="1:6" x14ac:dyDescent="0.2">
      <c r="A10594" s="155" t="s">
        <v>8261</v>
      </c>
      <c r="B10594" s="155"/>
      <c r="C10594" s="156">
        <v>37621</v>
      </c>
      <c r="D10594" s="157">
        <v>0</v>
      </c>
      <c r="E10594" s="157">
        <v>0</v>
      </c>
      <c r="F10594" s="157">
        <v>0</v>
      </c>
    </row>
    <row r="10595" spans="1:6" x14ac:dyDescent="0.2">
      <c r="A10595" s="155" t="s">
        <v>8257</v>
      </c>
      <c r="B10595" s="155" t="s">
        <v>8258</v>
      </c>
      <c r="C10595" s="155" t="s">
        <v>10690</v>
      </c>
      <c r="D10595" s="157" t="s">
        <v>8259</v>
      </c>
      <c r="E10595" s="157" t="s">
        <v>8259</v>
      </c>
      <c r="F10595" s="157" t="s">
        <v>8259</v>
      </c>
    </row>
    <row r="10596" spans="1:6" x14ac:dyDescent="0.2">
      <c r="A10596" s="155" t="s">
        <v>8257</v>
      </c>
      <c r="B10596" s="155" t="s">
        <v>8258</v>
      </c>
      <c r="C10596" s="155" t="s">
        <v>10690</v>
      </c>
      <c r="D10596" s="157" t="s">
        <v>8259</v>
      </c>
      <c r="E10596" s="157" t="s">
        <v>8259</v>
      </c>
      <c r="F10596" s="157" t="s">
        <v>8259</v>
      </c>
    </row>
    <row r="10597" spans="1:6" x14ac:dyDescent="0.2">
      <c r="A10597" s="155" t="s">
        <v>8260</v>
      </c>
      <c r="B10597" s="155" t="s">
        <v>12364</v>
      </c>
      <c r="C10597" s="156">
        <v>37621</v>
      </c>
      <c r="D10597" s="157">
        <v>0</v>
      </c>
      <c r="E10597" s="157">
        <v>0</v>
      </c>
      <c r="F10597" s="157">
        <v>0</v>
      </c>
    </row>
    <row r="10598" spans="1:6" x14ac:dyDescent="0.2">
      <c r="A10598" s="155" t="s">
        <v>8261</v>
      </c>
      <c r="B10598" s="155"/>
      <c r="C10598" s="156">
        <v>37621</v>
      </c>
      <c r="D10598" s="157">
        <v>0</v>
      </c>
      <c r="E10598" s="157">
        <v>0</v>
      </c>
      <c r="F10598" s="157">
        <v>0</v>
      </c>
    </row>
    <row r="10599" spans="1:6" x14ac:dyDescent="0.2">
      <c r="A10599" s="155" t="s">
        <v>8257</v>
      </c>
      <c r="B10599" s="155" t="s">
        <v>8258</v>
      </c>
      <c r="C10599" s="155" t="s">
        <v>10690</v>
      </c>
      <c r="D10599" s="157" t="s">
        <v>8259</v>
      </c>
      <c r="E10599" s="157" t="s">
        <v>8259</v>
      </c>
      <c r="F10599" s="157" t="s">
        <v>8259</v>
      </c>
    </row>
    <row r="10600" spans="1:6" x14ac:dyDescent="0.2">
      <c r="A10600" s="155" t="s">
        <v>8257</v>
      </c>
      <c r="B10600" s="155" t="s">
        <v>8258</v>
      </c>
      <c r="C10600" s="155" t="s">
        <v>10690</v>
      </c>
      <c r="D10600" s="157" t="s">
        <v>8259</v>
      </c>
      <c r="E10600" s="157" t="s">
        <v>8259</v>
      </c>
      <c r="F10600" s="157" t="s">
        <v>8259</v>
      </c>
    </row>
    <row r="10601" spans="1:6" x14ac:dyDescent="0.2">
      <c r="A10601" s="155" t="s">
        <v>8260</v>
      </c>
      <c r="B10601" s="155" t="s">
        <v>12364</v>
      </c>
      <c r="C10601" s="156">
        <v>37621</v>
      </c>
      <c r="D10601" s="157">
        <v>0</v>
      </c>
      <c r="E10601" s="157">
        <v>0</v>
      </c>
      <c r="F10601" s="157">
        <v>0</v>
      </c>
    </row>
    <row r="10602" spans="1:6" x14ac:dyDescent="0.2">
      <c r="A10602" s="155" t="s">
        <v>8261</v>
      </c>
      <c r="B10602" s="155"/>
      <c r="C10602" s="156">
        <v>37621</v>
      </c>
      <c r="D10602" s="157">
        <v>0</v>
      </c>
      <c r="E10602" s="157">
        <v>0</v>
      </c>
      <c r="F10602" s="157">
        <v>0</v>
      </c>
    </row>
    <row r="10603" spans="1:6" x14ac:dyDescent="0.2">
      <c r="A10603" s="155" t="s">
        <v>8257</v>
      </c>
      <c r="B10603" s="155" t="s">
        <v>8258</v>
      </c>
      <c r="C10603" s="155" t="s">
        <v>10690</v>
      </c>
      <c r="D10603" s="157" t="s">
        <v>8259</v>
      </c>
      <c r="E10603" s="157" t="s">
        <v>8259</v>
      </c>
      <c r="F10603" s="157" t="s">
        <v>8259</v>
      </c>
    </row>
    <row r="10604" spans="1:6" x14ac:dyDescent="0.2">
      <c r="A10604" s="155" t="s">
        <v>8257</v>
      </c>
      <c r="B10604" s="155" t="s">
        <v>8258</v>
      </c>
      <c r="C10604" s="155" t="s">
        <v>10690</v>
      </c>
      <c r="D10604" s="157" t="s">
        <v>8259</v>
      </c>
      <c r="E10604" s="157" t="s">
        <v>8259</v>
      </c>
      <c r="F10604" s="157" t="s">
        <v>8259</v>
      </c>
    </row>
    <row r="10605" spans="1:6" x14ac:dyDescent="0.2">
      <c r="A10605" s="155" t="s">
        <v>8260</v>
      </c>
      <c r="B10605" s="155" t="s">
        <v>12364</v>
      </c>
      <c r="C10605" s="156">
        <v>37621</v>
      </c>
      <c r="D10605" s="157">
        <v>0</v>
      </c>
      <c r="E10605" s="157">
        <v>0</v>
      </c>
      <c r="F10605" s="157">
        <v>0</v>
      </c>
    </row>
    <row r="10606" spans="1:6" x14ac:dyDescent="0.2">
      <c r="A10606" s="155" t="s">
        <v>8261</v>
      </c>
      <c r="B10606" s="155"/>
      <c r="C10606" s="156">
        <v>37621</v>
      </c>
      <c r="D10606" s="157">
        <v>0</v>
      </c>
      <c r="E10606" s="157">
        <v>0</v>
      </c>
      <c r="F10606" s="157">
        <v>0</v>
      </c>
    </row>
    <row r="10607" spans="1:6" x14ac:dyDescent="0.2">
      <c r="A10607" s="155" t="s">
        <v>8257</v>
      </c>
      <c r="B10607" s="155" t="s">
        <v>8258</v>
      </c>
      <c r="C10607" s="155" t="s">
        <v>10690</v>
      </c>
      <c r="D10607" s="157" t="s">
        <v>8259</v>
      </c>
      <c r="E10607" s="157" t="s">
        <v>8259</v>
      </c>
      <c r="F10607" s="157" t="s">
        <v>8259</v>
      </c>
    </row>
    <row r="10608" spans="1:6" x14ac:dyDescent="0.2">
      <c r="A10608" s="155" t="s">
        <v>8257</v>
      </c>
      <c r="B10608" s="155" t="s">
        <v>8258</v>
      </c>
      <c r="C10608" s="155" t="s">
        <v>10690</v>
      </c>
      <c r="D10608" s="157" t="s">
        <v>8259</v>
      </c>
      <c r="E10608" s="157" t="s">
        <v>8259</v>
      </c>
      <c r="F10608" s="157" t="s">
        <v>8259</v>
      </c>
    </row>
    <row r="10609" spans="1:6" x14ac:dyDescent="0.2">
      <c r="A10609" s="155" t="s">
        <v>8260</v>
      </c>
      <c r="B10609" s="155" t="s">
        <v>12364</v>
      </c>
      <c r="C10609" s="156">
        <v>37621</v>
      </c>
      <c r="D10609" s="157">
        <v>0</v>
      </c>
      <c r="E10609" s="157">
        <v>0</v>
      </c>
      <c r="F10609" s="157">
        <v>0</v>
      </c>
    </row>
    <row r="10610" spans="1:6" x14ac:dyDescent="0.2">
      <c r="A10610" s="155" t="s">
        <v>8261</v>
      </c>
      <c r="B10610" s="155"/>
      <c r="C10610" s="156">
        <v>37621</v>
      </c>
      <c r="D10610" s="157">
        <v>0</v>
      </c>
      <c r="E10610" s="157">
        <v>0</v>
      </c>
      <c r="F10610" s="157">
        <v>0</v>
      </c>
    </row>
    <row r="10611" spans="1:6" x14ac:dyDescent="0.2">
      <c r="A10611" s="155" t="s">
        <v>8257</v>
      </c>
      <c r="B10611" s="155" t="s">
        <v>8258</v>
      </c>
      <c r="C10611" s="155" t="s">
        <v>10690</v>
      </c>
      <c r="D10611" s="157" t="s">
        <v>8259</v>
      </c>
      <c r="E10611" s="157" t="s">
        <v>8259</v>
      </c>
      <c r="F10611" s="157" t="s">
        <v>8259</v>
      </c>
    </row>
    <row r="10612" spans="1:6" x14ac:dyDescent="0.2">
      <c r="A10612" s="155" t="s">
        <v>672</v>
      </c>
      <c r="B10612" s="155" t="s">
        <v>12216</v>
      </c>
      <c r="C10612" s="155" t="s">
        <v>10140</v>
      </c>
      <c r="D10612" s="155"/>
      <c r="E10612" s="155"/>
      <c r="F10612" s="155"/>
    </row>
    <row r="10613" spans="1:6" x14ac:dyDescent="0.2">
      <c r="A10613" s="155"/>
      <c r="B10613" s="155"/>
      <c r="C10613" s="155" t="s">
        <v>10691</v>
      </c>
      <c r="D10613" s="155"/>
      <c r="E10613" s="157">
        <v>0</v>
      </c>
      <c r="F10613" s="155"/>
    </row>
    <row r="10614" spans="1:6" x14ac:dyDescent="0.2">
      <c r="A10614" s="155" t="s">
        <v>8264</v>
      </c>
      <c r="B10614" s="155"/>
      <c r="C10614" s="156">
        <v>37590</v>
      </c>
      <c r="D10614" s="157">
        <v>1263.893</v>
      </c>
      <c r="E10614" s="157">
        <v>1263.893</v>
      </c>
      <c r="F10614" s="157">
        <v>0</v>
      </c>
    </row>
    <row r="10615" spans="1:6" x14ac:dyDescent="0.2">
      <c r="A10615" s="155" t="s">
        <v>8257</v>
      </c>
      <c r="B10615" s="155" t="s">
        <v>8258</v>
      </c>
      <c r="C10615" s="155" t="s">
        <v>10690</v>
      </c>
      <c r="D10615" s="157" t="s">
        <v>8259</v>
      </c>
      <c r="E10615" s="157" t="s">
        <v>8259</v>
      </c>
      <c r="F10615" s="157" t="s">
        <v>8259</v>
      </c>
    </row>
    <row r="10616" spans="1:6" x14ac:dyDescent="0.2">
      <c r="A10616" s="155" t="s">
        <v>8257</v>
      </c>
      <c r="B10616" s="155" t="s">
        <v>8258</v>
      </c>
      <c r="C10616" s="155" t="s">
        <v>10690</v>
      </c>
      <c r="D10616" s="157" t="s">
        <v>8259</v>
      </c>
      <c r="E10616" s="157" t="s">
        <v>8259</v>
      </c>
      <c r="F10616" s="157" t="s">
        <v>8259</v>
      </c>
    </row>
    <row r="10617" spans="1:6" x14ac:dyDescent="0.2">
      <c r="A10617" s="155" t="s">
        <v>8260</v>
      </c>
      <c r="B10617" s="155" t="s">
        <v>12364</v>
      </c>
      <c r="C10617" s="156">
        <v>37621</v>
      </c>
      <c r="D10617" s="157">
        <v>0</v>
      </c>
      <c r="E10617" s="157">
        <v>0</v>
      </c>
      <c r="F10617" s="157">
        <v>0</v>
      </c>
    </row>
    <row r="10618" spans="1:6" x14ac:dyDescent="0.2">
      <c r="A10618" s="155" t="s">
        <v>8261</v>
      </c>
      <c r="B10618" s="155"/>
      <c r="C10618" s="156">
        <v>37621</v>
      </c>
      <c r="D10618" s="157">
        <v>1263.893</v>
      </c>
      <c r="E10618" s="157">
        <v>1263.893</v>
      </c>
      <c r="F10618" s="157">
        <v>0</v>
      </c>
    </row>
    <row r="10619" spans="1:6" x14ac:dyDescent="0.2">
      <c r="A10619" s="155" t="s">
        <v>8257</v>
      </c>
      <c r="B10619" s="155" t="s">
        <v>8258</v>
      </c>
      <c r="C10619" s="155" t="s">
        <v>10690</v>
      </c>
      <c r="D10619" s="157" t="s">
        <v>8259</v>
      </c>
      <c r="E10619" s="157" t="s">
        <v>8259</v>
      </c>
      <c r="F10619" s="157" t="s">
        <v>8259</v>
      </c>
    </row>
    <row r="10620" spans="1:6" x14ac:dyDescent="0.2">
      <c r="A10620" s="155" t="s">
        <v>8257</v>
      </c>
      <c r="B10620" s="155" t="s">
        <v>8258</v>
      </c>
      <c r="C10620" s="155" t="s">
        <v>10690</v>
      </c>
      <c r="D10620" s="157" t="s">
        <v>8259</v>
      </c>
      <c r="E10620" s="157" t="s">
        <v>8259</v>
      </c>
      <c r="F10620" s="157" t="s">
        <v>8259</v>
      </c>
    </row>
    <row r="10621" spans="1:6" x14ac:dyDescent="0.2">
      <c r="A10621" s="155" t="s">
        <v>8260</v>
      </c>
      <c r="B10621" s="155" t="s">
        <v>12364</v>
      </c>
      <c r="C10621" s="156">
        <v>37621</v>
      </c>
      <c r="D10621" s="157">
        <v>0</v>
      </c>
      <c r="E10621" s="157">
        <v>0</v>
      </c>
      <c r="F10621" s="157">
        <v>0</v>
      </c>
    </row>
    <row r="10622" spans="1:6" x14ac:dyDescent="0.2">
      <c r="A10622" s="155" t="s">
        <v>8261</v>
      </c>
      <c r="B10622" s="155"/>
      <c r="C10622" s="156">
        <v>37621</v>
      </c>
      <c r="D10622" s="157">
        <v>0</v>
      </c>
      <c r="E10622" s="157">
        <v>0</v>
      </c>
      <c r="F10622" s="157">
        <v>0</v>
      </c>
    </row>
    <row r="10623" spans="1:6" x14ac:dyDescent="0.2">
      <c r="A10623" s="155" t="s">
        <v>8257</v>
      </c>
      <c r="B10623" s="155" t="s">
        <v>8258</v>
      </c>
      <c r="C10623" s="155" t="s">
        <v>10690</v>
      </c>
      <c r="D10623" s="157" t="s">
        <v>8259</v>
      </c>
      <c r="E10623" s="157" t="s">
        <v>8259</v>
      </c>
      <c r="F10623" s="157" t="s">
        <v>8259</v>
      </c>
    </row>
    <row r="10624" spans="1:6" x14ac:dyDescent="0.2">
      <c r="A10624" s="155" t="s">
        <v>8257</v>
      </c>
      <c r="B10624" s="155" t="s">
        <v>8258</v>
      </c>
      <c r="C10624" s="155" t="s">
        <v>10690</v>
      </c>
      <c r="D10624" s="157" t="s">
        <v>8259</v>
      </c>
      <c r="E10624" s="157" t="s">
        <v>8259</v>
      </c>
      <c r="F10624" s="157" t="s">
        <v>8259</v>
      </c>
    </row>
    <row r="10625" spans="1:6" x14ac:dyDescent="0.2">
      <c r="A10625" s="155" t="s">
        <v>8260</v>
      </c>
      <c r="B10625" s="155" t="s">
        <v>12364</v>
      </c>
      <c r="C10625" s="156">
        <v>37621</v>
      </c>
      <c r="D10625" s="157">
        <v>0</v>
      </c>
      <c r="E10625" s="157">
        <v>0</v>
      </c>
      <c r="F10625" s="157">
        <v>0</v>
      </c>
    </row>
    <row r="10626" spans="1:6" x14ac:dyDescent="0.2">
      <c r="A10626" s="155" t="s">
        <v>8261</v>
      </c>
      <c r="B10626" s="155"/>
      <c r="C10626" s="156">
        <v>37621</v>
      </c>
      <c r="D10626" s="157">
        <v>0</v>
      </c>
      <c r="E10626" s="157">
        <v>0</v>
      </c>
      <c r="F10626" s="157">
        <v>0</v>
      </c>
    </row>
    <row r="10627" spans="1:6" x14ac:dyDescent="0.2">
      <c r="A10627" s="155" t="s">
        <v>8257</v>
      </c>
      <c r="B10627" s="155" t="s">
        <v>8258</v>
      </c>
      <c r="C10627" s="155" t="s">
        <v>10690</v>
      </c>
      <c r="D10627" s="157" t="s">
        <v>8259</v>
      </c>
      <c r="E10627" s="157" t="s">
        <v>8259</v>
      </c>
      <c r="F10627" s="157" t="s">
        <v>8259</v>
      </c>
    </row>
    <row r="10628" spans="1:6" x14ac:dyDescent="0.2">
      <c r="A10628" s="155" t="s">
        <v>673</v>
      </c>
      <c r="B10628" s="155" t="s">
        <v>10141</v>
      </c>
      <c r="C10628" s="155" t="s">
        <v>10142</v>
      </c>
      <c r="D10628" s="155"/>
      <c r="E10628" s="155"/>
      <c r="F10628" s="155"/>
    </row>
    <row r="10629" spans="1:6" x14ac:dyDescent="0.2">
      <c r="A10629" s="155"/>
      <c r="B10629" s="155"/>
      <c r="C10629" s="155" t="s">
        <v>10691</v>
      </c>
      <c r="D10629" s="155"/>
      <c r="E10629" s="157">
        <v>0</v>
      </c>
      <c r="F10629" s="155"/>
    </row>
    <row r="10630" spans="1:6" x14ac:dyDescent="0.2">
      <c r="A10630" s="155" t="s">
        <v>8264</v>
      </c>
      <c r="B10630" s="155"/>
      <c r="C10630" s="156">
        <v>37590</v>
      </c>
      <c r="D10630" s="157">
        <v>44464.697999999997</v>
      </c>
      <c r="E10630" s="157">
        <v>44496.328000000001</v>
      </c>
      <c r="F10630" s="157">
        <v>-31.63</v>
      </c>
    </row>
    <row r="10631" spans="1:6" x14ac:dyDescent="0.2">
      <c r="A10631" s="155" t="s">
        <v>8257</v>
      </c>
      <c r="B10631" s="155" t="s">
        <v>8258</v>
      </c>
      <c r="C10631" s="155" t="s">
        <v>10690</v>
      </c>
      <c r="D10631" s="157" t="s">
        <v>8259</v>
      </c>
      <c r="E10631" s="157" t="s">
        <v>8259</v>
      </c>
      <c r="F10631" s="157" t="s">
        <v>8259</v>
      </c>
    </row>
    <row r="10632" spans="1:6" x14ac:dyDescent="0.2">
      <c r="A10632" s="155" t="s">
        <v>8257</v>
      </c>
      <c r="B10632" s="155" t="s">
        <v>8258</v>
      </c>
      <c r="C10632" s="155" t="s">
        <v>10690</v>
      </c>
      <c r="D10632" s="157" t="s">
        <v>8259</v>
      </c>
      <c r="E10632" s="157" t="s">
        <v>8259</v>
      </c>
      <c r="F10632" s="157" t="s">
        <v>8259</v>
      </c>
    </row>
    <row r="10633" spans="1:6" x14ac:dyDescent="0.2">
      <c r="A10633" s="155" t="s">
        <v>8260</v>
      </c>
      <c r="B10633" s="155" t="s">
        <v>12364</v>
      </c>
      <c r="C10633" s="156">
        <v>37621</v>
      </c>
      <c r="D10633" s="157">
        <v>0</v>
      </c>
      <c r="E10633" s="157">
        <v>0</v>
      </c>
      <c r="F10633" s="157">
        <v>0</v>
      </c>
    </row>
    <row r="10634" spans="1:6" x14ac:dyDescent="0.2">
      <c r="A10634" s="155" t="s">
        <v>8261</v>
      </c>
      <c r="B10634" s="155"/>
      <c r="C10634" s="156">
        <v>37621</v>
      </c>
      <c r="D10634" s="157">
        <v>44464.697999999997</v>
      </c>
      <c r="E10634" s="157">
        <v>44496.328000000001</v>
      </c>
      <c r="F10634" s="157">
        <v>-31.63</v>
      </c>
    </row>
    <row r="10635" spans="1:6" x14ac:dyDescent="0.2">
      <c r="A10635" s="155" t="s">
        <v>8257</v>
      </c>
      <c r="B10635" s="155" t="s">
        <v>8258</v>
      </c>
      <c r="C10635" s="155" t="s">
        <v>10690</v>
      </c>
      <c r="D10635" s="157" t="s">
        <v>8259</v>
      </c>
      <c r="E10635" s="157" t="s">
        <v>8259</v>
      </c>
      <c r="F10635" s="157" t="s">
        <v>8259</v>
      </c>
    </row>
    <row r="10636" spans="1:6" x14ac:dyDescent="0.2">
      <c r="A10636" s="155" t="s">
        <v>8268</v>
      </c>
      <c r="B10636" s="155"/>
      <c r="C10636" s="155"/>
      <c r="D10636" s="155"/>
      <c r="E10636" s="155"/>
      <c r="F10636" s="155"/>
    </row>
    <row r="10637" spans="1:6" x14ac:dyDescent="0.2">
      <c r="A10637" s="155" t="s">
        <v>8254</v>
      </c>
      <c r="B10637" s="155" t="s">
        <v>8255</v>
      </c>
      <c r="C10637" s="155"/>
      <c r="D10637" s="155"/>
      <c r="E10637" s="155"/>
      <c r="F10637" s="155"/>
    </row>
    <row r="10638" spans="1:6" x14ac:dyDescent="0.2">
      <c r="A10638" s="155"/>
      <c r="B10638" s="155"/>
      <c r="C10638" s="155" t="s">
        <v>10689</v>
      </c>
      <c r="D10638" s="157" t="s">
        <v>8255</v>
      </c>
      <c r="E10638" s="155"/>
      <c r="F10638" s="155"/>
    </row>
    <row r="10640" spans="1:6" x14ac:dyDescent="0.2">
      <c r="A10640" s="155" t="s">
        <v>8257</v>
      </c>
      <c r="B10640" s="155" t="s">
        <v>8258</v>
      </c>
      <c r="C10640" s="155" t="s">
        <v>10690</v>
      </c>
      <c r="D10640" s="157" t="s">
        <v>8259</v>
      </c>
      <c r="E10640" s="157" t="s">
        <v>8259</v>
      </c>
      <c r="F10640" s="157" t="s">
        <v>8259</v>
      </c>
    </row>
    <row r="10641" spans="1:6" x14ac:dyDescent="0.2">
      <c r="A10641" s="155" t="s">
        <v>8260</v>
      </c>
      <c r="B10641" s="155" t="s">
        <v>12364</v>
      </c>
      <c r="C10641" s="156">
        <v>37621</v>
      </c>
      <c r="D10641" s="157">
        <v>0</v>
      </c>
      <c r="E10641" s="157">
        <v>0</v>
      </c>
      <c r="F10641" s="157">
        <v>0</v>
      </c>
    </row>
    <row r="10642" spans="1:6" x14ac:dyDescent="0.2">
      <c r="A10642" s="155" t="s">
        <v>8261</v>
      </c>
      <c r="B10642" s="155"/>
      <c r="C10642" s="156">
        <v>37621</v>
      </c>
      <c r="D10642" s="157">
        <v>0</v>
      </c>
      <c r="E10642" s="157">
        <v>0</v>
      </c>
      <c r="F10642" s="157">
        <v>0</v>
      </c>
    </row>
    <row r="10643" spans="1:6" x14ac:dyDescent="0.2">
      <c r="A10643" s="155" t="s">
        <v>8257</v>
      </c>
      <c r="B10643" s="155" t="s">
        <v>8258</v>
      </c>
      <c r="C10643" s="155" t="s">
        <v>10690</v>
      </c>
      <c r="D10643" s="157" t="s">
        <v>8259</v>
      </c>
      <c r="E10643" s="157" t="s">
        <v>8259</v>
      </c>
      <c r="F10643" s="157" t="s">
        <v>8259</v>
      </c>
    </row>
    <row r="10644" spans="1:6" x14ac:dyDescent="0.2">
      <c r="A10644" s="155" t="s">
        <v>10639</v>
      </c>
      <c r="B10644" s="155" t="s">
        <v>12221</v>
      </c>
      <c r="C10644" s="155" t="s">
        <v>12222</v>
      </c>
      <c r="D10644" s="155"/>
      <c r="E10644" s="155"/>
      <c r="F10644" s="155"/>
    </row>
    <row r="10645" spans="1:6" x14ac:dyDescent="0.2">
      <c r="A10645" s="155"/>
      <c r="B10645" s="155"/>
      <c r="C10645" s="155" t="s">
        <v>10691</v>
      </c>
      <c r="D10645" s="155"/>
      <c r="E10645" s="157">
        <v>0</v>
      </c>
      <c r="F10645" s="155"/>
    </row>
    <row r="10646" spans="1:6" x14ac:dyDescent="0.2">
      <c r="A10646" s="155" t="s">
        <v>8264</v>
      </c>
      <c r="B10646" s="155"/>
      <c r="C10646" s="156">
        <v>37590</v>
      </c>
      <c r="D10646" s="157">
        <v>3571</v>
      </c>
      <c r="E10646" s="157">
        <v>3571</v>
      </c>
      <c r="F10646" s="157">
        <v>0</v>
      </c>
    </row>
    <row r="10647" spans="1:6" x14ac:dyDescent="0.2">
      <c r="A10647" s="155" t="s">
        <v>8257</v>
      </c>
      <c r="B10647" s="155" t="s">
        <v>8258</v>
      </c>
      <c r="C10647" s="155" t="s">
        <v>10690</v>
      </c>
      <c r="D10647" s="157" t="s">
        <v>8259</v>
      </c>
      <c r="E10647" s="157" t="s">
        <v>8259</v>
      </c>
      <c r="F10647" s="157" t="s">
        <v>8259</v>
      </c>
    </row>
    <row r="10648" spans="1:6" x14ac:dyDescent="0.2">
      <c r="A10648" s="155" t="s">
        <v>8257</v>
      </c>
      <c r="B10648" s="155" t="s">
        <v>8258</v>
      </c>
      <c r="C10648" s="155" t="s">
        <v>10690</v>
      </c>
      <c r="D10648" s="157" t="s">
        <v>8259</v>
      </c>
      <c r="E10648" s="157" t="s">
        <v>8259</v>
      </c>
      <c r="F10648" s="157" t="s">
        <v>8259</v>
      </c>
    </row>
    <row r="10649" spans="1:6" x14ac:dyDescent="0.2">
      <c r="A10649" s="155" t="s">
        <v>8260</v>
      </c>
      <c r="B10649" s="155" t="s">
        <v>12364</v>
      </c>
      <c r="C10649" s="156">
        <v>37621</v>
      </c>
      <c r="D10649" s="157">
        <v>0</v>
      </c>
      <c r="E10649" s="157">
        <v>0</v>
      </c>
      <c r="F10649" s="157">
        <v>0</v>
      </c>
    </row>
    <row r="10650" spans="1:6" x14ac:dyDescent="0.2">
      <c r="A10650" s="155" t="s">
        <v>8261</v>
      </c>
      <c r="B10650" s="155"/>
      <c r="C10650" s="156">
        <v>37621</v>
      </c>
      <c r="D10650" s="157">
        <v>3571</v>
      </c>
      <c r="E10650" s="157">
        <v>3571</v>
      </c>
      <c r="F10650" s="157">
        <v>0</v>
      </c>
    </row>
    <row r="10651" spans="1:6" x14ac:dyDescent="0.2">
      <c r="A10651" s="155" t="s">
        <v>8257</v>
      </c>
      <c r="B10651" s="155" t="s">
        <v>8258</v>
      </c>
      <c r="C10651" s="155" t="s">
        <v>10690</v>
      </c>
      <c r="D10651" s="157" t="s">
        <v>8259</v>
      </c>
      <c r="E10651" s="157" t="s">
        <v>8259</v>
      </c>
      <c r="F10651" s="157" t="s">
        <v>8259</v>
      </c>
    </row>
    <row r="10652" spans="1:6" x14ac:dyDescent="0.2">
      <c r="A10652" s="155" t="s">
        <v>674</v>
      </c>
      <c r="B10652" s="155" t="s">
        <v>10143</v>
      </c>
      <c r="C10652" s="155"/>
      <c r="D10652" s="155"/>
      <c r="E10652" s="155"/>
      <c r="F10652" s="155"/>
    </row>
    <row r="10653" spans="1:6" x14ac:dyDescent="0.2">
      <c r="A10653" s="155"/>
      <c r="B10653" s="155"/>
      <c r="C10653" s="155" t="s">
        <v>10691</v>
      </c>
      <c r="D10653" s="155"/>
      <c r="E10653" s="157">
        <v>0</v>
      </c>
      <c r="F10653" s="155"/>
    </row>
    <row r="10654" spans="1:6" x14ac:dyDescent="0.2">
      <c r="A10654" s="155" t="s">
        <v>8264</v>
      </c>
      <c r="B10654" s="155"/>
      <c r="C10654" s="156">
        <v>37590</v>
      </c>
      <c r="D10654" s="157">
        <v>3742.7040000000002</v>
      </c>
      <c r="E10654" s="157">
        <v>3742.7040000000002</v>
      </c>
      <c r="F10654" s="157">
        <v>0</v>
      </c>
    </row>
    <row r="10655" spans="1:6" x14ac:dyDescent="0.2">
      <c r="A10655" s="155" t="s">
        <v>8257</v>
      </c>
      <c r="B10655" s="155" t="s">
        <v>8258</v>
      </c>
      <c r="C10655" s="155" t="s">
        <v>10690</v>
      </c>
      <c r="D10655" s="157" t="s">
        <v>8259</v>
      </c>
      <c r="E10655" s="157" t="s">
        <v>8259</v>
      </c>
      <c r="F10655" s="157" t="s">
        <v>8259</v>
      </c>
    </row>
    <row r="10656" spans="1:6" x14ac:dyDescent="0.2">
      <c r="A10656" s="155" t="s">
        <v>8257</v>
      </c>
      <c r="B10656" s="155" t="s">
        <v>8258</v>
      </c>
      <c r="C10656" s="155" t="s">
        <v>10690</v>
      </c>
      <c r="D10656" s="157" t="s">
        <v>8259</v>
      </c>
      <c r="E10656" s="157" t="s">
        <v>8259</v>
      </c>
      <c r="F10656" s="157" t="s">
        <v>8259</v>
      </c>
    </row>
    <row r="10657" spans="1:6" x14ac:dyDescent="0.2">
      <c r="A10657" s="155" t="s">
        <v>8260</v>
      </c>
      <c r="B10657" s="155" t="s">
        <v>12364</v>
      </c>
      <c r="C10657" s="156">
        <v>37621</v>
      </c>
      <c r="D10657" s="157">
        <v>0</v>
      </c>
      <c r="E10657" s="157">
        <v>0</v>
      </c>
      <c r="F10657" s="157">
        <v>0</v>
      </c>
    </row>
    <row r="10658" spans="1:6" x14ac:dyDescent="0.2">
      <c r="A10658" s="155" t="s">
        <v>8261</v>
      </c>
      <c r="B10658" s="155"/>
      <c r="C10658" s="156">
        <v>37621</v>
      </c>
      <c r="D10658" s="157">
        <v>3742.7040000000002</v>
      </c>
      <c r="E10658" s="157">
        <v>3742.7040000000002</v>
      </c>
      <c r="F10658" s="157">
        <v>0</v>
      </c>
    </row>
    <row r="10659" spans="1:6" x14ac:dyDescent="0.2">
      <c r="A10659" s="155" t="s">
        <v>8257</v>
      </c>
      <c r="B10659" s="155" t="s">
        <v>8258</v>
      </c>
      <c r="C10659" s="155" t="s">
        <v>10690</v>
      </c>
      <c r="D10659" s="157" t="s">
        <v>8259</v>
      </c>
      <c r="E10659" s="157" t="s">
        <v>8259</v>
      </c>
      <c r="F10659" s="157" t="s">
        <v>8259</v>
      </c>
    </row>
    <row r="10660" spans="1:6" x14ac:dyDescent="0.2">
      <c r="A10660" s="155" t="s">
        <v>8257</v>
      </c>
      <c r="B10660" s="155" t="s">
        <v>8258</v>
      </c>
      <c r="C10660" s="155" t="s">
        <v>10690</v>
      </c>
      <c r="D10660" s="157" t="s">
        <v>8259</v>
      </c>
      <c r="E10660" s="157" t="s">
        <v>8259</v>
      </c>
      <c r="F10660" s="157" t="s">
        <v>8259</v>
      </c>
    </row>
    <row r="10661" spans="1:6" x14ac:dyDescent="0.2">
      <c r="A10661" s="155" t="s">
        <v>8260</v>
      </c>
      <c r="B10661" s="155" t="s">
        <v>12364</v>
      </c>
      <c r="C10661" s="156">
        <v>37621</v>
      </c>
      <c r="D10661" s="157">
        <v>0</v>
      </c>
      <c r="E10661" s="157">
        <v>0</v>
      </c>
      <c r="F10661" s="157">
        <v>0</v>
      </c>
    </row>
    <row r="10662" spans="1:6" x14ac:dyDescent="0.2">
      <c r="A10662" s="155" t="s">
        <v>8261</v>
      </c>
      <c r="B10662" s="155"/>
      <c r="C10662" s="156">
        <v>37621</v>
      </c>
      <c r="D10662" s="157">
        <v>0</v>
      </c>
      <c r="E10662" s="157">
        <v>0</v>
      </c>
      <c r="F10662" s="157">
        <v>0</v>
      </c>
    </row>
    <row r="10663" spans="1:6" x14ac:dyDescent="0.2">
      <c r="A10663" s="155" t="s">
        <v>8257</v>
      </c>
      <c r="B10663" s="155" t="s">
        <v>8258</v>
      </c>
      <c r="C10663" s="155" t="s">
        <v>10690</v>
      </c>
      <c r="D10663" s="157" t="s">
        <v>8259</v>
      </c>
      <c r="E10663" s="157" t="s">
        <v>8259</v>
      </c>
      <c r="F10663" s="157" t="s">
        <v>8259</v>
      </c>
    </row>
    <row r="10664" spans="1:6" x14ac:dyDescent="0.2">
      <c r="A10664" s="155" t="s">
        <v>8257</v>
      </c>
      <c r="B10664" s="155" t="s">
        <v>8258</v>
      </c>
      <c r="C10664" s="155" t="s">
        <v>10690</v>
      </c>
      <c r="D10664" s="157" t="s">
        <v>8259</v>
      </c>
      <c r="E10664" s="157" t="s">
        <v>8259</v>
      </c>
      <c r="F10664" s="157" t="s">
        <v>8259</v>
      </c>
    </row>
    <row r="10665" spans="1:6" x14ac:dyDescent="0.2">
      <c r="A10665" s="155" t="s">
        <v>8260</v>
      </c>
      <c r="B10665" s="155" t="s">
        <v>12364</v>
      </c>
      <c r="C10665" s="156">
        <v>37621</v>
      </c>
      <c r="D10665" s="157">
        <v>0</v>
      </c>
      <c r="E10665" s="157">
        <v>0</v>
      </c>
      <c r="F10665" s="157">
        <v>0</v>
      </c>
    </row>
    <row r="10666" spans="1:6" x14ac:dyDescent="0.2">
      <c r="A10666" s="155" t="s">
        <v>8261</v>
      </c>
      <c r="B10666" s="155"/>
      <c r="C10666" s="156">
        <v>37621</v>
      </c>
      <c r="D10666" s="157">
        <v>0</v>
      </c>
      <c r="E10666" s="157">
        <v>0</v>
      </c>
      <c r="F10666" s="157">
        <v>0</v>
      </c>
    </row>
    <row r="10667" spans="1:6" x14ac:dyDescent="0.2">
      <c r="A10667" s="155" t="s">
        <v>8257</v>
      </c>
      <c r="B10667" s="155" t="s">
        <v>8258</v>
      </c>
      <c r="C10667" s="155" t="s">
        <v>10690</v>
      </c>
      <c r="D10667" s="157" t="s">
        <v>8259</v>
      </c>
      <c r="E10667" s="157" t="s">
        <v>8259</v>
      </c>
      <c r="F10667" s="157" t="s">
        <v>8259</v>
      </c>
    </row>
    <row r="10668" spans="1:6" x14ac:dyDescent="0.2">
      <c r="A10668" s="155" t="s">
        <v>8257</v>
      </c>
      <c r="B10668" s="155" t="s">
        <v>8258</v>
      </c>
      <c r="C10668" s="155" t="s">
        <v>10690</v>
      </c>
      <c r="D10668" s="157" t="s">
        <v>8259</v>
      </c>
      <c r="E10668" s="157" t="s">
        <v>8259</v>
      </c>
      <c r="F10668" s="157" t="s">
        <v>8259</v>
      </c>
    </row>
    <row r="10669" spans="1:6" x14ac:dyDescent="0.2">
      <c r="A10669" s="155" t="s">
        <v>8260</v>
      </c>
      <c r="B10669" s="155" t="s">
        <v>12364</v>
      </c>
      <c r="C10669" s="156">
        <v>37621</v>
      </c>
      <c r="D10669" s="157">
        <v>0</v>
      </c>
      <c r="E10669" s="157">
        <v>0</v>
      </c>
      <c r="F10669" s="157">
        <v>0</v>
      </c>
    </row>
    <row r="10670" spans="1:6" x14ac:dyDescent="0.2">
      <c r="A10670" s="155" t="s">
        <v>8261</v>
      </c>
      <c r="B10670" s="155"/>
      <c r="C10670" s="156">
        <v>37621</v>
      </c>
      <c r="D10670" s="157">
        <v>0</v>
      </c>
      <c r="E10670" s="157">
        <v>0</v>
      </c>
      <c r="F10670" s="157">
        <v>0</v>
      </c>
    </row>
    <row r="10671" spans="1:6" x14ac:dyDescent="0.2">
      <c r="A10671" s="155" t="s">
        <v>8257</v>
      </c>
      <c r="B10671" s="155" t="s">
        <v>8258</v>
      </c>
      <c r="C10671" s="155" t="s">
        <v>10690</v>
      </c>
      <c r="D10671" s="157" t="s">
        <v>8259</v>
      </c>
      <c r="E10671" s="157" t="s">
        <v>8259</v>
      </c>
      <c r="F10671" s="157" t="s">
        <v>8259</v>
      </c>
    </row>
    <row r="10672" spans="1:6" x14ac:dyDescent="0.2">
      <c r="A10672" s="155" t="s">
        <v>8257</v>
      </c>
      <c r="B10672" s="155" t="s">
        <v>8258</v>
      </c>
      <c r="C10672" s="155" t="s">
        <v>10690</v>
      </c>
      <c r="D10672" s="157" t="s">
        <v>8259</v>
      </c>
      <c r="E10672" s="157" t="s">
        <v>8259</v>
      </c>
      <c r="F10672" s="157" t="s">
        <v>8259</v>
      </c>
    </row>
    <row r="10673" spans="1:6" x14ac:dyDescent="0.2">
      <c r="A10673" s="155" t="s">
        <v>8260</v>
      </c>
      <c r="B10673" s="155" t="s">
        <v>12364</v>
      </c>
      <c r="C10673" s="156">
        <v>37621</v>
      </c>
      <c r="D10673" s="157">
        <v>0</v>
      </c>
      <c r="E10673" s="157">
        <v>0</v>
      </c>
      <c r="F10673" s="157">
        <v>0</v>
      </c>
    </row>
    <row r="10674" spans="1:6" x14ac:dyDescent="0.2">
      <c r="A10674" s="155" t="s">
        <v>8261</v>
      </c>
      <c r="B10674" s="155"/>
      <c r="C10674" s="156">
        <v>37621</v>
      </c>
      <c r="D10674" s="157">
        <v>0</v>
      </c>
      <c r="E10674" s="157">
        <v>0</v>
      </c>
      <c r="F10674" s="157">
        <v>0</v>
      </c>
    </row>
    <row r="10675" spans="1:6" x14ac:dyDescent="0.2">
      <c r="A10675" s="155" t="s">
        <v>8257</v>
      </c>
      <c r="B10675" s="155" t="s">
        <v>8258</v>
      </c>
      <c r="C10675" s="155" t="s">
        <v>10690</v>
      </c>
      <c r="D10675" s="157" t="s">
        <v>8259</v>
      </c>
      <c r="E10675" s="157" t="s">
        <v>8259</v>
      </c>
      <c r="F10675" s="157" t="s">
        <v>8259</v>
      </c>
    </row>
    <row r="10676" spans="1:6" x14ac:dyDescent="0.2">
      <c r="A10676" s="155" t="s">
        <v>8257</v>
      </c>
      <c r="B10676" s="155" t="s">
        <v>8258</v>
      </c>
      <c r="C10676" s="155" t="s">
        <v>10690</v>
      </c>
      <c r="D10676" s="157" t="s">
        <v>8259</v>
      </c>
      <c r="E10676" s="157" t="s">
        <v>8259</v>
      </c>
      <c r="F10676" s="157" t="s">
        <v>8259</v>
      </c>
    </row>
    <row r="10677" spans="1:6" x14ac:dyDescent="0.2">
      <c r="A10677" s="155" t="s">
        <v>8260</v>
      </c>
      <c r="B10677" s="155" t="s">
        <v>12364</v>
      </c>
      <c r="C10677" s="156">
        <v>37621</v>
      </c>
      <c r="D10677" s="157">
        <v>0</v>
      </c>
      <c r="E10677" s="157">
        <v>0</v>
      </c>
      <c r="F10677" s="157">
        <v>0</v>
      </c>
    </row>
    <row r="10678" spans="1:6" x14ac:dyDescent="0.2">
      <c r="A10678" s="155" t="s">
        <v>8261</v>
      </c>
      <c r="B10678" s="155"/>
      <c r="C10678" s="156">
        <v>37621</v>
      </c>
      <c r="D10678" s="157">
        <v>0</v>
      </c>
      <c r="E10678" s="157">
        <v>0</v>
      </c>
      <c r="F10678" s="157">
        <v>0</v>
      </c>
    </row>
    <row r="10679" spans="1:6" x14ac:dyDescent="0.2">
      <c r="A10679" s="155" t="s">
        <v>8257</v>
      </c>
      <c r="B10679" s="155" t="s">
        <v>8258</v>
      </c>
      <c r="C10679" s="155" t="s">
        <v>10690</v>
      </c>
      <c r="D10679" s="157" t="s">
        <v>8259</v>
      </c>
      <c r="E10679" s="157" t="s">
        <v>8259</v>
      </c>
      <c r="F10679" s="157" t="s">
        <v>8259</v>
      </c>
    </row>
    <row r="10680" spans="1:6" x14ac:dyDescent="0.2">
      <c r="A10680" s="155" t="s">
        <v>840</v>
      </c>
      <c r="B10680" s="155" t="s">
        <v>8559</v>
      </c>
      <c r="C10680" s="155"/>
      <c r="D10680" s="155"/>
      <c r="E10680" s="155"/>
      <c r="F10680" s="155"/>
    </row>
    <row r="10681" spans="1:6" x14ac:dyDescent="0.2">
      <c r="A10681" s="155"/>
      <c r="B10681" s="155"/>
      <c r="C10681" s="155" t="s">
        <v>10691</v>
      </c>
      <c r="D10681" s="155"/>
      <c r="E10681" s="157">
        <v>0</v>
      </c>
      <c r="F10681" s="155"/>
    </row>
    <row r="10682" spans="1:6" x14ac:dyDescent="0.2">
      <c r="A10682" s="155" t="s">
        <v>8264</v>
      </c>
      <c r="B10682" s="155"/>
      <c r="C10682" s="156">
        <v>37590</v>
      </c>
      <c r="D10682" s="157">
        <v>18747.919000000002</v>
      </c>
      <c r="E10682" s="157">
        <v>19256.085999999999</v>
      </c>
      <c r="F10682" s="157">
        <v>-508.16699999999997</v>
      </c>
    </row>
    <row r="10683" spans="1:6" x14ac:dyDescent="0.2">
      <c r="A10683" s="155" t="s">
        <v>8257</v>
      </c>
      <c r="B10683" s="155" t="s">
        <v>8258</v>
      </c>
      <c r="C10683" s="155" t="s">
        <v>10690</v>
      </c>
      <c r="D10683" s="157" t="s">
        <v>8259</v>
      </c>
      <c r="E10683" s="157" t="s">
        <v>8259</v>
      </c>
      <c r="F10683" s="157" t="s">
        <v>8259</v>
      </c>
    </row>
    <row r="10685" spans="1:6" x14ac:dyDescent="0.2">
      <c r="A10685" s="155" t="s">
        <v>8265</v>
      </c>
      <c r="B10685" s="155" t="s">
        <v>8266</v>
      </c>
      <c r="C10685" s="155" t="s">
        <v>158</v>
      </c>
      <c r="D10685" s="157" t="s">
        <v>3</v>
      </c>
      <c r="E10685" s="157" t="s">
        <v>4</v>
      </c>
      <c r="F10685" s="157" t="s">
        <v>1020</v>
      </c>
    </row>
    <row r="10686" spans="1:6" x14ac:dyDescent="0.2">
      <c r="A10686" s="155" t="s">
        <v>8257</v>
      </c>
      <c r="B10686" s="155" t="s">
        <v>8258</v>
      </c>
      <c r="C10686" s="155" t="s">
        <v>10690</v>
      </c>
      <c r="D10686" s="157" t="s">
        <v>8259</v>
      </c>
      <c r="E10686" s="157" t="s">
        <v>8259</v>
      </c>
      <c r="F10686" s="157" t="s">
        <v>8259</v>
      </c>
    </row>
    <row r="10687" spans="1:6" x14ac:dyDescent="0.2">
      <c r="A10687" s="156">
        <v>45637</v>
      </c>
      <c r="B10687" s="155" t="s">
        <v>12225</v>
      </c>
      <c r="C10687" s="155" t="s">
        <v>12226</v>
      </c>
      <c r="D10687" s="155"/>
      <c r="E10687" s="157">
        <v>308.78800000000001</v>
      </c>
      <c r="F10687" s="157">
        <v>-816.95500000000004</v>
      </c>
    </row>
    <row r="10688" spans="1:6" x14ac:dyDescent="0.2">
      <c r="A10688" s="156">
        <v>45649</v>
      </c>
      <c r="B10688" s="155">
        <v>5624566370</v>
      </c>
      <c r="C10688" s="155" t="s">
        <v>12227</v>
      </c>
      <c r="D10688" s="157">
        <v>1211.4179999999999</v>
      </c>
      <c r="E10688" s="155"/>
      <c r="F10688" s="157">
        <v>394.46300000000002</v>
      </c>
    </row>
    <row r="10689" spans="1:6" x14ac:dyDescent="0.2">
      <c r="A10689" s="156">
        <v>45650</v>
      </c>
      <c r="B10689" s="155" t="s">
        <v>12228</v>
      </c>
      <c r="C10689" s="155" t="s">
        <v>12229</v>
      </c>
      <c r="D10689" s="155"/>
      <c r="E10689" s="157">
        <v>1470.5229999999999</v>
      </c>
      <c r="F10689" s="157">
        <v>-1076.06</v>
      </c>
    </row>
    <row r="10690" spans="1:6" x14ac:dyDescent="0.2">
      <c r="A10690" s="156">
        <v>45656</v>
      </c>
      <c r="B10690" s="155" t="s">
        <v>12230</v>
      </c>
      <c r="C10690" s="155" t="s">
        <v>12231</v>
      </c>
      <c r="D10690" s="155"/>
      <c r="E10690" s="157">
        <v>378.39299999999997</v>
      </c>
      <c r="F10690" s="157">
        <v>-1454.453</v>
      </c>
    </row>
    <row r="10691" spans="1:6" x14ac:dyDescent="0.2">
      <c r="A10691" s="156">
        <v>45657</v>
      </c>
      <c r="B10691" s="155" t="s">
        <v>12232</v>
      </c>
      <c r="C10691" s="155" t="s">
        <v>12233</v>
      </c>
      <c r="D10691" s="155"/>
      <c r="E10691" s="157">
        <v>1393.277</v>
      </c>
      <c r="F10691" s="157">
        <v>-2847.73</v>
      </c>
    </row>
    <row r="10692" spans="1:6" x14ac:dyDescent="0.2">
      <c r="A10692" s="155" t="s">
        <v>8268</v>
      </c>
      <c r="B10692" s="155"/>
      <c r="C10692" s="155"/>
      <c r="D10692" s="155"/>
      <c r="E10692" s="155"/>
      <c r="F10692" s="155"/>
    </row>
    <row r="10693" spans="1:6" x14ac:dyDescent="0.2">
      <c r="A10693" s="155" t="s">
        <v>8254</v>
      </c>
      <c r="B10693" s="155" t="s">
        <v>8255</v>
      </c>
      <c r="C10693" s="155"/>
      <c r="D10693" s="155"/>
      <c r="E10693" s="155"/>
      <c r="F10693" s="155"/>
    </row>
    <row r="10694" spans="1:6" x14ac:dyDescent="0.2">
      <c r="A10694" s="155"/>
      <c r="B10694" s="155"/>
      <c r="C10694" s="155" t="s">
        <v>10689</v>
      </c>
      <c r="D10694" s="157" t="s">
        <v>8255</v>
      </c>
      <c r="E10694" s="155"/>
      <c r="F10694" s="155"/>
    </row>
    <row r="10697" spans="1:6" x14ac:dyDescent="0.2">
      <c r="A10697" s="155" t="s">
        <v>8265</v>
      </c>
      <c r="B10697" s="155" t="s">
        <v>8266</v>
      </c>
      <c r="C10697" s="155" t="s">
        <v>158</v>
      </c>
      <c r="D10697" s="157" t="s">
        <v>3</v>
      </c>
      <c r="E10697" s="157" t="s">
        <v>4</v>
      </c>
      <c r="F10697" s="157" t="s">
        <v>1020</v>
      </c>
    </row>
    <row r="10698" spans="1:6" x14ac:dyDescent="0.2">
      <c r="A10698" s="155" t="s">
        <v>8257</v>
      </c>
      <c r="B10698" s="155" t="s">
        <v>8258</v>
      </c>
      <c r="C10698" s="155" t="s">
        <v>10690</v>
      </c>
      <c r="D10698" s="157" t="s">
        <v>8259</v>
      </c>
      <c r="E10698" s="157" t="s">
        <v>8259</v>
      </c>
      <c r="F10698" s="157" t="s">
        <v>8259</v>
      </c>
    </row>
    <row r="10700" spans="1:6" x14ac:dyDescent="0.2">
      <c r="A10700" s="155" t="s">
        <v>8257</v>
      </c>
      <c r="B10700" s="155" t="s">
        <v>8258</v>
      </c>
      <c r="C10700" s="155" t="s">
        <v>10690</v>
      </c>
      <c r="D10700" s="157" t="s">
        <v>8259</v>
      </c>
      <c r="E10700" s="157" t="s">
        <v>8259</v>
      </c>
      <c r="F10700" s="157" t="s">
        <v>8259</v>
      </c>
    </row>
    <row r="10701" spans="1:6" x14ac:dyDescent="0.2">
      <c r="A10701" s="155" t="s">
        <v>8260</v>
      </c>
      <c r="B10701" s="155" t="s">
        <v>12364</v>
      </c>
      <c r="C10701" s="156">
        <v>37621</v>
      </c>
      <c r="D10701" s="157">
        <v>1211.4179999999999</v>
      </c>
      <c r="E10701" s="157">
        <v>3550.9810000000002</v>
      </c>
      <c r="F10701" s="157">
        <v>-2339.5630000000001</v>
      </c>
    </row>
    <row r="10702" spans="1:6" x14ac:dyDescent="0.2">
      <c r="A10702" s="155" t="s">
        <v>8261</v>
      </c>
      <c r="B10702" s="155"/>
      <c r="C10702" s="156">
        <v>37621</v>
      </c>
      <c r="D10702" s="157">
        <v>19959.337</v>
      </c>
      <c r="E10702" s="157">
        <v>22807.066999999999</v>
      </c>
      <c r="F10702" s="157">
        <v>-2847.73</v>
      </c>
    </row>
    <row r="10703" spans="1:6" x14ac:dyDescent="0.2">
      <c r="A10703" s="155" t="s">
        <v>8257</v>
      </c>
      <c r="B10703" s="155" t="s">
        <v>8258</v>
      </c>
      <c r="C10703" s="155" t="s">
        <v>10690</v>
      </c>
      <c r="D10703" s="157" t="s">
        <v>8259</v>
      </c>
      <c r="E10703" s="157" t="s">
        <v>8259</v>
      </c>
      <c r="F10703" s="157" t="s">
        <v>8259</v>
      </c>
    </row>
    <row r="10704" spans="1:6" x14ac:dyDescent="0.2">
      <c r="A10704" s="155" t="s">
        <v>8257</v>
      </c>
      <c r="B10704" s="155" t="s">
        <v>8258</v>
      </c>
      <c r="C10704" s="155" t="s">
        <v>10690</v>
      </c>
      <c r="D10704" s="157" t="s">
        <v>8259</v>
      </c>
      <c r="E10704" s="157" t="s">
        <v>8259</v>
      </c>
      <c r="F10704" s="157" t="s">
        <v>8259</v>
      </c>
    </row>
    <row r="10705" spans="1:6" x14ac:dyDescent="0.2">
      <c r="A10705" s="155" t="s">
        <v>8260</v>
      </c>
      <c r="B10705" s="155" t="s">
        <v>12364</v>
      </c>
      <c r="C10705" s="156">
        <v>37621</v>
      </c>
      <c r="D10705" s="157">
        <v>0</v>
      </c>
      <c r="E10705" s="157">
        <v>0</v>
      </c>
      <c r="F10705" s="157">
        <v>0</v>
      </c>
    </row>
    <row r="10706" spans="1:6" x14ac:dyDescent="0.2">
      <c r="A10706" s="155" t="s">
        <v>8261</v>
      </c>
      <c r="B10706" s="155"/>
      <c r="C10706" s="156">
        <v>37621</v>
      </c>
      <c r="D10706" s="157">
        <v>0</v>
      </c>
      <c r="E10706" s="157">
        <v>0</v>
      </c>
      <c r="F10706" s="157">
        <v>0</v>
      </c>
    </row>
    <row r="10707" spans="1:6" x14ac:dyDescent="0.2">
      <c r="A10707" s="155" t="s">
        <v>8257</v>
      </c>
      <c r="B10707" s="155" t="s">
        <v>8258</v>
      </c>
      <c r="C10707" s="155" t="s">
        <v>10690</v>
      </c>
      <c r="D10707" s="157" t="s">
        <v>8259</v>
      </c>
      <c r="E10707" s="157" t="s">
        <v>8259</v>
      </c>
      <c r="F10707" s="157" t="s">
        <v>8259</v>
      </c>
    </row>
    <row r="10708" spans="1:6" x14ac:dyDescent="0.2">
      <c r="A10708" s="155" t="s">
        <v>8257</v>
      </c>
      <c r="B10708" s="155" t="s">
        <v>8258</v>
      </c>
      <c r="C10708" s="155" t="s">
        <v>10690</v>
      </c>
      <c r="D10708" s="157" t="s">
        <v>8259</v>
      </c>
      <c r="E10708" s="157" t="s">
        <v>8259</v>
      </c>
      <c r="F10708" s="157" t="s">
        <v>8259</v>
      </c>
    </row>
    <row r="10709" spans="1:6" x14ac:dyDescent="0.2">
      <c r="A10709" s="155" t="s">
        <v>8260</v>
      </c>
      <c r="B10709" s="155" t="s">
        <v>12364</v>
      </c>
      <c r="C10709" s="156">
        <v>37621</v>
      </c>
      <c r="D10709" s="157">
        <v>0</v>
      </c>
      <c r="E10709" s="157">
        <v>0</v>
      </c>
      <c r="F10709" s="157">
        <v>0</v>
      </c>
    </row>
    <row r="10710" spans="1:6" x14ac:dyDescent="0.2">
      <c r="A10710" s="155" t="s">
        <v>8261</v>
      </c>
      <c r="B10710" s="155"/>
      <c r="C10710" s="156">
        <v>37621</v>
      </c>
      <c r="D10710" s="157">
        <v>0</v>
      </c>
      <c r="E10710" s="157">
        <v>0</v>
      </c>
      <c r="F10710" s="157">
        <v>0</v>
      </c>
    </row>
    <row r="10711" spans="1:6" x14ac:dyDescent="0.2">
      <c r="A10711" s="155" t="s">
        <v>8257</v>
      </c>
      <c r="B10711" s="155" t="s">
        <v>8258</v>
      </c>
      <c r="C10711" s="155" t="s">
        <v>10690</v>
      </c>
      <c r="D10711" s="157" t="s">
        <v>8259</v>
      </c>
      <c r="E10711" s="157" t="s">
        <v>8259</v>
      </c>
      <c r="F10711" s="157" t="s">
        <v>8259</v>
      </c>
    </row>
    <row r="10712" spans="1:6" x14ac:dyDescent="0.2">
      <c r="A10712" s="155" t="s">
        <v>8257</v>
      </c>
      <c r="B10712" s="155" t="s">
        <v>8258</v>
      </c>
      <c r="C10712" s="155" t="s">
        <v>10690</v>
      </c>
      <c r="D10712" s="157" t="s">
        <v>8259</v>
      </c>
      <c r="E10712" s="157" t="s">
        <v>8259</v>
      </c>
      <c r="F10712" s="157" t="s">
        <v>8259</v>
      </c>
    </row>
    <row r="10713" spans="1:6" x14ac:dyDescent="0.2">
      <c r="A10713" s="155" t="s">
        <v>8260</v>
      </c>
      <c r="B10713" s="155" t="s">
        <v>12364</v>
      </c>
      <c r="C10713" s="156">
        <v>37621</v>
      </c>
      <c r="D10713" s="157">
        <v>0</v>
      </c>
      <c r="E10713" s="157">
        <v>0</v>
      </c>
      <c r="F10713" s="157">
        <v>0</v>
      </c>
    </row>
    <row r="10714" spans="1:6" x14ac:dyDescent="0.2">
      <c r="A10714" s="155" t="s">
        <v>8261</v>
      </c>
      <c r="B10714" s="155"/>
      <c r="C10714" s="156">
        <v>37621</v>
      </c>
      <c r="D10714" s="157">
        <v>0</v>
      </c>
      <c r="E10714" s="157">
        <v>0</v>
      </c>
      <c r="F10714" s="157">
        <v>0</v>
      </c>
    </row>
    <row r="10715" spans="1:6" x14ac:dyDescent="0.2">
      <c r="A10715" s="155" t="s">
        <v>8257</v>
      </c>
      <c r="B10715" s="155" t="s">
        <v>8258</v>
      </c>
      <c r="C10715" s="155" t="s">
        <v>10690</v>
      </c>
      <c r="D10715" s="157" t="s">
        <v>8259</v>
      </c>
      <c r="E10715" s="157" t="s">
        <v>8259</v>
      </c>
      <c r="F10715" s="157" t="s">
        <v>8259</v>
      </c>
    </row>
    <row r="10716" spans="1:6" x14ac:dyDescent="0.2">
      <c r="A10716" s="155" t="s">
        <v>8257</v>
      </c>
      <c r="B10716" s="155" t="s">
        <v>8258</v>
      </c>
      <c r="C10716" s="155" t="s">
        <v>10690</v>
      </c>
      <c r="D10716" s="157" t="s">
        <v>8259</v>
      </c>
      <c r="E10716" s="157" t="s">
        <v>8259</v>
      </c>
      <c r="F10716" s="157" t="s">
        <v>8259</v>
      </c>
    </row>
    <row r="10717" spans="1:6" x14ac:dyDescent="0.2">
      <c r="A10717" s="155" t="s">
        <v>8260</v>
      </c>
      <c r="B10717" s="155" t="s">
        <v>12364</v>
      </c>
      <c r="C10717" s="156">
        <v>37621</v>
      </c>
      <c r="D10717" s="157">
        <v>0</v>
      </c>
      <c r="E10717" s="157">
        <v>0</v>
      </c>
      <c r="F10717" s="157">
        <v>0</v>
      </c>
    </row>
    <row r="10718" spans="1:6" x14ac:dyDescent="0.2">
      <c r="A10718" s="155" t="s">
        <v>8261</v>
      </c>
      <c r="B10718" s="155"/>
      <c r="C10718" s="156">
        <v>37621</v>
      </c>
      <c r="D10718" s="157">
        <v>0</v>
      </c>
      <c r="E10718" s="157">
        <v>0</v>
      </c>
      <c r="F10718" s="157">
        <v>0</v>
      </c>
    </row>
    <row r="10719" spans="1:6" x14ac:dyDescent="0.2">
      <c r="A10719" s="155" t="s">
        <v>8257</v>
      </c>
      <c r="B10719" s="155" t="s">
        <v>8258</v>
      </c>
      <c r="C10719" s="155" t="s">
        <v>10690</v>
      </c>
      <c r="D10719" s="157" t="s">
        <v>8259</v>
      </c>
      <c r="E10719" s="157" t="s">
        <v>8259</v>
      </c>
      <c r="F10719" s="157" t="s">
        <v>8259</v>
      </c>
    </row>
    <row r="10720" spans="1:6" x14ac:dyDescent="0.2">
      <c r="A10720" s="155" t="s">
        <v>8257</v>
      </c>
      <c r="B10720" s="155" t="s">
        <v>8258</v>
      </c>
      <c r="C10720" s="155" t="s">
        <v>10690</v>
      </c>
      <c r="D10720" s="157" t="s">
        <v>8259</v>
      </c>
      <c r="E10720" s="157" t="s">
        <v>8259</v>
      </c>
      <c r="F10720" s="157" t="s">
        <v>8259</v>
      </c>
    </row>
    <row r="10721" spans="1:6" x14ac:dyDescent="0.2">
      <c r="A10721" s="155" t="s">
        <v>8260</v>
      </c>
      <c r="B10721" s="155" t="s">
        <v>12364</v>
      </c>
      <c r="C10721" s="156">
        <v>37621</v>
      </c>
      <c r="D10721" s="157">
        <v>0</v>
      </c>
      <c r="E10721" s="157">
        <v>0</v>
      </c>
      <c r="F10721" s="157">
        <v>0</v>
      </c>
    </row>
    <row r="10722" spans="1:6" x14ac:dyDescent="0.2">
      <c r="A10722" s="155" t="s">
        <v>8261</v>
      </c>
      <c r="B10722" s="155"/>
      <c r="C10722" s="156">
        <v>37621</v>
      </c>
      <c r="D10722" s="157">
        <v>0</v>
      </c>
      <c r="E10722" s="157">
        <v>0</v>
      </c>
      <c r="F10722" s="157">
        <v>0</v>
      </c>
    </row>
    <row r="10723" spans="1:6" x14ac:dyDescent="0.2">
      <c r="A10723" s="155" t="s">
        <v>8257</v>
      </c>
      <c r="B10723" s="155" t="s">
        <v>8258</v>
      </c>
      <c r="C10723" s="155" t="s">
        <v>10690</v>
      </c>
      <c r="D10723" s="157" t="s">
        <v>8259</v>
      </c>
      <c r="E10723" s="157" t="s">
        <v>8259</v>
      </c>
      <c r="F10723" s="157" t="s">
        <v>8259</v>
      </c>
    </row>
    <row r="10724" spans="1:6" x14ac:dyDescent="0.2">
      <c r="A10724" s="155" t="s">
        <v>8257</v>
      </c>
      <c r="B10724" s="155" t="s">
        <v>8258</v>
      </c>
      <c r="C10724" s="155" t="s">
        <v>10690</v>
      </c>
      <c r="D10724" s="157" t="s">
        <v>8259</v>
      </c>
      <c r="E10724" s="157" t="s">
        <v>8259</v>
      </c>
      <c r="F10724" s="157" t="s">
        <v>8259</v>
      </c>
    </row>
    <row r="10725" spans="1:6" x14ac:dyDescent="0.2">
      <c r="A10725" s="155" t="s">
        <v>8260</v>
      </c>
      <c r="B10725" s="155" t="s">
        <v>12364</v>
      </c>
      <c r="C10725" s="156">
        <v>37621</v>
      </c>
      <c r="D10725" s="157">
        <v>0</v>
      </c>
      <c r="E10725" s="157">
        <v>0</v>
      </c>
      <c r="F10725" s="157">
        <v>0</v>
      </c>
    </row>
    <row r="10726" spans="1:6" x14ac:dyDescent="0.2">
      <c r="A10726" s="155" t="s">
        <v>8261</v>
      </c>
      <c r="B10726" s="155"/>
      <c r="C10726" s="156">
        <v>37621</v>
      </c>
      <c r="D10726" s="157">
        <v>0</v>
      </c>
      <c r="E10726" s="157">
        <v>0</v>
      </c>
      <c r="F10726" s="157">
        <v>0</v>
      </c>
    </row>
    <row r="10727" spans="1:6" x14ac:dyDescent="0.2">
      <c r="A10727" s="155" t="s">
        <v>8257</v>
      </c>
      <c r="B10727" s="155" t="s">
        <v>8258</v>
      </c>
      <c r="C10727" s="155" t="s">
        <v>10690</v>
      </c>
      <c r="D10727" s="157" t="s">
        <v>8259</v>
      </c>
      <c r="E10727" s="157" t="s">
        <v>8259</v>
      </c>
      <c r="F10727" s="157" t="s">
        <v>8259</v>
      </c>
    </row>
    <row r="10728" spans="1:6" x14ac:dyDescent="0.2">
      <c r="A10728" s="155" t="s">
        <v>6660</v>
      </c>
      <c r="B10728" s="155" t="s">
        <v>12234</v>
      </c>
      <c r="C10728" s="155"/>
      <c r="D10728" s="155"/>
      <c r="E10728" s="155"/>
      <c r="F10728" s="155"/>
    </row>
    <row r="10729" spans="1:6" x14ac:dyDescent="0.2">
      <c r="A10729" s="155"/>
      <c r="B10729" s="155"/>
      <c r="C10729" s="155" t="s">
        <v>10691</v>
      </c>
      <c r="D10729" s="155"/>
      <c r="E10729" s="157">
        <v>0</v>
      </c>
      <c r="F10729" s="155"/>
    </row>
    <row r="10730" spans="1:6" x14ac:dyDescent="0.2">
      <c r="A10730" s="155" t="s">
        <v>8264</v>
      </c>
      <c r="B10730" s="155"/>
      <c r="C10730" s="156">
        <v>37590</v>
      </c>
      <c r="D10730" s="157">
        <v>0</v>
      </c>
      <c r="E10730" s="157">
        <v>964.02</v>
      </c>
      <c r="F10730" s="157">
        <v>-964.02</v>
      </c>
    </row>
    <row r="10731" spans="1:6" x14ac:dyDescent="0.2">
      <c r="A10731" s="155" t="s">
        <v>8257</v>
      </c>
      <c r="B10731" s="155" t="s">
        <v>8258</v>
      </c>
      <c r="C10731" s="155" t="s">
        <v>10690</v>
      </c>
      <c r="D10731" s="157" t="s">
        <v>8259</v>
      </c>
      <c r="E10731" s="157" t="s">
        <v>8259</v>
      </c>
      <c r="F10731" s="157" t="s">
        <v>8259</v>
      </c>
    </row>
    <row r="10732" spans="1:6" x14ac:dyDescent="0.2">
      <c r="A10732" s="155" t="s">
        <v>8257</v>
      </c>
      <c r="B10732" s="155" t="s">
        <v>8258</v>
      </c>
      <c r="C10732" s="155" t="s">
        <v>10690</v>
      </c>
      <c r="D10732" s="157" t="s">
        <v>8259</v>
      </c>
      <c r="E10732" s="157" t="s">
        <v>8259</v>
      </c>
      <c r="F10732" s="157" t="s">
        <v>8259</v>
      </c>
    </row>
    <row r="10733" spans="1:6" x14ac:dyDescent="0.2">
      <c r="A10733" s="155" t="s">
        <v>8260</v>
      </c>
      <c r="B10733" s="155" t="s">
        <v>12364</v>
      </c>
      <c r="C10733" s="156">
        <v>37621</v>
      </c>
      <c r="D10733" s="157">
        <v>0</v>
      </c>
      <c r="E10733" s="157">
        <v>0</v>
      </c>
      <c r="F10733" s="157">
        <v>0</v>
      </c>
    </row>
    <row r="10734" spans="1:6" x14ac:dyDescent="0.2">
      <c r="A10734" s="155" t="s">
        <v>8261</v>
      </c>
      <c r="B10734" s="155"/>
      <c r="C10734" s="156">
        <v>37621</v>
      </c>
      <c r="D10734" s="157">
        <v>0</v>
      </c>
      <c r="E10734" s="157">
        <v>964.02</v>
      </c>
      <c r="F10734" s="157">
        <v>-964.02</v>
      </c>
    </row>
    <row r="10735" spans="1:6" x14ac:dyDescent="0.2">
      <c r="A10735" s="155" t="s">
        <v>8257</v>
      </c>
      <c r="B10735" s="155" t="s">
        <v>8258</v>
      </c>
      <c r="C10735" s="155" t="s">
        <v>10690</v>
      </c>
      <c r="D10735" s="157" t="s">
        <v>8259</v>
      </c>
      <c r="E10735" s="157" t="s">
        <v>8259</v>
      </c>
      <c r="F10735" s="157" t="s">
        <v>8259</v>
      </c>
    </row>
    <row r="10736" spans="1:6" x14ac:dyDescent="0.2">
      <c r="A10736" s="155" t="s">
        <v>8257</v>
      </c>
      <c r="B10736" s="155" t="s">
        <v>8258</v>
      </c>
      <c r="C10736" s="155" t="s">
        <v>10690</v>
      </c>
      <c r="D10736" s="157" t="s">
        <v>8259</v>
      </c>
      <c r="E10736" s="157" t="s">
        <v>8259</v>
      </c>
      <c r="F10736" s="157" t="s">
        <v>8259</v>
      </c>
    </row>
    <row r="10737" spans="1:6" x14ac:dyDescent="0.2">
      <c r="A10737" s="155" t="s">
        <v>8260</v>
      </c>
      <c r="B10737" s="155" t="s">
        <v>12364</v>
      </c>
      <c r="C10737" s="156">
        <v>37621</v>
      </c>
      <c r="D10737" s="157">
        <v>0</v>
      </c>
      <c r="E10737" s="157">
        <v>0</v>
      </c>
      <c r="F10737" s="157">
        <v>0</v>
      </c>
    </row>
    <row r="10738" spans="1:6" x14ac:dyDescent="0.2">
      <c r="A10738" s="155" t="s">
        <v>8261</v>
      </c>
      <c r="B10738" s="155"/>
      <c r="C10738" s="156">
        <v>37621</v>
      </c>
      <c r="D10738" s="157">
        <v>0</v>
      </c>
      <c r="E10738" s="157">
        <v>0</v>
      </c>
      <c r="F10738" s="157">
        <v>0</v>
      </c>
    </row>
    <row r="10739" spans="1:6" x14ac:dyDescent="0.2">
      <c r="A10739" s="155" t="s">
        <v>8257</v>
      </c>
      <c r="B10739" s="155" t="s">
        <v>8258</v>
      </c>
      <c r="C10739" s="155" t="s">
        <v>10690</v>
      </c>
      <c r="D10739" s="157" t="s">
        <v>8259</v>
      </c>
      <c r="E10739" s="157" t="s">
        <v>8259</v>
      </c>
      <c r="F10739" s="157" t="s">
        <v>8259</v>
      </c>
    </row>
    <row r="10740" spans="1:6" x14ac:dyDescent="0.2">
      <c r="A10740" s="155" t="s">
        <v>8257</v>
      </c>
      <c r="B10740" s="155" t="s">
        <v>8258</v>
      </c>
      <c r="C10740" s="155" t="s">
        <v>10690</v>
      </c>
      <c r="D10740" s="157" t="s">
        <v>8259</v>
      </c>
      <c r="E10740" s="157" t="s">
        <v>8259</v>
      </c>
      <c r="F10740" s="157" t="s">
        <v>8259</v>
      </c>
    </row>
    <row r="10741" spans="1:6" x14ac:dyDescent="0.2">
      <c r="A10741" s="155" t="s">
        <v>8260</v>
      </c>
      <c r="B10741" s="155" t="s">
        <v>12364</v>
      </c>
      <c r="C10741" s="156">
        <v>37621</v>
      </c>
      <c r="D10741" s="157">
        <v>0</v>
      </c>
      <c r="E10741" s="157">
        <v>0</v>
      </c>
      <c r="F10741" s="157">
        <v>0</v>
      </c>
    </row>
    <row r="10742" spans="1:6" x14ac:dyDescent="0.2">
      <c r="A10742" s="155" t="s">
        <v>8261</v>
      </c>
      <c r="B10742" s="155"/>
      <c r="C10742" s="156">
        <v>37621</v>
      </c>
      <c r="D10742" s="157">
        <v>0</v>
      </c>
      <c r="E10742" s="157">
        <v>0</v>
      </c>
      <c r="F10742" s="157">
        <v>0</v>
      </c>
    </row>
    <row r="10743" spans="1:6" x14ac:dyDescent="0.2">
      <c r="A10743" s="155" t="s">
        <v>8257</v>
      </c>
      <c r="B10743" s="155" t="s">
        <v>8258</v>
      </c>
      <c r="C10743" s="155" t="s">
        <v>10690</v>
      </c>
      <c r="D10743" s="157" t="s">
        <v>8259</v>
      </c>
      <c r="E10743" s="157" t="s">
        <v>8259</v>
      </c>
      <c r="F10743" s="157" t="s">
        <v>8259</v>
      </c>
    </row>
    <row r="10744" spans="1:6" x14ac:dyDescent="0.2">
      <c r="A10744" s="155" t="s">
        <v>8257</v>
      </c>
      <c r="B10744" s="155" t="s">
        <v>8258</v>
      </c>
      <c r="C10744" s="155" t="s">
        <v>10690</v>
      </c>
      <c r="D10744" s="157" t="s">
        <v>8259</v>
      </c>
      <c r="E10744" s="157" t="s">
        <v>8259</v>
      </c>
      <c r="F10744" s="157" t="s">
        <v>8259</v>
      </c>
    </row>
    <row r="10745" spans="1:6" x14ac:dyDescent="0.2">
      <c r="A10745" s="155" t="s">
        <v>8260</v>
      </c>
      <c r="B10745" s="155" t="s">
        <v>12364</v>
      </c>
      <c r="C10745" s="156">
        <v>37621</v>
      </c>
      <c r="D10745" s="157">
        <v>0</v>
      </c>
      <c r="E10745" s="157">
        <v>0</v>
      </c>
      <c r="F10745" s="157">
        <v>0</v>
      </c>
    </row>
    <row r="10746" spans="1:6" x14ac:dyDescent="0.2">
      <c r="A10746" s="155" t="s">
        <v>8261</v>
      </c>
      <c r="B10746" s="155"/>
      <c r="C10746" s="156">
        <v>37621</v>
      </c>
      <c r="D10746" s="157">
        <v>0</v>
      </c>
      <c r="E10746" s="157">
        <v>0</v>
      </c>
      <c r="F10746" s="157">
        <v>0</v>
      </c>
    </row>
    <row r="10747" spans="1:6" x14ac:dyDescent="0.2">
      <c r="A10747" s="155" t="s">
        <v>8257</v>
      </c>
      <c r="B10747" s="155" t="s">
        <v>8258</v>
      </c>
      <c r="C10747" s="155" t="s">
        <v>10690</v>
      </c>
      <c r="D10747" s="157" t="s">
        <v>8259</v>
      </c>
      <c r="E10747" s="157" t="s">
        <v>8259</v>
      </c>
      <c r="F10747" s="157" t="s">
        <v>8259</v>
      </c>
    </row>
    <row r="10748" spans="1:6" x14ac:dyDescent="0.2">
      <c r="A10748" s="155" t="s">
        <v>8268</v>
      </c>
      <c r="B10748" s="155"/>
      <c r="C10748" s="155"/>
      <c r="D10748" s="155"/>
      <c r="E10748" s="155"/>
      <c r="F10748" s="155"/>
    </row>
    <row r="10749" spans="1:6" x14ac:dyDescent="0.2">
      <c r="A10749" s="155" t="s">
        <v>8254</v>
      </c>
      <c r="B10749" s="155" t="s">
        <v>8255</v>
      </c>
      <c r="C10749" s="155"/>
      <c r="D10749" s="155"/>
      <c r="E10749" s="155"/>
      <c r="F10749" s="155"/>
    </row>
    <row r="10750" spans="1:6" x14ac:dyDescent="0.2">
      <c r="A10750" s="155"/>
      <c r="B10750" s="155"/>
      <c r="C10750" s="155" t="s">
        <v>10689</v>
      </c>
      <c r="D10750" s="157" t="s">
        <v>8255</v>
      </c>
      <c r="E10750" s="155"/>
      <c r="F10750" s="155"/>
    </row>
    <row r="10752" spans="1:6" x14ac:dyDescent="0.2">
      <c r="A10752" s="155" t="s">
        <v>8257</v>
      </c>
      <c r="B10752" s="155" t="s">
        <v>8258</v>
      </c>
      <c r="C10752" s="155" t="s">
        <v>10690</v>
      </c>
      <c r="D10752" s="157" t="s">
        <v>8259</v>
      </c>
      <c r="E10752" s="157" t="s">
        <v>8259</v>
      </c>
      <c r="F10752" s="157" t="s">
        <v>8259</v>
      </c>
    </row>
    <row r="10753" spans="1:6" x14ac:dyDescent="0.2">
      <c r="A10753" s="155" t="s">
        <v>8260</v>
      </c>
      <c r="B10753" s="155" t="s">
        <v>12364</v>
      </c>
      <c r="C10753" s="156">
        <v>37621</v>
      </c>
      <c r="D10753" s="157">
        <v>0</v>
      </c>
      <c r="E10753" s="157">
        <v>0</v>
      </c>
      <c r="F10753" s="157">
        <v>0</v>
      </c>
    </row>
    <row r="10754" spans="1:6" x14ac:dyDescent="0.2">
      <c r="A10754" s="155" t="s">
        <v>8261</v>
      </c>
      <c r="B10754" s="155"/>
      <c r="C10754" s="156">
        <v>37621</v>
      </c>
      <c r="D10754" s="157">
        <v>0</v>
      </c>
      <c r="E10754" s="157">
        <v>0</v>
      </c>
      <c r="F10754" s="157">
        <v>0</v>
      </c>
    </row>
    <row r="10755" spans="1:6" x14ac:dyDescent="0.2">
      <c r="A10755" s="155" t="s">
        <v>8257</v>
      </c>
      <c r="B10755" s="155" t="s">
        <v>8258</v>
      </c>
      <c r="C10755" s="155" t="s">
        <v>10690</v>
      </c>
      <c r="D10755" s="157" t="s">
        <v>8259</v>
      </c>
      <c r="E10755" s="157" t="s">
        <v>8259</v>
      </c>
      <c r="F10755" s="157" t="s">
        <v>8259</v>
      </c>
    </row>
    <row r="10756" spans="1:6" x14ac:dyDescent="0.2">
      <c r="A10756" s="155" t="s">
        <v>8257</v>
      </c>
      <c r="B10756" s="155" t="s">
        <v>8258</v>
      </c>
      <c r="C10756" s="155" t="s">
        <v>10690</v>
      </c>
      <c r="D10756" s="157" t="s">
        <v>8259</v>
      </c>
      <c r="E10756" s="157" t="s">
        <v>8259</v>
      </c>
      <c r="F10756" s="157" t="s">
        <v>8259</v>
      </c>
    </row>
    <row r="10757" spans="1:6" x14ac:dyDescent="0.2">
      <c r="A10757" s="155" t="s">
        <v>8260</v>
      </c>
      <c r="B10757" s="155" t="s">
        <v>12364</v>
      </c>
      <c r="C10757" s="156">
        <v>37621</v>
      </c>
      <c r="D10757" s="157">
        <v>0</v>
      </c>
      <c r="E10757" s="157">
        <v>0</v>
      </c>
      <c r="F10757" s="157">
        <v>0</v>
      </c>
    </row>
    <row r="10758" spans="1:6" x14ac:dyDescent="0.2">
      <c r="A10758" s="155" t="s">
        <v>8261</v>
      </c>
      <c r="B10758" s="155"/>
      <c r="C10758" s="156">
        <v>37621</v>
      </c>
      <c r="D10758" s="157">
        <v>0</v>
      </c>
      <c r="E10758" s="157">
        <v>0</v>
      </c>
      <c r="F10758" s="157">
        <v>0</v>
      </c>
    </row>
    <row r="10759" spans="1:6" x14ac:dyDescent="0.2">
      <c r="A10759" s="155" t="s">
        <v>8257</v>
      </c>
      <c r="B10759" s="155" t="s">
        <v>8258</v>
      </c>
      <c r="C10759" s="155" t="s">
        <v>10690</v>
      </c>
      <c r="D10759" s="157" t="s">
        <v>8259</v>
      </c>
      <c r="E10759" s="157" t="s">
        <v>8259</v>
      </c>
      <c r="F10759" s="157" t="s">
        <v>8259</v>
      </c>
    </row>
    <row r="10760" spans="1:6" x14ac:dyDescent="0.2">
      <c r="A10760" s="155" t="s">
        <v>8257</v>
      </c>
      <c r="B10760" s="155" t="s">
        <v>8258</v>
      </c>
      <c r="C10760" s="155" t="s">
        <v>10690</v>
      </c>
      <c r="D10760" s="157" t="s">
        <v>8259</v>
      </c>
      <c r="E10760" s="157" t="s">
        <v>8259</v>
      </c>
      <c r="F10760" s="157" t="s">
        <v>8259</v>
      </c>
    </row>
    <row r="10761" spans="1:6" x14ac:dyDescent="0.2">
      <c r="A10761" s="155" t="s">
        <v>8260</v>
      </c>
      <c r="B10761" s="155" t="s">
        <v>12364</v>
      </c>
      <c r="C10761" s="156">
        <v>37621</v>
      </c>
      <c r="D10761" s="157">
        <v>0</v>
      </c>
      <c r="E10761" s="157">
        <v>0</v>
      </c>
      <c r="F10761" s="157">
        <v>0</v>
      </c>
    </row>
    <row r="10762" spans="1:6" x14ac:dyDescent="0.2">
      <c r="A10762" s="155" t="s">
        <v>8261</v>
      </c>
      <c r="B10762" s="155"/>
      <c r="C10762" s="156">
        <v>37621</v>
      </c>
      <c r="D10762" s="157">
        <v>0</v>
      </c>
      <c r="E10762" s="157">
        <v>0</v>
      </c>
      <c r="F10762" s="157">
        <v>0</v>
      </c>
    </row>
    <row r="10763" spans="1:6" x14ac:dyDescent="0.2">
      <c r="A10763" s="155" t="s">
        <v>8257</v>
      </c>
      <c r="B10763" s="155" t="s">
        <v>8258</v>
      </c>
      <c r="C10763" s="155" t="s">
        <v>10690</v>
      </c>
      <c r="D10763" s="157" t="s">
        <v>8259</v>
      </c>
      <c r="E10763" s="157" t="s">
        <v>8259</v>
      </c>
      <c r="F10763" s="157" t="s">
        <v>8259</v>
      </c>
    </row>
    <row r="10764" spans="1:6" x14ac:dyDescent="0.2">
      <c r="A10764" s="155" t="s">
        <v>8257</v>
      </c>
      <c r="B10764" s="155" t="s">
        <v>8258</v>
      </c>
      <c r="C10764" s="155" t="s">
        <v>10690</v>
      </c>
      <c r="D10764" s="157" t="s">
        <v>8259</v>
      </c>
      <c r="E10764" s="157" t="s">
        <v>8259</v>
      </c>
      <c r="F10764" s="157" t="s">
        <v>8259</v>
      </c>
    </row>
    <row r="10765" spans="1:6" x14ac:dyDescent="0.2">
      <c r="A10765" s="155" t="s">
        <v>8260</v>
      </c>
      <c r="B10765" s="155" t="s">
        <v>12364</v>
      </c>
      <c r="C10765" s="156">
        <v>37621</v>
      </c>
      <c r="D10765" s="157">
        <v>0</v>
      </c>
      <c r="E10765" s="157">
        <v>0</v>
      </c>
      <c r="F10765" s="157">
        <v>0</v>
      </c>
    </row>
    <row r="10766" spans="1:6" x14ac:dyDescent="0.2">
      <c r="A10766" s="155" t="s">
        <v>8261</v>
      </c>
      <c r="B10766" s="155"/>
      <c r="C10766" s="156">
        <v>37621</v>
      </c>
      <c r="D10766" s="157">
        <v>0</v>
      </c>
      <c r="E10766" s="157">
        <v>0</v>
      </c>
      <c r="F10766" s="157">
        <v>0</v>
      </c>
    </row>
    <row r="10767" spans="1:6" x14ac:dyDescent="0.2">
      <c r="A10767" s="155" t="s">
        <v>8257</v>
      </c>
      <c r="B10767" s="155" t="s">
        <v>8258</v>
      </c>
      <c r="C10767" s="155" t="s">
        <v>10690</v>
      </c>
      <c r="D10767" s="157" t="s">
        <v>8259</v>
      </c>
      <c r="E10767" s="157" t="s">
        <v>8259</v>
      </c>
      <c r="F10767" s="157" t="s">
        <v>8259</v>
      </c>
    </row>
    <row r="10768" spans="1:6" x14ac:dyDescent="0.2">
      <c r="A10768" s="155" t="s">
        <v>5083</v>
      </c>
      <c r="B10768" s="155" t="s">
        <v>10144</v>
      </c>
      <c r="C10768" s="155" t="s">
        <v>10145</v>
      </c>
      <c r="D10768" s="155"/>
      <c r="E10768" s="155"/>
      <c r="F10768" s="155"/>
    </row>
    <row r="10769" spans="1:6" x14ac:dyDescent="0.2">
      <c r="A10769" s="155"/>
      <c r="B10769" s="155"/>
      <c r="C10769" s="155" t="s">
        <v>10691</v>
      </c>
      <c r="D10769" s="155"/>
      <c r="E10769" s="157">
        <v>0</v>
      </c>
      <c r="F10769" s="155"/>
    </row>
    <row r="10770" spans="1:6" x14ac:dyDescent="0.2">
      <c r="A10770" s="155" t="s">
        <v>8264</v>
      </c>
      <c r="B10770" s="155"/>
      <c r="C10770" s="156">
        <v>37590</v>
      </c>
      <c r="D10770" s="157">
        <v>596</v>
      </c>
      <c r="E10770" s="157">
        <v>596</v>
      </c>
      <c r="F10770" s="157">
        <v>0</v>
      </c>
    </row>
    <row r="10771" spans="1:6" x14ac:dyDescent="0.2">
      <c r="A10771" s="155" t="s">
        <v>8257</v>
      </c>
      <c r="B10771" s="155" t="s">
        <v>8258</v>
      </c>
      <c r="C10771" s="155" t="s">
        <v>10690</v>
      </c>
      <c r="D10771" s="157" t="s">
        <v>8259</v>
      </c>
      <c r="E10771" s="157" t="s">
        <v>8259</v>
      </c>
      <c r="F10771" s="157" t="s">
        <v>8259</v>
      </c>
    </row>
    <row r="10772" spans="1:6" x14ac:dyDescent="0.2">
      <c r="A10772" s="155" t="s">
        <v>8257</v>
      </c>
      <c r="B10772" s="155" t="s">
        <v>8258</v>
      </c>
      <c r="C10772" s="155" t="s">
        <v>10690</v>
      </c>
      <c r="D10772" s="157" t="s">
        <v>8259</v>
      </c>
      <c r="E10772" s="157" t="s">
        <v>8259</v>
      </c>
      <c r="F10772" s="157" t="s">
        <v>8259</v>
      </c>
    </row>
    <row r="10773" spans="1:6" x14ac:dyDescent="0.2">
      <c r="A10773" s="155" t="s">
        <v>8260</v>
      </c>
      <c r="B10773" s="155" t="s">
        <v>12364</v>
      </c>
      <c r="C10773" s="156">
        <v>37621</v>
      </c>
      <c r="D10773" s="157">
        <v>0</v>
      </c>
      <c r="E10773" s="157">
        <v>0</v>
      </c>
      <c r="F10773" s="157">
        <v>0</v>
      </c>
    </row>
    <row r="10774" spans="1:6" x14ac:dyDescent="0.2">
      <c r="A10774" s="155" t="s">
        <v>8261</v>
      </c>
      <c r="B10774" s="155"/>
      <c r="C10774" s="156">
        <v>37621</v>
      </c>
      <c r="D10774" s="157">
        <v>596</v>
      </c>
      <c r="E10774" s="157">
        <v>596</v>
      </c>
      <c r="F10774" s="157">
        <v>0</v>
      </c>
    </row>
    <row r="10775" spans="1:6" x14ac:dyDescent="0.2">
      <c r="A10775" s="155" t="s">
        <v>8257</v>
      </c>
      <c r="B10775" s="155" t="s">
        <v>8258</v>
      </c>
      <c r="C10775" s="155" t="s">
        <v>10690</v>
      </c>
      <c r="D10775" s="157" t="s">
        <v>8259</v>
      </c>
      <c r="E10775" s="157" t="s">
        <v>8259</v>
      </c>
      <c r="F10775" s="157" t="s">
        <v>8259</v>
      </c>
    </row>
    <row r="10776" spans="1:6" x14ac:dyDescent="0.2">
      <c r="A10776" s="155" t="s">
        <v>8257</v>
      </c>
      <c r="B10776" s="155" t="s">
        <v>8258</v>
      </c>
      <c r="C10776" s="155" t="s">
        <v>10690</v>
      </c>
      <c r="D10776" s="157" t="s">
        <v>8259</v>
      </c>
      <c r="E10776" s="157" t="s">
        <v>8259</v>
      </c>
      <c r="F10776" s="157" t="s">
        <v>8259</v>
      </c>
    </row>
    <row r="10777" spans="1:6" x14ac:dyDescent="0.2">
      <c r="A10777" s="155" t="s">
        <v>8260</v>
      </c>
      <c r="B10777" s="155" t="s">
        <v>12364</v>
      </c>
      <c r="C10777" s="156">
        <v>37621</v>
      </c>
      <c r="D10777" s="157">
        <v>0</v>
      </c>
      <c r="E10777" s="157">
        <v>0</v>
      </c>
      <c r="F10777" s="157">
        <v>0</v>
      </c>
    </row>
    <row r="10778" spans="1:6" x14ac:dyDescent="0.2">
      <c r="A10778" s="155" t="s">
        <v>8261</v>
      </c>
      <c r="B10778" s="155"/>
      <c r="C10778" s="156">
        <v>37621</v>
      </c>
      <c r="D10778" s="157">
        <v>0</v>
      </c>
      <c r="E10778" s="157">
        <v>0</v>
      </c>
      <c r="F10778" s="157">
        <v>0</v>
      </c>
    </row>
    <row r="10779" spans="1:6" x14ac:dyDescent="0.2">
      <c r="A10779" s="155" t="s">
        <v>8257</v>
      </c>
      <c r="B10779" s="155" t="s">
        <v>8258</v>
      </c>
      <c r="C10779" s="155" t="s">
        <v>10690</v>
      </c>
      <c r="D10779" s="157" t="s">
        <v>8259</v>
      </c>
      <c r="E10779" s="157" t="s">
        <v>8259</v>
      </c>
      <c r="F10779" s="157" t="s">
        <v>8259</v>
      </c>
    </row>
    <row r="10780" spans="1:6" x14ac:dyDescent="0.2">
      <c r="A10780" s="155" t="s">
        <v>8257</v>
      </c>
      <c r="B10780" s="155" t="s">
        <v>8258</v>
      </c>
      <c r="C10780" s="155" t="s">
        <v>10690</v>
      </c>
      <c r="D10780" s="157" t="s">
        <v>8259</v>
      </c>
      <c r="E10780" s="157" t="s">
        <v>8259</v>
      </c>
      <c r="F10780" s="157" t="s">
        <v>8259</v>
      </c>
    </row>
    <row r="10781" spans="1:6" x14ac:dyDescent="0.2">
      <c r="A10781" s="155" t="s">
        <v>8260</v>
      </c>
      <c r="B10781" s="155" t="s">
        <v>12364</v>
      </c>
      <c r="C10781" s="156">
        <v>37621</v>
      </c>
      <c r="D10781" s="157">
        <v>0</v>
      </c>
      <c r="E10781" s="157">
        <v>0</v>
      </c>
      <c r="F10781" s="157">
        <v>0</v>
      </c>
    </row>
    <row r="10782" spans="1:6" x14ac:dyDescent="0.2">
      <c r="A10782" s="155" t="s">
        <v>8261</v>
      </c>
      <c r="B10782" s="155"/>
      <c r="C10782" s="156">
        <v>37621</v>
      </c>
      <c r="D10782" s="157">
        <v>0</v>
      </c>
      <c r="E10782" s="157">
        <v>0</v>
      </c>
      <c r="F10782" s="157">
        <v>0</v>
      </c>
    </row>
    <row r="10783" spans="1:6" x14ac:dyDescent="0.2">
      <c r="A10783" s="155" t="s">
        <v>8257</v>
      </c>
      <c r="B10783" s="155" t="s">
        <v>8258</v>
      </c>
      <c r="C10783" s="155" t="s">
        <v>10690</v>
      </c>
      <c r="D10783" s="157" t="s">
        <v>8259</v>
      </c>
      <c r="E10783" s="157" t="s">
        <v>8259</v>
      </c>
      <c r="F10783" s="157" t="s">
        <v>8259</v>
      </c>
    </row>
    <row r="10784" spans="1:6" x14ac:dyDescent="0.2">
      <c r="A10784" s="155" t="s">
        <v>8257</v>
      </c>
      <c r="B10784" s="155" t="s">
        <v>8258</v>
      </c>
      <c r="C10784" s="155" t="s">
        <v>10690</v>
      </c>
      <c r="D10784" s="157" t="s">
        <v>8259</v>
      </c>
      <c r="E10784" s="157" t="s">
        <v>8259</v>
      </c>
      <c r="F10784" s="157" t="s">
        <v>8259</v>
      </c>
    </row>
    <row r="10785" spans="1:6" x14ac:dyDescent="0.2">
      <c r="A10785" s="155" t="s">
        <v>8260</v>
      </c>
      <c r="B10785" s="155" t="s">
        <v>12364</v>
      </c>
      <c r="C10785" s="156">
        <v>37621</v>
      </c>
      <c r="D10785" s="157">
        <v>0</v>
      </c>
      <c r="E10785" s="157">
        <v>0</v>
      </c>
      <c r="F10785" s="157">
        <v>0</v>
      </c>
    </row>
    <row r="10786" spans="1:6" x14ac:dyDescent="0.2">
      <c r="A10786" s="155" t="s">
        <v>8261</v>
      </c>
      <c r="B10786" s="155"/>
      <c r="C10786" s="156">
        <v>37621</v>
      </c>
      <c r="D10786" s="157">
        <v>0</v>
      </c>
      <c r="E10786" s="157">
        <v>0</v>
      </c>
      <c r="F10786" s="157">
        <v>0</v>
      </c>
    </row>
    <row r="10787" spans="1:6" x14ac:dyDescent="0.2">
      <c r="A10787" s="155" t="s">
        <v>8257</v>
      </c>
      <c r="B10787" s="155" t="s">
        <v>8258</v>
      </c>
      <c r="C10787" s="155" t="s">
        <v>10690</v>
      </c>
      <c r="D10787" s="157" t="s">
        <v>8259</v>
      </c>
      <c r="E10787" s="157" t="s">
        <v>8259</v>
      </c>
      <c r="F10787" s="157" t="s">
        <v>8259</v>
      </c>
    </row>
    <row r="10788" spans="1:6" x14ac:dyDescent="0.2">
      <c r="A10788" s="155" t="s">
        <v>8257</v>
      </c>
      <c r="B10788" s="155" t="s">
        <v>8258</v>
      </c>
      <c r="C10788" s="155" t="s">
        <v>10690</v>
      </c>
      <c r="D10788" s="157" t="s">
        <v>8259</v>
      </c>
      <c r="E10788" s="157" t="s">
        <v>8259</v>
      </c>
      <c r="F10788" s="157" t="s">
        <v>8259</v>
      </c>
    </row>
    <row r="10789" spans="1:6" x14ac:dyDescent="0.2">
      <c r="A10789" s="155" t="s">
        <v>8260</v>
      </c>
      <c r="B10789" s="155" t="s">
        <v>12364</v>
      </c>
      <c r="C10789" s="156">
        <v>37621</v>
      </c>
      <c r="D10789" s="157">
        <v>0</v>
      </c>
      <c r="E10789" s="157">
        <v>0</v>
      </c>
      <c r="F10789" s="157">
        <v>0</v>
      </c>
    </row>
    <row r="10790" spans="1:6" x14ac:dyDescent="0.2">
      <c r="A10790" s="155" t="s">
        <v>8261</v>
      </c>
      <c r="B10790" s="155"/>
      <c r="C10790" s="156">
        <v>37621</v>
      </c>
      <c r="D10790" s="157">
        <v>0</v>
      </c>
      <c r="E10790" s="157">
        <v>0</v>
      </c>
      <c r="F10790" s="157">
        <v>0</v>
      </c>
    </row>
    <row r="10791" spans="1:6" x14ac:dyDescent="0.2">
      <c r="A10791" s="155" t="s">
        <v>8257</v>
      </c>
      <c r="B10791" s="155" t="s">
        <v>8258</v>
      </c>
      <c r="C10791" s="155" t="s">
        <v>10690</v>
      </c>
      <c r="D10791" s="157" t="s">
        <v>8259</v>
      </c>
      <c r="E10791" s="157" t="s">
        <v>8259</v>
      </c>
      <c r="F10791" s="157" t="s">
        <v>8259</v>
      </c>
    </row>
    <row r="10792" spans="1:6" x14ac:dyDescent="0.2">
      <c r="A10792" s="155" t="s">
        <v>1029</v>
      </c>
      <c r="B10792" s="155" t="s">
        <v>10146</v>
      </c>
      <c r="C10792" s="155" t="s">
        <v>10147</v>
      </c>
      <c r="D10792" s="155"/>
      <c r="E10792" s="155"/>
      <c r="F10792" s="155"/>
    </row>
    <row r="10793" spans="1:6" x14ac:dyDescent="0.2">
      <c r="A10793" s="155"/>
      <c r="B10793" s="155"/>
      <c r="C10793" s="155" t="s">
        <v>10691</v>
      </c>
      <c r="D10793" s="155"/>
      <c r="E10793" s="157">
        <v>0</v>
      </c>
      <c r="F10793" s="155"/>
    </row>
    <row r="10794" spans="1:6" x14ac:dyDescent="0.2">
      <c r="A10794" s="155" t="s">
        <v>8264</v>
      </c>
      <c r="B10794" s="155"/>
      <c r="C10794" s="156">
        <v>37590</v>
      </c>
      <c r="D10794" s="157">
        <v>51661.582999999999</v>
      </c>
      <c r="E10794" s="157">
        <v>66155.290999999997</v>
      </c>
      <c r="F10794" s="157">
        <v>-14493.708000000001</v>
      </c>
    </row>
    <row r="10795" spans="1:6" x14ac:dyDescent="0.2">
      <c r="A10795" s="155" t="s">
        <v>8257</v>
      </c>
      <c r="B10795" s="155" t="s">
        <v>8258</v>
      </c>
      <c r="C10795" s="155" t="s">
        <v>10690</v>
      </c>
      <c r="D10795" s="157" t="s">
        <v>8259</v>
      </c>
      <c r="E10795" s="157" t="s">
        <v>8259</v>
      </c>
      <c r="F10795" s="157" t="s">
        <v>8259</v>
      </c>
    </row>
    <row r="10797" spans="1:6" x14ac:dyDescent="0.2">
      <c r="A10797" s="155" t="s">
        <v>8265</v>
      </c>
      <c r="B10797" s="155" t="s">
        <v>8266</v>
      </c>
      <c r="C10797" s="155" t="s">
        <v>158</v>
      </c>
      <c r="D10797" s="157" t="s">
        <v>3</v>
      </c>
      <c r="E10797" s="157" t="s">
        <v>4</v>
      </c>
      <c r="F10797" s="157" t="s">
        <v>1020</v>
      </c>
    </row>
    <row r="10798" spans="1:6" x14ac:dyDescent="0.2">
      <c r="A10798" s="155" t="s">
        <v>8257</v>
      </c>
      <c r="B10798" s="155" t="s">
        <v>8258</v>
      </c>
      <c r="C10798" s="155" t="s">
        <v>10690</v>
      </c>
      <c r="D10798" s="157" t="s">
        <v>8259</v>
      </c>
      <c r="E10798" s="157" t="s">
        <v>8259</v>
      </c>
      <c r="F10798" s="157" t="s">
        <v>8259</v>
      </c>
    </row>
    <row r="10799" spans="1:6" x14ac:dyDescent="0.2">
      <c r="A10799" s="156">
        <v>45636</v>
      </c>
      <c r="B10799" s="155">
        <v>5624567487</v>
      </c>
      <c r="C10799" s="155" t="s">
        <v>12235</v>
      </c>
      <c r="D10799" s="157">
        <v>6750.9459999999999</v>
      </c>
      <c r="E10799" s="155"/>
      <c r="F10799" s="157">
        <v>-7742.7619999999997</v>
      </c>
    </row>
    <row r="10800" spans="1:6" x14ac:dyDescent="0.2">
      <c r="A10800" s="156">
        <v>45644</v>
      </c>
      <c r="B10800" s="155">
        <v>5624567530</v>
      </c>
      <c r="C10800" s="155" t="s">
        <v>12236</v>
      </c>
      <c r="D10800" s="157">
        <v>2529.6750000000002</v>
      </c>
      <c r="E10800" s="155"/>
      <c r="F10800" s="157">
        <v>-5213.0870000000004</v>
      </c>
    </row>
    <row r="10801" spans="1:6" x14ac:dyDescent="0.2">
      <c r="A10801" s="156">
        <v>45650</v>
      </c>
      <c r="B10801" s="155" t="s">
        <v>12237</v>
      </c>
      <c r="C10801" s="155" t="s">
        <v>12238</v>
      </c>
      <c r="D10801" s="155"/>
      <c r="E10801" s="157">
        <v>3702.1579999999999</v>
      </c>
      <c r="F10801" s="157">
        <v>-8915.2450000000008</v>
      </c>
    </row>
    <row r="10802" spans="1:6" x14ac:dyDescent="0.2">
      <c r="A10802" s="156">
        <v>45653</v>
      </c>
      <c r="B10802" s="155">
        <v>5624566388</v>
      </c>
      <c r="C10802" s="155" t="s">
        <v>12239</v>
      </c>
      <c r="D10802" s="157">
        <v>3702.1579999999999</v>
      </c>
      <c r="E10802" s="155"/>
      <c r="F10802" s="157">
        <v>-5213.0870000000004</v>
      </c>
    </row>
    <row r="10803" spans="1:6" x14ac:dyDescent="0.2">
      <c r="A10803" s="155" t="s">
        <v>8257</v>
      </c>
      <c r="B10803" s="155" t="s">
        <v>8258</v>
      </c>
      <c r="C10803" s="155" t="s">
        <v>10690</v>
      </c>
      <c r="D10803" s="157" t="s">
        <v>8259</v>
      </c>
      <c r="E10803" s="157" t="s">
        <v>8259</v>
      </c>
      <c r="F10803" s="157" t="s">
        <v>8259</v>
      </c>
    </row>
    <row r="10804" spans="1:6" x14ac:dyDescent="0.2">
      <c r="A10804" s="155" t="s">
        <v>8268</v>
      </c>
      <c r="B10804" s="155"/>
      <c r="C10804" s="155"/>
      <c r="D10804" s="155"/>
      <c r="E10804" s="155"/>
      <c r="F10804" s="155"/>
    </row>
    <row r="10805" spans="1:6" x14ac:dyDescent="0.2">
      <c r="A10805" s="155" t="s">
        <v>8254</v>
      </c>
      <c r="B10805" s="155" t="s">
        <v>8255</v>
      </c>
      <c r="C10805" s="155"/>
      <c r="D10805" s="155"/>
      <c r="E10805" s="155"/>
      <c r="F10805" s="155"/>
    </row>
    <row r="10806" spans="1:6" x14ac:dyDescent="0.2">
      <c r="A10806" s="155"/>
      <c r="B10806" s="155"/>
      <c r="C10806" s="155" t="s">
        <v>10689</v>
      </c>
      <c r="D10806" s="157" t="s">
        <v>8255</v>
      </c>
      <c r="E10806" s="155"/>
      <c r="F10806" s="155"/>
    </row>
    <row r="10808" spans="1:6" x14ac:dyDescent="0.2">
      <c r="A10808" s="155" t="s">
        <v>8260</v>
      </c>
      <c r="B10808" s="155" t="s">
        <v>12364</v>
      </c>
      <c r="C10808" s="156">
        <v>37621</v>
      </c>
      <c r="D10808" s="157">
        <v>12982.779</v>
      </c>
      <c r="E10808" s="157">
        <v>3702.1579999999999</v>
      </c>
      <c r="F10808" s="157">
        <v>9280.6209999999992</v>
      </c>
    </row>
    <row r="10809" spans="1:6" x14ac:dyDescent="0.2">
      <c r="A10809" s="155" t="s">
        <v>8261</v>
      </c>
      <c r="B10809" s="155"/>
      <c r="C10809" s="156">
        <v>37621</v>
      </c>
      <c r="D10809" s="157">
        <v>64644.362000000001</v>
      </c>
      <c r="E10809" s="157">
        <v>69857.448999999993</v>
      </c>
      <c r="F10809" s="157">
        <v>-5213.0870000000004</v>
      </c>
    </row>
    <row r="10810" spans="1:6" x14ac:dyDescent="0.2">
      <c r="A10810" s="155" t="s">
        <v>8257</v>
      </c>
      <c r="B10810" s="155" t="s">
        <v>8258</v>
      </c>
      <c r="C10810" s="155" t="s">
        <v>10690</v>
      </c>
      <c r="D10810" s="157" t="s">
        <v>8259</v>
      </c>
      <c r="E10810" s="157" t="s">
        <v>8259</v>
      </c>
      <c r="F10810" s="157" t="s">
        <v>8259</v>
      </c>
    </row>
    <row r="10811" spans="1:6" x14ac:dyDescent="0.2">
      <c r="A10811" s="155" t="s">
        <v>8257</v>
      </c>
      <c r="B10811" s="155" t="s">
        <v>8258</v>
      </c>
      <c r="C10811" s="155" t="s">
        <v>10690</v>
      </c>
      <c r="D10811" s="157" t="s">
        <v>8259</v>
      </c>
      <c r="E10811" s="157" t="s">
        <v>8259</v>
      </c>
      <c r="F10811" s="157" t="s">
        <v>8259</v>
      </c>
    </row>
    <row r="10812" spans="1:6" x14ac:dyDescent="0.2">
      <c r="A10812" s="155" t="s">
        <v>8260</v>
      </c>
      <c r="B10812" s="155" t="s">
        <v>12364</v>
      </c>
      <c r="C10812" s="156">
        <v>37621</v>
      </c>
      <c r="D10812" s="157">
        <v>0</v>
      </c>
      <c r="E10812" s="157">
        <v>0</v>
      </c>
      <c r="F10812" s="157">
        <v>0</v>
      </c>
    </row>
    <row r="10813" spans="1:6" x14ac:dyDescent="0.2">
      <c r="A10813" s="155" t="s">
        <v>8261</v>
      </c>
      <c r="B10813" s="155"/>
      <c r="C10813" s="156">
        <v>37621</v>
      </c>
      <c r="D10813" s="157">
        <v>0</v>
      </c>
      <c r="E10813" s="157">
        <v>0</v>
      </c>
      <c r="F10813" s="157">
        <v>0</v>
      </c>
    </row>
    <row r="10814" spans="1:6" x14ac:dyDescent="0.2">
      <c r="A10814" s="155" t="s">
        <v>8257</v>
      </c>
      <c r="B10814" s="155" t="s">
        <v>8258</v>
      </c>
      <c r="C10814" s="155" t="s">
        <v>10690</v>
      </c>
      <c r="D10814" s="157" t="s">
        <v>8259</v>
      </c>
      <c r="E10814" s="157" t="s">
        <v>8259</v>
      </c>
      <c r="F10814" s="157" t="s">
        <v>8259</v>
      </c>
    </row>
    <row r="10815" spans="1:6" x14ac:dyDescent="0.2">
      <c r="A10815" s="155" t="s">
        <v>8257</v>
      </c>
      <c r="B10815" s="155" t="s">
        <v>8258</v>
      </c>
      <c r="C10815" s="155" t="s">
        <v>10690</v>
      </c>
      <c r="D10815" s="157" t="s">
        <v>8259</v>
      </c>
      <c r="E10815" s="157" t="s">
        <v>8259</v>
      </c>
      <c r="F10815" s="157" t="s">
        <v>8259</v>
      </c>
    </row>
    <row r="10816" spans="1:6" x14ac:dyDescent="0.2">
      <c r="A10816" s="155" t="s">
        <v>8260</v>
      </c>
      <c r="B10816" s="155" t="s">
        <v>12364</v>
      </c>
      <c r="C10816" s="156">
        <v>37621</v>
      </c>
      <c r="D10816" s="157">
        <v>0</v>
      </c>
      <c r="E10816" s="157">
        <v>0</v>
      </c>
      <c r="F10816" s="157">
        <v>0</v>
      </c>
    </row>
    <row r="10817" spans="1:6" x14ac:dyDescent="0.2">
      <c r="A10817" s="155" t="s">
        <v>8261</v>
      </c>
      <c r="B10817" s="155"/>
      <c r="C10817" s="156">
        <v>37621</v>
      </c>
      <c r="D10817" s="157">
        <v>0</v>
      </c>
      <c r="E10817" s="157">
        <v>0</v>
      </c>
      <c r="F10817" s="157">
        <v>0</v>
      </c>
    </row>
    <row r="10818" spans="1:6" x14ac:dyDescent="0.2">
      <c r="A10818" s="155" t="s">
        <v>8257</v>
      </c>
      <c r="B10818" s="155" t="s">
        <v>8258</v>
      </c>
      <c r="C10818" s="155" t="s">
        <v>10690</v>
      </c>
      <c r="D10818" s="157" t="s">
        <v>8259</v>
      </c>
      <c r="E10818" s="157" t="s">
        <v>8259</v>
      </c>
      <c r="F10818" s="157" t="s">
        <v>8259</v>
      </c>
    </row>
    <row r="10819" spans="1:6" x14ac:dyDescent="0.2">
      <c r="A10819" s="155" t="s">
        <v>1067</v>
      </c>
      <c r="B10819" s="155" t="s">
        <v>10148</v>
      </c>
      <c r="C10819" s="155" t="s">
        <v>8560</v>
      </c>
      <c r="D10819" s="155"/>
      <c r="E10819" s="155"/>
      <c r="F10819" s="155"/>
    </row>
    <row r="10820" spans="1:6" x14ac:dyDescent="0.2">
      <c r="A10820" s="155"/>
      <c r="B10820" s="155"/>
      <c r="C10820" s="155" t="s">
        <v>10691</v>
      </c>
      <c r="D10820" s="155"/>
      <c r="E10820" s="157">
        <v>0</v>
      </c>
      <c r="F10820" s="155"/>
    </row>
    <row r="10821" spans="1:6" x14ac:dyDescent="0.2">
      <c r="A10821" s="155" t="s">
        <v>8264</v>
      </c>
      <c r="B10821" s="155"/>
      <c r="C10821" s="156">
        <v>37590</v>
      </c>
      <c r="D10821" s="157">
        <v>23291.387999999999</v>
      </c>
      <c r="E10821" s="157">
        <v>23291.387999999999</v>
      </c>
      <c r="F10821" s="157">
        <v>0</v>
      </c>
    </row>
    <row r="10822" spans="1:6" x14ac:dyDescent="0.2">
      <c r="A10822" s="155" t="s">
        <v>8257</v>
      </c>
      <c r="B10822" s="155" t="s">
        <v>8258</v>
      </c>
      <c r="C10822" s="155" t="s">
        <v>10690</v>
      </c>
      <c r="D10822" s="157" t="s">
        <v>8259</v>
      </c>
      <c r="E10822" s="157" t="s">
        <v>8259</v>
      </c>
      <c r="F10822" s="157" t="s">
        <v>8259</v>
      </c>
    </row>
    <row r="10824" spans="1:6" x14ac:dyDescent="0.2">
      <c r="A10824" s="155" t="s">
        <v>8265</v>
      </c>
      <c r="B10824" s="155" t="s">
        <v>8266</v>
      </c>
      <c r="C10824" s="155" t="s">
        <v>158</v>
      </c>
      <c r="D10824" s="157" t="s">
        <v>3</v>
      </c>
      <c r="E10824" s="157" t="s">
        <v>4</v>
      </c>
      <c r="F10824" s="157" t="s">
        <v>1020</v>
      </c>
    </row>
    <row r="10825" spans="1:6" x14ac:dyDescent="0.2">
      <c r="A10825" s="155" t="s">
        <v>8257</v>
      </c>
      <c r="B10825" s="155" t="s">
        <v>8258</v>
      </c>
      <c r="C10825" s="155" t="s">
        <v>10690</v>
      </c>
      <c r="D10825" s="157" t="s">
        <v>8259</v>
      </c>
      <c r="E10825" s="157" t="s">
        <v>8259</v>
      </c>
      <c r="F10825" s="157" t="s">
        <v>8259</v>
      </c>
    </row>
    <row r="10826" spans="1:6" x14ac:dyDescent="0.2">
      <c r="A10826" s="156">
        <v>45650</v>
      </c>
      <c r="B10826" s="155" t="s">
        <v>12240</v>
      </c>
      <c r="C10826" s="155" t="s">
        <v>12241</v>
      </c>
      <c r="D10826" s="155"/>
      <c r="E10826" s="157">
        <v>956.30600000000004</v>
      </c>
      <c r="F10826" s="157">
        <v>-956.30600000000004</v>
      </c>
    </row>
    <row r="10827" spans="1:6" x14ac:dyDescent="0.2">
      <c r="A10827" s="155" t="s">
        <v>8257</v>
      </c>
      <c r="B10827" s="155" t="s">
        <v>8258</v>
      </c>
      <c r="C10827" s="155" t="s">
        <v>10690</v>
      </c>
      <c r="D10827" s="157" t="s">
        <v>8259</v>
      </c>
      <c r="E10827" s="157" t="s">
        <v>8259</v>
      </c>
      <c r="F10827" s="157" t="s">
        <v>8259</v>
      </c>
    </row>
    <row r="10828" spans="1:6" x14ac:dyDescent="0.2">
      <c r="A10828" s="155" t="s">
        <v>8260</v>
      </c>
      <c r="B10828" s="155" t="s">
        <v>12364</v>
      </c>
      <c r="C10828" s="156">
        <v>37621</v>
      </c>
      <c r="D10828" s="157">
        <v>0</v>
      </c>
      <c r="E10828" s="157">
        <v>956.30600000000004</v>
      </c>
      <c r="F10828" s="157">
        <v>-956.30600000000004</v>
      </c>
    </row>
    <row r="10829" spans="1:6" x14ac:dyDescent="0.2">
      <c r="A10829" s="155" t="s">
        <v>8261</v>
      </c>
      <c r="B10829" s="155"/>
      <c r="C10829" s="156">
        <v>37621</v>
      </c>
      <c r="D10829" s="157">
        <v>23291.387999999999</v>
      </c>
      <c r="E10829" s="157">
        <v>24247.694</v>
      </c>
      <c r="F10829" s="157">
        <v>-956.30600000000004</v>
      </c>
    </row>
    <row r="10830" spans="1:6" x14ac:dyDescent="0.2">
      <c r="A10830" s="155" t="s">
        <v>8257</v>
      </c>
      <c r="B10830" s="155" t="s">
        <v>8258</v>
      </c>
      <c r="C10830" s="155" t="s">
        <v>10690</v>
      </c>
      <c r="D10830" s="157" t="s">
        <v>8259</v>
      </c>
      <c r="E10830" s="157" t="s">
        <v>8259</v>
      </c>
      <c r="F10830" s="157" t="s">
        <v>8259</v>
      </c>
    </row>
    <row r="10831" spans="1:6" x14ac:dyDescent="0.2">
      <c r="A10831" s="155" t="s">
        <v>8257</v>
      </c>
      <c r="B10831" s="155" t="s">
        <v>8258</v>
      </c>
      <c r="C10831" s="155" t="s">
        <v>10690</v>
      </c>
      <c r="D10831" s="157" t="s">
        <v>8259</v>
      </c>
      <c r="E10831" s="157" t="s">
        <v>8259</v>
      </c>
      <c r="F10831" s="157" t="s">
        <v>8259</v>
      </c>
    </row>
    <row r="10832" spans="1:6" x14ac:dyDescent="0.2">
      <c r="A10832" s="155" t="s">
        <v>8260</v>
      </c>
      <c r="B10832" s="155" t="s">
        <v>12364</v>
      </c>
      <c r="C10832" s="156">
        <v>37621</v>
      </c>
      <c r="D10832" s="157">
        <v>0</v>
      </c>
      <c r="E10832" s="157">
        <v>0</v>
      </c>
      <c r="F10832" s="157">
        <v>0</v>
      </c>
    </row>
    <row r="10833" spans="1:6" x14ac:dyDescent="0.2">
      <c r="A10833" s="155" t="s">
        <v>8261</v>
      </c>
      <c r="B10833" s="155"/>
      <c r="C10833" s="156">
        <v>37621</v>
      </c>
      <c r="D10833" s="157">
        <v>0</v>
      </c>
      <c r="E10833" s="157">
        <v>0</v>
      </c>
      <c r="F10833" s="157">
        <v>0</v>
      </c>
    </row>
    <row r="10834" spans="1:6" x14ac:dyDescent="0.2">
      <c r="A10834" s="155" t="s">
        <v>8257</v>
      </c>
      <c r="B10834" s="155" t="s">
        <v>8258</v>
      </c>
      <c r="C10834" s="155" t="s">
        <v>10690</v>
      </c>
      <c r="D10834" s="157" t="s">
        <v>8259</v>
      </c>
      <c r="E10834" s="157" t="s">
        <v>8259</v>
      </c>
      <c r="F10834" s="157" t="s">
        <v>8259</v>
      </c>
    </row>
    <row r="10835" spans="1:6" x14ac:dyDescent="0.2">
      <c r="A10835" s="155" t="s">
        <v>5016</v>
      </c>
      <c r="B10835" s="155" t="s">
        <v>10149</v>
      </c>
      <c r="C10835" s="155" t="s">
        <v>10150</v>
      </c>
      <c r="D10835" s="155"/>
      <c r="E10835" s="155"/>
      <c r="F10835" s="155"/>
    </row>
    <row r="10836" spans="1:6" x14ac:dyDescent="0.2">
      <c r="A10836" s="155"/>
      <c r="B10836" s="155"/>
      <c r="C10836" s="155" t="s">
        <v>10691</v>
      </c>
      <c r="D10836" s="155"/>
      <c r="E10836" s="157">
        <v>0</v>
      </c>
      <c r="F10836" s="155"/>
    </row>
    <row r="10837" spans="1:6" x14ac:dyDescent="0.2">
      <c r="A10837" s="155" t="s">
        <v>8264</v>
      </c>
      <c r="B10837" s="155"/>
      <c r="C10837" s="156">
        <v>37590</v>
      </c>
      <c r="D10837" s="157">
        <v>6097.6570000000002</v>
      </c>
      <c r="E10837" s="157">
        <v>8452.0519999999997</v>
      </c>
      <c r="F10837" s="157">
        <v>-2354.395</v>
      </c>
    </row>
    <row r="10838" spans="1:6" x14ac:dyDescent="0.2">
      <c r="A10838" s="155" t="s">
        <v>8257</v>
      </c>
      <c r="B10838" s="155" t="s">
        <v>8258</v>
      </c>
      <c r="C10838" s="155" t="s">
        <v>10690</v>
      </c>
      <c r="D10838" s="157" t="s">
        <v>8259</v>
      </c>
      <c r="E10838" s="157" t="s">
        <v>8259</v>
      </c>
      <c r="F10838" s="157" t="s">
        <v>8259</v>
      </c>
    </row>
    <row r="10839" spans="1:6" x14ac:dyDescent="0.2">
      <c r="A10839" s="156">
        <v>45653</v>
      </c>
      <c r="B10839" s="155">
        <v>5624567611</v>
      </c>
      <c r="C10839" s="155" t="s">
        <v>12242</v>
      </c>
      <c r="D10839" s="157">
        <v>1253.9559999999999</v>
      </c>
      <c r="E10839" s="155"/>
      <c r="F10839" s="157">
        <v>-1100.4390000000001</v>
      </c>
    </row>
    <row r="10840" spans="1:6" x14ac:dyDescent="0.2">
      <c r="A10840" s="156">
        <v>45657</v>
      </c>
      <c r="B10840" s="155" t="s">
        <v>12243</v>
      </c>
      <c r="C10840" s="155" t="s">
        <v>12244</v>
      </c>
      <c r="D10840" s="155"/>
      <c r="E10840" s="157">
        <v>1253.9559999999999</v>
      </c>
      <c r="F10840" s="157">
        <v>-2354.395</v>
      </c>
    </row>
    <row r="10841" spans="1:6" x14ac:dyDescent="0.2">
      <c r="A10841" s="155" t="s">
        <v>8257</v>
      </c>
      <c r="B10841" s="155" t="s">
        <v>8258</v>
      </c>
      <c r="C10841" s="155" t="s">
        <v>10690</v>
      </c>
      <c r="D10841" s="157" t="s">
        <v>8259</v>
      </c>
      <c r="E10841" s="157" t="s">
        <v>8259</v>
      </c>
      <c r="F10841" s="157" t="s">
        <v>8259</v>
      </c>
    </row>
    <row r="10842" spans="1:6" x14ac:dyDescent="0.2">
      <c r="A10842" s="155" t="s">
        <v>8260</v>
      </c>
      <c r="B10842" s="155" t="s">
        <v>12364</v>
      </c>
      <c r="C10842" s="156">
        <v>37621</v>
      </c>
      <c r="D10842" s="157">
        <v>1253.9559999999999</v>
      </c>
      <c r="E10842" s="157">
        <v>1253.9559999999999</v>
      </c>
      <c r="F10842" s="157">
        <v>0</v>
      </c>
    </row>
    <row r="10843" spans="1:6" x14ac:dyDescent="0.2">
      <c r="A10843" s="155" t="s">
        <v>8261</v>
      </c>
      <c r="B10843" s="155"/>
      <c r="C10843" s="156">
        <v>37621</v>
      </c>
      <c r="D10843" s="157">
        <v>7351.6130000000003</v>
      </c>
      <c r="E10843" s="157">
        <v>9706.0079999999998</v>
      </c>
      <c r="F10843" s="157">
        <v>-2354.395</v>
      </c>
    </row>
    <row r="10844" spans="1:6" x14ac:dyDescent="0.2">
      <c r="A10844" s="155" t="s">
        <v>8257</v>
      </c>
      <c r="B10844" s="155" t="s">
        <v>8258</v>
      </c>
      <c r="C10844" s="155" t="s">
        <v>10690</v>
      </c>
      <c r="D10844" s="157" t="s">
        <v>8259</v>
      </c>
      <c r="E10844" s="157" t="s">
        <v>8259</v>
      </c>
      <c r="F10844" s="157" t="s">
        <v>8259</v>
      </c>
    </row>
    <row r="10845" spans="1:6" x14ac:dyDescent="0.2">
      <c r="A10845" s="155" t="s">
        <v>1039</v>
      </c>
      <c r="B10845" s="155" t="s">
        <v>10151</v>
      </c>
      <c r="C10845" s="155" t="s">
        <v>10152</v>
      </c>
      <c r="D10845" s="155"/>
      <c r="E10845" s="155"/>
      <c r="F10845" s="155"/>
    </row>
    <row r="10846" spans="1:6" x14ac:dyDescent="0.2">
      <c r="A10846" s="155"/>
      <c r="B10846" s="155"/>
      <c r="C10846" s="155" t="s">
        <v>10691</v>
      </c>
      <c r="D10846" s="155"/>
      <c r="E10846" s="157">
        <v>0</v>
      </c>
      <c r="F10846" s="155"/>
    </row>
    <row r="10847" spans="1:6" x14ac:dyDescent="0.2">
      <c r="A10847" s="155" t="s">
        <v>8264</v>
      </c>
      <c r="B10847" s="155"/>
      <c r="C10847" s="156">
        <v>37590</v>
      </c>
      <c r="D10847" s="157">
        <v>55036.224999999999</v>
      </c>
      <c r="E10847" s="157">
        <v>42419.625</v>
      </c>
      <c r="F10847" s="157">
        <v>12616.6</v>
      </c>
    </row>
    <row r="10848" spans="1:6" x14ac:dyDescent="0.2">
      <c r="A10848" s="155" t="s">
        <v>8257</v>
      </c>
      <c r="B10848" s="155" t="s">
        <v>8258</v>
      </c>
      <c r="C10848" s="155" t="s">
        <v>10690</v>
      </c>
      <c r="D10848" s="157" t="s">
        <v>8259</v>
      </c>
      <c r="E10848" s="157" t="s">
        <v>8259</v>
      </c>
      <c r="F10848" s="157" t="s">
        <v>8259</v>
      </c>
    </row>
    <row r="10849" spans="1:6" x14ac:dyDescent="0.2">
      <c r="A10849" s="155" t="s">
        <v>8257</v>
      </c>
      <c r="B10849" s="155" t="s">
        <v>8258</v>
      </c>
      <c r="C10849" s="155" t="s">
        <v>10690</v>
      </c>
      <c r="D10849" s="157" t="s">
        <v>8259</v>
      </c>
      <c r="E10849" s="157" t="s">
        <v>8259</v>
      </c>
      <c r="F10849" s="157" t="s">
        <v>8259</v>
      </c>
    </row>
    <row r="10850" spans="1:6" x14ac:dyDescent="0.2">
      <c r="A10850" s="155" t="s">
        <v>8260</v>
      </c>
      <c r="B10850" s="155" t="s">
        <v>12364</v>
      </c>
      <c r="C10850" s="156">
        <v>37621</v>
      </c>
      <c r="D10850" s="157">
        <v>0</v>
      </c>
      <c r="E10850" s="157">
        <v>0</v>
      </c>
      <c r="F10850" s="157">
        <v>0</v>
      </c>
    </row>
    <row r="10851" spans="1:6" x14ac:dyDescent="0.2">
      <c r="A10851" s="155" t="s">
        <v>8261</v>
      </c>
      <c r="B10851" s="155"/>
      <c r="C10851" s="156">
        <v>37621</v>
      </c>
      <c r="D10851" s="157">
        <v>55036.224999999999</v>
      </c>
      <c r="E10851" s="157">
        <v>42419.625</v>
      </c>
      <c r="F10851" s="157">
        <v>12616.6</v>
      </c>
    </row>
    <row r="10852" spans="1:6" x14ac:dyDescent="0.2">
      <c r="A10852" s="155" t="s">
        <v>8257</v>
      </c>
      <c r="B10852" s="155" t="s">
        <v>8258</v>
      </c>
      <c r="C10852" s="155" t="s">
        <v>10690</v>
      </c>
      <c r="D10852" s="157" t="s">
        <v>8259</v>
      </c>
      <c r="E10852" s="157" t="s">
        <v>8259</v>
      </c>
      <c r="F10852" s="157" t="s">
        <v>8259</v>
      </c>
    </row>
    <row r="10853" spans="1:6" x14ac:dyDescent="0.2">
      <c r="A10853" s="155" t="s">
        <v>8257</v>
      </c>
      <c r="B10853" s="155" t="s">
        <v>8258</v>
      </c>
      <c r="C10853" s="155" t="s">
        <v>10690</v>
      </c>
      <c r="D10853" s="157" t="s">
        <v>8259</v>
      </c>
      <c r="E10853" s="157" t="s">
        <v>8259</v>
      </c>
      <c r="F10853" s="157" t="s">
        <v>8259</v>
      </c>
    </row>
    <row r="10854" spans="1:6" x14ac:dyDescent="0.2">
      <c r="A10854" s="155" t="s">
        <v>8260</v>
      </c>
      <c r="B10854" s="155" t="s">
        <v>12364</v>
      </c>
      <c r="C10854" s="156">
        <v>37621</v>
      </c>
      <c r="D10854" s="157">
        <v>0</v>
      </c>
      <c r="E10854" s="157">
        <v>0</v>
      </c>
      <c r="F10854" s="157">
        <v>0</v>
      </c>
    </row>
    <row r="10855" spans="1:6" x14ac:dyDescent="0.2">
      <c r="A10855" s="155" t="s">
        <v>8261</v>
      </c>
      <c r="B10855" s="155"/>
      <c r="C10855" s="156">
        <v>37621</v>
      </c>
      <c r="D10855" s="157">
        <v>0</v>
      </c>
      <c r="E10855" s="157">
        <v>0</v>
      </c>
      <c r="F10855" s="157">
        <v>0</v>
      </c>
    </row>
    <row r="10856" spans="1:6" x14ac:dyDescent="0.2">
      <c r="A10856" s="155" t="s">
        <v>8257</v>
      </c>
      <c r="B10856" s="155" t="s">
        <v>8258</v>
      </c>
      <c r="C10856" s="155" t="s">
        <v>10690</v>
      </c>
      <c r="D10856" s="157" t="s">
        <v>8259</v>
      </c>
      <c r="E10856" s="157" t="s">
        <v>8259</v>
      </c>
      <c r="F10856" s="157" t="s">
        <v>8259</v>
      </c>
    </row>
    <row r="10857" spans="1:6" x14ac:dyDescent="0.2">
      <c r="A10857" s="155" t="s">
        <v>6675</v>
      </c>
      <c r="B10857" s="155" t="s">
        <v>9604</v>
      </c>
      <c r="C10857" s="155"/>
      <c r="D10857" s="155"/>
      <c r="E10857" s="155"/>
      <c r="F10857" s="155"/>
    </row>
    <row r="10858" spans="1:6" x14ac:dyDescent="0.2">
      <c r="A10858" s="155"/>
      <c r="B10858" s="155"/>
      <c r="C10858" s="155" t="s">
        <v>10691</v>
      </c>
      <c r="D10858" s="155"/>
      <c r="E10858" s="157">
        <v>0</v>
      </c>
      <c r="F10858" s="155"/>
    </row>
    <row r="10859" spans="1:6" x14ac:dyDescent="0.2">
      <c r="A10859" s="155" t="s">
        <v>8264</v>
      </c>
      <c r="B10859" s="155"/>
      <c r="C10859" s="156">
        <v>37590</v>
      </c>
      <c r="D10859" s="157">
        <v>4217.0010000000002</v>
      </c>
      <c r="E10859" s="157">
        <v>4217.0010000000002</v>
      </c>
      <c r="F10859" s="157">
        <v>0</v>
      </c>
    </row>
    <row r="10860" spans="1:6" x14ac:dyDescent="0.2">
      <c r="A10860" s="155" t="s">
        <v>8268</v>
      </c>
      <c r="B10860" s="155"/>
      <c r="C10860" s="155"/>
      <c r="D10860" s="155"/>
      <c r="E10860" s="155"/>
      <c r="F10860" s="155"/>
    </row>
    <row r="10861" spans="1:6" x14ac:dyDescent="0.2">
      <c r="A10861" s="155" t="s">
        <v>8254</v>
      </c>
      <c r="B10861" s="155" t="s">
        <v>8255</v>
      </c>
      <c r="C10861" s="155"/>
      <c r="D10861" s="155"/>
      <c r="E10861" s="155"/>
      <c r="F10861" s="155"/>
    </row>
    <row r="10862" spans="1:6" x14ac:dyDescent="0.2">
      <c r="A10862" s="155"/>
      <c r="B10862" s="155"/>
      <c r="C10862" s="155" t="s">
        <v>10689</v>
      </c>
      <c r="D10862" s="157" t="s">
        <v>8255</v>
      </c>
      <c r="E10862" s="155"/>
      <c r="F10862" s="155"/>
    </row>
    <row r="10864" spans="1:6" x14ac:dyDescent="0.2">
      <c r="A10864" s="155" t="s">
        <v>8257</v>
      </c>
      <c r="B10864" s="155" t="s">
        <v>8258</v>
      </c>
      <c r="C10864" s="155" t="s">
        <v>10690</v>
      </c>
      <c r="D10864" s="157" t="s">
        <v>8259</v>
      </c>
      <c r="E10864" s="157" t="s">
        <v>8259</v>
      </c>
      <c r="F10864" s="157" t="s">
        <v>8259</v>
      </c>
    </row>
    <row r="10865" spans="1:6" x14ac:dyDescent="0.2">
      <c r="A10865" s="155" t="s">
        <v>8257</v>
      </c>
      <c r="B10865" s="155" t="s">
        <v>8258</v>
      </c>
      <c r="C10865" s="155" t="s">
        <v>10690</v>
      </c>
      <c r="D10865" s="157" t="s">
        <v>8259</v>
      </c>
      <c r="E10865" s="157" t="s">
        <v>8259</v>
      </c>
      <c r="F10865" s="157" t="s">
        <v>8259</v>
      </c>
    </row>
    <row r="10866" spans="1:6" x14ac:dyDescent="0.2">
      <c r="A10866" s="155" t="s">
        <v>8260</v>
      </c>
      <c r="B10866" s="155" t="s">
        <v>12364</v>
      </c>
      <c r="C10866" s="156">
        <v>37621</v>
      </c>
      <c r="D10866" s="157">
        <v>0</v>
      </c>
      <c r="E10866" s="157">
        <v>0</v>
      </c>
      <c r="F10866" s="157">
        <v>0</v>
      </c>
    </row>
    <row r="10867" spans="1:6" x14ac:dyDescent="0.2">
      <c r="A10867" s="155" t="s">
        <v>8261</v>
      </c>
      <c r="B10867" s="155"/>
      <c r="C10867" s="156">
        <v>37621</v>
      </c>
      <c r="D10867" s="157">
        <v>4217.0010000000002</v>
      </c>
      <c r="E10867" s="157">
        <v>4217.0010000000002</v>
      </c>
      <c r="F10867" s="157">
        <v>0</v>
      </c>
    </row>
    <row r="10868" spans="1:6" x14ac:dyDescent="0.2">
      <c r="A10868" s="155" t="s">
        <v>8257</v>
      </c>
      <c r="B10868" s="155" t="s">
        <v>8258</v>
      </c>
      <c r="C10868" s="155" t="s">
        <v>10690</v>
      </c>
      <c r="D10868" s="157" t="s">
        <v>8259</v>
      </c>
      <c r="E10868" s="157" t="s">
        <v>8259</v>
      </c>
      <c r="F10868" s="157" t="s">
        <v>8259</v>
      </c>
    </row>
    <row r="10869" spans="1:6" x14ac:dyDescent="0.2">
      <c r="A10869" s="155" t="s">
        <v>4814</v>
      </c>
      <c r="B10869" s="155" t="s">
        <v>10153</v>
      </c>
      <c r="C10869" s="155" t="s">
        <v>8561</v>
      </c>
      <c r="D10869" s="155"/>
      <c r="E10869" s="155"/>
      <c r="F10869" s="155"/>
    </row>
    <row r="10870" spans="1:6" x14ac:dyDescent="0.2">
      <c r="A10870" s="155"/>
      <c r="B10870" s="155"/>
      <c r="C10870" s="155" t="s">
        <v>10691</v>
      </c>
      <c r="D10870" s="155"/>
      <c r="E10870" s="157">
        <v>0</v>
      </c>
      <c r="F10870" s="155"/>
    </row>
    <row r="10871" spans="1:6" x14ac:dyDescent="0.2">
      <c r="A10871" s="155" t="s">
        <v>8264</v>
      </c>
      <c r="B10871" s="155"/>
      <c r="C10871" s="156">
        <v>37590</v>
      </c>
      <c r="D10871" s="157">
        <v>21963.200000000001</v>
      </c>
      <c r="E10871" s="157">
        <v>25297.5</v>
      </c>
      <c r="F10871" s="157">
        <v>-3334.3</v>
      </c>
    </row>
    <row r="10872" spans="1:6" x14ac:dyDescent="0.2">
      <c r="A10872" s="155" t="s">
        <v>8257</v>
      </c>
      <c r="B10872" s="155" t="s">
        <v>8258</v>
      </c>
      <c r="C10872" s="155" t="s">
        <v>10690</v>
      </c>
      <c r="D10872" s="157" t="s">
        <v>8259</v>
      </c>
      <c r="E10872" s="157" t="s">
        <v>8259</v>
      </c>
      <c r="F10872" s="157" t="s">
        <v>8259</v>
      </c>
    </row>
    <row r="10874" spans="1:6" x14ac:dyDescent="0.2">
      <c r="A10874" s="155" t="s">
        <v>8265</v>
      </c>
      <c r="B10874" s="155" t="s">
        <v>8266</v>
      </c>
      <c r="C10874" s="155" t="s">
        <v>158</v>
      </c>
      <c r="D10874" s="157" t="s">
        <v>3</v>
      </c>
      <c r="E10874" s="157" t="s">
        <v>4</v>
      </c>
      <c r="F10874" s="157" t="s">
        <v>1020</v>
      </c>
    </row>
    <row r="10875" spans="1:6" x14ac:dyDescent="0.2">
      <c r="A10875" s="155" t="s">
        <v>8257</v>
      </c>
      <c r="B10875" s="155" t="s">
        <v>8258</v>
      </c>
      <c r="C10875" s="155" t="s">
        <v>10690</v>
      </c>
      <c r="D10875" s="157" t="s">
        <v>8259</v>
      </c>
      <c r="E10875" s="157" t="s">
        <v>8259</v>
      </c>
      <c r="F10875" s="157" t="s">
        <v>8259</v>
      </c>
    </row>
    <row r="10876" spans="1:6" x14ac:dyDescent="0.2">
      <c r="A10876" s="156">
        <v>45644</v>
      </c>
      <c r="B10876" s="155">
        <v>5624567529</v>
      </c>
      <c r="C10876" s="155" t="s">
        <v>12245</v>
      </c>
      <c r="D10876" s="157">
        <v>6307</v>
      </c>
      <c r="E10876" s="155"/>
      <c r="F10876" s="157">
        <v>2972.7</v>
      </c>
    </row>
    <row r="10877" spans="1:6" x14ac:dyDescent="0.2">
      <c r="A10877" s="156">
        <v>45657</v>
      </c>
      <c r="B10877" s="155" t="s">
        <v>12246</v>
      </c>
      <c r="C10877" s="155" t="s">
        <v>12247</v>
      </c>
      <c r="D10877" s="155"/>
      <c r="E10877" s="157">
        <v>1045</v>
      </c>
      <c r="F10877" s="157">
        <v>1927.7</v>
      </c>
    </row>
    <row r="10878" spans="1:6" x14ac:dyDescent="0.2">
      <c r="A10878" s="156">
        <v>45657</v>
      </c>
      <c r="B10878" s="155" t="s">
        <v>12248</v>
      </c>
      <c r="C10878" s="155" t="s">
        <v>12249</v>
      </c>
      <c r="D10878" s="155"/>
      <c r="E10878" s="157">
        <v>936</v>
      </c>
      <c r="F10878" s="157">
        <v>991.7</v>
      </c>
    </row>
    <row r="10879" spans="1:6" x14ac:dyDescent="0.2">
      <c r="A10879" s="156">
        <v>45657</v>
      </c>
      <c r="B10879" s="155" t="s">
        <v>12250</v>
      </c>
      <c r="C10879" s="155" t="s">
        <v>12251</v>
      </c>
      <c r="D10879" s="155"/>
      <c r="E10879" s="157">
        <v>711</v>
      </c>
      <c r="F10879" s="157">
        <v>280.7</v>
      </c>
    </row>
    <row r="10880" spans="1:6" x14ac:dyDescent="0.2">
      <c r="A10880" s="155" t="s">
        <v>8257</v>
      </c>
      <c r="B10880" s="155" t="s">
        <v>8258</v>
      </c>
      <c r="C10880" s="155" t="s">
        <v>10690</v>
      </c>
      <c r="D10880" s="157" t="s">
        <v>8259</v>
      </c>
      <c r="E10880" s="157" t="s">
        <v>8259</v>
      </c>
      <c r="F10880" s="157" t="s">
        <v>8259</v>
      </c>
    </row>
    <row r="10881" spans="1:6" x14ac:dyDescent="0.2">
      <c r="A10881" s="155" t="s">
        <v>8260</v>
      </c>
      <c r="B10881" s="155" t="s">
        <v>12364</v>
      </c>
      <c r="C10881" s="156">
        <v>37621</v>
      </c>
      <c r="D10881" s="157">
        <v>6307</v>
      </c>
      <c r="E10881" s="157">
        <v>2692</v>
      </c>
      <c r="F10881" s="157">
        <v>3615</v>
      </c>
    </row>
    <row r="10882" spans="1:6" x14ac:dyDescent="0.2">
      <c r="A10882" s="155" t="s">
        <v>8261</v>
      </c>
      <c r="B10882" s="155"/>
      <c r="C10882" s="156">
        <v>37621</v>
      </c>
      <c r="D10882" s="157">
        <v>28270.2</v>
      </c>
      <c r="E10882" s="157">
        <v>27989.5</v>
      </c>
      <c r="F10882" s="157">
        <v>280.7</v>
      </c>
    </row>
    <row r="10883" spans="1:6" x14ac:dyDescent="0.2">
      <c r="A10883" s="155" t="s">
        <v>8257</v>
      </c>
      <c r="B10883" s="155" t="s">
        <v>8258</v>
      </c>
      <c r="C10883" s="155" t="s">
        <v>10690</v>
      </c>
      <c r="D10883" s="157" t="s">
        <v>8259</v>
      </c>
      <c r="E10883" s="157" t="s">
        <v>8259</v>
      </c>
      <c r="F10883" s="157" t="s">
        <v>8259</v>
      </c>
    </row>
    <row r="10884" spans="1:6" x14ac:dyDescent="0.2">
      <c r="A10884" s="155" t="s">
        <v>8257</v>
      </c>
      <c r="B10884" s="155" t="s">
        <v>8258</v>
      </c>
      <c r="C10884" s="155" t="s">
        <v>10690</v>
      </c>
      <c r="D10884" s="157" t="s">
        <v>8259</v>
      </c>
      <c r="E10884" s="157" t="s">
        <v>8259</v>
      </c>
      <c r="F10884" s="157" t="s">
        <v>8259</v>
      </c>
    </row>
    <row r="10885" spans="1:6" x14ac:dyDescent="0.2">
      <c r="A10885" s="155" t="s">
        <v>8260</v>
      </c>
      <c r="B10885" s="155" t="s">
        <v>12364</v>
      </c>
      <c r="C10885" s="156">
        <v>37621</v>
      </c>
      <c r="D10885" s="157">
        <v>0</v>
      </c>
      <c r="E10885" s="157">
        <v>0</v>
      </c>
      <c r="F10885" s="157">
        <v>0</v>
      </c>
    </row>
    <row r="10886" spans="1:6" x14ac:dyDescent="0.2">
      <c r="A10886" s="155" t="s">
        <v>8261</v>
      </c>
      <c r="B10886" s="155"/>
      <c r="C10886" s="156">
        <v>37621</v>
      </c>
      <c r="D10886" s="157">
        <v>0</v>
      </c>
      <c r="E10886" s="157">
        <v>0</v>
      </c>
      <c r="F10886" s="157">
        <v>0</v>
      </c>
    </row>
    <row r="10887" spans="1:6" x14ac:dyDescent="0.2">
      <c r="A10887" s="155" t="s">
        <v>8257</v>
      </c>
      <c r="B10887" s="155" t="s">
        <v>8258</v>
      </c>
      <c r="C10887" s="155" t="s">
        <v>10690</v>
      </c>
      <c r="D10887" s="157" t="s">
        <v>8259</v>
      </c>
      <c r="E10887" s="157" t="s">
        <v>8259</v>
      </c>
      <c r="F10887" s="157" t="s">
        <v>8259</v>
      </c>
    </row>
    <row r="10888" spans="1:6" x14ac:dyDescent="0.2">
      <c r="A10888" s="155" t="s">
        <v>8257</v>
      </c>
      <c r="B10888" s="155" t="s">
        <v>8258</v>
      </c>
      <c r="C10888" s="155" t="s">
        <v>10690</v>
      </c>
      <c r="D10888" s="157" t="s">
        <v>8259</v>
      </c>
      <c r="E10888" s="157" t="s">
        <v>8259</v>
      </c>
      <c r="F10888" s="157" t="s">
        <v>8259</v>
      </c>
    </row>
    <row r="10889" spans="1:6" x14ac:dyDescent="0.2">
      <c r="A10889" s="155" t="s">
        <v>8260</v>
      </c>
      <c r="B10889" s="155" t="s">
        <v>12364</v>
      </c>
      <c r="C10889" s="156">
        <v>37621</v>
      </c>
      <c r="D10889" s="157">
        <v>0</v>
      </c>
      <c r="E10889" s="157">
        <v>0</v>
      </c>
      <c r="F10889" s="157">
        <v>0</v>
      </c>
    </row>
    <row r="10890" spans="1:6" x14ac:dyDescent="0.2">
      <c r="A10890" s="155" t="s">
        <v>8261</v>
      </c>
      <c r="B10890" s="155"/>
      <c r="C10890" s="156">
        <v>37621</v>
      </c>
      <c r="D10890" s="157">
        <v>0</v>
      </c>
      <c r="E10890" s="157">
        <v>0</v>
      </c>
      <c r="F10890" s="157">
        <v>0</v>
      </c>
    </row>
    <row r="10891" spans="1:6" x14ac:dyDescent="0.2">
      <c r="A10891" s="155" t="s">
        <v>8257</v>
      </c>
      <c r="B10891" s="155" t="s">
        <v>8258</v>
      </c>
      <c r="C10891" s="155" t="s">
        <v>10690</v>
      </c>
      <c r="D10891" s="157" t="s">
        <v>8259</v>
      </c>
      <c r="E10891" s="157" t="s">
        <v>8259</v>
      </c>
      <c r="F10891" s="157" t="s">
        <v>8259</v>
      </c>
    </row>
    <row r="10892" spans="1:6" x14ac:dyDescent="0.2">
      <c r="A10892" s="155" t="s">
        <v>8257</v>
      </c>
      <c r="B10892" s="155" t="s">
        <v>8258</v>
      </c>
      <c r="C10892" s="155" t="s">
        <v>10690</v>
      </c>
      <c r="D10892" s="157" t="s">
        <v>8259</v>
      </c>
      <c r="E10892" s="157" t="s">
        <v>8259</v>
      </c>
      <c r="F10892" s="157" t="s">
        <v>8259</v>
      </c>
    </row>
    <row r="10893" spans="1:6" x14ac:dyDescent="0.2">
      <c r="A10893" s="155" t="s">
        <v>8260</v>
      </c>
      <c r="B10893" s="155" t="s">
        <v>12364</v>
      </c>
      <c r="C10893" s="156">
        <v>37621</v>
      </c>
      <c r="D10893" s="157">
        <v>0</v>
      </c>
      <c r="E10893" s="157">
        <v>0</v>
      </c>
      <c r="F10893" s="157">
        <v>0</v>
      </c>
    </row>
    <row r="10894" spans="1:6" x14ac:dyDescent="0.2">
      <c r="A10894" s="155" t="s">
        <v>8261</v>
      </c>
      <c r="B10894" s="155"/>
      <c r="C10894" s="156">
        <v>37621</v>
      </c>
      <c r="D10894" s="157">
        <v>0</v>
      </c>
      <c r="E10894" s="157">
        <v>0</v>
      </c>
      <c r="F10894" s="157">
        <v>0</v>
      </c>
    </row>
    <row r="10895" spans="1:6" x14ac:dyDescent="0.2">
      <c r="A10895" s="155" t="s">
        <v>8257</v>
      </c>
      <c r="B10895" s="155" t="s">
        <v>8258</v>
      </c>
      <c r="C10895" s="155" t="s">
        <v>10690</v>
      </c>
      <c r="D10895" s="157" t="s">
        <v>8259</v>
      </c>
      <c r="E10895" s="157" t="s">
        <v>8259</v>
      </c>
      <c r="F10895" s="157" t="s">
        <v>8259</v>
      </c>
    </row>
    <row r="10896" spans="1:6" x14ac:dyDescent="0.2">
      <c r="A10896" s="155" t="s">
        <v>4815</v>
      </c>
      <c r="B10896" s="155" t="s">
        <v>12252</v>
      </c>
      <c r="C10896" s="155"/>
      <c r="D10896" s="155"/>
      <c r="E10896" s="155"/>
      <c r="F10896" s="155"/>
    </row>
    <row r="10897" spans="1:6" x14ac:dyDescent="0.2">
      <c r="A10897" s="155"/>
      <c r="B10897" s="155"/>
      <c r="C10897" s="155" t="s">
        <v>10691</v>
      </c>
      <c r="D10897" s="155"/>
      <c r="E10897" s="157">
        <v>0</v>
      </c>
      <c r="F10897" s="155"/>
    </row>
    <row r="10898" spans="1:6" x14ac:dyDescent="0.2">
      <c r="A10898" s="155" t="s">
        <v>8264</v>
      </c>
      <c r="B10898" s="155"/>
      <c r="C10898" s="156">
        <v>37590</v>
      </c>
      <c r="D10898" s="157">
        <v>66679.698999999993</v>
      </c>
      <c r="E10898" s="157">
        <v>77840.650999999998</v>
      </c>
      <c r="F10898" s="157">
        <v>-11160.951999999999</v>
      </c>
    </row>
    <row r="10899" spans="1:6" x14ac:dyDescent="0.2">
      <c r="A10899" s="155" t="s">
        <v>8257</v>
      </c>
      <c r="B10899" s="155" t="s">
        <v>8258</v>
      </c>
      <c r="C10899" s="155" t="s">
        <v>10690</v>
      </c>
      <c r="D10899" s="157" t="s">
        <v>8259</v>
      </c>
      <c r="E10899" s="157" t="s">
        <v>8259</v>
      </c>
      <c r="F10899" s="157" t="s">
        <v>8259</v>
      </c>
    </row>
    <row r="10900" spans="1:6" x14ac:dyDescent="0.2">
      <c r="A10900" s="156">
        <v>45639</v>
      </c>
      <c r="B10900" s="155" t="s">
        <v>12396</v>
      </c>
      <c r="C10900" s="155" t="s">
        <v>12397</v>
      </c>
      <c r="D10900" s="155"/>
      <c r="E10900" s="157">
        <v>14990.173000000001</v>
      </c>
      <c r="F10900" s="157">
        <v>-26151.125</v>
      </c>
    </row>
    <row r="10901" spans="1:6" x14ac:dyDescent="0.2">
      <c r="A10901" s="156">
        <v>45644</v>
      </c>
      <c r="B10901" s="155">
        <v>5624567531</v>
      </c>
      <c r="C10901" s="155" t="s">
        <v>12398</v>
      </c>
      <c r="D10901" s="157">
        <v>14990.173000000001</v>
      </c>
      <c r="E10901" s="155"/>
      <c r="F10901" s="157">
        <v>-11160.951999999999</v>
      </c>
    </row>
    <row r="10902" spans="1:6" x14ac:dyDescent="0.2">
      <c r="A10902" s="156">
        <v>45653</v>
      </c>
      <c r="B10902" s="155">
        <v>5624566387</v>
      </c>
      <c r="C10902" s="155" t="s">
        <v>12253</v>
      </c>
      <c r="D10902" s="157">
        <v>11160.951999999999</v>
      </c>
      <c r="E10902" s="155"/>
      <c r="F10902" s="157">
        <v>0</v>
      </c>
    </row>
    <row r="10903" spans="1:6" x14ac:dyDescent="0.2">
      <c r="A10903" s="155" t="s">
        <v>8257</v>
      </c>
      <c r="B10903" s="155" t="s">
        <v>8258</v>
      </c>
      <c r="C10903" s="155" t="s">
        <v>10690</v>
      </c>
      <c r="D10903" s="157" t="s">
        <v>8259</v>
      </c>
      <c r="E10903" s="157" t="s">
        <v>8259</v>
      </c>
      <c r="F10903" s="157" t="s">
        <v>8259</v>
      </c>
    </row>
    <row r="10904" spans="1:6" x14ac:dyDescent="0.2">
      <c r="A10904" s="155" t="s">
        <v>8260</v>
      </c>
      <c r="B10904" s="155" t="s">
        <v>12364</v>
      </c>
      <c r="C10904" s="156">
        <v>37621</v>
      </c>
      <c r="D10904" s="157">
        <v>26151.125</v>
      </c>
      <c r="E10904" s="157">
        <v>14990.173000000001</v>
      </c>
      <c r="F10904" s="157">
        <v>11160.951999999999</v>
      </c>
    </row>
    <row r="10905" spans="1:6" x14ac:dyDescent="0.2">
      <c r="A10905" s="155" t="s">
        <v>8261</v>
      </c>
      <c r="B10905" s="155"/>
      <c r="C10905" s="156">
        <v>37621</v>
      </c>
      <c r="D10905" s="157">
        <v>92830.823999999993</v>
      </c>
      <c r="E10905" s="157">
        <v>92830.823999999993</v>
      </c>
      <c r="F10905" s="157">
        <v>0</v>
      </c>
    </row>
    <row r="10906" spans="1:6" x14ac:dyDescent="0.2">
      <c r="A10906" s="155" t="s">
        <v>8257</v>
      </c>
      <c r="B10906" s="155" t="s">
        <v>8258</v>
      </c>
      <c r="C10906" s="155" t="s">
        <v>10690</v>
      </c>
      <c r="D10906" s="157" t="s">
        <v>8259</v>
      </c>
      <c r="E10906" s="157" t="s">
        <v>8259</v>
      </c>
      <c r="F10906" s="157" t="s">
        <v>8259</v>
      </c>
    </row>
    <row r="10907" spans="1:6" x14ac:dyDescent="0.2">
      <c r="A10907" s="155" t="s">
        <v>5017</v>
      </c>
      <c r="B10907" s="155" t="s">
        <v>8562</v>
      </c>
      <c r="C10907" s="155"/>
      <c r="D10907" s="155"/>
      <c r="E10907" s="155"/>
      <c r="F10907" s="155"/>
    </row>
    <row r="10908" spans="1:6" x14ac:dyDescent="0.2">
      <c r="A10908" s="155"/>
      <c r="B10908" s="155"/>
      <c r="C10908" s="155" t="s">
        <v>10691</v>
      </c>
      <c r="D10908" s="155"/>
      <c r="E10908" s="157">
        <v>0</v>
      </c>
      <c r="F10908" s="155"/>
    </row>
    <row r="10909" spans="1:6" x14ac:dyDescent="0.2">
      <c r="A10909" s="155" t="s">
        <v>8264</v>
      </c>
      <c r="B10909" s="155"/>
      <c r="C10909" s="156">
        <v>37590</v>
      </c>
      <c r="D10909" s="157">
        <v>5098.9690000000001</v>
      </c>
      <c r="E10909" s="157">
        <v>2924.875</v>
      </c>
      <c r="F10909" s="157">
        <v>2174.0940000000001</v>
      </c>
    </row>
    <row r="10910" spans="1:6" x14ac:dyDescent="0.2">
      <c r="A10910" s="155" t="s">
        <v>8257</v>
      </c>
      <c r="B10910" s="155" t="s">
        <v>8258</v>
      </c>
      <c r="C10910" s="155" t="s">
        <v>10690</v>
      </c>
      <c r="D10910" s="157" t="s">
        <v>8259</v>
      </c>
      <c r="E10910" s="157" t="s">
        <v>8259</v>
      </c>
      <c r="F10910" s="157" t="s">
        <v>8259</v>
      </c>
    </row>
    <row r="10911" spans="1:6" x14ac:dyDescent="0.2">
      <c r="A10911" s="155" t="s">
        <v>8257</v>
      </c>
      <c r="B10911" s="155" t="s">
        <v>8258</v>
      </c>
      <c r="C10911" s="155" t="s">
        <v>10690</v>
      </c>
      <c r="D10911" s="157" t="s">
        <v>8259</v>
      </c>
      <c r="E10911" s="157" t="s">
        <v>8259</v>
      </c>
      <c r="F10911" s="157" t="s">
        <v>8259</v>
      </c>
    </row>
    <row r="10912" spans="1:6" x14ac:dyDescent="0.2">
      <c r="A10912" s="155" t="s">
        <v>8260</v>
      </c>
      <c r="B10912" s="155" t="s">
        <v>12364</v>
      </c>
      <c r="C10912" s="156">
        <v>37621</v>
      </c>
      <c r="D10912" s="157">
        <v>0</v>
      </c>
      <c r="E10912" s="157">
        <v>0</v>
      </c>
      <c r="F10912" s="157">
        <v>0</v>
      </c>
    </row>
    <row r="10913" spans="1:6" x14ac:dyDescent="0.2">
      <c r="A10913" s="155" t="s">
        <v>8261</v>
      </c>
      <c r="B10913" s="155"/>
      <c r="C10913" s="156">
        <v>37621</v>
      </c>
      <c r="D10913" s="157">
        <v>5098.9690000000001</v>
      </c>
      <c r="E10913" s="157">
        <v>2924.875</v>
      </c>
      <c r="F10913" s="157">
        <v>2174.0940000000001</v>
      </c>
    </row>
    <row r="10914" spans="1:6" x14ac:dyDescent="0.2">
      <c r="A10914" s="155" t="s">
        <v>8257</v>
      </c>
      <c r="B10914" s="155" t="s">
        <v>8258</v>
      </c>
      <c r="C10914" s="155" t="s">
        <v>10690</v>
      </c>
      <c r="D10914" s="157" t="s">
        <v>8259</v>
      </c>
      <c r="E10914" s="157" t="s">
        <v>8259</v>
      </c>
      <c r="F10914" s="157" t="s">
        <v>8259</v>
      </c>
    </row>
    <row r="10915" spans="1:6" x14ac:dyDescent="0.2">
      <c r="A10915" s="155" t="s">
        <v>8257</v>
      </c>
      <c r="B10915" s="155" t="s">
        <v>8258</v>
      </c>
      <c r="C10915" s="155" t="s">
        <v>10690</v>
      </c>
      <c r="D10915" s="157" t="s">
        <v>8259</v>
      </c>
      <c r="E10915" s="157" t="s">
        <v>8259</v>
      </c>
      <c r="F10915" s="157" t="s">
        <v>8259</v>
      </c>
    </row>
    <row r="10916" spans="1:6" x14ac:dyDescent="0.2">
      <c r="A10916" s="155" t="s">
        <v>8268</v>
      </c>
      <c r="B10916" s="155"/>
      <c r="C10916" s="155"/>
      <c r="D10916" s="155"/>
      <c r="E10916" s="155"/>
      <c r="F10916" s="155"/>
    </row>
    <row r="10917" spans="1:6" x14ac:dyDescent="0.2">
      <c r="A10917" s="155" t="s">
        <v>8254</v>
      </c>
      <c r="B10917" s="155" t="s">
        <v>8255</v>
      </c>
      <c r="C10917" s="155"/>
      <c r="D10917" s="155"/>
      <c r="E10917" s="155"/>
      <c r="F10917" s="155"/>
    </row>
    <row r="10918" spans="1:6" x14ac:dyDescent="0.2">
      <c r="A10918" s="155"/>
      <c r="B10918" s="155"/>
      <c r="C10918" s="155" t="s">
        <v>10689</v>
      </c>
      <c r="D10918" s="157" t="s">
        <v>8255</v>
      </c>
      <c r="E10918" s="155"/>
      <c r="F10918" s="155"/>
    </row>
    <row r="10920" spans="1:6" x14ac:dyDescent="0.2">
      <c r="A10920" s="155" t="s">
        <v>8260</v>
      </c>
      <c r="B10920" s="155" t="s">
        <v>12364</v>
      </c>
      <c r="C10920" s="156">
        <v>37621</v>
      </c>
      <c r="D10920" s="157">
        <v>0</v>
      </c>
      <c r="E10920" s="157">
        <v>0</v>
      </c>
      <c r="F10920" s="157">
        <v>0</v>
      </c>
    </row>
    <row r="10921" spans="1:6" x14ac:dyDescent="0.2">
      <c r="A10921" s="155" t="s">
        <v>8261</v>
      </c>
      <c r="B10921" s="155"/>
      <c r="C10921" s="156">
        <v>37621</v>
      </c>
      <c r="D10921" s="157">
        <v>0</v>
      </c>
      <c r="E10921" s="157">
        <v>0</v>
      </c>
      <c r="F10921" s="157">
        <v>0</v>
      </c>
    </row>
    <row r="10922" spans="1:6" x14ac:dyDescent="0.2">
      <c r="A10922" s="155" t="s">
        <v>8257</v>
      </c>
      <c r="B10922" s="155" t="s">
        <v>8258</v>
      </c>
      <c r="C10922" s="155" t="s">
        <v>10690</v>
      </c>
      <c r="D10922" s="157" t="s">
        <v>8259</v>
      </c>
      <c r="E10922" s="157" t="s">
        <v>8259</v>
      </c>
      <c r="F10922" s="157" t="s">
        <v>8259</v>
      </c>
    </row>
    <row r="10923" spans="1:6" x14ac:dyDescent="0.2">
      <c r="A10923" s="155" t="s">
        <v>6682</v>
      </c>
      <c r="B10923" s="155" t="s">
        <v>10154</v>
      </c>
      <c r="C10923" s="155" t="s">
        <v>10155</v>
      </c>
      <c r="D10923" s="155"/>
      <c r="E10923" s="155"/>
      <c r="F10923" s="155"/>
    </row>
    <row r="10924" spans="1:6" x14ac:dyDescent="0.2">
      <c r="A10924" s="155"/>
      <c r="B10924" s="155"/>
      <c r="C10924" s="155" t="s">
        <v>10691</v>
      </c>
      <c r="D10924" s="155"/>
      <c r="E10924" s="157">
        <v>0</v>
      </c>
      <c r="F10924" s="155"/>
    </row>
    <row r="10925" spans="1:6" x14ac:dyDescent="0.2">
      <c r="A10925" s="155" t="s">
        <v>8264</v>
      </c>
      <c r="B10925" s="155"/>
      <c r="C10925" s="156">
        <v>37590</v>
      </c>
      <c r="D10925" s="157">
        <v>1868.001</v>
      </c>
      <c r="E10925" s="157">
        <v>1868.001</v>
      </c>
      <c r="F10925" s="157">
        <v>0</v>
      </c>
    </row>
    <row r="10926" spans="1:6" x14ac:dyDescent="0.2">
      <c r="A10926" s="155" t="s">
        <v>8257</v>
      </c>
      <c r="B10926" s="155" t="s">
        <v>8258</v>
      </c>
      <c r="C10926" s="155" t="s">
        <v>10690</v>
      </c>
      <c r="D10926" s="157" t="s">
        <v>8259</v>
      </c>
      <c r="E10926" s="157" t="s">
        <v>8259</v>
      </c>
      <c r="F10926" s="157" t="s">
        <v>8259</v>
      </c>
    </row>
    <row r="10927" spans="1:6" x14ac:dyDescent="0.2">
      <c r="A10927" s="155" t="s">
        <v>8257</v>
      </c>
      <c r="B10927" s="155" t="s">
        <v>8258</v>
      </c>
      <c r="C10927" s="155" t="s">
        <v>10690</v>
      </c>
      <c r="D10927" s="157" t="s">
        <v>8259</v>
      </c>
      <c r="E10927" s="157" t="s">
        <v>8259</v>
      </c>
      <c r="F10927" s="157" t="s">
        <v>8259</v>
      </c>
    </row>
    <row r="10928" spans="1:6" x14ac:dyDescent="0.2">
      <c r="A10928" s="155" t="s">
        <v>8260</v>
      </c>
      <c r="B10928" s="155" t="s">
        <v>12364</v>
      </c>
      <c r="C10928" s="156">
        <v>37621</v>
      </c>
      <c r="D10928" s="157">
        <v>0</v>
      </c>
      <c r="E10928" s="157">
        <v>0</v>
      </c>
      <c r="F10928" s="157">
        <v>0</v>
      </c>
    </row>
    <row r="10929" spans="1:6" x14ac:dyDescent="0.2">
      <c r="A10929" s="155" t="s">
        <v>8261</v>
      </c>
      <c r="B10929" s="155"/>
      <c r="C10929" s="156">
        <v>37621</v>
      </c>
      <c r="D10929" s="157">
        <v>1868.001</v>
      </c>
      <c r="E10929" s="157">
        <v>1868.001</v>
      </c>
      <c r="F10929" s="157">
        <v>0</v>
      </c>
    </row>
    <row r="10930" spans="1:6" x14ac:dyDescent="0.2">
      <c r="A10930" s="155" t="s">
        <v>8257</v>
      </c>
      <c r="B10930" s="155" t="s">
        <v>8258</v>
      </c>
      <c r="C10930" s="155" t="s">
        <v>10690</v>
      </c>
      <c r="D10930" s="157" t="s">
        <v>8259</v>
      </c>
      <c r="E10930" s="157" t="s">
        <v>8259</v>
      </c>
      <c r="F10930" s="157" t="s">
        <v>8259</v>
      </c>
    </row>
    <row r="10931" spans="1:6" x14ac:dyDescent="0.2">
      <c r="A10931" s="155" t="s">
        <v>4871</v>
      </c>
      <c r="B10931" s="155" t="s">
        <v>8563</v>
      </c>
      <c r="C10931" s="155" t="s">
        <v>10156</v>
      </c>
      <c r="D10931" s="155"/>
      <c r="E10931" s="155"/>
      <c r="F10931" s="155"/>
    </row>
    <row r="10932" spans="1:6" x14ac:dyDescent="0.2">
      <c r="A10932" s="155"/>
      <c r="B10932" s="155"/>
      <c r="C10932" s="155" t="s">
        <v>10691</v>
      </c>
      <c r="D10932" s="155"/>
      <c r="E10932" s="157">
        <v>0</v>
      </c>
      <c r="F10932" s="155"/>
    </row>
    <row r="10933" spans="1:6" x14ac:dyDescent="0.2">
      <c r="A10933" s="155" t="s">
        <v>8264</v>
      </c>
      <c r="B10933" s="155"/>
      <c r="C10933" s="156">
        <v>37590</v>
      </c>
      <c r="D10933" s="157">
        <v>58417.745000000003</v>
      </c>
      <c r="E10933" s="157">
        <v>67664.62</v>
      </c>
      <c r="F10933" s="157">
        <v>-9246.875</v>
      </c>
    </row>
    <row r="10934" spans="1:6" x14ac:dyDescent="0.2">
      <c r="A10934" s="155" t="s">
        <v>8257</v>
      </c>
      <c r="B10934" s="155" t="s">
        <v>8258</v>
      </c>
      <c r="C10934" s="155" t="s">
        <v>10690</v>
      </c>
      <c r="D10934" s="157" t="s">
        <v>8259</v>
      </c>
      <c r="E10934" s="157" t="s">
        <v>8259</v>
      </c>
      <c r="F10934" s="157" t="s">
        <v>8259</v>
      </c>
    </row>
    <row r="10936" spans="1:6" x14ac:dyDescent="0.2">
      <c r="A10936" s="155" t="s">
        <v>8265</v>
      </c>
      <c r="B10936" s="155" t="s">
        <v>8266</v>
      </c>
      <c r="C10936" s="155" t="s">
        <v>158</v>
      </c>
      <c r="D10936" s="157" t="s">
        <v>3</v>
      </c>
      <c r="E10936" s="157" t="s">
        <v>4</v>
      </c>
      <c r="F10936" s="157" t="s">
        <v>1020</v>
      </c>
    </row>
    <row r="10937" spans="1:6" x14ac:dyDescent="0.2">
      <c r="A10937" s="155" t="s">
        <v>8257</v>
      </c>
      <c r="B10937" s="155" t="s">
        <v>8258</v>
      </c>
      <c r="C10937" s="155" t="s">
        <v>10690</v>
      </c>
      <c r="D10937" s="157" t="s">
        <v>8259</v>
      </c>
      <c r="E10937" s="157" t="s">
        <v>8259</v>
      </c>
      <c r="F10937" s="157" t="s">
        <v>8259</v>
      </c>
    </row>
    <row r="10938" spans="1:6" x14ac:dyDescent="0.2">
      <c r="A10938" s="156">
        <v>45646</v>
      </c>
      <c r="B10938" s="155">
        <v>5624566366</v>
      </c>
      <c r="C10938" s="155" t="s">
        <v>12256</v>
      </c>
      <c r="D10938" s="157">
        <v>7158.3879999999999</v>
      </c>
      <c r="E10938" s="155"/>
      <c r="F10938" s="157">
        <v>-2088.4870000000001</v>
      </c>
    </row>
    <row r="10939" spans="1:6" x14ac:dyDescent="0.2">
      <c r="A10939" s="155" t="s">
        <v>8257</v>
      </c>
      <c r="B10939" s="155" t="s">
        <v>8258</v>
      </c>
      <c r="C10939" s="155" t="s">
        <v>10690</v>
      </c>
      <c r="D10939" s="157" t="s">
        <v>8259</v>
      </c>
      <c r="E10939" s="157" t="s">
        <v>8259</v>
      </c>
      <c r="F10939" s="157" t="s">
        <v>8259</v>
      </c>
    </row>
    <row r="10940" spans="1:6" x14ac:dyDescent="0.2">
      <c r="A10940" s="155" t="s">
        <v>8260</v>
      </c>
      <c r="B10940" s="155" t="s">
        <v>12364</v>
      </c>
      <c r="C10940" s="156">
        <v>37621</v>
      </c>
      <c r="D10940" s="157">
        <v>7158.3879999999999</v>
      </c>
      <c r="E10940" s="157">
        <v>0</v>
      </c>
      <c r="F10940" s="157">
        <v>7158.3879999999999</v>
      </c>
    </row>
    <row r="10941" spans="1:6" x14ac:dyDescent="0.2">
      <c r="A10941" s="155" t="s">
        <v>8261</v>
      </c>
      <c r="B10941" s="155"/>
      <c r="C10941" s="156">
        <v>37621</v>
      </c>
      <c r="D10941" s="157">
        <v>65576.133000000002</v>
      </c>
      <c r="E10941" s="157">
        <v>67664.62</v>
      </c>
      <c r="F10941" s="157">
        <v>-2088.4870000000001</v>
      </c>
    </row>
    <row r="10942" spans="1:6" x14ac:dyDescent="0.2">
      <c r="A10942" s="155" t="s">
        <v>8257</v>
      </c>
      <c r="B10942" s="155" t="s">
        <v>8258</v>
      </c>
      <c r="C10942" s="155" t="s">
        <v>10690</v>
      </c>
      <c r="D10942" s="157" t="s">
        <v>8259</v>
      </c>
      <c r="E10942" s="157" t="s">
        <v>8259</v>
      </c>
      <c r="F10942" s="157" t="s">
        <v>8259</v>
      </c>
    </row>
    <row r="10943" spans="1:6" x14ac:dyDescent="0.2">
      <c r="A10943" s="155" t="s">
        <v>8257</v>
      </c>
      <c r="B10943" s="155" t="s">
        <v>8258</v>
      </c>
      <c r="C10943" s="155" t="s">
        <v>10690</v>
      </c>
      <c r="D10943" s="157" t="s">
        <v>8259</v>
      </c>
      <c r="E10943" s="157" t="s">
        <v>8259</v>
      </c>
      <c r="F10943" s="157" t="s">
        <v>8259</v>
      </c>
    </row>
    <row r="10944" spans="1:6" x14ac:dyDescent="0.2">
      <c r="A10944" s="155" t="s">
        <v>8260</v>
      </c>
      <c r="B10944" s="155" t="s">
        <v>12364</v>
      </c>
      <c r="C10944" s="156">
        <v>37621</v>
      </c>
      <c r="D10944" s="157">
        <v>0</v>
      </c>
      <c r="E10944" s="157">
        <v>0</v>
      </c>
      <c r="F10944" s="157">
        <v>0</v>
      </c>
    </row>
    <row r="10945" spans="1:6" x14ac:dyDescent="0.2">
      <c r="A10945" s="155" t="s">
        <v>8261</v>
      </c>
      <c r="B10945" s="155"/>
      <c r="C10945" s="156">
        <v>37621</v>
      </c>
      <c r="D10945" s="157">
        <v>0</v>
      </c>
      <c r="E10945" s="157">
        <v>0</v>
      </c>
      <c r="F10945" s="157">
        <v>0</v>
      </c>
    </row>
    <row r="10946" spans="1:6" x14ac:dyDescent="0.2">
      <c r="A10946" s="155" t="s">
        <v>8257</v>
      </c>
      <c r="B10946" s="155" t="s">
        <v>8258</v>
      </c>
      <c r="C10946" s="155" t="s">
        <v>10690</v>
      </c>
      <c r="D10946" s="157" t="s">
        <v>8259</v>
      </c>
      <c r="E10946" s="157" t="s">
        <v>8259</v>
      </c>
      <c r="F10946" s="157" t="s">
        <v>8259</v>
      </c>
    </row>
    <row r="10947" spans="1:6" x14ac:dyDescent="0.2">
      <c r="A10947" s="155" t="s">
        <v>8257</v>
      </c>
      <c r="B10947" s="155" t="s">
        <v>8258</v>
      </c>
      <c r="C10947" s="155" t="s">
        <v>10690</v>
      </c>
      <c r="D10947" s="157" t="s">
        <v>8259</v>
      </c>
      <c r="E10947" s="157" t="s">
        <v>8259</v>
      </c>
      <c r="F10947" s="157" t="s">
        <v>8259</v>
      </c>
    </row>
    <row r="10948" spans="1:6" x14ac:dyDescent="0.2">
      <c r="A10948" s="155" t="s">
        <v>8260</v>
      </c>
      <c r="B10948" s="155" t="s">
        <v>12364</v>
      </c>
      <c r="C10948" s="156">
        <v>37621</v>
      </c>
      <c r="D10948" s="157">
        <v>0</v>
      </c>
      <c r="E10948" s="157">
        <v>0</v>
      </c>
      <c r="F10948" s="157">
        <v>0</v>
      </c>
    </row>
    <row r="10949" spans="1:6" x14ac:dyDescent="0.2">
      <c r="A10949" s="155" t="s">
        <v>8261</v>
      </c>
      <c r="B10949" s="155"/>
      <c r="C10949" s="156">
        <v>37621</v>
      </c>
      <c r="D10949" s="157">
        <v>0</v>
      </c>
      <c r="E10949" s="157">
        <v>0</v>
      </c>
      <c r="F10949" s="157">
        <v>0</v>
      </c>
    </row>
    <row r="10950" spans="1:6" x14ac:dyDescent="0.2">
      <c r="A10950" s="155" t="s">
        <v>8257</v>
      </c>
      <c r="B10950" s="155" t="s">
        <v>8258</v>
      </c>
      <c r="C10950" s="155" t="s">
        <v>10690</v>
      </c>
      <c r="D10950" s="157" t="s">
        <v>8259</v>
      </c>
      <c r="E10950" s="157" t="s">
        <v>8259</v>
      </c>
      <c r="F10950" s="157" t="s">
        <v>8259</v>
      </c>
    </row>
    <row r="10951" spans="1:6" x14ac:dyDescent="0.2">
      <c r="A10951" s="155" t="s">
        <v>4889</v>
      </c>
      <c r="B10951" s="155" t="s">
        <v>10157</v>
      </c>
      <c r="C10951" s="155" t="s">
        <v>10158</v>
      </c>
      <c r="D10951" s="155"/>
      <c r="E10951" s="155"/>
      <c r="F10951" s="155"/>
    </row>
    <row r="10952" spans="1:6" x14ac:dyDescent="0.2">
      <c r="A10952" s="155"/>
      <c r="B10952" s="155"/>
      <c r="C10952" s="155" t="s">
        <v>10691</v>
      </c>
      <c r="D10952" s="155"/>
      <c r="E10952" s="157">
        <v>0</v>
      </c>
      <c r="F10952" s="155"/>
    </row>
    <row r="10953" spans="1:6" x14ac:dyDescent="0.2">
      <c r="A10953" s="155" t="s">
        <v>8264</v>
      </c>
      <c r="B10953" s="155"/>
      <c r="C10953" s="156">
        <v>37590</v>
      </c>
      <c r="D10953" s="157">
        <v>105904.38800000001</v>
      </c>
      <c r="E10953" s="157">
        <v>142262.97399999999</v>
      </c>
      <c r="F10953" s="157">
        <v>-36358.586000000003</v>
      </c>
    </row>
    <row r="10954" spans="1:6" x14ac:dyDescent="0.2">
      <c r="A10954" s="155" t="s">
        <v>8257</v>
      </c>
      <c r="B10954" s="155" t="s">
        <v>8258</v>
      </c>
      <c r="C10954" s="155" t="s">
        <v>10690</v>
      </c>
      <c r="D10954" s="157" t="s">
        <v>8259</v>
      </c>
      <c r="E10954" s="157" t="s">
        <v>8259</v>
      </c>
      <c r="F10954" s="157" t="s">
        <v>8259</v>
      </c>
    </row>
    <row r="10955" spans="1:6" x14ac:dyDescent="0.2">
      <c r="A10955" s="156">
        <v>45646</v>
      </c>
      <c r="B10955" s="155">
        <v>5624566369</v>
      </c>
      <c r="C10955" s="155" t="s">
        <v>12257</v>
      </c>
      <c r="D10955" s="157">
        <v>35823.752</v>
      </c>
      <c r="E10955" s="155"/>
      <c r="F10955" s="157">
        <v>-534.83399999999995</v>
      </c>
    </row>
    <row r="10956" spans="1:6" x14ac:dyDescent="0.2">
      <c r="A10956" s="156">
        <v>45651</v>
      </c>
      <c r="B10956" s="155" t="s">
        <v>12258</v>
      </c>
      <c r="C10956" s="155" t="s">
        <v>12259</v>
      </c>
      <c r="D10956" s="155"/>
      <c r="E10956" s="157">
        <v>16268.130999999999</v>
      </c>
      <c r="F10956" s="157">
        <v>-16802.965</v>
      </c>
    </row>
    <row r="10957" spans="1:6" x14ac:dyDescent="0.2">
      <c r="A10957" s="156">
        <v>45657</v>
      </c>
      <c r="B10957" s="155" t="s">
        <v>12260</v>
      </c>
      <c r="C10957" s="155" t="s">
        <v>12261</v>
      </c>
      <c r="D10957" s="155"/>
      <c r="E10957" s="157">
        <v>14534.82</v>
      </c>
      <c r="F10957" s="157">
        <v>-31337.785</v>
      </c>
    </row>
    <row r="10958" spans="1:6" x14ac:dyDescent="0.2">
      <c r="A10958" s="156">
        <v>45657</v>
      </c>
      <c r="B10958" s="155" t="s">
        <v>12262</v>
      </c>
      <c r="C10958" s="155" t="s">
        <v>12263</v>
      </c>
      <c r="D10958" s="155"/>
      <c r="E10958" s="157">
        <v>8826.9979999999996</v>
      </c>
      <c r="F10958" s="157">
        <v>-40164.783000000003</v>
      </c>
    </row>
    <row r="10959" spans="1:6" x14ac:dyDescent="0.2">
      <c r="A10959" s="155" t="s">
        <v>8257</v>
      </c>
      <c r="B10959" s="155" t="s">
        <v>8258</v>
      </c>
      <c r="C10959" s="155" t="s">
        <v>10690</v>
      </c>
      <c r="D10959" s="157" t="s">
        <v>8259</v>
      </c>
      <c r="E10959" s="157" t="s">
        <v>8259</v>
      </c>
      <c r="F10959" s="157" t="s">
        <v>8259</v>
      </c>
    </row>
    <row r="10960" spans="1:6" x14ac:dyDescent="0.2">
      <c r="A10960" s="155" t="s">
        <v>8260</v>
      </c>
      <c r="B10960" s="155" t="s">
        <v>12364</v>
      </c>
      <c r="C10960" s="156">
        <v>37621</v>
      </c>
      <c r="D10960" s="157">
        <v>35823.752</v>
      </c>
      <c r="E10960" s="157">
        <v>39629.949000000001</v>
      </c>
      <c r="F10960" s="157">
        <v>-3806.1970000000001</v>
      </c>
    </row>
    <row r="10961" spans="1:6" x14ac:dyDescent="0.2">
      <c r="A10961" s="155" t="s">
        <v>8261</v>
      </c>
      <c r="B10961" s="155"/>
      <c r="C10961" s="156">
        <v>37621</v>
      </c>
      <c r="D10961" s="157">
        <v>141728.14000000001</v>
      </c>
      <c r="E10961" s="157">
        <v>181892.92300000001</v>
      </c>
      <c r="F10961" s="157">
        <v>-40164.783000000003</v>
      </c>
    </row>
    <row r="10962" spans="1:6" x14ac:dyDescent="0.2">
      <c r="A10962" s="155" t="s">
        <v>8257</v>
      </c>
      <c r="B10962" s="155" t="s">
        <v>8258</v>
      </c>
      <c r="C10962" s="155" t="s">
        <v>10690</v>
      </c>
      <c r="D10962" s="157" t="s">
        <v>8259</v>
      </c>
      <c r="E10962" s="157" t="s">
        <v>8259</v>
      </c>
      <c r="F10962" s="157" t="s">
        <v>8259</v>
      </c>
    </row>
    <row r="10963" spans="1:6" x14ac:dyDescent="0.2">
      <c r="A10963" s="155" t="s">
        <v>8257</v>
      </c>
      <c r="B10963" s="155" t="s">
        <v>8258</v>
      </c>
      <c r="C10963" s="155" t="s">
        <v>10690</v>
      </c>
      <c r="D10963" s="157" t="s">
        <v>8259</v>
      </c>
      <c r="E10963" s="157" t="s">
        <v>8259</v>
      </c>
      <c r="F10963" s="157" t="s">
        <v>8259</v>
      </c>
    </row>
    <row r="10964" spans="1:6" x14ac:dyDescent="0.2">
      <c r="A10964" s="155" t="s">
        <v>8260</v>
      </c>
      <c r="B10964" s="155" t="s">
        <v>12364</v>
      </c>
      <c r="C10964" s="156">
        <v>37621</v>
      </c>
      <c r="D10964" s="157">
        <v>0</v>
      </c>
      <c r="E10964" s="157">
        <v>0</v>
      </c>
      <c r="F10964" s="157">
        <v>0</v>
      </c>
    </row>
    <row r="10965" spans="1:6" x14ac:dyDescent="0.2">
      <c r="A10965" s="155" t="s">
        <v>8261</v>
      </c>
      <c r="B10965" s="155"/>
      <c r="C10965" s="156">
        <v>37621</v>
      </c>
      <c r="D10965" s="157">
        <v>0</v>
      </c>
      <c r="E10965" s="157">
        <v>0</v>
      </c>
      <c r="F10965" s="157">
        <v>0</v>
      </c>
    </row>
    <row r="10966" spans="1:6" x14ac:dyDescent="0.2">
      <c r="A10966" s="155" t="s">
        <v>8257</v>
      </c>
      <c r="B10966" s="155" t="s">
        <v>8258</v>
      </c>
      <c r="C10966" s="155" t="s">
        <v>10690</v>
      </c>
      <c r="D10966" s="157" t="s">
        <v>8259</v>
      </c>
      <c r="E10966" s="157" t="s">
        <v>8259</v>
      </c>
      <c r="F10966" s="157" t="s">
        <v>8259</v>
      </c>
    </row>
    <row r="10967" spans="1:6" x14ac:dyDescent="0.2">
      <c r="A10967" s="155" t="s">
        <v>5019</v>
      </c>
      <c r="B10967" s="155" t="s">
        <v>10159</v>
      </c>
      <c r="C10967" s="155"/>
      <c r="D10967" s="155"/>
      <c r="E10967" s="155"/>
      <c r="F10967" s="155"/>
    </row>
    <row r="10968" spans="1:6" x14ac:dyDescent="0.2">
      <c r="A10968" s="155"/>
      <c r="B10968" s="155"/>
      <c r="C10968" s="155" t="s">
        <v>10691</v>
      </c>
      <c r="D10968" s="155"/>
      <c r="E10968" s="157">
        <v>0</v>
      </c>
      <c r="F10968" s="155"/>
    </row>
    <row r="10969" spans="1:6" x14ac:dyDescent="0.2">
      <c r="A10969" s="155" t="s">
        <v>8264</v>
      </c>
      <c r="B10969" s="155"/>
      <c r="C10969" s="156">
        <v>37590</v>
      </c>
      <c r="D10969" s="157">
        <v>0</v>
      </c>
      <c r="E10969" s="157">
        <v>481</v>
      </c>
      <c r="F10969" s="157">
        <v>-481</v>
      </c>
    </row>
    <row r="10970" spans="1:6" x14ac:dyDescent="0.2">
      <c r="A10970" s="155" t="s">
        <v>8257</v>
      </c>
      <c r="B10970" s="155" t="s">
        <v>8258</v>
      </c>
      <c r="C10970" s="155" t="s">
        <v>10690</v>
      </c>
      <c r="D10970" s="157" t="s">
        <v>8259</v>
      </c>
      <c r="E10970" s="157" t="s">
        <v>8259</v>
      </c>
      <c r="F10970" s="157" t="s">
        <v>8259</v>
      </c>
    </row>
    <row r="10971" spans="1:6" x14ac:dyDescent="0.2">
      <c r="A10971" s="155" t="s">
        <v>8257</v>
      </c>
      <c r="B10971" s="155" t="s">
        <v>8258</v>
      </c>
      <c r="C10971" s="155" t="s">
        <v>10690</v>
      </c>
      <c r="D10971" s="157" t="s">
        <v>8259</v>
      </c>
      <c r="E10971" s="157" t="s">
        <v>8259</v>
      </c>
      <c r="F10971" s="157" t="s">
        <v>8259</v>
      </c>
    </row>
    <row r="10972" spans="1:6" x14ac:dyDescent="0.2">
      <c r="A10972" s="155" t="s">
        <v>8268</v>
      </c>
      <c r="B10972" s="155"/>
      <c r="C10972" s="155"/>
      <c r="D10972" s="155"/>
      <c r="E10972" s="155"/>
      <c r="F10972" s="155"/>
    </row>
    <row r="10973" spans="1:6" x14ac:dyDescent="0.2">
      <c r="A10973" s="155" t="s">
        <v>8254</v>
      </c>
      <c r="B10973" s="155" t="s">
        <v>8255</v>
      </c>
      <c r="C10973" s="155"/>
      <c r="D10973" s="155"/>
      <c r="E10973" s="155"/>
      <c r="F10973" s="155"/>
    </row>
    <row r="10974" spans="1:6" x14ac:dyDescent="0.2">
      <c r="A10974" s="155"/>
      <c r="B10974" s="155"/>
      <c r="C10974" s="155" t="s">
        <v>10689</v>
      </c>
      <c r="D10974" s="157" t="s">
        <v>8255</v>
      </c>
      <c r="E10974" s="155"/>
      <c r="F10974" s="155"/>
    </row>
    <row r="10976" spans="1:6" x14ac:dyDescent="0.2">
      <c r="A10976" s="155" t="s">
        <v>8260</v>
      </c>
      <c r="B10976" s="155" t="s">
        <v>12364</v>
      </c>
      <c r="C10976" s="156">
        <v>37621</v>
      </c>
      <c r="D10976" s="157">
        <v>0</v>
      </c>
      <c r="E10976" s="157">
        <v>0</v>
      </c>
      <c r="F10976" s="157">
        <v>0</v>
      </c>
    </row>
    <row r="10977" spans="1:6" x14ac:dyDescent="0.2">
      <c r="A10977" s="155" t="s">
        <v>8261</v>
      </c>
      <c r="B10977" s="155"/>
      <c r="C10977" s="156">
        <v>37621</v>
      </c>
      <c r="D10977" s="157">
        <v>0</v>
      </c>
      <c r="E10977" s="157">
        <v>481</v>
      </c>
      <c r="F10977" s="157">
        <v>-481</v>
      </c>
    </row>
    <row r="10978" spans="1:6" x14ac:dyDescent="0.2">
      <c r="A10978" s="155" t="s">
        <v>8257</v>
      </c>
      <c r="B10978" s="155" t="s">
        <v>8258</v>
      </c>
      <c r="C10978" s="155" t="s">
        <v>10690</v>
      </c>
      <c r="D10978" s="157" t="s">
        <v>8259</v>
      </c>
      <c r="E10978" s="157" t="s">
        <v>8259</v>
      </c>
      <c r="F10978" s="157" t="s">
        <v>8259</v>
      </c>
    </row>
    <row r="10979" spans="1:6" x14ac:dyDescent="0.2">
      <c r="A10979" s="155" t="s">
        <v>8257</v>
      </c>
      <c r="B10979" s="155" t="s">
        <v>8258</v>
      </c>
      <c r="C10979" s="155" t="s">
        <v>10690</v>
      </c>
      <c r="D10979" s="157" t="s">
        <v>8259</v>
      </c>
      <c r="E10979" s="157" t="s">
        <v>8259</v>
      </c>
      <c r="F10979" s="157" t="s">
        <v>8259</v>
      </c>
    </row>
    <row r="10980" spans="1:6" x14ac:dyDescent="0.2">
      <c r="A10980" s="155" t="s">
        <v>8260</v>
      </c>
      <c r="B10980" s="155" t="s">
        <v>12364</v>
      </c>
      <c r="C10980" s="156">
        <v>37621</v>
      </c>
      <c r="D10980" s="157">
        <v>0</v>
      </c>
      <c r="E10980" s="157">
        <v>0</v>
      </c>
      <c r="F10980" s="157">
        <v>0</v>
      </c>
    </row>
    <row r="10981" spans="1:6" x14ac:dyDescent="0.2">
      <c r="A10981" s="155" t="s">
        <v>8261</v>
      </c>
      <c r="B10981" s="155"/>
      <c r="C10981" s="156">
        <v>37621</v>
      </c>
      <c r="D10981" s="157">
        <v>0</v>
      </c>
      <c r="E10981" s="157">
        <v>0</v>
      </c>
      <c r="F10981" s="157">
        <v>0</v>
      </c>
    </row>
    <row r="10982" spans="1:6" x14ac:dyDescent="0.2">
      <c r="A10982" s="155" t="s">
        <v>8257</v>
      </c>
      <c r="B10982" s="155" t="s">
        <v>8258</v>
      </c>
      <c r="C10982" s="155" t="s">
        <v>10690</v>
      </c>
      <c r="D10982" s="157" t="s">
        <v>8259</v>
      </c>
      <c r="E10982" s="157" t="s">
        <v>8259</v>
      </c>
      <c r="F10982" s="157" t="s">
        <v>8259</v>
      </c>
    </row>
    <row r="10983" spans="1:6" x14ac:dyDescent="0.2">
      <c r="A10983" s="155" t="s">
        <v>8257</v>
      </c>
      <c r="B10983" s="155" t="s">
        <v>8258</v>
      </c>
      <c r="C10983" s="155" t="s">
        <v>10690</v>
      </c>
      <c r="D10983" s="157" t="s">
        <v>8259</v>
      </c>
      <c r="E10983" s="157" t="s">
        <v>8259</v>
      </c>
      <c r="F10983" s="157" t="s">
        <v>8259</v>
      </c>
    </row>
    <row r="10984" spans="1:6" x14ac:dyDescent="0.2">
      <c r="A10984" s="155" t="s">
        <v>8260</v>
      </c>
      <c r="B10984" s="155" t="s">
        <v>12364</v>
      </c>
      <c r="C10984" s="156">
        <v>37621</v>
      </c>
      <c r="D10984" s="157">
        <v>0</v>
      </c>
      <c r="E10984" s="157">
        <v>0</v>
      </c>
      <c r="F10984" s="157">
        <v>0</v>
      </c>
    </row>
    <row r="10985" spans="1:6" x14ac:dyDescent="0.2">
      <c r="A10985" s="155" t="s">
        <v>8261</v>
      </c>
      <c r="B10985" s="155"/>
      <c r="C10985" s="156">
        <v>37621</v>
      </c>
      <c r="D10985" s="157">
        <v>0</v>
      </c>
      <c r="E10985" s="157">
        <v>0</v>
      </c>
      <c r="F10985" s="157">
        <v>0</v>
      </c>
    </row>
    <row r="10986" spans="1:6" x14ac:dyDescent="0.2">
      <c r="A10986" s="155" t="s">
        <v>8257</v>
      </c>
      <c r="B10986" s="155" t="s">
        <v>8258</v>
      </c>
      <c r="C10986" s="155" t="s">
        <v>10690</v>
      </c>
      <c r="D10986" s="157" t="s">
        <v>8259</v>
      </c>
      <c r="E10986" s="157" t="s">
        <v>8259</v>
      </c>
      <c r="F10986" s="157" t="s">
        <v>8259</v>
      </c>
    </row>
    <row r="10987" spans="1:6" x14ac:dyDescent="0.2">
      <c r="A10987" s="155" t="s">
        <v>6689</v>
      </c>
      <c r="B10987" s="155" t="s">
        <v>8566</v>
      </c>
      <c r="C10987" s="155"/>
      <c r="D10987" s="155"/>
      <c r="E10987" s="155"/>
      <c r="F10987" s="155"/>
    </row>
    <row r="10988" spans="1:6" x14ac:dyDescent="0.2">
      <c r="A10988" s="155"/>
      <c r="B10988" s="155"/>
      <c r="C10988" s="155" t="s">
        <v>10691</v>
      </c>
      <c r="D10988" s="155"/>
      <c r="E10988" s="157">
        <v>0</v>
      </c>
      <c r="F10988" s="155"/>
    </row>
    <row r="10989" spans="1:6" x14ac:dyDescent="0.2">
      <c r="A10989" s="155" t="s">
        <v>8264</v>
      </c>
      <c r="B10989" s="155"/>
      <c r="C10989" s="156">
        <v>37590</v>
      </c>
      <c r="D10989" s="157">
        <v>328.315</v>
      </c>
      <c r="E10989" s="157">
        <v>328.315</v>
      </c>
      <c r="F10989" s="157">
        <v>0</v>
      </c>
    </row>
    <row r="10990" spans="1:6" x14ac:dyDescent="0.2">
      <c r="A10990" s="155" t="s">
        <v>8257</v>
      </c>
      <c r="B10990" s="155" t="s">
        <v>8258</v>
      </c>
      <c r="C10990" s="155" t="s">
        <v>10690</v>
      </c>
      <c r="D10990" s="157" t="s">
        <v>8259</v>
      </c>
      <c r="E10990" s="157" t="s">
        <v>8259</v>
      </c>
      <c r="F10990" s="157" t="s">
        <v>8259</v>
      </c>
    </row>
    <row r="10991" spans="1:6" x14ac:dyDescent="0.2">
      <c r="A10991" s="155" t="s">
        <v>8257</v>
      </c>
      <c r="B10991" s="155" t="s">
        <v>8258</v>
      </c>
      <c r="C10991" s="155" t="s">
        <v>10690</v>
      </c>
      <c r="D10991" s="157" t="s">
        <v>8259</v>
      </c>
      <c r="E10991" s="157" t="s">
        <v>8259</v>
      </c>
      <c r="F10991" s="157" t="s">
        <v>8259</v>
      </c>
    </row>
    <row r="10992" spans="1:6" x14ac:dyDescent="0.2">
      <c r="A10992" s="155" t="s">
        <v>8260</v>
      </c>
      <c r="B10992" s="155" t="s">
        <v>12364</v>
      </c>
      <c r="C10992" s="156">
        <v>37621</v>
      </c>
      <c r="D10992" s="157">
        <v>0</v>
      </c>
      <c r="E10992" s="157">
        <v>0</v>
      </c>
      <c r="F10992" s="157">
        <v>0</v>
      </c>
    </row>
    <row r="10993" spans="1:6" x14ac:dyDescent="0.2">
      <c r="A10993" s="155" t="s">
        <v>8261</v>
      </c>
      <c r="B10993" s="155"/>
      <c r="C10993" s="156">
        <v>37621</v>
      </c>
      <c r="D10993" s="157">
        <v>328.315</v>
      </c>
      <c r="E10993" s="157">
        <v>328.315</v>
      </c>
      <c r="F10993" s="157">
        <v>0</v>
      </c>
    </row>
    <row r="10994" spans="1:6" x14ac:dyDescent="0.2">
      <c r="A10994" s="155" t="s">
        <v>8257</v>
      </c>
      <c r="B10994" s="155" t="s">
        <v>8258</v>
      </c>
      <c r="C10994" s="155" t="s">
        <v>10690</v>
      </c>
      <c r="D10994" s="157" t="s">
        <v>8259</v>
      </c>
      <c r="E10994" s="157" t="s">
        <v>8259</v>
      </c>
      <c r="F10994" s="157" t="s">
        <v>8259</v>
      </c>
    </row>
    <row r="10995" spans="1:6" x14ac:dyDescent="0.2">
      <c r="A10995" s="155" t="s">
        <v>8257</v>
      </c>
      <c r="B10995" s="155" t="s">
        <v>8258</v>
      </c>
      <c r="C10995" s="155" t="s">
        <v>10690</v>
      </c>
      <c r="D10995" s="157" t="s">
        <v>8259</v>
      </c>
      <c r="E10995" s="157" t="s">
        <v>8259</v>
      </c>
      <c r="F10995" s="157" t="s">
        <v>8259</v>
      </c>
    </row>
    <row r="10996" spans="1:6" x14ac:dyDescent="0.2">
      <c r="A10996" s="155" t="s">
        <v>8260</v>
      </c>
      <c r="B10996" s="155" t="s">
        <v>12364</v>
      </c>
      <c r="C10996" s="156">
        <v>37621</v>
      </c>
      <c r="D10996" s="157">
        <v>0</v>
      </c>
      <c r="E10996" s="157">
        <v>0</v>
      </c>
      <c r="F10996" s="157">
        <v>0</v>
      </c>
    </row>
    <row r="10997" spans="1:6" x14ac:dyDescent="0.2">
      <c r="A10997" s="155" t="s">
        <v>8261</v>
      </c>
      <c r="B10997" s="155"/>
      <c r="C10997" s="156">
        <v>37621</v>
      </c>
      <c r="D10997" s="157">
        <v>0</v>
      </c>
      <c r="E10997" s="157">
        <v>0</v>
      </c>
      <c r="F10997" s="157">
        <v>0</v>
      </c>
    </row>
    <row r="10998" spans="1:6" x14ac:dyDescent="0.2">
      <c r="A10998" s="155" t="s">
        <v>8257</v>
      </c>
      <c r="B10998" s="155" t="s">
        <v>8258</v>
      </c>
      <c r="C10998" s="155" t="s">
        <v>10690</v>
      </c>
      <c r="D10998" s="157" t="s">
        <v>8259</v>
      </c>
      <c r="E10998" s="157" t="s">
        <v>8259</v>
      </c>
      <c r="F10998" s="157" t="s">
        <v>8259</v>
      </c>
    </row>
    <row r="10999" spans="1:6" x14ac:dyDescent="0.2">
      <c r="A10999" s="155" t="s">
        <v>8257</v>
      </c>
      <c r="B10999" s="155" t="s">
        <v>8258</v>
      </c>
      <c r="C10999" s="155" t="s">
        <v>10690</v>
      </c>
      <c r="D10999" s="157" t="s">
        <v>8259</v>
      </c>
      <c r="E10999" s="157" t="s">
        <v>8259</v>
      </c>
      <c r="F10999" s="157" t="s">
        <v>8259</v>
      </c>
    </row>
    <row r="11000" spans="1:6" x14ac:dyDescent="0.2">
      <c r="A11000" s="155" t="s">
        <v>8260</v>
      </c>
      <c r="B11000" s="155" t="s">
        <v>12364</v>
      </c>
      <c r="C11000" s="156">
        <v>37621</v>
      </c>
      <c r="D11000" s="157">
        <v>0</v>
      </c>
      <c r="E11000" s="157">
        <v>0</v>
      </c>
      <c r="F11000" s="157">
        <v>0</v>
      </c>
    </row>
    <row r="11001" spans="1:6" x14ac:dyDescent="0.2">
      <c r="A11001" s="155" t="s">
        <v>8261</v>
      </c>
      <c r="B11001" s="155"/>
      <c r="C11001" s="156">
        <v>37621</v>
      </c>
      <c r="D11001" s="157">
        <v>0</v>
      </c>
      <c r="E11001" s="157">
        <v>0</v>
      </c>
      <c r="F11001" s="157">
        <v>0</v>
      </c>
    </row>
    <row r="11002" spans="1:6" x14ac:dyDescent="0.2">
      <c r="A11002" s="155" t="s">
        <v>8257</v>
      </c>
      <c r="B11002" s="155" t="s">
        <v>8258</v>
      </c>
      <c r="C11002" s="155" t="s">
        <v>10690</v>
      </c>
      <c r="D11002" s="157" t="s">
        <v>8259</v>
      </c>
      <c r="E11002" s="157" t="s">
        <v>8259</v>
      </c>
      <c r="F11002" s="157" t="s">
        <v>8259</v>
      </c>
    </row>
    <row r="11003" spans="1:6" x14ac:dyDescent="0.2">
      <c r="A11003" s="155" t="s">
        <v>8257</v>
      </c>
      <c r="B11003" s="155" t="s">
        <v>8258</v>
      </c>
      <c r="C11003" s="155" t="s">
        <v>10690</v>
      </c>
      <c r="D11003" s="157" t="s">
        <v>8259</v>
      </c>
      <c r="E11003" s="157" t="s">
        <v>8259</v>
      </c>
      <c r="F11003" s="157" t="s">
        <v>8259</v>
      </c>
    </row>
    <row r="11004" spans="1:6" x14ac:dyDescent="0.2">
      <c r="A11004" s="155" t="s">
        <v>8260</v>
      </c>
      <c r="B11004" s="155" t="s">
        <v>12364</v>
      </c>
      <c r="C11004" s="156">
        <v>37621</v>
      </c>
      <c r="D11004" s="157">
        <v>0</v>
      </c>
      <c r="E11004" s="157">
        <v>0</v>
      </c>
      <c r="F11004" s="157">
        <v>0</v>
      </c>
    </row>
    <row r="11005" spans="1:6" x14ac:dyDescent="0.2">
      <c r="A11005" s="155" t="s">
        <v>8261</v>
      </c>
      <c r="B11005" s="155"/>
      <c r="C11005" s="156">
        <v>37621</v>
      </c>
      <c r="D11005" s="157">
        <v>0</v>
      </c>
      <c r="E11005" s="157">
        <v>0</v>
      </c>
      <c r="F11005" s="157">
        <v>0</v>
      </c>
    </row>
    <row r="11006" spans="1:6" x14ac:dyDescent="0.2">
      <c r="A11006" s="155" t="s">
        <v>8257</v>
      </c>
      <c r="B11006" s="155" t="s">
        <v>8258</v>
      </c>
      <c r="C11006" s="155" t="s">
        <v>10690</v>
      </c>
      <c r="D11006" s="157" t="s">
        <v>8259</v>
      </c>
      <c r="E11006" s="157" t="s">
        <v>8259</v>
      </c>
      <c r="F11006" s="157" t="s">
        <v>8259</v>
      </c>
    </row>
    <row r="11007" spans="1:6" x14ac:dyDescent="0.2">
      <c r="A11007" s="155" t="s">
        <v>5084</v>
      </c>
      <c r="B11007" s="155" t="s">
        <v>10160</v>
      </c>
      <c r="C11007" s="155" t="s">
        <v>9328</v>
      </c>
      <c r="D11007" s="155"/>
      <c r="E11007" s="155"/>
      <c r="F11007" s="155"/>
    </row>
    <row r="11008" spans="1:6" x14ac:dyDescent="0.2">
      <c r="A11008" s="155"/>
      <c r="B11008" s="155"/>
      <c r="C11008" s="155" t="s">
        <v>10691</v>
      </c>
      <c r="D11008" s="155"/>
      <c r="E11008" s="157">
        <v>0</v>
      </c>
      <c r="F11008" s="155"/>
    </row>
    <row r="11009" spans="1:6" x14ac:dyDescent="0.2">
      <c r="A11009" s="155" t="s">
        <v>8264</v>
      </c>
      <c r="B11009" s="155"/>
      <c r="C11009" s="156">
        <v>37590</v>
      </c>
      <c r="D11009" s="157">
        <v>1183.2729999999999</v>
      </c>
      <c r="E11009" s="157">
        <v>1183.2739999999999</v>
      </c>
      <c r="F11009" s="157">
        <v>-1E-3</v>
      </c>
    </row>
    <row r="11010" spans="1:6" x14ac:dyDescent="0.2">
      <c r="A11010" s="155" t="s">
        <v>8257</v>
      </c>
      <c r="B11010" s="155" t="s">
        <v>8258</v>
      </c>
      <c r="C11010" s="155" t="s">
        <v>10690</v>
      </c>
      <c r="D11010" s="157" t="s">
        <v>8259</v>
      </c>
      <c r="E11010" s="157" t="s">
        <v>8259</v>
      </c>
      <c r="F11010" s="157" t="s">
        <v>8259</v>
      </c>
    </row>
    <row r="11011" spans="1:6" x14ac:dyDescent="0.2">
      <c r="A11011" s="155" t="s">
        <v>8257</v>
      </c>
      <c r="B11011" s="155" t="s">
        <v>8258</v>
      </c>
      <c r="C11011" s="155" t="s">
        <v>10690</v>
      </c>
      <c r="D11011" s="157" t="s">
        <v>8259</v>
      </c>
      <c r="E11011" s="157" t="s">
        <v>8259</v>
      </c>
      <c r="F11011" s="157" t="s">
        <v>8259</v>
      </c>
    </row>
    <row r="11012" spans="1:6" x14ac:dyDescent="0.2">
      <c r="A11012" s="155" t="s">
        <v>8260</v>
      </c>
      <c r="B11012" s="155" t="s">
        <v>12364</v>
      </c>
      <c r="C11012" s="156">
        <v>37621</v>
      </c>
      <c r="D11012" s="157">
        <v>0</v>
      </c>
      <c r="E11012" s="157">
        <v>0</v>
      </c>
      <c r="F11012" s="157">
        <v>0</v>
      </c>
    </row>
    <row r="11013" spans="1:6" x14ac:dyDescent="0.2">
      <c r="A11013" s="155" t="s">
        <v>8261</v>
      </c>
      <c r="B11013" s="155"/>
      <c r="C11013" s="156">
        <v>37621</v>
      </c>
      <c r="D11013" s="157">
        <v>1183.2729999999999</v>
      </c>
      <c r="E11013" s="157">
        <v>1183.2739999999999</v>
      </c>
      <c r="F11013" s="157">
        <v>-1E-3</v>
      </c>
    </row>
    <row r="11014" spans="1:6" x14ac:dyDescent="0.2">
      <c r="A11014" s="155" t="s">
        <v>8257</v>
      </c>
      <c r="B11014" s="155" t="s">
        <v>8258</v>
      </c>
      <c r="C11014" s="155" t="s">
        <v>10690</v>
      </c>
      <c r="D11014" s="157" t="s">
        <v>8259</v>
      </c>
      <c r="E11014" s="157" t="s">
        <v>8259</v>
      </c>
      <c r="F11014" s="157" t="s">
        <v>8259</v>
      </c>
    </row>
    <row r="11015" spans="1:6" x14ac:dyDescent="0.2">
      <c r="A11015" s="155" t="s">
        <v>8257</v>
      </c>
      <c r="B11015" s="155" t="s">
        <v>8258</v>
      </c>
      <c r="C11015" s="155" t="s">
        <v>10690</v>
      </c>
      <c r="D11015" s="157" t="s">
        <v>8259</v>
      </c>
      <c r="E11015" s="157" t="s">
        <v>8259</v>
      </c>
      <c r="F11015" s="157" t="s">
        <v>8259</v>
      </c>
    </row>
    <row r="11016" spans="1:6" x14ac:dyDescent="0.2">
      <c r="A11016" s="155" t="s">
        <v>8260</v>
      </c>
      <c r="B11016" s="155" t="s">
        <v>12364</v>
      </c>
      <c r="C11016" s="156">
        <v>37621</v>
      </c>
      <c r="D11016" s="157">
        <v>0</v>
      </c>
      <c r="E11016" s="157">
        <v>0</v>
      </c>
      <c r="F11016" s="157">
        <v>0</v>
      </c>
    </row>
    <row r="11017" spans="1:6" x14ac:dyDescent="0.2">
      <c r="A11017" s="155" t="s">
        <v>8261</v>
      </c>
      <c r="B11017" s="155"/>
      <c r="C11017" s="156">
        <v>37621</v>
      </c>
      <c r="D11017" s="157">
        <v>0</v>
      </c>
      <c r="E11017" s="157">
        <v>0</v>
      </c>
      <c r="F11017" s="157">
        <v>0</v>
      </c>
    </row>
    <row r="11018" spans="1:6" x14ac:dyDescent="0.2">
      <c r="A11018" s="155" t="s">
        <v>8257</v>
      </c>
      <c r="B11018" s="155" t="s">
        <v>8258</v>
      </c>
      <c r="C11018" s="155" t="s">
        <v>10690</v>
      </c>
      <c r="D11018" s="157" t="s">
        <v>8259</v>
      </c>
      <c r="E11018" s="157" t="s">
        <v>8259</v>
      </c>
      <c r="F11018" s="157" t="s">
        <v>8259</v>
      </c>
    </row>
    <row r="11019" spans="1:6" x14ac:dyDescent="0.2">
      <c r="A11019" s="155" t="s">
        <v>8257</v>
      </c>
      <c r="B11019" s="155" t="s">
        <v>8258</v>
      </c>
      <c r="C11019" s="155" t="s">
        <v>10690</v>
      </c>
      <c r="D11019" s="157" t="s">
        <v>8259</v>
      </c>
      <c r="E11019" s="157" t="s">
        <v>8259</v>
      </c>
      <c r="F11019" s="157" t="s">
        <v>8259</v>
      </c>
    </row>
    <row r="11020" spans="1:6" x14ac:dyDescent="0.2">
      <c r="A11020" s="155" t="s">
        <v>8260</v>
      </c>
      <c r="B11020" s="155" t="s">
        <v>12364</v>
      </c>
      <c r="C11020" s="156">
        <v>37621</v>
      </c>
      <c r="D11020" s="157">
        <v>0</v>
      </c>
      <c r="E11020" s="157">
        <v>0</v>
      </c>
      <c r="F11020" s="157">
        <v>0</v>
      </c>
    </row>
    <row r="11021" spans="1:6" x14ac:dyDescent="0.2">
      <c r="A11021" s="155" t="s">
        <v>8261</v>
      </c>
      <c r="B11021" s="155"/>
      <c r="C11021" s="156">
        <v>37621</v>
      </c>
      <c r="D11021" s="157">
        <v>0</v>
      </c>
      <c r="E11021" s="157">
        <v>0</v>
      </c>
      <c r="F11021" s="157">
        <v>0</v>
      </c>
    </row>
    <row r="11022" spans="1:6" x14ac:dyDescent="0.2">
      <c r="A11022" s="155" t="s">
        <v>8257</v>
      </c>
      <c r="B11022" s="155" t="s">
        <v>8258</v>
      </c>
      <c r="C11022" s="155" t="s">
        <v>10690</v>
      </c>
      <c r="D11022" s="157" t="s">
        <v>8259</v>
      </c>
      <c r="E11022" s="157" t="s">
        <v>8259</v>
      </c>
      <c r="F11022" s="157" t="s">
        <v>8259</v>
      </c>
    </row>
    <row r="11023" spans="1:6" x14ac:dyDescent="0.2">
      <c r="A11023" s="155" t="s">
        <v>8257</v>
      </c>
      <c r="B11023" s="155" t="s">
        <v>8258</v>
      </c>
      <c r="C11023" s="155" t="s">
        <v>10690</v>
      </c>
      <c r="D11023" s="157" t="s">
        <v>8259</v>
      </c>
      <c r="E11023" s="157" t="s">
        <v>8259</v>
      </c>
      <c r="F11023" s="157" t="s">
        <v>8259</v>
      </c>
    </row>
    <row r="11024" spans="1:6" x14ac:dyDescent="0.2">
      <c r="A11024" s="155" t="s">
        <v>8260</v>
      </c>
      <c r="B11024" s="155" t="s">
        <v>12364</v>
      </c>
      <c r="C11024" s="156">
        <v>37621</v>
      </c>
      <c r="D11024" s="157">
        <v>0</v>
      </c>
      <c r="E11024" s="157">
        <v>0</v>
      </c>
      <c r="F11024" s="157">
        <v>0</v>
      </c>
    </row>
    <row r="11025" spans="1:6" x14ac:dyDescent="0.2">
      <c r="A11025" s="155" t="s">
        <v>8261</v>
      </c>
      <c r="B11025" s="155"/>
      <c r="C11025" s="156">
        <v>37621</v>
      </c>
      <c r="D11025" s="157">
        <v>0</v>
      </c>
      <c r="E11025" s="157">
        <v>0</v>
      </c>
      <c r="F11025" s="157">
        <v>0</v>
      </c>
    </row>
    <row r="11026" spans="1:6" x14ac:dyDescent="0.2">
      <c r="A11026" s="155" t="s">
        <v>8257</v>
      </c>
      <c r="B11026" s="155" t="s">
        <v>8258</v>
      </c>
      <c r="C11026" s="155" t="s">
        <v>10690</v>
      </c>
      <c r="D11026" s="157" t="s">
        <v>8259</v>
      </c>
      <c r="E11026" s="157" t="s">
        <v>8259</v>
      </c>
      <c r="F11026" s="157" t="s">
        <v>8259</v>
      </c>
    </row>
    <row r="11027" spans="1:6" x14ac:dyDescent="0.2">
      <c r="A11027" s="155" t="s">
        <v>5086</v>
      </c>
      <c r="B11027" s="155" t="s">
        <v>10161</v>
      </c>
      <c r="C11027" s="155" t="s">
        <v>10162</v>
      </c>
      <c r="D11027" s="155"/>
      <c r="E11027" s="155"/>
      <c r="F11027" s="155"/>
    </row>
    <row r="11028" spans="1:6" x14ac:dyDescent="0.2">
      <c r="A11028" s="155" t="s">
        <v>8268</v>
      </c>
      <c r="B11028" s="155"/>
      <c r="C11028" s="155"/>
      <c r="D11028" s="155"/>
      <c r="E11028" s="155"/>
      <c r="F11028" s="155"/>
    </row>
    <row r="11029" spans="1:6" x14ac:dyDescent="0.2">
      <c r="A11029" s="155" t="s">
        <v>8254</v>
      </c>
      <c r="B11029" s="155" t="s">
        <v>8255</v>
      </c>
      <c r="C11029" s="155"/>
      <c r="D11029" s="155"/>
      <c r="E11029" s="155"/>
      <c r="F11029" s="155"/>
    </row>
    <row r="11030" spans="1:6" x14ac:dyDescent="0.2">
      <c r="A11030" s="155"/>
      <c r="B11030" s="155"/>
      <c r="C11030" s="155" t="s">
        <v>10689</v>
      </c>
      <c r="D11030" s="157" t="s">
        <v>8255</v>
      </c>
      <c r="E11030" s="155"/>
      <c r="F11030" s="155"/>
    </row>
    <row r="11032" spans="1:6" x14ac:dyDescent="0.2">
      <c r="A11032" s="155"/>
      <c r="B11032" s="155"/>
      <c r="C11032" s="155" t="s">
        <v>10691</v>
      </c>
      <c r="D11032" s="155"/>
      <c r="E11032" s="157">
        <v>0</v>
      </c>
      <c r="F11032" s="155"/>
    </row>
    <row r="11033" spans="1:6" x14ac:dyDescent="0.2">
      <c r="A11033" s="155" t="s">
        <v>8264</v>
      </c>
      <c r="B11033" s="155"/>
      <c r="C11033" s="156">
        <v>37590</v>
      </c>
      <c r="D11033" s="157">
        <v>64408.805</v>
      </c>
      <c r="E11033" s="157">
        <v>67826.501000000004</v>
      </c>
      <c r="F11033" s="157">
        <v>-3417.6959999999999</v>
      </c>
    </row>
    <row r="11034" spans="1:6" x14ac:dyDescent="0.2">
      <c r="A11034" s="155" t="s">
        <v>8257</v>
      </c>
      <c r="B11034" s="155" t="s">
        <v>8258</v>
      </c>
      <c r="C11034" s="155" t="s">
        <v>10690</v>
      </c>
      <c r="D11034" s="157" t="s">
        <v>8259</v>
      </c>
      <c r="E11034" s="157" t="s">
        <v>8259</v>
      </c>
      <c r="F11034" s="157" t="s">
        <v>8259</v>
      </c>
    </row>
    <row r="11036" spans="1:6" x14ac:dyDescent="0.2">
      <c r="A11036" s="155" t="s">
        <v>8265</v>
      </c>
      <c r="B11036" s="155" t="s">
        <v>8266</v>
      </c>
      <c r="C11036" s="155" t="s">
        <v>158</v>
      </c>
      <c r="D11036" s="157" t="s">
        <v>3</v>
      </c>
      <c r="E11036" s="157" t="s">
        <v>4</v>
      </c>
      <c r="F11036" s="157" t="s">
        <v>1020</v>
      </c>
    </row>
    <row r="11037" spans="1:6" x14ac:dyDescent="0.2">
      <c r="A11037" s="155" t="s">
        <v>8257</v>
      </c>
      <c r="B11037" s="155" t="s">
        <v>8258</v>
      </c>
      <c r="C11037" s="155" t="s">
        <v>10690</v>
      </c>
      <c r="D11037" s="157" t="s">
        <v>8259</v>
      </c>
      <c r="E11037" s="157" t="s">
        <v>8259</v>
      </c>
      <c r="F11037" s="157" t="s">
        <v>8259</v>
      </c>
    </row>
    <row r="11038" spans="1:6" x14ac:dyDescent="0.2">
      <c r="A11038" s="156">
        <v>45646</v>
      </c>
      <c r="B11038" s="155">
        <v>5624566364</v>
      </c>
      <c r="C11038" s="155" t="s">
        <v>12264</v>
      </c>
      <c r="D11038" s="157">
        <v>3417.6959999999999</v>
      </c>
      <c r="E11038" s="155"/>
      <c r="F11038" s="157">
        <v>0</v>
      </c>
    </row>
    <row r="11039" spans="1:6" x14ac:dyDescent="0.2">
      <c r="A11039" s="156">
        <v>45651</v>
      </c>
      <c r="B11039" s="155" t="s">
        <v>12265</v>
      </c>
      <c r="C11039" s="155" t="s">
        <v>12266</v>
      </c>
      <c r="D11039" s="155"/>
      <c r="E11039" s="157">
        <v>8648.0229999999992</v>
      </c>
      <c r="F11039" s="157">
        <v>-8648.0229999999992</v>
      </c>
    </row>
    <row r="11040" spans="1:6" x14ac:dyDescent="0.2">
      <c r="A11040" s="156">
        <v>45657</v>
      </c>
      <c r="B11040" s="155" t="s">
        <v>12267</v>
      </c>
      <c r="C11040" s="155" t="s">
        <v>12268</v>
      </c>
      <c r="D11040" s="155"/>
      <c r="E11040" s="157">
        <v>3015.77</v>
      </c>
      <c r="F11040" s="157">
        <v>-11663.793</v>
      </c>
    </row>
    <row r="11041" spans="1:6" x14ac:dyDescent="0.2">
      <c r="A11041" s="155" t="s">
        <v>8257</v>
      </c>
      <c r="B11041" s="155" t="s">
        <v>8258</v>
      </c>
      <c r="C11041" s="155" t="s">
        <v>10690</v>
      </c>
      <c r="D11041" s="157" t="s">
        <v>8259</v>
      </c>
      <c r="E11041" s="157" t="s">
        <v>8259</v>
      </c>
      <c r="F11041" s="157" t="s">
        <v>8259</v>
      </c>
    </row>
    <row r="11042" spans="1:6" x14ac:dyDescent="0.2">
      <c r="A11042" s="155" t="s">
        <v>8260</v>
      </c>
      <c r="B11042" s="155" t="s">
        <v>12364</v>
      </c>
      <c r="C11042" s="156">
        <v>37621</v>
      </c>
      <c r="D11042" s="157">
        <v>3417.6959999999999</v>
      </c>
      <c r="E11042" s="157">
        <v>11663.793</v>
      </c>
      <c r="F11042" s="157">
        <v>-8246.0969999999998</v>
      </c>
    </row>
    <row r="11043" spans="1:6" x14ac:dyDescent="0.2">
      <c r="A11043" s="155" t="s">
        <v>8261</v>
      </c>
      <c r="B11043" s="155"/>
      <c r="C11043" s="156">
        <v>37621</v>
      </c>
      <c r="D11043" s="157">
        <v>67826.501000000004</v>
      </c>
      <c r="E11043" s="157">
        <v>79490.293999999994</v>
      </c>
      <c r="F11043" s="157">
        <v>-11663.793</v>
      </c>
    </row>
    <row r="11044" spans="1:6" x14ac:dyDescent="0.2">
      <c r="A11044" s="155" t="s">
        <v>8257</v>
      </c>
      <c r="B11044" s="155" t="s">
        <v>8258</v>
      </c>
      <c r="C11044" s="155" t="s">
        <v>10690</v>
      </c>
      <c r="D11044" s="157" t="s">
        <v>8259</v>
      </c>
      <c r="E11044" s="157" t="s">
        <v>8259</v>
      </c>
      <c r="F11044" s="157" t="s">
        <v>8259</v>
      </c>
    </row>
    <row r="11045" spans="1:6" x14ac:dyDescent="0.2">
      <c r="A11045" s="155" t="s">
        <v>8257</v>
      </c>
      <c r="B11045" s="155" t="s">
        <v>8258</v>
      </c>
      <c r="C11045" s="155" t="s">
        <v>10690</v>
      </c>
      <c r="D11045" s="157" t="s">
        <v>8259</v>
      </c>
      <c r="E11045" s="157" t="s">
        <v>8259</v>
      </c>
      <c r="F11045" s="157" t="s">
        <v>8259</v>
      </c>
    </row>
    <row r="11046" spans="1:6" x14ac:dyDescent="0.2">
      <c r="A11046" s="155" t="s">
        <v>8260</v>
      </c>
      <c r="B11046" s="155" t="s">
        <v>12364</v>
      </c>
      <c r="C11046" s="156">
        <v>37621</v>
      </c>
      <c r="D11046" s="157">
        <v>0</v>
      </c>
      <c r="E11046" s="157">
        <v>0</v>
      </c>
      <c r="F11046" s="157">
        <v>0</v>
      </c>
    </row>
    <row r="11047" spans="1:6" x14ac:dyDescent="0.2">
      <c r="A11047" s="155" t="s">
        <v>8261</v>
      </c>
      <c r="B11047" s="155"/>
      <c r="C11047" s="156">
        <v>37621</v>
      </c>
      <c r="D11047" s="157">
        <v>0</v>
      </c>
      <c r="E11047" s="157">
        <v>0</v>
      </c>
      <c r="F11047" s="157">
        <v>0</v>
      </c>
    </row>
    <row r="11048" spans="1:6" x14ac:dyDescent="0.2">
      <c r="A11048" s="155" t="s">
        <v>8257</v>
      </c>
      <c r="B11048" s="155" t="s">
        <v>8258</v>
      </c>
      <c r="C11048" s="155" t="s">
        <v>10690</v>
      </c>
      <c r="D11048" s="157" t="s">
        <v>8259</v>
      </c>
      <c r="E11048" s="157" t="s">
        <v>8259</v>
      </c>
      <c r="F11048" s="157" t="s">
        <v>8259</v>
      </c>
    </row>
    <row r="11049" spans="1:6" x14ac:dyDescent="0.2">
      <c r="A11049" s="155" t="s">
        <v>6696</v>
      </c>
      <c r="B11049" s="155" t="s">
        <v>10163</v>
      </c>
      <c r="C11049" s="155"/>
      <c r="D11049" s="155"/>
      <c r="E11049" s="155"/>
      <c r="F11049" s="155"/>
    </row>
    <row r="11050" spans="1:6" x14ac:dyDescent="0.2">
      <c r="A11050" s="155"/>
      <c r="B11050" s="155"/>
      <c r="C11050" s="155" t="s">
        <v>10691</v>
      </c>
      <c r="D11050" s="155"/>
      <c r="E11050" s="157">
        <v>0</v>
      </c>
      <c r="F11050" s="155"/>
    </row>
    <row r="11051" spans="1:6" x14ac:dyDescent="0.2">
      <c r="A11051" s="155" t="s">
        <v>8264</v>
      </c>
      <c r="B11051" s="155"/>
      <c r="C11051" s="156">
        <v>37590</v>
      </c>
      <c r="D11051" s="157">
        <v>16965.64</v>
      </c>
      <c r="E11051" s="157">
        <v>16965.64</v>
      </c>
      <c r="F11051" s="157">
        <v>0</v>
      </c>
    </row>
    <row r="11052" spans="1:6" x14ac:dyDescent="0.2">
      <c r="A11052" s="155" t="s">
        <v>8257</v>
      </c>
      <c r="B11052" s="155" t="s">
        <v>8258</v>
      </c>
      <c r="C11052" s="155" t="s">
        <v>10690</v>
      </c>
      <c r="D11052" s="157" t="s">
        <v>8259</v>
      </c>
      <c r="E11052" s="157" t="s">
        <v>8259</v>
      </c>
      <c r="F11052" s="157" t="s">
        <v>8259</v>
      </c>
    </row>
    <row r="11053" spans="1:6" x14ac:dyDescent="0.2">
      <c r="A11053" s="155" t="s">
        <v>8257</v>
      </c>
      <c r="B11053" s="155" t="s">
        <v>8258</v>
      </c>
      <c r="C11053" s="155" t="s">
        <v>10690</v>
      </c>
      <c r="D11053" s="157" t="s">
        <v>8259</v>
      </c>
      <c r="E11053" s="157" t="s">
        <v>8259</v>
      </c>
      <c r="F11053" s="157" t="s">
        <v>8259</v>
      </c>
    </row>
    <row r="11054" spans="1:6" x14ac:dyDescent="0.2">
      <c r="A11054" s="155" t="s">
        <v>8260</v>
      </c>
      <c r="B11054" s="155" t="s">
        <v>12364</v>
      </c>
      <c r="C11054" s="156">
        <v>37621</v>
      </c>
      <c r="D11054" s="157">
        <v>0</v>
      </c>
      <c r="E11054" s="157">
        <v>0</v>
      </c>
      <c r="F11054" s="157">
        <v>0</v>
      </c>
    </row>
    <row r="11055" spans="1:6" x14ac:dyDescent="0.2">
      <c r="A11055" s="155" t="s">
        <v>8261</v>
      </c>
      <c r="B11055" s="155"/>
      <c r="C11055" s="156">
        <v>37621</v>
      </c>
      <c r="D11055" s="157">
        <v>16965.64</v>
      </c>
      <c r="E11055" s="157">
        <v>16965.64</v>
      </c>
      <c r="F11055" s="157">
        <v>0</v>
      </c>
    </row>
    <row r="11056" spans="1:6" x14ac:dyDescent="0.2">
      <c r="A11056" s="155" t="s">
        <v>8257</v>
      </c>
      <c r="B11056" s="155" t="s">
        <v>8258</v>
      </c>
      <c r="C11056" s="155" t="s">
        <v>10690</v>
      </c>
      <c r="D11056" s="157" t="s">
        <v>8259</v>
      </c>
      <c r="E11056" s="157" t="s">
        <v>8259</v>
      </c>
      <c r="F11056" s="157" t="s">
        <v>8259</v>
      </c>
    </row>
    <row r="11057" spans="1:6" x14ac:dyDescent="0.2">
      <c r="A11057" s="155" t="s">
        <v>6698</v>
      </c>
      <c r="B11057" s="155" t="s">
        <v>10164</v>
      </c>
      <c r="C11057" s="155" t="s">
        <v>8569</v>
      </c>
      <c r="D11057" s="155"/>
      <c r="E11057" s="155"/>
      <c r="F11057" s="155"/>
    </row>
    <row r="11058" spans="1:6" x14ac:dyDescent="0.2">
      <c r="A11058" s="155"/>
      <c r="B11058" s="155"/>
      <c r="C11058" s="155" t="s">
        <v>10691</v>
      </c>
      <c r="D11058" s="155"/>
      <c r="E11058" s="157">
        <v>0</v>
      </c>
      <c r="F11058" s="155"/>
    </row>
    <row r="11059" spans="1:6" x14ac:dyDescent="0.2">
      <c r="A11059" s="155" t="s">
        <v>8264</v>
      </c>
      <c r="B11059" s="155"/>
      <c r="C11059" s="156">
        <v>37590</v>
      </c>
      <c r="D11059" s="157">
        <v>31463.684000000001</v>
      </c>
      <c r="E11059" s="157">
        <v>41329.175000000003</v>
      </c>
      <c r="F11059" s="157">
        <v>-9865.491</v>
      </c>
    </row>
    <row r="11060" spans="1:6" x14ac:dyDescent="0.2">
      <c r="A11060" s="155" t="s">
        <v>8257</v>
      </c>
      <c r="B11060" s="155" t="s">
        <v>8258</v>
      </c>
      <c r="C11060" s="155" t="s">
        <v>10690</v>
      </c>
      <c r="D11060" s="157" t="s">
        <v>8259</v>
      </c>
      <c r="E11060" s="157" t="s">
        <v>8259</v>
      </c>
      <c r="F11060" s="157" t="s">
        <v>8259</v>
      </c>
    </row>
    <row r="11061" spans="1:6" x14ac:dyDescent="0.2">
      <c r="A11061" s="156">
        <v>45632</v>
      </c>
      <c r="B11061" s="155">
        <v>5624567470</v>
      </c>
      <c r="C11061" s="155" t="s">
        <v>12285</v>
      </c>
      <c r="D11061" s="157">
        <v>1812.05</v>
      </c>
      <c r="E11061" s="155"/>
      <c r="F11061" s="157">
        <v>-8053.4409999999998</v>
      </c>
    </row>
    <row r="11062" spans="1:6" x14ac:dyDescent="0.2">
      <c r="A11062" s="156">
        <v>45632</v>
      </c>
      <c r="B11062" s="155">
        <v>5624567471</v>
      </c>
      <c r="C11062" s="155" t="s">
        <v>12286</v>
      </c>
      <c r="D11062" s="157">
        <v>540.47500000000002</v>
      </c>
      <c r="E11062" s="155"/>
      <c r="F11062" s="157">
        <v>-7512.9660000000003</v>
      </c>
    </row>
    <row r="11063" spans="1:6" x14ac:dyDescent="0.2">
      <c r="A11063" s="156">
        <v>45650</v>
      </c>
      <c r="B11063" s="155" t="s">
        <v>12287</v>
      </c>
      <c r="C11063" s="155" t="s">
        <v>12288</v>
      </c>
      <c r="D11063" s="155"/>
      <c r="E11063" s="157">
        <v>776.96100000000001</v>
      </c>
      <c r="F11063" s="157">
        <v>-8289.9269999999997</v>
      </c>
    </row>
    <row r="11064" spans="1:6" x14ac:dyDescent="0.2">
      <c r="A11064" s="156">
        <v>45656</v>
      </c>
      <c r="B11064" s="155" t="s">
        <v>12289</v>
      </c>
      <c r="C11064" s="155" t="s">
        <v>12290</v>
      </c>
      <c r="D11064" s="155"/>
      <c r="E11064" s="157">
        <v>1255.511</v>
      </c>
      <c r="F11064" s="157">
        <v>-9545.4380000000001</v>
      </c>
    </row>
    <row r="11065" spans="1:6" x14ac:dyDescent="0.2">
      <c r="A11065" s="156">
        <v>45657</v>
      </c>
      <c r="B11065" s="155" t="s">
        <v>12291</v>
      </c>
      <c r="C11065" s="155" t="s">
        <v>12292</v>
      </c>
      <c r="D11065" s="155"/>
      <c r="E11065" s="157">
        <v>474.02499999999998</v>
      </c>
      <c r="F11065" s="157">
        <v>-10019.463</v>
      </c>
    </row>
    <row r="11066" spans="1:6" x14ac:dyDescent="0.2">
      <c r="A11066" s="156">
        <v>45657</v>
      </c>
      <c r="B11066" s="155" t="s">
        <v>12293</v>
      </c>
      <c r="C11066" s="155" t="s">
        <v>12294</v>
      </c>
      <c r="D11066" s="155"/>
      <c r="E11066" s="157">
        <v>1027.018</v>
      </c>
      <c r="F11066" s="157">
        <v>-11046.481</v>
      </c>
    </row>
    <row r="11067" spans="1:6" x14ac:dyDescent="0.2">
      <c r="A11067" s="156">
        <v>45657</v>
      </c>
      <c r="B11067" s="155" t="s">
        <v>12295</v>
      </c>
      <c r="C11067" s="155" t="s">
        <v>12296</v>
      </c>
      <c r="D11067" s="155"/>
      <c r="E11067" s="157">
        <v>1524.2</v>
      </c>
      <c r="F11067" s="157">
        <v>-12570.681</v>
      </c>
    </row>
    <row r="11068" spans="1:6" x14ac:dyDescent="0.2">
      <c r="A11068" s="155" t="s">
        <v>8257</v>
      </c>
      <c r="B11068" s="155" t="s">
        <v>8258</v>
      </c>
      <c r="C11068" s="155" t="s">
        <v>10690</v>
      </c>
      <c r="D11068" s="157" t="s">
        <v>8259</v>
      </c>
      <c r="E11068" s="157" t="s">
        <v>8259</v>
      </c>
      <c r="F11068" s="157" t="s">
        <v>8259</v>
      </c>
    </row>
    <row r="11069" spans="1:6" x14ac:dyDescent="0.2">
      <c r="A11069" s="155" t="s">
        <v>8260</v>
      </c>
      <c r="B11069" s="155" t="s">
        <v>12364</v>
      </c>
      <c r="C11069" s="156">
        <v>37621</v>
      </c>
      <c r="D11069" s="157">
        <v>2352.5250000000001</v>
      </c>
      <c r="E11069" s="157">
        <v>5057.7150000000001</v>
      </c>
      <c r="F11069" s="157">
        <v>-2705.19</v>
      </c>
    </row>
    <row r="11070" spans="1:6" x14ac:dyDescent="0.2">
      <c r="A11070" s="155" t="s">
        <v>8261</v>
      </c>
      <c r="B11070" s="155"/>
      <c r="C11070" s="156">
        <v>37621</v>
      </c>
      <c r="D11070" s="157">
        <v>33816.209000000003</v>
      </c>
      <c r="E11070" s="157">
        <v>46386.89</v>
      </c>
      <c r="F11070" s="157">
        <v>-12570.681</v>
      </c>
    </row>
    <row r="11071" spans="1:6" x14ac:dyDescent="0.2">
      <c r="A11071" s="155" t="s">
        <v>8257</v>
      </c>
      <c r="B11071" s="155" t="s">
        <v>8258</v>
      </c>
      <c r="C11071" s="155" t="s">
        <v>10690</v>
      </c>
      <c r="D11071" s="157" t="s">
        <v>8259</v>
      </c>
      <c r="E11071" s="157" t="s">
        <v>8259</v>
      </c>
      <c r="F11071" s="157" t="s">
        <v>8259</v>
      </c>
    </row>
    <row r="11072" spans="1:6" x14ac:dyDescent="0.2">
      <c r="A11072" s="155" t="s">
        <v>6700</v>
      </c>
      <c r="B11072" s="155" t="s">
        <v>10165</v>
      </c>
      <c r="C11072" s="155"/>
      <c r="D11072" s="155"/>
      <c r="E11072" s="155"/>
      <c r="F11072" s="155"/>
    </row>
    <row r="11073" spans="1:6" x14ac:dyDescent="0.2">
      <c r="A11073" s="155"/>
      <c r="B11073" s="155"/>
      <c r="C11073" s="155" t="s">
        <v>10691</v>
      </c>
      <c r="D11073" s="155"/>
      <c r="E11073" s="157">
        <v>0</v>
      </c>
      <c r="F11073" s="155"/>
    </row>
    <row r="11074" spans="1:6" x14ac:dyDescent="0.2">
      <c r="A11074" s="155" t="s">
        <v>8264</v>
      </c>
      <c r="B11074" s="155"/>
      <c r="C11074" s="156">
        <v>37590</v>
      </c>
      <c r="D11074" s="157">
        <v>4599.8509999999997</v>
      </c>
      <c r="E11074" s="157">
        <v>5292.0510000000004</v>
      </c>
      <c r="F11074" s="157">
        <v>-692.2</v>
      </c>
    </row>
    <row r="11075" spans="1:6" x14ac:dyDescent="0.2">
      <c r="A11075" s="155" t="s">
        <v>8257</v>
      </c>
      <c r="B11075" s="155" t="s">
        <v>8258</v>
      </c>
      <c r="C11075" s="155" t="s">
        <v>10690</v>
      </c>
      <c r="D11075" s="157" t="s">
        <v>8259</v>
      </c>
      <c r="E11075" s="157" t="s">
        <v>8259</v>
      </c>
      <c r="F11075" s="157" t="s">
        <v>8259</v>
      </c>
    </row>
    <row r="11076" spans="1:6" x14ac:dyDescent="0.2">
      <c r="A11076" s="155" t="s">
        <v>8257</v>
      </c>
      <c r="B11076" s="155" t="s">
        <v>8258</v>
      </c>
      <c r="C11076" s="155" t="s">
        <v>10690</v>
      </c>
      <c r="D11076" s="157" t="s">
        <v>8259</v>
      </c>
      <c r="E11076" s="157" t="s">
        <v>8259</v>
      </c>
      <c r="F11076" s="157" t="s">
        <v>8259</v>
      </c>
    </row>
    <row r="11077" spans="1:6" x14ac:dyDescent="0.2">
      <c r="A11077" s="155" t="s">
        <v>8260</v>
      </c>
      <c r="B11077" s="155" t="s">
        <v>12364</v>
      </c>
      <c r="C11077" s="156">
        <v>37621</v>
      </c>
      <c r="D11077" s="157">
        <v>0</v>
      </c>
      <c r="E11077" s="157">
        <v>0</v>
      </c>
      <c r="F11077" s="157">
        <v>0</v>
      </c>
    </row>
    <row r="11078" spans="1:6" x14ac:dyDescent="0.2">
      <c r="A11078" s="155" t="s">
        <v>8261</v>
      </c>
      <c r="B11078" s="155"/>
      <c r="C11078" s="156">
        <v>37621</v>
      </c>
      <c r="D11078" s="157">
        <v>4599.8509999999997</v>
      </c>
      <c r="E11078" s="157">
        <v>5292.0510000000004</v>
      </c>
      <c r="F11078" s="157">
        <v>-692.2</v>
      </c>
    </row>
    <row r="11079" spans="1:6" x14ac:dyDescent="0.2">
      <c r="A11079" s="155" t="s">
        <v>8257</v>
      </c>
      <c r="B11079" s="155" t="s">
        <v>8258</v>
      </c>
      <c r="C11079" s="155" t="s">
        <v>10690</v>
      </c>
      <c r="D11079" s="157" t="s">
        <v>8259</v>
      </c>
      <c r="E11079" s="157" t="s">
        <v>8259</v>
      </c>
      <c r="F11079" s="157" t="s">
        <v>8259</v>
      </c>
    </row>
    <row r="11080" spans="1:6" x14ac:dyDescent="0.2">
      <c r="A11080" s="155" t="s">
        <v>6701</v>
      </c>
      <c r="B11080" s="155" t="s">
        <v>10171</v>
      </c>
      <c r="C11080" s="155" t="s">
        <v>8278</v>
      </c>
      <c r="D11080" s="155"/>
      <c r="E11080" s="155"/>
      <c r="F11080" s="155"/>
    </row>
    <row r="11081" spans="1:6" x14ac:dyDescent="0.2">
      <c r="A11081" s="155"/>
      <c r="B11081" s="155"/>
      <c r="C11081" s="155" t="s">
        <v>10691</v>
      </c>
      <c r="D11081" s="155"/>
      <c r="E11081" s="157">
        <v>0</v>
      </c>
      <c r="F11081" s="155"/>
    </row>
    <row r="11082" spans="1:6" x14ac:dyDescent="0.2">
      <c r="A11082" s="155" t="s">
        <v>8264</v>
      </c>
      <c r="B11082" s="155"/>
      <c r="C11082" s="156">
        <v>37590</v>
      </c>
      <c r="D11082" s="157">
        <v>1389.2919999999999</v>
      </c>
      <c r="E11082" s="157">
        <v>581.13900000000001</v>
      </c>
      <c r="F11082" s="157">
        <v>808.15300000000002</v>
      </c>
    </row>
    <row r="11083" spans="1:6" x14ac:dyDescent="0.2">
      <c r="A11083" s="155" t="s">
        <v>8257</v>
      </c>
      <c r="B11083" s="155" t="s">
        <v>8258</v>
      </c>
      <c r="C11083" s="155" t="s">
        <v>10690</v>
      </c>
      <c r="D11083" s="157" t="s">
        <v>8259</v>
      </c>
      <c r="E11083" s="157" t="s">
        <v>8259</v>
      </c>
      <c r="F11083" s="157" t="s">
        <v>8259</v>
      </c>
    </row>
    <row r="11084" spans="1:6" x14ac:dyDescent="0.2">
      <c r="A11084" s="155" t="s">
        <v>8268</v>
      </c>
      <c r="B11084" s="155"/>
      <c r="C11084" s="155"/>
      <c r="D11084" s="155"/>
      <c r="E11084" s="155"/>
      <c r="F11084" s="155"/>
    </row>
    <row r="11085" spans="1:6" x14ac:dyDescent="0.2">
      <c r="A11085" s="155" t="s">
        <v>8254</v>
      </c>
      <c r="B11085" s="155" t="s">
        <v>8255</v>
      </c>
      <c r="C11085" s="155"/>
      <c r="D11085" s="155"/>
      <c r="E11085" s="155"/>
      <c r="F11085" s="155"/>
    </row>
    <row r="11086" spans="1:6" x14ac:dyDescent="0.2">
      <c r="A11086" s="155"/>
      <c r="B11086" s="155"/>
      <c r="C11086" s="155" t="s">
        <v>10689</v>
      </c>
      <c r="D11086" s="157" t="s">
        <v>8255</v>
      </c>
      <c r="E11086" s="155"/>
      <c r="F11086" s="155"/>
    </row>
    <row r="11088" spans="1:6" x14ac:dyDescent="0.2">
      <c r="A11088" s="155" t="s">
        <v>8257</v>
      </c>
      <c r="B11088" s="155" t="s">
        <v>8258</v>
      </c>
      <c r="C11088" s="155" t="s">
        <v>10690</v>
      </c>
      <c r="D11088" s="157" t="s">
        <v>8259</v>
      </c>
      <c r="E11088" s="157" t="s">
        <v>8259</v>
      </c>
      <c r="F11088" s="157" t="s">
        <v>8259</v>
      </c>
    </row>
    <row r="11089" spans="1:6" x14ac:dyDescent="0.2">
      <c r="A11089" s="155" t="s">
        <v>8260</v>
      </c>
      <c r="B11089" s="155" t="s">
        <v>12364</v>
      </c>
      <c r="C11089" s="156">
        <v>37621</v>
      </c>
      <c r="D11089" s="157">
        <v>0</v>
      </c>
      <c r="E11089" s="157">
        <v>0</v>
      </c>
      <c r="F11089" s="157">
        <v>0</v>
      </c>
    </row>
    <row r="11090" spans="1:6" x14ac:dyDescent="0.2">
      <c r="A11090" s="155" t="s">
        <v>8261</v>
      </c>
      <c r="B11090" s="155"/>
      <c r="C11090" s="156">
        <v>37621</v>
      </c>
      <c r="D11090" s="157">
        <v>1389.2919999999999</v>
      </c>
      <c r="E11090" s="157">
        <v>581.13900000000001</v>
      </c>
      <c r="F11090" s="157">
        <v>808.15300000000002</v>
      </c>
    </row>
    <row r="11091" spans="1:6" x14ac:dyDescent="0.2">
      <c r="A11091" s="155" t="s">
        <v>8257</v>
      </c>
      <c r="B11091" s="155" t="s">
        <v>8258</v>
      </c>
      <c r="C11091" s="155" t="s">
        <v>10690</v>
      </c>
      <c r="D11091" s="157" t="s">
        <v>8259</v>
      </c>
      <c r="E11091" s="157" t="s">
        <v>8259</v>
      </c>
      <c r="F11091" s="157" t="s">
        <v>8259</v>
      </c>
    </row>
    <row r="11092" spans="1:6" x14ac:dyDescent="0.2">
      <c r="A11092" s="155" t="s">
        <v>6703</v>
      </c>
      <c r="B11092" s="155" t="s">
        <v>10172</v>
      </c>
      <c r="C11092" s="155" t="s">
        <v>10173</v>
      </c>
      <c r="D11092" s="155"/>
      <c r="E11092" s="155"/>
      <c r="F11092" s="155"/>
    </row>
    <row r="11093" spans="1:6" x14ac:dyDescent="0.2">
      <c r="A11093" s="155"/>
      <c r="B11093" s="155"/>
      <c r="C11093" s="155" t="s">
        <v>10691</v>
      </c>
      <c r="D11093" s="155"/>
      <c r="E11093" s="157">
        <v>0</v>
      </c>
      <c r="F11093" s="155"/>
    </row>
    <row r="11094" spans="1:6" x14ac:dyDescent="0.2">
      <c r="A11094" s="155" t="s">
        <v>8264</v>
      </c>
      <c r="B11094" s="155"/>
      <c r="C11094" s="156">
        <v>37590</v>
      </c>
      <c r="D11094" s="157">
        <v>11794.999</v>
      </c>
      <c r="E11094" s="157">
        <v>12657.799000000001</v>
      </c>
      <c r="F11094" s="157">
        <v>-862.8</v>
      </c>
    </row>
    <row r="11095" spans="1:6" x14ac:dyDescent="0.2">
      <c r="A11095" s="155" t="s">
        <v>8257</v>
      </c>
      <c r="B11095" s="155" t="s">
        <v>8258</v>
      </c>
      <c r="C11095" s="155" t="s">
        <v>10690</v>
      </c>
      <c r="D11095" s="157" t="s">
        <v>8259</v>
      </c>
      <c r="E11095" s="157" t="s">
        <v>8259</v>
      </c>
      <c r="F11095" s="157" t="s">
        <v>8259</v>
      </c>
    </row>
    <row r="11096" spans="1:6" x14ac:dyDescent="0.2">
      <c r="A11096" s="155" t="s">
        <v>8257</v>
      </c>
      <c r="B11096" s="155" t="s">
        <v>8258</v>
      </c>
      <c r="C11096" s="155" t="s">
        <v>10690</v>
      </c>
      <c r="D11096" s="157" t="s">
        <v>8259</v>
      </c>
      <c r="E11096" s="157" t="s">
        <v>8259</v>
      </c>
      <c r="F11096" s="157" t="s">
        <v>8259</v>
      </c>
    </row>
    <row r="11097" spans="1:6" x14ac:dyDescent="0.2">
      <c r="A11097" s="155" t="s">
        <v>8260</v>
      </c>
      <c r="B11097" s="155" t="s">
        <v>12364</v>
      </c>
      <c r="C11097" s="156">
        <v>37621</v>
      </c>
      <c r="D11097" s="157">
        <v>0</v>
      </c>
      <c r="E11097" s="157">
        <v>0</v>
      </c>
      <c r="F11097" s="157">
        <v>0</v>
      </c>
    </row>
    <row r="11098" spans="1:6" x14ac:dyDescent="0.2">
      <c r="A11098" s="155" t="s">
        <v>8261</v>
      </c>
      <c r="B11098" s="155"/>
      <c r="C11098" s="156">
        <v>37621</v>
      </c>
      <c r="D11098" s="157">
        <v>11794.999</v>
      </c>
      <c r="E11098" s="157">
        <v>12657.799000000001</v>
      </c>
      <c r="F11098" s="157">
        <v>-862.8</v>
      </c>
    </row>
    <row r="11099" spans="1:6" x14ac:dyDescent="0.2">
      <c r="A11099" s="155" t="s">
        <v>8257</v>
      </c>
      <c r="B11099" s="155" t="s">
        <v>8258</v>
      </c>
      <c r="C11099" s="155" t="s">
        <v>10690</v>
      </c>
      <c r="D11099" s="157" t="s">
        <v>8259</v>
      </c>
      <c r="E11099" s="157" t="s">
        <v>8259</v>
      </c>
      <c r="F11099" s="157" t="s">
        <v>8259</v>
      </c>
    </row>
    <row r="11100" spans="1:6" x14ac:dyDescent="0.2">
      <c r="A11100" s="155" t="s">
        <v>6705</v>
      </c>
      <c r="B11100" s="155" t="s">
        <v>10174</v>
      </c>
      <c r="C11100" s="155" t="s">
        <v>10175</v>
      </c>
      <c r="D11100" s="155"/>
      <c r="E11100" s="155"/>
      <c r="F11100" s="155"/>
    </row>
    <row r="11101" spans="1:6" x14ac:dyDescent="0.2">
      <c r="A11101" s="155"/>
      <c r="B11101" s="155"/>
      <c r="C11101" s="155" t="s">
        <v>10691</v>
      </c>
      <c r="D11101" s="155"/>
      <c r="E11101" s="157">
        <v>0</v>
      </c>
      <c r="F11101" s="155"/>
    </row>
    <row r="11102" spans="1:6" x14ac:dyDescent="0.2">
      <c r="A11102" s="155" t="s">
        <v>8264</v>
      </c>
      <c r="B11102" s="155"/>
      <c r="C11102" s="156">
        <v>37590</v>
      </c>
      <c r="D11102" s="157">
        <v>6426.7860000000001</v>
      </c>
      <c r="E11102" s="157">
        <v>6426.7860000000001</v>
      </c>
      <c r="F11102" s="157">
        <v>0</v>
      </c>
    </row>
    <row r="11103" spans="1:6" x14ac:dyDescent="0.2">
      <c r="A11103" s="155" t="s">
        <v>8257</v>
      </c>
      <c r="B11103" s="155" t="s">
        <v>8258</v>
      </c>
      <c r="C11103" s="155" t="s">
        <v>10690</v>
      </c>
      <c r="D11103" s="157" t="s">
        <v>8259</v>
      </c>
      <c r="E11103" s="157" t="s">
        <v>8259</v>
      </c>
      <c r="F11103" s="157" t="s">
        <v>8259</v>
      </c>
    </row>
    <row r="11104" spans="1:6" x14ac:dyDescent="0.2">
      <c r="A11104" s="155" t="s">
        <v>8257</v>
      </c>
      <c r="B11104" s="155" t="s">
        <v>8258</v>
      </c>
      <c r="C11104" s="155" t="s">
        <v>10690</v>
      </c>
      <c r="D11104" s="157" t="s">
        <v>8259</v>
      </c>
      <c r="E11104" s="157" t="s">
        <v>8259</v>
      </c>
      <c r="F11104" s="157" t="s">
        <v>8259</v>
      </c>
    </row>
    <row r="11105" spans="1:6" x14ac:dyDescent="0.2">
      <c r="A11105" s="155" t="s">
        <v>8260</v>
      </c>
      <c r="B11105" s="155" t="s">
        <v>12364</v>
      </c>
      <c r="C11105" s="156">
        <v>37621</v>
      </c>
      <c r="D11105" s="157">
        <v>0</v>
      </c>
      <c r="E11105" s="157">
        <v>0</v>
      </c>
      <c r="F11105" s="157">
        <v>0</v>
      </c>
    </row>
    <row r="11106" spans="1:6" x14ac:dyDescent="0.2">
      <c r="A11106" s="155" t="s">
        <v>8261</v>
      </c>
      <c r="B11106" s="155"/>
      <c r="C11106" s="156">
        <v>37621</v>
      </c>
      <c r="D11106" s="157">
        <v>6426.7860000000001</v>
      </c>
      <c r="E11106" s="157">
        <v>6426.7860000000001</v>
      </c>
      <c r="F11106" s="157">
        <v>0</v>
      </c>
    </row>
    <row r="11107" spans="1:6" x14ac:dyDescent="0.2">
      <c r="A11107" s="155" t="s">
        <v>8257</v>
      </c>
      <c r="B11107" s="155" t="s">
        <v>8258</v>
      </c>
      <c r="C11107" s="155" t="s">
        <v>10690</v>
      </c>
      <c r="D11107" s="157" t="s">
        <v>8259</v>
      </c>
      <c r="E11107" s="157" t="s">
        <v>8259</v>
      </c>
      <c r="F11107" s="157" t="s">
        <v>8259</v>
      </c>
    </row>
    <row r="11108" spans="1:6" x14ac:dyDescent="0.2">
      <c r="A11108" s="155" t="s">
        <v>6706</v>
      </c>
      <c r="B11108" s="155" t="s">
        <v>10176</v>
      </c>
      <c r="C11108" s="155" t="s">
        <v>10177</v>
      </c>
      <c r="D11108" s="155"/>
      <c r="E11108" s="155"/>
      <c r="F11108" s="155"/>
    </row>
    <row r="11109" spans="1:6" x14ac:dyDescent="0.2">
      <c r="A11109" s="155"/>
      <c r="B11109" s="155"/>
      <c r="C11109" s="155" t="s">
        <v>10691</v>
      </c>
      <c r="D11109" s="155"/>
      <c r="E11109" s="157">
        <v>0</v>
      </c>
      <c r="F11109" s="155"/>
    </row>
    <row r="11110" spans="1:6" x14ac:dyDescent="0.2">
      <c r="A11110" s="155" t="s">
        <v>8264</v>
      </c>
      <c r="B11110" s="155"/>
      <c r="C11110" s="156">
        <v>37590</v>
      </c>
      <c r="D11110" s="157">
        <v>114.883</v>
      </c>
      <c r="E11110" s="157">
        <v>0</v>
      </c>
      <c r="F11110" s="157">
        <v>114.883</v>
      </c>
    </row>
    <row r="11111" spans="1:6" x14ac:dyDescent="0.2">
      <c r="A11111" s="155" t="s">
        <v>8257</v>
      </c>
      <c r="B11111" s="155" t="s">
        <v>8258</v>
      </c>
      <c r="C11111" s="155" t="s">
        <v>10690</v>
      </c>
      <c r="D11111" s="157" t="s">
        <v>8259</v>
      </c>
      <c r="E11111" s="157" t="s">
        <v>8259</v>
      </c>
      <c r="F11111" s="157" t="s">
        <v>8259</v>
      </c>
    </row>
    <row r="11112" spans="1:6" x14ac:dyDescent="0.2">
      <c r="A11112" s="155" t="s">
        <v>8257</v>
      </c>
      <c r="B11112" s="155" t="s">
        <v>8258</v>
      </c>
      <c r="C11112" s="155" t="s">
        <v>10690</v>
      </c>
      <c r="D11112" s="157" t="s">
        <v>8259</v>
      </c>
      <c r="E11112" s="157" t="s">
        <v>8259</v>
      </c>
      <c r="F11112" s="157" t="s">
        <v>8259</v>
      </c>
    </row>
    <row r="11113" spans="1:6" x14ac:dyDescent="0.2">
      <c r="A11113" s="155" t="s">
        <v>8260</v>
      </c>
      <c r="B11113" s="155" t="s">
        <v>12364</v>
      </c>
      <c r="C11113" s="156">
        <v>37621</v>
      </c>
      <c r="D11113" s="157">
        <v>0</v>
      </c>
      <c r="E11113" s="157">
        <v>0</v>
      </c>
      <c r="F11113" s="157">
        <v>0</v>
      </c>
    </row>
    <row r="11114" spans="1:6" x14ac:dyDescent="0.2">
      <c r="A11114" s="155" t="s">
        <v>8261</v>
      </c>
      <c r="B11114" s="155"/>
      <c r="C11114" s="156">
        <v>37621</v>
      </c>
      <c r="D11114" s="157">
        <v>114.883</v>
      </c>
      <c r="E11114" s="157">
        <v>0</v>
      </c>
      <c r="F11114" s="157">
        <v>114.883</v>
      </c>
    </row>
    <row r="11115" spans="1:6" x14ac:dyDescent="0.2">
      <c r="A11115" s="155" t="s">
        <v>8257</v>
      </c>
      <c r="B11115" s="155" t="s">
        <v>8258</v>
      </c>
      <c r="C11115" s="155" t="s">
        <v>10690</v>
      </c>
      <c r="D11115" s="157" t="s">
        <v>8259</v>
      </c>
      <c r="E11115" s="157" t="s">
        <v>8259</v>
      </c>
      <c r="F11115" s="157" t="s">
        <v>8259</v>
      </c>
    </row>
    <row r="11116" spans="1:6" x14ac:dyDescent="0.2">
      <c r="A11116" s="155" t="s">
        <v>8246</v>
      </c>
      <c r="B11116" s="155" t="s">
        <v>8570</v>
      </c>
      <c r="C11116" s="155"/>
      <c r="D11116" s="155"/>
      <c r="E11116" s="155"/>
      <c r="F11116" s="155"/>
    </row>
    <row r="11117" spans="1:6" x14ac:dyDescent="0.2">
      <c r="A11117" s="155"/>
      <c r="B11117" s="155"/>
      <c r="C11117" s="155" t="s">
        <v>10691</v>
      </c>
      <c r="D11117" s="155"/>
      <c r="E11117" s="157">
        <v>0</v>
      </c>
      <c r="F11117" s="155"/>
    </row>
    <row r="11118" spans="1:6" x14ac:dyDescent="0.2">
      <c r="A11118" s="155" t="s">
        <v>8264</v>
      </c>
      <c r="B11118" s="155"/>
      <c r="C11118" s="156">
        <v>37590</v>
      </c>
      <c r="D11118" s="157">
        <v>13454.866</v>
      </c>
      <c r="E11118" s="157">
        <v>14475.066000000001</v>
      </c>
      <c r="F11118" s="157">
        <v>-1020.2</v>
      </c>
    </row>
    <row r="11119" spans="1:6" x14ac:dyDescent="0.2">
      <c r="A11119" s="155" t="s">
        <v>8257</v>
      </c>
      <c r="B11119" s="155" t="s">
        <v>8258</v>
      </c>
      <c r="C11119" s="155" t="s">
        <v>10690</v>
      </c>
      <c r="D11119" s="157" t="s">
        <v>8259</v>
      </c>
      <c r="E11119" s="157" t="s">
        <v>8259</v>
      </c>
      <c r="F11119" s="157" t="s">
        <v>8259</v>
      </c>
    </row>
    <row r="11120" spans="1:6" x14ac:dyDescent="0.2">
      <c r="A11120" s="155" t="s">
        <v>8257</v>
      </c>
      <c r="B11120" s="155" t="s">
        <v>8258</v>
      </c>
      <c r="C11120" s="155" t="s">
        <v>10690</v>
      </c>
      <c r="D11120" s="157" t="s">
        <v>8259</v>
      </c>
      <c r="E11120" s="157" t="s">
        <v>8259</v>
      </c>
      <c r="F11120" s="157" t="s">
        <v>8259</v>
      </c>
    </row>
    <row r="11121" spans="1:6" x14ac:dyDescent="0.2">
      <c r="A11121" s="155" t="s">
        <v>8260</v>
      </c>
      <c r="B11121" s="155" t="s">
        <v>12364</v>
      </c>
      <c r="C11121" s="156">
        <v>37621</v>
      </c>
      <c r="D11121" s="157">
        <v>0</v>
      </c>
      <c r="E11121" s="157">
        <v>0</v>
      </c>
      <c r="F11121" s="157">
        <v>0</v>
      </c>
    </row>
    <row r="11122" spans="1:6" x14ac:dyDescent="0.2">
      <c r="A11122" s="155" t="s">
        <v>8261</v>
      </c>
      <c r="B11122" s="155"/>
      <c r="C11122" s="156">
        <v>37621</v>
      </c>
      <c r="D11122" s="157">
        <v>13454.866</v>
      </c>
      <c r="E11122" s="157">
        <v>14475.066000000001</v>
      </c>
      <c r="F11122" s="157">
        <v>-1020.2</v>
      </c>
    </row>
    <row r="11123" spans="1:6" x14ac:dyDescent="0.2">
      <c r="A11123" s="155" t="s">
        <v>8257</v>
      </c>
      <c r="B11123" s="155" t="s">
        <v>8258</v>
      </c>
      <c r="C11123" s="155" t="s">
        <v>10690</v>
      </c>
      <c r="D11123" s="157" t="s">
        <v>8259</v>
      </c>
      <c r="E11123" s="157" t="s">
        <v>8259</v>
      </c>
      <c r="F11123" s="157" t="s">
        <v>8259</v>
      </c>
    </row>
    <row r="11124" spans="1:6" x14ac:dyDescent="0.2">
      <c r="A11124" s="155" t="s">
        <v>8257</v>
      </c>
      <c r="B11124" s="155" t="s">
        <v>8258</v>
      </c>
      <c r="C11124" s="155" t="s">
        <v>10690</v>
      </c>
      <c r="D11124" s="157" t="s">
        <v>8259</v>
      </c>
      <c r="E11124" s="157" t="s">
        <v>8259</v>
      </c>
      <c r="F11124" s="157" t="s">
        <v>8259</v>
      </c>
    </row>
    <row r="11125" spans="1:6" x14ac:dyDescent="0.2">
      <c r="A11125" s="155" t="s">
        <v>8260</v>
      </c>
      <c r="B11125" s="155" t="s">
        <v>12364</v>
      </c>
      <c r="C11125" s="156">
        <v>37621</v>
      </c>
      <c r="D11125" s="157">
        <v>0</v>
      </c>
      <c r="E11125" s="157">
        <v>0</v>
      </c>
      <c r="F11125" s="157">
        <v>0</v>
      </c>
    </row>
    <row r="11126" spans="1:6" x14ac:dyDescent="0.2">
      <c r="A11126" s="155" t="s">
        <v>8261</v>
      </c>
      <c r="B11126" s="155"/>
      <c r="C11126" s="156">
        <v>37621</v>
      </c>
      <c r="D11126" s="157">
        <v>0</v>
      </c>
      <c r="E11126" s="157">
        <v>0</v>
      </c>
      <c r="F11126" s="157">
        <v>0</v>
      </c>
    </row>
    <row r="11127" spans="1:6" x14ac:dyDescent="0.2">
      <c r="A11127" s="155" t="s">
        <v>8257</v>
      </c>
      <c r="B11127" s="155" t="s">
        <v>8258</v>
      </c>
      <c r="C11127" s="155" t="s">
        <v>10690</v>
      </c>
      <c r="D11127" s="157" t="s">
        <v>8259</v>
      </c>
      <c r="E11127" s="157" t="s">
        <v>8259</v>
      </c>
      <c r="F11127" s="157" t="s">
        <v>8259</v>
      </c>
    </row>
    <row r="11128" spans="1:6" x14ac:dyDescent="0.2">
      <c r="A11128" s="155" t="s">
        <v>8257</v>
      </c>
      <c r="B11128" s="155" t="s">
        <v>8258</v>
      </c>
      <c r="C11128" s="155" t="s">
        <v>10690</v>
      </c>
      <c r="D11128" s="157" t="s">
        <v>8259</v>
      </c>
      <c r="E11128" s="157" t="s">
        <v>8259</v>
      </c>
      <c r="F11128" s="157" t="s">
        <v>8259</v>
      </c>
    </row>
    <row r="11129" spans="1:6" x14ac:dyDescent="0.2">
      <c r="A11129" s="155" t="s">
        <v>8260</v>
      </c>
      <c r="B11129" s="155" t="s">
        <v>12364</v>
      </c>
      <c r="C11129" s="156">
        <v>37621</v>
      </c>
      <c r="D11129" s="157">
        <v>0</v>
      </c>
      <c r="E11129" s="157">
        <v>0</v>
      </c>
      <c r="F11129" s="157">
        <v>0</v>
      </c>
    </row>
    <row r="11130" spans="1:6" x14ac:dyDescent="0.2">
      <c r="A11130" s="155" t="s">
        <v>8261</v>
      </c>
      <c r="B11130" s="155"/>
      <c r="C11130" s="156">
        <v>37621</v>
      </c>
      <c r="D11130" s="157">
        <v>0</v>
      </c>
      <c r="E11130" s="157">
        <v>0</v>
      </c>
      <c r="F11130" s="157">
        <v>0</v>
      </c>
    </row>
    <row r="11131" spans="1:6" x14ac:dyDescent="0.2">
      <c r="A11131" s="155" t="s">
        <v>8257</v>
      </c>
      <c r="B11131" s="155" t="s">
        <v>8258</v>
      </c>
      <c r="C11131" s="155" t="s">
        <v>10690</v>
      </c>
      <c r="D11131" s="157" t="s">
        <v>8259</v>
      </c>
      <c r="E11131" s="157" t="s">
        <v>8259</v>
      </c>
      <c r="F11131" s="157" t="s">
        <v>8259</v>
      </c>
    </row>
    <row r="11132" spans="1:6" x14ac:dyDescent="0.2">
      <c r="A11132" s="155" t="s">
        <v>8257</v>
      </c>
      <c r="B11132" s="155" t="s">
        <v>8258</v>
      </c>
      <c r="C11132" s="155" t="s">
        <v>10690</v>
      </c>
      <c r="D11132" s="157" t="s">
        <v>8259</v>
      </c>
      <c r="E11132" s="157" t="s">
        <v>8259</v>
      </c>
      <c r="F11132" s="157" t="s">
        <v>8259</v>
      </c>
    </row>
    <row r="11133" spans="1:6" x14ac:dyDescent="0.2">
      <c r="A11133" s="155" t="s">
        <v>8260</v>
      </c>
      <c r="B11133" s="155" t="s">
        <v>12364</v>
      </c>
      <c r="C11133" s="156">
        <v>37621</v>
      </c>
      <c r="D11133" s="157">
        <v>0</v>
      </c>
      <c r="E11133" s="157">
        <v>0</v>
      </c>
      <c r="F11133" s="157">
        <v>0</v>
      </c>
    </row>
    <row r="11134" spans="1:6" x14ac:dyDescent="0.2">
      <c r="A11134" s="155" t="s">
        <v>8261</v>
      </c>
      <c r="B11134" s="155"/>
      <c r="C11134" s="156">
        <v>37621</v>
      </c>
      <c r="D11134" s="157">
        <v>0</v>
      </c>
      <c r="E11134" s="157">
        <v>0</v>
      </c>
      <c r="F11134" s="157">
        <v>0</v>
      </c>
    </row>
    <row r="11135" spans="1:6" x14ac:dyDescent="0.2">
      <c r="A11135" s="155" t="s">
        <v>8257</v>
      </c>
      <c r="B11135" s="155" t="s">
        <v>8258</v>
      </c>
      <c r="C11135" s="155" t="s">
        <v>10690</v>
      </c>
      <c r="D11135" s="157" t="s">
        <v>8259</v>
      </c>
      <c r="E11135" s="157" t="s">
        <v>8259</v>
      </c>
      <c r="F11135" s="157" t="s">
        <v>8259</v>
      </c>
    </row>
    <row r="11136" spans="1:6" x14ac:dyDescent="0.2">
      <c r="A11136" s="155" t="s">
        <v>7239</v>
      </c>
      <c r="B11136" s="155" t="s">
        <v>8974</v>
      </c>
      <c r="C11136" s="155"/>
      <c r="D11136" s="155"/>
      <c r="E11136" s="155"/>
      <c r="F11136" s="155"/>
    </row>
    <row r="11137" spans="1:6" x14ac:dyDescent="0.2">
      <c r="A11137" s="155"/>
      <c r="B11137" s="155"/>
      <c r="C11137" s="155" t="s">
        <v>10691</v>
      </c>
      <c r="D11137" s="155"/>
      <c r="E11137" s="157">
        <v>0</v>
      </c>
      <c r="F11137" s="155"/>
    </row>
    <row r="11138" spans="1:6" x14ac:dyDescent="0.2">
      <c r="A11138" s="155" t="s">
        <v>8264</v>
      </c>
      <c r="B11138" s="155"/>
      <c r="C11138" s="156">
        <v>37590</v>
      </c>
      <c r="D11138" s="157">
        <v>1158.309</v>
      </c>
      <c r="E11138" s="157">
        <v>2209.9009999999998</v>
      </c>
      <c r="F11138" s="157">
        <v>-1051.5920000000001</v>
      </c>
    </row>
    <row r="11139" spans="1:6" x14ac:dyDescent="0.2">
      <c r="A11139" s="155" t="s">
        <v>8257</v>
      </c>
      <c r="B11139" s="155" t="s">
        <v>8258</v>
      </c>
      <c r="C11139" s="155" t="s">
        <v>10690</v>
      </c>
      <c r="D11139" s="157" t="s">
        <v>8259</v>
      </c>
      <c r="E11139" s="157" t="s">
        <v>8259</v>
      </c>
      <c r="F11139" s="157" t="s">
        <v>8259</v>
      </c>
    </row>
    <row r="11140" spans="1:6" x14ac:dyDescent="0.2">
      <c r="A11140" s="155" t="s">
        <v>8268</v>
      </c>
      <c r="B11140" s="155"/>
      <c r="C11140" s="155"/>
      <c r="D11140" s="155"/>
      <c r="E11140" s="155"/>
      <c r="F11140" s="155"/>
    </row>
    <row r="11141" spans="1:6" x14ac:dyDescent="0.2">
      <c r="A11141" s="155" t="s">
        <v>8254</v>
      </c>
      <c r="B11141" s="155" t="s">
        <v>8255</v>
      </c>
      <c r="C11141" s="155"/>
      <c r="D11141" s="155"/>
      <c r="E11141" s="155"/>
      <c r="F11141" s="155"/>
    </row>
    <row r="11142" spans="1:6" x14ac:dyDescent="0.2">
      <c r="A11142" s="155"/>
      <c r="B11142" s="155"/>
      <c r="C11142" s="155" t="s">
        <v>10689</v>
      </c>
      <c r="D11142" s="157" t="s">
        <v>8255</v>
      </c>
      <c r="E11142" s="155"/>
      <c r="F11142" s="155"/>
    </row>
    <row r="11144" spans="1:6" x14ac:dyDescent="0.2">
      <c r="A11144" s="155" t="s">
        <v>8257</v>
      </c>
      <c r="B11144" s="155" t="s">
        <v>8258</v>
      </c>
      <c r="C11144" s="155" t="s">
        <v>10690</v>
      </c>
      <c r="D11144" s="157" t="s">
        <v>8259</v>
      </c>
      <c r="E11144" s="157" t="s">
        <v>8259</v>
      </c>
      <c r="F11144" s="157" t="s">
        <v>8259</v>
      </c>
    </row>
    <row r="11145" spans="1:6" x14ac:dyDescent="0.2">
      <c r="A11145" s="155" t="s">
        <v>8260</v>
      </c>
      <c r="B11145" s="155" t="s">
        <v>12364</v>
      </c>
      <c r="C11145" s="156">
        <v>37621</v>
      </c>
      <c r="D11145" s="157">
        <v>0</v>
      </c>
      <c r="E11145" s="157">
        <v>0</v>
      </c>
      <c r="F11145" s="157">
        <v>0</v>
      </c>
    </row>
    <row r="11146" spans="1:6" x14ac:dyDescent="0.2">
      <c r="A11146" s="155" t="s">
        <v>8261</v>
      </c>
      <c r="B11146" s="155"/>
      <c r="C11146" s="156">
        <v>37621</v>
      </c>
      <c r="D11146" s="157">
        <v>1158.309</v>
      </c>
      <c r="E11146" s="157">
        <v>2209.9009999999998</v>
      </c>
      <c r="F11146" s="157">
        <v>-1051.5920000000001</v>
      </c>
    </row>
    <row r="11147" spans="1:6" x14ac:dyDescent="0.2">
      <c r="A11147" s="155" t="s">
        <v>8257</v>
      </c>
      <c r="B11147" s="155" t="s">
        <v>8258</v>
      </c>
      <c r="C11147" s="155" t="s">
        <v>10690</v>
      </c>
      <c r="D11147" s="157" t="s">
        <v>8259</v>
      </c>
      <c r="E11147" s="157" t="s">
        <v>8259</v>
      </c>
      <c r="F11147" s="157" t="s">
        <v>8259</v>
      </c>
    </row>
    <row r="11148" spans="1:6" x14ac:dyDescent="0.2">
      <c r="A11148" s="155" t="s">
        <v>8257</v>
      </c>
      <c r="B11148" s="155" t="s">
        <v>8258</v>
      </c>
      <c r="C11148" s="155" t="s">
        <v>10690</v>
      </c>
      <c r="D11148" s="157" t="s">
        <v>8259</v>
      </c>
      <c r="E11148" s="157" t="s">
        <v>8259</v>
      </c>
      <c r="F11148" s="157" t="s">
        <v>8259</v>
      </c>
    </row>
    <row r="11149" spans="1:6" x14ac:dyDescent="0.2">
      <c r="A11149" s="155" t="s">
        <v>8260</v>
      </c>
      <c r="B11149" s="155" t="s">
        <v>12364</v>
      </c>
      <c r="C11149" s="156">
        <v>37621</v>
      </c>
      <c r="D11149" s="157">
        <v>0</v>
      </c>
      <c r="E11149" s="157">
        <v>0</v>
      </c>
      <c r="F11149" s="157">
        <v>0</v>
      </c>
    </row>
    <row r="11150" spans="1:6" x14ac:dyDescent="0.2">
      <c r="A11150" s="155" t="s">
        <v>8261</v>
      </c>
      <c r="B11150" s="155"/>
      <c r="C11150" s="156">
        <v>37621</v>
      </c>
      <c r="D11150" s="157">
        <v>0</v>
      </c>
      <c r="E11150" s="157">
        <v>0</v>
      </c>
      <c r="F11150" s="157">
        <v>0</v>
      </c>
    </row>
    <row r="11151" spans="1:6" x14ac:dyDescent="0.2">
      <c r="A11151" s="155" t="s">
        <v>8257</v>
      </c>
      <c r="B11151" s="155" t="s">
        <v>8258</v>
      </c>
      <c r="C11151" s="155" t="s">
        <v>10690</v>
      </c>
      <c r="D11151" s="157" t="s">
        <v>8259</v>
      </c>
      <c r="E11151" s="157" t="s">
        <v>8259</v>
      </c>
      <c r="F11151" s="157" t="s">
        <v>8259</v>
      </c>
    </row>
    <row r="11152" spans="1:6" x14ac:dyDescent="0.2">
      <c r="A11152" s="155" t="s">
        <v>7241</v>
      </c>
      <c r="B11152" s="155" t="s">
        <v>10180</v>
      </c>
      <c r="C11152" s="155" t="s">
        <v>10181</v>
      </c>
      <c r="D11152" s="155"/>
      <c r="E11152" s="155"/>
      <c r="F11152" s="155"/>
    </row>
    <row r="11153" spans="1:6" x14ac:dyDescent="0.2">
      <c r="A11153" s="155"/>
      <c r="B11153" s="155"/>
      <c r="C11153" s="155" t="s">
        <v>10691</v>
      </c>
      <c r="D11153" s="155"/>
      <c r="E11153" s="157">
        <v>0</v>
      </c>
      <c r="F11153" s="155"/>
    </row>
    <row r="11154" spans="1:6" x14ac:dyDescent="0.2">
      <c r="A11154" s="155" t="s">
        <v>8264</v>
      </c>
      <c r="B11154" s="155"/>
      <c r="C11154" s="156">
        <v>37590</v>
      </c>
      <c r="D11154" s="157">
        <v>0</v>
      </c>
      <c r="E11154" s="157">
        <v>3761.4</v>
      </c>
      <c r="F11154" s="157">
        <v>-3761.4</v>
      </c>
    </row>
    <row r="11155" spans="1:6" x14ac:dyDescent="0.2">
      <c r="A11155" s="155" t="s">
        <v>8257</v>
      </c>
      <c r="B11155" s="155" t="s">
        <v>8258</v>
      </c>
      <c r="C11155" s="155" t="s">
        <v>10690</v>
      </c>
      <c r="D11155" s="157" t="s">
        <v>8259</v>
      </c>
      <c r="E11155" s="157" t="s">
        <v>8259</v>
      </c>
      <c r="F11155" s="157" t="s">
        <v>8259</v>
      </c>
    </row>
    <row r="11156" spans="1:6" x14ac:dyDescent="0.2">
      <c r="A11156" s="155" t="s">
        <v>8257</v>
      </c>
      <c r="B11156" s="155" t="s">
        <v>8258</v>
      </c>
      <c r="C11156" s="155" t="s">
        <v>10690</v>
      </c>
      <c r="D11156" s="157" t="s">
        <v>8259</v>
      </c>
      <c r="E11156" s="157" t="s">
        <v>8259</v>
      </c>
      <c r="F11156" s="157" t="s">
        <v>8259</v>
      </c>
    </row>
    <row r="11157" spans="1:6" x14ac:dyDescent="0.2">
      <c r="A11157" s="155" t="s">
        <v>8260</v>
      </c>
      <c r="B11157" s="155" t="s">
        <v>12364</v>
      </c>
      <c r="C11157" s="156">
        <v>37621</v>
      </c>
      <c r="D11157" s="157">
        <v>0</v>
      </c>
      <c r="E11157" s="157">
        <v>0</v>
      </c>
      <c r="F11157" s="157">
        <v>0</v>
      </c>
    </row>
    <row r="11158" spans="1:6" x14ac:dyDescent="0.2">
      <c r="A11158" s="155" t="s">
        <v>8261</v>
      </c>
      <c r="B11158" s="155"/>
      <c r="C11158" s="156">
        <v>37621</v>
      </c>
      <c r="D11158" s="157">
        <v>0</v>
      </c>
      <c r="E11158" s="157">
        <v>3761.4</v>
      </c>
      <c r="F11158" s="157">
        <v>-3761.4</v>
      </c>
    </row>
    <row r="11159" spans="1:6" x14ac:dyDescent="0.2">
      <c r="A11159" s="155" t="s">
        <v>8257</v>
      </c>
      <c r="B11159" s="155" t="s">
        <v>8258</v>
      </c>
      <c r="C11159" s="155" t="s">
        <v>10690</v>
      </c>
      <c r="D11159" s="157" t="s">
        <v>8259</v>
      </c>
      <c r="E11159" s="157" t="s">
        <v>8259</v>
      </c>
      <c r="F11159" s="157" t="s">
        <v>8259</v>
      </c>
    </row>
    <row r="11160" spans="1:6" x14ac:dyDescent="0.2">
      <c r="A11160" s="155" t="s">
        <v>7243</v>
      </c>
      <c r="B11160" s="155" t="s">
        <v>8571</v>
      </c>
      <c r="C11160" s="155"/>
      <c r="D11160" s="155"/>
      <c r="E11160" s="155"/>
      <c r="F11160" s="155"/>
    </row>
    <row r="11161" spans="1:6" x14ac:dyDescent="0.2">
      <c r="A11161" s="155"/>
      <c r="B11161" s="155"/>
      <c r="C11161" s="155" t="s">
        <v>10691</v>
      </c>
      <c r="D11161" s="155"/>
      <c r="E11161" s="157">
        <v>0</v>
      </c>
      <c r="F11161" s="155"/>
    </row>
    <row r="11162" spans="1:6" x14ac:dyDescent="0.2">
      <c r="A11162" s="155" t="s">
        <v>8264</v>
      </c>
      <c r="B11162" s="155"/>
      <c r="C11162" s="156">
        <v>37590</v>
      </c>
      <c r="D11162" s="157">
        <v>7222.9470000000001</v>
      </c>
      <c r="E11162" s="157">
        <v>9457.9189999999999</v>
      </c>
      <c r="F11162" s="157">
        <v>-2234.9720000000002</v>
      </c>
    </row>
    <row r="11163" spans="1:6" x14ac:dyDescent="0.2">
      <c r="A11163" s="155" t="s">
        <v>8257</v>
      </c>
      <c r="B11163" s="155" t="s">
        <v>8258</v>
      </c>
      <c r="C11163" s="155" t="s">
        <v>10690</v>
      </c>
      <c r="D11163" s="157" t="s">
        <v>8259</v>
      </c>
      <c r="E11163" s="157" t="s">
        <v>8259</v>
      </c>
      <c r="F11163" s="157" t="s">
        <v>8259</v>
      </c>
    </row>
    <row r="11164" spans="1:6" x14ac:dyDescent="0.2">
      <c r="A11164" s="155" t="s">
        <v>8257</v>
      </c>
      <c r="B11164" s="155" t="s">
        <v>8258</v>
      </c>
      <c r="C11164" s="155" t="s">
        <v>10690</v>
      </c>
      <c r="D11164" s="157" t="s">
        <v>8259</v>
      </c>
      <c r="E11164" s="157" t="s">
        <v>8259</v>
      </c>
      <c r="F11164" s="157" t="s">
        <v>8259</v>
      </c>
    </row>
    <row r="11165" spans="1:6" x14ac:dyDescent="0.2">
      <c r="A11165" s="155" t="s">
        <v>8260</v>
      </c>
      <c r="B11165" s="155" t="s">
        <v>12364</v>
      </c>
      <c r="C11165" s="156">
        <v>37621</v>
      </c>
      <c r="D11165" s="157">
        <v>0</v>
      </c>
      <c r="E11165" s="157">
        <v>0</v>
      </c>
      <c r="F11165" s="157">
        <v>0</v>
      </c>
    </row>
    <row r="11166" spans="1:6" x14ac:dyDescent="0.2">
      <c r="A11166" s="155" t="s">
        <v>8261</v>
      </c>
      <c r="B11166" s="155"/>
      <c r="C11166" s="156">
        <v>37621</v>
      </c>
      <c r="D11166" s="157">
        <v>7222.9470000000001</v>
      </c>
      <c r="E11166" s="157">
        <v>9457.9189999999999</v>
      </c>
      <c r="F11166" s="157">
        <v>-2234.9720000000002</v>
      </c>
    </row>
    <row r="11167" spans="1:6" x14ac:dyDescent="0.2">
      <c r="A11167" s="155" t="s">
        <v>8257</v>
      </c>
      <c r="B11167" s="155" t="s">
        <v>8258</v>
      </c>
      <c r="C11167" s="155" t="s">
        <v>10690</v>
      </c>
      <c r="D11167" s="157" t="s">
        <v>8259</v>
      </c>
      <c r="E11167" s="157" t="s">
        <v>8259</v>
      </c>
      <c r="F11167" s="157" t="s">
        <v>8259</v>
      </c>
    </row>
    <row r="11168" spans="1:6" x14ac:dyDescent="0.2">
      <c r="A11168" s="155" t="s">
        <v>7245</v>
      </c>
      <c r="B11168" s="155" t="s">
        <v>10182</v>
      </c>
      <c r="C11168" s="155" t="s">
        <v>8569</v>
      </c>
      <c r="D11168" s="155"/>
      <c r="E11168" s="155"/>
      <c r="F11168" s="155"/>
    </row>
    <row r="11169" spans="1:6" x14ac:dyDescent="0.2">
      <c r="A11169" s="155"/>
      <c r="B11169" s="155"/>
      <c r="C11169" s="155" t="s">
        <v>10691</v>
      </c>
      <c r="D11169" s="155"/>
      <c r="E11169" s="157">
        <v>0</v>
      </c>
      <c r="F11169" s="155"/>
    </row>
    <row r="11170" spans="1:6" x14ac:dyDescent="0.2">
      <c r="A11170" s="155" t="s">
        <v>8264</v>
      </c>
      <c r="B11170" s="155"/>
      <c r="C11170" s="156">
        <v>37590</v>
      </c>
      <c r="D11170" s="157">
        <v>2061.7280000000001</v>
      </c>
      <c r="E11170" s="157">
        <v>2061.7280000000001</v>
      </c>
      <c r="F11170" s="157">
        <v>0</v>
      </c>
    </row>
    <row r="11171" spans="1:6" x14ac:dyDescent="0.2">
      <c r="A11171" s="155" t="s">
        <v>8257</v>
      </c>
      <c r="B11171" s="155" t="s">
        <v>8258</v>
      </c>
      <c r="C11171" s="155" t="s">
        <v>10690</v>
      </c>
      <c r="D11171" s="157" t="s">
        <v>8259</v>
      </c>
      <c r="E11171" s="157" t="s">
        <v>8259</v>
      </c>
      <c r="F11171" s="157" t="s">
        <v>8259</v>
      </c>
    </row>
    <row r="11173" spans="1:6" x14ac:dyDescent="0.2">
      <c r="A11173" s="155" t="s">
        <v>8265</v>
      </c>
      <c r="B11173" s="155" t="s">
        <v>8266</v>
      </c>
      <c r="C11173" s="155" t="s">
        <v>158</v>
      </c>
      <c r="D11173" s="157" t="s">
        <v>3</v>
      </c>
      <c r="E11173" s="157" t="s">
        <v>4</v>
      </c>
      <c r="F11173" s="157" t="s">
        <v>1020</v>
      </c>
    </row>
    <row r="11174" spans="1:6" x14ac:dyDescent="0.2">
      <c r="A11174" s="155" t="s">
        <v>8257</v>
      </c>
      <c r="B11174" s="155" t="s">
        <v>8258</v>
      </c>
      <c r="C11174" s="155" t="s">
        <v>10690</v>
      </c>
      <c r="D11174" s="157" t="s">
        <v>8259</v>
      </c>
      <c r="E11174" s="157" t="s">
        <v>8259</v>
      </c>
      <c r="F11174" s="157" t="s">
        <v>8259</v>
      </c>
    </row>
    <row r="11175" spans="1:6" x14ac:dyDescent="0.2">
      <c r="A11175" s="156">
        <v>45656</v>
      </c>
      <c r="B11175" s="155" t="s">
        <v>12303</v>
      </c>
      <c r="C11175" s="155" t="s">
        <v>12304</v>
      </c>
      <c r="D11175" s="155"/>
      <c r="E11175" s="157">
        <v>502.13200000000001</v>
      </c>
      <c r="F11175" s="157">
        <v>-502.13200000000001</v>
      </c>
    </row>
    <row r="11176" spans="1:6" x14ac:dyDescent="0.2">
      <c r="A11176" s="155" t="s">
        <v>8257</v>
      </c>
      <c r="B11176" s="155" t="s">
        <v>8258</v>
      </c>
      <c r="C11176" s="155" t="s">
        <v>10690</v>
      </c>
      <c r="D11176" s="157" t="s">
        <v>8259</v>
      </c>
      <c r="E11176" s="157" t="s">
        <v>8259</v>
      </c>
      <c r="F11176" s="157" t="s">
        <v>8259</v>
      </c>
    </row>
    <row r="11177" spans="1:6" x14ac:dyDescent="0.2">
      <c r="A11177" s="155" t="s">
        <v>8260</v>
      </c>
      <c r="B11177" s="155" t="s">
        <v>12364</v>
      </c>
      <c r="C11177" s="156">
        <v>37621</v>
      </c>
      <c r="D11177" s="157">
        <v>0</v>
      </c>
      <c r="E11177" s="157">
        <v>502.13200000000001</v>
      </c>
      <c r="F11177" s="157">
        <v>-502.13200000000001</v>
      </c>
    </row>
    <row r="11178" spans="1:6" x14ac:dyDescent="0.2">
      <c r="A11178" s="155" t="s">
        <v>8261</v>
      </c>
      <c r="B11178" s="155"/>
      <c r="C11178" s="156">
        <v>37621</v>
      </c>
      <c r="D11178" s="157">
        <v>2061.7280000000001</v>
      </c>
      <c r="E11178" s="157">
        <v>2563.86</v>
      </c>
      <c r="F11178" s="157">
        <v>-502.13200000000001</v>
      </c>
    </row>
    <row r="11179" spans="1:6" x14ac:dyDescent="0.2">
      <c r="A11179" s="155" t="s">
        <v>8257</v>
      </c>
      <c r="B11179" s="155" t="s">
        <v>8258</v>
      </c>
      <c r="C11179" s="155" t="s">
        <v>10690</v>
      </c>
      <c r="D11179" s="157" t="s">
        <v>8259</v>
      </c>
      <c r="E11179" s="157" t="s">
        <v>8259</v>
      </c>
      <c r="F11179" s="157" t="s">
        <v>8259</v>
      </c>
    </row>
    <row r="11180" spans="1:6" x14ac:dyDescent="0.2">
      <c r="A11180" s="155" t="s">
        <v>8248</v>
      </c>
      <c r="B11180" s="155" t="s">
        <v>10075</v>
      </c>
      <c r="C11180" s="155" t="s">
        <v>10183</v>
      </c>
      <c r="D11180" s="155"/>
      <c r="E11180" s="155"/>
      <c r="F11180" s="155"/>
    </row>
    <row r="11181" spans="1:6" x14ac:dyDescent="0.2">
      <c r="A11181" s="155"/>
      <c r="B11181" s="155"/>
      <c r="C11181" s="155" t="s">
        <v>10691</v>
      </c>
      <c r="D11181" s="155"/>
      <c r="E11181" s="157">
        <v>0</v>
      </c>
      <c r="F11181" s="155"/>
    </row>
    <row r="11182" spans="1:6" x14ac:dyDescent="0.2">
      <c r="A11182" s="155" t="s">
        <v>8264</v>
      </c>
      <c r="B11182" s="155"/>
      <c r="C11182" s="156">
        <v>37590</v>
      </c>
      <c r="D11182" s="157">
        <v>6486.9049999999997</v>
      </c>
      <c r="E11182" s="157">
        <v>6486.9049999999997</v>
      </c>
      <c r="F11182" s="157">
        <v>0</v>
      </c>
    </row>
    <row r="11183" spans="1:6" x14ac:dyDescent="0.2">
      <c r="A11183" s="155" t="s">
        <v>8257</v>
      </c>
      <c r="B11183" s="155" t="s">
        <v>8258</v>
      </c>
      <c r="C11183" s="155" t="s">
        <v>10690</v>
      </c>
      <c r="D11183" s="157" t="s">
        <v>8259</v>
      </c>
      <c r="E11183" s="157" t="s">
        <v>8259</v>
      </c>
      <c r="F11183" s="157" t="s">
        <v>8259</v>
      </c>
    </row>
    <row r="11184" spans="1:6" x14ac:dyDescent="0.2">
      <c r="A11184" s="155" t="s">
        <v>8257</v>
      </c>
      <c r="B11184" s="155" t="s">
        <v>8258</v>
      </c>
      <c r="C11184" s="155" t="s">
        <v>10690</v>
      </c>
      <c r="D11184" s="157" t="s">
        <v>8259</v>
      </c>
      <c r="E11184" s="157" t="s">
        <v>8259</v>
      </c>
      <c r="F11184" s="157" t="s">
        <v>8259</v>
      </c>
    </row>
    <row r="11185" spans="1:6" x14ac:dyDescent="0.2">
      <c r="A11185" s="155" t="s">
        <v>8260</v>
      </c>
      <c r="B11185" s="155" t="s">
        <v>12364</v>
      </c>
      <c r="C11185" s="156">
        <v>37621</v>
      </c>
      <c r="D11185" s="157">
        <v>0</v>
      </c>
      <c r="E11185" s="157">
        <v>0</v>
      </c>
      <c r="F11185" s="157">
        <v>0</v>
      </c>
    </row>
    <row r="11186" spans="1:6" x14ac:dyDescent="0.2">
      <c r="A11186" s="155" t="s">
        <v>8261</v>
      </c>
      <c r="B11186" s="155"/>
      <c r="C11186" s="156">
        <v>37621</v>
      </c>
      <c r="D11186" s="157">
        <v>6486.9049999999997</v>
      </c>
      <c r="E11186" s="157">
        <v>6486.9049999999997</v>
      </c>
      <c r="F11186" s="157">
        <v>0</v>
      </c>
    </row>
    <row r="11187" spans="1:6" x14ac:dyDescent="0.2">
      <c r="A11187" s="155" t="s">
        <v>8257</v>
      </c>
      <c r="B11187" s="155" t="s">
        <v>8258</v>
      </c>
      <c r="C11187" s="155" t="s">
        <v>10690</v>
      </c>
      <c r="D11187" s="157" t="s">
        <v>8259</v>
      </c>
      <c r="E11187" s="157" t="s">
        <v>8259</v>
      </c>
      <c r="F11187" s="157" t="s">
        <v>8259</v>
      </c>
    </row>
    <row r="11188" spans="1:6" x14ac:dyDescent="0.2">
      <c r="A11188" s="155" t="s">
        <v>8249</v>
      </c>
      <c r="B11188" s="155" t="s">
        <v>10184</v>
      </c>
      <c r="C11188" s="155" t="s">
        <v>10185</v>
      </c>
      <c r="D11188" s="155"/>
      <c r="E11188" s="155"/>
      <c r="F11188" s="155"/>
    </row>
    <row r="11189" spans="1:6" x14ac:dyDescent="0.2">
      <c r="A11189" s="155"/>
      <c r="B11189" s="155"/>
      <c r="C11189" s="155" t="s">
        <v>10691</v>
      </c>
      <c r="D11189" s="155"/>
      <c r="E11189" s="157">
        <v>0</v>
      </c>
      <c r="F11189" s="155"/>
    </row>
    <row r="11190" spans="1:6" x14ac:dyDescent="0.2">
      <c r="A11190" s="155" t="s">
        <v>8264</v>
      </c>
      <c r="B11190" s="155"/>
      <c r="C11190" s="156">
        <v>37590</v>
      </c>
      <c r="D11190" s="157">
        <v>2201</v>
      </c>
      <c r="E11190" s="157">
        <v>2201</v>
      </c>
      <c r="F11190" s="157">
        <v>0</v>
      </c>
    </row>
    <row r="11191" spans="1:6" x14ac:dyDescent="0.2">
      <c r="A11191" s="155" t="s">
        <v>8257</v>
      </c>
      <c r="B11191" s="155" t="s">
        <v>8258</v>
      </c>
      <c r="C11191" s="155" t="s">
        <v>10690</v>
      </c>
      <c r="D11191" s="157" t="s">
        <v>8259</v>
      </c>
      <c r="E11191" s="157" t="s">
        <v>8259</v>
      </c>
      <c r="F11191" s="157" t="s">
        <v>8259</v>
      </c>
    </row>
    <row r="11192" spans="1:6" x14ac:dyDescent="0.2">
      <c r="A11192" s="155" t="s">
        <v>8257</v>
      </c>
      <c r="B11192" s="155" t="s">
        <v>8258</v>
      </c>
      <c r="C11192" s="155" t="s">
        <v>10690</v>
      </c>
      <c r="D11192" s="157" t="s">
        <v>8259</v>
      </c>
      <c r="E11192" s="157" t="s">
        <v>8259</v>
      </c>
      <c r="F11192" s="157" t="s">
        <v>8259</v>
      </c>
    </row>
    <row r="11193" spans="1:6" x14ac:dyDescent="0.2">
      <c r="A11193" s="155" t="s">
        <v>8260</v>
      </c>
      <c r="B11193" s="155" t="s">
        <v>12364</v>
      </c>
      <c r="C11193" s="156">
        <v>37621</v>
      </c>
      <c r="D11193" s="157">
        <v>0</v>
      </c>
      <c r="E11193" s="157">
        <v>0</v>
      </c>
      <c r="F11193" s="157">
        <v>0</v>
      </c>
    </row>
    <row r="11194" spans="1:6" x14ac:dyDescent="0.2">
      <c r="A11194" s="155" t="s">
        <v>8261</v>
      </c>
      <c r="B11194" s="155"/>
      <c r="C11194" s="156">
        <v>37621</v>
      </c>
      <c r="D11194" s="157">
        <v>2201</v>
      </c>
      <c r="E11194" s="157">
        <v>2201</v>
      </c>
      <c r="F11194" s="157">
        <v>0</v>
      </c>
    </row>
    <row r="11195" spans="1:6" x14ac:dyDescent="0.2">
      <c r="A11195" s="155" t="s">
        <v>8257</v>
      </c>
      <c r="B11195" s="155" t="s">
        <v>8258</v>
      </c>
      <c r="C11195" s="155" t="s">
        <v>10690</v>
      </c>
      <c r="D11195" s="157" t="s">
        <v>8259</v>
      </c>
      <c r="E11195" s="157" t="s">
        <v>8259</v>
      </c>
      <c r="F11195" s="157" t="s">
        <v>8259</v>
      </c>
    </row>
    <row r="11196" spans="1:6" x14ac:dyDescent="0.2">
      <c r="A11196" s="155" t="s">
        <v>8268</v>
      </c>
      <c r="B11196" s="155"/>
      <c r="C11196" s="155"/>
      <c r="D11196" s="155"/>
      <c r="E11196" s="155"/>
      <c r="F11196" s="155"/>
    </row>
    <row r="11197" spans="1:6" x14ac:dyDescent="0.2">
      <c r="A11197" s="155" t="s">
        <v>8254</v>
      </c>
      <c r="B11197" s="155" t="s">
        <v>8255</v>
      </c>
      <c r="C11197" s="155"/>
      <c r="D11197" s="155"/>
      <c r="E11197" s="155"/>
      <c r="F11197" s="155"/>
    </row>
    <row r="11198" spans="1:6" x14ac:dyDescent="0.2">
      <c r="A11198" s="155"/>
      <c r="B11198" s="155"/>
      <c r="C11198" s="155" t="s">
        <v>10689</v>
      </c>
      <c r="D11198" s="157" t="s">
        <v>8255</v>
      </c>
      <c r="E11198" s="155"/>
      <c r="F11198" s="155"/>
    </row>
    <row r="11200" spans="1:6" x14ac:dyDescent="0.2">
      <c r="A11200" s="155" t="s">
        <v>8250</v>
      </c>
      <c r="B11200" s="155" t="s">
        <v>10186</v>
      </c>
      <c r="C11200" s="155" t="s">
        <v>10187</v>
      </c>
      <c r="D11200" s="155"/>
      <c r="E11200" s="155"/>
      <c r="F11200" s="155"/>
    </row>
    <row r="11201" spans="1:6" x14ac:dyDescent="0.2">
      <c r="A11201" s="155"/>
      <c r="B11201" s="155"/>
      <c r="C11201" s="155" t="s">
        <v>10691</v>
      </c>
      <c r="D11201" s="155"/>
      <c r="E11201" s="157">
        <v>0</v>
      </c>
      <c r="F11201" s="155"/>
    </row>
    <row r="11202" spans="1:6" x14ac:dyDescent="0.2">
      <c r="A11202" s="155" t="s">
        <v>8264</v>
      </c>
      <c r="B11202" s="155"/>
      <c r="C11202" s="156">
        <v>37590</v>
      </c>
      <c r="D11202" s="157">
        <v>7848.86</v>
      </c>
      <c r="E11202" s="157">
        <v>7848.86</v>
      </c>
      <c r="F11202" s="157">
        <v>0</v>
      </c>
    </row>
    <row r="11203" spans="1:6" x14ac:dyDescent="0.2">
      <c r="A11203" s="155" t="s">
        <v>8257</v>
      </c>
      <c r="B11203" s="155" t="s">
        <v>8258</v>
      </c>
      <c r="C11203" s="155" t="s">
        <v>10690</v>
      </c>
      <c r="D11203" s="157" t="s">
        <v>8259</v>
      </c>
      <c r="E11203" s="157" t="s">
        <v>8259</v>
      </c>
      <c r="F11203" s="157" t="s">
        <v>8259</v>
      </c>
    </row>
    <row r="11204" spans="1:6" x14ac:dyDescent="0.2">
      <c r="A11204" s="155" t="s">
        <v>8257</v>
      </c>
      <c r="B11204" s="155" t="s">
        <v>8258</v>
      </c>
      <c r="C11204" s="155" t="s">
        <v>10690</v>
      </c>
      <c r="D11204" s="157" t="s">
        <v>8259</v>
      </c>
      <c r="E11204" s="157" t="s">
        <v>8259</v>
      </c>
      <c r="F11204" s="157" t="s">
        <v>8259</v>
      </c>
    </row>
    <row r="11205" spans="1:6" x14ac:dyDescent="0.2">
      <c r="A11205" s="155" t="s">
        <v>8260</v>
      </c>
      <c r="B11205" s="155" t="s">
        <v>12364</v>
      </c>
      <c r="C11205" s="156">
        <v>37621</v>
      </c>
      <c r="D11205" s="157">
        <v>0</v>
      </c>
      <c r="E11205" s="157">
        <v>0</v>
      </c>
      <c r="F11205" s="157">
        <v>0</v>
      </c>
    </row>
    <row r="11206" spans="1:6" x14ac:dyDescent="0.2">
      <c r="A11206" s="155" t="s">
        <v>8261</v>
      </c>
      <c r="B11206" s="155"/>
      <c r="C11206" s="156">
        <v>37621</v>
      </c>
      <c r="D11206" s="157">
        <v>7848.86</v>
      </c>
      <c r="E11206" s="157">
        <v>7848.86</v>
      </c>
      <c r="F11206" s="157">
        <v>0</v>
      </c>
    </row>
    <row r="11207" spans="1:6" x14ac:dyDescent="0.2">
      <c r="A11207" s="155" t="s">
        <v>8257</v>
      </c>
      <c r="B11207" s="155" t="s">
        <v>8258</v>
      </c>
      <c r="C11207" s="155" t="s">
        <v>10690</v>
      </c>
      <c r="D11207" s="157" t="s">
        <v>8259</v>
      </c>
      <c r="E11207" s="157" t="s">
        <v>8259</v>
      </c>
      <c r="F11207" s="157" t="s">
        <v>8259</v>
      </c>
    </row>
    <row r="11208" spans="1:6" x14ac:dyDescent="0.2">
      <c r="A11208" s="155" t="s">
        <v>8251</v>
      </c>
      <c r="B11208" s="155" t="s">
        <v>8572</v>
      </c>
      <c r="C11208" s="155"/>
      <c r="D11208" s="155"/>
      <c r="E11208" s="155"/>
      <c r="F11208" s="155"/>
    </row>
    <row r="11209" spans="1:6" x14ac:dyDescent="0.2">
      <c r="A11209" s="155"/>
      <c r="B11209" s="155"/>
      <c r="C11209" s="155" t="s">
        <v>10691</v>
      </c>
      <c r="D11209" s="155"/>
      <c r="E11209" s="157">
        <v>0</v>
      </c>
      <c r="F11209" s="155"/>
    </row>
    <row r="11210" spans="1:6" x14ac:dyDescent="0.2">
      <c r="A11210" s="155" t="s">
        <v>8264</v>
      </c>
      <c r="B11210" s="155"/>
      <c r="C11210" s="156">
        <v>37590</v>
      </c>
      <c r="D11210" s="157">
        <v>4366.6000000000004</v>
      </c>
      <c r="E11210" s="157">
        <v>4366.6000000000004</v>
      </c>
      <c r="F11210" s="157">
        <v>0</v>
      </c>
    </row>
    <row r="11211" spans="1:6" x14ac:dyDescent="0.2">
      <c r="A11211" s="155" t="s">
        <v>8257</v>
      </c>
      <c r="B11211" s="155" t="s">
        <v>8258</v>
      </c>
      <c r="C11211" s="155" t="s">
        <v>10690</v>
      </c>
      <c r="D11211" s="157" t="s">
        <v>8259</v>
      </c>
      <c r="E11211" s="157" t="s">
        <v>8259</v>
      </c>
      <c r="F11211" s="157" t="s">
        <v>8259</v>
      </c>
    </row>
    <row r="11212" spans="1:6" x14ac:dyDescent="0.2">
      <c r="A11212" s="155" t="s">
        <v>8257</v>
      </c>
      <c r="B11212" s="155" t="s">
        <v>8258</v>
      </c>
      <c r="C11212" s="155" t="s">
        <v>10690</v>
      </c>
      <c r="D11212" s="157" t="s">
        <v>8259</v>
      </c>
      <c r="E11212" s="157" t="s">
        <v>8259</v>
      </c>
      <c r="F11212" s="157" t="s">
        <v>8259</v>
      </c>
    </row>
    <row r="11213" spans="1:6" x14ac:dyDescent="0.2">
      <c r="A11213" s="155" t="s">
        <v>8260</v>
      </c>
      <c r="B11213" s="155" t="s">
        <v>12364</v>
      </c>
      <c r="C11213" s="156">
        <v>37621</v>
      </c>
      <c r="D11213" s="157">
        <v>0</v>
      </c>
      <c r="E11213" s="157">
        <v>0</v>
      </c>
      <c r="F11213" s="157">
        <v>0</v>
      </c>
    </row>
    <row r="11214" spans="1:6" x14ac:dyDescent="0.2">
      <c r="A11214" s="155" t="s">
        <v>8261</v>
      </c>
      <c r="B11214" s="155"/>
      <c r="C11214" s="156">
        <v>37621</v>
      </c>
      <c r="D11214" s="157">
        <v>4366.6000000000004</v>
      </c>
      <c r="E11214" s="157">
        <v>4366.6000000000004</v>
      </c>
      <c r="F11214" s="157">
        <v>0</v>
      </c>
    </row>
    <row r="11215" spans="1:6" x14ac:dyDescent="0.2">
      <c r="A11215" s="155" t="s">
        <v>8257</v>
      </c>
      <c r="B11215" s="155" t="s">
        <v>8258</v>
      </c>
      <c r="C11215" s="155" t="s">
        <v>10690</v>
      </c>
      <c r="D11215" s="157" t="s">
        <v>8259</v>
      </c>
      <c r="E11215" s="157" t="s">
        <v>8259</v>
      </c>
      <c r="F11215" s="157" t="s">
        <v>8259</v>
      </c>
    </row>
    <row r="11216" spans="1:6" x14ac:dyDescent="0.2">
      <c r="A11216" s="155" t="s">
        <v>8647</v>
      </c>
      <c r="B11216" s="155" t="s">
        <v>8822</v>
      </c>
      <c r="C11216" s="155"/>
      <c r="D11216" s="155"/>
      <c r="E11216" s="155"/>
      <c r="F11216" s="155"/>
    </row>
    <row r="11217" spans="1:6" x14ac:dyDescent="0.2">
      <c r="A11217" s="155"/>
      <c r="B11217" s="155"/>
      <c r="C11217" s="155" t="s">
        <v>10691</v>
      </c>
      <c r="D11217" s="155"/>
      <c r="E11217" s="157">
        <v>0</v>
      </c>
      <c r="F11217" s="155"/>
    </row>
    <row r="11218" spans="1:6" x14ac:dyDescent="0.2">
      <c r="A11218" s="155" t="s">
        <v>8264</v>
      </c>
      <c r="B11218" s="155"/>
      <c r="C11218" s="156">
        <v>37590</v>
      </c>
      <c r="D11218" s="157">
        <v>7167.1559999999999</v>
      </c>
      <c r="E11218" s="157">
        <v>7167.1559999999999</v>
      </c>
      <c r="F11218" s="157">
        <v>0</v>
      </c>
    </row>
    <row r="11219" spans="1:6" x14ac:dyDescent="0.2">
      <c r="A11219" s="155" t="s">
        <v>8257</v>
      </c>
      <c r="B11219" s="155" t="s">
        <v>8258</v>
      </c>
      <c r="C11219" s="155" t="s">
        <v>10690</v>
      </c>
      <c r="D11219" s="157" t="s">
        <v>8259</v>
      </c>
      <c r="E11219" s="157" t="s">
        <v>8259</v>
      </c>
      <c r="F11219" s="157" t="s">
        <v>8259</v>
      </c>
    </row>
    <row r="11220" spans="1:6" x14ac:dyDescent="0.2">
      <c r="A11220" s="155" t="s">
        <v>8257</v>
      </c>
      <c r="B11220" s="155" t="s">
        <v>8258</v>
      </c>
      <c r="C11220" s="155" t="s">
        <v>10690</v>
      </c>
      <c r="D11220" s="157" t="s">
        <v>8259</v>
      </c>
      <c r="E11220" s="157" t="s">
        <v>8259</v>
      </c>
      <c r="F11220" s="157" t="s">
        <v>8259</v>
      </c>
    </row>
    <row r="11221" spans="1:6" x14ac:dyDescent="0.2">
      <c r="A11221" s="155" t="s">
        <v>8260</v>
      </c>
      <c r="B11221" s="155" t="s">
        <v>12364</v>
      </c>
      <c r="C11221" s="156">
        <v>37621</v>
      </c>
      <c r="D11221" s="157">
        <v>0</v>
      </c>
      <c r="E11221" s="157">
        <v>0</v>
      </c>
      <c r="F11221" s="157">
        <v>0</v>
      </c>
    </row>
    <row r="11222" spans="1:6" x14ac:dyDescent="0.2">
      <c r="A11222" s="155" t="s">
        <v>8261</v>
      </c>
      <c r="B11222" s="155"/>
      <c r="C11222" s="156">
        <v>37621</v>
      </c>
      <c r="D11222" s="157">
        <v>7167.1559999999999</v>
      </c>
      <c r="E11222" s="157">
        <v>7167.1559999999999</v>
      </c>
      <c r="F11222" s="157">
        <v>0</v>
      </c>
    </row>
    <row r="11223" spans="1:6" x14ac:dyDescent="0.2">
      <c r="A11223" s="155" t="s">
        <v>8257</v>
      </c>
      <c r="B11223" s="155" t="s">
        <v>8258</v>
      </c>
      <c r="C11223" s="155" t="s">
        <v>10690</v>
      </c>
      <c r="D11223" s="157" t="s">
        <v>8259</v>
      </c>
      <c r="E11223" s="157" t="s">
        <v>8259</v>
      </c>
      <c r="F11223" s="157" t="s">
        <v>8259</v>
      </c>
    </row>
    <row r="11224" spans="1:6" x14ac:dyDescent="0.2">
      <c r="A11224" s="155" t="s">
        <v>9002</v>
      </c>
      <c r="B11224" s="155" t="s">
        <v>10188</v>
      </c>
      <c r="C11224" s="155" t="s">
        <v>10189</v>
      </c>
      <c r="D11224" s="155"/>
      <c r="E11224" s="155"/>
      <c r="F11224" s="155"/>
    </row>
    <row r="11225" spans="1:6" x14ac:dyDescent="0.2">
      <c r="A11225" s="155"/>
      <c r="B11225" s="155"/>
      <c r="C11225" s="155" t="s">
        <v>10691</v>
      </c>
      <c r="D11225" s="155"/>
      <c r="E11225" s="157">
        <v>0</v>
      </c>
      <c r="F11225" s="155"/>
    </row>
    <row r="11226" spans="1:6" x14ac:dyDescent="0.2">
      <c r="A11226" s="155" t="s">
        <v>8264</v>
      </c>
      <c r="B11226" s="155"/>
      <c r="C11226" s="156">
        <v>37590</v>
      </c>
      <c r="D11226" s="157">
        <v>200.92</v>
      </c>
      <c r="E11226" s="157">
        <v>1108.7</v>
      </c>
      <c r="F11226" s="157">
        <v>-907.78</v>
      </c>
    </row>
    <row r="11227" spans="1:6" x14ac:dyDescent="0.2">
      <c r="A11227" s="155" t="s">
        <v>8257</v>
      </c>
      <c r="B11227" s="155" t="s">
        <v>8258</v>
      </c>
      <c r="C11227" s="155" t="s">
        <v>10690</v>
      </c>
      <c r="D11227" s="157" t="s">
        <v>8259</v>
      </c>
      <c r="E11227" s="157" t="s">
        <v>8259</v>
      </c>
      <c r="F11227" s="157" t="s">
        <v>8259</v>
      </c>
    </row>
    <row r="11228" spans="1:6" x14ac:dyDescent="0.2">
      <c r="A11228" s="155" t="s">
        <v>8257</v>
      </c>
      <c r="B11228" s="155" t="s">
        <v>8258</v>
      </c>
      <c r="C11228" s="155" t="s">
        <v>10690</v>
      </c>
      <c r="D11228" s="157" t="s">
        <v>8259</v>
      </c>
      <c r="E11228" s="157" t="s">
        <v>8259</v>
      </c>
      <c r="F11228" s="157" t="s">
        <v>8259</v>
      </c>
    </row>
    <row r="11229" spans="1:6" x14ac:dyDescent="0.2">
      <c r="A11229" s="155" t="s">
        <v>8260</v>
      </c>
      <c r="B11229" s="155" t="s">
        <v>12364</v>
      </c>
      <c r="C11229" s="156">
        <v>37621</v>
      </c>
      <c r="D11229" s="157">
        <v>0</v>
      </c>
      <c r="E11229" s="157">
        <v>0</v>
      </c>
      <c r="F11229" s="157">
        <v>0</v>
      </c>
    </row>
    <row r="11230" spans="1:6" x14ac:dyDescent="0.2">
      <c r="A11230" s="155" t="s">
        <v>8261</v>
      </c>
      <c r="B11230" s="155"/>
      <c r="C11230" s="156">
        <v>37621</v>
      </c>
      <c r="D11230" s="157">
        <v>200.92</v>
      </c>
      <c r="E11230" s="157">
        <v>1108.7</v>
      </c>
      <c r="F11230" s="157">
        <v>-907.78</v>
      </c>
    </row>
    <row r="11231" spans="1:6" x14ac:dyDescent="0.2">
      <c r="A11231" s="155" t="s">
        <v>8257</v>
      </c>
      <c r="B11231" s="155" t="s">
        <v>8258</v>
      </c>
      <c r="C11231" s="155" t="s">
        <v>10690</v>
      </c>
      <c r="D11231" s="157" t="s">
        <v>8259</v>
      </c>
      <c r="E11231" s="157" t="s">
        <v>8259</v>
      </c>
      <c r="F11231" s="157" t="s">
        <v>8259</v>
      </c>
    </row>
    <row r="11232" spans="1:6" x14ac:dyDescent="0.2">
      <c r="A11232" s="155" t="s">
        <v>9004</v>
      </c>
      <c r="B11232" s="155" t="s">
        <v>10192</v>
      </c>
      <c r="C11232" s="155"/>
      <c r="D11232" s="155"/>
      <c r="E11232" s="155"/>
      <c r="F11232" s="155"/>
    </row>
    <row r="11233" spans="1:6" x14ac:dyDescent="0.2">
      <c r="A11233" s="155"/>
      <c r="B11233" s="155"/>
      <c r="C11233" s="155" t="s">
        <v>10691</v>
      </c>
      <c r="D11233" s="155"/>
      <c r="E11233" s="157">
        <v>0</v>
      </c>
      <c r="F11233" s="155"/>
    </row>
    <row r="11234" spans="1:6" x14ac:dyDescent="0.2">
      <c r="A11234" s="155" t="s">
        <v>8264</v>
      </c>
      <c r="B11234" s="155"/>
      <c r="C11234" s="156">
        <v>37590</v>
      </c>
      <c r="D11234" s="157">
        <v>2638.9169999999999</v>
      </c>
      <c r="E11234" s="157">
        <v>3381.8620000000001</v>
      </c>
      <c r="F11234" s="157">
        <v>-742.94500000000005</v>
      </c>
    </row>
    <row r="11235" spans="1:6" x14ac:dyDescent="0.2">
      <c r="A11235" s="155" t="s">
        <v>8257</v>
      </c>
      <c r="B11235" s="155" t="s">
        <v>8258</v>
      </c>
      <c r="C11235" s="155" t="s">
        <v>10690</v>
      </c>
      <c r="D11235" s="157" t="s">
        <v>8259</v>
      </c>
      <c r="E11235" s="157" t="s">
        <v>8259</v>
      </c>
      <c r="F11235" s="157" t="s">
        <v>8259</v>
      </c>
    </row>
    <row r="11236" spans="1:6" x14ac:dyDescent="0.2">
      <c r="A11236" s="155" t="s">
        <v>8257</v>
      </c>
      <c r="B11236" s="155" t="s">
        <v>8258</v>
      </c>
      <c r="C11236" s="155" t="s">
        <v>10690</v>
      </c>
      <c r="D11236" s="157" t="s">
        <v>8259</v>
      </c>
      <c r="E11236" s="157" t="s">
        <v>8259</v>
      </c>
      <c r="F11236" s="157" t="s">
        <v>8259</v>
      </c>
    </row>
    <row r="11237" spans="1:6" x14ac:dyDescent="0.2">
      <c r="A11237" s="155" t="s">
        <v>8260</v>
      </c>
      <c r="B11237" s="155" t="s">
        <v>12364</v>
      </c>
      <c r="C11237" s="156">
        <v>37621</v>
      </c>
      <c r="D11237" s="157">
        <v>0</v>
      </c>
      <c r="E11237" s="157">
        <v>0</v>
      </c>
      <c r="F11237" s="157">
        <v>0</v>
      </c>
    </row>
    <row r="11238" spans="1:6" x14ac:dyDescent="0.2">
      <c r="A11238" s="155" t="s">
        <v>8261</v>
      </c>
      <c r="B11238" s="155"/>
      <c r="C11238" s="156">
        <v>37621</v>
      </c>
      <c r="D11238" s="157">
        <v>2638.9169999999999</v>
      </c>
      <c r="E11238" s="157">
        <v>3381.8620000000001</v>
      </c>
      <c r="F11238" s="157">
        <v>-742.94500000000005</v>
      </c>
    </row>
    <row r="11239" spans="1:6" x14ac:dyDescent="0.2">
      <c r="A11239" s="155" t="s">
        <v>8257</v>
      </c>
      <c r="B11239" s="155" t="s">
        <v>8258</v>
      </c>
      <c r="C11239" s="155" t="s">
        <v>10690</v>
      </c>
      <c r="D11239" s="157" t="s">
        <v>8259</v>
      </c>
      <c r="E11239" s="157" t="s">
        <v>8259</v>
      </c>
      <c r="F11239" s="157" t="s">
        <v>8259</v>
      </c>
    </row>
    <row r="11240" spans="1:6" x14ac:dyDescent="0.2">
      <c r="A11240" s="155" t="s">
        <v>9006</v>
      </c>
      <c r="B11240" s="155" t="s">
        <v>9329</v>
      </c>
      <c r="C11240" s="155"/>
      <c r="D11240" s="155"/>
      <c r="E11240" s="155"/>
      <c r="F11240" s="155"/>
    </row>
    <row r="11241" spans="1:6" x14ac:dyDescent="0.2">
      <c r="A11241" s="155"/>
      <c r="B11241" s="155"/>
      <c r="C11241" s="155" t="s">
        <v>10691</v>
      </c>
      <c r="D11241" s="155"/>
      <c r="E11241" s="157">
        <v>0</v>
      </c>
      <c r="F11241" s="155"/>
    </row>
    <row r="11242" spans="1:6" x14ac:dyDescent="0.2">
      <c r="A11242" s="155" t="s">
        <v>8264</v>
      </c>
      <c r="B11242" s="155"/>
      <c r="C11242" s="156">
        <v>37590</v>
      </c>
      <c r="D11242" s="157">
        <v>536</v>
      </c>
      <c r="E11242" s="157">
        <v>536</v>
      </c>
      <c r="F11242" s="157">
        <v>0</v>
      </c>
    </row>
    <row r="11243" spans="1:6" x14ac:dyDescent="0.2">
      <c r="A11243" s="155" t="s">
        <v>8257</v>
      </c>
      <c r="B11243" s="155" t="s">
        <v>8258</v>
      </c>
      <c r="C11243" s="155" t="s">
        <v>10690</v>
      </c>
      <c r="D11243" s="157" t="s">
        <v>8259</v>
      </c>
      <c r="E11243" s="157" t="s">
        <v>8259</v>
      </c>
      <c r="F11243" s="157" t="s">
        <v>8259</v>
      </c>
    </row>
    <row r="11244" spans="1:6" x14ac:dyDescent="0.2">
      <c r="A11244" s="155" t="s">
        <v>8257</v>
      </c>
      <c r="B11244" s="155" t="s">
        <v>8258</v>
      </c>
      <c r="C11244" s="155" t="s">
        <v>10690</v>
      </c>
      <c r="D11244" s="157" t="s">
        <v>8259</v>
      </c>
      <c r="E11244" s="157" t="s">
        <v>8259</v>
      </c>
      <c r="F11244" s="157" t="s">
        <v>8259</v>
      </c>
    </row>
    <row r="11245" spans="1:6" x14ac:dyDescent="0.2">
      <c r="A11245" s="155" t="s">
        <v>8260</v>
      </c>
      <c r="B11245" s="155" t="s">
        <v>12364</v>
      </c>
      <c r="C11245" s="156">
        <v>37621</v>
      </c>
      <c r="D11245" s="157">
        <v>0</v>
      </c>
      <c r="E11245" s="157">
        <v>0</v>
      </c>
      <c r="F11245" s="157">
        <v>0</v>
      </c>
    </row>
    <row r="11246" spans="1:6" x14ac:dyDescent="0.2">
      <c r="A11246" s="155" t="s">
        <v>8261</v>
      </c>
      <c r="B11246" s="155"/>
      <c r="C11246" s="156">
        <v>37621</v>
      </c>
      <c r="D11246" s="157">
        <v>536</v>
      </c>
      <c r="E11246" s="157">
        <v>536</v>
      </c>
      <c r="F11246" s="157">
        <v>0</v>
      </c>
    </row>
    <row r="11247" spans="1:6" x14ac:dyDescent="0.2">
      <c r="A11247" s="155" t="s">
        <v>8257</v>
      </c>
      <c r="B11247" s="155" t="s">
        <v>8258</v>
      </c>
      <c r="C11247" s="155" t="s">
        <v>10690</v>
      </c>
      <c r="D11247" s="157" t="s">
        <v>8259</v>
      </c>
      <c r="E11247" s="157" t="s">
        <v>8259</v>
      </c>
      <c r="F11247" s="157" t="s">
        <v>8259</v>
      </c>
    </row>
    <row r="11248" spans="1:6" x14ac:dyDescent="0.2">
      <c r="A11248" s="155" t="s">
        <v>9362</v>
      </c>
      <c r="B11248" s="155" t="s">
        <v>10193</v>
      </c>
      <c r="C11248" s="155"/>
      <c r="D11248" s="155"/>
      <c r="E11248" s="155"/>
      <c r="F11248" s="155"/>
    </row>
    <row r="11249" spans="1:6" x14ac:dyDescent="0.2">
      <c r="A11249" s="155"/>
      <c r="B11249" s="155"/>
      <c r="C11249" s="155" t="s">
        <v>10691</v>
      </c>
      <c r="D11249" s="155"/>
      <c r="E11249" s="157">
        <v>0</v>
      </c>
      <c r="F11249" s="155"/>
    </row>
    <row r="11250" spans="1:6" x14ac:dyDescent="0.2">
      <c r="A11250" s="155" t="s">
        <v>8264</v>
      </c>
      <c r="B11250" s="155"/>
      <c r="C11250" s="156">
        <v>37590</v>
      </c>
      <c r="D11250" s="157">
        <v>1576.0229999999999</v>
      </c>
      <c r="E11250" s="157">
        <v>2453.9490000000001</v>
      </c>
      <c r="F11250" s="157">
        <v>-877.92600000000004</v>
      </c>
    </row>
    <row r="11251" spans="1:6" x14ac:dyDescent="0.2">
      <c r="A11251" s="155" t="s">
        <v>8257</v>
      </c>
      <c r="B11251" s="155" t="s">
        <v>8258</v>
      </c>
      <c r="C11251" s="155" t="s">
        <v>10690</v>
      </c>
      <c r="D11251" s="157" t="s">
        <v>8259</v>
      </c>
      <c r="E11251" s="157" t="s">
        <v>8259</v>
      </c>
      <c r="F11251" s="157" t="s">
        <v>8259</v>
      </c>
    </row>
    <row r="11252" spans="1:6" x14ac:dyDescent="0.2">
      <c r="A11252" s="155" t="s">
        <v>8268</v>
      </c>
      <c r="B11252" s="155"/>
      <c r="C11252" s="155"/>
      <c r="D11252" s="155"/>
      <c r="E11252" s="155"/>
      <c r="F11252" s="155"/>
    </row>
    <row r="11253" spans="1:6" x14ac:dyDescent="0.2">
      <c r="A11253" s="155" t="s">
        <v>8254</v>
      </c>
      <c r="B11253" s="155" t="s">
        <v>8255</v>
      </c>
      <c r="C11253" s="155"/>
      <c r="D11253" s="155"/>
      <c r="E11253" s="155"/>
      <c r="F11253" s="155"/>
    </row>
    <row r="11254" spans="1:6" x14ac:dyDescent="0.2">
      <c r="A11254" s="155"/>
      <c r="B11254" s="155"/>
      <c r="C11254" s="155" t="s">
        <v>10689</v>
      </c>
      <c r="D11254" s="157" t="s">
        <v>8255</v>
      </c>
      <c r="E11254" s="155"/>
      <c r="F11254" s="155"/>
    </row>
    <row r="11256" spans="1:6" x14ac:dyDescent="0.2">
      <c r="A11256" s="155" t="s">
        <v>8257</v>
      </c>
      <c r="B11256" s="155" t="s">
        <v>8258</v>
      </c>
      <c r="C11256" s="155" t="s">
        <v>10690</v>
      </c>
      <c r="D11256" s="157" t="s">
        <v>8259</v>
      </c>
      <c r="E11256" s="157" t="s">
        <v>8259</v>
      </c>
      <c r="F11256" s="157" t="s">
        <v>8259</v>
      </c>
    </row>
    <row r="11257" spans="1:6" x14ac:dyDescent="0.2">
      <c r="A11257" s="155" t="s">
        <v>8260</v>
      </c>
      <c r="B11257" s="155" t="s">
        <v>12364</v>
      </c>
      <c r="C11257" s="156">
        <v>37621</v>
      </c>
      <c r="D11257" s="157">
        <v>0</v>
      </c>
      <c r="E11257" s="157">
        <v>0</v>
      </c>
      <c r="F11257" s="157">
        <v>0</v>
      </c>
    </row>
    <row r="11258" spans="1:6" x14ac:dyDescent="0.2">
      <c r="A11258" s="155" t="s">
        <v>8261</v>
      </c>
      <c r="B11258" s="155"/>
      <c r="C11258" s="156">
        <v>37621</v>
      </c>
      <c r="D11258" s="157">
        <v>1576.0229999999999</v>
      </c>
      <c r="E11258" s="157">
        <v>2453.9490000000001</v>
      </c>
      <c r="F11258" s="157">
        <v>-877.92600000000004</v>
      </c>
    </row>
    <row r="11259" spans="1:6" x14ac:dyDescent="0.2">
      <c r="A11259" s="155" t="s">
        <v>8257</v>
      </c>
      <c r="B11259" s="155" t="s">
        <v>8258</v>
      </c>
      <c r="C11259" s="155" t="s">
        <v>10690</v>
      </c>
      <c r="D11259" s="157" t="s">
        <v>8259</v>
      </c>
      <c r="E11259" s="157" t="s">
        <v>8259</v>
      </c>
      <c r="F11259" s="157" t="s">
        <v>8259</v>
      </c>
    </row>
    <row r="11260" spans="1:6" x14ac:dyDescent="0.2">
      <c r="A11260" s="155" t="s">
        <v>9364</v>
      </c>
      <c r="B11260" s="155" t="s">
        <v>10194</v>
      </c>
      <c r="C11260" s="155" t="s">
        <v>8269</v>
      </c>
      <c r="D11260" s="155"/>
      <c r="E11260" s="155"/>
      <c r="F11260" s="155"/>
    </row>
    <row r="11261" spans="1:6" x14ac:dyDescent="0.2">
      <c r="A11261" s="155"/>
      <c r="B11261" s="155"/>
      <c r="C11261" s="155" t="s">
        <v>10691</v>
      </c>
      <c r="D11261" s="155"/>
      <c r="E11261" s="157">
        <v>0</v>
      </c>
      <c r="F11261" s="155"/>
    </row>
    <row r="11262" spans="1:6" x14ac:dyDescent="0.2">
      <c r="A11262" s="155" t="s">
        <v>8264</v>
      </c>
      <c r="B11262" s="155"/>
      <c r="C11262" s="156">
        <v>37590</v>
      </c>
      <c r="D11262" s="157">
        <v>730.99400000000003</v>
      </c>
      <c r="E11262" s="157">
        <v>1015.033</v>
      </c>
      <c r="F11262" s="157">
        <v>-284.03899999999999</v>
      </c>
    </row>
    <row r="11263" spans="1:6" x14ac:dyDescent="0.2">
      <c r="A11263" s="155" t="s">
        <v>8257</v>
      </c>
      <c r="B11263" s="155" t="s">
        <v>8258</v>
      </c>
      <c r="C11263" s="155" t="s">
        <v>10690</v>
      </c>
      <c r="D11263" s="157" t="s">
        <v>8259</v>
      </c>
      <c r="E11263" s="157" t="s">
        <v>8259</v>
      </c>
      <c r="F11263" s="157" t="s">
        <v>8259</v>
      </c>
    </row>
    <row r="11265" spans="1:6" x14ac:dyDescent="0.2">
      <c r="A11265" s="155" t="s">
        <v>8265</v>
      </c>
      <c r="B11265" s="155" t="s">
        <v>8266</v>
      </c>
      <c r="C11265" s="155" t="s">
        <v>158</v>
      </c>
      <c r="D11265" s="157" t="s">
        <v>3</v>
      </c>
      <c r="E11265" s="157" t="s">
        <v>4</v>
      </c>
      <c r="F11265" s="157" t="s">
        <v>1020</v>
      </c>
    </row>
    <row r="11266" spans="1:6" x14ac:dyDescent="0.2">
      <c r="A11266" s="155" t="s">
        <v>8257</v>
      </c>
      <c r="B11266" s="155" t="s">
        <v>8258</v>
      </c>
      <c r="C11266" s="155" t="s">
        <v>10690</v>
      </c>
      <c r="D11266" s="157" t="s">
        <v>8259</v>
      </c>
      <c r="E11266" s="157" t="s">
        <v>8259</v>
      </c>
      <c r="F11266" s="157" t="s">
        <v>8259</v>
      </c>
    </row>
    <row r="11267" spans="1:6" x14ac:dyDescent="0.2">
      <c r="A11267" s="156">
        <v>45657</v>
      </c>
      <c r="B11267" s="155" t="s">
        <v>12399</v>
      </c>
      <c r="C11267" s="155" t="s">
        <v>12400</v>
      </c>
      <c r="D11267" s="155"/>
      <c r="E11267" s="157">
        <v>365.99700000000001</v>
      </c>
      <c r="F11267" s="157">
        <v>-650.03599999999994</v>
      </c>
    </row>
    <row r="11268" spans="1:6" x14ac:dyDescent="0.2">
      <c r="A11268" s="155" t="s">
        <v>8257</v>
      </c>
      <c r="B11268" s="155" t="s">
        <v>8258</v>
      </c>
      <c r="C11268" s="155" t="s">
        <v>10690</v>
      </c>
      <c r="D11268" s="157" t="s">
        <v>8259</v>
      </c>
      <c r="E11268" s="157" t="s">
        <v>8259</v>
      </c>
      <c r="F11268" s="157" t="s">
        <v>8259</v>
      </c>
    </row>
    <row r="11269" spans="1:6" x14ac:dyDescent="0.2">
      <c r="A11269" s="155" t="s">
        <v>8260</v>
      </c>
      <c r="B11269" s="155" t="s">
        <v>12364</v>
      </c>
      <c r="C11269" s="156">
        <v>37621</v>
      </c>
      <c r="D11269" s="157">
        <v>0</v>
      </c>
      <c r="E11269" s="157">
        <v>365.99700000000001</v>
      </c>
      <c r="F11269" s="157">
        <v>-365.99700000000001</v>
      </c>
    </row>
    <row r="11270" spans="1:6" x14ac:dyDescent="0.2">
      <c r="A11270" s="155" t="s">
        <v>8261</v>
      </c>
      <c r="B11270" s="155"/>
      <c r="C11270" s="156">
        <v>37621</v>
      </c>
      <c r="D11270" s="157">
        <v>730.99400000000003</v>
      </c>
      <c r="E11270" s="157">
        <v>1381.03</v>
      </c>
      <c r="F11270" s="157">
        <v>-650.03599999999994</v>
      </c>
    </row>
    <row r="11271" spans="1:6" x14ac:dyDescent="0.2">
      <c r="A11271" s="155" t="s">
        <v>8257</v>
      </c>
      <c r="B11271" s="155" t="s">
        <v>8258</v>
      </c>
      <c r="C11271" s="155" t="s">
        <v>10690</v>
      </c>
      <c r="D11271" s="157" t="s">
        <v>8259</v>
      </c>
      <c r="E11271" s="157" t="s">
        <v>8259</v>
      </c>
      <c r="F11271" s="157" t="s">
        <v>8259</v>
      </c>
    </row>
    <row r="11272" spans="1:6" x14ac:dyDescent="0.2">
      <c r="A11272" s="155" t="s">
        <v>10195</v>
      </c>
      <c r="B11272" s="155" t="s">
        <v>10196</v>
      </c>
      <c r="C11272" s="155"/>
      <c r="D11272" s="155"/>
      <c r="E11272" s="155"/>
      <c r="F11272" s="155"/>
    </row>
    <row r="11273" spans="1:6" x14ac:dyDescent="0.2">
      <c r="A11273" s="155"/>
      <c r="B11273" s="155"/>
      <c r="C11273" s="155" t="s">
        <v>10691</v>
      </c>
      <c r="D11273" s="155"/>
      <c r="E11273" s="157">
        <v>0</v>
      </c>
      <c r="F11273" s="155"/>
    </row>
    <row r="11274" spans="1:6" x14ac:dyDescent="0.2">
      <c r="A11274" s="155" t="s">
        <v>8264</v>
      </c>
      <c r="B11274" s="155"/>
      <c r="C11274" s="156">
        <v>37590</v>
      </c>
      <c r="D11274" s="157">
        <v>3967.27</v>
      </c>
      <c r="E11274" s="157">
        <v>3967.27</v>
      </c>
      <c r="F11274" s="157">
        <v>0</v>
      </c>
    </row>
    <row r="11275" spans="1:6" x14ac:dyDescent="0.2">
      <c r="A11275" s="155" t="s">
        <v>8257</v>
      </c>
      <c r="B11275" s="155" t="s">
        <v>8258</v>
      </c>
      <c r="C11275" s="155" t="s">
        <v>10690</v>
      </c>
      <c r="D11275" s="157" t="s">
        <v>8259</v>
      </c>
      <c r="E11275" s="157" t="s">
        <v>8259</v>
      </c>
      <c r="F11275" s="157" t="s">
        <v>8259</v>
      </c>
    </row>
    <row r="11276" spans="1:6" x14ac:dyDescent="0.2">
      <c r="A11276" s="155" t="s">
        <v>8257</v>
      </c>
      <c r="B11276" s="155" t="s">
        <v>8258</v>
      </c>
      <c r="C11276" s="155" t="s">
        <v>10690</v>
      </c>
      <c r="D11276" s="157" t="s">
        <v>8259</v>
      </c>
      <c r="E11276" s="157" t="s">
        <v>8259</v>
      </c>
      <c r="F11276" s="157" t="s">
        <v>8259</v>
      </c>
    </row>
    <row r="11277" spans="1:6" x14ac:dyDescent="0.2">
      <c r="A11277" s="155" t="s">
        <v>8260</v>
      </c>
      <c r="B11277" s="155" t="s">
        <v>12364</v>
      </c>
      <c r="C11277" s="156">
        <v>37621</v>
      </c>
      <c r="D11277" s="157">
        <v>0</v>
      </c>
      <c r="E11277" s="157">
        <v>0</v>
      </c>
      <c r="F11277" s="157">
        <v>0</v>
      </c>
    </row>
    <row r="11278" spans="1:6" x14ac:dyDescent="0.2">
      <c r="A11278" s="155" t="s">
        <v>8261</v>
      </c>
      <c r="B11278" s="155"/>
      <c r="C11278" s="156">
        <v>37621</v>
      </c>
      <c r="D11278" s="157">
        <v>3967.27</v>
      </c>
      <c r="E11278" s="157">
        <v>3967.27</v>
      </c>
      <c r="F11278" s="157">
        <v>0</v>
      </c>
    </row>
    <row r="11279" spans="1:6" x14ac:dyDescent="0.2">
      <c r="A11279" s="155" t="s">
        <v>8257</v>
      </c>
      <c r="B11279" s="155" t="s">
        <v>8258</v>
      </c>
      <c r="C11279" s="155" t="s">
        <v>10690</v>
      </c>
      <c r="D11279" s="157" t="s">
        <v>8259</v>
      </c>
      <c r="E11279" s="157" t="s">
        <v>8259</v>
      </c>
      <c r="F11279" s="157" t="s">
        <v>8259</v>
      </c>
    </row>
    <row r="11280" spans="1:6" x14ac:dyDescent="0.2">
      <c r="A11280" s="155" t="s">
        <v>9366</v>
      </c>
      <c r="B11280" s="155" t="s">
        <v>10197</v>
      </c>
      <c r="C11280" s="155"/>
      <c r="D11280" s="155"/>
      <c r="E11280" s="155"/>
      <c r="F11280" s="155"/>
    </row>
    <row r="11281" spans="1:6" x14ac:dyDescent="0.2">
      <c r="A11281" s="155"/>
      <c r="B11281" s="155"/>
      <c r="C11281" s="155" t="s">
        <v>10691</v>
      </c>
      <c r="D11281" s="155"/>
      <c r="E11281" s="157">
        <v>0</v>
      </c>
      <c r="F11281" s="155"/>
    </row>
    <row r="11282" spans="1:6" x14ac:dyDescent="0.2">
      <c r="A11282" s="155" t="s">
        <v>8264</v>
      </c>
      <c r="B11282" s="155"/>
      <c r="C11282" s="156">
        <v>37590</v>
      </c>
      <c r="D11282" s="157">
        <v>839.3</v>
      </c>
      <c r="E11282" s="157">
        <v>839.3</v>
      </c>
      <c r="F11282" s="157">
        <v>0</v>
      </c>
    </row>
    <row r="11283" spans="1:6" x14ac:dyDescent="0.2">
      <c r="A11283" s="155" t="s">
        <v>8257</v>
      </c>
      <c r="B11283" s="155" t="s">
        <v>8258</v>
      </c>
      <c r="C11283" s="155" t="s">
        <v>10690</v>
      </c>
      <c r="D11283" s="157" t="s">
        <v>8259</v>
      </c>
      <c r="E11283" s="157" t="s">
        <v>8259</v>
      </c>
      <c r="F11283" s="157" t="s">
        <v>8259</v>
      </c>
    </row>
    <row r="11284" spans="1:6" x14ac:dyDescent="0.2">
      <c r="A11284" s="155" t="s">
        <v>8257</v>
      </c>
      <c r="B11284" s="155" t="s">
        <v>8258</v>
      </c>
      <c r="C11284" s="155" t="s">
        <v>10690</v>
      </c>
      <c r="D11284" s="157" t="s">
        <v>8259</v>
      </c>
      <c r="E11284" s="157" t="s">
        <v>8259</v>
      </c>
      <c r="F11284" s="157" t="s">
        <v>8259</v>
      </c>
    </row>
    <row r="11285" spans="1:6" x14ac:dyDescent="0.2">
      <c r="A11285" s="155" t="s">
        <v>8260</v>
      </c>
      <c r="B11285" s="155" t="s">
        <v>12364</v>
      </c>
      <c r="C11285" s="156">
        <v>37621</v>
      </c>
      <c r="D11285" s="157">
        <v>0</v>
      </c>
      <c r="E11285" s="157">
        <v>0</v>
      </c>
      <c r="F11285" s="157">
        <v>0</v>
      </c>
    </row>
    <row r="11286" spans="1:6" x14ac:dyDescent="0.2">
      <c r="A11286" s="155" t="s">
        <v>8261</v>
      </c>
      <c r="B11286" s="155"/>
      <c r="C11286" s="156">
        <v>37621</v>
      </c>
      <c r="D11286" s="157">
        <v>839.3</v>
      </c>
      <c r="E11286" s="157">
        <v>839.3</v>
      </c>
      <c r="F11286" s="157">
        <v>0</v>
      </c>
    </row>
    <row r="11287" spans="1:6" x14ac:dyDescent="0.2">
      <c r="A11287" s="155" t="s">
        <v>8257</v>
      </c>
      <c r="B11287" s="155" t="s">
        <v>8258</v>
      </c>
      <c r="C11287" s="155" t="s">
        <v>10690</v>
      </c>
      <c r="D11287" s="157" t="s">
        <v>8259</v>
      </c>
      <c r="E11287" s="157" t="s">
        <v>8259</v>
      </c>
      <c r="F11287" s="157" t="s">
        <v>8259</v>
      </c>
    </row>
    <row r="11288" spans="1:6" x14ac:dyDescent="0.2">
      <c r="A11288" s="155" t="s">
        <v>9368</v>
      </c>
      <c r="B11288" s="155" t="s">
        <v>10199</v>
      </c>
      <c r="C11288" s="155"/>
      <c r="D11288" s="155"/>
      <c r="E11288" s="155"/>
      <c r="F11288" s="155"/>
    </row>
    <row r="11289" spans="1:6" x14ac:dyDescent="0.2">
      <c r="A11289" s="155"/>
      <c r="B11289" s="155"/>
      <c r="C11289" s="155" t="s">
        <v>10691</v>
      </c>
      <c r="D11289" s="155"/>
      <c r="E11289" s="157">
        <v>0</v>
      </c>
      <c r="F11289" s="155"/>
    </row>
    <row r="11290" spans="1:6" x14ac:dyDescent="0.2">
      <c r="A11290" s="155" t="s">
        <v>8264</v>
      </c>
      <c r="B11290" s="155"/>
      <c r="C11290" s="156">
        <v>37590</v>
      </c>
      <c r="D11290" s="157">
        <v>0</v>
      </c>
      <c r="E11290" s="157">
        <v>9243.2189999999991</v>
      </c>
      <c r="F11290" s="157">
        <v>-9243.2189999999991</v>
      </c>
    </row>
    <row r="11291" spans="1:6" x14ac:dyDescent="0.2">
      <c r="A11291" s="155" t="s">
        <v>8257</v>
      </c>
      <c r="B11291" s="155" t="s">
        <v>8258</v>
      </c>
      <c r="C11291" s="155" t="s">
        <v>10690</v>
      </c>
      <c r="D11291" s="157" t="s">
        <v>8259</v>
      </c>
      <c r="E11291" s="157" t="s">
        <v>8259</v>
      </c>
      <c r="F11291" s="157" t="s">
        <v>8259</v>
      </c>
    </row>
    <row r="11292" spans="1:6" x14ac:dyDescent="0.2">
      <c r="A11292" s="156">
        <v>45636</v>
      </c>
      <c r="B11292" s="155">
        <v>5624567479</v>
      </c>
      <c r="C11292" s="155" t="s">
        <v>12311</v>
      </c>
      <c r="D11292" s="157">
        <v>370.19799999999998</v>
      </c>
      <c r="E11292" s="155"/>
      <c r="F11292" s="157">
        <v>-8873.0210000000006</v>
      </c>
    </row>
    <row r="11293" spans="1:6" x14ac:dyDescent="0.2">
      <c r="A11293" s="156">
        <v>45636</v>
      </c>
      <c r="B11293" s="155">
        <v>5624567480</v>
      </c>
      <c r="C11293" s="155" t="s">
        <v>12312</v>
      </c>
      <c r="D11293" s="157">
        <v>2180.009</v>
      </c>
      <c r="E11293" s="155"/>
      <c r="F11293" s="157">
        <v>-6693.0119999999997</v>
      </c>
    </row>
    <row r="11294" spans="1:6" x14ac:dyDescent="0.2">
      <c r="A11294" s="156">
        <v>45636</v>
      </c>
      <c r="B11294" s="155">
        <v>5624567506</v>
      </c>
      <c r="C11294" s="155" t="s">
        <v>12313</v>
      </c>
      <c r="D11294" s="157">
        <v>6693.0119999999997</v>
      </c>
      <c r="E11294" s="155"/>
      <c r="F11294" s="157">
        <v>0</v>
      </c>
    </row>
    <row r="11295" spans="1:6" x14ac:dyDescent="0.2">
      <c r="A11295" s="155" t="s">
        <v>8257</v>
      </c>
      <c r="B11295" s="155" t="s">
        <v>8258</v>
      </c>
      <c r="C11295" s="155" t="s">
        <v>10690</v>
      </c>
      <c r="D11295" s="157" t="s">
        <v>8259</v>
      </c>
      <c r="E11295" s="157" t="s">
        <v>8259</v>
      </c>
      <c r="F11295" s="157" t="s">
        <v>8259</v>
      </c>
    </row>
    <row r="11296" spans="1:6" x14ac:dyDescent="0.2">
      <c r="A11296" s="155" t="s">
        <v>8260</v>
      </c>
      <c r="B11296" s="155" t="s">
        <v>12364</v>
      </c>
      <c r="C11296" s="156">
        <v>37621</v>
      </c>
      <c r="D11296" s="157">
        <v>9243.2189999999991</v>
      </c>
      <c r="E11296" s="157">
        <v>0</v>
      </c>
      <c r="F11296" s="157">
        <v>9243.2189999999991</v>
      </c>
    </row>
    <row r="11297" spans="1:6" x14ac:dyDescent="0.2">
      <c r="A11297" s="155" t="s">
        <v>8261</v>
      </c>
      <c r="B11297" s="155"/>
      <c r="C11297" s="156">
        <v>37621</v>
      </c>
      <c r="D11297" s="157">
        <v>9243.2189999999991</v>
      </c>
      <c r="E11297" s="157">
        <v>9243.2189999999991</v>
      </c>
      <c r="F11297" s="157">
        <v>0</v>
      </c>
    </row>
    <row r="11298" spans="1:6" x14ac:dyDescent="0.2">
      <c r="A11298" s="155" t="s">
        <v>8257</v>
      </c>
      <c r="B11298" s="155" t="s">
        <v>8258</v>
      </c>
      <c r="C11298" s="155" t="s">
        <v>10690</v>
      </c>
      <c r="D11298" s="157" t="s">
        <v>8259</v>
      </c>
      <c r="E11298" s="157" t="s">
        <v>8259</v>
      </c>
      <c r="F11298" s="157" t="s">
        <v>8259</v>
      </c>
    </row>
    <row r="11299" spans="1:6" x14ac:dyDescent="0.2">
      <c r="A11299" s="155" t="s">
        <v>10659</v>
      </c>
      <c r="B11299" s="155" t="s">
        <v>12314</v>
      </c>
      <c r="C11299" s="155"/>
      <c r="D11299" s="155"/>
      <c r="E11299" s="155"/>
      <c r="F11299" s="155"/>
    </row>
    <row r="11300" spans="1:6" x14ac:dyDescent="0.2">
      <c r="A11300" s="155"/>
      <c r="B11300" s="155"/>
      <c r="C11300" s="155" t="s">
        <v>10691</v>
      </c>
      <c r="D11300" s="155"/>
      <c r="E11300" s="157">
        <v>0</v>
      </c>
      <c r="F11300" s="155"/>
    </row>
    <row r="11301" spans="1:6" x14ac:dyDescent="0.2">
      <c r="A11301" s="155" t="s">
        <v>8264</v>
      </c>
      <c r="B11301" s="155"/>
      <c r="C11301" s="156">
        <v>37590</v>
      </c>
      <c r="D11301" s="157">
        <v>7505.067</v>
      </c>
      <c r="E11301" s="157">
        <v>0</v>
      </c>
      <c r="F11301" s="157">
        <v>7505.067</v>
      </c>
    </row>
    <row r="11302" spans="1:6" x14ac:dyDescent="0.2">
      <c r="A11302" s="155" t="s">
        <v>8257</v>
      </c>
      <c r="B11302" s="155" t="s">
        <v>8258</v>
      </c>
      <c r="C11302" s="155" t="s">
        <v>10690</v>
      </c>
      <c r="D11302" s="157" t="s">
        <v>8259</v>
      </c>
      <c r="E11302" s="157" t="s">
        <v>8259</v>
      </c>
      <c r="F11302" s="157" t="s">
        <v>8259</v>
      </c>
    </row>
    <row r="11303" spans="1:6" x14ac:dyDescent="0.2">
      <c r="A11303" s="156">
        <v>45653</v>
      </c>
      <c r="B11303" s="155">
        <v>5624567613</v>
      </c>
      <c r="C11303" s="155" t="s">
        <v>12316</v>
      </c>
      <c r="D11303" s="157">
        <v>7505.0720000000001</v>
      </c>
      <c r="E11303" s="155"/>
      <c r="F11303" s="157">
        <v>15010.138999999999</v>
      </c>
    </row>
    <row r="11304" spans="1:6" x14ac:dyDescent="0.2">
      <c r="A11304" s="155" t="s">
        <v>8257</v>
      </c>
      <c r="B11304" s="155" t="s">
        <v>8258</v>
      </c>
      <c r="C11304" s="155" t="s">
        <v>10690</v>
      </c>
      <c r="D11304" s="157" t="s">
        <v>8259</v>
      </c>
      <c r="E11304" s="157" t="s">
        <v>8259</v>
      </c>
      <c r="F11304" s="157" t="s">
        <v>8259</v>
      </c>
    </row>
    <row r="11305" spans="1:6" x14ac:dyDescent="0.2">
      <c r="A11305" s="155" t="s">
        <v>8260</v>
      </c>
      <c r="B11305" s="155" t="s">
        <v>12364</v>
      </c>
      <c r="C11305" s="156">
        <v>37621</v>
      </c>
      <c r="D11305" s="157">
        <v>7505.0720000000001</v>
      </c>
      <c r="E11305" s="157">
        <v>0</v>
      </c>
      <c r="F11305" s="157">
        <v>7505.0720000000001</v>
      </c>
    </row>
    <row r="11306" spans="1:6" x14ac:dyDescent="0.2">
      <c r="A11306" s="155" t="s">
        <v>8261</v>
      </c>
      <c r="B11306" s="155"/>
      <c r="C11306" s="156">
        <v>37621</v>
      </c>
      <c r="D11306" s="157">
        <v>15010.138999999999</v>
      </c>
      <c r="E11306" s="157">
        <v>0</v>
      </c>
      <c r="F11306" s="157">
        <v>15010.138999999999</v>
      </c>
    </row>
    <row r="11307" spans="1:6" x14ac:dyDescent="0.2">
      <c r="A11307" s="155" t="s">
        <v>8257</v>
      </c>
      <c r="B11307" s="155" t="s">
        <v>8258</v>
      </c>
      <c r="C11307" s="155" t="s">
        <v>10690</v>
      </c>
      <c r="D11307" s="157" t="s">
        <v>8259</v>
      </c>
      <c r="E11307" s="157" t="s">
        <v>8259</v>
      </c>
      <c r="F11307" s="157" t="s">
        <v>8259</v>
      </c>
    </row>
    <row r="11308" spans="1:6" x14ac:dyDescent="0.2">
      <c r="A11308" s="155" t="s">
        <v>8268</v>
      </c>
      <c r="B11308" s="155"/>
      <c r="C11308" s="155"/>
      <c r="D11308" s="155"/>
      <c r="E11308" s="155"/>
      <c r="F11308" s="155"/>
    </row>
    <row r="11309" spans="1:6" x14ac:dyDescent="0.2">
      <c r="A11309" s="155" t="s">
        <v>8254</v>
      </c>
      <c r="B11309" s="155" t="s">
        <v>8255</v>
      </c>
      <c r="C11309" s="155"/>
      <c r="D11309" s="155"/>
      <c r="E11309" s="155"/>
      <c r="F11309" s="155"/>
    </row>
    <row r="11310" spans="1:6" x14ac:dyDescent="0.2">
      <c r="A11310" s="155"/>
      <c r="B11310" s="155"/>
      <c r="C11310" s="155" t="s">
        <v>10689</v>
      </c>
      <c r="D11310" s="157" t="s">
        <v>8255</v>
      </c>
      <c r="E11310" s="155"/>
      <c r="F11310" s="155"/>
    </row>
    <row r="11312" spans="1:6" x14ac:dyDescent="0.2">
      <c r="A11312" s="155" t="s">
        <v>10661</v>
      </c>
      <c r="B11312" s="155" t="s">
        <v>12317</v>
      </c>
      <c r="C11312" s="155"/>
      <c r="D11312" s="155"/>
      <c r="E11312" s="155"/>
      <c r="F11312" s="155"/>
    </row>
    <row r="11313" spans="1:6" x14ac:dyDescent="0.2">
      <c r="A11313" s="155"/>
      <c r="B11313" s="155"/>
      <c r="C11313" s="155" t="s">
        <v>10691</v>
      </c>
      <c r="D11313" s="155"/>
      <c r="E11313" s="157">
        <v>0</v>
      </c>
      <c r="F11313" s="155"/>
    </row>
    <row r="11314" spans="1:6" x14ac:dyDescent="0.2">
      <c r="A11314" s="155" t="s">
        <v>8264</v>
      </c>
      <c r="B11314" s="155"/>
      <c r="C11314" s="156">
        <v>37590</v>
      </c>
      <c r="D11314" s="157">
        <v>0</v>
      </c>
      <c r="E11314" s="157">
        <v>1774.1</v>
      </c>
      <c r="F11314" s="157">
        <v>-1774.1</v>
      </c>
    </row>
    <row r="11315" spans="1:6" x14ac:dyDescent="0.2">
      <c r="A11315" s="155" t="s">
        <v>8257</v>
      </c>
      <c r="B11315" s="155" t="s">
        <v>8258</v>
      </c>
      <c r="C11315" s="155" t="s">
        <v>10690</v>
      </c>
      <c r="D11315" s="157" t="s">
        <v>8259</v>
      </c>
      <c r="E11315" s="157" t="s">
        <v>8259</v>
      </c>
      <c r="F11315" s="157" t="s">
        <v>8259</v>
      </c>
    </row>
    <row r="11317" spans="1:6" x14ac:dyDescent="0.2">
      <c r="A11317" s="155" t="s">
        <v>8265</v>
      </c>
      <c r="B11317" s="155" t="s">
        <v>8266</v>
      </c>
      <c r="C11317" s="155" t="s">
        <v>158</v>
      </c>
      <c r="D11317" s="157" t="s">
        <v>3</v>
      </c>
      <c r="E11317" s="157" t="s">
        <v>4</v>
      </c>
      <c r="F11317" s="157" t="s">
        <v>1020</v>
      </c>
    </row>
    <row r="11318" spans="1:6" x14ac:dyDescent="0.2">
      <c r="A11318" s="155" t="s">
        <v>8257</v>
      </c>
      <c r="B11318" s="155" t="s">
        <v>8258</v>
      </c>
      <c r="C11318" s="155" t="s">
        <v>10690</v>
      </c>
      <c r="D11318" s="157" t="s">
        <v>8259</v>
      </c>
      <c r="E11318" s="157" t="s">
        <v>8259</v>
      </c>
      <c r="F11318" s="157" t="s">
        <v>8259</v>
      </c>
    </row>
    <row r="11319" spans="1:6" x14ac:dyDescent="0.2">
      <c r="A11319" s="156">
        <v>45637</v>
      </c>
      <c r="B11319" s="155" t="s">
        <v>12318</v>
      </c>
      <c r="C11319" s="155" t="s">
        <v>12319</v>
      </c>
      <c r="D11319" s="155"/>
      <c r="E11319" s="157">
        <v>4419.4830000000002</v>
      </c>
      <c r="F11319" s="157">
        <v>-6193.5829999999996</v>
      </c>
    </row>
    <row r="11320" spans="1:6" x14ac:dyDescent="0.2">
      <c r="A11320" s="156">
        <v>45649</v>
      </c>
      <c r="B11320" s="155">
        <v>5624567546</v>
      </c>
      <c r="C11320" s="155" t="s">
        <v>12320</v>
      </c>
      <c r="D11320" s="157">
        <v>1774.1</v>
      </c>
      <c r="E11320" s="155"/>
      <c r="F11320" s="157">
        <v>-4419.4830000000002</v>
      </c>
    </row>
    <row r="11321" spans="1:6" x14ac:dyDescent="0.2">
      <c r="A11321" s="155" t="s">
        <v>8257</v>
      </c>
      <c r="B11321" s="155" t="s">
        <v>8258</v>
      </c>
      <c r="C11321" s="155" t="s">
        <v>10690</v>
      </c>
      <c r="D11321" s="157" t="s">
        <v>8259</v>
      </c>
      <c r="E11321" s="157" t="s">
        <v>8259</v>
      </c>
      <c r="F11321" s="157" t="s">
        <v>8259</v>
      </c>
    </row>
    <row r="11322" spans="1:6" x14ac:dyDescent="0.2">
      <c r="A11322" s="155" t="s">
        <v>8260</v>
      </c>
      <c r="B11322" s="155" t="s">
        <v>12364</v>
      </c>
      <c r="C11322" s="156">
        <v>37621</v>
      </c>
      <c r="D11322" s="157">
        <v>1774.1</v>
      </c>
      <c r="E11322" s="157">
        <v>4419.4830000000002</v>
      </c>
      <c r="F11322" s="157">
        <v>-2645.3829999999998</v>
      </c>
    </row>
    <row r="11323" spans="1:6" x14ac:dyDescent="0.2">
      <c r="A11323" s="155" t="s">
        <v>8261</v>
      </c>
      <c r="B11323" s="155"/>
      <c r="C11323" s="156">
        <v>37621</v>
      </c>
      <c r="D11323" s="157">
        <v>1774.1</v>
      </c>
      <c r="E11323" s="157">
        <v>6193.5829999999996</v>
      </c>
      <c r="F11323" s="157">
        <v>-4419.4830000000002</v>
      </c>
    </row>
    <row r="11324" spans="1:6" x14ac:dyDescent="0.2">
      <c r="A11324" s="155" t="s">
        <v>8257</v>
      </c>
      <c r="B11324" s="155" t="s">
        <v>8258</v>
      </c>
      <c r="C11324" s="155" t="s">
        <v>10690</v>
      </c>
      <c r="D11324" s="157" t="s">
        <v>8259</v>
      </c>
      <c r="E11324" s="157" t="s">
        <v>8259</v>
      </c>
      <c r="F11324" s="157" t="s">
        <v>8259</v>
      </c>
    </row>
    <row r="11325" spans="1:6" x14ac:dyDescent="0.2">
      <c r="A11325" s="155" t="s">
        <v>10663</v>
      </c>
      <c r="B11325" s="155" t="s">
        <v>12321</v>
      </c>
      <c r="C11325" s="155"/>
      <c r="D11325" s="155"/>
      <c r="E11325" s="155"/>
      <c r="F11325" s="155"/>
    </row>
    <row r="11326" spans="1:6" x14ac:dyDescent="0.2">
      <c r="A11326" s="155"/>
      <c r="B11326" s="155"/>
      <c r="C11326" s="155" t="s">
        <v>10691</v>
      </c>
      <c r="D11326" s="155"/>
      <c r="E11326" s="157">
        <v>0</v>
      </c>
      <c r="F11326" s="155"/>
    </row>
    <row r="11327" spans="1:6" x14ac:dyDescent="0.2">
      <c r="A11327" s="155" t="s">
        <v>8264</v>
      </c>
      <c r="B11327" s="155"/>
      <c r="C11327" s="156">
        <v>37590</v>
      </c>
      <c r="D11327" s="157">
        <v>0</v>
      </c>
      <c r="E11327" s="157">
        <v>1933.4549999999999</v>
      </c>
      <c r="F11327" s="157">
        <v>-1933.4549999999999</v>
      </c>
    </row>
    <row r="11328" spans="1:6" x14ac:dyDescent="0.2">
      <c r="A11328" s="155" t="s">
        <v>8257</v>
      </c>
      <c r="B11328" s="155" t="s">
        <v>8258</v>
      </c>
      <c r="C11328" s="155" t="s">
        <v>10690</v>
      </c>
      <c r="D11328" s="157" t="s">
        <v>8259</v>
      </c>
      <c r="E11328" s="157" t="s">
        <v>8259</v>
      </c>
      <c r="F11328" s="157" t="s">
        <v>8259</v>
      </c>
    </row>
    <row r="11329" spans="1:6" x14ac:dyDescent="0.2">
      <c r="A11329" s="156">
        <v>45650</v>
      </c>
      <c r="B11329" s="155">
        <v>5624567572</v>
      </c>
      <c r="C11329" s="155" t="s">
        <v>12322</v>
      </c>
      <c r="D11329" s="157">
        <v>1933.4549999999999</v>
      </c>
      <c r="E11329" s="155"/>
      <c r="F11329" s="157">
        <v>0</v>
      </c>
    </row>
    <row r="11330" spans="1:6" x14ac:dyDescent="0.2">
      <c r="A11330" s="155" t="s">
        <v>8257</v>
      </c>
      <c r="B11330" s="155" t="s">
        <v>8258</v>
      </c>
      <c r="C11330" s="155" t="s">
        <v>10690</v>
      </c>
      <c r="D11330" s="157" t="s">
        <v>8259</v>
      </c>
      <c r="E11330" s="157" t="s">
        <v>8259</v>
      </c>
      <c r="F11330" s="157" t="s">
        <v>8259</v>
      </c>
    </row>
    <row r="11331" spans="1:6" x14ac:dyDescent="0.2">
      <c r="A11331" s="155" t="s">
        <v>8260</v>
      </c>
      <c r="B11331" s="155" t="s">
        <v>12364</v>
      </c>
      <c r="C11331" s="156">
        <v>37621</v>
      </c>
      <c r="D11331" s="157">
        <v>1933.4549999999999</v>
      </c>
      <c r="E11331" s="157">
        <v>0</v>
      </c>
      <c r="F11331" s="157">
        <v>1933.4549999999999</v>
      </c>
    </row>
    <row r="11332" spans="1:6" x14ac:dyDescent="0.2">
      <c r="A11332" s="155" t="s">
        <v>8261</v>
      </c>
      <c r="B11332" s="155"/>
      <c r="C11332" s="156">
        <v>37621</v>
      </c>
      <c r="D11332" s="157">
        <v>1933.4549999999999</v>
      </c>
      <c r="E11332" s="157">
        <v>1933.4549999999999</v>
      </c>
      <c r="F11332" s="157">
        <v>0</v>
      </c>
    </row>
    <row r="11333" spans="1:6" x14ac:dyDescent="0.2">
      <c r="A11333" s="155" t="s">
        <v>8257</v>
      </c>
      <c r="B11333" s="155" t="s">
        <v>8258</v>
      </c>
      <c r="C11333" s="155" t="s">
        <v>10690</v>
      </c>
      <c r="D11333" s="157" t="s">
        <v>8259</v>
      </c>
      <c r="E11333" s="157" t="s">
        <v>8259</v>
      </c>
      <c r="F11333" s="157" t="s">
        <v>8259</v>
      </c>
    </row>
    <row r="11334" spans="1:6" x14ac:dyDescent="0.2">
      <c r="A11334" s="155" t="s">
        <v>8257</v>
      </c>
      <c r="B11334" s="155" t="s">
        <v>8258</v>
      </c>
      <c r="C11334" s="155" t="s">
        <v>10690</v>
      </c>
      <c r="D11334" s="157" t="s">
        <v>8259</v>
      </c>
      <c r="E11334" s="157" t="s">
        <v>8259</v>
      </c>
      <c r="F11334" s="157" t="s">
        <v>8259</v>
      </c>
    </row>
    <row r="11335" spans="1:6" x14ac:dyDescent="0.2">
      <c r="A11335" s="155" t="s">
        <v>8260</v>
      </c>
      <c r="B11335" s="155" t="s">
        <v>12364</v>
      </c>
      <c r="C11335" s="156">
        <v>37621</v>
      </c>
      <c r="D11335" s="157">
        <v>0</v>
      </c>
      <c r="E11335" s="157">
        <v>0</v>
      </c>
      <c r="F11335" s="157">
        <v>0</v>
      </c>
    </row>
    <row r="11336" spans="1:6" x14ac:dyDescent="0.2">
      <c r="A11336" s="155" t="s">
        <v>8261</v>
      </c>
      <c r="B11336" s="155"/>
      <c r="C11336" s="156">
        <v>37621</v>
      </c>
      <c r="D11336" s="157">
        <v>0</v>
      </c>
      <c r="E11336" s="157">
        <v>0</v>
      </c>
      <c r="F11336" s="157">
        <v>0</v>
      </c>
    </row>
    <row r="11337" spans="1:6" x14ac:dyDescent="0.2">
      <c r="A11337" s="155" t="s">
        <v>8257</v>
      </c>
      <c r="B11337" s="155" t="s">
        <v>8258</v>
      </c>
      <c r="C11337" s="155" t="s">
        <v>10690</v>
      </c>
      <c r="D11337" s="157" t="s">
        <v>8259</v>
      </c>
      <c r="E11337" s="157" t="s">
        <v>8259</v>
      </c>
      <c r="F11337" s="157" t="s">
        <v>8259</v>
      </c>
    </row>
    <row r="11338" spans="1:6" x14ac:dyDescent="0.2">
      <c r="A11338" s="155" t="s">
        <v>8257</v>
      </c>
      <c r="B11338" s="155" t="s">
        <v>8258</v>
      </c>
      <c r="C11338" s="155" t="s">
        <v>10690</v>
      </c>
      <c r="D11338" s="157" t="s">
        <v>8259</v>
      </c>
      <c r="E11338" s="157" t="s">
        <v>8259</v>
      </c>
      <c r="F11338" s="157" t="s">
        <v>8259</v>
      </c>
    </row>
    <row r="11339" spans="1:6" x14ac:dyDescent="0.2">
      <c r="A11339" s="155" t="s">
        <v>8260</v>
      </c>
      <c r="B11339" s="155" t="s">
        <v>12364</v>
      </c>
      <c r="C11339" s="156">
        <v>37621</v>
      </c>
      <c r="D11339" s="157">
        <v>0</v>
      </c>
      <c r="E11339" s="157">
        <v>0</v>
      </c>
      <c r="F11339" s="157">
        <v>0</v>
      </c>
    </row>
    <row r="11340" spans="1:6" x14ac:dyDescent="0.2">
      <c r="A11340" s="155" t="s">
        <v>8261</v>
      </c>
      <c r="B11340" s="155"/>
      <c r="C11340" s="156">
        <v>37621</v>
      </c>
      <c r="D11340" s="157">
        <v>0</v>
      </c>
      <c r="E11340" s="157">
        <v>0</v>
      </c>
      <c r="F11340" s="157">
        <v>0</v>
      </c>
    </row>
    <row r="11341" spans="1:6" x14ac:dyDescent="0.2">
      <c r="A11341" s="155" t="s">
        <v>8257</v>
      </c>
      <c r="B11341" s="155" t="s">
        <v>8258</v>
      </c>
      <c r="C11341" s="155" t="s">
        <v>10690</v>
      </c>
      <c r="D11341" s="157" t="s">
        <v>8259</v>
      </c>
      <c r="E11341" s="157" t="s">
        <v>8259</v>
      </c>
      <c r="F11341" s="157" t="s">
        <v>8259</v>
      </c>
    </row>
    <row r="11342" spans="1:6" x14ac:dyDescent="0.2">
      <c r="A11342" s="155" t="s">
        <v>8257</v>
      </c>
      <c r="B11342" s="155" t="s">
        <v>8258</v>
      </c>
      <c r="C11342" s="155" t="s">
        <v>10690</v>
      </c>
      <c r="D11342" s="157" t="s">
        <v>8259</v>
      </c>
      <c r="E11342" s="157" t="s">
        <v>8259</v>
      </c>
      <c r="F11342" s="157" t="s">
        <v>8259</v>
      </c>
    </row>
    <row r="11343" spans="1:6" x14ac:dyDescent="0.2">
      <c r="A11343" s="155" t="s">
        <v>8260</v>
      </c>
      <c r="B11343" s="155" t="s">
        <v>12364</v>
      </c>
      <c r="C11343" s="156">
        <v>37621</v>
      </c>
      <c r="D11343" s="157">
        <v>0</v>
      </c>
      <c r="E11343" s="157">
        <v>0</v>
      </c>
      <c r="F11343" s="157">
        <v>0</v>
      </c>
    </row>
    <row r="11344" spans="1:6" x14ac:dyDescent="0.2">
      <c r="A11344" s="155" t="s">
        <v>8261</v>
      </c>
      <c r="B11344" s="155"/>
      <c r="C11344" s="156">
        <v>37621</v>
      </c>
      <c r="D11344" s="157">
        <v>0</v>
      </c>
      <c r="E11344" s="157">
        <v>0</v>
      </c>
      <c r="F11344" s="157">
        <v>0</v>
      </c>
    </row>
    <row r="11345" spans="1:6" x14ac:dyDescent="0.2">
      <c r="A11345" s="155" t="s">
        <v>8257</v>
      </c>
      <c r="B11345" s="155" t="s">
        <v>8258</v>
      </c>
      <c r="C11345" s="155" t="s">
        <v>10690</v>
      </c>
      <c r="D11345" s="157" t="s">
        <v>8259</v>
      </c>
      <c r="E11345" s="157" t="s">
        <v>8259</v>
      </c>
      <c r="F11345" s="157" t="s">
        <v>8259</v>
      </c>
    </row>
    <row r="11346" spans="1:6" x14ac:dyDescent="0.2">
      <c r="A11346" s="155" t="s">
        <v>6711</v>
      </c>
      <c r="B11346" s="155" t="s">
        <v>10202</v>
      </c>
      <c r="C11346" s="155"/>
      <c r="D11346" s="155"/>
      <c r="E11346" s="155"/>
      <c r="F11346" s="155"/>
    </row>
    <row r="11347" spans="1:6" x14ac:dyDescent="0.2">
      <c r="A11347" s="155"/>
      <c r="B11347" s="155"/>
      <c r="C11347" s="155" t="s">
        <v>10691</v>
      </c>
      <c r="D11347" s="155"/>
      <c r="E11347" s="157">
        <v>0</v>
      </c>
      <c r="F11347" s="155"/>
    </row>
    <row r="11348" spans="1:6" x14ac:dyDescent="0.2">
      <c r="A11348" s="155" t="s">
        <v>8264</v>
      </c>
      <c r="B11348" s="155"/>
      <c r="C11348" s="156">
        <v>37590</v>
      </c>
      <c r="D11348" s="157">
        <v>524.6</v>
      </c>
      <c r="E11348" s="157">
        <v>0</v>
      </c>
      <c r="F11348" s="157">
        <v>524.6</v>
      </c>
    </row>
    <row r="11349" spans="1:6" x14ac:dyDescent="0.2">
      <c r="A11349" s="155" t="s">
        <v>8257</v>
      </c>
      <c r="B11349" s="155" t="s">
        <v>8258</v>
      </c>
      <c r="C11349" s="155" t="s">
        <v>10690</v>
      </c>
      <c r="D11349" s="157" t="s">
        <v>8259</v>
      </c>
      <c r="E11349" s="157" t="s">
        <v>8259</v>
      </c>
      <c r="F11349" s="157" t="s">
        <v>8259</v>
      </c>
    </row>
    <row r="11350" spans="1:6" x14ac:dyDescent="0.2">
      <c r="A11350" s="155" t="s">
        <v>8257</v>
      </c>
      <c r="B11350" s="155" t="s">
        <v>8258</v>
      </c>
      <c r="C11350" s="155" t="s">
        <v>10690</v>
      </c>
      <c r="D11350" s="157" t="s">
        <v>8259</v>
      </c>
      <c r="E11350" s="157" t="s">
        <v>8259</v>
      </c>
      <c r="F11350" s="157" t="s">
        <v>8259</v>
      </c>
    </row>
    <row r="11351" spans="1:6" x14ac:dyDescent="0.2">
      <c r="A11351" s="155" t="s">
        <v>8260</v>
      </c>
      <c r="B11351" s="155" t="s">
        <v>12364</v>
      </c>
      <c r="C11351" s="156">
        <v>37621</v>
      </c>
      <c r="D11351" s="157">
        <v>0</v>
      </c>
      <c r="E11351" s="157">
        <v>0</v>
      </c>
      <c r="F11351" s="157">
        <v>0</v>
      </c>
    </row>
    <row r="11352" spans="1:6" x14ac:dyDescent="0.2">
      <c r="A11352" s="155" t="s">
        <v>8261</v>
      </c>
      <c r="B11352" s="155"/>
      <c r="C11352" s="156">
        <v>37621</v>
      </c>
      <c r="D11352" s="157">
        <v>524.6</v>
      </c>
      <c r="E11352" s="157">
        <v>0</v>
      </c>
      <c r="F11352" s="157">
        <v>524.6</v>
      </c>
    </row>
    <row r="11353" spans="1:6" x14ac:dyDescent="0.2">
      <c r="A11353" s="155" t="s">
        <v>8257</v>
      </c>
      <c r="B11353" s="155" t="s">
        <v>8258</v>
      </c>
      <c r="C11353" s="155" t="s">
        <v>10690</v>
      </c>
      <c r="D11353" s="157" t="s">
        <v>8259</v>
      </c>
      <c r="E11353" s="157" t="s">
        <v>8259</v>
      </c>
      <c r="F11353" s="157" t="s">
        <v>8259</v>
      </c>
    </row>
    <row r="11354" spans="1:6" x14ac:dyDescent="0.2">
      <c r="A11354" s="155" t="s">
        <v>5087</v>
      </c>
      <c r="B11354" s="155" t="s">
        <v>10203</v>
      </c>
      <c r="C11354" s="155" t="s">
        <v>10204</v>
      </c>
      <c r="D11354" s="155"/>
      <c r="E11354" s="155"/>
      <c r="F11354" s="155"/>
    </row>
    <row r="11355" spans="1:6" x14ac:dyDescent="0.2">
      <c r="A11355" s="155"/>
      <c r="B11355" s="155"/>
      <c r="C11355" s="155" t="s">
        <v>10691</v>
      </c>
      <c r="D11355" s="155"/>
      <c r="E11355" s="157">
        <v>0</v>
      </c>
      <c r="F11355" s="155"/>
    </row>
    <row r="11356" spans="1:6" x14ac:dyDescent="0.2">
      <c r="A11356" s="155" t="s">
        <v>8264</v>
      </c>
      <c r="B11356" s="155"/>
      <c r="C11356" s="156">
        <v>37590</v>
      </c>
      <c r="D11356" s="157">
        <v>22113.440999999999</v>
      </c>
      <c r="E11356" s="157">
        <v>19216.550999999999</v>
      </c>
      <c r="F11356" s="157">
        <v>2896.89</v>
      </c>
    </row>
    <row r="11357" spans="1:6" x14ac:dyDescent="0.2">
      <c r="A11357" s="155" t="s">
        <v>8257</v>
      </c>
      <c r="B11357" s="155" t="s">
        <v>8258</v>
      </c>
      <c r="C11357" s="155" t="s">
        <v>10690</v>
      </c>
      <c r="D11357" s="157" t="s">
        <v>8259</v>
      </c>
      <c r="E11357" s="157" t="s">
        <v>8259</v>
      </c>
      <c r="F11357" s="157" t="s">
        <v>8259</v>
      </c>
    </row>
    <row r="11358" spans="1:6" x14ac:dyDescent="0.2">
      <c r="A11358" s="156">
        <v>45639</v>
      </c>
      <c r="B11358" s="155" t="s">
        <v>12323</v>
      </c>
      <c r="C11358" s="155" t="s">
        <v>12324</v>
      </c>
      <c r="D11358" s="155"/>
      <c r="E11358" s="157">
        <v>873.92499999999995</v>
      </c>
      <c r="F11358" s="157">
        <v>2022.9649999999999</v>
      </c>
    </row>
    <row r="11359" spans="1:6" x14ac:dyDescent="0.2">
      <c r="A11359" s="156">
        <v>45639</v>
      </c>
      <c r="B11359" s="155" t="s">
        <v>12325</v>
      </c>
      <c r="C11359" s="155" t="s">
        <v>12326</v>
      </c>
      <c r="D11359" s="155"/>
      <c r="E11359" s="157">
        <v>1297.2670000000001</v>
      </c>
      <c r="F11359" s="157">
        <v>725.69799999999998</v>
      </c>
    </row>
    <row r="11360" spans="1:6" x14ac:dyDescent="0.2">
      <c r="A11360" s="155" t="s">
        <v>8257</v>
      </c>
      <c r="B11360" s="155" t="s">
        <v>8258</v>
      </c>
      <c r="C11360" s="155" t="s">
        <v>10690</v>
      </c>
      <c r="D11360" s="157" t="s">
        <v>8259</v>
      </c>
      <c r="E11360" s="157" t="s">
        <v>8259</v>
      </c>
      <c r="F11360" s="157" t="s">
        <v>8259</v>
      </c>
    </row>
    <row r="11361" spans="1:6" x14ac:dyDescent="0.2">
      <c r="A11361" s="155" t="s">
        <v>8260</v>
      </c>
      <c r="B11361" s="155" t="s">
        <v>12364</v>
      </c>
      <c r="C11361" s="156">
        <v>37621</v>
      </c>
      <c r="D11361" s="157">
        <v>0</v>
      </c>
      <c r="E11361" s="157">
        <v>2171.192</v>
      </c>
      <c r="F11361" s="157">
        <v>-2171.192</v>
      </c>
    </row>
    <row r="11362" spans="1:6" x14ac:dyDescent="0.2">
      <c r="A11362" s="155" t="s">
        <v>8261</v>
      </c>
      <c r="B11362" s="155"/>
      <c r="C11362" s="156">
        <v>37621</v>
      </c>
      <c r="D11362" s="157">
        <v>22113.440999999999</v>
      </c>
      <c r="E11362" s="157">
        <v>21387.742999999999</v>
      </c>
      <c r="F11362" s="157">
        <v>725.69799999999998</v>
      </c>
    </row>
    <row r="11363" spans="1:6" x14ac:dyDescent="0.2">
      <c r="A11363" s="155" t="s">
        <v>8257</v>
      </c>
      <c r="B11363" s="155" t="s">
        <v>8258</v>
      </c>
      <c r="C11363" s="155" t="s">
        <v>10690</v>
      </c>
      <c r="D11363" s="157" t="s">
        <v>8259</v>
      </c>
      <c r="E11363" s="157" t="s">
        <v>8259</v>
      </c>
      <c r="F11363" s="157" t="s">
        <v>8259</v>
      </c>
    </row>
    <row r="11364" spans="1:6" x14ac:dyDescent="0.2">
      <c r="A11364" s="155" t="s">
        <v>8268</v>
      </c>
      <c r="B11364" s="155"/>
      <c r="C11364" s="155"/>
      <c r="D11364" s="155"/>
      <c r="E11364" s="155"/>
      <c r="F11364" s="155"/>
    </row>
    <row r="11365" spans="1:6" x14ac:dyDescent="0.2">
      <c r="A11365" s="155" t="s">
        <v>8254</v>
      </c>
      <c r="B11365" s="155" t="s">
        <v>8255</v>
      </c>
      <c r="C11365" s="155"/>
      <c r="D11365" s="155"/>
      <c r="E11365" s="155"/>
      <c r="F11365" s="155"/>
    </row>
    <row r="11366" spans="1:6" x14ac:dyDescent="0.2">
      <c r="A11366" s="155"/>
      <c r="B11366" s="155"/>
      <c r="C11366" s="155" t="s">
        <v>10689</v>
      </c>
      <c r="D11366" s="157" t="s">
        <v>8255</v>
      </c>
      <c r="E11366" s="155"/>
      <c r="F11366" s="155"/>
    </row>
    <row r="11368" spans="1:6" x14ac:dyDescent="0.2">
      <c r="A11368" s="155" t="s">
        <v>8257</v>
      </c>
      <c r="B11368" s="155" t="s">
        <v>8258</v>
      </c>
      <c r="C11368" s="155" t="s">
        <v>10690</v>
      </c>
      <c r="D11368" s="157" t="s">
        <v>8259</v>
      </c>
      <c r="E11368" s="157" t="s">
        <v>8259</v>
      </c>
      <c r="F11368" s="157" t="s">
        <v>8259</v>
      </c>
    </row>
    <row r="11369" spans="1:6" x14ac:dyDescent="0.2">
      <c r="A11369" s="155" t="s">
        <v>8260</v>
      </c>
      <c r="B11369" s="155" t="s">
        <v>12364</v>
      </c>
      <c r="C11369" s="156">
        <v>37621</v>
      </c>
      <c r="D11369" s="157">
        <v>0</v>
      </c>
      <c r="E11369" s="157">
        <v>0</v>
      </c>
      <c r="F11369" s="157">
        <v>0</v>
      </c>
    </row>
    <row r="11370" spans="1:6" x14ac:dyDescent="0.2">
      <c r="A11370" s="155" t="s">
        <v>8261</v>
      </c>
      <c r="B11370" s="155"/>
      <c r="C11370" s="156">
        <v>37621</v>
      </c>
      <c r="D11370" s="157">
        <v>0</v>
      </c>
      <c r="E11370" s="157">
        <v>0</v>
      </c>
      <c r="F11370" s="157">
        <v>0</v>
      </c>
    </row>
    <row r="11371" spans="1:6" x14ac:dyDescent="0.2">
      <c r="A11371" s="155" t="s">
        <v>8257</v>
      </c>
      <c r="B11371" s="155" t="s">
        <v>8258</v>
      </c>
      <c r="C11371" s="155" t="s">
        <v>10690</v>
      </c>
      <c r="D11371" s="157" t="s">
        <v>8259</v>
      </c>
      <c r="E11371" s="157" t="s">
        <v>8259</v>
      </c>
      <c r="F11371" s="157" t="s">
        <v>8259</v>
      </c>
    </row>
    <row r="11372" spans="1:6" x14ac:dyDescent="0.2">
      <c r="A11372" s="155" t="s">
        <v>8257</v>
      </c>
      <c r="B11372" s="155" t="s">
        <v>8258</v>
      </c>
      <c r="C11372" s="155" t="s">
        <v>10690</v>
      </c>
      <c r="D11372" s="157" t="s">
        <v>8259</v>
      </c>
      <c r="E11372" s="157" t="s">
        <v>8259</v>
      </c>
      <c r="F11372" s="157" t="s">
        <v>8259</v>
      </c>
    </row>
    <row r="11373" spans="1:6" x14ac:dyDescent="0.2">
      <c r="A11373" s="155" t="s">
        <v>8260</v>
      </c>
      <c r="B11373" s="155" t="s">
        <v>12364</v>
      </c>
      <c r="C11373" s="156">
        <v>37621</v>
      </c>
      <c r="D11373" s="157">
        <v>0</v>
      </c>
      <c r="E11373" s="157">
        <v>0</v>
      </c>
      <c r="F11373" s="157">
        <v>0</v>
      </c>
    </row>
    <row r="11374" spans="1:6" x14ac:dyDescent="0.2">
      <c r="A11374" s="155" t="s">
        <v>8261</v>
      </c>
      <c r="B11374" s="155"/>
      <c r="C11374" s="156">
        <v>37621</v>
      </c>
      <c r="D11374" s="157">
        <v>0</v>
      </c>
      <c r="E11374" s="157">
        <v>0</v>
      </c>
      <c r="F11374" s="157">
        <v>0</v>
      </c>
    </row>
    <row r="11375" spans="1:6" x14ac:dyDescent="0.2">
      <c r="A11375" s="155" t="s">
        <v>8257</v>
      </c>
      <c r="B11375" s="155" t="s">
        <v>8258</v>
      </c>
      <c r="C11375" s="155" t="s">
        <v>10690</v>
      </c>
      <c r="D11375" s="157" t="s">
        <v>8259</v>
      </c>
      <c r="E11375" s="157" t="s">
        <v>8259</v>
      </c>
      <c r="F11375" s="157" t="s">
        <v>8259</v>
      </c>
    </row>
    <row r="11376" spans="1:6" x14ac:dyDescent="0.2">
      <c r="A11376" s="155" t="s">
        <v>8257</v>
      </c>
      <c r="B11376" s="155" t="s">
        <v>8258</v>
      </c>
      <c r="C11376" s="155" t="s">
        <v>10690</v>
      </c>
      <c r="D11376" s="157" t="s">
        <v>8259</v>
      </c>
      <c r="E11376" s="157" t="s">
        <v>8259</v>
      </c>
      <c r="F11376" s="157" t="s">
        <v>8259</v>
      </c>
    </row>
    <row r="11377" spans="1:6" x14ac:dyDescent="0.2">
      <c r="A11377" s="155" t="s">
        <v>8260</v>
      </c>
      <c r="B11377" s="155" t="s">
        <v>12364</v>
      </c>
      <c r="C11377" s="156">
        <v>37621</v>
      </c>
      <c r="D11377" s="157">
        <v>0</v>
      </c>
      <c r="E11377" s="157">
        <v>0</v>
      </c>
      <c r="F11377" s="157">
        <v>0</v>
      </c>
    </row>
    <row r="11378" spans="1:6" x14ac:dyDescent="0.2">
      <c r="A11378" s="155" t="s">
        <v>8261</v>
      </c>
      <c r="B11378" s="155"/>
      <c r="C11378" s="156">
        <v>37621</v>
      </c>
      <c r="D11378" s="157">
        <v>0</v>
      </c>
      <c r="E11378" s="157">
        <v>0</v>
      </c>
      <c r="F11378" s="157">
        <v>0</v>
      </c>
    </row>
    <row r="11379" spans="1:6" x14ac:dyDescent="0.2">
      <c r="A11379" s="155" t="s">
        <v>8257</v>
      </c>
      <c r="B11379" s="155" t="s">
        <v>8258</v>
      </c>
      <c r="C11379" s="155" t="s">
        <v>10690</v>
      </c>
      <c r="D11379" s="157" t="s">
        <v>8259</v>
      </c>
      <c r="E11379" s="157" t="s">
        <v>8259</v>
      </c>
      <c r="F11379" s="157" t="s">
        <v>8259</v>
      </c>
    </row>
    <row r="11380" spans="1:6" x14ac:dyDescent="0.2">
      <c r="A11380" s="155" t="s">
        <v>8257</v>
      </c>
      <c r="B11380" s="155" t="s">
        <v>8258</v>
      </c>
      <c r="C11380" s="155" t="s">
        <v>10690</v>
      </c>
      <c r="D11380" s="157" t="s">
        <v>8259</v>
      </c>
      <c r="E11380" s="157" t="s">
        <v>8259</v>
      </c>
      <c r="F11380" s="157" t="s">
        <v>8259</v>
      </c>
    </row>
    <row r="11381" spans="1:6" x14ac:dyDescent="0.2">
      <c r="A11381" s="155" t="s">
        <v>8260</v>
      </c>
      <c r="B11381" s="155" t="s">
        <v>12364</v>
      </c>
      <c r="C11381" s="156">
        <v>37621</v>
      </c>
      <c r="D11381" s="157">
        <v>0</v>
      </c>
      <c r="E11381" s="157">
        <v>0</v>
      </c>
      <c r="F11381" s="157">
        <v>0</v>
      </c>
    </row>
    <row r="11382" spans="1:6" x14ac:dyDescent="0.2">
      <c r="A11382" s="155" t="s">
        <v>8261</v>
      </c>
      <c r="B11382" s="155"/>
      <c r="C11382" s="156">
        <v>37621</v>
      </c>
      <c r="D11382" s="157">
        <v>0</v>
      </c>
      <c r="E11382" s="157">
        <v>0</v>
      </c>
      <c r="F11382" s="157">
        <v>0</v>
      </c>
    </row>
    <row r="11383" spans="1:6" x14ac:dyDescent="0.2">
      <c r="A11383" s="155" t="s">
        <v>8257</v>
      </c>
      <c r="B11383" s="155" t="s">
        <v>8258</v>
      </c>
      <c r="C11383" s="155" t="s">
        <v>10690</v>
      </c>
      <c r="D11383" s="157" t="s">
        <v>8259</v>
      </c>
      <c r="E11383" s="157" t="s">
        <v>8259</v>
      </c>
      <c r="F11383" s="157" t="s">
        <v>8259</v>
      </c>
    </row>
    <row r="11384" spans="1:6" x14ac:dyDescent="0.2">
      <c r="A11384" s="155" t="s">
        <v>142</v>
      </c>
      <c r="B11384" s="155" t="s">
        <v>8975</v>
      </c>
      <c r="C11384" s="155" t="s">
        <v>8415</v>
      </c>
      <c r="D11384" s="155"/>
      <c r="E11384" s="155"/>
      <c r="F11384" s="155"/>
    </row>
    <row r="11385" spans="1:6" x14ac:dyDescent="0.2">
      <c r="A11385" s="155"/>
      <c r="B11385" s="155"/>
      <c r="C11385" s="155" t="s">
        <v>10691</v>
      </c>
      <c r="D11385" s="155"/>
      <c r="E11385" s="157">
        <v>0</v>
      </c>
      <c r="F11385" s="155"/>
    </row>
    <row r="11386" spans="1:6" x14ac:dyDescent="0.2">
      <c r="A11386" s="155" t="s">
        <v>8264</v>
      </c>
      <c r="B11386" s="155"/>
      <c r="C11386" s="156">
        <v>37590</v>
      </c>
      <c r="D11386" s="157">
        <v>1203.124</v>
      </c>
      <c r="E11386" s="157">
        <v>1203.097</v>
      </c>
      <c r="F11386" s="157">
        <v>2.7E-2</v>
      </c>
    </row>
    <row r="11387" spans="1:6" x14ac:dyDescent="0.2">
      <c r="A11387" s="155" t="s">
        <v>8257</v>
      </c>
      <c r="B11387" s="155" t="s">
        <v>8258</v>
      </c>
      <c r="C11387" s="155" t="s">
        <v>10690</v>
      </c>
      <c r="D11387" s="157" t="s">
        <v>8259</v>
      </c>
      <c r="E11387" s="157" t="s">
        <v>8259</v>
      </c>
      <c r="F11387" s="157" t="s">
        <v>8259</v>
      </c>
    </row>
    <row r="11388" spans="1:6" x14ac:dyDescent="0.2">
      <c r="A11388" s="155" t="s">
        <v>8257</v>
      </c>
      <c r="B11388" s="155" t="s">
        <v>8258</v>
      </c>
      <c r="C11388" s="155" t="s">
        <v>10690</v>
      </c>
      <c r="D11388" s="157" t="s">
        <v>8259</v>
      </c>
      <c r="E11388" s="157" t="s">
        <v>8259</v>
      </c>
      <c r="F11388" s="157" t="s">
        <v>8259</v>
      </c>
    </row>
    <row r="11389" spans="1:6" x14ac:dyDescent="0.2">
      <c r="A11389" s="155" t="s">
        <v>8260</v>
      </c>
      <c r="B11389" s="155" t="s">
        <v>12364</v>
      </c>
      <c r="C11389" s="156">
        <v>37621</v>
      </c>
      <c r="D11389" s="157">
        <v>0</v>
      </c>
      <c r="E11389" s="157">
        <v>0</v>
      </c>
      <c r="F11389" s="157">
        <v>0</v>
      </c>
    </row>
    <row r="11390" spans="1:6" x14ac:dyDescent="0.2">
      <c r="A11390" s="155" t="s">
        <v>8261</v>
      </c>
      <c r="B11390" s="155"/>
      <c r="C11390" s="156">
        <v>37621</v>
      </c>
      <c r="D11390" s="157">
        <v>1203.124</v>
      </c>
      <c r="E11390" s="157">
        <v>1203.097</v>
      </c>
      <c r="F11390" s="157">
        <v>2.7E-2</v>
      </c>
    </row>
    <row r="11391" spans="1:6" x14ac:dyDescent="0.2">
      <c r="A11391" s="155" t="s">
        <v>8257</v>
      </c>
      <c r="B11391" s="155" t="s">
        <v>8258</v>
      </c>
      <c r="C11391" s="155" t="s">
        <v>10690</v>
      </c>
      <c r="D11391" s="157" t="s">
        <v>8259</v>
      </c>
      <c r="E11391" s="157" t="s">
        <v>8259</v>
      </c>
      <c r="F11391" s="157" t="s">
        <v>8259</v>
      </c>
    </row>
    <row r="11392" spans="1:6" x14ac:dyDescent="0.2">
      <c r="A11392" s="155" t="s">
        <v>143</v>
      </c>
      <c r="B11392" s="155" t="s">
        <v>10205</v>
      </c>
      <c r="C11392" s="155" t="s">
        <v>10206</v>
      </c>
      <c r="D11392" s="155"/>
      <c r="E11392" s="155"/>
      <c r="F11392" s="155"/>
    </row>
    <row r="11393" spans="1:6" x14ac:dyDescent="0.2">
      <c r="A11393" s="155"/>
      <c r="B11393" s="155"/>
      <c r="C11393" s="155" t="s">
        <v>10691</v>
      </c>
      <c r="D11393" s="155"/>
      <c r="E11393" s="157">
        <v>0</v>
      </c>
      <c r="F11393" s="155"/>
    </row>
    <row r="11394" spans="1:6" x14ac:dyDescent="0.2">
      <c r="A11394" s="155" t="s">
        <v>8264</v>
      </c>
      <c r="B11394" s="155"/>
      <c r="C11394" s="156">
        <v>37590</v>
      </c>
      <c r="D11394" s="157">
        <v>3677.5059999999999</v>
      </c>
      <c r="E11394" s="157">
        <v>2045.7529999999999</v>
      </c>
      <c r="F11394" s="157">
        <v>1631.7529999999999</v>
      </c>
    </row>
    <row r="11395" spans="1:6" x14ac:dyDescent="0.2">
      <c r="A11395" s="155" t="s">
        <v>8257</v>
      </c>
      <c r="B11395" s="155" t="s">
        <v>8258</v>
      </c>
      <c r="C11395" s="155" t="s">
        <v>10690</v>
      </c>
      <c r="D11395" s="157" t="s">
        <v>8259</v>
      </c>
      <c r="E11395" s="157" t="s">
        <v>8259</v>
      </c>
      <c r="F11395" s="157" t="s">
        <v>8259</v>
      </c>
    </row>
    <row r="11397" spans="1:6" x14ac:dyDescent="0.2">
      <c r="A11397" s="155" t="s">
        <v>8265</v>
      </c>
      <c r="B11397" s="155" t="s">
        <v>8266</v>
      </c>
      <c r="C11397" s="155" t="s">
        <v>158</v>
      </c>
      <c r="D11397" s="157" t="s">
        <v>3</v>
      </c>
      <c r="E11397" s="157" t="s">
        <v>4</v>
      </c>
      <c r="F11397" s="157" t="s">
        <v>1020</v>
      </c>
    </row>
    <row r="11398" spans="1:6" x14ac:dyDescent="0.2">
      <c r="A11398" s="155" t="s">
        <v>8257</v>
      </c>
      <c r="B11398" s="155" t="s">
        <v>8258</v>
      </c>
      <c r="C11398" s="155" t="s">
        <v>10690</v>
      </c>
      <c r="D11398" s="157" t="s">
        <v>8259</v>
      </c>
      <c r="E11398" s="157" t="s">
        <v>8259</v>
      </c>
      <c r="F11398" s="157" t="s">
        <v>8259</v>
      </c>
    </row>
    <row r="11399" spans="1:6" x14ac:dyDescent="0.2">
      <c r="A11399" s="156">
        <v>45651</v>
      </c>
      <c r="B11399" s="155" t="s">
        <v>12329</v>
      </c>
      <c r="C11399" s="155" t="s">
        <v>12330</v>
      </c>
      <c r="D11399" s="155"/>
      <c r="E11399" s="157">
        <v>3676.5050000000001</v>
      </c>
      <c r="F11399" s="157">
        <v>-2044.752</v>
      </c>
    </row>
    <row r="11400" spans="1:6" x14ac:dyDescent="0.2">
      <c r="A11400" s="155" t="s">
        <v>8257</v>
      </c>
      <c r="B11400" s="155" t="s">
        <v>8258</v>
      </c>
      <c r="C11400" s="155" t="s">
        <v>10690</v>
      </c>
      <c r="D11400" s="157" t="s">
        <v>8259</v>
      </c>
      <c r="E11400" s="157" t="s">
        <v>8259</v>
      </c>
      <c r="F11400" s="157" t="s">
        <v>8259</v>
      </c>
    </row>
    <row r="11401" spans="1:6" x14ac:dyDescent="0.2">
      <c r="A11401" s="155" t="s">
        <v>8260</v>
      </c>
      <c r="B11401" s="155" t="s">
        <v>12364</v>
      </c>
      <c r="C11401" s="156">
        <v>37621</v>
      </c>
      <c r="D11401" s="157">
        <v>0</v>
      </c>
      <c r="E11401" s="157">
        <v>3676.5050000000001</v>
      </c>
      <c r="F11401" s="157">
        <v>-3676.5050000000001</v>
      </c>
    </row>
    <row r="11402" spans="1:6" x14ac:dyDescent="0.2">
      <c r="A11402" s="155" t="s">
        <v>8261</v>
      </c>
      <c r="B11402" s="155"/>
      <c r="C11402" s="156">
        <v>37621</v>
      </c>
      <c r="D11402" s="157">
        <v>3677.5059999999999</v>
      </c>
      <c r="E11402" s="157">
        <v>5722.2579999999998</v>
      </c>
      <c r="F11402" s="157">
        <v>-2044.752</v>
      </c>
    </row>
    <row r="11403" spans="1:6" x14ac:dyDescent="0.2">
      <c r="A11403" s="155" t="s">
        <v>8257</v>
      </c>
      <c r="B11403" s="155" t="s">
        <v>8258</v>
      </c>
      <c r="C11403" s="155" t="s">
        <v>10690</v>
      </c>
      <c r="D11403" s="157" t="s">
        <v>8259</v>
      </c>
      <c r="E11403" s="157" t="s">
        <v>8259</v>
      </c>
      <c r="F11403" s="157" t="s">
        <v>8259</v>
      </c>
    </row>
    <row r="11404" spans="1:6" x14ac:dyDescent="0.2">
      <c r="A11404" s="155" t="s">
        <v>144</v>
      </c>
      <c r="B11404" s="155" t="s">
        <v>8574</v>
      </c>
      <c r="C11404" s="155"/>
      <c r="D11404" s="155"/>
      <c r="E11404" s="155"/>
      <c r="F11404" s="155"/>
    </row>
    <row r="11405" spans="1:6" x14ac:dyDescent="0.2">
      <c r="A11405" s="155"/>
      <c r="B11405" s="155"/>
      <c r="C11405" s="155" t="s">
        <v>10691</v>
      </c>
      <c r="D11405" s="155"/>
      <c r="E11405" s="157">
        <v>0</v>
      </c>
      <c r="F11405" s="155"/>
    </row>
    <row r="11406" spans="1:6" x14ac:dyDescent="0.2">
      <c r="A11406" s="155" t="s">
        <v>8264</v>
      </c>
      <c r="B11406" s="155"/>
      <c r="C11406" s="156">
        <v>37590</v>
      </c>
      <c r="D11406" s="157">
        <v>186198</v>
      </c>
      <c r="E11406" s="157">
        <v>170872</v>
      </c>
      <c r="F11406" s="157">
        <v>15326</v>
      </c>
    </row>
    <row r="11407" spans="1:6" x14ac:dyDescent="0.2">
      <c r="A11407" s="155" t="s">
        <v>8257</v>
      </c>
      <c r="B11407" s="155" t="s">
        <v>8258</v>
      </c>
      <c r="C11407" s="155" t="s">
        <v>10690</v>
      </c>
      <c r="D11407" s="157" t="s">
        <v>8259</v>
      </c>
      <c r="E11407" s="157" t="s">
        <v>8259</v>
      </c>
      <c r="F11407" s="157" t="s">
        <v>8259</v>
      </c>
    </row>
    <row r="11408" spans="1:6" x14ac:dyDescent="0.2">
      <c r="A11408" s="156">
        <v>45627</v>
      </c>
      <c r="B11408" s="155" t="s">
        <v>12331</v>
      </c>
      <c r="C11408" s="155" t="s">
        <v>12332</v>
      </c>
      <c r="D11408" s="155"/>
      <c r="E11408" s="157">
        <v>15326</v>
      </c>
      <c r="F11408" s="157">
        <v>0</v>
      </c>
    </row>
    <row r="11409" spans="1:6" x14ac:dyDescent="0.2">
      <c r="A11409" s="156">
        <v>45652</v>
      </c>
      <c r="B11409" s="155" t="s">
        <v>12333</v>
      </c>
      <c r="C11409" s="155" t="s">
        <v>12334</v>
      </c>
      <c r="D11409" s="155"/>
      <c r="E11409" s="157">
        <v>15326</v>
      </c>
      <c r="F11409" s="157">
        <v>-15326</v>
      </c>
    </row>
    <row r="11410" spans="1:6" x14ac:dyDescent="0.2">
      <c r="A11410" s="156">
        <v>45653</v>
      </c>
      <c r="B11410" s="155">
        <v>5624567612</v>
      </c>
      <c r="C11410" s="155" t="s">
        <v>12335</v>
      </c>
      <c r="D11410" s="157">
        <v>15326</v>
      </c>
      <c r="E11410" s="155"/>
      <c r="F11410" s="157">
        <v>0</v>
      </c>
    </row>
    <row r="11411" spans="1:6" x14ac:dyDescent="0.2">
      <c r="A11411" s="155" t="s">
        <v>8257</v>
      </c>
      <c r="B11411" s="155" t="s">
        <v>8258</v>
      </c>
      <c r="C11411" s="155" t="s">
        <v>10690</v>
      </c>
      <c r="D11411" s="157" t="s">
        <v>8259</v>
      </c>
      <c r="E11411" s="157" t="s">
        <v>8259</v>
      </c>
      <c r="F11411" s="157" t="s">
        <v>8259</v>
      </c>
    </row>
    <row r="11412" spans="1:6" x14ac:dyDescent="0.2">
      <c r="A11412" s="155" t="s">
        <v>8260</v>
      </c>
      <c r="B11412" s="155" t="s">
        <v>12364</v>
      </c>
      <c r="C11412" s="156">
        <v>37621</v>
      </c>
      <c r="D11412" s="157">
        <v>15326</v>
      </c>
      <c r="E11412" s="157">
        <v>30652</v>
      </c>
      <c r="F11412" s="157">
        <v>-15326</v>
      </c>
    </row>
    <row r="11413" spans="1:6" x14ac:dyDescent="0.2">
      <c r="A11413" s="155" t="s">
        <v>8261</v>
      </c>
      <c r="B11413" s="155"/>
      <c r="C11413" s="156">
        <v>37621</v>
      </c>
      <c r="D11413" s="157">
        <v>201524</v>
      </c>
      <c r="E11413" s="157">
        <v>201524</v>
      </c>
      <c r="F11413" s="157">
        <v>0</v>
      </c>
    </row>
    <row r="11414" spans="1:6" x14ac:dyDescent="0.2">
      <c r="A11414" s="155" t="s">
        <v>8257</v>
      </c>
      <c r="B11414" s="155" t="s">
        <v>8258</v>
      </c>
      <c r="C11414" s="155" t="s">
        <v>10690</v>
      </c>
      <c r="D11414" s="157" t="s">
        <v>8259</v>
      </c>
      <c r="E11414" s="157" t="s">
        <v>8259</v>
      </c>
      <c r="F11414" s="157" t="s">
        <v>8259</v>
      </c>
    </row>
    <row r="11415" spans="1:6" x14ac:dyDescent="0.2">
      <c r="A11415" s="155" t="s">
        <v>8257</v>
      </c>
      <c r="B11415" s="155" t="s">
        <v>8258</v>
      </c>
      <c r="C11415" s="155" t="s">
        <v>10690</v>
      </c>
      <c r="D11415" s="157" t="s">
        <v>8259</v>
      </c>
      <c r="E11415" s="157" t="s">
        <v>8259</v>
      </c>
      <c r="F11415" s="157" t="s">
        <v>8259</v>
      </c>
    </row>
    <row r="11416" spans="1:6" x14ac:dyDescent="0.2">
      <c r="A11416" s="155" t="s">
        <v>8260</v>
      </c>
      <c r="B11416" s="155" t="s">
        <v>12364</v>
      </c>
      <c r="C11416" s="156">
        <v>37621</v>
      </c>
      <c r="D11416" s="157">
        <v>0</v>
      </c>
      <c r="E11416" s="157">
        <v>0</v>
      </c>
      <c r="F11416" s="157">
        <v>0</v>
      </c>
    </row>
    <row r="11417" spans="1:6" x14ac:dyDescent="0.2">
      <c r="A11417" s="155" t="s">
        <v>8261</v>
      </c>
      <c r="B11417" s="155"/>
      <c r="C11417" s="156">
        <v>37621</v>
      </c>
      <c r="D11417" s="157">
        <v>0</v>
      </c>
      <c r="E11417" s="157">
        <v>0</v>
      </c>
      <c r="F11417" s="157">
        <v>0</v>
      </c>
    </row>
    <row r="11418" spans="1:6" x14ac:dyDescent="0.2">
      <c r="A11418" s="155" t="s">
        <v>8257</v>
      </c>
      <c r="B11418" s="155" t="s">
        <v>8258</v>
      </c>
      <c r="C11418" s="155" t="s">
        <v>10690</v>
      </c>
      <c r="D11418" s="157" t="s">
        <v>8259</v>
      </c>
      <c r="E11418" s="157" t="s">
        <v>8259</v>
      </c>
      <c r="F11418" s="157" t="s">
        <v>8259</v>
      </c>
    </row>
    <row r="11419" spans="1:6" x14ac:dyDescent="0.2">
      <c r="A11419" s="155" t="s">
        <v>8257</v>
      </c>
      <c r="B11419" s="155" t="s">
        <v>8258</v>
      </c>
      <c r="C11419" s="155" t="s">
        <v>10690</v>
      </c>
      <c r="D11419" s="157" t="s">
        <v>8259</v>
      </c>
      <c r="E11419" s="157" t="s">
        <v>8259</v>
      </c>
      <c r="F11419" s="157" t="s">
        <v>8259</v>
      </c>
    </row>
    <row r="11420" spans="1:6" x14ac:dyDescent="0.2">
      <c r="A11420" s="155" t="s">
        <v>8268</v>
      </c>
      <c r="B11420" s="155"/>
      <c r="C11420" s="155"/>
      <c r="D11420" s="155"/>
      <c r="E11420" s="155"/>
      <c r="F11420" s="155"/>
    </row>
    <row r="11421" spans="1:6" x14ac:dyDescent="0.2">
      <c r="A11421" s="155" t="s">
        <v>8254</v>
      </c>
      <c r="B11421" s="155" t="s">
        <v>8255</v>
      </c>
      <c r="C11421" s="155"/>
      <c r="D11421" s="155"/>
      <c r="E11421" s="155"/>
      <c r="F11421" s="155"/>
    </row>
    <row r="11422" spans="1:6" x14ac:dyDescent="0.2">
      <c r="A11422" s="155"/>
      <c r="B11422" s="155"/>
      <c r="C11422" s="155" t="s">
        <v>10689</v>
      </c>
      <c r="D11422" s="157" t="s">
        <v>8255</v>
      </c>
      <c r="E11422" s="155"/>
      <c r="F11422" s="155"/>
    </row>
    <row r="11424" spans="1:6" x14ac:dyDescent="0.2">
      <c r="A11424" s="155" t="s">
        <v>8260</v>
      </c>
      <c r="B11424" s="155" t="s">
        <v>12364</v>
      </c>
      <c r="C11424" s="156">
        <v>37621</v>
      </c>
      <c r="D11424" s="157">
        <v>0</v>
      </c>
      <c r="E11424" s="157">
        <v>0</v>
      </c>
      <c r="F11424" s="157">
        <v>0</v>
      </c>
    </row>
    <row r="11425" spans="1:6" x14ac:dyDescent="0.2">
      <c r="A11425" s="155" t="s">
        <v>8261</v>
      </c>
      <c r="B11425" s="155"/>
      <c r="C11425" s="156">
        <v>37621</v>
      </c>
      <c r="D11425" s="157">
        <v>0</v>
      </c>
      <c r="E11425" s="157">
        <v>0</v>
      </c>
      <c r="F11425" s="157">
        <v>0</v>
      </c>
    </row>
    <row r="11426" spans="1:6" x14ac:dyDescent="0.2">
      <c r="A11426" s="155" t="s">
        <v>8257</v>
      </c>
      <c r="B11426" s="155" t="s">
        <v>8258</v>
      </c>
      <c r="C11426" s="155" t="s">
        <v>10690</v>
      </c>
      <c r="D11426" s="157" t="s">
        <v>8259</v>
      </c>
      <c r="E11426" s="157" t="s">
        <v>8259</v>
      </c>
      <c r="F11426" s="157" t="s">
        <v>8259</v>
      </c>
    </row>
    <row r="11427" spans="1:6" x14ac:dyDescent="0.2">
      <c r="A11427" s="155" t="s">
        <v>8257</v>
      </c>
      <c r="B11427" s="155" t="s">
        <v>8258</v>
      </c>
      <c r="C11427" s="155" t="s">
        <v>10690</v>
      </c>
      <c r="D11427" s="157" t="s">
        <v>8259</v>
      </c>
      <c r="E11427" s="157" t="s">
        <v>8259</v>
      </c>
      <c r="F11427" s="157" t="s">
        <v>8259</v>
      </c>
    </row>
    <row r="11428" spans="1:6" x14ac:dyDescent="0.2">
      <c r="A11428" s="155" t="s">
        <v>8260</v>
      </c>
      <c r="B11428" s="155" t="s">
        <v>12364</v>
      </c>
      <c r="C11428" s="156">
        <v>37621</v>
      </c>
      <c r="D11428" s="157">
        <v>0</v>
      </c>
      <c r="E11428" s="157">
        <v>0</v>
      </c>
      <c r="F11428" s="157">
        <v>0</v>
      </c>
    </row>
    <row r="11429" spans="1:6" x14ac:dyDescent="0.2">
      <c r="A11429" s="155" t="s">
        <v>8261</v>
      </c>
      <c r="B11429" s="155"/>
      <c r="C11429" s="156">
        <v>37621</v>
      </c>
      <c r="D11429" s="157">
        <v>0</v>
      </c>
      <c r="E11429" s="157">
        <v>0</v>
      </c>
      <c r="F11429" s="157">
        <v>0</v>
      </c>
    </row>
    <row r="11430" spans="1:6" x14ac:dyDescent="0.2">
      <c r="A11430" s="155" t="s">
        <v>8257</v>
      </c>
      <c r="B11430" s="155" t="s">
        <v>8258</v>
      </c>
      <c r="C11430" s="155" t="s">
        <v>10690</v>
      </c>
      <c r="D11430" s="157" t="s">
        <v>8259</v>
      </c>
      <c r="E11430" s="157" t="s">
        <v>8259</v>
      </c>
      <c r="F11430" s="157" t="s">
        <v>8259</v>
      </c>
    </row>
    <row r="11431" spans="1:6" x14ac:dyDescent="0.2">
      <c r="A11431" s="155" t="s">
        <v>8257</v>
      </c>
      <c r="B11431" s="155" t="s">
        <v>8258</v>
      </c>
      <c r="C11431" s="155" t="s">
        <v>10690</v>
      </c>
      <c r="D11431" s="157" t="s">
        <v>8259</v>
      </c>
      <c r="E11431" s="157" t="s">
        <v>8259</v>
      </c>
      <c r="F11431" s="157" t="s">
        <v>8259</v>
      </c>
    </row>
    <row r="11432" spans="1:6" x14ac:dyDescent="0.2">
      <c r="A11432" s="155" t="s">
        <v>8260</v>
      </c>
      <c r="B11432" s="155" t="s">
        <v>12364</v>
      </c>
      <c r="C11432" s="156">
        <v>37621</v>
      </c>
      <c r="D11432" s="157">
        <v>0</v>
      </c>
      <c r="E11432" s="157">
        <v>0</v>
      </c>
      <c r="F11432" s="157">
        <v>0</v>
      </c>
    </row>
    <row r="11433" spans="1:6" x14ac:dyDescent="0.2">
      <c r="A11433" s="155" t="s">
        <v>8261</v>
      </c>
      <c r="B11433" s="155"/>
      <c r="C11433" s="156">
        <v>37621</v>
      </c>
      <c r="D11433" s="157">
        <v>0</v>
      </c>
      <c r="E11433" s="157">
        <v>0</v>
      </c>
      <c r="F11433" s="157">
        <v>0</v>
      </c>
    </row>
    <row r="11434" spans="1:6" x14ac:dyDescent="0.2">
      <c r="A11434" s="155" t="s">
        <v>8257</v>
      </c>
      <c r="B11434" s="155" t="s">
        <v>8258</v>
      </c>
      <c r="C11434" s="155" t="s">
        <v>10690</v>
      </c>
      <c r="D11434" s="157" t="s">
        <v>8259</v>
      </c>
      <c r="E11434" s="157" t="s">
        <v>8259</v>
      </c>
      <c r="F11434" s="157" t="s">
        <v>8259</v>
      </c>
    </row>
    <row r="11435" spans="1:6" x14ac:dyDescent="0.2">
      <c r="A11435" s="155" t="s">
        <v>8257</v>
      </c>
      <c r="B11435" s="155" t="s">
        <v>8258</v>
      </c>
      <c r="C11435" s="155" t="s">
        <v>10690</v>
      </c>
      <c r="D11435" s="157" t="s">
        <v>8259</v>
      </c>
      <c r="E11435" s="157" t="s">
        <v>8259</v>
      </c>
      <c r="F11435" s="157" t="s">
        <v>8259</v>
      </c>
    </row>
    <row r="11436" spans="1:6" x14ac:dyDescent="0.2">
      <c r="A11436" s="155" t="s">
        <v>8260</v>
      </c>
      <c r="B11436" s="155" t="s">
        <v>12364</v>
      </c>
      <c r="C11436" s="156">
        <v>37621</v>
      </c>
      <c r="D11436" s="157">
        <v>0</v>
      </c>
      <c r="E11436" s="157">
        <v>0</v>
      </c>
      <c r="F11436" s="157">
        <v>0</v>
      </c>
    </row>
    <row r="11437" spans="1:6" x14ac:dyDescent="0.2">
      <c r="A11437" s="155" t="s">
        <v>8261</v>
      </c>
      <c r="B11437" s="155"/>
      <c r="C11437" s="156">
        <v>37621</v>
      </c>
      <c r="D11437" s="157">
        <v>0</v>
      </c>
      <c r="E11437" s="157">
        <v>0</v>
      </c>
      <c r="F11437" s="157">
        <v>0</v>
      </c>
    </row>
    <row r="11438" spans="1:6" x14ac:dyDescent="0.2">
      <c r="A11438" s="155" t="s">
        <v>8257</v>
      </c>
      <c r="B11438" s="155" t="s">
        <v>8258</v>
      </c>
      <c r="C11438" s="155" t="s">
        <v>10690</v>
      </c>
      <c r="D11438" s="157" t="s">
        <v>8259</v>
      </c>
      <c r="E11438" s="157" t="s">
        <v>8259</v>
      </c>
      <c r="F11438" s="157" t="s">
        <v>8259</v>
      </c>
    </row>
    <row r="11439" spans="1:6" x14ac:dyDescent="0.2">
      <c r="A11439" s="155" t="s">
        <v>8257</v>
      </c>
      <c r="B11439" s="155" t="s">
        <v>8258</v>
      </c>
      <c r="C11439" s="155" t="s">
        <v>10690</v>
      </c>
      <c r="D11439" s="157" t="s">
        <v>8259</v>
      </c>
      <c r="E11439" s="157" t="s">
        <v>8259</v>
      </c>
      <c r="F11439" s="157" t="s">
        <v>8259</v>
      </c>
    </row>
    <row r="11440" spans="1:6" x14ac:dyDescent="0.2">
      <c r="A11440" s="155" t="s">
        <v>8260</v>
      </c>
      <c r="B11440" s="155" t="s">
        <v>12364</v>
      </c>
      <c r="C11440" s="156">
        <v>37621</v>
      </c>
      <c r="D11440" s="157">
        <v>0</v>
      </c>
      <c r="E11440" s="157">
        <v>0</v>
      </c>
      <c r="F11440" s="157">
        <v>0</v>
      </c>
    </row>
    <row r="11441" spans="1:6" x14ac:dyDescent="0.2">
      <c r="A11441" s="155" t="s">
        <v>8261</v>
      </c>
      <c r="B11441" s="155"/>
      <c r="C11441" s="156">
        <v>37621</v>
      </c>
      <c r="D11441" s="157">
        <v>0</v>
      </c>
      <c r="E11441" s="157">
        <v>0</v>
      </c>
      <c r="F11441" s="157">
        <v>0</v>
      </c>
    </row>
    <row r="11442" spans="1:6" x14ac:dyDescent="0.2">
      <c r="A11442" s="155" t="s">
        <v>8257</v>
      </c>
      <c r="B11442" s="155" t="s">
        <v>8258</v>
      </c>
      <c r="C11442" s="155" t="s">
        <v>10690</v>
      </c>
      <c r="D11442" s="157" t="s">
        <v>8259</v>
      </c>
      <c r="E11442" s="157" t="s">
        <v>8259</v>
      </c>
      <c r="F11442" s="157" t="s">
        <v>8259</v>
      </c>
    </row>
    <row r="11443" spans="1:6" x14ac:dyDescent="0.2">
      <c r="A11443" s="155" t="s">
        <v>8257</v>
      </c>
      <c r="B11443" s="155" t="s">
        <v>8258</v>
      </c>
      <c r="C11443" s="155" t="s">
        <v>10690</v>
      </c>
      <c r="D11443" s="157" t="s">
        <v>8259</v>
      </c>
      <c r="E11443" s="157" t="s">
        <v>8259</v>
      </c>
      <c r="F11443" s="157" t="s">
        <v>8259</v>
      </c>
    </row>
    <row r="11444" spans="1:6" x14ac:dyDescent="0.2">
      <c r="A11444" s="155" t="s">
        <v>8260</v>
      </c>
      <c r="B11444" s="155" t="s">
        <v>12364</v>
      </c>
      <c r="C11444" s="156">
        <v>37621</v>
      </c>
      <c r="D11444" s="157">
        <v>0</v>
      </c>
      <c r="E11444" s="157">
        <v>0</v>
      </c>
      <c r="F11444" s="157">
        <v>0</v>
      </c>
    </row>
    <row r="11445" spans="1:6" x14ac:dyDescent="0.2">
      <c r="A11445" s="155" t="s">
        <v>8261</v>
      </c>
      <c r="B11445" s="155"/>
      <c r="C11445" s="156">
        <v>37621</v>
      </c>
      <c r="D11445" s="157">
        <v>0</v>
      </c>
      <c r="E11445" s="157">
        <v>0</v>
      </c>
      <c r="F11445" s="157">
        <v>0</v>
      </c>
    </row>
    <row r="11446" spans="1:6" x14ac:dyDescent="0.2">
      <c r="A11446" s="155" t="s">
        <v>8257</v>
      </c>
      <c r="B11446" s="155" t="s">
        <v>8258</v>
      </c>
      <c r="C11446" s="155" t="s">
        <v>10690</v>
      </c>
      <c r="D11446" s="157" t="s">
        <v>8259</v>
      </c>
      <c r="E11446" s="157" t="s">
        <v>8259</v>
      </c>
      <c r="F11446" s="157" t="s">
        <v>8259</v>
      </c>
    </row>
    <row r="11447" spans="1:6" x14ac:dyDescent="0.2">
      <c r="A11447" s="155" t="s">
        <v>8257</v>
      </c>
      <c r="B11447" s="155" t="s">
        <v>8258</v>
      </c>
      <c r="C11447" s="155" t="s">
        <v>10690</v>
      </c>
      <c r="D11447" s="157" t="s">
        <v>8259</v>
      </c>
      <c r="E11447" s="157" t="s">
        <v>8259</v>
      </c>
      <c r="F11447" s="157" t="s">
        <v>8259</v>
      </c>
    </row>
    <row r="11448" spans="1:6" x14ac:dyDescent="0.2">
      <c r="A11448" s="155" t="s">
        <v>8260</v>
      </c>
      <c r="B11448" s="155" t="s">
        <v>12364</v>
      </c>
      <c r="C11448" s="156">
        <v>37621</v>
      </c>
      <c r="D11448" s="157">
        <v>0</v>
      </c>
      <c r="E11448" s="157">
        <v>0</v>
      </c>
      <c r="F11448" s="157">
        <v>0</v>
      </c>
    </row>
    <row r="11449" spans="1:6" x14ac:dyDescent="0.2">
      <c r="A11449" s="155" t="s">
        <v>8261</v>
      </c>
      <c r="B11449" s="155"/>
      <c r="C11449" s="156">
        <v>37621</v>
      </c>
      <c r="D11449" s="157">
        <v>0</v>
      </c>
      <c r="E11449" s="157">
        <v>0</v>
      </c>
      <c r="F11449" s="157">
        <v>0</v>
      </c>
    </row>
    <row r="11450" spans="1:6" x14ac:dyDescent="0.2">
      <c r="A11450" s="155" t="s">
        <v>8257</v>
      </c>
      <c r="B11450" s="155" t="s">
        <v>8258</v>
      </c>
      <c r="C11450" s="155" t="s">
        <v>10690</v>
      </c>
      <c r="D11450" s="157" t="s">
        <v>8259</v>
      </c>
      <c r="E11450" s="157" t="s">
        <v>8259</v>
      </c>
      <c r="F11450" s="157" t="s">
        <v>8259</v>
      </c>
    </row>
    <row r="11451" spans="1:6" x14ac:dyDescent="0.2">
      <c r="A11451" s="155" t="s">
        <v>6732</v>
      </c>
      <c r="B11451" s="155" t="s">
        <v>8575</v>
      </c>
      <c r="C11451" s="155"/>
      <c r="D11451" s="155"/>
      <c r="E11451" s="155"/>
      <c r="F11451" s="155"/>
    </row>
    <row r="11452" spans="1:6" x14ac:dyDescent="0.2">
      <c r="A11452" s="155"/>
      <c r="B11452" s="155"/>
      <c r="C11452" s="155" t="s">
        <v>10691</v>
      </c>
      <c r="D11452" s="155"/>
      <c r="E11452" s="157">
        <v>0</v>
      </c>
      <c r="F11452" s="155"/>
    </row>
    <row r="11453" spans="1:6" x14ac:dyDescent="0.2">
      <c r="A11453" s="155" t="s">
        <v>8264</v>
      </c>
      <c r="B11453" s="155"/>
      <c r="C11453" s="156">
        <v>37590</v>
      </c>
      <c r="D11453" s="157">
        <v>46687.7</v>
      </c>
      <c r="E11453" s="157">
        <v>46687.7</v>
      </c>
      <c r="F11453" s="157">
        <v>0</v>
      </c>
    </row>
    <row r="11454" spans="1:6" x14ac:dyDescent="0.2">
      <c r="A11454" s="155" t="s">
        <v>8257</v>
      </c>
      <c r="B11454" s="155" t="s">
        <v>8258</v>
      </c>
      <c r="C11454" s="155" t="s">
        <v>10690</v>
      </c>
      <c r="D11454" s="157" t="s">
        <v>8259</v>
      </c>
      <c r="E11454" s="157" t="s">
        <v>8259</v>
      </c>
      <c r="F11454" s="157" t="s">
        <v>8259</v>
      </c>
    </row>
    <row r="11455" spans="1:6" x14ac:dyDescent="0.2">
      <c r="A11455" s="155" t="s">
        <v>8257</v>
      </c>
      <c r="B11455" s="155" t="s">
        <v>8258</v>
      </c>
      <c r="C11455" s="155" t="s">
        <v>10690</v>
      </c>
      <c r="D11455" s="157" t="s">
        <v>8259</v>
      </c>
      <c r="E11455" s="157" t="s">
        <v>8259</v>
      </c>
      <c r="F11455" s="157" t="s">
        <v>8259</v>
      </c>
    </row>
    <row r="11456" spans="1:6" x14ac:dyDescent="0.2">
      <c r="A11456" s="155" t="s">
        <v>8260</v>
      </c>
      <c r="B11456" s="155" t="s">
        <v>12364</v>
      </c>
      <c r="C11456" s="156">
        <v>37621</v>
      </c>
      <c r="D11456" s="157">
        <v>0</v>
      </c>
      <c r="E11456" s="157">
        <v>0</v>
      </c>
      <c r="F11456" s="157">
        <v>0</v>
      </c>
    </row>
    <row r="11457" spans="1:6" x14ac:dyDescent="0.2">
      <c r="A11457" s="155" t="s">
        <v>8261</v>
      </c>
      <c r="B11457" s="155"/>
      <c r="C11457" s="156">
        <v>37621</v>
      </c>
      <c r="D11457" s="157">
        <v>46687.7</v>
      </c>
      <c r="E11457" s="157">
        <v>46687.7</v>
      </c>
      <c r="F11457" s="157">
        <v>0</v>
      </c>
    </row>
    <row r="11458" spans="1:6" x14ac:dyDescent="0.2">
      <c r="A11458" s="155" t="s">
        <v>8257</v>
      </c>
      <c r="B11458" s="155" t="s">
        <v>8258</v>
      </c>
      <c r="C11458" s="155" t="s">
        <v>10690</v>
      </c>
      <c r="D11458" s="157" t="s">
        <v>8259</v>
      </c>
      <c r="E11458" s="157" t="s">
        <v>8259</v>
      </c>
      <c r="F11458" s="157" t="s">
        <v>8259</v>
      </c>
    </row>
    <row r="11459" spans="1:6" x14ac:dyDescent="0.2">
      <c r="A11459" s="155" t="s">
        <v>8257</v>
      </c>
      <c r="B11459" s="155" t="s">
        <v>8258</v>
      </c>
      <c r="C11459" s="155" t="s">
        <v>10690</v>
      </c>
      <c r="D11459" s="157" t="s">
        <v>8259</v>
      </c>
      <c r="E11459" s="157" t="s">
        <v>8259</v>
      </c>
      <c r="F11459" s="157" t="s">
        <v>8259</v>
      </c>
    </row>
    <row r="11460" spans="1:6" x14ac:dyDescent="0.2">
      <c r="A11460" s="155" t="s">
        <v>8260</v>
      </c>
      <c r="B11460" s="155" t="s">
        <v>12364</v>
      </c>
      <c r="C11460" s="156">
        <v>37621</v>
      </c>
      <c r="D11460" s="157">
        <v>0</v>
      </c>
      <c r="E11460" s="157">
        <v>0</v>
      </c>
      <c r="F11460" s="157">
        <v>0</v>
      </c>
    </row>
    <row r="11461" spans="1:6" x14ac:dyDescent="0.2">
      <c r="A11461" s="155" t="s">
        <v>8261</v>
      </c>
      <c r="B11461" s="155"/>
      <c r="C11461" s="156">
        <v>37621</v>
      </c>
      <c r="D11461" s="157">
        <v>0</v>
      </c>
      <c r="E11461" s="157">
        <v>0</v>
      </c>
      <c r="F11461" s="157">
        <v>0</v>
      </c>
    </row>
    <row r="11462" spans="1:6" x14ac:dyDescent="0.2">
      <c r="A11462" s="155" t="s">
        <v>8257</v>
      </c>
      <c r="B11462" s="155" t="s">
        <v>8258</v>
      </c>
      <c r="C11462" s="155" t="s">
        <v>10690</v>
      </c>
      <c r="D11462" s="157" t="s">
        <v>8259</v>
      </c>
      <c r="E11462" s="157" t="s">
        <v>8259</v>
      </c>
      <c r="F11462" s="157" t="s">
        <v>8259</v>
      </c>
    </row>
    <row r="11463" spans="1:6" x14ac:dyDescent="0.2">
      <c r="A11463" s="155" t="s">
        <v>8257</v>
      </c>
      <c r="B11463" s="155" t="s">
        <v>8258</v>
      </c>
      <c r="C11463" s="155" t="s">
        <v>10690</v>
      </c>
      <c r="D11463" s="157" t="s">
        <v>8259</v>
      </c>
      <c r="E11463" s="157" t="s">
        <v>8259</v>
      </c>
      <c r="F11463" s="157" t="s">
        <v>8259</v>
      </c>
    </row>
    <row r="11464" spans="1:6" x14ac:dyDescent="0.2">
      <c r="A11464" s="155" t="s">
        <v>8260</v>
      </c>
      <c r="B11464" s="155" t="s">
        <v>12364</v>
      </c>
      <c r="C11464" s="156">
        <v>37621</v>
      </c>
      <c r="D11464" s="157">
        <v>0</v>
      </c>
      <c r="E11464" s="157">
        <v>0</v>
      </c>
      <c r="F11464" s="157">
        <v>0</v>
      </c>
    </row>
    <row r="11465" spans="1:6" x14ac:dyDescent="0.2">
      <c r="A11465" s="155" t="s">
        <v>8261</v>
      </c>
      <c r="B11465" s="155"/>
      <c r="C11465" s="156">
        <v>37621</v>
      </c>
      <c r="D11465" s="157">
        <v>0</v>
      </c>
      <c r="E11465" s="157">
        <v>0</v>
      </c>
      <c r="F11465" s="157">
        <v>0</v>
      </c>
    </row>
    <row r="11466" spans="1:6" x14ac:dyDescent="0.2">
      <c r="A11466" s="155" t="s">
        <v>8257</v>
      </c>
      <c r="B11466" s="155" t="s">
        <v>8258</v>
      </c>
      <c r="C11466" s="155" t="s">
        <v>10690</v>
      </c>
      <c r="D11466" s="157" t="s">
        <v>8259</v>
      </c>
      <c r="E11466" s="157" t="s">
        <v>8259</v>
      </c>
      <c r="F11466" s="157" t="s">
        <v>8259</v>
      </c>
    </row>
    <row r="11467" spans="1:6" x14ac:dyDescent="0.2">
      <c r="A11467" s="155" t="s">
        <v>8257</v>
      </c>
      <c r="B11467" s="155" t="s">
        <v>8258</v>
      </c>
      <c r="C11467" s="155" t="s">
        <v>10690</v>
      </c>
      <c r="D11467" s="157" t="s">
        <v>8259</v>
      </c>
      <c r="E11467" s="157" t="s">
        <v>8259</v>
      </c>
      <c r="F11467" s="157" t="s">
        <v>8259</v>
      </c>
    </row>
    <row r="11468" spans="1:6" x14ac:dyDescent="0.2">
      <c r="A11468" s="155" t="s">
        <v>8260</v>
      </c>
      <c r="B11468" s="155" t="s">
        <v>12364</v>
      </c>
      <c r="C11468" s="156">
        <v>37621</v>
      </c>
      <c r="D11468" s="157">
        <v>0</v>
      </c>
      <c r="E11468" s="157">
        <v>0</v>
      </c>
      <c r="F11468" s="157">
        <v>0</v>
      </c>
    </row>
    <row r="11469" spans="1:6" x14ac:dyDescent="0.2">
      <c r="A11469" s="155" t="s">
        <v>8261</v>
      </c>
      <c r="B11469" s="155"/>
      <c r="C11469" s="156">
        <v>37621</v>
      </c>
      <c r="D11469" s="157">
        <v>0</v>
      </c>
      <c r="E11469" s="157">
        <v>0</v>
      </c>
      <c r="F11469" s="157">
        <v>0</v>
      </c>
    </row>
    <row r="11470" spans="1:6" x14ac:dyDescent="0.2">
      <c r="A11470" s="155" t="s">
        <v>8257</v>
      </c>
      <c r="B11470" s="155" t="s">
        <v>8258</v>
      </c>
      <c r="C11470" s="155" t="s">
        <v>10690</v>
      </c>
      <c r="D11470" s="157" t="s">
        <v>8259</v>
      </c>
      <c r="E11470" s="157" t="s">
        <v>8259</v>
      </c>
      <c r="F11470" s="157" t="s">
        <v>8259</v>
      </c>
    </row>
    <row r="11471" spans="1:6" x14ac:dyDescent="0.2">
      <c r="A11471" s="155" t="s">
        <v>10668</v>
      </c>
      <c r="B11471" s="155" t="s">
        <v>9604</v>
      </c>
      <c r="C11471" s="155"/>
      <c r="D11471" s="155"/>
      <c r="E11471" s="155"/>
      <c r="F11471" s="155"/>
    </row>
    <row r="11472" spans="1:6" x14ac:dyDescent="0.2">
      <c r="A11472" s="155"/>
      <c r="B11472" s="155"/>
      <c r="C11472" s="155" t="s">
        <v>10691</v>
      </c>
      <c r="D11472" s="155"/>
      <c r="E11472" s="157">
        <v>0</v>
      </c>
      <c r="F11472" s="155"/>
    </row>
    <row r="11473" spans="1:6" x14ac:dyDescent="0.2">
      <c r="A11473" s="155" t="s">
        <v>8264</v>
      </c>
      <c r="B11473" s="155"/>
      <c r="C11473" s="156">
        <v>37590</v>
      </c>
      <c r="D11473" s="157">
        <v>0</v>
      </c>
      <c r="E11473" s="157">
        <v>0</v>
      </c>
      <c r="F11473" s="157">
        <v>0</v>
      </c>
    </row>
    <row r="11474" spans="1:6" x14ac:dyDescent="0.2">
      <c r="A11474" s="155" t="s">
        <v>8257</v>
      </c>
      <c r="B11474" s="155" t="s">
        <v>8258</v>
      </c>
      <c r="C11474" s="155" t="s">
        <v>10690</v>
      </c>
      <c r="D11474" s="157" t="s">
        <v>8259</v>
      </c>
      <c r="E11474" s="157" t="s">
        <v>8259</v>
      </c>
      <c r="F11474" s="157" t="s">
        <v>8259</v>
      </c>
    </row>
    <row r="11475" spans="1:6" x14ac:dyDescent="0.2">
      <c r="A11475" s="155" t="s">
        <v>8268</v>
      </c>
      <c r="B11475" s="155"/>
      <c r="C11475" s="155"/>
      <c r="D11475" s="155"/>
      <c r="E11475" s="155"/>
      <c r="F11475" s="155"/>
    </row>
    <row r="11476" spans="1:6" x14ac:dyDescent="0.2">
      <c r="A11476" s="155" t="s">
        <v>8254</v>
      </c>
      <c r="B11476" s="155" t="s">
        <v>8255</v>
      </c>
      <c r="C11476" s="155"/>
      <c r="D11476" s="155"/>
      <c r="E11476" s="155"/>
      <c r="F11476" s="155"/>
    </row>
    <row r="11477" spans="1:6" x14ac:dyDescent="0.2">
      <c r="A11477" s="155"/>
      <c r="B11477" s="155"/>
      <c r="C11477" s="155" t="s">
        <v>10689</v>
      </c>
      <c r="D11477" s="157" t="s">
        <v>8255</v>
      </c>
      <c r="E11477" s="155"/>
      <c r="F11477" s="155"/>
    </row>
    <row r="11480" spans="1:6" x14ac:dyDescent="0.2">
      <c r="A11480" s="155" t="s">
        <v>8265</v>
      </c>
      <c r="B11480" s="155" t="s">
        <v>8266</v>
      </c>
      <c r="C11480" s="155" t="s">
        <v>158</v>
      </c>
      <c r="D11480" s="157" t="s">
        <v>3</v>
      </c>
      <c r="E11480" s="157" t="s">
        <v>4</v>
      </c>
      <c r="F11480" s="157" t="s">
        <v>1020</v>
      </c>
    </row>
    <row r="11481" spans="1:6" x14ac:dyDescent="0.2">
      <c r="A11481" s="155" t="s">
        <v>8257</v>
      </c>
      <c r="B11481" s="155" t="s">
        <v>8258</v>
      </c>
      <c r="C11481" s="155" t="s">
        <v>10690</v>
      </c>
      <c r="D11481" s="157" t="s">
        <v>8259</v>
      </c>
      <c r="E11481" s="157" t="s">
        <v>8259</v>
      </c>
      <c r="F11481" s="157" t="s">
        <v>8259</v>
      </c>
    </row>
    <row r="11482" spans="1:6" x14ac:dyDescent="0.2">
      <c r="A11482" s="156">
        <v>45636</v>
      </c>
      <c r="B11482" s="155">
        <v>5624567498</v>
      </c>
      <c r="C11482" s="155" t="s">
        <v>12336</v>
      </c>
      <c r="D11482" s="157">
        <v>390.416</v>
      </c>
      <c r="E11482" s="155"/>
      <c r="F11482" s="157">
        <v>390.416</v>
      </c>
    </row>
    <row r="11483" spans="1:6" x14ac:dyDescent="0.2">
      <c r="A11483" s="156">
        <v>45637</v>
      </c>
      <c r="B11483" s="155" t="s">
        <v>12337</v>
      </c>
      <c r="C11483" s="155" t="s">
        <v>12338</v>
      </c>
      <c r="D11483" s="155"/>
      <c r="E11483" s="157">
        <v>390.416</v>
      </c>
      <c r="F11483" s="157">
        <v>0</v>
      </c>
    </row>
    <row r="11484" spans="1:6" x14ac:dyDescent="0.2">
      <c r="A11484" s="155" t="s">
        <v>8257</v>
      </c>
      <c r="B11484" s="155" t="s">
        <v>8258</v>
      </c>
      <c r="C11484" s="155" t="s">
        <v>10690</v>
      </c>
      <c r="D11484" s="157" t="s">
        <v>8259</v>
      </c>
      <c r="E11484" s="157" t="s">
        <v>8259</v>
      </c>
      <c r="F11484" s="157" t="s">
        <v>8259</v>
      </c>
    </row>
    <row r="11485" spans="1:6" x14ac:dyDescent="0.2">
      <c r="A11485" s="155" t="s">
        <v>8260</v>
      </c>
      <c r="B11485" s="155" t="s">
        <v>12364</v>
      </c>
      <c r="C11485" s="156">
        <v>37621</v>
      </c>
      <c r="D11485" s="157">
        <v>390.416</v>
      </c>
      <c r="E11485" s="157">
        <v>390.416</v>
      </c>
      <c r="F11485" s="157">
        <v>0</v>
      </c>
    </row>
    <row r="11486" spans="1:6" x14ac:dyDescent="0.2">
      <c r="A11486" s="155" t="s">
        <v>8261</v>
      </c>
      <c r="B11486" s="155"/>
      <c r="C11486" s="156">
        <v>37621</v>
      </c>
      <c r="D11486" s="157">
        <v>390.416</v>
      </c>
      <c r="E11486" s="157">
        <v>390.416</v>
      </c>
      <c r="F11486" s="157">
        <v>0</v>
      </c>
    </row>
    <row r="11487" spans="1:6" x14ac:dyDescent="0.2">
      <c r="A11487" s="155" t="s">
        <v>8257</v>
      </c>
      <c r="B11487" s="155" t="s">
        <v>8258</v>
      </c>
      <c r="C11487" s="155" t="s">
        <v>10690</v>
      </c>
      <c r="D11487" s="157" t="s">
        <v>8259</v>
      </c>
      <c r="E11487" s="157" t="s">
        <v>8259</v>
      </c>
      <c r="F11487" s="157" t="s">
        <v>8259</v>
      </c>
    </row>
    <row r="11488" spans="1:6" x14ac:dyDescent="0.2">
      <c r="A11488" s="155" t="s">
        <v>8257</v>
      </c>
      <c r="B11488" s="155" t="s">
        <v>8258</v>
      </c>
      <c r="C11488" s="155" t="s">
        <v>10690</v>
      </c>
      <c r="D11488" s="157" t="s">
        <v>8259</v>
      </c>
      <c r="E11488" s="157" t="s">
        <v>8259</v>
      </c>
      <c r="F11488" s="157" t="s">
        <v>8259</v>
      </c>
    </row>
    <row r="11489" spans="1:6" x14ac:dyDescent="0.2">
      <c r="A11489" s="155" t="s">
        <v>8260</v>
      </c>
      <c r="B11489" s="155" t="s">
        <v>12364</v>
      </c>
      <c r="C11489" s="156">
        <v>37621</v>
      </c>
      <c r="D11489" s="157">
        <v>0</v>
      </c>
      <c r="E11489" s="157">
        <v>0</v>
      </c>
      <c r="F11489" s="157">
        <v>0</v>
      </c>
    </row>
    <row r="11490" spans="1:6" x14ac:dyDescent="0.2">
      <c r="A11490" s="155" t="s">
        <v>8261</v>
      </c>
      <c r="B11490" s="155"/>
      <c r="C11490" s="156">
        <v>37621</v>
      </c>
      <c r="D11490" s="157">
        <v>0</v>
      </c>
      <c r="E11490" s="157">
        <v>0</v>
      </c>
      <c r="F11490" s="157">
        <v>0</v>
      </c>
    </row>
    <row r="11491" spans="1:6" x14ac:dyDescent="0.2">
      <c r="A11491" s="155" t="s">
        <v>8257</v>
      </c>
      <c r="B11491" s="155" t="s">
        <v>8258</v>
      </c>
      <c r="C11491" s="155" t="s">
        <v>10690</v>
      </c>
      <c r="D11491" s="157" t="s">
        <v>8259</v>
      </c>
      <c r="E11491" s="157" t="s">
        <v>8259</v>
      </c>
      <c r="F11491" s="157" t="s">
        <v>8259</v>
      </c>
    </row>
    <row r="11492" spans="1:6" x14ac:dyDescent="0.2">
      <c r="A11492" s="155" t="s">
        <v>8257</v>
      </c>
      <c r="B11492" s="155" t="s">
        <v>8258</v>
      </c>
      <c r="C11492" s="155" t="s">
        <v>10690</v>
      </c>
      <c r="D11492" s="157" t="s">
        <v>8259</v>
      </c>
      <c r="E11492" s="157" t="s">
        <v>8259</v>
      </c>
      <c r="F11492" s="157" t="s">
        <v>8259</v>
      </c>
    </row>
    <row r="11493" spans="1:6" x14ac:dyDescent="0.2">
      <c r="A11493" s="155" t="s">
        <v>8260</v>
      </c>
      <c r="B11493" s="155" t="s">
        <v>12364</v>
      </c>
      <c r="C11493" s="156">
        <v>37621</v>
      </c>
      <c r="D11493" s="157">
        <v>0</v>
      </c>
      <c r="E11493" s="157">
        <v>0</v>
      </c>
      <c r="F11493" s="157">
        <v>0</v>
      </c>
    </row>
    <row r="11494" spans="1:6" x14ac:dyDescent="0.2">
      <c r="A11494" s="155" t="s">
        <v>8261</v>
      </c>
      <c r="B11494" s="155"/>
      <c r="C11494" s="156">
        <v>37621</v>
      </c>
      <c r="D11494" s="157">
        <v>0</v>
      </c>
      <c r="E11494" s="157">
        <v>0</v>
      </c>
      <c r="F11494" s="157">
        <v>0</v>
      </c>
    </row>
    <row r="11495" spans="1:6" x14ac:dyDescent="0.2">
      <c r="A11495" s="155" t="s">
        <v>8257</v>
      </c>
      <c r="B11495" s="155" t="s">
        <v>8258</v>
      </c>
      <c r="C11495" s="155" t="s">
        <v>10690</v>
      </c>
      <c r="D11495" s="157" t="s">
        <v>8259</v>
      </c>
      <c r="E11495" s="157" t="s">
        <v>8259</v>
      </c>
      <c r="F11495" s="157" t="s">
        <v>8259</v>
      </c>
    </row>
    <row r="11496" spans="1:6" x14ac:dyDescent="0.2">
      <c r="A11496" s="155" t="s">
        <v>8257</v>
      </c>
      <c r="B11496" s="155" t="s">
        <v>8258</v>
      </c>
      <c r="C11496" s="155" t="s">
        <v>10690</v>
      </c>
      <c r="D11496" s="157" t="s">
        <v>8259</v>
      </c>
      <c r="E11496" s="157" t="s">
        <v>8259</v>
      </c>
      <c r="F11496" s="157" t="s">
        <v>8259</v>
      </c>
    </row>
    <row r="11497" spans="1:6" x14ac:dyDescent="0.2">
      <c r="A11497" s="155" t="s">
        <v>8260</v>
      </c>
      <c r="B11497" s="155" t="s">
        <v>12364</v>
      </c>
      <c r="C11497" s="156">
        <v>37621</v>
      </c>
      <c r="D11497" s="157">
        <v>0</v>
      </c>
      <c r="E11497" s="157">
        <v>0</v>
      </c>
      <c r="F11497" s="157">
        <v>0</v>
      </c>
    </row>
    <row r="11498" spans="1:6" x14ac:dyDescent="0.2">
      <c r="A11498" s="155" t="s">
        <v>8261</v>
      </c>
      <c r="B11498" s="155"/>
      <c r="C11498" s="156">
        <v>37621</v>
      </c>
      <c r="D11498" s="157">
        <v>0</v>
      </c>
      <c r="E11498" s="157">
        <v>0</v>
      </c>
      <c r="F11498" s="157">
        <v>0</v>
      </c>
    </row>
    <row r="11499" spans="1:6" x14ac:dyDescent="0.2">
      <c r="A11499" s="155" t="s">
        <v>8257</v>
      </c>
      <c r="B11499" s="155" t="s">
        <v>8258</v>
      </c>
      <c r="C11499" s="155" t="s">
        <v>10690</v>
      </c>
      <c r="D11499" s="157" t="s">
        <v>8259</v>
      </c>
      <c r="E11499" s="157" t="s">
        <v>8259</v>
      </c>
      <c r="F11499" s="157" t="s">
        <v>8259</v>
      </c>
    </row>
    <row r="11500" spans="1:6" x14ac:dyDescent="0.2">
      <c r="A11500" s="155" t="s">
        <v>8257</v>
      </c>
      <c r="B11500" s="155" t="s">
        <v>8258</v>
      </c>
      <c r="C11500" s="155" t="s">
        <v>10690</v>
      </c>
      <c r="D11500" s="157" t="s">
        <v>8259</v>
      </c>
      <c r="E11500" s="157" t="s">
        <v>8259</v>
      </c>
      <c r="F11500" s="157" t="s">
        <v>8259</v>
      </c>
    </row>
    <row r="11501" spans="1:6" x14ac:dyDescent="0.2">
      <c r="A11501" s="155" t="s">
        <v>8260</v>
      </c>
      <c r="B11501" s="155" t="s">
        <v>12364</v>
      </c>
      <c r="C11501" s="156">
        <v>37621</v>
      </c>
      <c r="D11501" s="157">
        <v>0</v>
      </c>
      <c r="E11501" s="157">
        <v>0</v>
      </c>
      <c r="F11501" s="157">
        <v>0</v>
      </c>
    </row>
    <row r="11502" spans="1:6" x14ac:dyDescent="0.2">
      <c r="A11502" s="155" t="s">
        <v>8261</v>
      </c>
      <c r="B11502" s="155"/>
      <c r="C11502" s="156">
        <v>37621</v>
      </c>
      <c r="D11502" s="157">
        <v>0</v>
      </c>
      <c r="E11502" s="157">
        <v>0</v>
      </c>
      <c r="F11502" s="157">
        <v>0</v>
      </c>
    </row>
    <row r="11503" spans="1:6" x14ac:dyDescent="0.2">
      <c r="A11503" s="155" t="s">
        <v>8257</v>
      </c>
      <c r="B11503" s="155" t="s">
        <v>8258</v>
      </c>
      <c r="C11503" s="155" t="s">
        <v>10690</v>
      </c>
      <c r="D11503" s="157" t="s">
        <v>8259</v>
      </c>
      <c r="E11503" s="157" t="s">
        <v>8259</v>
      </c>
      <c r="F11503" s="157" t="s">
        <v>8259</v>
      </c>
    </row>
    <row r="11504" spans="1:6" x14ac:dyDescent="0.2">
      <c r="A11504" s="155" t="s">
        <v>8257</v>
      </c>
      <c r="B11504" s="155" t="s">
        <v>8258</v>
      </c>
      <c r="C11504" s="155" t="s">
        <v>10690</v>
      </c>
      <c r="D11504" s="157" t="s">
        <v>8259</v>
      </c>
      <c r="E11504" s="157" t="s">
        <v>8259</v>
      </c>
      <c r="F11504" s="157" t="s">
        <v>8259</v>
      </c>
    </row>
    <row r="11505" spans="1:6" x14ac:dyDescent="0.2">
      <c r="A11505" s="155" t="s">
        <v>8260</v>
      </c>
      <c r="B11505" s="155" t="s">
        <v>12364</v>
      </c>
      <c r="C11505" s="156">
        <v>37621</v>
      </c>
      <c r="D11505" s="157">
        <v>0</v>
      </c>
      <c r="E11505" s="157">
        <v>0</v>
      </c>
      <c r="F11505" s="157">
        <v>0</v>
      </c>
    </row>
    <row r="11506" spans="1:6" x14ac:dyDescent="0.2">
      <c r="A11506" s="155" t="s">
        <v>8261</v>
      </c>
      <c r="B11506" s="155"/>
      <c r="C11506" s="156">
        <v>37621</v>
      </c>
      <c r="D11506" s="157">
        <v>0</v>
      </c>
      <c r="E11506" s="157">
        <v>0</v>
      </c>
      <c r="F11506" s="157">
        <v>0</v>
      </c>
    </row>
    <row r="11507" spans="1:6" x14ac:dyDescent="0.2">
      <c r="A11507" s="155" t="s">
        <v>8257</v>
      </c>
      <c r="B11507" s="155" t="s">
        <v>8258</v>
      </c>
      <c r="C11507" s="155" t="s">
        <v>10690</v>
      </c>
      <c r="D11507" s="157" t="s">
        <v>8259</v>
      </c>
      <c r="E11507" s="157" t="s">
        <v>8259</v>
      </c>
      <c r="F11507" s="157" t="s">
        <v>8259</v>
      </c>
    </row>
    <row r="11508" spans="1:6" x14ac:dyDescent="0.2">
      <c r="A11508" s="155" t="s">
        <v>8257</v>
      </c>
      <c r="B11508" s="155" t="s">
        <v>8258</v>
      </c>
      <c r="C11508" s="155" t="s">
        <v>10690</v>
      </c>
      <c r="D11508" s="157" t="s">
        <v>8259</v>
      </c>
      <c r="E11508" s="157" t="s">
        <v>8259</v>
      </c>
      <c r="F11508" s="157" t="s">
        <v>8259</v>
      </c>
    </row>
    <row r="11509" spans="1:6" x14ac:dyDescent="0.2">
      <c r="A11509" s="155" t="s">
        <v>8260</v>
      </c>
      <c r="B11509" s="155" t="s">
        <v>12364</v>
      </c>
      <c r="C11509" s="156">
        <v>37621</v>
      </c>
      <c r="D11509" s="157">
        <v>0</v>
      </c>
      <c r="E11509" s="157">
        <v>0</v>
      </c>
      <c r="F11509" s="157">
        <v>0</v>
      </c>
    </row>
    <row r="11510" spans="1:6" x14ac:dyDescent="0.2">
      <c r="A11510" s="155" t="s">
        <v>8261</v>
      </c>
      <c r="B11510" s="155"/>
      <c r="C11510" s="156">
        <v>37621</v>
      </c>
      <c r="D11510" s="157">
        <v>0</v>
      </c>
      <c r="E11510" s="157">
        <v>0</v>
      </c>
      <c r="F11510" s="157">
        <v>0</v>
      </c>
    </row>
    <row r="11511" spans="1:6" x14ac:dyDescent="0.2">
      <c r="A11511" s="155" t="s">
        <v>8257</v>
      </c>
      <c r="B11511" s="155" t="s">
        <v>8258</v>
      </c>
      <c r="C11511" s="155" t="s">
        <v>10690</v>
      </c>
      <c r="D11511" s="157" t="s">
        <v>8259</v>
      </c>
      <c r="E11511" s="157" t="s">
        <v>8259</v>
      </c>
      <c r="F11511" s="157" t="s">
        <v>8259</v>
      </c>
    </row>
    <row r="11512" spans="1:6" x14ac:dyDescent="0.2">
      <c r="A11512" s="155" t="s">
        <v>8257</v>
      </c>
      <c r="B11512" s="155" t="s">
        <v>8258</v>
      </c>
      <c r="C11512" s="155" t="s">
        <v>10690</v>
      </c>
      <c r="D11512" s="157" t="s">
        <v>8259</v>
      </c>
      <c r="E11512" s="157" t="s">
        <v>8259</v>
      </c>
      <c r="F11512" s="157" t="s">
        <v>8259</v>
      </c>
    </row>
    <row r="11513" spans="1:6" x14ac:dyDescent="0.2">
      <c r="A11513" s="155" t="s">
        <v>8260</v>
      </c>
      <c r="B11513" s="155" t="s">
        <v>12364</v>
      </c>
      <c r="C11513" s="156">
        <v>37621</v>
      </c>
      <c r="D11513" s="157">
        <v>0</v>
      </c>
      <c r="E11513" s="157">
        <v>0</v>
      </c>
      <c r="F11513" s="157">
        <v>0</v>
      </c>
    </row>
    <row r="11514" spans="1:6" x14ac:dyDescent="0.2">
      <c r="A11514" s="155" t="s">
        <v>8261</v>
      </c>
      <c r="B11514" s="155"/>
      <c r="C11514" s="156">
        <v>37621</v>
      </c>
      <c r="D11514" s="157">
        <v>0</v>
      </c>
      <c r="E11514" s="157">
        <v>0</v>
      </c>
      <c r="F11514" s="157">
        <v>0</v>
      </c>
    </row>
    <row r="11515" spans="1:6" x14ac:dyDescent="0.2">
      <c r="A11515" s="155" t="s">
        <v>8257</v>
      </c>
      <c r="B11515" s="155" t="s">
        <v>8258</v>
      </c>
      <c r="C11515" s="155" t="s">
        <v>10690</v>
      </c>
      <c r="D11515" s="157" t="s">
        <v>8259</v>
      </c>
      <c r="E11515" s="157" t="s">
        <v>8259</v>
      </c>
      <c r="F11515" s="157" t="s">
        <v>8259</v>
      </c>
    </row>
    <row r="11516" spans="1:6" x14ac:dyDescent="0.2">
      <c r="A11516" s="155" t="s">
        <v>148</v>
      </c>
      <c r="B11516" s="155" t="s">
        <v>10207</v>
      </c>
      <c r="C11516" s="155" t="s">
        <v>10208</v>
      </c>
      <c r="D11516" s="155"/>
      <c r="E11516" s="155"/>
      <c r="F11516" s="155"/>
    </row>
    <row r="11517" spans="1:6" x14ac:dyDescent="0.2">
      <c r="A11517" s="155"/>
      <c r="B11517" s="155"/>
      <c r="C11517" s="155" t="s">
        <v>10691</v>
      </c>
      <c r="D11517" s="155"/>
      <c r="E11517" s="157">
        <v>0</v>
      </c>
      <c r="F11517" s="155"/>
    </row>
    <row r="11518" spans="1:6" x14ac:dyDescent="0.2">
      <c r="A11518" s="155" t="s">
        <v>8264</v>
      </c>
      <c r="B11518" s="155"/>
      <c r="C11518" s="156">
        <v>37590</v>
      </c>
      <c r="D11518" s="157">
        <v>13459.9</v>
      </c>
      <c r="E11518" s="157">
        <v>13459.9</v>
      </c>
      <c r="F11518" s="157">
        <v>0</v>
      </c>
    </row>
    <row r="11519" spans="1:6" x14ac:dyDescent="0.2">
      <c r="A11519" s="155" t="s">
        <v>8257</v>
      </c>
      <c r="B11519" s="155" t="s">
        <v>8258</v>
      </c>
      <c r="C11519" s="155" t="s">
        <v>10690</v>
      </c>
      <c r="D11519" s="157" t="s">
        <v>8259</v>
      </c>
      <c r="E11519" s="157" t="s">
        <v>8259</v>
      </c>
      <c r="F11519" s="157" t="s">
        <v>8259</v>
      </c>
    </row>
    <row r="11520" spans="1:6" x14ac:dyDescent="0.2">
      <c r="A11520" s="156">
        <v>45627</v>
      </c>
      <c r="B11520" s="155" t="s">
        <v>12339</v>
      </c>
      <c r="C11520" s="155" t="s">
        <v>12340</v>
      </c>
      <c r="D11520" s="155"/>
      <c r="E11520" s="157">
        <v>4344.5</v>
      </c>
      <c r="F11520" s="157">
        <v>-4344.5</v>
      </c>
    </row>
    <row r="11521" spans="1:6" x14ac:dyDescent="0.2">
      <c r="A11521" s="155" t="s">
        <v>8257</v>
      </c>
      <c r="B11521" s="155" t="s">
        <v>8258</v>
      </c>
      <c r="C11521" s="155" t="s">
        <v>10690</v>
      </c>
      <c r="D11521" s="157" t="s">
        <v>8259</v>
      </c>
      <c r="E11521" s="157" t="s">
        <v>8259</v>
      </c>
      <c r="F11521" s="157" t="s">
        <v>8259</v>
      </c>
    </row>
    <row r="11522" spans="1:6" x14ac:dyDescent="0.2">
      <c r="A11522" s="155" t="s">
        <v>8260</v>
      </c>
      <c r="B11522" s="155" t="s">
        <v>12364</v>
      </c>
      <c r="C11522" s="156">
        <v>37621</v>
      </c>
      <c r="D11522" s="157">
        <v>0</v>
      </c>
      <c r="E11522" s="157">
        <v>4344.5</v>
      </c>
      <c r="F11522" s="157">
        <v>-4344.5</v>
      </c>
    </row>
    <row r="11523" spans="1:6" x14ac:dyDescent="0.2">
      <c r="A11523" s="155" t="s">
        <v>8261</v>
      </c>
      <c r="B11523" s="155"/>
      <c r="C11523" s="156">
        <v>37621</v>
      </c>
      <c r="D11523" s="157">
        <v>13459.9</v>
      </c>
      <c r="E11523" s="157">
        <v>17804.400000000001</v>
      </c>
      <c r="F11523" s="157">
        <v>-4344.5</v>
      </c>
    </row>
    <row r="11524" spans="1:6" x14ac:dyDescent="0.2">
      <c r="A11524" s="155" t="s">
        <v>8257</v>
      </c>
      <c r="B11524" s="155" t="s">
        <v>8258</v>
      </c>
      <c r="C11524" s="155" t="s">
        <v>10690</v>
      </c>
      <c r="D11524" s="157" t="s">
        <v>8259</v>
      </c>
      <c r="E11524" s="157" t="s">
        <v>8259</v>
      </c>
      <c r="F11524" s="157" t="s">
        <v>8259</v>
      </c>
    </row>
    <row r="11525" spans="1:6" x14ac:dyDescent="0.2">
      <c r="A11525" s="155" t="s">
        <v>8257</v>
      </c>
      <c r="B11525" s="155" t="s">
        <v>8258</v>
      </c>
      <c r="C11525" s="155" t="s">
        <v>10690</v>
      </c>
      <c r="D11525" s="157" t="s">
        <v>8259</v>
      </c>
      <c r="E11525" s="157" t="s">
        <v>8259</v>
      </c>
      <c r="F11525" s="157" t="s">
        <v>8259</v>
      </c>
    </row>
    <row r="11526" spans="1:6" x14ac:dyDescent="0.2">
      <c r="A11526" s="155" t="s">
        <v>8260</v>
      </c>
      <c r="B11526" s="155" t="s">
        <v>12364</v>
      </c>
      <c r="C11526" s="156">
        <v>37621</v>
      </c>
      <c r="D11526" s="157">
        <v>0</v>
      </c>
      <c r="E11526" s="157">
        <v>0</v>
      </c>
      <c r="F11526" s="157">
        <v>0</v>
      </c>
    </row>
    <row r="11527" spans="1:6" x14ac:dyDescent="0.2">
      <c r="A11527" s="155" t="s">
        <v>8261</v>
      </c>
      <c r="B11527" s="155"/>
      <c r="C11527" s="156">
        <v>37621</v>
      </c>
      <c r="D11527" s="157">
        <v>0</v>
      </c>
      <c r="E11527" s="157">
        <v>0</v>
      </c>
      <c r="F11527" s="157">
        <v>0</v>
      </c>
    </row>
    <row r="11528" spans="1:6" x14ac:dyDescent="0.2">
      <c r="A11528" s="155" t="s">
        <v>8257</v>
      </c>
      <c r="B11528" s="155" t="s">
        <v>8258</v>
      </c>
      <c r="C11528" s="155" t="s">
        <v>10690</v>
      </c>
      <c r="D11528" s="157" t="s">
        <v>8259</v>
      </c>
      <c r="E11528" s="157" t="s">
        <v>8259</v>
      </c>
      <c r="F11528" s="157" t="s">
        <v>8259</v>
      </c>
    </row>
    <row r="11529" spans="1:6" x14ac:dyDescent="0.2">
      <c r="A11529" s="155" t="s">
        <v>8257</v>
      </c>
      <c r="B11529" s="155" t="s">
        <v>8258</v>
      </c>
      <c r="C11529" s="155" t="s">
        <v>10690</v>
      </c>
      <c r="D11529" s="157" t="s">
        <v>8259</v>
      </c>
      <c r="E11529" s="157" t="s">
        <v>8259</v>
      </c>
      <c r="F11529" s="157" t="s">
        <v>8259</v>
      </c>
    </row>
    <row r="11530" spans="1:6" x14ac:dyDescent="0.2">
      <c r="A11530" s="155" t="s">
        <v>8260</v>
      </c>
      <c r="B11530" s="155" t="s">
        <v>12364</v>
      </c>
      <c r="C11530" s="156">
        <v>37621</v>
      </c>
      <c r="D11530" s="157">
        <v>0</v>
      </c>
      <c r="E11530" s="157">
        <v>0</v>
      </c>
      <c r="F11530" s="157">
        <v>0</v>
      </c>
    </row>
    <row r="11531" spans="1:6" x14ac:dyDescent="0.2">
      <c r="A11531" s="155" t="s">
        <v>8268</v>
      </c>
      <c r="B11531" s="155"/>
      <c r="C11531" s="155"/>
      <c r="D11531" s="155"/>
      <c r="E11531" s="155"/>
      <c r="F11531" s="155"/>
    </row>
    <row r="11532" spans="1:6" x14ac:dyDescent="0.2">
      <c r="A11532" s="155" t="s">
        <v>8254</v>
      </c>
      <c r="B11532" s="155" t="s">
        <v>8255</v>
      </c>
      <c r="C11532" s="155"/>
      <c r="D11532" s="155"/>
      <c r="E11532" s="155"/>
      <c r="F11532" s="155"/>
    </row>
    <row r="11533" spans="1:6" x14ac:dyDescent="0.2">
      <c r="A11533" s="155"/>
      <c r="B11533" s="155"/>
      <c r="C11533" s="155" t="s">
        <v>10689</v>
      </c>
      <c r="D11533" s="157" t="s">
        <v>8255</v>
      </c>
      <c r="E11533" s="155"/>
      <c r="F11533" s="155"/>
    </row>
    <row r="11535" spans="1:6" x14ac:dyDescent="0.2">
      <c r="A11535" s="155" t="s">
        <v>8261</v>
      </c>
      <c r="B11535" s="155"/>
      <c r="C11535" s="156">
        <v>37621</v>
      </c>
      <c r="D11535" s="157">
        <v>0</v>
      </c>
      <c r="E11535" s="157">
        <v>0</v>
      </c>
      <c r="F11535" s="157">
        <v>0</v>
      </c>
    </row>
    <row r="11536" spans="1:6" x14ac:dyDescent="0.2">
      <c r="A11536" s="155" t="s">
        <v>8257</v>
      </c>
      <c r="B11536" s="155" t="s">
        <v>8258</v>
      </c>
      <c r="C11536" s="155" t="s">
        <v>10690</v>
      </c>
      <c r="D11536" s="157" t="s">
        <v>8259</v>
      </c>
      <c r="E11536" s="157" t="s">
        <v>8259</v>
      </c>
      <c r="F11536" s="157" t="s">
        <v>8259</v>
      </c>
    </row>
    <row r="11537" spans="1:6" x14ac:dyDescent="0.2">
      <c r="A11537" s="155" t="s">
        <v>8257</v>
      </c>
      <c r="B11537" s="155" t="s">
        <v>8258</v>
      </c>
      <c r="C11537" s="155" t="s">
        <v>10690</v>
      </c>
      <c r="D11537" s="157" t="s">
        <v>8259</v>
      </c>
      <c r="E11537" s="157" t="s">
        <v>8259</v>
      </c>
      <c r="F11537" s="157" t="s">
        <v>8259</v>
      </c>
    </row>
    <row r="11538" spans="1:6" x14ac:dyDescent="0.2">
      <c r="A11538" s="155" t="s">
        <v>8260</v>
      </c>
      <c r="B11538" s="155" t="s">
        <v>12364</v>
      </c>
      <c r="C11538" s="156">
        <v>37621</v>
      </c>
      <c r="D11538" s="157">
        <v>0</v>
      </c>
      <c r="E11538" s="157">
        <v>0</v>
      </c>
      <c r="F11538" s="157">
        <v>0</v>
      </c>
    </row>
    <row r="11539" spans="1:6" x14ac:dyDescent="0.2">
      <c r="A11539" s="155" t="s">
        <v>8261</v>
      </c>
      <c r="B11539" s="155"/>
      <c r="C11539" s="156">
        <v>37621</v>
      </c>
      <c r="D11539" s="157">
        <v>0</v>
      </c>
      <c r="E11539" s="157">
        <v>0</v>
      </c>
      <c r="F11539" s="157">
        <v>0</v>
      </c>
    </row>
    <row r="11540" spans="1:6" x14ac:dyDescent="0.2">
      <c r="A11540" s="155" t="s">
        <v>8257</v>
      </c>
      <c r="B11540" s="155" t="s">
        <v>8258</v>
      </c>
      <c r="C11540" s="155" t="s">
        <v>10690</v>
      </c>
      <c r="D11540" s="157" t="s">
        <v>8259</v>
      </c>
      <c r="E11540" s="157" t="s">
        <v>8259</v>
      </c>
      <c r="F11540" s="157" t="s">
        <v>8259</v>
      </c>
    </row>
    <row r="11541" spans="1:6" x14ac:dyDescent="0.2">
      <c r="A11541" s="155" t="s">
        <v>8257</v>
      </c>
      <c r="B11541" s="155" t="s">
        <v>8258</v>
      </c>
      <c r="C11541" s="155" t="s">
        <v>10690</v>
      </c>
      <c r="D11541" s="157" t="s">
        <v>8259</v>
      </c>
      <c r="E11541" s="157" t="s">
        <v>8259</v>
      </c>
      <c r="F11541" s="157" t="s">
        <v>8259</v>
      </c>
    </row>
    <row r="11542" spans="1:6" x14ac:dyDescent="0.2">
      <c r="A11542" s="155" t="s">
        <v>8260</v>
      </c>
      <c r="B11542" s="155" t="s">
        <v>12364</v>
      </c>
      <c r="C11542" s="156">
        <v>37621</v>
      </c>
      <c r="D11542" s="157">
        <v>0</v>
      </c>
      <c r="E11542" s="157">
        <v>0</v>
      </c>
      <c r="F11542" s="157">
        <v>0</v>
      </c>
    </row>
    <row r="11543" spans="1:6" x14ac:dyDescent="0.2">
      <c r="A11543" s="155" t="s">
        <v>8261</v>
      </c>
      <c r="B11543" s="155"/>
      <c r="C11543" s="156">
        <v>37621</v>
      </c>
      <c r="D11543" s="157">
        <v>0</v>
      </c>
      <c r="E11543" s="157">
        <v>0</v>
      </c>
      <c r="F11543" s="157">
        <v>0</v>
      </c>
    </row>
    <row r="11544" spans="1:6" x14ac:dyDescent="0.2">
      <c r="A11544" s="155" t="s">
        <v>8257</v>
      </c>
      <c r="B11544" s="155" t="s">
        <v>8258</v>
      </c>
      <c r="C11544" s="155" t="s">
        <v>10690</v>
      </c>
      <c r="D11544" s="157" t="s">
        <v>8259</v>
      </c>
      <c r="E11544" s="157" t="s">
        <v>8259</v>
      </c>
      <c r="F11544" s="157" t="s">
        <v>8259</v>
      </c>
    </row>
    <row r="11545" spans="1:6" x14ac:dyDescent="0.2">
      <c r="A11545" s="155" t="s">
        <v>8257</v>
      </c>
      <c r="B11545" s="155" t="s">
        <v>8258</v>
      </c>
      <c r="C11545" s="155" t="s">
        <v>10690</v>
      </c>
      <c r="D11545" s="157" t="s">
        <v>8259</v>
      </c>
      <c r="E11545" s="157" t="s">
        <v>8259</v>
      </c>
      <c r="F11545" s="157" t="s">
        <v>8259</v>
      </c>
    </row>
    <row r="11546" spans="1:6" x14ac:dyDescent="0.2">
      <c r="A11546" s="155" t="s">
        <v>8260</v>
      </c>
      <c r="B11546" s="155" t="s">
        <v>12364</v>
      </c>
      <c r="C11546" s="156">
        <v>37621</v>
      </c>
      <c r="D11546" s="157">
        <v>0</v>
      </c>
      <c r="E11546" s="157">
        <v>0</v>
      </c>
      <c r="F11546" s="157">
        <v>0</v>
      </c>
    </row>
    <row r="11547" spans="1:6" x14ac:dyDescent="0.2">
      <c r="A11547" s="155" t="s">
        <v>8261</v>
      </c>
      <c r="B11547" s="155"/>
      <c r="C11547" s="156">
        <v>37621</v>
      </c>
      <c r="D11547" s="157">
        <v>0</v>
      </c>
      <c r="E11547" s="157">
        <v>0</v>
      </c>
      <c r="F11547" s="157">
        <v>0</v>
      </c>
    </row>
    <row r="11548" spans="1:6" x14ac:dyDescent="0.2">
      <c r="A11548" s="155" t="s">
        <v>8257</v>
      </c>
      <c r="B11548" s="155" t="s">
        <v>8258</v>
      </c>
      <c r="C11548" s="155" t="s">
        <v>10690</v>
      </c>
      <c r="D11548" s="157" t="s">
        <v>8259</v>
      </c>
      <c r="E11548" s="157" t="s">
        <v>8259</v>
      </c>
      <c r="F11548" s="157" t="s">
        <v>8259</v>
      </c>
    </row>
    <row r="11549" spans="1:6" x14ac:dyDescent="0.2">
      <c r="A11549" s="155" t="s">
        <v>8257</v>
      </c>
      <c r="B11549" s="155" t="s">
        <v>8258</v>
      </c>
      <c r="C11549" s="155" t="s">
        <v>10690</v>
      </c>
      <c r="D11549" s="157" t="s">
        <v>8259</v>
      </c>
      <c r="E11549" s="157" t="s">
        <v>8259</v>
      </c>
      <c r="F11549" s="157" t="s">
        <v>8259</v>
      </c>
    </row>
    <row r="11550" spans="1:6" x14ac:dyDescent="0.2">
      <c r="A11550" s="155" t="s">
        <v>8260</v>
      </c>
      <c r="B11550" s="155" t="s">
        <v>12364</v>
      </c>
      <c r="C11550" s="156">
        <v>37621</v>
      </c>
      <c r="D11550" s="157">
        <v>0</v>
      </c>
      <c r="E11550" s="157">
        <v>0</v>
      </c>
      <c r="F11550" s="157">
        <v>0</v>
      </c>
    </row>
    <row r="11551" spans="1:6" x14ac:dyDescent="0.2">
      <c r="A11551" s="155" t="s">
        <v>8261</v>
      </c>
      <c r="B11551" s="155"/>
      <c r="C11551" s="156">
        <v>37621</v>
      </c>
      <c r="D11551" s="157">
        <v>0</v>
      </c>
      <c r="E11551" s="157">
        <v>0</v>
      </c>
      <c r="F11551" s="157">
        <v>0</v>
      </c>
    </row>
    <row r="11552" spans="1:6" x14ac:dyDescent="0.2">
      <c r="A11552" s="155" t="s">
        <v>8257</v>
      </c>
      <c r="B11552" s="155" t="s">
        <v>8258</v>
      </c>
      <c r="C11552" s="155" t="s">
        <v>10690</v>
      </c>
      <c r="D11552" s="157" t="s">
        <v>8259</v>
      </c>
      <c r="E11552" s="157" t="s">
        <v>8259</v>
      </c>
      <c r="F11552" s="157" t="s">
        <v>8259</v>
      </c>
    </row>
    <row r="11553" spans="1:6" x14ac:dyDescent="0.2">
      <c r="A11553" s="155" t="s">
        <v>8257</v>
      </c>
      <c r="B11553" s="155" t="s">
        <v>8258</v>
      </c>
      <c r="C11553" s="155" t="s">
        <v>10690</v>
      </c>
      <c r="D11553" s="157" t="s">
        <v>8259</v>
      </c>
      <c r="E11553" s="157" t="s">
        <v>8259</v>
      </c>
      <c r="F11553" s="157" t="s">
        <v>8259</v>
      </c>
    </row>
    <row r="11554" spans="1:6" x14ac:dyDescent="0.2">
      <c r="A11554" s="155" t="s">
        <v>8260</v>
      </c>
      <c r="B11554" s="155" t="s">
        <v>12364</v>
      </c>
      <c r="C11554" s="156">
        <v>37621</v>
      </c>
      <c r="D11554" s="157">
        <v>0</v>
      </c>
      <c r="E11554" s="157">
        <v>0</v>
      </c>
      <c r="F11554" s="157">
        <v>0</v>
      </c>
    </row>
    <row r="11555" spans="1:6" x14ac:dyDescent="0.2">
      <c r="A11555" s="155" t="s">
        <v>8261</v>
      </c>
      <c r="B11555" s="155"/>
      <c r="C11555" s="156">
        <v>37621</v>
      </c>
      <c r="D11555" s="157">
        <v>0</v>
      </c>
      <c r="E11555" s="157">
        <v>0</v>
      </c>
      <c r="F11555" s="157">
        <v>0</v>
      </c>
    </row>
    <row r="11556" spans="1:6" x14ac:dyDescent="0.2">
      <c r="A11556" s="155" t="s">
        <v>8257</v>
      </c>
      <c r="B11556" s="155" t="s">
        <v>8258</v>
      </c>
      <c r="C11556" s="155" t="s">
        <v>10690</v>
      </c>
      <c r="D11556" s="157" t="s">
        <v>8259</v>
      </c>
      <c r="E11556" s="157" t="s">
        <v>8259</v>
      </c>
      <c r="F11556" s="157" t="s">
        <v>8259</v>
      </c>
    </row>
    <row r="11557" spans="1:6" x14ac:dyDescent="0.2">
      <c r="A11557" s="155" t="s">
        <v>8257</v>
      </c>
      <c r="B11557" s="155" t="s">
        <v>8258</v>
      </c>
      <c r="C11557" s="155" t="s">
        <v>10690</v>
      </c>
      <c r="D11557" s="157" t="s">
        <v>8259</v>
      </c>
      <c r="E11557" s="157" t="s">
        <v>8259</v>
      </c>
      <c r="F11557" s="157" t="s">
        <v>8259</v>
      </c>
    </row>
    <row r="11558" spans="1:6" x14ac:dyDescent="0.2">
      <c r="A11558" s="155" t="s">
        <v>8260</v>
      </c>
      <c r="B11558" s="155" t="s">
        <v>12364</v>
      </c>
      <c r="C11558" s="156">
        <v>37621</v>
      </c>
      <c r="D11558" s="157">
        <v>0</v>
      </c>
      <c r="E11558" s="157">
        <v>0</v>
      </c>
      <c r="F11558" s="157">
        <v>0</v>
      </c>
    </row>
    <row r="11559" spans="1:6" x14ac:dyDescent="0.2">
      <c r="A11559" s="155" t="s">
        <v>8261</v>
      </c>
      <c r="B11559" s="155"/>
      <c r="C11559" s="156">
        <v>37621</v>
      </c>
      <c r="D11559" s="157">
        <v>0</v>
      </c>
      <c r="E11559" s="157">
        <v>0</v>
      </c>
      <c r="F11559" s="157">
        <v>0</v>
      </c>
    </row>
    <row r="11560" spans="1:6" x14ac:dyDescent="0.2">
      <c r="A11560" s="155" t="s">
        <v>8257</v>
      </c>
      <c r="B11560" s="155" t="s">
        <v>8258</v>
      </c>
      <c r="C11560" s="155" t="s">
        <v>10690</v>
      </c>
      <c r="D11560" s="157" t="s">
        <v>8259</v>
      </c>
      <c r="E11560" s="157" t="s">
        <v>8259</v>
      </c>
      <c r="F11560" s="157" t="s">
        <v>8259</v>
      </c>
    </row>
    <row r="11561" spans="1:6" x14ac:dyDescent="0.2">
      <c r="A11561" s="155" t="s">
        <v>8257</v>
      </c>
      <c r="B11561" s="155" t="s">
        <v>8258</v>
      </c>
      <c r="C11561" s="155" t="s">
        <v>10690</v>
      </c>
      <c r="D11561" s="157" t="s">
        <v>8259</v>
      </c>
      <c r="E11561" s="157" t="s">
        <v>8259</v>
      </c>
      <c r="F11561" s="157" t="s">
        <v>8259</v>
      </c>
    </row>
    <row r="11562" spans="1:6" x14ac:dyDescent="0.2">
      <c r="A11562" s="155" t="s">
        <v>8260</v>
      </c>
      <c r="B11562" s="155" t="s">
        <v>12364</v>
      </c>
      <c r="C11562" s="156">
        <v>37621</v>
      </c>
      <c r="D11562" s="157">
        <v>0</v>
      </c>
      <c r="E11562" s="157">
        <v>0</v>
      </c>
      <c r="F11562" s="157">
        <v>0</v>
      </c>
    </row>
    <row r="11563" spans="1:6" x14ac:dyDescent="0.2">
      <c r="A11563" s="155" t="s">
        <v>8261</v>
      </c>
      <c r="B11563" s="155"/>
      <c r="C11563" s="156">
        <v>37621</v>
      </c>
      <c r="D11563" s="157">
        <v>0</v>
      </c>
      <c r="E11563" s="157">
        <v>0</v>
      </c>
      <c r="F11563" s="157">
        <v>0</v>
      </c>
    </row>
    <row r="11564" spans="1:6" x14ac:dyDescent="0.2">
      <c r="A11564" s="155" t="s">
        <v>8257</v>
      </c>
      <c r="B11564" s="155" t="s">
        <v>8258</v>
      </c>
      <c r="C11564" s="155" t="s">
        <v>10690</v>
      </c>
      <c r="D11564" s="157" t="s">
        <v>8259</v>
      </c>
      <c r="E11564" s="157" t="s">
        <v>8259</v>
      </c>
      <c r="F11564" s="157" t="s">
        <v>8259</v>
      </c>
    </row>
    <row r="11565" spans="1:6" x14ac:dyDescent="0.2">
      <c r="A11565" s="155" t="s">
        <v>8257</v>
      </c>
      <c r="B11565" s="155" t="s">
        <v>8258</v>
      </c>
      <c r="C11565" s="155" t="s">
        <v>10690</v>
      </c>
      <c r="D11565" s="157" t="s">
        <v>8259</v>
      </c>
      <c r="E11565" s="157" t="s">
        <v>8259</v>
      </c>
      <c r="F11565" s="157" t="s">
        <v>8259</v>
      </c>
    </row>
    <row r="11566" spans="1:6" x14ac:dyDescent="0.2">
      <c r="A11566" s="155" t="s">
        <v>8260</v>
      </c>
      <c r="B11566" s="155" t="s">
        <v>12364</v>
      </c>
      <c r="C11566" s="156">
        <v>37621</v>
      </c>
      <c r="D11566" s="157">
        <v>0</v>
      </c>
      <c r="E11566" s="157">
        <v>0</v>
      </c>
      <c r="F11566" s="157">
        <v>0</v>
      </c>
    </row>
    <row r="11567" spans="1:6" x14ac:dyDescent="0.2">
      <c r="A11567" s="155" t="s">
        <v>8261</v>
      </c>
      <c r="B11567" s="155"/>
      <c r="C11567" s="156">
        <v>37621</v>
      </c>
      <c r="D11567" s="157">
        <v>0</v>
      </c>
      <c r="E11567" s="157">
        <v>0</v>
      </c>
      <c r="F11567" s="157">
        <v>0</v>
      </c>
    </row>
    <row r="11568" spans="1:6" x14ac:dyDescent="0.2">
      <c r="A11568" s="155" t="s">
        <v>8257</v>
      </c>
      <c r="B11568" s="155" t="s">
        <v>8258</v>
      </c>
      <c r="C11568" s="155" t="s">
        <v>10690</v>
      </c>
      <c r="D11568" s="157" t="s">
        <v>8259</v>
      </c>
      <c r="E11568" s="157" t="s">
        <v>8259</v>
      </c>
      <c r="F11568" s="157" t="s">
        <v>8259</v>
      </c>
    </row>
    <row r="11569" spans="1:6" x14ac:dyDescent="0.2">
      <c r="A11569" s="155" t="s">
        <v>8257</v>
      </c>
      <c r="B11569" s="155" t="s">
        <v>8258</v>
      </c>
      <c r="C11569" s="155" t="s">
        <v>10690</v>
      </c>
      <c r="D11569" s="157" t="s">
        <v>8259</v>
      </c>
      <c r="E11569" s="157" t="s">
        <v>8259</v>
      </c>
      <c r="F11569" s="157" t="s">
        <v>8259</v>
      </c>
    </row>
    <row r="11570" spans="1:6" x14ac:dyDescent="0.2">
      <c r="A11570" s="155" t="s">
        <v>8260</v>
      </c>
      <c r="B11570" s="155" t="s">
        <v>12364</v>
      </c>
      <c r="C11570" s="156">
        <v>37621</v>
      </c>
      <c r="D11570" s="157">
        <v>0</v>
      </c>
      <c r="E11570" s="157">
        <v>0</v>
      </c>
      <c r="F11570" s="157">
        <v>0</v>
      </c>
    </row>
    <row r="11571" spans="1:6" x14ac:dyDescent="0.2">
      <c r="A11571" s="155" t="s">
        <v>8261</v>
      </c>
      <c r="B11571" s="155"/>
      <c r="C11571" s="156">
        <v>37621</v>
      </c>
      <c r="D11571" s="157">
        <v>0</v>
      </c>
      <c r="E11571" s="157">
        <v>0</v>
      </c>
      <c r="F11571" s="157">
        <v>0</v>
      </c>
    </row>
    <row r="11572" spans="1:6" x14ac:dyDescent="0.2">
      <c r="A11572" s="155" t="s">
        <v>8257</v>
      </c>
      <c r="B11572" s="155" t="s">
        <v>8258</v>
      </c>
      <c r="C11572" s="155" t="s">
        <v>10690</v>
      </c>
      <c r="D11572" s="157" t="s">
        <v>8259</v>
      </c>
      <c r="E11572" s="157" t="s">
        <v>8259</v>
      </c>
      <c r="F11572" s="157" t="s">
        <v>8259</v>
      </c>
    </row>
    <row r="11573" spans="1:6" x14ac:dyDescent="0.2">
      <c r="A11573" s="155" t="s">
        <v>8257</v>
      </c>
      <c r="B11573" s="155" t="s">
        <v>8258</v>
      </c>
      <c r="C11573" s="155" t="s">
        <v>10690</v>
      </c>
      <c r="D11573" s="157" t="s">
        <v>8259</v>
      </c>
      <c r="E11573" s="157" t="s">
        <v>8259</v>
      </c>
      <c r="F11573" s="157" t="s">
        <v>8259</v>
      </c>
    </row>
    <row r="11574" spans="1:6" x14ac:dyDescent="0.2">
      <c r="A11574" s="155" t="s">
        <v>8260</v>
      </c>
      <c r="B11574" s="155" t="s">
        <v>12364</v>
      </c>
      <c r="C11574" s="156">
        <v>37621</v>
      </c>
      <c r="D11574" s="157">
        <v>0</v>
      </c>
      <c r="E11574" s="157">
        <v>0</v>
      </c>
      <c r="F11574" s="157">
        <v>0</v>
      </c>
    </row>
    <row r="11575" spans="1:6" x14ac:dyDescent="0.2">
      <c r="A11575" s="155" t="s">
        <v>8261</v>
      </c>
      <c r="B11575" s="155"/>
      <c r="C11575" s="156">
        <v>37621</v>
      </c>
      <c r="D11575" s="157">
        <v>0</v>
      </c>
      <c r="E11575" s="157">
        <v>0</v>
      </c>
      <c r="F11575" s="157">
        <v>0</v>
      </c>
    </row>
    <row r="11576" spans="1:6" x14ac:dyDescent="0.2">
      <c r="A11576" s="155" t="s">
        <v>8257</v>
      </c>
      <c r="B11576" s="155" t="s">
        <v>8258</v>
      </c>
      <c r="C11576" s="155" t="s">
        <v>10690</v>
      </c>
      <c r="D11576" s="157" t="s">
        <v>8259</v>
      </c>
      <c r="E11576" s="157" t="s">
        <v>8259</v>
      </c>
      <c r="F11576" s="157" t="s">
        <v>8259</v>
      </c>
    </row>
    <row r="11577" spans="1:6" x14ac:dyDescent="0.2">
      <c r="A11577" s="155" t="s">
        <v>8257</v>
      </c>
      <c r="B11577" s="155" t="s">
        <v>8258</v>
      </c>
      <c r="C11577" s="155" t="s">
        <v>10690</v>
      </c>
      <c r="D11577" s="157" t="s">
        <v>8259</v>
      </c>
      <c r="E11577" s="157" t="s">
        <v>8259</v>
      </c>
      <c r="F11577" s="157" t="s">
        <v>8259</v>
      </c>
    </row>
    <row r="11578" spans="1:6" x14ac:dyDescent="0.2">
      <c r="A11578" s="155" t="s">
        <v>8260</v>
      </c>
      <c r="B11578" s="155" t="s">
        <v>12364</v>
      </c>
      <c r="C11578" s="156">
        <v>37621</v>
      </c>
      <c r="D11578" s="157">
        <v>0</v>
      </c>
      <c r="E11578" s="157">
        <v>0</v>
      </c>
      <c r="F11578" s="157">
        <v>0</v>
      </c>
    </row>
    <row r="11579" spans="1:6" x14ac:dyDescent="0.2">
      <c r="A11579" s="155" t="s">
        <v>8261</v>
      </c>
      <c r="B11579" s="155"/>
      <c r="C11579" s="156">
        <v>37621</v>
      </c>
      <c r="D11579" s="157">
        <v>0</v>
      </c>
      <c r="E11579" s="157">
        <v>0</v>
      </c>
      <c r="F11579" s="157">
        <v>0</v>
      </c>
    </row>
    <row r="11580" spans="1:6" x14ac:dyDescent="0.2">
      <c r="A11580" s="155" t="s">
        <v>8257</v>
      </c>
      <c r="B11580" s="155" t="s">
        <v>8258</v>
      </c>
      <c r="C11580" s="155" t="s">
        <v>10690</v>
      </c>
      <c r="D11580" s="157" t="s">
        <v>8259</v>
      </c>
      <c r="E11580" s="157" t="s">
        <v>8259</v>
      </c>
      <c r="F11580" s="157" t="s">
        <v>8259</v>
      </c>
    </row>
    <row r="11581" spans="1:6" x14ac:dyDescent="0.2">
      <c r="A11581" s="155" t="s">
        <v>8257</v>
      </c>
      <c r="B11581" s="155" t="s">
        <v>8258</v>
      </c>
      <c r="C11581" s="155" t="s">
        <v>10690</v>
      </c>
      <c r="D11581" s="157" t="s">
        <v>8259</v>
      </c>
      <c r="E11581" s="157" t="s">
        <v>8259</v>
      </c>
      <c r="F11581" s="157" t="s">
        <v>8259</v>
      </c>
    </row>
    <row r="11582" spans="1:6" x14ac:dyDescent="0.2">
      <c r="A11582" s="155" t="s">
        <v>8260</v>
      </c>
      <c r="B11582" s="155" t="s">
        <v>12364</v>
      </c>
      <c r="C11582" s="156">
        <v>37621</v>
      </c>
      <c r="D11582" s="157">
        <v>0</v>
      </c>
      <c r="E11582" s="157">
        <v>0</v>
      </c>
      <c r="F11582" s="157">
        <v>0</v>
      </c>
    </row>
    <row r="11583" spans="1:6" x14ac:dyDescent="0.2">
      <c r="A11583" s="155" t="s">
        <v>8261</v>
      </c>
      <c r="B11583" s="155"/>
      <c r="C11583" s="156">
        <v>37621</v>
      </c>
      <c r="D11583" s="157">
        <v>0</v>
      </c>
      <c r="E11583" s="157">
        <v>0</v>
      </c>
      <c r="F11583" s="157">
        <v>0</v>
      </c>
    </row>
    <row r="11584" spans="1:6" x14ac:dyDescent="0.2">
      <c r="A11584" s="155" t="s">
        <v>8257</v>
      </c>
      <c r="B11584" s="155" t="s">
        <v>8258</v>
      </c>
      <c r="C11584" s="155" t="s">
        <v>10690</v>
      </c>
      <c r="D11584" s="157" t="s">
        <v>8259</v>
      </c>
      <c r="E11584" s="157" t="s">
        <v>8259</v>
      </c>
      <c r="F11584" s="157" t="s">
        <v>8259</v>
      </c>
    </row>
    <row r="11585" spans="1:6" x14ac:dyDescent="0.2">
      <c r="A11585" s="155" t="s">
        <v>8257</v>
      </c>
      <c r="B11585" s="155" t="s">
        <v>8258</v>
      </c>
      <c r="C11585" s="155" t="s">
        <v>10690</v>
      </c>
      <c r="D11585" s="157" t="s">
        <v>8259</v>
      </c>
      <c r="E11585" s="157" t="s">
        <v>8259</v>
      </c>
      <c r="F11585" s="157" t="s">
        <v>8259</v>
      </c>
    </row>
    <row r="11586" spans="1:6" x14ac:dyDescent="0.2">
      <c r="A11586" s="155" t="s">
        <v>8260</v>
      </c>
      <c r="B11586" s="155" t="s">
        <v>12364</v>
      </c>
      <c r="C11586" s="156">
        <v>37621</v>
      </c>
      <c r="D11586" s="157">
        <v>0</v>
      </c>
      <c r="E11586" s="157">
        <v>0</v>
      </c>
      <c r="F11586" s="157">
        <v>0</v>
      </c>
    </row>
    <row r="11587" spans="1:6" x14ac:dyDescent="0.2">
      <c r="A11587" s="155" t="s">
        <v>8268</v>
      </c>
      <c r="B11587" s="155"/>
      <c r="C11587" s="155"/>
      <c r="D11587" s="155"/>
      <c r="E11587" s="155"/>
      <c r="F11587" s="155"/>
    </row>
    <row r="11588" spans="1:6" x14ac:dyDescent="0.2">
      <c r="A11588" s="155" t="s">
        <v>8254</v>
      </c>
      <c r="B11588" s="155" t="s">
        <v>8255</v>
      </c>
      <c r="C11588" s="155"/>
      <c r="D11588" s="155"/>
      <c r="E11588" s="155"/>
      <c r="F11588" s="155"/>
    </row>
    <row r="11589" spans="1:6" x14ac:dyDescent="0.2">
      <c r="A11589" s="155"/>
      <c r="B11589" s="155"/>
      <c r="C11589" s="155" t="s">
        <v>10689</v>
      </c>
      <c r="D11589" s="157" t="s">
        <v>8255</v>
      </c>
      <c r="E11589" s="155"/>
      <c r="F11589" s="155"/>
    </row>
    <row r="11591" spans="1:6" x14ac:dyDescent="0.2">
      <c r="A11591" s="155" t="s">
        <v>8261</v>
      </c>
      <c r="B11591" s="155"/>
      <c r="C11591" s="156">
        <v>37621</v>
      </c>
      <c r="D11591" s="157">
        <v>0</v>
      </c>
      <c r="E11591" s="157">
        <v>0</v>
      </c>
      <c r="F11591" s="157">
        <v>0</v>
      </c>
    </row>
    <row r="11592" spans="1:6" x14ac:dyDescent="0.2">
      <c r="A11592" s="155" t="s">
        <v>8257</v>
      </c>
      <c r="B11592" s="155" t="s">
        <v>8258</v>
      </c>
      <c r="C11592" s="155" t="s">
        <v>10690</v>
      </c>
      <c r="D11592" s="157" t="s">
        <v>8259</v>
      </c>
      <c r="E11592" s="157" t="s">
        <v>8259</v>
      </c>
      <c r="F11592" s="157" t="s">
        <v>8259</v>
      </c>
    </row>
    <row r="11593" spans="1:6" x14ac:dyDescent="0.2">
      <c r="A11593" s="155" t="s">
        <v>8257</v>
      </c>
      <c r="B11593" s="155" t="s">
        <v>8258</v>
      </c>
      <c r="C11593" s="155" t="s">
        <v>10690</v>
      </c>
      <c r="D11593" s="157" t="s">
        <v>8259</v>
      </c>
      <c r="E11593" s="157" t="s">
        <v>8259</v>
      </c>
      <c r="F11593" s="157" t="s">
        <v>8259</v>
      </c>
    </row>
    <row r="11594" spans="1:6" x14ac:dyDescent="0.2">
      <c r="A11594" s="155" t="s">
        <v>8260</v>
      </c>
      <c r="B11594" s="155" t="s">
        <v>12364</v>
      </c>
      <c r="C11594" s="156">
        <v>37621</v>
      </c>
      <c r="D11594" s="157">
        <v>0</v>
      </c>
      <c r="E11594" s="157">
        <v>0</v>
      </c>
      <c r="F11594" s="157">
        <v>0</v>
      </c>
    </row>
    <row r="11595" spans="1:6" x14ac:dyDescent="0.2">
      <c r="A11595" s="155" t="s">
        <v>8261</v>
      </c>
      <c r="B11595" s="155"/>
      <c r="C11595" s="156">
        <v>37621</v>
      </c>
      <c r="D11595" s="157">
        <v>0</v>
      </c>
      <c r="E11595" s="157">
        <v>0</v>
      </c>
      <c r="F11595" s="157">
        <v>0</v>
      </c>
    </row>
    <row r="11596" spans="1:6" x14ac:dyDescent="0.2">
      <c r="A11596" s="155" t="s">
        <v>8257</v>
      </c>
      <c r="B11596" s="155" t="s">
        <v>8258</v>
      </c>
      <c r="C11596" s="155" t="s">
        <v>10690</v>
      </c>
      <c r="D11596" s="157" t="s">
        <v>8259</v>
      </c>
      <c r="E11596" s="157" t="s">
        <v>8259</v>
      </c>
      <c r="F11596" s="157" t="s">
        <v>8259</v>
      </c>
    </row>
    <row r="11597" spans="1:6" x14ac:dyDescent="0.2">
      <c r="A11597" s="155" t="s">
        <v>8257</v>
      </c>
      <c r="B11597" s="155" t="s">
        <v>8258</v>
      </c>
      <c r="C11597" s="155" t="s">
        <v>10690</v>
      </c>
      <c r="D11597" s="157" t="s">
        <v>8259</v>
      </c>
      <c r="E11597" s="157" t="s">
        <v>8259</v>
      </c>
      <c r="F11597" s="157" t="s">
        <v>8259</v>
      </c>
    </row>
    <row r="11598" spans="1:6" x14ac:dyDescent="0.2">
      <c r="A11598" s="155" t="s">
        <v>8260</v>
      </c>
      <c r="B11598" s="155" t="s">
        <v>12364</v>
      </c>
      <c r="C11598" s="156">
        <v>37621</v>
      </c>
      <c r="D11598" s="157">
        <v>0</v>
      </c>
      <c r="E11598" s="157">
        <v>0</v>
      </c>
      <c r="F11598" s="157">
        <v>0</v>
      </c>
    </row>
    <row r="11599" spans="1:6" x14ac:dyDescent="0.2">
      <c r="A11599" s="155" t="s">
        <v>8261</v>
      </c>
      <c r="B11599" s="155"/>
      <c r="C11599" s="156">
        <v>37621</v>
      </c>
      <c r="D11599" s="157">
        <v>0</v>
      </c>
      <c r="E11599" s="157">
        <v>0</v>
      </c>
      <c r="F11599" s="157">
        <v>0</v>
      </c>
    </row>
    <row r="11600" spans="1:6" x14ac:dyDescent="0.2">
      <c r="A11600" s="155" t="s">
        <v>8257</v>
      </c>
      <c r="B11600" s="155" t="s">
        <v>8258</v>
      </c>
      <c r="C11600" s="155" t="s">
        <v>10690</v>
      </c>
      <c r="D11600" s="157" t="s">
        <v>8259</v>
      </c>
      <c r="E11600" s="157" t="s">
        <v>8259</v>
      </c>
      <c r="F11600" s="157" t="s">
        <v>8259</v>
      </c>
    </row>
    <row r="11601" spans="1:6" x14ac:dyDescent="0.2">
      <c r="A11601" s="155" t="s">
        <v>8257</v>
      </c>
      <c r="B11601" s="155" t="s">
        <v>8258</v>
      </c>
      <c r="C11601" s="155" t="s">
        <v>10690</v>
      </c>
      <c r="D11601" s="157" t="s">
        <v>8259</v>
      </c>
      <c r="E11601" s="157" t="s">
        <v>8259</v>
      </c>
      <c r="F11601" s="157" t="s">
        <v>8259</v>
      </c>
    </row>
    <row r="11602" spans="1:6" x14ac:dyDescent="0.2">
      <c r="A11602" s="155" t="s">
        <v>8260</v>
      </c>
      <c r="B11602" s="155" t="s">
        <v>12364</v>
      </c>
      <c r="C11602" s="156">
        <v>37621</v>
      </c>
      <c r="D11602" s="157">
        <v>0</v>
      </c>
      <c r="E11602" s="157">
        <v>0</v>
      </c>
      <c r="F11602" s="157">
        <v>0</v>
      </c>
    </row>
    <row r="11603" spans="1:6" x14ac:dyDescent="0.2">
      <c r="A11603" s="155" t="s">
        <v>8261</v>
      </c>
      <c r="B11603" s="155"/>
      <c r="C11603" s="156">
        <v>37621</v>
      </c>
      <c r="D11603" s="157">
        <v>0</v>
      </c>
      <c r="E11603" s="157">
        <v>0</v>
      </c>
      <c r="F11603" s="157">
        <v>0</v>
      </c>
    </row>
    <row r="11604" spans="1:6" x14ac:dyDescent="0.2">
      <c r="A11604" s="155" t="s">
        <v>8257</v>
      </c>
      <c r="B11604" s="155" t="s">
        <v>8258</v>
      </c>
      <c r="C11604" s="155" t="s">
        <v>10690</v>
      </c>
      <c r="D11604" s="157" t="s">
        <v>8259</v>
      </c>
      <c r="E11604" s="157" t="s">
        <v>8259</v>
      </c>
      <c r="F11604" s="157" t="s">
        <v>8259</v>
      </c>
    </row>
    <row r="11605" spans="1:6" x14ac:dyDescent="0.2">
      <c r="A11605" s="155" t="s">
        <v>8257</v>
      </c>
      <c r="B11605" s="155" t="s">
        <v>8258</v>
      </c>
      <c r="C11605" s="155" t="s">
        <v>10690</v>
      </c>
      <c r="D11605" s="157" t="s">
        <v>8259</v>
      </c>
      <c r="E11605" s="157" t="s">
        <v>8259</v>
      </c>
      <c r="F11605" s="157" t="s">
        <v>8259</v>
      </c>
    </row>
    <row r="11606" spans="1:6" x14ac:dyDescent="0.2">
      <c r="A11606" s="155" t="s">
        <v>8260</v>
      </c>
      <c r="B11606" s="155" t="s">
        <v>12364</v>
      </c>
      <c r="C11606" s="156">
        <v>37621</v>
      </c>
      <c r="D11606" s="157">
        <v>0</v>
      </c>
      <c r="E11606" s="157">
        <v>0</v>
      </c>
      <c r="F11606" s="157">
        <v>0</v>
      </c>
    </row>
    <row r="11607" spans="1:6" x14ac:dyDescent="0.2">
      <c r="A11607" s="155" t="s">
        <v>8261</v>
      </c>
      <c r="B11607" s="155"/>
      <c r="C11607" s="156">
        <v>37621</v>
      </c>
      <c r="D11607" s="157">
        <v>0</v>
      </c>
      <c r="E11607" s="157">
        <v>0</v>
      </c>
      <c r="F11607" s="157">
        <v>0</v>
      </c>
    </row>
    <row r="11608" spans="1:6" x14ac:dyDescent="0.2">
      <c r="A11608" s="155" t="s">
        <v>8257</v>
      </c>
      <c r="B11608" s="155" t="s">
        <v>8258</v>
      </c>
      <c r="C11608" s="155" t="s">
        <v>10690</v>
      </c>
      <c r="D11608" s="157" t="s">
        <v>8259</v>
      </c>
      <c r="E11608" s="157" t="s">
        <v>8259</v>
      </c>
      <c r="F11608" s="157" t="s">
        <v>8259</v>
      </c>
    </row>
    <row r="11609" spans="1:6" x14ac:dyDescent="0.2">
      <c r="A11609" s="155" t="s">
        <v>8257</v>
      </c>
      <c r="B11609" s="155" t="s">
        <v>8258</v>
      </c>
      <c r="C11609" s="155" t="s">
        <v>10690</v>
      </c>
      <c r="D11609" s="157" t="s">
        <v>8259</v>
      </c>
      <c r="E11609" s="157" t="s">
        <v>8259</v>
      </c>
      <c r="F11609" s="157" t="s">
        <v>8259</v>
      </c>
    </row>
    <row r="11610" spans="1:6" x14ac:dyDescent="0.2">
      <c r="A11610" s="155" t="s">
        <v>8260</v>
      </c>
      <c r="B11610" s="155" t="s">
        <v>12364</v>
      </c>
      <c r="C11610" s="156">
        <v>37621</v>
      </c>
      <c r="D11610" s="157">
        <v>0</v>
      </c>
      <c r="E11610" s="157">
        <v>0</v>
      </c>
      <c r="F11610" s="157">
        <v>0</v>
      </c>
    </row>
    <row r="11611" spans="1:6" x14ac:dyDescent="0.2">
      <c r="A11611" s="155" t="s">
        <v>8261</v>
      </c>
      <c r="B11611" s="155"/>
      <c r="C11611" s="156">
        <v>37621</v>
      </c>
      <c r="D11611" s="157">
        <v>0</v>
      </c>
      <c r="E11611" s="157">
        <v>0</v>
      </c>
      <c r="F11611" s="157">
        <v>0</v>
      </c>
    </row>
    <row r="11612" spans="1:6" x14ac:dyDescent="0.2">
      <c r="A11612" s="155" t="s">
        <v>8257</v>
      </c>
      <c r="B11612" s="155" t="s">
        <v>8258</v>
      </c>
      <c r="C11612" s="155" t="s">
        <v>10690</v>
      </c>
      <c r="D11612" s="157" t="s">
        <v>8259</v>
      </c>
      <c r="E11612" s="157" t="s">
        <v>8259</v>
      </c>
      <c r="F11612" s="157" t="s">
        <v>8259</v>
      </c>
    </row>
    <row r="11613" spans="1:6" x14ac:dyDescent="0.2">
      <c r="A11613" s="155" t="s">
        <v>8257</v>
      </c>
      <c r="B11613" s="155" t="s">
        <v>8258</v>
      </c>
      <c r="C11613" s="155" t="s">
        <v>10690</v>
      </c>
      <c r="D11613" s="157" t="s">
        <v>8259</v>
      </c>
      <c r="E11613" s="157" t="s">
        <v>8259</v>
      </c>
      <c r="F11613" s="157" t="s">
        <v>8259</v>
      </c>
    </row>
    <row r="11614" spans="1:6" x14ac:dyDescent="0.2">
      <c r="A11614" s="155" t="s">
        <v>8260</v>
      </c>
      <c r="B11614" s="155" t="s">
        <v>12364</v>
      </c>
      <c r="C11614" s="156">
        <v>37621</v>
      </c>
      <c r="D11614" s="157">
        <v>0</v>
      </c>
      <c r="E11614" s="157">
        <v>0</v>
      </c>
      <c r="F11614" s="157">
        <v>0</v>
      </c>
    </row>
    <row r="11615" spans="1:6" x14ac:dyDescent="0.2">
      <c r="A11615" s="155" t="s">
        <v>8261</v>
      </c>
      <c r="B11615" s="155"/>
      <c r="C11615" s="156">
        <v>37621</v>
      </c>
      <c r="D11615" s="157">
        <v>0</v>
      </c>
      <c r="E11615" s="157">
        <v>0</v>
      </c>
      <c r="F11615" s="157">
        <v>0</v>
      </c>
    </row>
    <row r="11616" spans="1:6" x14ac:dyDescent="0.2">
      <c r="A11616" s="155" t="s">
        <v>8257</v>
      </c>
      <c r="B11616" s="155" t="s">
        <v>8258</v>
      </c>
      <c r="C11616" s="155" t="s">
        <v>10690</v>
      </c>
      <c r="D11616" s="157" t="s">
        <v>8259</v>
      </c>
      <c r="E11616" s="157" t="s">
        <v>8259</v>
      </c>
      <c r="F11616" s="157" t="s">
        <v>8259</v>
      </c>
    </row>
    <row r="11617" spans="1:6" x14ac:dyDescent="0.2">
      <c r="A11617" s="155" t="s">
        <v>8257</v>
      </c>
      <c r="B11617" s="155" t="s">
        <v>8258</v>
      </c>
      <c r="C11617" s="155" t="s">
        <v>10690</v>
      </c>
      <c r="D11617" s="157" t="s">
        <v>8259</v>
      </c>
      <c r="E11617" s="157" t="s">
        <v>8259</v>
      </c>
      <c r="F11617" s="157" t="s">
        <v>8259</v>
      </c>
    </row>
    <row r="11618" spans="1:6" x14ac:dyDescent="0.2">
      <c r="A11618" s="155" t="s">
        <v>8260</v>
      </c>
      <c r="B11618" s="155" t="s">
        <v>12364</v>
      </c>
      <c r="C11618" s="156">
        <v>37621</v>
      </c>
      <c r="D11618" s="157">
        <v>0</v>
      </c>
      <c r="E11618" s="157">
        <v>0</v>
      </c>
      <c r="F11618" s="157">
        <v>0</v>
      </c>
    </row>
    <row r="11619" spans="1:6" x14ac:dyDescent="0.2">
      <c r="A11619" s="155" t="s">
        <v>8261</v>
      </c>
      <c r="B11619" s="155"/>
      <c r="C11619" s="156">
        <v>37621</v>
      </c>
      <c r="D11619" s="157">
        <v>0</v>
      </c>
      <c r="E11619" s="157">
        <v>0</v>
      </c>
      <c r="F11619" s="157">
        <v>0</v>
      </c>
    </row>
    <row r="11620" spans="1:6" x14ac:dyDescent="0.2">
      <c r="A11620" s="155" t="s">
        <v>8257</v>
      </c>
      <c r="B11620" s="155" t="s">
        <v>8258</v>
      </c>
      <c r="C11620" s="155" t="s">
        <v>10690</v>
      </c>
      <c r="D11620" s="157" t="s">
        <v>8259</v>
      </c>
      <c r="E11620" s="157" t="s">
        <v>8259</v>
      </c>
      <c r="F11620" s="157" t="s">
        <v>8259</v>
      </c>
    </row>
    <row r="11621" spans="1:6" x14ac:dyDescent="0.2">
      <c r="A11621" s="155" t="s">
        <v>8257</v>
      </c>
      <c r="B11621" s="155" t="s">
        <v>8258</v>
      </c>
      <c r="C11621" s="155" t="s">
        <v>10690</v>
      </c>
      <c r="D11621" s="157" t="s">
        <v>8259</v>
      </c>
      <c r="E11621" s="157" t="s">
        <v>8259</v>
      </c>
      <c r="F11621" s="157" t="s">
        <v>8259</v>
      </c>
    </row>
    <row r="11622" spans="1:6" x14ac:dyDescent="0.2">
      <c r="A11622" s="155" t="s">
        <v>8260</v>
      </c>
      <c r="B11622" s="155" t="s">
        <v>12364</v>
      </c>
      <c r="C11622" s="156">
        <v>37621</v>
      </c>
      <c r="D11622" s="157">
        <v>0</v>
      </c>
      <c r="E11622" s="157">
        <v>0</v>
      </c>
      <c r="F11622" s="157">
        <v>0</v>
      </c>
    </row>
    <row r="11623" spans="1:6" x14ac:dyDescent="0.2">
      <c r="A11623" s="155" t="s">
        <v>8261</v>
      </c>
      <c r="B11623" s="155"/>
      <c r="C11623" s="156">
        <v>37621</v>
      </c>
      <c r="D11623" s="157">
        <v>0</v>
      </c>
      <c r="E11623" s="157">
        <v>0</v>
      </c>
      <c r="F11623" s="157">
        <v>0</v>
      </c>
    </row>
    <row r="11624" spans="1:6" x14ac:dyDescent="0.2">
      <c r="A11624" s="155" t="s">
        <v>8257</v>
      </c>
      <c r="B11624" s="155" t="s">
        <v>8258</v>
      </c>
      <c r="C11624" s="155" t="s">
        <v>10690</v>
      </c>
      <c r="D11624" s="157" t="s">
        <v>8259</v>
      </c>
      <c r="E11624" s="157" t="s">
        <v>8259</v>
      </c>
      <c r="F11624" s="157" t="s">
        <v>8259</v>
      </c>
    </row>
    <row r="11625" spans="1:6" x14ac:dyDescent="0.2">
      <c r="A11625" s="155" t="s">
        <v>6775</v>
      </c>
      <c r="B11625" s="155" t="s">
        <v>8578</v>
      </c>
      <c r="C11625" s="155"/>
      <c r="D11625" s="155"/>
      <c r="E11625" s="155"/>
      <c r="F11625" s="155"/>
    </row>
    <row r="11626" spans="1:6" x14ac:dyDescent="0.2">
      <c r="A11626" s="155"/>
      <c r="B11626" s="155"/>
      <c r="C11626" s="155" t="s">
        <v>10691</v>
      </c>
      <c r="D11626" s="155"/>
      <c r="E11626" s="157">
        <v>0</v>
      </c>
      <c r="F11626" s="155"/>
    </row>
    <row r="11627" spans="1:6" x14ac:dyDescent="0.2">
      <c r="A11627" s="155" t="s">
        <v>8264</v>
      </c>
      <c r="B11627" s="155"/>
      <c r="C11627" s="156">
        <v>37590</v>
      </c>
      <c r="D11627" s="157">
        <v>2711.1460000000002</v>
      </c>
      <c r="E11627" s="157">
        <v>3680.1460000000002</v>
      </c>
      <c r="F11627" s="157">
        <v>-969</v>
      </c>
    </row>
    <row r="11628" spans="1:6" x14ac:dyDescent="0.2">
      <c r="A11628" s="155" t="s">
        <v>8257</v>
      </c>
      <c r="B11628" s="155" t="s">
        <v>8258</v>
      </c>
      <c r="C11628" s="155" t="s">
        <v>10690</v>
      </c>
      <c r="D11628" s="157" t="s">
        <v>8259</v>
      </c>
      <c r="E11628" s="157" t="s">
        <v>8259</v>
      </c>
      <c r="F11628" s="157" t="s">
        <v>8259</v>
      </c>
    </row>
    <row r="11630" spans="1:6" x14ac:dyDescent="0.2">
      <c r="A11630" s="155" t="s">
        <v>8265</v>
      </c>
      <c r="B11630" s="155" t="s">
        <v>8266</v>
      </c>
      <c r="C11630" s="155" t="s">
        <v>158</v>
      </c>
      <c r="D11630" s="157" t="s">
        <v>3</v>
      </c>
      <c r="E11630" s="157" t="s">
        <v>4</v>
      </c>
      <c r="F11630" s="157" t="s">
        <v>1020</v>
      </c>
    </row>
    <row r="11631" spans="1:6" x14ac:dyDescent="0.2">
      <c r="A11631" s="155" t="s">
        <v>8257</v>
      </c>
      <c r="B11631" s="155" t="s">
        <v>8258</v>
      </c>
      <c r="C11631" s="155" t="s">
        <v>10690</v>
      </c>
      <c r="D11631" s="157" t="s">
        <v>8259</v>
      </c>
      <c r="E11631" s="157" t="s">
        <v>8259</v>
      </c>
      <c r="F11631" s="157" t="s">
        <v>8259</v>
      </c>
    </row>
    <row r="11632" spans="1:6" x14ac:dyDescent="0.2">
      <c r="A11632" s="156">
        <v>45636</v>
      </c>
      <c r="B11632" s="155">
        <v>5624567503</v>
      </c>
      <c r="C11632" s="155" t="s">
        <v>12341</v>
      </c>
      <c r="D11632" s="157">
        <v>969</v>
      </c>
      <c r="E11632" s="155"/>
      <c r="F11632" s="157">
        <v>0</v>
      </c>
    </row>
    <row r="11633" spans="1:6" x14ac:dyDescent="0.2">
      <c r="A11633" s="156">
        <v>45657</v>
      </c>
      <c r="B11633" s="155" t="s">
        <v>12342</v>
      </c>
      <c r="C11633" s="155" t="s">
        <v>12343</v>
      </c>
      <c r="D11633" s="155"/>
      <c r="E11633" s="157">
        <v>256</v>
      </c>
      <c r="F11633" s="157">
        <v>-256</v>
      </c>
    </row>
    <row r="11634" spans="1:6" x14ac:dyDescent="0.2">
      <c r="A11634" s="155" t="s">
        <v>8257</v>
      </c>
      <c r="B11634" s="155" t="s">
        <v>8258</v>
      </c>
      <c r="C11634" s="155" t="s">
        <v>10690</v>
      </c>
      <c r="D11634" s="157" t="s">
        <v>8259</v>
      </c>
      <c r="E11634" s="157" t="s">
        <v>8259</v>
      </c>
      <c r="F11634" s="157" t="s">
        <v>8259</v>
      </c>
    </row>
    <row r="11635" spans="1:6" x14ac:dyDescent="0.2">
      <c r="A11635" s="155" t="s">
        <v>8260</v>
      </c>
      <c r="B11635" s="155" t="s">
        <v>12364</v>
      </c>
      <c r="C11635" s="156">
        <v>37621</v>
      </c>
      <c r="D11635" s="157">
        <v>969</v>
      </c>
      <c r="E11635" s="157">
        <v>256</v>
      </c>
      <c r="F11635" s="157">
        <v>713</v>
      </c>
    </row>
    <row r="11636" spans="1:6" x14ac:dyDescent="0.2">
      <c r="A11636" s="155" t="s">
        <v>8261</v>
      </c>
      <c r="B11636" s="155"/>
      <c r="C11636" s="156">
        <v>37621</v>
      </c>
      <c r="D11636" s="157">
        <v>3680.1460000000002</v>
      </c>
      <c r="E11636" s="157">
        <v>3936.1460000000002</v>
      </c>
      <c r="F11636" s="157">
        <v>-256</v>
      </c>
    </row>
    <row r="11637" spans="1:6" x14ac:dyDescent="0.2">
      <c r="A11637" s="155" t="s">
        <v>8257</v>
      </c>
      <c r="B11637" s="155" t="s">
        <v>8258</v>
      </c>
      <c r="C11637" s="155" t="s">
        <v>10690</v>
      </c>
      <c r="D11637" s="157" t="s">
        <v>8259</v>
      </c>
      <c r="E11637" s="157" t="s">
        <v>8259</v>
      </c>
      <c r="F11637" s="157" t="s">
        <v>8259</v>
      </c>
    </row>
    <row r="11638" spans="1:6" x14ac:dyDescent="0.2">
      <c r="A11638" s="155" t="s">
        <v>8257</v>
      </c>
      <c r="B11638" s="155" t="s">
        <v>8258</v>
      </c>
      <c r="C11638" s="155" t="s">
        <v>10690</v>
      </c>
      <c r="D11638" s="157" t="s">
        <v>8259</v>
      </c>
      <c r="E11638" s="157" t="s">
        <v>8259</v>
      </c>
      <c r="F11638" s="157" t="s">
        <v>8259</v>
      </c>
    </row>
    <row r="11639" spans="1:6" x14ac:dyDescent="0.2">
      <c r="A11639" s="155" t="s">
        <v>8260</v>
      </c>
      <c r="B11639" s="155" t="s">
        <v>12364</v>
      </c>
      <c r="C11639" s="156">
        <v>37621</v>
      </c>
      <c r="D11639" s="157">
        <v>0</v>
      </c>
      <c r="E11639" s="157">
        <v>0</v>
      </c>
      <c r="F11639" s="157">
        <v>0</v>
      </c>
    </row>
    <row r="11640" spans="1:6" x14ac:dyDescent="0.2">
      <c r="A11640" s="155" t="s">
        <v>8261</v>
      </c>
      <c r="B11640" s="155"/>
      <c r="C11640" s="156">
        <v>37621</v>
      </c>
      <c r="D11640" s="157">
        <v>0</v>
      </c>
      <c r="E11640" s="157">
        <v>0</v>
      </c>
      <c r="F11640" s="157">
        <v>0</v>
      </c>
    </row>
    <row r="11641" spans="1:6" x14ac:dyDescent="0.2">
      <c r="A11641" s="155" t="s">
        <v>8257</v>
      </c>
      <c r="B11641" s="155" t="s">
        <v>8258</v>
      </c>
      <c r="C11641" s="155" t="s">
        <v>10690</v>
      </c>
      <c r="D11641" s="157" t="s">
        <v>8259</v>
      </c>
      <c r="E11641" s="157" t="s">
        <v>8259</v>
      </c>
      <c r="F11641" s="157" t="s">
        <v>8259</v>
      </c>
    </row>
    <row r="11642" spans="1:6" x14ac:dyDescent="0.2">
      <c r="A11642" s="155" t="s">
        <v>8257</v>
      </c>
      <c r="B11642" s="155" t="s">
        <v>8258</v>
      </c>
      <c r="C11642" s="155" t="s">
        <v>10690</v>
      </c>
      <c r="D11642" s="157" t="s">
        <v>8259</v>
      </c>
      <c r="E11642" s="157" t="s">
        <v>8259</v>
      </c>
      <c r="F11642" s="157" t="s">
        <v>8259</v>
      </c>
    </row>
    <row r="11643" spans="1:6" x14ac:dyDescent="0.2">
      <c r="A11643" s="155" t="s">
        <v>8268</v>
      </c>
      <c r="B11643" s="155"/>
      <c r="C11643" s="155"/>
      <c r="D11643" s="155"/>
      <c r="E11643" s="155"/>
      <c r="F11643" s="155"/>
    </row>
    <row r="11644" spans="1:6" x14ac:dyDescent="0.2">
      <c r="A11644" s="155" t="s">
        <v>8254</v>
      </c>
      <c r="B11644" s="155" t="s">
        <v>8255</v>
      </c>
      <c r="C11644" s="155"/>
      <c r="D11644" s="155"/>
      <c r="E11644" s="155"/>
      <c r="F11644" s="155"/>
    </row>
    <row r="11645" spans="1:6" x14ac:dyDescent="0.2">
      <c r="A11645" s="155"/>
      <c r="B11645" s="155"/>
      <c r="C11645" s="155" t="s">
        <v>10689</v>
      </c>
      <c r="D11645" s="157" t="s">
        <v>8255</v>
      </c>
      <c r="E11645" s="155"/>
      <c r="F11645" s="155"/>
    </row>
    <row r="11647" spans="1:6" x14ac:dyDescent="0.2">
      <c r="A11647" s="155" t="s">
        <v>8260</v>
      </c>
      <c r="B11647" s="155" t="s">
        <v>12364</v>
      </c>
      <c r="C11647" s="156">
        <v>37621</v>
      </c>
      <c r="D11647" s="157">
        <v>0</v>
      </c>
      <c r="E11647" s="157">
        <v>0</v>
      </c>
      <c r="F11647" s="157">
        <v>0</v>
      </c>
    </row>
    <row r="11648" spans="1:6" x14ac:dyDescent="0.2">
      <c r="A11648" s="155" t="s">
        <v>8261</v>
      </c>
      <c r="B11648" s="155"/>
      <c r="C11648" s="156">
        <v>37621</v>
      </c>
      <c r="D11648" s="157">
        <v>0</v>
      </c>
      <c r="E11648" s="157">
        <v>0</v>
      </c>
      <c r="F11648" s="157">
        <v>0</v>
      </c>
    </row>
    <row r="11649" spans="1:6" x14ac:dyDescent="0.2">
      <c r="A11649" s="155" t="s">
        <v>8257</v>
      </c>
      <c r="B11649" s="155" t="s">
        <v>8258</v>
      </c>
      <c r="C11649" s="155" t="s">
        <v>10690</v>
      </c>
      <c r="D11649" s="157" t="s">
        <v>8259</v>
      </c>
      <c r="E11649" s="157" t="s">
        <v>8259</v>
      </c>
      <c r="F11649" s="157" t="s">
        <v>8259</v>
      </c>
    </row>
    <row r="11650" spans="1:6" x14ac:dyDescent="0.2">
      <c r="A11650" s="155" t="s">
        <v>8257</v>
      </c>
      <c r="B11650" s="155" t="s">
        <v>8258</v>
      </c>
      <c r="C11650" s="155" t="s">
        <v>10690</v>
      </c>
      <c r="D11650" s="157" t="s">
        <v>8259</v>
      </c>
      <c r="E11650" s="157" t="s">
        <v>8259</v>
      </c>
      <c r="F11650" s="157" t="s">
        <v>8259</v>
      </c>
    </row>
    <row r="11651" spans="1:6" x14ac:dyDescent="0.2">
      <c r="A11651" s="155" t="s">
        <v>8260</v>
      </c>
      <c r="B11651" s="155" t="s">
        <v>12364</v>
      </c>
      <c r="C11651" s="156">
        <v>37621</v>
      </c>
      <c r="D11651" s="157">
        <v>0</v>
      </c>
      <c r="E11651" s="157">
        <v>0</v>
      </c>
      <c r="F11651" s="157">
        <v>0</v>
      </c>
    </row>
    <row r="11652" spans="1:6" x14ac:dyDescent="0.2">
      <c r="A11652" s="155" t="s">
        <v>8261</v>
      </c>
      <c r="B11652" s="155"/>
      <c r="C11652" s="156">
        <v>37621</v>
      </c>
      <c r="D11652" s="157">
        <v>0</v>
      </c>
      <c r="E11652" s="157">
        <v>0</v>
      </c>
      <c r="F11652" s="157">
        <v>0</v>
      </c>
    </row>
    <row r="11653" spans="1:6" x14ac:dyDescent="0.2">
      <c r="A11653" s="155" t="s">
        <v>8257</v>
      </c>
      <c r="B11653" s="155" t="s">
        <v>8258</v>
      </c>
      <c r="C11653" s="155" t="s">
        <v>10690</v>
      </c>
      <c r="D11653" s="157" t="s">
        <v>8259</v>
      </c>
      <c r="E11653" s="157" t="s">
        <v>8259</v>
      </c>
      <c r="F11653" s="157" t="s">
        <v>8259</v>
      </c>
    </row>
    <row r="11654" spans="1:6" x14ac:dyDescent="0.2">
      <c r="A11654" s="155" t="s">
        <v>8257</v>
      </c>
      <c r="B11654" s="155" t="s">
        <v>8258</v>
      </c>
      <c r="C11654" s="155" t="s">
        <v>10690</v>
      </c>
      <c r="D11654" s="157" t="s">
        <v>8259</v>
      </c>
      <c r="E11654" s="157" t="s">
        <v>8259</v>
      </c>
      <c r="F11654" s="157" t="s">
        <v>8259</v>
      </c>
    </row>
    <row r="11655" spans="1:6" x14ac:dyDescent="0.2">
      <c r="A11655" s="155" t="s">
        <v>8260</v>
      </c>
      <c r="B11655" s="155" t="s">
        <v>12364</v>
      </c>
      <c r="C11655" s="156">
        <v>37621</v>
      </c>
      <c r="D11655" s="157">
        <v>0</v>
      </c>
      <c r="E11655" s="157">
        <v>0</v>
      </c>
      <c r="F11655" s="157">
        <v>0</v>
      </c>
    </row>
    <row r="11656" spans="1:6" x14ac:dyDescent="0.2">
      <c r="A11656" s="155" t="s">
        <v>8261</v>
      </c>
      <c r="B11656" s="155"/>
      <c r="C11656" s="156">
        <v>37621</v>
      </c>
      <c r="D11656" s="157">
        <v>0</v>
      </c>
      <c r="E11656" s="157">
        <v>0</v>
      </c>
      <c r="F11656" s="157">
        <v>0</v>
      </c>
    </row>
    <row r="11657" spans="1:6" x14ac:dyDescent="0.2">
      <c r="A11657" s="155" t="s">
        <v>8257</v>
      </c>
      <c r="B11657" s="155" t="s">
        <v>8258</v>
      </c>
      <c r="C11657" s="155" t="s">
        <v>10690</v>
      </c>
      <c r="D11657" s="157" t="s">
        <v>8259</v>
      </c>
      <c r="E11657" s="157" t="s">
        <v>8259</v>
      </c>
      <c r="F11657" s="157" t="s">
        <v>8259</v>
      </c>
    </row>
    <row r="11658" spans="1:6" x14ac:dyDescent="0.2">
      <c r="A11658" s="155" t="s">
        <v>8257</v>
      </c>
      <c r="B11658" s="155" t="s">
        <v>8258</v>
      </c>
      <c r="C11658" s="155" t="s">
        <v>10690</v>
      </c>
      <c r="D11658" s="157" t="s">
        <v>8259</v>
      </c>
      <c r="E11658" s="157" t="s">
        <v>8259</v>
      </c>
      <c r="F11658" s="157" t="s">
        <v>8259</v>
      </c>
    </row>
    <row r="11659" spans="1:6" x14ac:dyDescent="0.2">
      <c r="A11659" s="155" t="s">
        <v>8260</v>
      </c>
      <c r="B11659" s="155" t="s">
        <v>12364</v>
      </c>
      <c r="C11659" s="156">
        <v>37621</v>
      </c>
      <c r="D11659" s="157">
        <v>0</v>
      </c>
      <c r="E11659" s="157">
        <v>0</v>
      </c>
      <c r="F11659" s="157">
        <v>0</v>
      </c>
    </row>
    <row r="11660" spans="1:6" x14ac:dyDescent="0.2">
      <c r="A11660" s="155" t="s">
        <v>8261</v>
      </c>
      <c r="B11660" s="155"/>
      <c r="C11660" s="156">
        <v>37621</v>
      </c>
      <c r="D11660" s="157">
        <v>0</v>
      </c>
      <c r="E11660" s="157">
        <v>0</v>
      </c>
      <c r="F11660" s="157">
        <v>0</v>
      </c>
    </row>
    <row r="11661" spans="1:6" x14ac:dyDescent="0.2">
      <c r="A11661" s="155" t="s">
        <v>8257</v>
      </c>
      <c r="B11661" s="155" t="s">
        <v>8258</v>
      </c>
      <c r="C11661" s="155" t="s">
        <v>10690</v>
      </c>
      <c r="D11661" s="157" t="s">
        <v>8259</v>
      </c>
      <c r="E11661" s="157" t="s">
        <v>8259</v>
      </c>
      <c r="F11661" s="157" t="s">
        <v>8259</v>
      </c>
    </row>
    <row r="11662" spans="1:6" x14ac:dyDescent="0.2">
      <c r="A11662" s="155" t="s">
        <v>8257</v>
      </c>
      <c r="B11662" s="155" t="s">
        <v>8258</v>
      </c>
      <c r="C11662" s="155" t="s">
        <v>10690</v>
      </c>
      <c r="D11662" s="157" t="s">
        <v>8259</v>
      </c>
      <c r="E11662" s="157" t="s">
        <v>8259</v>
      </c>
      <c r="F11662" s="157" t="s">
        <v>8259</v>
      </c>
    </row>
    <row r="11663" spans="1:6" x14ac:dyDescent="0.2">
      <c r="A11663" s="155" t="s">
        <v>8260</v>
      </c>
      <c r="B11663" s="155" t="s">
        <v>12364</v>
      </c>
      <c r="C11663" s="156">
        <v>37621</v>
      </c>
      <c r="D11663" s="157">
        <v>0</v>
      </c>
      <c r="E11663" s="157">
        <v>0</v>
      </c>
      <c r="F11663" s="157">
        <v>0</v>
      </c>
    </row>
    <row r="11664" spans="1:6" x14ac:dyDescent="0.2">
      <c r="A11664" s="155" t="s">
        <v>8261</v>
      </c>
      <c r="B11664" s="155"/>
      <c r="C11664" s="156">
        <v>37621</v>
      </c>
      <c r="D11664" s="157">
        <v>0</v>
      </c>
      <c r="E11664" s="157">
        <v>0</v>
      </c>
      <c r="F11664" s="157">
        <v>0</v>
      </c>
    </row>
    <row r="11665" spans="1:6" x14ac:dyDescent="0.2">
      <c r="A11665" s="155" t="s">
        <v>8257</v>
      </c>
      <c r="B11665" s="155" t="s">
        <v>8258</v>
      </c>
      <c r="C11665" s="155" t="s">
        <v>10690</v>
      </c>
      <c r="D11665" s="157" t="s">
        <v>8259</v>
      </c>
      <c r="E11665" s="157" t="s">
        <v>8259</v>
      </c>
      <c r="F11665" s="157" t="s">
        <v>8259</v>
      </c>
    </row>
    <row r="11666" spans="1:6" x14ac:dyDescent="0.2">
      <c r="A11666" s="155" t="s">
        <v>8257</v>
      </c>
      <c r="B11666" s="155" t="s">
        <v>8258</v>
      </c>
      <c r="C11666" s="155" t="s">
        <v>10690</v>
      </c>
      <c r="D11666" s="157" t="s">
        <v>8259</v>
      </c>
      <c r="E11666" s="157" t="s">
        <v>8259</v>
      </c>
      <c r="F11666" s="157" t="s">
        <v>8259</v>
      </c>
    </row>
    <row r="11667" spans="1:6" x14ac:dyDescent="0.2">
      <c r="A11667" s="155" t="s">
        <v>8260</v>
      </c>
      <c r="B11667" s="155" t="s">
        <v>12364</v>
      </c>
      <c r="C11667" s="156">
        <v>37621</v>
      </c>
      <c r="D11667" s="157">
        <v>0</v>
      </c>
      <c r="E11667" s="157">
        <v>0</v>
      </c>
      <c r="F11667" s="157">
        <v>0</v>
      </c>
    </row>
    <row r="11668" spans="1:6" x14ac:dyDescent="0.2">
      <c r="A11668" s="155" t="s">
        <v>8261</v>
      </c>
      <c r="B11668" s="155"/>
      <c r="C11668" s="156">
        <v>37621</v>
      </c>
      <c r="D11668" s="157">
        <v>0</v>
      </c>
      <c r="E11668" s="157">
        <v>0</v>
      </c>
      <c r="F11668" s="157">
        <v>0</v>
      </c>
    </row>
    <row r="11669" spans="1:6" x14ac:dyDescent="0.2">
      <c r="A11669" s="155" t="s">
        <v>8257</v>
      </c>
      <c r="B11669" s="155" t="s">
        <v>8258</v>
      </c>
      <c r="C11669" s="155" t="s">
        <v>10690</v>
      </c>
      <c r="D11669" s="157" t="s">
        <v>8259</v>
      </c>
      <c r="E11669" s="157" t="s">
        <v>8259</v>
      </c>
      <c r="F11669" s="157" t="s">
        <v>8259</v>
      </c>
    </row>
    <row r="11670" spans="1:6" x14ac:dyDescent="0.2">
      <c r="A11670" s="155" t="s">
        <v>8257</v>
      </c>
      <c r="B11670" s="155" t="s">
        <v>8258</v>
      </c>
      <c r="C11670" s="155" t="s">
        <v>10690</v>
      </c>
      <c r="D11670" s="157" t="s">
        <v>8259</v>
      </c>
      <c r="E11670" s="157" t="s">
        <v>8259</v>
      </c>
      <c r="F11670" s="157" t="s">
        <v>8259</v>
      </c>
    </row>
    <row r="11671" spans="1:6" x14ac:dyDescent="0.2">
      <c r="A11671" s="155" t="s">
        <v>8260</v>
      </c>
      <c r="B11671" s="155" t="s">
        <v>12364</v>
      </c>
      <c r="C11671" s="156">
        <v>37621</v>
      </c>
      <c r="D11671" s="157">
        <v>0</v>
      </c>
      <c r="E11671" s="157">
        <v>0</v>
      </c>
      <c r="F11671" s="157">
        <v>0</v>
      </c>
    </row>
    <row r="11672" spans="1:6" x14ac:dyDescent="0.2">
      <c r="A11672" s="155" t="s">
        <v>8261</v>
      </c>
      <c r="B11672" s="155"/>
      <c r="C11672" s="156">
        <v>37621</v>
      </c>
      <c r="D11672" s="157">
        <v>0</v>
      </c>
      <c r="E11672" s="157">
        <v>0</v>
      </c>
      <c r="F11672" s="157">
        <v>0</v>
      </c>
    </row>
    <row r="11673" spans="1:6" x14ac:dyDescent="0.2">
      <c r="A11673" s="155" t="s">
        <v>8257</v>
      </c>
      <c r="B11673" s="155" t="s">
        <v>8258</v>
      </c>
      <c r="C11673" s="155" t="s">
        <v>10690</v>
      </c>
      <c r="D11673" s="157" t="s">
        <v>8259</v>
      </c>
      <c r="E11673" s="157" t="s">
        <v>8259</v>
      </c>
      <c r="F11673" s="157" t="s">
        <v>8259</v>
      </c>
    </row>
    <row r="11674" spans="1:6" x14ac:dyDescent="0.2">
      <c r="A11674" s="155" t="s">
        <v>8257</v>
      </c>
      <c r="B11674" s="155" t="s">
        <v>8258</v>
      </c>
      <c r="C11674" s="155" t="s">
        <v>10690</v>
      </c>
      <c r="D11674" s="157" t="s">
        <v>8259</v>
      </c>
      <c r="E11674" s="157" t="s">
        <v>8259</v>
      </c>
      <c r="F11674" s="157" t="s">
        <v>8259</v>
      </c>
    </row>
    <row r="11675" spans="1:6" x14ac:dyDescent="0.2">
      <c r="A11675" s="155" t="s">
        <v>8260</v>
      </c>
      <c r="B11675" s="155" t="s">
        <v>12364</v>
      </c>
      <c r="C11675" s="156">
        <v>37621</v>
      </c>
      <c r="D11675" s="157">
        <v>0</v>
      </c>
      <c r="E11675" s="157">
        <v>0</v>
      </c>
      <c r="F11675" s="157">
        <v>0</v>
      </c>
    </row>
    <row r="11676" spans="1:6" x14ac:dyDescent="0.2">
      <c r="A11676" s="155" t="s">
        <v>8261</v>
      </c>
      <c r="B11676" s="155"/>
      <c r="C11676" s="156">
        <v>37621</v>
      </c>
      <c r="D11676" s="157">
        <v>0</v>
      </c>
      <c r="E11676" s="157">
        <v>0</v>
      </c>
      <c r="F11676" s="157">
        <v>0</v>
      </c>
    </row>
    <row r="11677" spans="1:6" x14ac:dyDescent="0.2">
      <c r="A11677" s="155" t="s">
        <v>8257</v>
      </c>
      <c r="B11677" s="155" t="s">
        <v>8258</v>
      </c>
      <c r="C11677" s="155" t="s">
        <v>10690</v>
      </c>
      <c r="D11677" s="157" t="s">
        <v>8259</v>
      </c>
      <c r="E11677" s="157" t="s">
        <v>8259</v>
      </c>
      <c r="F11677" s="157" t="s">
        <v>8259</v>
      </c>
    </row>
    <row r="11678" spans="1:6" x14ac:dyDescent="0.2">
      <c r="A11678" s="155" t="s">
        <v>8257</v>
      </c>
      <c r="B11678" s="155" t="s">
        <v>8258</v>
      </c>
      <c r="C11678" s="155" t="s">
        <v>10690</v>
      </c>
      <c r="D11678" s="157" t="s">
        <v>8259</v>
      </c>
      <c r="E11678" s="157" t="s">
        <v>8259</v>
      </c>
      <c r="F11678" s="157" t="s">
        <v>8259</v>
      </c>
    </row>
    <row r="11679" spans="1:6" x14ac:dyDescent="0.2">
      <c r="A11679" s="155" t="s">
        <v>8260</v>
      </c>
      <c r="B11679" s="155" t="s">
        <v>12364</v>
      </c>
      <c r="C11679" s="156">
        <v>37621</v>
      </c>
      <c r="D11679" s="157">
        <v>0</v>
      </c>
      <c r="E11679" s="157">
        <v>0</v>
      </c>
      <c r="F11679" s="157">
        <v>0</v>
      </c>
    </row>
    <row r="11680" spans="1:6" x14ac:dyDescent="0.2">
      <c r="A11680" s="155" t="s">
        <v>8261</v>
      </c>
      <c r="B11680" s="155"/>
      <c r="C11680" s="156">
        <v>37621</v>
      </c>
      <c r="D11680" s="157">
        <v>0</v>
      </c>
      <c r="E11680" s="157">
        <v>0</v>
      </c>
      <c r="F11680" s="157">
        <v>0</v>
      </c>
    </row>
    <row r="11681" spans="1:6" x14ac:dyDescent="0.2">
      <c r="A11681" s="155" t="s">
        <v>8257</v>
      </c>
      <c r="B11681" s="155" t="s">
        <v>8258</v>
      </c>
      <c r="C11681" s="155" t="s">
        <v>10690</v>
      </c>
      <c r="D11681" s="157" t="s">
        <v>8259</v>
      </c>
      <c r="E11681" s="157" t="s">
        <v>8259</v>
      </c>
      <c r="F11681" s="157" t="s">
        <v>8259</v>
      </c>
    </row>
    <row r="11682" spans="1:6" x14ac:dyDescent="0.2">
      <c r="A11682" s="155" t="s">
        <v>8257</v>
      </c>
      <c r="B11682" s="155" t="s">
        <v>8258</v>
      </c>
      <c r="C11682" s="155" t="s">
        <v>10690</v>
      </c>
      <c r="D11682" s="157" t="s">
        <v>8259</v>
      </c>
      <c r="E11682" s="157" t="s">
        <v>8259</v>
      </c>
      <c r="F11682" s="157" t="s">
        <v>8259</v>
      </c>
    </row>
    <row r="11683" spans="1:6" x14ac:dyDescent="0.2">
      <c r="A11683" s="155" t="s">
        <v>8260</v>
      </c>
      <c r="B11683" s="155" t="s">
        <v>12364</v>
      </c>
      <c r="C11683" s="156">
        <v>37621</v>
      </c>
      <c r="D11683" s="157">
        <v>0</v>
      </c>
      <c r="E11683" s="157">
        <v>0</v>
      </c>
      <c r="F11683" s="157">
        <v>0</v>
      </c>
    </row>
    <row r="11684" spans="1:6" x14ac:dyDescent="0.2">
      <c r="A11684" s="155" t="s">
        <v>8261</v>
      </c>
      <c r="B11684" s="155"/>
      <c r="C11684" s="156">
        <v>37621</v>
      </c>
      <c r="D11684" s="157">
        <v>0</v>
      </c>
      <c r="E11684" s="157">
        <v>0</v>
      </c>
      <c r="F11684" s="157">
        <v>0</v>
      </c>
    </row>
    <row r="11685" spans="1:6" x14ac:dyDescent="0.2">
      <c r="A11685" s="155" t="s">
        <v>8257</v>
      </c>
      <c r="B11685" s="155" t="s">
        <v>8258</v>
      </c>
      <c r="C11685" s="155" t="s">
        <v>10690</v>
      </c>
      <c r="D11685" s="157" t="s">
        <v>8259</v>
      </c>
      <c r="E11685" s="157" t="s">
        <v>8259</v>
      </c>
      <c r="F11685" s="157" t="s">
        <v>8259</v>
      </c>
    </row>
    <row r="11686" spans="1:6" x14ac:dyDescent="0.2">
      <c r="A11686" s="155" t="s">
        <v>8257</v>
      </c>
      <c r="B11686" s="155" t="s">
        <v>8258</v>
      </c>
      <c r="C11686" s="155" t="s">
        <v>10690</v>
      </c>
      <c r="D11686" s="157" t="s">
        <v>8259</v>
      </c>
      <c r="E11686" s="157" t="s">
        <v>8259</v>
      </c>
      <c r="F11686" s="157" t="s">
        <v>8259</v>
      </c>
    </row>
    <row r="11687" spans="1:6" x14ac:dyDescent="0.2">
      <c r="A11687" s="155" t="s">
        <v>8260</v>
      </c>
      <c r="B11687" s="155" t="s">
        <v>12364</v>
      </c>
      <c r="C11687" s="156">
        <v>37621</v>
      </c>
      <c r="D11687" s="157">
        <v>0</v>
      </c>
      <c r="E11687" s="157">
        <v>0</v>
      </c>
      <c r="F11687" s="157">
        <v>0</v>
      </c>
    </row>
    <row r="11688" spans="1:6" x14ac:dyDescent="0.2">
      <c r="A11688" s="155" t="s">
        <v>8261</v>
      </c>
      <c r="B11688" s="155"/>
      <c r="C11688" s="156">
        <v>37621</v>
      </c>
      <c r="D11688" s="157">
        <v>0</v>
      </c>
      <c r="E11688" s="157">
        <v>0</v>
      </c>
      <c r="F11688" s="157">
        <v>0</v>
      </c>
    </row>
    <row r="11689" spans="1:6" x14ac:dyDescent="0.2">
      <c r="A11689" s="155" t="s">
        <v>8257</v>
      </c>
      <c r="B11689" s="155" t="s">
        <v>8258</v>
      </c>
      <c r="C11689" s="155" t="s">
        <v>10690</v>
      </c>
      <c r="D11689" s="157" t="s">
        <v>8259</v>
      </c>
      <c r="E11689" s="157" t="s">
        <v>8259</v>
      </c>
      <c r="F11689" s="157" t="s">
        <v>8259</v>
      </c>
    </row>
    <row r="11690" spans="1:6" x14ac:dyDescent="0.2">
      <c r="A11690" s="155" t="s">
        <v>5042</v>
      </c>
      <c r="B11690" s="155" t="s">
        <v>8460</v>
      </c>
      <c r="C11690" s="155"/>
      <c r="D11690" s="155"/>
      <c r="E11690" s="155"/>
      <c r="F11690" s="155"/>
    </row>
    <row r="11691" spans="1:6" x14ac:dyDescent="0.2">
      <c r="A11691" s="155"/>
      <c r="B11691" s="155"/>
      <c r="C11691" s="155" t="s">
        <v>10691</v>
      </c>
      <c r="D11691" s="155"/>
      <c r="E11691" s="157">
        <v>0</v>
      </c>
      <c r="F11691" s="155"/>
    </row>
    <row r="11692" spans="1:6" x14ac:dyDescent="0.2">
      <c r="A11692" s="155" t="s">
        <v>8264</v>
      </c>
      <c r="B11692" s="155"/>
      <c r="C11692" s="156">
        <v>37590</v>
      </c>
      <c r="D11692" s="157">
        <v>3250.5479999999998</v>
      </c>
      <c r="E11692" s="157">
        <v>11504.038</v>
      </c>
      <c r="F11692" s="157">
        <v>-8253.49</v>
      </c>
    </row>
    <row r="11693" spans="1:6" x14ac:dyDescent="0.2">
      <c r="A11693" s="155" t="s">
        <v>8257</v>
      </c>
      <c r="B11693" s="155" t="s">
        <v>8258</v>
      </c>
      <c r="C11693" s="155" t="s">
        <v>10690</v>
      </c>
      <c r="D11693" s="157" t="s">
        <v>8259</v>
      </c>
      <c r="E11693" s="157" t="s">
        <v>8259</v>
      </c>
      <c r="F11693" s="157" t="s">
        <v>8259</v>
      </c>
    </row>
    <row r="11695" spans="1:6" x14ac:dyDescent="0.2">
      <c r="A11695" s="155" t="s">
        <v>8265</v>
      </c>
      <c r="B11695" s="155" t="s">
        <v>8266</v>
      </c>
      <c r="C11695" s="155" t="s">
        <v>158</v>
      </c>
      <c r="D11695" s="157" t="s">
        <v>3</v>
      </c>
      <c r="E11695" s="157" t="s">
        <v>4</v>
      </c>
      <c r="F11695" s="157" t="s">
        <v>1020</v>
      </c>
    </row>
    <row r="11696" spans="1:6" x14ac:dyDescent="0.2">
      <c r="A11696" s="155" t="s">
        <v>8257</v>
      </c>
      <c r="B11696" s="155" t="s">
        <v>8258</v>
      </c>
      <c r="C11696" s="155" t="s">
        <v>10690</v>
      </c>
      <c r="D11696" s="157" t="s">
        <v>8259</v>
      </c>
      <c r="E11696" s="157" t="s">
        <v>8259</v>
      </c>
      <c r="F11696" s="157" t="s">
        <v>8259</v>
      </c>
    </row>
    <row r="11697" spans="1:6" x14ac:dyDescent="0.2">
      <c r="A11697" s="156">
        <v>45644</v>
      </c>
      <c r="B11697" s="155">
        <v>5624567538</v>
      </c>
      <c r="C11697" s="155" t="s">
        <v>12346</v>
      </c>
      <c r="D11697" s="157">
        <v>1990.894</v>
      </c>
      <c r="E11697" s="155"/>
      <c r="F11697" s="157">
        <v>-6262.5959999999995</v>
      </c>
    </row>
    <row r="11698" spans="1:6" x14ac:dyDescent="0.2">
      <c r="A11698" s="156">
        <v>45652</v>
      </c>
      <c r="B11698" s="155" t="s">
        <v>12347</v>
      </c>
      <c r="C11698" s="155" t="s">
        <v>12348</v>
      </c>
      <c r="D11698" s="155"/>
      <c r="E11698" s="157">
        <v>1990.894</v>
      </c>
      <c r="F11698" s="157">
        <v>-8253.49</v>
      </c>
    </row>
    <row r="11699" spans="1:6" x14ac:dyDescent="0.2">
      <c r="A11699" s="155" t="s">
        <v>8268</v>
      </c>
      <c r="B11699" s="155"/>
      <c r="C11699" s="155"/>
      <c r="D11699" s="155"/>
      <c r="E11699" s="155"/>
      <c r="F11699" s="155"/>
    </row>
    <row r="11700" spans="1:6" x14ac:dyDescent="0.2">
      <c r="A11700" s="155" t="s">
        <v>8254</v>
      </c>
      <c r="B11700" s="155" t="s">
        <v>8255</v>
      </c>
      <c r="C11700" s="155"/>
      <c r="D11700" s="155"/>
      <c r="E11700" s="155"/>
      <c r="F11700" s="155"/>
    </row>
    <row r="11701" spans="1:6" x14ac:dyDescent="0.2">
      <c r="A11701" s="155"/>
      <c r="B11701" s="155"/>
      <c r="C11701" s="155" t="s">
        <v>10689</v>
      </c>
      <c r="D11701" s="157" t="s">
        <v>8255</v>
      </c>
      <c r="E11701" s="155"/>
      <c r="F11701" s="155"/>
    </row>
    <row r="11704" spans="1:6" x14ac:dyDescent="0.2">
      <c r="A11704" s="155" t="s">
        <v>8265</v>
      </c>
      <c r="B11704" s="155" t="s">
        <v>8266</v>
      </c>
      <c r="C11704" s="155" t="s">
        <v>158</v>
      </c>
      <c r="D11704" s="157" t="s">
        <v>3</v>
      </c>
      <c r="E11704" s="157" t="s">
        <v>4</v>
      </c>
      <c r="F11704" s="157" t="s">
        <v>1020</v>
      </c>
    </row>
    <row r="11705" spans="1:6" x14ac:dyDescent="0.2">
      <c r="A11705" s="155" t="s">
        <v>8257</v>
      </c>
      <c r="B11705" s="155" t="s">
        <v>8258</v>
      </c>
      <c r="C11705" s="155" t="s">
        <v>10690</v>
      </c>
      <c r="D11705" s="157" t="s">
        <v>8259</v>
      </c>
      <c r="E11705" s="157" t="s">
        <v>8259</v>
      </c>
      <c r="F11705" s="157" t="s">
        <v>8259</v>
      </c>
    </row>
    <row r="11707" spans="1:6" x14ac:dyDescent="0.2">
      <c r="A11707" s="155" t="s">
        <v>8257</v>
      </c>
      <c r="B11707" s="155" t="s">
        <v>8258</v>
      </c>
      <c r="C11707" s="155" t="s">
        <v>10690</v>
      </c>
      <c r="D11707" s="157" t="s">
        <v>8259</v>
      </c>
      <c r="E11707" s="157" t="s">
        <v>8259</v>
      </c>
      <c r="F11707" s="157" t="s">
        <v>8259</v>
      </c>
    </row>
    <row r="11708" spans="1:6" x14ac:dyDescent="0.2">
      <c r="A11708" s="155" t="s">
        <v>8260</v>
      </c>
      <c r="B11708" s="155" t="s">
        <v>12364</v>
      </c>
      <c r="C11708" s="156">
        <v>37621</v>
      </c>
      <c r="D11708" s="157">
        <v>1990.894</v>
      </c>
      <c r="E11708" s="157">
        <v>1990.894</v>
      </c>
      <c r="F11708" s="157">
        <v>0</v>
      </c>
    </row>
    <row r="11709" spans="1:6" x14ac:dyDescent="0.2">
      <c r="A11709" s="155" t="s">
        <v>8261</v>
      </c>
      <c r="B11709" s="155"/>
      <c r="C11709" s="156">
        <v>37621</v>
      </c>
      <c r="D11709" s="157">
        <v>5241.442</v>
      </c>
      <c r="E11709" s="157">
        <v>13494.932000000001</v>
      </c>
      <c r="F11709" s="157">
        <v>-8253.49</v>
      </c>
    </row>
    <row r="11710" spans="1:6" x14ac:dyDescent="0.2">
      <c r="A11710" s="155" t="s">
        <v>8257</v>
      </c>
      <c r="B11710" s="155" t="s">
        <v>8258</v>
      </c>
      <c r="C11710" s="155" t="s">
        <v>10690</v>
      </c>
      <c r="D11710" s="157" t="s">
        <v>8259</v>
      </c>
      <c r="E11710" s="157" t="s">
        <v>8259</v>
      </c>
      <c r="F11710" s="157" t="s">
        <v>8259</v>
      </c>
    </row>
    <row r="11711" spans="1:6" x14ac:dyDescent="0.2">
      <c r="A11711" s="155" t="s">
        <v>6791</v>
      </c>
      <c r="B11711" s="155" t="s">
        <v>10209</v>
      </c>
      <c r="C11711" s="155"/>
      <c r="D11711" s="155"/>
      <c r="E11711" s="155"/>
      <c r="F11711" s="155"/>
    </row>
    <row r="11712" spans="1:6" x14ac:dyDescent="0.2">
      <c r="A11712" s="155"/>
      <c r="B11712" s="155"/>
      <c r="C11712" s="155" t="s">
        <v>10691</v>
      </c>
      <c r="D11712" s="155"/>
      <c r="E11712" s="157">
        <v>0</v>
      </c>
      <c r="F11712" s="155"/>
    </row>
    <row r="11713" spans="1:6" x14ac:dyDescent="0.2">
      <c r="A11713" s="155" t="s">
        <v>8264</v>
      </c>
      <c r="B11713" s="155"/>
      <c r="C11713" s="156">
        <v>37590</v>
      </c>
      <c r="D11713" s="157">
        <v>2448.83</v>
      </c>
      <c r="E11713" s="157">
        <v>2448.83</v>
      </c>
      <c r="F11713" s="157">
        <v>0</v>
      </c>
    </row>
    <row r="11714" spans="1:6" x14ac:dyDescent="0.2">
      <c r="A11714" s="155" t="s">
        <v>8257</v>
      </c>
      <c r="B11714" s="155" t="s">
        <v>8258</v>
      </c>
      <c r="C11714" s="155" t="s">
        <v>10690</v>
      </c>
      <c r="D11714" s="157" t="s">
        <v>8259</v>
      </c>
      <c r="E11714" s="157" t="s">
        <v>8259</v>
      </c>
      <c r="F11714" s="157" t="s">
        <v>8259</v>
      </c>
    </row>
    <row r="11715" spans="1:6" x14ac:dyDescent="0.2">
      <c r="A11715" s="155" t="s">
        <v>8257</v>
      </c>
      <c r="B11715" s="155" t="s">
        <v>8258</v>
      </c>
      <c r="C11715" s="155" t="s">
        <v>10690</v>
      </c>
      <c r="D11715" s="157" t="s">
        <v>8259</v>
      </c>
      <c r="E11715" s="157" t="s">
        <v>8259</v>
      </c>
      <c r="F11715" s="157" t="s">
        <v>8259</v>
      </c>
    </row>
    <row r="11716" spans="1:6" x14ac:dyDescent="0.2">
      <c r="A11716" s="155" t="s">
        <v>8260</v>
      </c>
      <c r="B11716" s="155" t="s">
        <v>12364</v>
      </c>
      <c r="C11716" s="156">
        <v>37621</v>
      </c>
      <c r="D11716" s="157">
        <v>0</v>
      </c>
      <c r="E11716" s="157">
        <v>0</v>
      </c>
      <c r="F11716" s="157">
        <v>0</v>
      </c>
    </row>
    <row r="11717" spans="1:6" x14ac:dyDescent="0.2">
      <c r="A11717" s="155" t="s">
        <v>8261</v>
      </c>
      <c r="B11717" s="155"/>
      <c r="C11717" s="156">
        <v>37621</v>
      </c>
      <c r="D11717" s="157">
        <v>2448.83</v>
      </c>
      <c r="E11717" s="157">
        <v>2448.83</v>
      </c>
      <c r="F11717" s="157">
        <v>0</v>
      </c>
    </row>
    <row r="11718" spans="1:6" x14ac:dyDescent="0.2">
      <c r="A11718" s="155" t="s">
        <v>8257</v>
      </c>
      <c r="B11718" s="155" t="s">
        <v>8258</v>
      </c>
      <c r="C11718" s="155" t="s">
        <v>10690</v>
      </c>
      <c r="D11718" s="157" t="s">
        <v>8259</v>
      </c>
      <c r="E11718" s="157" t="s">
        <v>8259</v>
      </c>
      <c r="F11718" s="157" t="s">
        <v>8259</v>
      </c>
    </row>
    <row r="11719" spans="1:6" x14ac:dyDescent="0.2">
      <c r="A11719" s="155" t="s">
        <v>8257</v>
      </c>
      <c r="B11719" s="155" t="s">
        <v>8258</v>
      </c>
      <c r="C11719" s="155" t="s">
        <v>10690</v>
      </c>
      <c r="D11719" s="157" t="s">
        <v>8259</v>
      </c>
      <c r="E11719" s="157" t="s">
        <v>8259</v>
      </c>
      <c r="F11719" s="157" t="s">
        <v>8259</v>
      </c>
    </row>
    <row r="11720" spans="1:6" x14ac:dyDescent="0.2">
      <c r="A11720" s="155" t="s">
        <v>8260</v>
      </c>
      <c r="B11720" s="155" t="s">
        <v>12364</v>
      </c>
      <c r="C11720" s="156">
        <v>37621</v>
      </c>
      <c r="D11720" s="157">
        <v>0</v>
      </c>
      <c r="E11720" s="157">
        <v>0</v>
      </c>
      <c r="F11720" s="157">
        <v>0</v>
      </c>
    </row>
    <row r="11721" spans="1:6" x14ac:dyDescent="0.2">
      <c r="A11721" s="155" t="s">
        <v>8261</v>
      </c>
      <c r="B11721" s="155"/>
      <c r="C11721" s="156">
        <v>37621</v>
      </c>
      <c r="D11721" s="157">
        <v>0</v>
      </c>
      <c r="E11721" s="157">
        <v>0</v>
      </c>
      <c r="F11721" s="157">
        <v>0</v>
      </c>
    </row>
    <row r="11722" spans="1:6" x14ac:dyDescent="0.2">
      <c r="A11722" s="155" t="s">
        <v>8257</v>
      </c>
      <c r="B11722" s="155" t="s">
        <v>8258</v>
      </c>
      <c r="C11722" s="155" t="s">
        <v>10690</v>
      </c>
      <c r="D11722" s="157" t="s">
        <v>8259</v>
      </c>
      <c r="E11722" s="157" t="s">
        <v>8259</v>
      </c>
      <c r="F11722" s="157" t="s">
        <v>8259</v>
      </c>
    </row>
    <row r="11723" spans="1:6" x14ac:dyDescent="0.2">
      <c r="A11723" s="155" t="s">
        <v>6794</v>
      </c>
      <c r="B11723" s="155" t="s">
        <v>8579</v>
      </c>
      <c r="C11723" s="155"/>
      <c r="D11723" s="155"/>
      <c r="E11723" s="155"/>
      <c r="F11723" s="155"/>
    </row>
    <row r="11724" spans="1:6" x14ac:dyDescent="0.2">
      <c r="A11724" s="155"/>
      <c r="B11724" s="155"/>
      <c r="C11724" s="155" t="s">
        <v>10691</v>
      </c>
      <c r="D11724" s="155"/>
      <c r="E11724" s="157">
        <v>0</v>
      </c>
      <c r="F11724" s="155"/>
    </row>
    <row r="11725" spans="1:6" x14ac:dyDescent="0.2">
      <c r="A11725" s="155" t="s">
        <v>8264</v>
      </c>
      <c r="B11725" s="155"/>
      <c r="C11725" s="156">
        <v>37590</v>
      </c>
      <c r="D11725" s="157">
        <v>3178.777</v>
      </c>
      <c r="E11725" s="157">
        <v>3178.777</v>
      </c>
      <c r="F11725" s="157">
        <v>0</v>
      </c>
    </row>
    <row r="11726" spans="1:6" x14ac:dyDescent="0.2">
      <c r="A11726" s="155" t="s">
        <v>8257</v>
      </c>
      <c r="B11726" s="155" t="s">
        <v>8258</v>
      </c>
      <c r="C11726" s="155" t="s">
        <v>10690</v>
      </c>
      <c r="D11726" s="157" t="s">
        <v>8259</v>
      </c>
      <c r="E11726" s="157" t="s">
        <v>8259</v>
      </c>
      <c r="F11726" s="157" t="s">
        <v>8259</v>
      </c>
    </row>
    <row r="11727" spans="1:6" x14ac:dyDescent="0.2">
      <c r="A11727" s="155" t="s">
        <v>8257</v>
      </c>
      <c r="B11727" s="155" t="s">
        <v>8258</v>
      </c>
      <c r="C11727" s="155" t="s">
        <v>10690</v>
      </c>
      <c r="D11727" s="157" t="s">
        <v>8259</v>
      </c>
      <c r="E11727" s="157" t="s">
        <v>8259</v>
      </c>
      <c r="F11727" s="157" t="s">
        <v>8259</v>
      </c>
    </row>
    <row r="11728" spans="1:6" x14ac:dyDescent="0.2">
      <c r="A11728" s="155" t="s">
        <v>8260</v>
      </c>
      <c r="B11728" s="155" t="s">
        <v>12364</v>
      </c>
      <c r="C11728" s="156">
        <v>37621</v>
      </c>
      <c r="D11728" s="157">
        <v>0</v>
      </c>
      <c r="E11728" s="157">
        <v>0</v>
      </c>
      <c r="F11728" s="157">
        <v>0</v>
      </c>
    </row>
    <row r="11729" spans="1:6" x14ac:dyDescent="0.2">
      <c r="A11729" s="155" t="s">
        <v>8261</v>
      </c>
      <c r="B11729" s="155"/>
      <c r="C11729" s="156">
        <v>37621</v>
      </c>
      <c r="D11729" s="157">
        <v>3178.777</v>
      </c>
      <c r="E11729" s="157">
        <v>3178.777</v>
      </c>
      <c r="F11729" s="157">
        <v>0</v>
      </c>
    </row>
    <row r="11730" spans="1:6" x14ac:dyDescent="0.2">
      <c r="A11730" s="155" t="s">
        <v>8257</v>
      </c>
      <c r="B11730" s="155" t="s">
        <v>8258</v>
      </c>
      <c r="C11730" s="155" t="s">
        <v>10690</v>
      </c>
      <c r="D11730" s="157" t="s">
        <v>8259</v>
      </c>
      <c r="E11730" s="157" t="s">
        <v>8259</v>
      </c>
      <c r="F11730" s="157" t="s">
        <v>8259</v>
      </c>
    </row>
    <row r="11731" spans="1:6" x14ac:dyDescent="0.2">
      <c r="A11731" s="155" t="s">
        <v>8257</v>
      </c>
      <c r="B11731" s="155" t="s">
        <v>8258</v>
      </c>
      <c r="C11731" s="155" t="s">
        <v>10690</v>
      </c>
      <c r="D11731" s="157" t="s">
        <v>8259</v>
      </c>
      <c r="E11731" s="157" t="s">
        <v>8259</v>
      </c>
      <c r="F11731" s="157" t="s">
        <v>8259</v>
      </c>
    </row>
    <row r="11732" spans="1:6" x14ac:dyDescent="0.2">
      <c r="A11732" s="155" t="s">
        <v>8260</v>
      </c>
      <c r="B11732" s="155" t="s">
        <v>12364</v>
      </c>
      <c r="C11732" s="156">
        <v>37621</v>
      </c>
      <c r="D11732" s="157">
        <v>0</v>
      </c>
      <c r="E11732" s="157">
        <v>0</v>
      </c>
      <c r="F11732" s="157">
        <v>0</v>
      </c>
    </row>
    <row r="11733" spans="1:6" x14ac:dyDescent="0.2">
      <c r="A11733" s="155" t="s">
        <v>8261</v>
      </c>
      <c r="B11733" s="155"/>
      <c r="C11733" s="156">
        <v>37621</v>
      </c>
      <c r="D11733" s="157">
        <v>0</v>
      </c>
      <c r="E11733" s="157">
        <v>0</v>
      </c>
      <c r="F11733" s="157">
        <v>0</v>
      </c>
    </row>
    <row r="11734" spans="1:6" x14ac:dyDescent="0.2">
      <c r="A11734" s="155" t="s">
        <v>8257</v>
      </c>
      <c r="B11734" s="155" t="s">
        <v>8258</v>
      </c>
      <c r="C11734" s="155" t="s">
        <v>10690</v>
      </c>
      <c r="D11734" s="157" t="s">
        <v>8259</v>
      </c>
      <c r="E11734" s="157" t="s">
        <v>8259</v>
      </c>
      <c r="F11734" s="157" t="s">
        <v>8259</v>
      </c>
    </row>
    <row r="11735" spans="1:6" x14ac:dyDescent="0.2">
      <c r="A11735" s="155" t="s">
        <v>5088</v>
      </c>
      <c r="B11735" s="155" t="s">
        <v>12349</v>
      </c>
      <c r="C11735" s="155"/>
      <c r="D11735" s="155"/>
      <c r="E11735" s="155"/>
      <c r="F11735" s="155"/>
    </row>
    <row r="11736" spans="1:6" x14ac:dyDescent="0.2">
      <c r="A11736" s="155"/>
      <c r="B11736" s="155"/>
      <c r="C11736" s="155" t="s">
        <v>10691</v>
      </c>
      <c r="D11736" s="155"/>
      <c r="E11736" s="157">
        <v>0</v>
      </c>
      <c r="F11736" s="155"/>
    </row>
    <row r="11737" spans="1:6" x14ac:dyDescent="0.2">
      <c r="A11737" s="155" t="s">
        <v>8264</v>
      </c>
      <c r="B11737" s="155"/>
      <c r="C11737" s="156">
        <v>37590</v>
      </c>
      <c r="D11737" s="157">
        <v>0</v>
      </c>
      <c r="E11737" s="157">
        <v>5120</v>
      </c>
      <c r="F11737" s="157">
        <v>-5120</v>
      </c>
    </row>
    <row r="11738" spans="1:6" x14ac:dyDescent="0.2">
      <c r="A11738" s="155" t="s">
        <v>8257</v>
      </c>
      <c r="B11738" s="155" t="s">
        <v>8258</v>
      </c>
      <c r="C11738" s="155" t="s">
        <v>10690</v>
      </c>
      <c r="D11738" s="157" t="s">
        <v>8259</v>
      </c>
      <c r="E11738" s="157" t="s">
        <v>8259</v>
      </c>
      <c r="F11738" s="157" t="s">
        <v>8259</v>
      </c>
    </row>
    <row r="11739" spans="1:6" x14ac:dyDescent="0.2">
      <c r="A11739" s="156">
        <v>45636</v>
      </c>
      <c r="B11739" s="155">
        <v>5624567504</v>
      </c>
      <c r="C11739" s="155" t="s">
        <v>12352</v>
      </c>
      <c r="D11739" s="157">
        <v>3572</v>
      </c>
      <c r="E11739" s="155"/>
      <c r="F11739" s="157">
        <v>-1548</v>
      </c>
    </row>
    <row r="11740" spans="1:6" x14ac:dyDescent="0.2">
      <c r="A11740" s="155" t="s">
        <v>8257</v>
      </c>
      <c r="B11740" s="155" t="s">
        <v>8258</v>
      </c>
      <c r="C11740" s="155" t="s">
        <v>10690</v>
      </c>
      <c r="D11740" s="157" t="s">
        <v>8259</v>
      </c>
      <c r="E11740" s="157" t="s">
        <v>8259</v>
      </c>
      <c r="F11740" s="157" t="s">
        <v>8259</v>
      </c>
    </row>
    <row r="11741" spans="1:6" x14ac:dyDescent="0.2">
      <c r="A11741" s="155" t="s">
        <v>8260</v>
      </c>
      <c r="B11741" s="155" t="s">
        <v>12364</v>
      </c>
      <c r="C11741" s="156">
        <v>37621</v>
      </c>
      <c r="D11741" s="157">
        <v>3572</v>
      </c>
      <c r="E11741" s="157">
        <v>0</v>
      </c>
      <c r="F11741" s="157">
        <v>3572</v>
      </c>
    </row>
    <row r="11742" spans="1:6" x14ac:dyDescent="0.2">
      <c r="A11742" s="155" t="s">
        <v>8261</v>
      </c>
      <c r="B11742" s="155"/>
      <c r="C11742" s="156">
        <v>37621</v>
      </c>
      <c r="D11742" s="157">
        <v>3572</v>
      </c>
      <c r="E11742" s="157">
        <v>5120</v>
      </c>
      <c r="F11742" s="157">
        <v>-1548</v>
      </c>
    </row>
    <row r="11743" spans="1:6" x14ac:dyDescent="0.2">
      <c r="A11743" s="155" t="s">
        <v>8257</v>
      </c>
      <c r="B11743" s="155" t="s">
        <v>8258</v>
      </c>
      <c r="C11743" s="155" t="s">
        <v>10690</v>
      </c>
      <c r="D11743" s="157" t="s">
        <v>8259</v>
      </c>
      <c r="E11743" s="157" t="s">
        <v>8259</v>
      </c>
      <c r="F11743" s="157" t="s">
        <v>8259</v>
      </c>
    </row>
    <row r="11744" spans="1:6" x14ac:dyDescent="0.2">
      <c r="A11744" s="155" t="s">
        <v>8257</v>
      </c>
      <c r="B11744" s="155" t="s">
        <v>8258</v>
      </c>
      <c r="C11744" s="155" t="s">
        <v>10690</v>
      </c>
      <c r="D11744" s="157" t="s">
        <v>8259</v>
      </c>
      <c r="E11744" s="157" t="s">
        <v>8259</v>
      </c>
      <c r="F11744" s="157" t="s">
        <v>8259</v>
      </c>
    </row>
    <row r="11745" spans="1:6" x14ac:dyDescent="0.2">
      <c r="A11745" s="155" t="s">
        <v>8260</v>
      </c>
      <c r="B11745" s="155" t="s">
        <v>12364</v>
      </c>
      <c r="C11745" s="156">
        <v>37621</v>
      </c>
      <c r="D11745" s="157">
        <v>0</v>
      </c>
      <c r="E11745" s="157">
        <v>0</v>
      </c>
      <c r="F11745" s="157">
        <v>0</v>
      </c>
    </row>
    <row r="11746" spans="1:6" x14ac:dyDescent="0.2">
      <c r="A11746" s="155" t="s">
        <v>8261</v>
      </c>
      <c r="B11746" s="155"/>
      <c r="C11746" s="156">
        <v>37621</v>
      </c>
      <c r="D11746" s="157">
        <v>0</v>
      </c>
      <c r="E11746" s="157">
        <v>0</v>
      </c>
      <c r="F11746" s="157">
        <v>0</v>
      </c>
    </row>
    <row r="11747" spans="1:6" x14ac:dyDescent="0.2">
      <c r="A11747" s="155" t="s">
        <v>8257</v>
      </c>
      <c r="B11747" s="155" t="s">
        <v>8258</v>
      </c>
      <c r="C11747" s="155" t="s">
        <v>10690</v>
      </c>
      <c r="D11747" s="157" t="s">
        <v>8259</v>
      </c>
      <c r="E11747" s="157" t="s">
        <v>8259</v>
      </c>
      <c r="F11747" s="157" t="s">
        <v>8259</v>
      </c>
    </row>
    <row r="11748" spans="1:6" x14ac:dyDescent="0.2">
      <c r="A11748" s="155" t="s">
        <v>8257</v>
      </c>
      <c r="B11748" s="155" t="s">
        <v>8258</v>
      </c>
      <c r="C11748" s="155" t="s">
        <v>10690</v>
      </c>
      <c r="D11748" s="157" t="s">
        <v>8259</v>
      </c>
      <c r="E11748" s="157" t="s">
        <v>8259</v>
      </c>
      <c r="F11748" s="157" t="s">
        <v>8259</v>
      </c>
    </row>
    <row r="11749" spans="1:6" x14ac:dyDescent="0.2">
      <c r="A11749" s="155" t="s">
        <v>8260</v>
      </c>
      <c r="B11749" s="155" t="s">
        <v>12364</v>
      </c>
      <c r="C11749" s="156">
        <v>37621</v>
      </c>
      <c r="D11749" s="157">
        <v>0</v>
      </c>
      <c r="E11749" s="157">
        <v>0</v>
      </c>
      <c r="F11749" s="157">
        <v>0</v>
      </c>
    </row>
    <row r="11750" spans="1:6" x14ac:dyDescent="0.2">
      <c r="A11750" s="155" t="s">
        <v>8261</v>
      </c>
      <c r="B11750" s="155"/>
      <c r="C11750" s="156">
        <v>37621</v>
      </c>
      <c r="D11750" s="157">
        <v>0</v>
      </c>
      <c r="E11750" s="157">
        <v>0</v>
      </c>
      <c r="F11750" s="157">
        <v>0</v>
      </c>
    </row>
    <row r="11751" spans="1:6" x14ac:dyDescent="0.2">
      <c r="A11751" s="155" t="s">
        <v>8257</v>
      </c>
      <c r="B11751" s="155" t="s">
        <v>8258</v>
      </c>
      <c r="C11751" s="155" t="s">
        <v>10690</v>
      </c>
      <c r="D11751" s="157" t="s">
        <v>8259</v>
      </c>
      <c r="E11751" s="157" t="s">
        <v>8259</v>
      </c>
      <c r="F11751" s="157" t="s">
        <v>8259</v>
      </c>
    </row>
    <row r="11752" spans="1:6" x14ac:dyDescent="0.2">
      <c r="A11752" s="155" t="s">
        <v>8257</v>
      </c>
      <c r="B11752" s="155" t="s">
        <v>8258</v>
      </c>
      <c r="C11752" s="155" t="s">
        <v>10690</v>
      </c>
      <c r="D11752" s="157" t="s">
        <v>8259</v>
      </c>
      <c r="E11752" s="157" t="s">
        <v>8259</v>
      </c>
      <c r="F11752" s="157" t="s">
        <v>8259</v>
      </c>
    </row>
    <row r="11753" spans="1:6" x14ac:dyDescent="0.2">
      <c r="A11753" s="155" t="s">
        <v>8260</v>
      </c>
      <c r="B11753" s="155" t="s">
        <v>12364</v>
      </c>
      <c r="C11753" s="156">
        <v>37621</v>
      </c>
      <c r="D11753" s="157">
        <v>0</v>
      </c>
      <c r="E11753" s="157">
        <v>0</v>
      </c>
      <c r="F11753" s="157">
        <v>0</v>
      </c>
    </row>
    <row r="11754" spans="1:6" x14ac:dyDescent="0.2">
      <c r="A11754" s="155" t="s">
        <v>8261</v>
      </c>
      <c r="B11754" s="155"/>
      <c r="C11754" s="156">
        <v>37621</v>
      </c>
      <c r="D11754" s="157">
        <v>0</v>
      </c>
      <c r="E11754" s="157">
        <v>0</v>
      </c>
      <c r="F11754" s="157">
        <v>0</v>
      </c>
    </row>
    <row r="11755" spans="1:6" x14ac:dyDescent="0.2">
      <c r="A11755" s="155" t="s">
        <v>8268</v>
      </c>
      <c r="B11755" s="155"/>
      <c r="C11755" s="155"/>
      <c r="D11755" s="155"/>
      <c r="E11755" s="155"/>
      <c r="F11755" s="155"/>
    </row>
    <row r="11756" spans="1:6" x14ac:dyDescent="0.2">
      <c r="A11756" s="155" t="s">
        <v>8254</v>
      </c>
      <c r="B11756" s="155" t="s">
        <v>8255</v>
      </c>
      <c r="C11756" s="155"/>
      <c r="D11756" s="155"/>
      <c r="E11756" s="155"/>
      <c r="F11756" s="155"/>
    </row>
    <row r="11757" spans="1:6" x14ac:dyDescent="0.2">
      <c r="A11757" s="155"/>
      <c r="B11757" s="155"/>
      <c r="C11757" s="155" t="s">
        <v>10689</v>
      </c>
      <c r="D11757" s="157" t="s">
        <v>8255</v>
      </c>
      <c r="E11757" s="155"/>
      <c r="F11757" s="155"/>
    </row>
    <row r="11759" spans="1:6" x14ac:dyDescent="0.2">
      <c r="A11759" s="155" t="s">
        <v>8257</v>
      </c>
      <c r="B11759" s="155" t="s">
        <v>8258</v>
      </c>
      <c r="C11759" s="155" t="s">
        <v>10690</v>
      </c>
      <c r="D11759" s="157" t="s">
        <v>8259</v>
      </c>
      <c r="E11759" s="157" t="s">
        <v>8259</v>
      </c>
      <c r="F11759" s="157" t="s">
        <v>8259</v>
      </c>
    </row>
    <row r="11760" spans="1:6" x14ac:dyDescent="0.2">
      <c r="A11760" s="155" t="s">
        <v>8257</v>
      </c>
      <c r="B11760" s="155" t="s">
        <v>8258</v>
      </c>
      <c r="C11760" s="155" t="s">
        <v>10690</v>
      </c>
      <c r="D11760" s="157" t="s">
        <v>8259</v>
      </c>
      <c r="E11760" s="157" t="s">
        <v>8259</v>
      </c>
      <c r="F11760" s="157" t="s">
        <v>8259</v>
      </c>
    </row>
    <row r="11761" spans="1:6" x14ac:dyDescent="0.2">
      <c r="A11761" s="155" t="s">
        <v>8260</v>
      </c>
      <c r="B11761" s="155" t="s">
        <v>12364</v>
      </c>
      <c r="C11761" s="156">
        <v>37621</v>
      </c>
      <c r="D11761" s="157">
        <v>0</v>
      </c>
      <c r="E11761" s="157">
        <v>0</v>
      </c>
      <c r="F11761" s="157">
        <v>0</v>
      </c>
    </row>
    <row r="11762" spans="1:6" x14ac:dyDescent="0.2">
      <c r="A11762" s="155" t="s">
        <v>8261</v>
      </c>
      <c r="B11762" s="155"/>
      <c r="C11762" s="156">
        <v>37621</v>
      </c>
      <c r="D11762" s="157">
        <v>0</v>
      </c>
      <c r="E11762" s="157">
        <v>0</v>
      </c>
      <c r="F11762" s="157">
        <v>0</v>
      </c>
    </row>
    <row r="11763" spans="1:6" x14ac:dyDescent="0.2">
      <c r="A11763" s="155" t="s">
        <v>8257</v>
      </c>
      <c r="B11763" s="155" t="s">
        <v>8258</v>
      </c>
      <c r="C11763" s="155" t="s">
        <v>10690</v>
      </c>
      <c r="D11763" s="157" t="s">
        <v>8259</v>
      </c>
      <c r="E11763" s="157" t="s">
        <v>8259</v>
      </c>
      <c r="F11763" s="157" t="s">
        <v>8259</v>
      </c>
    </row>
    <row r="11764" spans="1:6" x14ac:dyDescent="0.2">
      <c r="A11764" s="155" t="s">
        <v>8257</v>
      </c>
      <c r="B11764" s="155" t="s">
        <v>8258</v>
      </c>
      <c r="C11764" s="155" t="s">
        <v>10690</v>
      </c>
      <c r="D11764" s="157" t="s">
        <v>8259</v>
      </c>
      <c r="E11764" s="157" t="s">
        <v>8259</v>
      </c>
      <c r="F11764" s="157" t="s">
        <v>8259</v>
      </c>
    </row>
    <row r="11765" spans="1:6" x14ac:dyDescent="0.2">
      <c r="A11765" s="155" t="s">
        <v>8260</v>
      </c>
      <c r="B11765" s="155" t="s">
        <v>12364</v>
      </c>
      <c r="C11765" s="156">
        <v>37621</v>
      </c>
      <c r="D11765" s="157">
        <v>0</v>
      </c>
      <c r="E11765" s="157">
        <v>0</v>
      </c>
      <c r="F11765" s="157">
        <v>0</v>
      </c>
    </row>
    <row r="11766" spans="1:6" x14ac:dyDescent="0.2">
      <c r="A11766" s="155" t="s">
        <v>8261</v>
      </c>
      <c r="B11766" s="155"/>
      <c r="C11766" s="156">
        <v>37621</v>
      </c>
      <c r="D11766" s="157">
        <v>0</v>
      </c>
      <c r="E11766" s="157">
        <v>0</v>
      </c>
      <c r="F11766" s="157">
        <v>0</v>
      </c>
    </row>
    <row r="11767" spans="1:6" x14ac:dyDescent="0.2">
      <c r="A11767" s="155" t="s">
        <v>8257</v>
      </c>
      <c r="B11767" s="155" t="s">
        <v>8258</v>
      </c>
      <c r="C11767" s="155" t="s">
        <v>10690</v>
      </c>
      <c r="D11767" s="157" t="s">
        <v>8259</v>
      </c>
      <c r="E11767" s="157" t="s">
        <v>8259</v>
      </c>
      <c r="F11767" s="157" t="s">
        <v>8259</v>
      </c>
    </row>
    <row r="11768" spans="1:6" x14ac:dyDescent="0.2">
      <c r="A11768" s="155" t="s">
        <v>8257</v>
      </c>
      <c r="B11768" s="155" t="s">
        <v>8258</v>
      </c>
      <c r="C11768" s="155" t="s">
        <v>10690</v>
      </c>
      <c r="D11768" s="157" t="s">
        <v>8259</v>
      </c>
      <c r="E11768" s="157" t="s">
        <v>8259</v>
      </c>
      <c r="F11768" s="157" t="s">
        <v>8259</v>
      </c>
    </row>
    <row r="11769" spans="1:6" x14ac:dyDescent="0.2">
      <c r="A11769" s="155" t="s">
        <v>8260</v>
      </c>
      <c r="B11769" s="155" t="s">
        <v>12364</v>
      </c>
      <c r="C11769" s="156">
        <v>37621</v>
      </c>
      <c r="D11769" s="157">
        <v>0</v>
      </c>
      <c r="E11769" s="157">
        <v>0</v>
      </c>
      <c r="F11769" s="157">
        <v>0</v>
      </c>
    </row>
    <row r="11770" spans="1:6" x14ac:dyDescent="0.2">
      <c r="A11770" s="155" t="s">
        <v>8261</v>
      </c>
      <c r="B11770" s="155"/>
      <c r="C11770" s="156">
        <v>37621</v>
      </c>
      <c r="D11770" s="157">
        <v>0</v>
      </c>
      <c r="E11770" s="157">
        <v>0</v>
      </c>
      <c r="F11770" s="157">
        <v>0</v>
      </c>
    </row>
    <row r="11771" spans="1:6" x14ac:dyDescent="0.2">
      <c r="A11771" s="155" t="s">
        <v>8257</v>
      </c>
      <c r="B11771" s="155" t="s">
        <v>8258</v>
      </c>
      <c r="C11771" s="155" t="s">
        <v>10690</v>
      </c>
      <c r="D11771" s="157" t="s">
        <v>8259</v>
      </c>
      <c r="E11771" s="157" t="s">
        <v>8259</v>
      </c>
      <c r="F11771" s="157" t="s">
        <v>8259</v>
      </c>
    </row>
    <row r="11772" spans="1:6" x14ac:dyDescent="0.2">
      <c r="A11772" s="155" t="s">
        <v>8253</v>
      </c>
      <c r="B11772" s="155" t="s">
        <v>10212</v>
      </c>
      <c r="C11772" s="155"/>
      <c r="D11772" s="155"/>
      <c r="E11772" s="155"/>
      <c r="F11772" s="155"/>
    </row>
    <row r="11773" spans="1:6" x14ac:dyDescent="0.2">
      <c r="A11773" s="155"/>
      <c r="B11773" s="155"/>
      <c r="C11773" s="155" t="s">
        <v>10691</v>
      </c>
      <c r="D11773" s="155"/>
      <c r="E11773" s="157">
        <v>0</v>
      </c>
      <c r="F11773" s="155"/>
    </row>
    <row r="11774" spans="1:6" x14ac:dyDescent="0.2">
      <c r="A11774" s="155" t="s">
        <v>8264</v>
      </c>
      <c r="B11774" s="155"/>
      <c r="C11774" s="156">
        <v>37590</v>
      </c>
      <c r="D11774" s="157">
        <v>13409.194</v>
      </c>
      <c r="E11774" s="157">
        <v>13409.194</v>
      </c>
      <c r="F11774" s="157">
        <v>0</v>
      </c>
    </row>
    <row r="11775" spans="1:6" x14ac:dyDescent="0.2">
      <c r="A11775" s="155" t="s">
        <v>8257</v>
      </c>
      <c r="B11775" s="155" t="s">
        <v>8258</v>
      </c>
      <c r="C11775" s="155" t="s">
        <v>10690</v>
      </c>
      <c r="D11775" s="157" t="s">
        <v>8259</v>
      </c>
      <c r="E11775" s="157" t="s">
        <v>8259</v>
      </c>
      <c r="F11775" s="157" t="s">
        <v>8259</v>
      </c>
    </row>
    <row r="11776" spans="1:6" x14ac:dyDescent="0.2">
      <c r="A11776" s="155" t="s">
        <v>8257</v>
      </c>
      <c r="B11776" s="155" t="s">
        <v>8258</v>
      </c>
      <c r="C11776" s="155" t="s">
        <v>10690</v>
      </c>
      <c r="D11776" s="157" t="s">
        <v>8259</v>
      </c>
      <c r="E11776" s="157" t="s">
        <v>8259</v>
      </c>
      <c r="F11776" s="157" t="s">
        <v>8259</v>
      </c>
    </row>
    <row r="11777" spans="1:6" x14ac:dyDescent="0.2">
      <c r="A11777" s="155" t="s">
        <v>8260</v>
      </c>
      <c r="B11777" s="155" t="s">
        <v>12364</v>
      </c>
      <c r="C11777" s="156">
        <v>37621</v>
      </c>
      <c r="D11777" s="157">
        <v>0</v>
      </c>
      <c r="E11777" s="157">
        <v>0</v>
      </c>
      <c r="F11777" s="157">
        <v>0</v>
      </c>
    </row>
    <row r="11778" spans="1:6" x14ac:dyDescent="0.2">
      <c r="A11778" s="155" t="s">
        <v>8261</v>
      </c>
      <c r="B11778" s="155"/>
      <c r="C11778" s="156">
        <v>37621</v>
      </c>
      <c r="D11778" s="157">
        <v>13409.194</v>
      </c>
      <c r="E11778" s="157">
        <v>13409.194</v>
      </c>
      <c r="F11778" s="157">
        <v>0</v>
      </c>
    </row>
    <row r="11779" spans="1:6" x14ac:dyDescent="0.2">
      <c r="A11779" s="155" t="s">
        <v>8257</v>
      </c>
      <c r="B11779" s="155" t="s">
        <v>8258</v>
      </c>
      <c r="C11779" s="155" t="s">
        <v>10690</v>
      </c>
      <c r="D11779" s="157" t="s">
        <v>8259</v>
      </c>
      <c r="E11779" s="157" t="s">
        <v>8259</v>
      </c>
      <c r="F11779" s="157" t="s">
        <v>8259</v>
      </c>
    </row>
    <row r="11780" spans="1:6" x14ac:dyDescent="0.2">
      <c r="A11780" s="155" t="s">
        <v>8257</v>
      </c>
      <c r="B11780" s="155" t="s">
        <v>8258</v>
      </c>
      <c r="C11780" s="155" t="s">
        <v>10690</v>
      </c>
      <c r="D11780" s="157" t="s">
        <v>8259</v>
      </c>
      <c r="E11780" s="157" t="s">
        <v>8259</v>
      </c>
      <c r="F11780" s="157" t="s">
        <v>8259</v>
      </c>
    </row>
    <row r="11781" spans="1:6" x14ac:dyDescent="0.2">
      <c r="A11781" s="155" t="s">
        <v>8260</v>
      </c>
      <c r="B11781" s="155" t="s">
        <v>12364</v>
      </c>
      <c r="C11781" s="156">
        <v>37621</v>
      </c>
      <c r="D11781" s="157">
        <v>0</v>
      </c>
      <c r="E11781" s="157">
        <v>0</v>
      </c>
      <c r="F11781" s="157">
        <v>0</v>
      </c>
    </row>
    <row r="11782" spans="1:6" x14ac:dyDescent="0.2">
      <c r="A11782" s="155" t="s">
        <v>8261</v>
      </c>
      <c r="B11782" s="155"/>
      <c r="C11782" s="156">
        <v>37621</v>
      </c>
      <c r="D11782" s="157">
        <v>0</v>
      </c>
      <c r="E11782" s="157">
        <v>0</v>
      </c>
      <c r="F11782" s="157">
        <v>0</v>
      </c>
    </row>
    <row r="11783" spans="1:6" x14ac:dyDescent="0.2">
      <c r="A11783" s="155" t="s">
        <v>8257</v>
      </c>
      <c r="B11783" s="155" t="s">
        <v>8258</v>
      </c>
      <c r="C11783" s="155" t="s">
        <v>10690</v>
      </c>
      <c r="D11783" s="157" t="s">
        <v>8259</v>
      </c>
      <c r="E11783" s="157" t="s">
        <v>8259</v>
      </c>
      <c r="F11783" s="157" t="s">
        <v>8259</v>
      </c>
    </row>
    <row r="11784" spans="1:6" x14ac:dyDescent="0.2">
      <c r="A11784" s="155" t="s">
        <v>8257</v>
      </c>
      <c r="B11784" s="155" t="s">
        <v>8258</v>
      </c>
      <c r="C11784" s="155" t="s">
        <v>10690</v>
      </c>
      <c r="D11784" s="157" t="s">
        <v>8259</v>
      </c>
      <c r="E11784" s="157" t="s">
        <v>8259</v>
      </c>
      <c r="F11784" s="157" t="s">
        <v>8259</v>
      </c>
    </row>
    <row r="11785" spans="1:6" x14ac:dyDescent="0.2">
      <c r="A11785" s="155" t="s">
        <v>8260</v>
      </c>
      <c r="B11785" s="155" t="s">
        <v>12364</v>
      </c>
      <c r="C11785" s="156">
        <v>37621</v>
      </c>
      <c r="D11785" s="157">
        <v>0</v>
      </c>
      <c r="E11785" s="157">
        <v>0</v>
      </c>
      <c r="F11785" s="157">
        <v>0</v>
      </c>
    </row>
    <row r="11786" spans="1:6" x14ac:dyDescent="0.2">
      <c r="A11786" s="155" t="s">
        <v>8261</v>
      </c>
      <c r="B11786" s="155"/>
      <c r="C11786" s="156">
        <v>37621</v>
      </c>
      <c r="D11786" s="157">
        <v>0</v>
      </c>
      <c r="E11786" s="157">
        <v>0</v>
      </c>
      <c r="F11786" s="157">
        <v>0</v>
      </c>
    </row>
    <row r="11787" spans="1:6" x14ac:dyDescent="0.2">
      <c r="A11787" s="155" t="s">
        <v>8257</v>
      </c>
      <c r="B11787" s="155" t="s">
        <v>8258</v>
      </c>
      <c r="C11787" s="155" t="s">
        <v>10690</v>
      </c>
      <c r="D11787" s="157" t="s">
        <v>8259</v>
      </c>
      <c r="E11787" s="157" t="s">
        <v>8259</v>
      </c>
      <c r="F11787" s="157" t="s">
        <v>8259</v>
      </c>
    </row>
    <row r="11788" spans="1:6" x14ac:dyDescent="0.2">
      <c r="A11788" s="155" t="s">
        <v>8580</v>
      </c>
      <c r="B11788" s="155" t="s">
        <v>8262</v>
      </c>
      <c r="C11788" s="156">
        <v>37621</v>
      </c>
      <c r="D11788" s="157">
        <v>79783137.758000001</v>
      </c>
      <c r="E11788" s="157">
        <v>84203984.164000005</v>
      </c>
      <c r="F11788" s="157">
        <v>-4420846.4060000004</v>
      </c>
    </row>
    <row r="11789" spans="1:6" x14ac:dyDescent="0.2">
      <c r="A11789" s="155" t="s">
        <v>8257</v>
      </c>
      <c r="B11789" s="155" t="s">
        <v>8258</v>
      </c>
      <c r="C11789" s="155" t="s">
        <v>10690</v>
      </c>
      <c r="D11789" s="157" t="s">
        <v>8259</v>
      </c>
      <c r="E11789" s="157" t="s">
        <v>8259</v>
      </c>
      <c r="F11789" s="157" t="s">
        <v>8259</v>
      </c>
    </row>
    <row r="11791" spans="1:6" x14ac:dyDescent="0.2">
      <c r="A11791" s="155" t="s">
        <v>8265</v>
      </c>
      <c r="B11791" s="155" t="s">
        <v>8266</v>
      </c>
      <c r="C11791" s="155" t="s">
        <v>158</v>
      </c>
      <c r="D11791" s="157" t="s">
        <v>3</v>
      </c>
      <c r="E11791" s="157" t="s">
        <v>4</v>
      </c>
      <c r="F11791" s="157" t="s">
        <v>1020</v>
      </c>
    </row>
    <row r="11792" spans="1:6" x14ac:dyDescent="0.2">
      <c r="A11792" s="155" t="s">
        <v>8257</v>
      </c>
      <c r="B11792" s="155" t="s">
        <v>8258</v>
      </c>
      <c r="C11792" s="155" t="s">
        <v>10690</v>
      </c>
      <c r="D11792" s="157" t="s">
        <v>8259</v>
      </c>
      <c r="E11792" s="157" t="s">
        <v>8259</v>
      </c>
      <c r="F11792" s="157" t="s">
        <v>8259</v>
      </c>
    </row>
    <row r="11795" spans="1:1" x14ac:dyDescent="0.2">
      <c r="A11795" s="155" t="s">
        <v>8268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Prov frs déb 2019</vt:lpstr>
      <vt:lpstr>FRS DEB</vt:lpstr>
      <vt:lpstr>bal Frs 31-12-22</vt:lpstr>
      <vt:lpstr>bal Frs 31-12-23 </vt:lpstr>
      <vt:lpstr>bal Frs 31-12-24</vt:lpstr>
      <vt:lpstr>TCD justif frs</vt:lpstr>
      <vt:lpstr>justif frs au 31-12-24</vt:lpstr>
      <vt:lpstr>GL 31-12-24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naim_benmbarek</dc:creator>
  <cp:lastModifiedBy>Fawzi Hammami</cp:lastModifiedBy>
  <cp:lastPrinted>2024-09-30T13:07:47Z</cp:lastPrinted>
  <dcterms:created xsi:type="dcterms:W3CDTF">2017-08-31T10:41:42Z</dcterms:created>
  <dcterms:modified xsi:type="dcterms:W3CDTF">2025-01-23T08:59:16Z</dcterms:modified>
</cp:coreProperties>
</file>